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66925"/>
  <mc:AlternateContent xmlns:mc="http://schemas.openxmlformats.org/markup-compatibility/2006">
    <mc:Choice Requires="x15">
      <x15ac:absPath xmlns:x15ac="http://schemas.microsoft.com/office/spreadsheetml/2010/11/ac" url="\\lewin.com\dfs\NonDocs\Project\ADRC\2110.40\CLP and VDHCBS\Veterans Directed HCBS\OY4\"/>
    </mc:Choice>
  </mc:AlternateContent>
  <xr:revisionPtr revIDLastSave="0" documentId="8_{C8CB5084-8543-47F0-B727-F7BD3050C198}" xr6:coauthVersionLast="47" xr6:coauthVersionMax="47" xr10:uidLastSave="{00000000-0000-0000-0000-000000000000}"/>
  <bookViews>
    <workbookView xWindow="-110" yWindow="-110" windowWidth="19420" windowHeight="10420" xr2:uid="{00000000-000D-0000-FFFF-FFFF00000000}"/>
  </bookViews>
  <sheets>
    <sheet name="Calculator" sheetId="2" r:id="rId1"/>
    <sheet name="List" sheetId="1" r:id="rId2"/>
    <sheet name="Reference"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3" l="1"/>
  <c r="P7" i="3"/>
  <c r="O7" i="3"/>
  <c r="N7" i="3"/>
  <c r="M7" i="3"/>
  <c r="L7" i="3"/>
  <c r="K7" i="3"/>
  <c r="J7" i="3"/>
  <c r="I7" i="3"/>
  <c r="H7" i="3"/>
  <c r="G7" i="3"/>
  <c r="F7" i="3"/>
  <c r="E7" i="3"/>
  <c r="D7" i="3"/>
  <c r="C7" i="3"/>
  <c r="B7" i="3"/>
  <c r="AE14"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Q9" i="3" l="1"/>
  <c r="P9" i="3"/>
  <c r="O9" i="3"/>
  <c r="B7" i="2"/>
  <c r="V4" i="3"/>
  <c r="U4" i="3"/>
  <c r="T4" i="3"/>
  <c r="S4" i="3" l="1"/>
  <c r="J26" i="3" l="1"/>
  <c r="N11" i="3"/>
  <c r="M11" i="3"/>
  <c r="L11" i="3"/>
  <c r="K11" i="3"/>
  <c r="J11" i="3"/>
  <c r="I11" i="3"/>
  <c r="H11" i="3"/>
  <c r="G11" i="3"/>
  <c r="F11" i="3"/>
  <c r="E11" i="3"/>
  <c r="D11" i="3"/>
  <c r="C11" i="3"/>
  <c r="B11" i="3"/>
  <c r="P10" i="3"/>
  <c r="Q10" i="3" s="1"/>
  <c r="O10" i="3"/>
  <c r="N12" i="3" s="1"/>
  <c r="Q8" i="3"/>
  <c r="P8" i="3"/>
  <c r="O8" i="3"/>
  <c r="N8" i="3"/>
  <c r="M8" i="3"/>
  <c r="L8" i="3"/>
  <c r="K8" i="3"/>
  <c r="J8" i="3"/>
  <c r="I8" i="3"/>
  <c r="H8" i="3"/>
  <c r="G8" i="3"/>
  <c r="F8" i="3"/>
  <c r="E8" i="3"/>
  <c r="D8" i="3"/>
  <c r="C8" i="3"/>
  <c r="B8" i="3"/>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AE13" i="1"/>
  <c r="N14" i="3" l="1"/>
  <c r="N13" i="3"/>
  <c r="Q12" i="3"/>
  <c r="Q11" i="3"/>
  <c r="O11" i="3"/>
  <c r="C12" i="3"/>
  <c r="G12" i="3"/>
  <c r="K12" i="3"/>
  <c r="O12" i="3"/>
  <c r="P11" i="3"/>
  <c r="D12" i="3"/>
  <c r="H12" i="3"/>
  <c r="L12" i="3"/>
  <c r="P12" i="3"/>
  <c r="E12" i="3"/>
  <c r="I12" i="3"/>
  <c r="M12" i="3"/>
  <c r="B12" i="3"/>
  <c r="F12" i="3"/>
  <c r="J12" i="3"/>
  <c r="J14" i="3" l="1"/>
  <c r="J13" i="3"/>
  <c r="I14" i="3"/>
  <c r="I13" i="3"/>
  <c r="H14" i="3"/>
  <c r="H13" i="3"/>
  <c r="K14" i="3"/>
  <c r="K13" i="3"/>
  <c r="F14" i="3"/>
  <c r="F13" i="3"/>
  <c r="E14" i="3"/>
  <c r="E13" i="3"/>
  <c r="D14" i="3"/>
  <c r="D13" i="3"/>
  <c r="G14" i="3"/>
  <c r="G13" i="3"/>
  <c r="Q14" i="3"/>
  <c r="Q13" i="3"/>
  <c r="B14" i="3"/>
  <c r="B13" i="3"/>
  <c r="P14" i="3"/>
  <c r="P13" i="3"/>
  <c r="C14" i="3"/>
  <c r="C13" i="3"/>
  <c r="M14" i="3"/>
  <c r="M13" i="3"/>
  <c r="L14" i="3"/>
  <c r="L13" i="3"/>
  <c r="O14" i="3"/>
  <c r="O13" i="3"/>
  <c r="N15" i="3"/>
  <c r="N18" i="3" s="1"/>
  <c r="N20" i="3" s="1"/>
  <c r="O15" i="3" l="1"/>
  <c r="O18" i="3" s="1"/>
  <c r="O20" i="3" s="1"/>
  <c r="L15" i="3"/>
  <c r="L18" i="3" s="1"/>
  <c r="L20" i="3" s="1"/>
  <c r="C15" i="3"/>
  <c r="C18" i="3" s="1"/>
  <c r="C20" i="3" s="1"/>
  <c r="G15" i="3"/>
  <c r="G18" i="3" s="1"/>
  <c r="G20" i="3" s="1"/>
  <c r="E15" i="3"/>
  <c r="E18" i="3" s="1"/>
  <c r="E20" i="3" s="1"/>
  <c r="K15" i="3"/>
  <c r="K18" i="3" s="1"/>
  <c r="K20" i="3" s="1"/>
  <c r="I15" i="3"/>
  <c r="I18" i="3" s="1"/>
  <c r="I20" i="3" s="1"/>
  <c r="N23" i="3"/>
  <c r="N17" i="3"/>
  <c r="N16" i="3"/>
  <c r="B15" i="3"/>
  <c r="B18" i="3" s="1"/>
  <c r="B20" i="3" s="1"/>
  <c r="O23" i="3"/>
  <c r="O17" i="3"/>
  <c r="O22" i="3" s="1"/>
  <c r="O16" i="3"/>
  <c r="M15" i="3"/>
  <c r="M18" i="3" s="1"/>
  <c r="M20" i="3" s="1"/>
  <c r="P15" i="3"/>
  <c r="P18" i="3" s="1"/>
  <c r="P20" i="3" s="1"/>
  <c r="Q15" i="3"/>
  <c r="Q18" i="3" s="1"/>
  <c r="Q20" i="3" s="1"/>
  <c r="D15" i="3"/>
  <c r="D18" i="3" s="1"/>
  <c r="D20" i="3" s="1"/>
  <c r="F15" i="3"/>
  <c r="F18" i="3" s="1"/>
  <c r="F20" i="3" s="1"/>
  <c r="H15" i="3"/>
  <c r="H18" i="3" s="1"/>
  <c r="H20" i="3" s="1"/>
  <c r="J15" i="3"/>
  <c r="J18" i="3" s="1"/>
  <c r="J20" i="3" s="1"/>
  <c r="U3287" i="1" l="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6" i="1"/>
  <c r="U3257" i="1"/>
  <c r="U3253" i="1"/>
  <c r="U3258" i="1"/>
  <c r="U3254" i="1"/>
  <c r="U3251" i="1"/>
  <c r="U3247" i="1"/>
  <c r="U3243" i="1"/>
  <c r="U3239" i="1"/>
  <c r="U3235" i="1"/>
  <c r="U3252" i="1"/>
  <c r="U3248" i="1"/>
  <c r="U3244" i="1"/>
  <c r="U3240" i="1"/>
  <c r="U3236" i="1"/>
  <c r="U3255" i="1"/>
  <c r="U3249" i="1"/>
  <c r="U3245" i="1"/>
  <c r="U3241" i="1"/>
  <c r="U3237"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42" i="1"/>
  <c r="U3246" i="1"/>
  <c r="U3210" i="1"/>
  <c r="U3208"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250" i="1"/>
  <c r="U3234" i="1"/>
  <c r="U3259" i="1"/>
  <c r="U3207" i="1"/>
  <c r="U3209" i="1"/>
  <c r="U3238" i="1"/>
  <c r="U3156" i="1"/>
  <c r="U3152" i="1"/>
  <c r="U3148" i="1"/>
  <c r="U3144" i="1"/>
  <c r="U3140" i="1"/>
  <c r="U3136" i="1"/>
  <c r="U3132" i="1"/>
  <c r="U3128" i="1"/>
  <c r="U3126" i="1"/>
  <c r="U3124" i="1"/>
  <c r="U3122" i="1"/>
  <c r="U3120" i="1"/>
  <c r="U3118" i="1"/>
  <c r="U3157" i="1"/>
  <c r="U3153" i="1"/>
  <c r="U3149" i="1"/>
  <c r="U3145" i="1"/>
  <c r="U3141" i="1"/>
  <c r="U3137" i="1"/>
  <c r="U3133" i="1"/>
  <c r="U3158" i="1"/>
  <c r="U3154" i="1"/>
  <c r="U3150" i="1"/>
  <c r="U3146" i="1"/>
  <c r="U3142" i="1"/>
  <c r="U3138" i="1"/>
  <c r="U3134" i="1"/>
  <c r="U3130" i="1"/>
  <c r="U3129" i="1"/>
  <c r="U3127" i="1"/>
  <c r="U3125" i="1"/>
  <c r="U3123" i="1"/>
  <c r="U3121" i="1"/>
  <c r="U3119" i="1"/>
  <c r="U3151" i="1"/>
  <c r="U3135" i="1"/>
  <c r="U3114" i="1"/>
  <c r="U3110" i="1"/>
  <c r="U3106" i="1"/>
  <c r="U3102" i="1"/>
  <c r="U3098" i="1"/>
  <c r="U3094" i="1"/>
  <c r="U3090" i="1"/>
  <c r="U3155" i="1"/>
  <c r="U3139" i="1"/>
  <c r="U3115" i="1"/>
  <c r="U3111" i="1"/>
  <c r="U3107" i="1"/>
  <c r="U3103" i="1"/>
  <c r="U3099" i="1"/>
  <c r="U3095" i="1"/>
  <c r="U3091" i="1"/>
  <c r="U3087" i="1"/>
  <c r="U3086" i="1"/>
  <c r="U3084" i="1"/>
  <c r="U3082" i="1"/>
  <c r="U3080" i="1"/>
  <c r="U3078" i="1"/>
  <c r="U3077"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3143" i="1"/>
  <c r="U3116" i="1"/>
  <c r="U3112" i="1"/>
  <c r="U3108" i="1"/>
  <c r="U3104" i="1"/>
  <c r="U3100" i="1"/>
  <c r="U3096" i="1"/>
  <c r="U3092" i="1"/>
  <c r="U3088" i="1"/>
  <c r="U3076" i="1"/>
  <c r="U3147" i="1"/>
  <c r="U3117" i="1"/>
  <c r="U3101" i="1"/>
  <c r="U3083" i="1"/>
  <c r="U3105" i="1"/>
  <c r="U3089" i="1"/>
  <c r="U3085" i="1"/>
  <c r="U2997" i="1"/>
  <c r="U2995" i="1"/>
  <c r="U2993" i="1"/>
  <c r="U2991" i="1"/>
  <c r="U2989" i="1"/>
  <c r="U2987" i="1"/>
  <c r="U2985" i="1"/>
  <c r="U2983" i="1"/>
  <c r="U2981"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3109" i="1"/>
  <c r="U2898" i="1"/>
  <c r="U2894" i="1"/>
  <c r="U3097" i="1"/>
  <c r="U3081" i="1"/>
  <c r="U2994" i="1"/>
  <c r="U2990" i="1"/>
  <c r="U2986" i="1"/>
  <c r="U2982" i="1"/>
  <c r="U2897" i="1"/>
  <c r="U2893"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3093" i="1"/>
  <c r="U3079" i="1"/>
  <c r="U3075" i="1"/>
  <c r="U3131" i="1"/>
  <c r="U2996" i="1"/>
  <c r="U2980" i="1"/>
  <c r="U2891" i="1"/>
  <c r="U3113" i="1"/>
  <c r="U2984" i="1"/>
  <c r="U2896" i="1"/>
  <c r="U2752" i="1"/>
  <c r="U2748" i="1"/>
  <c r="U2744" i="1"/>
  <c r="U2740" i="1"/>
  <c r="U2736" i="1"/>
  <c r="U2732" i="1"/>
  <c r="U2728" i="1"/>
  <c r="U2988" i="1"/>
  <c r="U2895" i="1"/>
  <c r="U2751" i="1"/>
  <c r="U2747" i="1"/>
  <c r="U2743" i="1"/>
  <c r="U2739" i="1"/>
  <c r="U2735" i="1"/>
  <c r="U2731" i="1"/>
  <c r="U2727" i="1"/>
  <c r="U2750" i="1"/>
  <c r="U2742" i="1"/>
  <c r="U2734" i="1"/>
  <c r="U2721" i="1"/>
  <c r="U2992" i="1"/>
  <c r="U2892" i="1"/>
  <c r="U2749" i="1"/>
  <c r="U2741" i="1"/>
  <c r="U2733" i="1"/>
  <c r="U2726" i="1"/>
  <c r="U2724" i="1"/>
  <c r="U2722" i="1"/>
  <c r="U2746" i="1"/>
  <c r="U2738" i="1"/>
  <c r="U2730" i="1"/>
  <c r="U2737"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2553" i="1"/>
  <c r="U2549" i="1"/>
  <c r="U2545" i="1"/>
  <c r="U2541" i="1"/>
  <c r="U2729" i="1"/>
  <c r="U2723" i="1"/>
  <c r="U2718" i="1"/>
  <c r="U2714" i="1"/>
  <c r="U2710" i="1"/>
  <c r="U2706" i="1"/>
  <c r="U2702" i="1"/>
  <c r="U2698" i="1"/>
  <c r="U2694" i="1"/>
  <c r="U2690" i="1"/>
  <c r="U2686" i="1"/>
  <c r="U2682" i="1"/>
  <c r="U2678" i="1"/>
  <c r="U2674" i="1"/>
  <c r="U2670" i="1"/>
  <c r="U2666" i="1"/>
  <c r="U2662" i="1"/>
  <c r="U2658" i="1"/>
  <c r="U2654" i="1"/>
  <c r="U2650" i="1"/>
  <c r="U2646" i="1"/>
  <c r="U2642" i="1"/>
  <c r="U2638" i="1"/>
  <c r="U2634" i="1"/>
  <c r="U2630" i="1"/>
  <c r="U2626" i="1"/>
  <c r="U2622" i="1"/>
  <c r="U2618" i="1"/>
  <c r="U2614" i="1"/>
  <c r="U2610" i="1"/>
  <c r="U2606" i="1"/>
  <c r="U2602" i="1"/>
  <c r="U2598" i="1"/>
  <c r="U2594" i="1"/>
  <c r="U2590" i="1"/>
  <c r="U2586" i="1"/>
  <c r="U2582" i="1"/>
  <c r="U2578" i="1"/>
  <c r="U2574" i="1"/>
  <c r="U2570" i="1"/>
  <c r="U2566" i="1"/>
  <c r="U2562" i="1"/>
  <c r="U2558" i="1"/>
  <c r="U2554" i="1"/>
  <c r="U2550" i="1"/>
  <c r="U2546" i="1"/>
  <c r="U2542" i="1"/>
  <c r="U2538" i="1"/>
  <c r="U2536" i="1"/>
  <c r="U2534" i="1"/>
  <c r="U2532" i="1"/>
  <c r="U2530" i="1"/>
  <c r="U2753" i="1"/>
  <c r="U2725"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539" i="1"/>
  <c r="U2712" i="1"/>
  <c r="U2696" i="1"/>
  <c r="U2680" i="1"/>
  <c r="U2664" i="1"/>
  <c r="U2648" i="1"/>
  <c r="U2632" i="1"/>
  <c r="U2616" i="1"/>
  <c r="U2600" i="1"/>
  <c r="U2584" i="1"/>
  <c r="U2568" i="1"/>
  <c r="U2552" i="1"/>
  <c r="U2537" i="1"/>
  <c r="U2529" i="1"/>
  <c r="U2526" i="1"/>
  <c r="U2522" i="1"/>
  <c r="U2518" i="1"/>
  <c r="U2514" i="1"/>
  <c r="U2510" i="1"/>
  <c r="U2506" i="1"/>
  <c r="U2502" i="1"/>
  <c r="U2498" i="1"/>
  <c r="U2494" i="1"/>
  <c r="U2490" i="1"/>
  <c r="U2486" i="1"/>
  <c r="U2482" i="1"/>
  <c r="U2478" i="1"/>
  <c r="U2474" i="1"/>
  <c r="U2470" i="1"/>
  <c r="U2466" i="1"/>
  <c r="U2462" i="1"/>
  <c r="U2458" i="1"/>
  <c r="U2454" i="1"/>
  <c r="U2450" i="1"/>
  <c r="U2446" i="1"/>
  <c r="U2442" i="1"/>
  <c r="U2438" i="1"/>
  <c r="U2434" i="1"/>
  <c r="U2430" i="1"/>
  <c r="U2426" i="1"/>
  <c r="U2422" i="1"/>
  <c r="U2418" i="1"/>
  <c r="U2414" i="1"/>
  <c r="U2410" i="1"/>
  <c r="U2406" i="1"/>
  <c r="U2402" i="1"/>
  <c r="U2398" i="1"/>
  <c r="U2394" i="1"/>
  <c r="U2390" i="1"/>
  <c r="U2386" i="1"/>
  <c r="U2382" i="1"/>
  <c r="U2716" i="1"/>
  <c r="U2700" i="1"/>
  <c r="U2684" i="1"/>
  <c r="U2668" i="1"/>
  <c r="U2652" i="1"/>
  <c r="U2636" i="1"/>
  <c r="U2620" i="1"/>
  <c r="U2604" i="1"/>
  <c r="U2588" i="1"/>
  <c r="U2572" i="1"/>
  <c r="U2556" i="1"/>
  <c r="U2540" i="1"/>
  <c r="U2531"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379" i="1"/>
  <c r="U2377" i="1"/>
  <c r="U2375" i="1"/>
  <c r="U2373" i="1"/>
  <c r="U2371" i="1"/>
  <c r="U2369" i="1"/>
  <c r="U2367" i="1"/>
  <c r="U2365" i="1"/>
  <c r="U2363"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2745" i="1"/>
  <c r="U2720" i="1"/>
  <c r="U2704" i="1"/>
  <c r="U2688" i="1"/>
  <c r="U2672" i="1"/>
  <c r="U2656" i="1"/>
  <c r="U2640" i="1"/>
  <c r="U2624" i="1"/>
  <c r="U2608" i="1"/>
  <c r="U2592" i="1"/>
  <c r="U2576" i="1"/>
  <c r="U2560" i="1"/>
  <c r="U2544" i="1"/>
  <c r="U2533"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708" i="1"/>
  <c r="U2644" i="1"/>
  <c r="U2580" i="1"/>
  <c r="U2517" i="1"/>
  <c r="U2501" i="1"/>
  <c r="U2485" i="1"/>
  <c r="U2469" i="1"/>
  <c r="U2453" i="1"/>
  <c r="U2437" i="1"/>
  <c r="U2421" i="1"/>
  <c r="U2405" i="1"/>
  <c r="U2389" i="1"/>
  <c r="U2374" i="1"/>
  <c r="U2366"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2660" i="1"/>
  <c r="U2596" i="1"/>
  <c r="U2535" i="1"/>
  <c r="U2521" i="1"/>
  <c r="U2505" i="1"/>
  <c r="U2489" i="1"/>
  <c r="U2473" i="1"/>
  <c r="U2457" i="1"/>
  <c r="U2441" i="1"/>
  <c r="U2425" i="1"/>
  <c r="U2409" i="1"/>
  <c r="U2393" i="1"/>
  <c r="U2376" i="1"/>
  <c r="U2368" i="1"/>
  <c r="U2676" i="1"/>
  <c r="U2612" i="1"/>
  <c r="U2548" i="1"/>
  <c r="U2525" i="1"/>
  <c r="U2509" i="1"/>
  <c r="U2493" i="1"/>
  <c r="U2477" i="1"/>
  <c r="U2461" i="1"/>
  <c r="U2445" i="1"/>
  <c r="U2429" i="1"/>
  <c r="U2413" i="1"/>
  <c r="U2397" i="1"/>
  <c r="U2381" i="1"/>
  <c r="U2378" i="1"/>
  <c r="U2370" i="1"/>
  <c r="U2362" i="1"/>
  <c r="U2564" i="1"/>
  <c r="U2497" i="1"/>
  <c r="U2433" i="1"/>
  <c r="U2364"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2628" i="1"/>
  <c r="U2513" i="1"/>
  <c r="U2449" i="1"/>
  <c r="U2385" i="1"/>
  <c r="U2372" i="1"/>
  <c r="U2692" i="1"/>
  <c r="U2465" i="1"/>
  <c r="U2401" i="1"/>
  <c r="U2380"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2481" i="1"/>
  <c r="U844" i="1"/>
  <c r="U840" i="1"/>
  <c r="U836" i="1"/>
  <c r="U832" i="1"/>
  <c r="U828" i="1"/>
  <c r="U824" i="1"/>
  <c r="U820" i="1"/>
  <c r="U816" i="1"/>
  <c r="U812" i="1"/>
  <c r="U808" i="1"/>
  <c r="U804" i="1"/>
  <c r="U800" i="1"/>
  <c r="U796" i="1"/>
  <c r="U792" i="1"/>
  <c r="U788" i="1"/>
  <c r="U784" i="1"/>
  <c r="U780" i="1"/>
  <c r="U776" i="1"/>
  <c r="U772" i="1"/>
  <c r="U768" i="1"/>
  <c r="U764" i="1"/>
  <c r="U760" i="1"/>
  <c r="U756" i="1"/>
  <c r="U752" i="1"/>
  <c r="U748" i="1"/>
  <c r="U744" i="1"/>
  <c r="U740" i="1"/>
  <c r="U736" i="1"/>
  <c r="U732" i="1"/>
  <c r="U728" i="1"/>
  <c r="U724" i="1"/>
  <c r="U720" i="1"/>
  <c r="U716" i="1"/>
  <c r="U712" i="1"/>
  <c r="U708" i="1"/>
  <c r="U704" i="1"/>
  <c r="U700" i="1"/>
  <c r="U696" i="1"/>
  <c r="U692" i="1"/>
  <c r="U688" i="1"/>
  <c r="U684" i="1"/>
  <c r="U680" i="1"/>
  <c r="U676" i="1"/>
  <c r="U672" i="1"/>
  <c r="U668" i="1"/>
  <c r="U664" i="1"/>
  <c r="U660" i="1"/>
  <c r="U656" i="1"/>
  <c r="U652" i="1"/>
  <c r="U648" i="1"/>
  <c r="U644" i="1"/>
  <c r="U640" i="1"/>
  <c r="U636" i="1"/>
  <c r="U632" i="1"/>
  <c r="U628" i="1"/>
  <c r="U624" i="1"/>
  <c r="U620" i="1"/>
  <c r="U616" i="1"/>
  <c r="U612" i="1"/>
  <c r="U608" i="1"/>
  <c r="U604" i="1"/>
  <c r="U600" i="1"/>
  <c r="U596" i="1"/>
  <c r="U592" i="1"/>
  <c r="U588" i="1"/>
  <c r="U584" i="1"/>
  <c r="U580" i="1"/>
  <c r="U576" i="1"/>
  <c r="U572" i="1"/>
  <c r="U568" i="1"/>
  <c r="U564" i="1"/>
  <c r="U560" i="1"/>
  <c r="U556" i="1"/>
  <c r="U552" i="1"/>
  <c r="U548" i="1"/>
  <c r="U544" i="1"/>
  <c r="U540" i="1"/>
  <c r="U536" i="1"/>
  <c r="U532" i="1"/>
  <c r="U528" i="1"/>
  <c r="U524" i="1"/>
  <c r="U520" i="1"/>
  <c r="U516" i="1"/>
  <c r="U512" i="1"/>
  <c r="U508" i="1"/>
  <c r="U504" i="1"/>
  <c r="U500" i="1"/>
  <c r="U496" i="1"/>
  <c r="U492" i="1"/>
  <c r="U488" i="1"/>
  <c r="U484" i="1"/>
  <c r="U480" i="1"/>
  <c r="U476" i="1"/>
  <c r="U472" i="1"/>
  <c r="U468" i="1"/>
  <c r="U464" i="1"/>
  <c r="U460" i="1"/>
  <c r="U456" i="1"/>
  <c r="U452" i="1"/>
  <c r="U448" i="1"/>
  <c r="U444" i="1"/>
  <c r="U440" i="1"/>
  <c r="U436" i="1"/>
  <c r="U432" i="1"/>
  <c r="U428" i="1"/>
  <c r="U424" i="1"/>
  <c r="U420" i="1"/>
  <c r="U416" i="1"/>
  <c r="U412" i="1"/>
  <c r="U408" i="1"/>
  <c r="U404" i="1"/>
  <c r="U400" i="1"/>
  <c r="U396" i="1"/>
  <c r="U392" i="1"/>
  <c r="U388" i="1"/>
  <c r="U384" i="1"/>
  <c r="U380" i="1"/>
  <c r="U376" i="1"/>
  <c r="U372" i="1"/>
  <c r="U368" i="1"/>
  <c r="U364" i="1"/>
  <c r="U360" i="1"/>
  <c r="U356" i="1"/>
  <c r="U352" i="1"/>
  <c r="U348" i="1"/>
  <c r="U344" i="1"/>
  <c r="U340" i="1"/>
  <c r="U336" i="1"/>
  <c r="U334" i="1"/>
  <c r="U332" i="1"/>
  <c r="U330" i="1"/>
  <c r="U328" i="1"/>
  <c r="U326" i="1"/>
  <c r="U324" i="1"/>
  <c r="U322" i="1"/>
  <c r="U320" i="1"/>
  <c r="U318" i="1"/>
  <c r="U316" i="1"/>
  <c r="U314" i="1"/>
  <c r="U312" i="1"/>
  <c r="U310" i="1"/>
  <c r="U308" i="1"/>
  <c r="U306" i="1"/>
  <c r="U304" i="1"/>
  <c r="U302" i="1"/>
  <c r="U300" i="1"/>
  <c r="U298" i="1"/>
  <c r="U296" i="1"/>
  <c r="U294" i="1"/>
  <c r="U292" i="1"/>
  <c r="U290" i="1"/>
  <c r="U288" i="1"/>
  <c r="U286" i="1"/>
  <c r="U284" i="1"/>
  <c r="U282" i="1"/>
  <c r="U280" i="1"/>
  <c r="U278" i="1"/>
  <c r="U276" i="1"/>
  <c r="U274" i="1"/>
  <c r="U272" i="1"/>
  <c r="U270" i="1"/>
  <c r="U268" i="1"/>
  <c r="U266" i="1"/>
  <c r="U264" i="1"/>
  <c r="U262" i="1"/>
  <c r="U260" i="1"/>
  <c r="U258" i="1"/>
  <c r="U586" i="1"/>
  <c r="U430" i="1"/>
  <c r="U422" i="1"/>
  <c r="U414" i="1"/>
  <c r="U410" i="1"/>
  <c r="U402" i="1"/>
  <c r="U390" i="1"/>
  <c r="U378" i="1"/>
  <c r="U374" i="1"/>
  <c r="U370" i="1"/>
  <c r="U358" i="1"/>
  <c r="U342" i="1"/>
  <c r="U333" i="1"/>
  <c r="U327" i="1"/>
  <c r="U325" i="1"/>
  <c r="U321" i="1"/>
  <c r="U319" i="1"/>
  <c r="U309" i="1"/>
  <c r="U293" i="1"/>
  <c r="U285" i="1"/>
  <c r="U283" i="1"/>
  <c r="U275" i="1"/>
  <c r="U261" i="1"/>
  <c r="U259" i="1"/>
  <c r="U257" i="1"/>
  <c r="U843" i="1"/>
  <c r="U839" i="1"/>
  <c r="U835" i="1"/>
  <c r="U827" i="1"/>
  <c r="U819" i="1"/>
  <c r="U803" i="1"/>
  <c r="U787" i="1"/>
  <c r="U783" i="1"/>
  <c r="U779" i="1"/>
  <c r="U763" i="1"/>
  <c r="U759" i="1"/>
  <c r="U751" i="1"/>
  <c r="U743" i="1"/>
  <c r="U727" i="1"/>
  <c r="U715" i="1"/>
  <c r="U711" i="1"/>
  <c r="U699" i="1"/>
  <c r="U683" i="1"/>
  <c r="U679" i="1"/>
  <c r="U671" i="1"/>
  <c r="U639" i="1"/>
  <c r="U627" i="1"/>
  <c r="U623" i="1"/>
  <c r="U603" i="1"/>
  <c r="U599" i="1"/>
  <c r="U595" i="1"/>
  <c r="U583" i="1"/>
  <c r="U579" i="1"/>
  <c r="U531" i="1"/>
  <c r="U527" i="1"/>
  <c r="U515" i="1"/>
  <c r="U499" i="1"/>
  <c r="U495" i="1"/>
  <c r="U491" i="1"/>
  <c r="U479" i="1"/>
  <c r="U475" i="1"/>
  <c r="U463" i="1"/>
  <c r="U459" i="1"/>
  <c r="U455" i="1"/>
  <c r="U427" i="1"/>
  <c r="U399" i="1"/>
  <c r="U387" i="1"/>
  <c r="U383" i="1"/>
  <c r="U359" i="1"/>
  <c r="U355" i="1"/>
  <c r="U351" i="1"/>
  <c r="U2417"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481" i="1"/>
  <c r="U477" i="1"/>
  <c r="U473" i="1"/>
  <c r="U469" i="1"/>
  <c r="U465" i="1"/>
  <c r="U461" i="1"/>
  <c r="U457" i="1"/>
  <c r="U453" i="1"/>
  <c r="U449" i="1"/>
  <c r="U445" i="1"/>
  <c r="U441" i="1"/>
  <c r="U437" i="1"/>
  <c r="U433" i="1"/>
  <c r="U429" i="1"/>
  <c r="U425" i="1"/>
  <c r="U421" i="1"/>
  <c r="U417" i="1"/>
  <c r="U413" i="1"/>
  <c r="U409" i="1"/>
  <c r="U405" i="1"/>
  <c r="U401" i="1"/>
  <c r="U397" i="1"/>
  <c r="U393" i="1"/>
  <c r="U389" i="1"/>
  <c r="U385" i="1"/>
  <c r="U381" i="1"/>
  <c r="U377" i="1"/>
  <c r="U373" i="1"/>
  <c r="U369" i="1"/>
  <c r="U365" i="1"/>
  <c r="U361" i="1"/>
  <c r="U357" i="1"/>
  <c r="U353" i="1"/>
  <c r="U349" i="1"/>
  <c r="U345" i="1"/>
  <c r="U341" i="1"/>
  <c r="U33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450" i="1"/>
  <c r="U446" i="1"/>
  <c r="U438" i="1"/>
  <c r="U434" i="1"/>
  <c r="U418" i="1"/>
  <c r="U398" i="1"/>
  <c r="U386" i="1"/>
  <c r="U382" i="1"/>
  <c r="U366" i="1"/>
  <c r="U354" i="1"/>
  <c r="U346" i="1"/>
  <c r="U338" i="1"/>
  <c r="U335" i="1"/>
  <c r="U329" i="1"/>
  <c r="U317" i="1"/>
  <c r="U315" i="1"/>
  <c r="U311" i="1"/>
  <c r="U307" i="1"/>
  <c r="U305" i="1"/>
  <c r="U301" i="1"/>
  <c r="U299" i="1"/>
  <c r="U297" i="1"/>
  <c r="U295" i="1"/>
  <c r="U291" i="1"/>
  <c r="U289" i="1"/>
  <c r="U281" i="1"/>
  <c r="U279" i="1"/>
  <c r="U273" i="1"/>
  <c r="U269" i="1"/>
  <c r="U265" i="1"/>
  <c r="U263" i="1"/>
  <c r="U823" i="1"/>
  <c r="U811" i="1"/>
  <c r="U807" i="1"/>
  <c r="U795" i="1"/>
  <c r="U791" i="1"/>
  <c r="U775" i="1"/>
  <c r="U771" i="1"/>
  <c r="U755" i="1"/>
  <c r="U747" i="1"/>
  <c r="U735" i="1"/>
  <c r="U731" i="1"/>
  <c r="U719" i="1"/>
  <c r="U703" i="1"/>
  <c r="U695" i="1"/>
  <c r="U691" i="1"/>
  <c r="U675" i="1"/>
  <c r="U667" i="1"/>
  <c r="U635" i="1"/>
  <c r="U615" i="1"/>
  <c r="U611" i="1"/>
  <c r="U587" i="1"/>
  <c r="U567" i="1"/>
  <c r="U563" i="1"/>
  <c r="U559" i="1"/>
  <c r="U555" i="1"/>
  <c r="U551" i="1"/>
  <c r="U543" i="1"/>
  <c r="U539" i="1"/>
  <c r="U535" i="1"/>
  <c r="U519" i="1"/>
  <c r="U507" i="1"/>
  <c r="U503" i="1"/>
  <c r="U487" i="1"/>
  <c r="U483" i="1"/>
  <c r="U471" i="1"/>
  <c r="U451" i="1"/>
  <c r="U447" i="1"/>
  <c r="U443" i="1"/>
  <c r="U439" i="1"/>
  <c r="U431" i="1"/>
  <c r="U419" i="1"/>
  <c r="U415" i="1"/>
  <c r="U407" i="1"/>
  <c r="U403" i="1"/>
  <c r="U395" i="1"/>
  <c r="U379" i="1"/>
  <c r="U375" i="1"/>
  <c r="U367" i="1"/>
  <c r="U363" i="1"/>
  <c r="U347" i="1"/>
  <c r="U343"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626" i="1"/>
  <c r="U622" i="1"/>
  <c r="U618" i="1"/>
  <c r="U614" i="1"/>
  <c r="U610" i="1"/>
  <c r="U606" i="1"/>
  <c r="U602" i="1"/>
  <c r="U598" i="1"/>
  <c r="U594" i="1"/>
  <c r="U590" i="1"/>
  <c r="U582" i="1"/>
  <c r="U578" i="1"/>
  <c r="U574" i="1"/>
  <c r="U570" i="1"/>
  <c r="U566" i="1"/>
  <c r="U562" i="1"/>
  <c r="U558" i="1"/>
  <c r="U554" i="1"/>
  <c r="U550" i="1"/>
  <c r="U546" i="1"/>
  <c r="U542" i="1"/>
  <c r="U538" i="1"/>
  <c r="U534" i="1"/>
  <c r="U530" i="1"/>
  <c r="U526" i="1"/>
  <c r="U522" i="1"/>
  <c r="U518" i="1"/>
  <c r="U514" i="1"/>
  <c r="U510" i="1"/>
  <c r="U506" i="1"/>
  <c r="U502" i="1"/>
  <c r="U498" i="1"/>
  <c r="U494" i="1"/>
  <c r="U490" i="1"/>
  <c r="U486" i="1"/>
  <c r="U482" i="1"/>
  <c r="U478" i="1"/>
  <c r="U474" i="1"/>
  <c r="U470" i="1"/>
  <c r="U466" i="1"/>
  <c r="U462" i="1"/>
  <c r="U458" i="1"/>
  <c r="U454" i="1"/>
  <c r="U442" i="1"/>
  <c r="U426" i="1"/>
  <c r="U406" i="1"/>
  <c r="U394" i="1"/>
  <c r="U362" i="1"/>
  <c r="U350" i="1"/>
  <c r="U331" i="1"/>
  <c r="U323" i="1"/>
  <c r="U313" i="1"/>
  <c r="U303" i="1"/>
  <c r="U287" i="1"/>
  <c r="U277" i="1"/>
  <c r="U271" i="1"/>
  <c r="U267" i="1"/>
  <c r="U831" i="1"/>
  <c r="U815" i="1"/>
  <c r="U799" i="1"/>
  <c r="U767" i="1"/>
  <c r="U739" i="1"/>
  <c r="U723" i="1"/>
  <c r="U707" i="1"/>
  <c r="U687" i="1"/>
  <c r="U663" i="1"/>
  <c r="U659" i="1"/>
  <c r="U655" i="1"/>
  <c r="U651" i="1"/>
  <c r="U647" i="1"/>
  <c r="U643" i="1"/>
  <c r="U631" i="1"/>
  <c r="U619" i="1"/>
  <c r="U607" i="1"/>
  <c r="U591" i="1"/>
  <c r="U575" i="1"/>
  <c r="U571" i="1"/>
  <c r="U547" i="1"/>
  <c r="U523" i="1"/>
  <c r="U511" i="1"/>
  <c r="U467" i="1"/>
  <c r="U435" i="1"/>
  <c r="U423" i="1"/>
  <c r="U411" i="1"/>
  <c r="U391" i="1"/>
  <c r="U371" i="1"/>
  <c r="U339" i="1"/>
  <c r="V3285" i="1"/>
  <c r="V3281" i="1"/>
  <c r="V3277" i="1"/>
  <c r="V3273" i="1"/>
  <c r="V3269" i="1"/>
  <c r="V3265" i="1"/>
  <c r="V3261" i="1"/>
  <c r="V3284" i="1"/>
  <c r="V3280" i="1"/>
  <c r="V3276" i="1"/>
  <c r="V3272" i="1"/>
  <c r="V3268" i="1"/>
  <c r="V3264" i="1"/>
  <c r="V3260" i="1"/>
  <c r="V3287" i="1"/>
  <c r="V3283" i="1"/>
  <c r="V3279" i="1"/>
  <c r="V3275" i="1"/>
  <c r="V3271" i="1"/>
  <c r="V3267" i="1"/>
  <c r="V3263" i="1"/>
  <c r="V3259" i="1"/>
  <c r="V3258" i="1"/>
  <c r="V3257" i="1"/>
  <c r="V3256" i="1"/>
  <c r="V3255" i="1"/>
  <c r="V3254" i="1"/>
  <c r="V3253" i="1"/>
  <c r="V3278" i="1"/>
  <c r="V3262" i="1"/>
  <c r="V3274" i="1"/>
  <c r="V3286" i="1"/>
  <c r="V3270"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82"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266" i="1"/>
  <c r="V3163" i="1"/>
  <c r="V3161" i="1"/>
  <c r="V3159" i="1"/>
  <c r="V3162" i="1"/>
  <c r="V3160"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3076" i="1"/>
  <c r="V3075"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4" i="1"/>
  <c r="V2722" i="1"/>
  <c r="V2725" i="1"/>
  <c r="V2723"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721"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5" i="1"/>
  <c r="V1961" i="1"/>
  <c r="V1957" i="1"/>
  <c r="V1953" i="1"/>
  <c r="V1949" i="1"/>
  <c r="V1945" i="1"/>
  <c r="V1941" i="1"/>
  <c r="V1937" i="1"/>
  <c r="V1933" i="1"/>
  <c r="V1929" i="1"/>
  <c r="V1925" i="1"/>
  <c r="V1921" i="1"/>
  <c r="V1917" i="1"/>
  <c r="V1913" i="1"/>
  <c r="V1909" i="1"/>
  <c r="V1905" i="1"/>
  <c r="V1901" i="1"/>
  <c r="V1897" i="1"/>
  <c r="V1893" i="1"/>
  <c r="V1889" i="1"/>
  <c r="V1885" i="1"/>
  <c r="V1881" i="1"/>
  <c r="V1877" i="1"/>
  <c r="V1873" i="1"/>
  <c r="V1869" i="1"/>
  <c r="V1865" i="1"/>
  <c r="V1861" i="1"/>
  <c r="V1857" i="1"/>
  <c r="V1853" i="1"/>
  <c r="V1849" i="1"/>
  <c r="V1845" i="1"/>
  <c r="V1841" i="1"/>
  <c r="V1837" i="1"/>
  <c r="V1833" i="1"/>
  <c r="V1829" i="1"/>
  <c r="V1825" i="1"/>
  <c r="V1821" i="1"/>
  <c r="V1817" i="1"/>
  <c r="V1813" i="1"/>
  <c r="V1809" i="1"/>
  <c r="V1805" i="1"/>
  <c r="V1801" i="1"/>
  <c r="V1797" i="1"/>
  <c r="V1793" i="1"/>
  <c r="V1789" i="1"/>
  <c r="V1785" i="1"/>
  <c r="V1781" i="1"/>
  <c r="V1777" i="1"/>
  <c r="V1773" i="1"/>
  <c r="V1769" i="1"/>
  <c r="V1765" i="1"/>
  <c r="V1761" i="1"/>
  <c r="V1757" i="1"/>
  <c r="V1753" i="1"/>
  <c r="V1749" i="1"/>
  <c r="V1745" i="1"/>
  <c r="V1741" i="1"/>
  <c r="V1737" i="1"/>
  <c r="V1733" i="1"/>
  <c r="V1729" i="1"/>
  <c r="V1725" i="1"/>
  <c r="V1721" i="1"/>
  <c r="V1717" i="1"/>
  <c r="V1713" i="1"/>
  <c r="V1709" i="1"/>
  <c r="V1705" i="1"/>
  <c r="V1701" i="1"/>
  <c r="V1697" i="1"/>
  <c r="V1693" i="1"/>
  <c r="V1689" i="1"/>
  <c r="V1685" i="1"/>
  <c r="V1681" i="1"/>
  <c r="V1966" i="1"/>
  <c r="V1962" i="1"/>
  <c r="V1958" i="1"/>
  <c r="V1954" i="1"/>
  <c r="V1950" i="1"/>
  <c r="V1946" i="1"/>
  <c r="V1942" i="1"/>
  <c r="V1938" i="1"/>
  <c r="V1934" i="1"/>
  <c r="V1930" i="1"/>
  <c r="V1926" i="1"/>
  <c r="V1922" i="1"/>
  <c r="V1918" i="1"/>
  <c r="V1914" i="1"/>
  <c r="V1910" i="1"/>
  <c r="V1906" i="1"/>
  <c r="V1902" i="1"/>
  <c r="V1898" i="1"/>
  <c r="V1894" i="1"/>
  <c r="V1890" i="1"/>
  <c r="V1886" i="1"/>
  <c r="V1882" i="1"/>
  <c r="V1878" i="1"/>
  <c r="V1874" i="1"/>
  <c r="V1870" i="1"/>
  <c r="V1866" i="1"/>
  <c r="V1862" i="1"/>
  <c r="V1858" i="1"/>
  <c r="V1854" i="1"/>
  <c r="V1850" i="1"/>
  <c r="V1846" i="1"/>
  <c r="V1842" i="1"/>
  <c r="V1838" i="1"/>
  <c r="V1834" i="1"/>
  <c r="V1830" i="1"/>
  <c r="V1826" i="1"/>
  <c r="V1822" i="1"/>
  <c r="V1818" i="1"/>
  <c r="V1814" i="1"/>
  <c r="V1810" i="1"/>
  <c r="V1806" i="1"/>
  <c r="V1802" i="1"/>
  <c r="V1798" i="1"/>
  <c r="V1794" i="1"/>
  <c r="V1790" i="1"/>
  <c r="V1786" i="1"/>
  <c r="V1782" i="1"/>
  <c r="V1778" i="1"/>
  <c r="V1774" i="1"/>
  <c r="V1770" i="1"/>
  <c r="V1766" i="1"/>
  <c r="V1762" i="1"/>
  <c r="V1758" i="1"/>
  <c r="V1754" i="1"/>
  <c r="V1750" i="1"/>
  <c r="V1746" i="1"/>
  <c r="V1742" i="1"/>
  <c r="V1738" i="1"/>
  <c r="V1734" i="1"/>
  <c r="V1730" i="1"/>
  <c r="V1726" i="1"/>
  <c r="V1722" i="1"/>
  <c r="V1718" i="1"/>
  <c r="V1714" i="1"/>
  <c r="V1710" i="1"/>
  <c r="V1706" i="1"/>
  <c r="V1702" i="1"/>
  <c r="V1698" i="1"/>
  <c r="V1694" i="1"/>
  <c r="V1690" i="1"/>
  <c r="V1686" i="1"/>
  <c r="V1682" i="1"/>
  <c r="V1678" i="1"/>
  <c r="V1677" i="1"/>
  <c r="V1675" i="1"/>
  <c r="V1673" i="1"/>
  <c r="V1671" i="1"/>
  <c r="V1669" i="1"/>
  <c r="V1667" i="1"/>
  <c r="V1665" i="1"/>
  <c r="V1663" i="1"/>
  <c r="V1661" i="1"/>
  <c r="V1659" i="1"/>
  <c r="V1657" i="1"/>
  <c r="V1655" i="1"/>
  <c r="V1653" i="1"/>
  <c r="V1651" i="1"/>
  <c r="V1649" i="1"/>
  <c r="V1647" i="1"/>
  <c r="V1645" i="1"/>
  <c r="V1643" i="1"/>
  <c r="V1641" i="1"/>
  <c r="V1639" i="1"/>
  <c r="V1637" i="1"/>
  <c r="V1635" i="1"/>
  <c r="V1633" i="1"/>
  <c r="V1631" i="1"/>
  <c r="V1967" i="1"/>
  <c r="V1963" i="1"/>
  <c r="V1959" i="1"/>
  <c r="V1955" i="1"/>
  <c r="V1951" i="1"/>
  <c r="V1947" i="1"/>
  <c r="V1943" i="1"/>
  <c r="V1939" i="1"/>
  <c r="V1935" i="1"/>
  <c r="V1931" i="1"/>
  <c r="V1927" i="1"/>
  <c r="V1923" i="1"/>
  <c r="V1919" i="1"/>
  <c r="V1915" i="1"/>
  <c r="V1911" i="1"/>
  <c r="V1907" i="1"/>
  <c r="V1903" i="1"/>
  <c r="V1899" i="1"/>
  <c r="V1895" i="1"/>
  <c r="V1891" i="1"/>
  <c r="V1887" i="1"/>
  <c r="V1883" i="1"/>
  <c r="V1879" i="1"/>
  <c r="V1875" i="1"/>
  <c r="V1871" i="1"/>
  <c r="V1867" i="1"/>
  <c r="V1863" i="1"/>
  <c r="V1859" i="1"/>
  <c r="V1855" i="1"/>
  <c r="V1851" i="1"/>
  <c r="V1847" i="1"/>
  <c r="V1843" i="1"/>
  <c r="V1839" i="1"/>
  <c r="V1835" i="1"/>
  <c r="V1831" i="1"/>
  <c r="V1827" i="1"/>
  <c r="V1823" i="1"/>
  <c r="V1819" i="1"/>
  <c r="V1815" i="1"/>
  <c r="V1811" i="1"/>
  <c r="V1807" i="1"/>
  <c r="V1803" i="1"/>
  <c r="V1799" i="1"/>
  <c r="V1795" i="1"/>
  <c r="V1791" i="1"/>
  <c r="V1787" i="1"/>
  <c r="V1783" i="1"/>
  <c r="V1779" i="1"/>
  <c r="V1775" i="1"/>
  <c r="V1771" i="1"/>
  <c r="V1767" i="1"/>
  <c r="V1763" i="1"/>
  <c r="V1759" i="1"/>
  <c r="V1755" i="1"/>
  <c r="V1751" i="1"/>
  <c r="V1747" i="1"/>
  <c r="V1743" i="1"/>
  <c r="V1739" i="1"/>
  <c r="V1735" i="1"/>
  <c r="V1731" i="1"/>
  <c r="V1727" i="1"/>
  <c r="V1723" i="1"/>
  <c r="V1719" i="1"/>
  <c r="V1715" i="1"/>
  <c r="V1711" i="1"/>
  <c r="V1707" i="1"/>
  <c r="V1703" i="1"/>
  <c r="V1699" i="1"/>
  <c r="V1695" i="1"/>
  <c r="V1691" i="1"/>
  <c r="V1687" i="1"/>
  <c r="V1683" i="1"/>
  <c r="V1679" i="1"/>
  <c r="V1956" i="1"/>
  <c r="V1940" i="1"/>
  <c r="V1924" i="1"/>
  <c r="V1908" i="1"/>
  <c r="V1892" i="1"/>
  <c r="V1876" i="1"/>
  <c r="V1860" i="1"/>
  <c r="V1844" i="1"/>
  <c r="V1828" i="1"/>
  <c r="V1812" i="1"/>
  <c r="V1796" i="1"/>
  <c r="V1780" i="1"/>
  <c r="V1764" i="1"/>
  <c r="V1748" i="1"/>
  <c r="V1732" i="1"/>
  <c r="V1716" i="1"/>
  <c r="V1700" i="1"/>
  <c r="V1684" i="1"/>
  <c r="V1670" i="1"/>
  <c r="V1662" i="1"/>
  <c r="V1654" i="1"/>
  <c r="V1646" i="1"/>
  <c r="V1638" i="1"/>
  <c r="V1629" i="1"/>
  <c r="V1625" i="1"/>
  <c r="V1621" i="1"/>
  <c r="V1617" i="1"/>
  <c r="V1613" i="1"/>
  <c r="V1609" i="1"/>
  <c r="V1605" i="1"/>
  <c r="V1601" i="1"/>
  <c r="V1597" i="1"/>
  <c r="V1593" i="1"/>
  <c r="V1589" i="1"/>
  <c r="V1585" i="1"/>
  <c r="V1581" i="1"/>
  <c r="V1577" i="1"/>
  <c r="V1573" i="1"/>
  <c r="V1569" i="1"/>
  <c r="V1565" i="1"/>
  <c r="V1561" i="1"/>
  <c r="V1557" i="1"/>
  <c r="V1553" i="1"/>
  <c r="V1549" i="1"/>
  <c r="V1545" i="1"/>
  <c r="V1541" i="1"/>
  <c r="V1537" i="1"/>
  <c r="V1533" i="1"/>
  <c r="V1529" i="1"/>
  <c r="V1525" i="1"/>
  <c r="V1521" i="1"/>
  <c r="V1517" i="1"/>
  <c r="V1513" i="1"/>
  <c r="V1509" i="1"/>
  <c r="V1505" i="1"/>
  <c r="V1501" i="1"/>
  <c r="V1497" i="1"/>
  <c r="V1493" i="1"/>
  <c r="V1489" i="1"/>
  <c r="V1485" i="1"/>
  <c r="V1481" i="1"/>
  <c r="V1477" i="1"/>
  <c r="V1473" i="1"/>
  <c r="V1469" i="1"/>
  <c r="V1465" i="1"/>
  <c r="V1461" i="1"/>
  <c r="V1457" i="1"/>
  <c r="V1453" i="1"/>
  <c r="V1449" i="1"/>
  <c r="V1445" i="1"/>
  <c r="V1441" i="1"/>
  <c r="V1437"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1221" i="1"/>
  <c r="V1960" i="1"/>
  <c r="V1944" i="1"/>
  <c r="V1928" i="1"/>
  <c r="V1912" i="1"/>
  <c r="V1896" i="1"/>
  <c r="V1880" i="1"/>
  <c r="V1864" i="1"/>
  <c r="V1848" i="1"/>
  <c r="V1832" i="1"/>
  <c r="V1816" i="1"/>
  <c r="V1800" i="1"/>
  <c r="V1784" i="1"/>
  <c r="V1768" i="1"/>
  <c r="V1752" i="1"/>
  <c r="V1736" i="1"/>
  <c r="V1720" i="1"/>
  <c r="V1704" i="1"/>
  <c r="V1688" i="1"/>
  <c r="V1672" i="1"/>
  <c r="V1664" i="1"/>
  <c r="V1656" i="1"/>
  <c r="V1648" i="1"/>
  <c r="V1640" i="1"/>
  <c r="V1632" i="1"/>
  <c r="V1630" i="1"/>
  <c r="V1626" i="1"/>
  <c r="V1622" i="1"/>
  <c r="V1618" i="1"/>
  <c r="V1614" i="1"/>
  <c r="V1610" i="1"/>
  <c r="V1606" i="1"/>
  <c r="V1602" i="1"/>
  <c r="V1598" i="1"/>
  <c r="V1594" i="1"/>
  <c r="V1590" i="1"/>
  <c r="V1586" i="1"/>
  <c r="V1582" i="1"/>
  <c r="V1578" i="1"/>
  <c r="V1574" i="1"/>
  <c r="V1570" i="1"/>
  <c r="V1566" i="1"/>
  <c r="V1562" i="1"/>
  <c r="V1558" i="1"/>
  <c r="V1554" i="1"/>
  <c r="V1550" i="1"/>
  <c r="V1546" i="1"/>
  <c r="V1542" i="1"/>
  <c r="V1538" i="1"/>
  <c r="V1534" i="1"/>
  <c r="V1530" i="1"/>
  <c r="V1526" i="1"/>
  <c r="V1522" i="1"/>
  <c r="V1518" i="1"/>
  <c r="V1514" i="1"/>
  <c r="V1510" i="1"/>
  <c r="V1506" i="1"/>
  <c r="V1502" i="1"/>
  <c r="V1498" i="1"/>
  <c r="V1494" i="1"/>
  <c r="V1490" i="1"/>
  <c r="V1486" i="1"/>
  <c r="V1482" i="1"/>
  <c r="V1478" i="1"/>
  <c r="V1474" i="1"/>
  <c r="V1470" i="1"/>
  <c r="V1466" i="1"/>
  <c r="V1462" i="1"/>
  <c r="V1458" i="1"/>
  <c r="V1454" i="1"/>
  <c r="V1450" i="1"/>
  <c r="V1446" i="1"/>
  <c r="V1442" i="1"/>
  <c r="V1438" i="1"/>
  <c r="V1434" i="1"/>
  <c r="V1430" i="1"/>
  <c r="V1426" i="1"/>
  <c r="V1422" i="1"/>
  <c r="V1418" i="1"/>
  <c r="V1414" i="1"/>
  <c r="V1410" i="1"/>
  <c r="V1406" i="1"/>
  <c r="V1402" i="1"/>
  <c r="V1398" i="1"/>
  <c r="V1394" i="1"/>
  <c r="V1390" i="1"/>
  <c r="V1386" i="1"/>
  <c r="V1382" i="1"/>
  <c r="V1378" i="1"/>
  <c r="V1374" i="1"/>
  <c r="V1370" i="1"/>
  <c r="V1366" i="1"/>
  <c r="V1362" i="1"/>
  <c r="V1358" i="1"/>
  <c r="V1354" i="1"/>
  <c r="V1350" i="1"/>
  <c r="V1346" i="1"/>
  <c r="V1342" i="1"/>
  <c r="V1338" i="1"/>
  <c r="V1334" i="1"/>
  <c r="V1330" i="1"/>
  <c r="V1326" i="1"/>
  <c r="V1322" i="1"/>
  <c r="V1318" i="1"/>
  <c r="V1314" i="1"/>
  <c r="V1310" i="1"/>
  <c r="V1306" i="1"/>
  <c r="V1302" i="1"/>
  <c r="V1298" i="1"/>
  <c r="V1294" i="1"/>
  <c r="V1290" i="1"/>
  <c r="V1286" i="1"/>
  <c r="V1282" i="1"/>
  <c r="V1278" i="1"/>
  <c r="V1274" i="1"/>
  <c r="V1270" i="1"/>
  <c r="V1266" i="1"/>
  <c r="V1262" i="1"/>
  <c r="V1258" i="1"/>
  <c r="V1254" i="1"/>
  <c r="V1250" i="1"/>
  <c r="V1246" i="1"/>
  <c r="V1242" i="1"/>
  <c r="V1238" i="1"/>
  <c r="V1234" i="1"/>
  <c r="V1230" i="1"/>
  <c r="V1226" i="1"/>
  <c r="V1222" i="1"/>
  <c r="V1218" i="1"/>
  <c r="V1216" i="1"/>
  <c r="V1214" i="1"/>
  <c r="V1212" i="1"/>
  <c r="V1210" i="1"/>
  <c r="V1208" i="1"/>
  <c r="V1206" i="1"/>
  <c r="V1204" i="1"/>
  <c r="V1202" i="1"/>
  <c r="V1200" i="1"/>
  <c r="V1198" i="1"/>
  <c r="V1196" i="1"/>
  <c r="V1194" i="1"/>
  <c r="V1192" i="1"/>
  <c r="V1190" i="1"/>
  <c r="V1188" i="1"/>
  <c r="V1186" i="1"/>
  <c r="V1184" i="1"/>
  <c r="V1182"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848" i="1"/>
  <c r="V1964" i="1"/>
  <c r="V1948" i="1"/>
  <c r="V1932" i="1"/>
  <c r="V1916" i="1"/>
  <c r="V1900" i="1"/>
  <c r="V1884" i="1"/>
  <c r="V1868" i="1"/>
  <c r="V1852" i="1"/>
  <c r="V1836" i="1"/>
  <c r="V1820" i="1"/>
  <c r="V1804" i="1"/>
  <c r="V1788" i="1"/>
  <c r="V1772" i="1"/>
  <c r="V1756" i="1"/>
  <c r="V1740" i="1"/>
  <c r="V1724" i="1"/>
  <c r="V1708" i="1"/>
  <c r="V1692" i="1"/>
  <c r="V1674" i="1"/>
  <c r="V1666" i="1"/>
  <c r="V1658" i="1"/>
  <c r="V1650" i="1"/>
  <c r="V1642" i="1"/>
  <c r="V1634" i="1"/>
  <c r="V1627" i="1"/>
  <c r="V1623" i="1"/>
  <c r="V1619" i="1"/>
  <c r="V1615" i="1"/>
  <c r="V1611" i="1"/>
  <c r="V1607" i="1"/>
  <c r="V1603" i="1"/>
  <c r="V1599" i="1"/>
  <c r="V1595" i="1"/>
  <c r="V1591" i="1"/>
  <c r="V1587" i="1"/>
  <c r="V1583" i="1"/>
  <c r="V1579" i="1"/>
  <c r="V1575" i="1"/>
  <c r="V1571" i="1"/>
  <c r="V1567" i="1"/>
  <c r="V1563" i="1"/>
  <c r="V1559" i="1"/>
  <c r="V1555" i="1"/>
  <c r="V1551" i="1"/>
  <c r="V1547" i="1"/>
  <c r="V1543" i="1"/>
  <c r="V1539" i="1"/>
  <c r="V1535" i="1"/>
  <c r="V1531" i="1"/>
  <c r="V1527" i="1"/>
  <c r="V1523" i="1"/>
  <c r="V1519" i="1"/>
  <c r="V1515" i="1"/>
  <c r="V1511" i="1"/>
  <c r="V1507" i="1"/>
  <c r="V1503" i="1"/>
  <c r="V1499" i="1"/>
  <c r="V1495" i="1"/>
  <c r="V1491" i="1"/>
  <c r="V1487" i="1"/>
  <c r="V1483" i="1"/>
  <c r="V1479" i="1"/>
  <c r="V1475" i="1"/>
  <c r="V1471" i="1"/>
  <c r="V1467" i="1"/>
  <c r="V1463" i="1"/>
  <c r="V1459" i="1"/>
  <c r="V1455" i="1"/>
  <c r="V1451" i="1"/>
  <c r="V1447" i="1"/>
  <c r="V1443" i="1"/>
  <c r="V1439" i="1"/>
  <c r="V1435"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B10" i="2" s="1"/>
  <c r="V356" i="1"/>
  <c r="V355" i="1"/>
  <c r="V354" i="1"/>
  <c r="V353" i="1"/>
  <c r="V352" i="1"/>
  <c r="V351" i="1"/>
  <c r="V350" i="1"/>
  <c r="V349" i="1"/>
  <c r="V348" i="1"/>
  <c r="V347" i="1"/>
  <c r="V346" i="1"/>
  <c r="V345" i="1"/>
  <c r="V344" i="1"/>
  <c r="V343" i="1"/>
  <c r="V342" i="1"/>
  <c r="V341" i="1"/>
  <c r="V340" i="1"/>
  <c r="V339" i="1"/>
  <c r="V338" i="1"/>
  <c r="V337" i="1"/>
  <c r="V336" i="1"/>
  <c r="V1952" i="1"/>
  <c r="V1888" i="1"/>
  <c r="V1824" i="1"/>
  <c r="V1760" i="1"/>
  <c r="V1696" i="1"/>
  <c r="V1676" i="1"/>
  <c r="V1644" i="1"/>
  <c r="V1616" i="1"/>
  <c r="V1600" i="1"/>
  <c r="V1584" i="1"/>
  <c r="V1568" i="1"/>
  <c r="V1552" i="1"/>
  <c r="V1536" i="1"/>
  <c r="V1520" i="1"/>
  <c r="V1504" i="1"/>
  <c r="V1488" i="1"/>
  <c r="V1472" i="1"/>
  <c r="V1456" i="1"/>
  <c r="V1440" i="1"/>
  <c r="V1424" i="1"/>
  <c r="V1408" i="1"/>
  <c r="V1392" i="1"/>
  <c r="V1376" i="1"/>
  <c r="V1360" i="1"/>
  <c r="V1344" i="1"/>
  <c r="V1328" i="1"/>
  <c r="V1312" i="1"/>
  <c r="V1296" i="1"/>
  <c r="V1280" i="1"/>
  <c r="V1264" i="1"/>
  <c r="V1248" i="1"/>
  <c r="V1232" i="1"/>
  <c r="V1215" i="1"/>
  <c r="V1207" i="1"/>
  <c r="V1199" i="1"/>
  <c r="V1191" i="1"/>
  <c r="V1183" i="1"/>
  <c r="V1175" i="1"/>
  <c r="V1167" i="1"/>
  <c r="V1159" i="1"/>
  <c r="V1151" i="1"/>
  <c r="V1143" i="1"/>
  <c r="V1135" i="1"/>
  <c r="V1127" i="1"/>
  <c r="V1119" i="1"/>
  <c r="V1111" i="1"/>
  <c r="V1103" i="1"/>
  <c r="V1095" i="1"/>
  <c r="V1087" i="1"/>
  <c r="V1079" i="1"/>
  <c r="V1071" i="1"/>
  <c r="V1063" i="1"/>
  <c r="V1055" i="1"/>
  <c r="V1047" i="1"/>
  <c r="V1039" i="1"/>
  <c r="V1031" i="1"/>
  <c r="V1023" i="1"/>
  <c r="V1015" i="1"/>
  <c r="V1007" i="1"/>
  <c r="V999" i="1"/>
  <c r="V991" i="1"/>
  <c r="V983" i="1"/>
  <c r="V975" i="1"/>
  <c r="V967" i="1"/>
  <c r="V959" i="1"/>
  <c r="V951" i="1"/>
  <c r="V943" i="1"/>
  <c r="V935" i="1"/>
  <c r="V927" i="1"/>
  <c r="V919" i="1"/>
  <c r="V911" i="1"/>
  <c r="V903" i="1"/>
  <c r="V895" i="1"/>
  <c r="V887" i="1"/>
  <c r="V879" i="1"/>
  <c r="V871" i="1"/>
  <c r="V863" i="1"/>
  <c r="V855" i="1"/>
  <c r="V84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680" i="1"/>
  <c r="V1636" i="1"/>
  <c r="V1548" i="1"/>
  <c r="V1484" i="1"/>
  <c r="V1468" i="1"/>
  <c r="V1420" i="1"/>
  <c r="V1372" i="1"/>
  <c r="V1340" i="1"/>
  <c r="V1276" i="1"/>
  <c r="V1260" i="1"/>
  <c r="V1213" i="1"/>
  <c r="V1181" i="1"/>
  <c r="V1157" i="1"/>
  <c r="V1149" i="1"/>
  <c r="V1133" i="1"/>
  <c r="V1109" i="1"/>
  <c r="V1101" i="1"/>
  <c r="V1069" i="1"/>
  <c r="V1045" i="1"/>
  <c r="V1037" i="1"/>
  <c r="V1005" i="1"/>
  <c r="V997" i="1"/>
  <c r="V965" i="1"/>
  <c r="V957" i="1"/>
  <c r="V925" i="1"/>
  <c r="V917" i="1"/>
  <c r="V885" i="1"/>
  <c r="V877" i="1"/>
  <c r="V853" i="1"/>
  <c r="V334" i="1"/>
  <c r="V332" i="1"/>
  <c r="V330" i="1"/>
  <c r="V328" i="1"/>
  <c r="V324" i="1"/>
  <c r="V320" i="1"/>
  <c r="V318" i="1"/>
  <c r="V316" i="1"/>
  <c r="V314" i="1"/>
  <c r="V312" i="1"/>
  <c r="V310" i="1"/>
  <c r="V304" i="1"/>
  <c r="V302" i="1"/>
  <c r="V300" i="1"/>
  <c r="V298" i="1"/>
  <c r="V296" i="1"/>
  <c r="V288" i="1"/>
  <c r="V286" i="1"/>
  <c r="V268" i="1"/>
  <c r="V266" i="1"/>
  <c r="V264" i="1"/>
  <c r="V258" i="1"/>
  <c r="V1904" i="1"/>
  <c r="V1840" i="1"/>
  <c r="V1776" i="1"/>
  <c r="V1712" i="1"/>
  <c r="V1652" i="1"/>
  <c r="V1620" i="1"/>
  <c r="V1604" i="1"/>
  <c r="V1588" i="1"/>
  <c r="V1572" i="1"/>
  <c r="V1556" i="1"/>
  <c r="V1540" i="1"/>
  <c r="V1524" i="1"/>
  <c r="V1508" i="1"/>
  <c r="V1492" i="1"/>
  <c r="V1476" i="1"/>
  <c r="V1460" i="1"/>
  <c r="V1444" i="1"/>
  <c r="V1428" i="1"/>
  <c r="V1412" i="1"/>
  <c r="V1396" i="1"/>
  <c r="V1380" i="1"/>
  <c r="V1364" i="1"/>
  <c r="V1348" i="1"/>
  <c r="V1332" i="1"/>
  <c r="V1316" i="1"/>
  <c r="V1300" i="1"/>
  <c r="V1284" i="1"/>
  <c r="V1268" i="1"/>
  <c r="V1252" i="1"/>
  <c r="V1236" i="1"/>
  <c r="V1220" i="1"/>
  <c r="V1217" i="1"/>
  <c r="V1209" i="1"/>
  <c r="V1201" i="1"/>
  <c r="V1193" i="1"/>
  <c r="V1185" i="1"/>
  <c r="V1177" i="1"/>
  <c r="V1169" i="1"/>
  <c r="V1161" i="1"/>
  <c r="V1153" i="1"/>
  <c r="V1145" i="1"/>
  <c r="V1137" i="1"/>
  <c r="V1129" i="1"/>
  <c r="V1121" i="1"/>
  <c r="V1113" i="1"/>
  <c r="V1105" i="1"/>
  <c r="V1097" i="1"/>
  <c r="V1089" i="1"/>
  <c r="V1081" i="1"/>
  <c r="V1073" i="1"/>
  <c r="V1065" i="1"/>
  <c r="V1057" i="1"/>
  <c r="V1049" i="1"/>
  <c r="V1041" i="1"/>
  <c r="V1033" i="1"/>
  <c r="V1025" i="1"/>
  <c r="V1017" i="1"/>
  <c r="V1009" i="1"/>
  <c r="V1001" i="1"/>
  <c r="V993" i="1"/>
  <c r="V985" i="1"/>
  <c r="V977" i="1"/>
  <c r="V969" i="1"/>
  <c r="V961" i="1"/>
  <c r="V953" i="1"/>
  <c r="V945" i="1"/>
  <c r="V937" i="1"/>
  <c r="V929" i="1"/>
  <c r="V921" i="1"/>
  <c r="V913" i="1"/>
  <c r="V905" i="1"/>
  <c r="V897" i="1"/>
  <c r="V889" i="1"/>
  <c r="V881" i="1"/>
  <c r="V873" i="1"/>
  <c r="V865" i="1"/>
  <c r="V857" i="1"/>
  <c r="V849" i="1"/>
  <c r="V335" i="1"/>
  <c r="V333" i="1"/>
  <c r="V331" i="1"/>
  <c r="V329" i="1"/>
  <c r="V327" i="1"/>
  <c r="V325" i="1"/>
  <c r="V323" i="1"/>
  <c r="V321" i="1"/>
  <c r="V319" i="1"/>
  <c r="V317" i="1"/>
  <c r="V315" i="1"/>
  <c r="V313" i="1"/>
  <c r="V311" i="1"/>
  <c r="V309" i="1"/>
  <c r="V307" i="1"/>
  <c r="V305" i="1"/>
  <c r="V303" i="1"/>
  <c r="V301" i="1"/>
  <c r="V299" i="1"/>
  <c r="V297" i="1"/>
  <c r="V295" i="1"/>
  <c r="V293" i="1"/>
  <c r="V291" i="1"/>
  <c r="V289" i="1"/>
  <c r="V287" i="1"/>
  <c r="V285" i="1"/>
  <c r="V283" i="1"/>
  <c r="V281" i="1"/>
  <c r="V279" i="1"/>
  <c r="V277" i="1"/>
  <c r="V275" i="1"/>
  <c r="V273" i="1"/>
  <c r="V271" i="1"/>
  <c r="V269" i="1"/>
  <c r="V267" i="1"/>
  <c r="V265" i="1"/>
  <c r="V263" i="1"/>
  <c r="V261" i="1"/>
  <c r="V259" i="1"/>
  <c r="V257" i="1"/>
  <c r="V1668" i="1"/>
  <c r="V1612" i="1"/>
  <c r="V1596" i="1"/>
  <c r="V1580" i="1"/>
  <c r="V1564" i="1"/>
  <c r="V1516" i="1"/>
  <c r="V1500" i="1"/>
  <c r="V1436" i="1"/>
  <c r="V1404" i="1"/>
  <c r="V1388" i="1"/>
  <c r="V1356" i="1"/>
  <c r="V1308" i="1"/>
  <c r="V1292" i="1"/>
  <c r="V1228" i="1"/>
  <c r="V1197" i="1"/>
  <c r="V1189" i="1"/>
  <c r="V1173" i="1"/>
  <c r="V1125" i="1"/>
  <c r="V1117" i="1"/>
  <c r="V1085" i="1"/>
  <c r="V1077" i="1"/>
  <c r="V1061" i="1"/>
  <c r="V1021" i="1"/>
  <c r="V1013" i="1"/>
  <c r="V981" i="1"/>
  <c r="V949" i="1"/>
  <c r="V941" i="1"/>
  <c r="V933" i="1"/>
  <c r="V901" i="1"/>
  <c r="V893" i="1"/>
  <c r="V869" i="1"/>
  <c r="V861" i="1"/>
  <c r="V308" i="1"/>
  <c r="V292" i="1"/>
  <c r="V290" i="1"/>
  <c r="V284" i="1"/>
  <c r="V282" i="1"/>
  <c r="V270" i="1"/>
  <c r="V262" i="1"/>
  <c r="V260" i="1"/>
  <c r="V1920" i="1"/>
  <c r="V1856" i="1"/>
  <c r="V1792" i="1"/>
  <c r="V1728" i="1"/>
  <c r="V1660" i="1"/>
  <c r="V1624" i="1"/>
  <c r="V1608" i="1"/>
  <c r="V1592" i="1"/>
  <c r="V1576" i="1"/>
  <c r="V1560" i="1"/>
  <c r="V1544" i="1"/>
  <c r="V1528" i="1"/>
  <c r="V1512" i="1"/>
  <c r="V1496" i="1"/>
  <c r="V1480" i="1"/>
  <c r="V1464" i="1"/>
  <c r="V1448" i="1"/>
  <c r="V1432" i="1"/>
  <c r="V1416" i="1"/>
  <c r="V1400" i="1"/>
  <c r="V1384" i="1"/>
  <c r="V1368" i="1"/>
  <c r="V1352" i="1"/>
  <c r="V1336" i="1"/>
  <c r="V1320" i="1"/>
  <c r="V1304" i="1"/>
  <c r="V1288" i="1"/>
  <c r="V1272" i="1"/>
  <c r="V1256" i="1"/>
  <c r="V1240" i="1"/>
  <c r="V1224" i="1"/>
  <c r="V1219" i="1"/>
  <c r="V1211" i="1"/>
  <c r="V1203" i="1"/>
  <c r="V1195" i="1"/>
  <c r="V1187" i="1"/>
  <c r="V1179" i="1"/>
  <c r="V1171" i="1"/>
  <c r="V1163" i="1"/>
  <c r="V1155" i="1"/>
  <c r="V1147" i="1"/>
  <c r="V1139" i="1"/>
  <c r="V1131" i="1"/>
  <c r="V1123" i="1"/>
  <c r="V1115" i="1"/>
  <c r="V1107" i="1"/>
  <c r="V1099" i="1"/>
  <c r="V1091" i="1"/>
  <c r="V1083" i="1"/>
  <c r="V1075" i="1"/>
  <c r="V1067" i="1"/>
  <c r="V1059" i="1"/>
  <c r="V1051" i="1"/>
  <c r="V1043" i="1"/>
  <c r="V1035" i="1"/>
  <c r="V1027" i="1"/>
  <c r="V1019" i="1"/>
  <c r="V1011" i="1"/>
  <c r="V1003" i="1"/>
  <c r="V995" i="1"/>
  <c r="V987" i="1"/>
  <c r="V979" i="1"/>
  <c r="V971" i="1"/>
  <c r="V963" i="1"/>
  <c r="V955" i="1"/>
  <c r="V947" i="1"/>
  <c r="V939" i="1"/>
  <c r="V931" i="1"/>
  <c r="V923" i="1"/>
  <c r="V915" i="1"/>
  <c r="V907" i="1"/>
  <c r="V899" i="1"/>
  <c r="V891" i="1"/>
  <c r="V883" i="1"/>
  <c r="V875" i="1"/>
  <c r="V867" i="1"/>
  <c r="V859" i="1"/>
  <c r="V851" i="1"/>
  <c r="V1936" i="1"/>
  <c r="V1872" i="1"/>
  <c r="V1808" i="1"/>
  <c r="V1744" i="1"/>
  <c r="V1628" i="1"/>
  <c r="V1532" i="1"/>
  <c r="V1452" i="1"/>
  <c r="V1324" i="1"/>
  <c r="V1244" i="1"/>
  <c r="V1205" i="1"/>
  <c r="V1165" i="1"/>
  <c r="V1141" i="1"/>
  <c r="V1093" i="1"/>
  <c r="V1053" i="1"/>
  <c r="V1029" i="1"/>
  <c r="V989" i="1"/>
  <c r="V973" i="1"/>
  <c r="V909" i="1"/>
  <c r="V326" i="1"/>
  <c r="V322" i="1"/>
  <c r="V306" i="1"/>
  <c r="V294" i="1"/>
  <c r="V280" i="1"/>
  <c r="V278" i="1"/>
  <c r="V276" i="1"/>
  <c r="V274" i="1"/>
  <c r="V272" i="1"/>
  <c r="O21" i="3"/>
  <c r="J23" i="3"/>
  <c r="J17" i="3"/>
  <c r="J22" i="3" s="1"/>
  <c r="J16" i="3"/>
  <c r="Q23" i="3"/>
  <c r="Q17" i="3"/>
  <c r="Q22" i="3" s="1"/>
  <c r="Q16" i="3"/>
  <c r="N22" i="3"/>
  <c r="E23" i="3"/>
  <c r="E17" i="3"/>
  <c r="E22" i="3" s="1"/>
  <c r="E16" i="3"/>
  <c r="H23" i="3"/>
  <c r="H17" i="3"/>
  <c r="H22" i="3" s="1"/>
  <c r="H16" i="3"/>
  <c r="G17" i="3"/>
  <c r="G22" i="3" s="1"/>
  <c r="G16" i="3"/>
  <c r="G23" i="3"/>
  <c r="C23" i="3"/>
  <c r="C17" i="3"/>
  <c r="C22" i="3" s="1"/>
  <c r="C16" i="3"/>
  <c r="P23" i="3"/>
  <c r="P17" i="3"/>
  <c r="P22" i="3" s="1"/>
  <c r="P16" i="3"/>
  <c r="F23" i="3"/>
  <c r="F17" i="3"/>
  <c r="F22" i="3" s="1"/>
  <c r="F16" i="3"/>
  <c r="M23" i="3"/>
  <c r="M17" i="3"/>
  <c r="M22" i="3" s="1"/>
  <c r="M16" i="3"/>
  <c r="B23" i="3"/>
  <c r="B17" i="3"/>
  <c r="B22" i="3" s="1"/>
  <c r="B16" i="3"/>
  <c r="I23" i="3"/>
  <c r="I17" i="3"/>
  <c r="I22" i="3" s="1"/>
  <c r="I16" i="3"/>
  <c r="D23" i="3"/>
  <c r="D17" i="3"/>
  <c r="D22" i="3" s="1"/>
  <c r="D16" i="3"/>
  <c r="N21" i="3"/>
  <c r="K17" i="3"/>
  <c r="K22" i="3" s="1"/>
  <c r="K16" i="3"/>
  <c r="K23" i="3"/>
  <c r="L23" i="3"/>
  <c r="L17" i="3"/>
  <c r="L22" i="3" s="1"/>
  <c r="L16" i="3"/>
  <c r="R3284" i="1" l="1"/>
  <c r="R3280" i="1"/>
  <c r="R3276" i="1"/>
  <c r="R3272" i="1"/>
  <c r="R3268" i="1"/>
  <c r="R3264" i="1"/>
  <c r="R3260" i="1"/>
  <c r="R3287" i="1"/>
  <c r="R3283" i="1"/>
  <c r="R3279" i="1"/>
  <c r="R3275" i="1"/>
  <c r="R3271" i="1"/>
  <c r="R3267" i="1"/>
  <c r="R3263" i="1"/>
  <c r="R3286" i="1"/>
  <c r="R3282" i="1"/>
  <c r="R3278" i="1"/>
  <c r="R3274" i="1"/>
  <c r="R3270" i="1"/>
  <c r="R3266" i="1"/>
  <c r="R3262" i="1"/>
  <c r="R3259" i="1"/>
  <c r="R3258" i="1"/>
  <c r="R3257" i="1"/>
  <c r="R3256" i="1"/>
  <c r="R3255" i="1"/>
  <c r="R3254" i="1"/>
  <c r="R3273" i="1"/>
  <c r="R3285" i="1"/>
  <c r="R3269" i="1"/>
  <c r="R3281" i="1"/>
  <c r="R3265" i="1"/>
  <c r="R3253" i="1"/>
  <c r="R3252" i="1"/>
  <c r="R3251" i="1"/>
  <c r="R3250" i="1"/>
  <c r="R3249" i="1"/>
  <c r="R3248" i="1"/>
  <c r="R3247" i="1"/>
  <c r="R3246" i="1"/>
  <c r="R3245" i="1"/>
  <c r="R3244" i="1"/>
  <c r="R3243" i="1"/>
  <c r="R3242" i="1"/>
  <c r="R3241" i="1"/>
  <c r="R3240" i="1"/>
  <c r="R3239" i="1"/>
  <c r="R3238" i="1"/>
  <c r="R3237" i="1"/>
  <c r="R3236" i="1"/>
  <c r="R3235" i="1"/>
  <c r="R3234" i="1"/>
  <c r="R3233" i="1"/>
  <c r="R3232" i="1"/>
  <c r="R3277"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61"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2" i="1"/>
  <c r="R3160" i="1"/>
  <c r="R3163" i="1"/>
  <c r="R3161"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6"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3075"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3077"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5" i="1"/>
  <c r="R2723" i="1"/>
  <c r="R2726" i="1"/>
  <c r="R2724"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31"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1793" i="1"/>
  <c r="R1789" i="1"/>
  <c r="R1785" i="1"/>
  <c r="R1781" i="1"/>
  <c r="R1777" i="1"/>
  <c r="R1773" i="1"/>
  <c r="R1769" i="1"/>
  <c r="R1765" i="1"/>
  <c r="R1761" i="1"/>
  <c r="R1757" i="1"/>
  <c r="R1753" i="1"/>
  <c r="R1749" i="1"/>
  <c r="R1745" i="1"/>
  <c r="R1741" i="1"/>
  <c r="R1737" i="1"/>
  <c r="R1733" i="1"/>
  <c r="R1729" i="1"/>
  <c r="R1725" i="1"/>
  <c r="R1721" i="1"/>
  <c r="R1717" i="1"/>
  <c r="R1713" i="1"/>
  <c r="R1709" i="1"/>
  <c r="R1705" i="1"/>
  <c r="R1701" i="1"/>
  <c r="R1697" i="1"/>
  <c r="R1693" i="1"/>
  <c r="R1689" i="1"/>
  <c r="R1685" i="1"/>
  <c r="R1681" i="1"/>
  <c r="R1676" i="1"/>
  <c r="R1674" i="1"/>
  <c r="R1672" i="1"/>
  <c r="R1670" i="1"/>
  <c r="R1668" i="1"/>
  <c r="R1666" i="1"/>
  <c r="R1664" i="1"/>
  <c r="R1662" i="1"/>
  <c r="R1660" i="1"/>
  <c r="R1658" i="1"/>
  <c r="R1656" i="1"/>
  <c r="R1654" i="1"/>
  <c r="R1652" i="1"/>
  <c r="R1650" i="1"/>
  <c r="R1648" i="1"/>
  <c r="R1646" i="1"/>
  <c r="R1644" i="1"/>
  <c r="R1642" i="1"/>
  <c r="R1640" i="1"/>
  <c r="R1638" i="1"/>
  <c r="R1636" i="1"/>
  <c r="R1634" i="1"/>
  <c r="R1632"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967" i="1"/>
  <c r="R1951" i="1"/>
  <c r="R1935" i="1"/>
  <c r="R1919" i="1"/>
  <c r="R1903" i="1"/>
  <c r="R1887" i="1"/>
  <c r="R1871" i="1"/>
  <c r="R1855" i="1"/>
  <c r="R1839" i="1"/>
  <c r="R1823" i="1"/>
  <c r="R1807" i="1"/>
  <c r="R1791" i="1"/>
  <c r="R1775" i="1"/>
  <c r="R1759" i="1"/>
  <c r="R1743" i="1"/>
  <c r="R1727" i="1"/>
  <c r="R1711" i="1"/>
  <c r="R1695" i="1"/>
  <c r="R1679" i="1"/>
  <c r="R1673" i="1"/>
  <c r="R1665" i="1"/>
  <c r="R1657" i="1"/>
  <c r="R1649" i="1"/>
  <c r="R1641" i="1"/>
  <c r="R1633"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955" i="1"/>
  <c r="R1939" i="1"/>
  <c r="R1923" i="1"/>
  <c r="R1907" i="1"/>
  <c r="R1891" i="1"/>
  <c r="R1875" i="1"/>
  <c r="R1859" i="1"/>
  <c r="R1843" i="1"/>
  <c r="R1827" i="1"/>
  <c r="R1811" i="1"/>
  <c r="R1795" i="1"/>
  <c r="R1779" i="1"/>
  <c r="R1763" i="1"/>
  <c r="R1747" i="1"/>
  <c r="R1731" i="1"/>
  <c r="R1715" i="1"/>
  <c r="R1699" i="1"/>
  <c r="R1683" i="1"/>
  <c r="R1675" i="1"/>
  <c r="R1667" i="1"/>
  <c r="R1659" i="1"/>
  <c r="R1651" i="1"/>
  <c r="R1643" i="1"/>
  <c r="R1635" i="1"/>
  <c r="R1629" i="1"/>
  <c r="R1625" i="1"/>
  <c r="R1621" i="1"/>
  <c r="R1617" i="1"/>
  <c r="R1613" i="1"/>
  <c r="R1609" i="1"/>
  <c r="R1605" i="1"/>
  <c r="R1601" i="1"/>
  <c r="R1597" i="1"/>
  <c r="R1593" i="1"/>
  <c r="R1589" i="1"/>
  <c r="R1585" i="1"/>
  <c r="R1581" i="1"/>
  <c r="R1577" i="1"/>
  <c r="R1573" i="1"/>
  <c r="R1569" i="1"/>
  <c r="R1565" i="1"/>
  <c r="R1561" i="1"/>
  <c r="R1557" i="1"/>
  <c r="R1553" i="1"/>
  <c r="R1549" i="1"/>
  <c r="R1545" i="1"/>
  <c r="R1541" i="1"/>
  <c r="R1537" i="1"/>
  <c r="R1533" i="1"/>
  <c r="R1529" i="1"/>
  <c r="R1525" i="1"/>
  <c r="R1521" i="1"/>
  <c r="R1517" i="1"/>
  <c r="R1513" i="1"/>
  <c r="R1509" i="1"/>
  <c r="R1505" i="1"/>
  <c r="R1501" i="1"/>
  <c r="R1497" i="1"/>
  <c r="R1493" i="1"/>
  <c r="R1489" i="1"/>
  <c r="R1485" i="1"/>
  <c r="R1481"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93" i="1"/>
  <c r="R991" i="1"/>
  <c r="R989" i="1"/>
  <c r="R987" i="1"/>
  <c r="R985" i="1"/>
  <c r="R983" i="1"/>
  <c r="R981" i="1"/>
  <c r="R979" i="1"/>
  <c r="R977" i="1"/>
  <c r="R975" i="1"/>
  <c r="R973" i="1"/>
  <c r="R971" i="1"/>
  <c r="R969" i="1"/>
  <c r="R967" i="1"/>
  <c r="R965" i="1"/>
  <c r="R963" i="1"/>
  <c r="R961" i="1"/>
  <c r="R959" i="1"/>
  <c r="R957" i="1"/>
  <c r="R955" i="1"/>
  <c r="R953" i="1"/>
  <c r="R951" i="1"/>
  <c r="R949" i="1"/>
  <c r="R947" i="1"/>
  <c r="R945" i="1"/>
  <c r="R943" i="1"/>
  <c r="R941" i="1"/>
  <c r="R939" i="1"/>
  <c r="R937" i="1"/>
  <c r="R935" i="1"/>
  <c r="R933" i="1"/>
  <c r="R931" i="1"/>
  <c r="R929" i="1"/>
  <c r="R927" i="1"/>
  <c r="R925" i="1"/>
  <c r="R923" i="1"/>
  <c r="R921" i="1"/>
  <c r="R919" i="1"/>
  <c r="R917" i="1"/>
  <c r="R915" i="1"/>
  <c r="R913" i="1"/>
  <c r="R911" i="1"/>
  <c r="R909" i="1"/>
  <c r="R907" i="1"/>
  <c r="R905" i="1"/>
  <c r="R903" i="1"/>
  <c r="R901" i="1"/>
  <c r="R899" i="1"/>
  <c r="R897" i="1"/>
  <c r="R895" i="1"/>
  <c r="R893" i="1"/>
  <c r="R891" i="1"/>
  <c r="R889" i="1"/>
  <c r="R887" i="1"/>
  <c r="R885" i="1"/>
  <c r="R883" i="1"/>
  <c r="R881" i="1"/>
  <c r="R879" i="1"/>
  <c r="R877" i="1"/>
  <c r="R875" i="1"/>
  <c r="R873" i="1"/>
  <c r="R871" i="1"/>
  <c r="R869" i="1"/>
  <c r="R867" i="1"/>
  <c r="R865" i="1"/>
  <c r="R863" i="1"/>
  <c r="R861" i="1"/>
  <c r="R859" i="1"/>
  <c r="R857" i="1"/>
  <c r="R855" i="1"/>
  <c r="R853" i="1"/>
  <c r="R851" i="1"/>
  <c r="R849" i="1"/>
  <c r="R847" i="1"/>
  <c r="R1959" i="1"/>
  <c r="R1943" i="1"/>
  <c r="R1927" i="1"/>
  <c r="R1911" i="1"/>
  <c r="R1895" i="1"/>
  <c r="R1879" i="1"/>
  <c r="R1863" i="1"/>
  <c r="R1847" i="1"/>
  <c r="R1831" i="1"/>
  <c r="R1815" i="1"/>
  <c r="R1799" i="1"/>
  <c r="R1783" i="1"/>
  <c r="R1767" i="1"/>
  <c r="R1751" i="1"/>
  <c r="R1735" i="1"/>
  <c r="R1719" i="1"/>
  <c r="R1703" i="1"/>
  <c r="R1687" i="1"/>
  <c r="R1677" i="1"/>
  <c r="R1669" i="1"/>
  <c r="R1661" i="1"/>
  <c r="R1653" i="1"/>
  <c r="R1645" i="1"/>
  <c r="R1637"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1931" i="1"/>
  <c r="R1867" i="1"/>
  <c r="R1803" i="1"/>
  <c r="R1739" i="1"/>
  <c r="R1655" i="1"/>
  <c r="R1627" i="1"/>
  <c r="R1611" i="1"/>
  <c r="R1595" i="1"/>
  <c r="R1579" i="1"/>
  <c r="R1563" i="1"/>
  <c r="R1547" i="1"/>
  <c r="R1531" i="1"/>
  <c r="R1515" i="1"/>
  <c r="R1499" i="1"/>
  <c r="R1483" i="1"/>
  <c r="R1467" i="1"/>
  <c r="R1451" i="1"/>
  <c r="R1435" i="1"/>
  <c r="R1419" i="1"/>
  <c r="R1403" i="1"/>
  <c r="R1387" i="1"/>
  <c r="R1371" i="1"/>
  <c r="R1355" i="1"/>
  <c r="R1339" i="1"/>
  <c r="R1323" i="1"/>
  <c r="R1307" i="1"/>
  <c r="R1291" i="1"/>
  <c r="R1275" i="1"/>
  <c r="R1259" i="1"/>
  <c r="R1243" i="1"/>
  <c r="R1227" i="1"/>
  <c r="R1218" i="1"/>
  <c r="R1210" i="1"/>
  <c r="R1202" i="1"/>
  <c r="R1194" i="1"/>
  <c r="R1186" i="1"/>
  <c r="R1178" i="1"/>
  <c r="R1170" i="1"/>
  <c r="R1162" i="1"/>
  <c r="R1154" i="1"/>
  <c r="R1146" i="1"/>
  <c r="R1138" i="1"/>
  <c r="R1130" i="1"/>
  <c r="R1122" i="1"/>
  <c r="R1114" i="1"/>
  <c r="R1106" i="1"/>
  <c r="R1098" i="1"/>
  <c r="R1090" i="1"/>
  <c r="R1082" i="1"/>
  <c r="R1074" i="1"/>
  <c r="R1066" i="1"/>
  <c r="R1058" i="1"/>
  <c r="R1050" i="1"/>
  <c r="R1042" i="1"/>
  <c r="R1034" i="1"/>
  <c r="R1026" i="1"/>
  <c r="R1018" i="1"/>
  <c r="R1010" i="1"/>
  <c r="R1002" i="1"/>
  <c r="R994" i="1"/>
  <c r="R986" i="1"/>
  <c r="R978" i="1"/>
  <c r="R970" i="1"/>
  <c r="R962" i="1"/>
  <c r="R954" i="1"/>
  <c r="R946" i="1"/>
  <c r="R938" i="1"/>
  <c r="R930" i="1"/>
  <c r="R922" i="1"/>
  <c r="R914" i="1"/>
  <c r="R906" i="1"/>
  <c r="R898" i="1"/>
  <c r="R890" i="1"/>
  <c r="R882" i="1"/>
  <c r="R874" i="1"/>
  <c r="R866" i="1"/>
  <c r="R858" i="1"/>
  <c r="R850"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591" i="1"/>
  <c r="R1575" i="1"/>
  <c r="R1511" i="1"/>
  <c r="R1495" i="1"/>
  <c r="R1463" i="1"/>
  <c r="R1431" i="1"/>
  <c r="R1303" i="1"/>
  <c r="R1287" i="1"/>
  <c r="R1223" i="1"/>
  <c r="R1208" i="1"/>
  <c r="R1200" i="1"/>
  <c r="R1176" i="1"/>
  <c r="R1160" i="1"/>
  <c r="R1144" i="1"/>
  <c r="R1128" i="1"/>
  <c r="R1120" i="1"/>
  <c r="R1096" i="1"/>
  <c r="R1088" i="1"/>
  <c r="R1064" i="1"/>
  <c r="R1032" i="1"/>
  <c r="R1024" i="1"/>
  <c r="R992" i="1"/>
  <c r="R984" i="1"/>
  <c r="R952" i="1"/>
  <c r="R944" i="1"/>
  <c r="R912" i="1"/>
  <c r="R904" i="1"/>
  <c r="R872" i="1"/>
  <c r="R848" i="1"/>
  <c r="R331" i="1"/>
  <c r="R327" i="1"/>
  <c r="R325" i="1"/>
  <c r="R295" i="1"/>
  <c r="R293" i="1"/>
  <c r="R285" i="1"/>
  <c r="R271" i="1"/>
  <c r="R263" i="1"/>
  <c r="R261" i="1"/>
  <c r="R1947" i="1"/>
  <c r="R1883" i="1"/>
  <c r="R1819" i="1"/>
  <c r="R1755" i="1"/>
  <c r="R1691" i="1"/>
  <c r="R1663" i="1"/>
  <c r="R1615" i="1"/>
  <c r="R1599" i="1"/>
  <c r="R1583" i="1"/>
  <c r="R1567" i="1"/>
  <c r="R1551" i="1"/>
  <c r="R1535" i="1"/>
  <c r="R1519" i="1"/>
  <c r="R1503" i="1"/>
  <c r="R1487" i="1"/>
  <c r="R1471" i="1"/>
  <c r="R1455" i="1"/>
  <c r="R1439" i="1"/>
  <c r="R1423" i="1"/>
  <c r="R1407" i="1"/>
  <c r="R1391" i="1"/>
  <c r="R1375" i="1"/>
  <c r="R1359" i="1"/>
  <c r="R1343" i="1"/>
  <c r="R1327" i="1"/>
  <c r="R1311" i="1"/>
  <c r="R1295" i="1"/>
  <c r="R1279" i="1"/>
  <c r="R1263" i="1"/>
  <c r="R1247" i="1"/>
  <c r="R1231" i="1"/>
  <c r="R1212" i="1"/>
  <c r="R1204" i="1"/>
  <c r="R1196" i="1"/>
  <c r="R1188" i="1"/>
  <c r="R1180" i="1"/>
  <c r="R1172" i="1"/>
  <c r="R1164" i="1"/>
  <c r="R1156" i="1"/>
  <c r="R1148" i="1"/>
  <c r="R1140" i="1"/>
  <c r="R1132" i="1"/>
  <c r="R1124" i="1"/>
  <c r="R1116" i="1"/>
  <c r="R1108" i="1"/>
  <c r="R1100" i="1"/>
  <c r="R1092" i="1"/>
  <c r="R1084" i="1"/>
  <c r="R1076" i="1"/>
  <c r="R1068" i="1"/>
  <c r="R1060" i="1"/>
  <c r="R1052" i="1"/>
  <c r="R1044" i="1"/>
  <c r="R1036" i="1"/>
  <c r="R1028" i="1"/>
  <c r="R1020" i="1"/>
  <c r="R1012" i="1"/>
  <c r="R1004" i="1"/>
  <c r="R996" i="1"/>
  <c r="R988" i="1"/>
  <c r="R980" i="1"/>
  <c r="R972" i="1"/>
  <c r="R964" i="1"/>
  <c r="R956" i="1"/>
  <c r="R948" i="1"/>
  <c r="R940" i="1"/>
  <c r="R932" i="1"/>
  <c r="R924" i="1"/>
  <c r="R916" i="1"/>
  <c r="R908" i="1"/>
  <c r="R900" i="1"/>
  <c r="R892" i="1"/>
  <c r="R884" i="1"/>
  <c r="R876" i="1"/>
  <c r="R868" i="1"/>
  <c r="R860" i="1"/>
  <c r="R852" i="1"/>
  <c r="R336" i="1"/>
  <c r="R334" i="1"/>
  <c r="R332" i="1"/>
  <c r="R330" i="1"/>
  <c r="R328" i="1"/>
  <c r="R326" i="1"/>
  <c r="R324" i="1"/>
  <c r="R322" i="1"/>
  <c r="R320" i="1"/>
  <c r="R318" i="1"/>
  <c r="R316" i="1"/>
  <c r="R314" i="1"/>
  <c r="R312" i="1"/>
  <c r="R310" i="1"/>
  <c r="R308" i="1"/>
  <c r="R306" i="1"/>
  <c r="R304" i="1"/>
  <c r="R302" i="1"/>
  <c r="R300" i="1"/>
  <c r="R298" i="1"/>
  <c r="R296" i="1"/>
  <c r="R294" i="1"/>
  <c r="R292" i="1"/>
  <c r="R290" i="1"/>
  <c r="R288" i="1"/>
  <c r="R286" i="1"/>
  <c r="R284" i="1"/>
  <c r="R282" i="1"/>
  <c r="R280" i="1"/>
  <c r="R278" i="1"/>
  <c r="R276" i="1"/>
  <c r="R274" i="1"/>
  <c r="R272" i="1"/>
  <c r="R270" i="1"/>
  <c r="R268" i="1"/>
  <c r="R266" i="1"/>
  <c r="R264" i="1"/>
  <c r="R262" i="1"/>
  <c r="R260" i="1"/>
  <c r="R258" i="1"/>
  <c r="R1723" i="1"/>
  <c r="R1647" i="1"/>
  <c r="R1623" i="1"/>
  <c r="R1543" i="1"/>
  <c r="R1527" i="1"/>
  <c r="R1447" i="1"/>
  <c r="R1415" i="1"/>
  <c r="R1383" i="1"/>
  <c r="R1367" i="1"/>
  <c r="R1335" i="1"/>
  <c r="R1319" i="1"/>
  <c r="R1255" i="1"/>
  <c r="R1239" i="1"/>
  <c r="R1216" i="1"/>
  <c r="R1184" i="1"/>
  <c r="R1168" i="1"/>
  <c r="R1136" i="1"/>
  <c r="R1112" i="1"/>
  <c r="R1104" i="1"/>
  <c r="R1072" i="1"/>
  <c r="R1056" i="1"/>
  <c r="R1048" i="1"/>
  <c r="R1008" i="1"/>
  <c r="R1000" i="1"/>
  <c r="R976" i="1"/>
  <c r="R968" i="1"/>
  <c r="R928" i="1"/>
  <c r="R920" i="1"/>
  <c r="R888" i="1"/>
  <c r="R880" i="1"/>
  <c r="R856" i="1"/>
  <c r="R335" i="1"/>
  <c r="R333" i="1"/>
  <c r="R323" i="1"/>
  <c r="R321" i="1"/>
  <c r="R307" i="1"/>
  <c r="R305" i="1"/>
  <c r="R303" i="1"/>
  <c r="R301" i="1"/>
  <c r="R289" i="1"/>
  <c r="R281" i="1"/>
  <c r="R279" i="1"/>
  <c r="R277" i="1"/>
  <c r="R275" i="1"/>
  <c r="R273" i="1"/>
  <c r="R269" i="1"/>
  <c r="R267" i="1"/>
  <c r="R259" i="1"/>
  <c r="R1963" i="1"/>
  <c r="R1899" i="1"/>
  <c r="R1835" i="1"/>
  <c r="R1771" i="1"/>
  <c r="R1707" i="1"/>
  <c r="R1671" i="1"/>
  <c r="R1639" i="1"/>
  <c r="R1619" i="1"/>
  <c r="R1603" i="1"/>
  <c r="R1587" i="1"/>
  <c r="R1571" i="1"/>
  <c r="R1555" i="1"/>
  <c r="R1539" i="1"/>
  <c r="R1523" i="1"/>
  <c r="R1507" i="1"/>
  <c r="R1491" i="1"/>
  <c r="R1475" i="1"/>
  <c r="R1459" i="1"/>
  <c r="R1443" i="1"/>
  <c r="R1427" i="1"/>
  <c r="R1411" i="1"/>
  <c r="R1395" i="1"/>
  <c r="R1379" i="1"/>
  <c r="R1363" i="1"/>
  <c r="R1347" i="1"/>
  <c r="R1331" i="1"/>
  <c r="R1315" i="1"/>
  <c r="R1299" i="1"/>
  <c r="R1283" i="1"/>
  <c r="R1267" i="1"/>
  <c r="R1251" i="1"/>
  <c r="R1235" i="1"/>
  <c r="R1214" i="1"/>
  <c r="R1206" i="1"/>
  <c r="R1198" i="1"/>
  <c r="R1190" i="1"/>
  <c r="R1182" i="1"/>
  <c r="R1174" i="1"/>
  <c r="R1166" i="1"/>
  <c r="R1158" i="1"/>
  <c r="R1150" i="1"/>
  <c r="R1142" i="1"/>
  <c r="R1134" i="1"/>
  <c r="R1126" i="1"/>
  <c r="R1118" i="1"/>
  <c r="R1110" i="1"/>
  <c r="R1102" i="1"/>
  <c r="R1094" i="1"/>
  <c r="R1086" i="1"/>
  <c r="R1078" i="1"/>
  <c r="R1070" i="1"/>
  <c r="R1062" i="1"/>
  <c r="R1054" i="1"/>
  <c r="R1046" i="1"/>
  <c r="R1038" i="1"/>
  <c r="R1030" i="1"/>
  <c r="R1022" i="1"/>
  <c r="R1014" i="1"/>
  <c r="R1006" i="1"/>
  <c r="R998" i="1"/>
  <c r="R990" i="1"/>
  <c r="R982" i="1"/>
  <c r="R974" i="1"/>
  <c r="R966" i="1"/>
  <c r="R958" i="1"/>
  <c r="R950" i="1"/>
  <c r="R942" i="1"/>
  <c r="R934" i="1"/>
  <c r="R926" i="1"/>
  <c r="R918" i="1"/>
  <c r="R910" i="1"/>
  <c r="R902" i="1"/>
  <c r="R894" i="1"/>
  <c r="R886" i="1"/>
  <c r="R878" i="1"/>
  <c r="R870" i="1"/>
  <c r="R862" i="1"/>
  <c r="R854" i="1"/>
  <c r="R1915" i="1"/>
  <c r="R1851" i="1"/>
  <c r="R1787" i="1"/>
  <c r="R1607" i="1"/>
  <c r="R1559" i="1"/>
  <c r="R1479" i="1"/>
  <c r="R1399" i="1"/>
  <c r="R1351" i="1"/>
  <c r="R1271" i="1"/>
  <c r="R1192" i="1"/>
  <c r="R1152" i="1"/>
  <c r="R1080" i="1"/>
  <c r="R1040" i="1"/>
  <c r="R1016" i="1"/>
  <c r="R960" i="1"/>
  <c r="R936" i="1"/>
  <c r="R896" i="1"/>
  <c r="R864" i="1"/>
  <c r="R329" i="1"/>
  <c r="R319" i="1"/>
  <c r="R317" i="1"/>
  <c r="R315" i="1"/>
  <c r="R313" i="1"/>
  <c r="R311" i="1"/>
  <c r="R309" i="1"/>
  <c r="R299" i="1"/>
  <c r="R297" i="1"/>
  <c r="R291" i="1"/>
  <c r="R287" i="1"/>
  <c r="R283" i="1"/>
  <c r="R265" i="1"/>
  <c r="T3286" i="1"/>
  <c r="T3282" i="1"/>
  <c r="T3278" i="1"/>
  <c r="T3274" i="1"/>
  <c r="T3270" i="1"/>
  <c r="T3266" i="1"/>
  <c r="T3262" i="1"/>
  <c r="T3259" i="1"/>
  <c r="T3258" i="1"/>
  <c r="T3257" i="1"/>
  <c r="T3256" i="1"/>
  <c r="T3255" i="1"/>
  <c r="T3254" i="1"/>
  <c r="T3253" i="1"/>
  <c r="T3285" i="1"/>
  <c r="T3281" i="1"/>
  <c r="T3277" i="1"/>
  <c r="T3273" i="1"/>
  <c r="T3269" i="1"/>
  <c r="T3265" i="1"/>
  <c r="T3261" i="1"/>
  <c r="T3284" i="1"/>
  <c r="T3280" i="1"/>
  <c r="T3276" i="1"/>
  <c r="T3272" i="1"/>
  <c r="T3268" i="1"/>
  <c r="T3264" i="1"/>
  <c r="T3260" i="1"/>
  <c r="T3287" i="1"/>
  <c r="T3271" i="1"/>
  <c r="T3252" i="1"/>
  <c r="T3251" i="1"/>
  <c r="T3250" i="1"/>
  <c r="T3249" i="1"/>
  <c r="T3248" i="1"/>
  <c r="T3247" i="1"/>
  <c r="T3246" i="1"/>
  <c r="T3245" i="1"/>
  <c r="T3244" i="1"/>
  <c r="T3243" i="1"/>
  <c r="T3242" i="1"/>
  <c r="T3241" i="1"/>
  <c r="T3240" i="1"/>
  <c r="T3239" i="1"/>
  <c r="T3238" i="1"/>
  <c r="T3237" i="1"/>
  <c r="T3236" i="1"/>
  <c r="T3235" i="1"/>
  <c r="T3234" i="1"/>
  <c r="T3233" i="1"/>
  <c r="T3283" i="1"/>
  <c r="T3267" i="1"/>
  <c r="T3279" i="1"/>
  <c r="T3263" i="1"/>
  <c r="T3275" i="1"/>
  <c r="T3232" i="1"/>
  <c r="T3229" i="1"/>
  <c r="T3225" i="1"/>
  <c r="T3221" i="1"/>
  <c r="T3217" i="1"/>
  <c r="T3213" i="1"/>
  <c r="T3209" i="1"/>
  <c r="T3207" i="1"/>
  <c r="T3230" i="1"/>
  <c r="T3226" i="1"/>
  <c r="T3222" i="1"/>
  <c r="T3218" i="1"/>
  <c r="T3214" i="1"/>
  <c r="T3231" i="1"/>
  <c r="T3227" i="1"/>
  <c r="T3223" i="1"/>
  <c r="T3219" i="1"/>
  <c r="T3215" i="1"/>
  <c r="T3211" i="1"/>
  <c r="T3210" i="1"/>
  <c r="T3208"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216"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220" i="1"/>
  <c r="T3224" i="1"/>
  <c r="T3212"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228"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919" i="1"/>
  <c r="T2917" i="1"/>
  <c r="T2915" i="1"/>
  <c r="T2913" i="1"/>
  <c r="T2911" i="1"/>
  <c r="T2909" i="1"/>
  <c r="T2907" i="1"/>
  <c r="T2905" i="1"/>
  <c r="T2903" i="1"/>
  <c r="T2901" i="1"/>
  <c r="T2899" i="1"/>
  <c r="T2895" i="1"/>
  <c r="T2891" i="1"/>
  <c r="T2898" i="1"/>
  <c r="T2894"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920" i="1"/>
  <c r="T2892" i="1"/>
  <c r="T2916" i="1"/>
  <c r="T2912" i="1"/>
  <c r="T2908" i="1"/>
  <c r="T2904" i="1"/>
  <c r="T2900" i="1"/>
  <c r="T2897" i="1"/>
  <c r="T2890" i="1"/>
  <c r="T2888" i="1"/>
  <c r="T2886" i="1"/>
  <c r="T2884" i="1"/>
  <c r="T2882" i="1"/>
  <c r="T2880" i="1"/>
  <c r="T2878" i="1"/>
  <c r="T2876" i="1"/>
  <c r="T2874" i="1"/>
  <c r="T2872" i="1"/>
  <c r="T2870" i="1"/>
  <c r="T2868" i="1"/>
  <c r="T2866" i="1"/>
  <c r="T2864" i="1"/>
  <c r="T2862" i="1"/>
  <c r="T2860" i="1"/>
  <c r="T2858" i="1"/>
  <c r="T2856" i="1"/>
  <c r="T2854" i="1"/>
  <c r="T2852" i="1"/>
  <c r="T2850" i="1"/>
  <c r="T2848" i="1"/>
  <c r="T2846" i="1"/>
  <c r="T2844" i="1"/>
  <c r="T2842" i="1"/>
  <c r="T2840" i="1"/>
  <c r="T2838" i="1"/>
  <c r="T2836" i="1"/>
  <c r="T2834" i="1"/>
  <c r="T2832" i="1"/>
  <c r="T2830" i="1"/>
  <c r="T2828" i="1"/>
  <c r="T2826" i="1"/>
  <c r="T2824" i="1"/>
  <c r="T2822" i="1"/>
  <c r="T2820" i="1"/>
  <c r="T2818" i="1"/>
  <c r="T2816" i="1"/>
  <c r="T2814" i="1"/>
  <c r="T2812" i="1"/>
  <c r="T2810" i="1"/>
  <c r="T2808" i="1"/>
  <c r="T2806" i="1"/>
  <c r="T2804" i="1"/>
  <c r="T2802" i="1"/>
  <c r="T2800" i="1"/>
  <c r="T2798" i="1"/>
  <c r="T2796" i="1"/>
  <c r="T2794" i="1"/>
  <c r="T2792" i="1"/>
  <c r="T2790" i="1"/>
  <c r="T2788" i="1"/>
  <c r="T2786" i="1"/>
  <c r="T2784" i="1"/>
  <c r="T2782" i="1"/>
  <c r="T2780" i="1"/>
  <c r="T2778" i="1"/>
  <c r="T2776" i="1"/>
  <c r="T2774" i="1"/>
  <c r="T2772" i="1"/>
  <c r="T2770" i="1"/>
  <c r="T2768" i="1"/>
  <c r="T2766" i="1"/>
  <c r="T2764" i="1"/>
  <c r="T2762" i="1"/>
  <c r="T2760" i="1"/>
  <c r="T2758" i="1"/>
  <c r="T2756" i="1"/>
  <c r="T2754" i="1"/>
  <c r="T2753" i="1"/>
  <c r="T2749" i="1"/>
  <c r="T2745" i="1"/>
  <c r="T2741" i="1"/>
  <c r="T2737" i="1"/>
  <c r="T2733" i="1"/>
  <c r="T2729" i="1"/>
  <c r="T2726" i="1"/>
  <c r="T2725" i="1"/>
  <c r="T2724" i="1"/>
  <c r="T2723" i="1"/>
  <c r="T2722" i="1"/>
  <c r="T2721" i="1"/>
  <c r="T2896" i="1"/>
  <c r="T2752" i="1"/>
  <c r="T2748" i="1"/>
  <c r="T2744" i="1"/>
  <c r="T2740" i="1"/>
  <c r="T2736" i="1"/>
  <c r="T2732" i="1"/>
  <c r="T2728" i="1"/>
  <c r="T2906" i="1"/>
  <c r="T2893" i="1"/>
  <c r="T2887" i="1"/>
  <c r="T2879" i="1"/>
  <c r="T2871" i="1"/>
  <c r="T2863" i="1"/>
  <c r="T2855" i="1"/>
  <c r="T2847" i="1"/>
  <c r="T2839" i="1"/>
  <c r="T2831" i="1"/>
  <c r="T2823" i="1"/>
  <c r="T2815" i="1"/>
  <c r="T2807" i="1"/>
  <c r="T2799" i="1"/>
  <c r="T2791" i="1"/>
  <c r="T2783" i="1"/>
  <c r="T2775" i="1"/>
  <c r="T2767" i="1"/>
  <c r="T2759" i="1"/>
  <c r="T2751" i="1"/>
  <c r="T2743" i="1"/>
  <c r="T2735" i="1"/>
  <c r="T2727"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910" i="1"/>
  <c r="T2889" i="1"/>
  <c r="T2881" i="1"/>
  <c r="T2873" i="1"/>
  <c r="T2865" i="1"/>
  <c r="T2857" i="1"/>
  <c r="T2849" i="1"/>
  <c r="T2841" i="1"/>
  <c r="T2833" i="1"/>
  <c r="T2825" i="1"/>
  <c r="T2817" i="1"/>
  <c r="T2809" i="1"/>
  <c r="T2801" i="1"/>
  <c r="T2793" i="1"/>
  <c r="T2785" i="1"/>
  <c r="T2777" i="1"/>
  <c r="T2769" i="1"/>
  <c r="T2761" i="1"/>
  <c r="T2750" i="1"/>
  <c r="T2742" i="1"/>
  <c r="T2734" i="1"/>
  <c r="T2914" i="1"/>
  <c r="T2883" i="1"/>
  <c r="T2875" i="1"/>
  <c r="T2867" i="1"/>
  <c r="T2859" i="1"/>
  <c r="T2851" i="1"/>
  <c r="T2843" i="1"/>
  <c r="T2835" i="1"/>
  <c r="T2827" i="1"/>
  <c r="T2819" i="1"/>
  <c r="T2811" i="1"/>
  <c r="T2803" i="1"/>
  <c r="T2795" i="1"/>
  <c r="T2787" i="1"/>
  <c r="T2779" i="1"/>
  <c r="T2771" i="1"/>
  <c r="T2763" i="1"/>
  <c r="T2755" i="1"/>
  <c r="T2747" i="1"/>
  <c r="T2739" i="1"/>
  <c r="T2731" i="1"/>
  <c r="T2918" i="1"/>
  <c r="T2885" i="1"/>
  <c r="T2853" i="1"/>
  <c r="T2821" i="1"/>
  <c r="T2789" i="1"/>
  <c r="T2757" i="1"/>
  <c r="T2730"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861" i="1"/>
  <c r="T2829" i="1"/>
  <c r="T2797" i="1"/>
  <c r="T2765" i="1"/>
  <c r="T2869" i="1"/>
  <c r="T2837" i="1"/>
  <c r="T2805" i="1"/>
  <c r="T2773" i="1"/>
  <c r="T2746" i="1"/>
  <c r="T2877" i="1"/>
  <c r="T2738" i="1"/>
  <c r="T2380" i="1"/>
  <c r="T2378" i="1"/>
  <c r="T2376" i="1"/>
  <c r="T2374" i="1"/>
  <c r="T2372" i="1"/>
  <c r="T2370" i="1"/>
  <c r="T2368" i="1"/>
  <c r="T2366" i="1"/>
  <c r="T2364" i="1"/>
  <c r="T2362" i="1"/>
  <c r="T2781" i="1"/>
  <c r="T2902" i="1"/>
  <c r="T2813" i="1"/>
  <c r="T2379" i="1"/>
  <c r="T2377" i="1"/>
  <c r="T2375" i="1"/>
  <c r="T2373" i="1"/>
  <c r="T2371" i="1"/>
  <c r="T2369" i="1"/>
  <c r="T2367" i="1"/>
  <c r="T2365" i="1"/>
  <c r="T2363"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2845" i="1"/>
  <c r="T1984" i="1"/>
  <c r="T1982" i="1"/>
  <c r="T1980" i="1"/>
  <c r="T1978" i="1"/>
  <c r="T1976" i="1"/>
  <c r="T1974" i="1"/>
  <c r="T1972" i="1"/>
  <c r="T1970"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979" i="1"/>
  <c r="T1971" i="1"/>
  <c r="T1981" i="1"/>
  <c r="T1973"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1983" i="1"/>
  <c r="T1975" i="1"/>
  <c r="T197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1985" i="1"/>
  <c r="T256" i="1"/>
  <c r="T255" i="1"/>
  <c r="T251" i="1"/>
  <c r="T250" i="1"/>
  <c r="T247" i="1"/>
  <c r="T246" i="1"/>
  <c r="T244" i="1"/>
  <c r="T242" i="1"/>
  <c r="T240" i="1"/>
  <c r="T239" i="1"/>
  <c r="T236" i="1"/>
  <c r="T235" i="1"/>
  <c r="T233" i="1"/>
  <c r="T232" i="1"/>
  <c r="T231" i="1"/>
  <c r="T223" i="1"/>
  <c r="T222" i="1"/>
  <c r="T218" i="1"/>
  <c r="T217" i="1"/>
  <c r="T213" i="1"/>
  <c r="T209" i="1"/>
  <c r="T206" i="1"/>
  <c r="T199" i="1"/>
  <c r="T198" i="1"/>
  <c r="T194" i="1"/>
  <c r="T193" i="1"/>
  <c r="T190" i="1"/>
  <c r="T189" i="1"/>
  <c r="T187" i="1"/>
  <c r="T184" i="1"/>
  <c r="T178" i="1"/>
  <c r="T177" i="1"/>
  <c r="T176" i="1"/>
  <c r="T175" i="1"/>
  <c r="T174" i="1"/>
  <c r="T173" i="1"/>
  <c r="T172" i="1"/>
  <c r="T169" i="1"/>
  <c r="T166" i="1"/>
  <c r="T165" i="1"/>
  <c r="T160" i="1"/>
  <c r="T159" i="1"/>
  <c r="T154" i="1"/>
  <c r="T148" i="1"/>
  <c r="T147" i="1"/>
  <c r="T142" i="1"/>
  <c r="T136" i="1"/>
  <c r="T135" i="1"/>
  <c r="T133" i="1"/>
  <c r="T132" i="1"/>
  <c r="T129" i="1"/>
  <c r="T128" i="1"/>
  <c r="T124" i="1"/>
  <c r="T121" i="1"/>
  <c r="T120" i="1"/>
  <c r="T119" i="1"/>
  <c r="T118" i="1"/>
  <c r="T116" i="1"/>
  <c r="T115" i="1"/>
  <c r="T114" i="1"/>
  <c r="T109" i="1"/>
  <c r="T108" i="1"/>
  <c r="T105" i="1"/>
  <c r="T104" i="1"/>
  <c r="T100" i="1"/>
  <c r="T98" i="1"/>
  <c r="T95" i="1"/>
  <c r="T94" i="1"/>
  <c r="T93" i="1"/>
  <c r="T91" i="1"/>
  <c r="T88" i="1"/>
  <c r="T87" i="1"/>
  <c r="T85" i="1"/>
  <c r="T84" i="1"/>
  <c r="T82" i="1"/>
  <c r="T81" i="1"/>
  <c r="T78" i="1"/>
  <c r="T73" i="1"/>
  <c r="T72" i="1"/>
  <c r="T68" i="1"/>
  <c r="T67" i="1"/>
  <c r="T66" i="1"/>
  <c r="T64" i="1"/>
  <c r="T63" i="1"/>
  <c r="T61" i="1"/>
  <c r="T54" i="1"/>
  <c r="T53" i="1"/>
  <c r="T51" i="1"/>
  <c r="T44" i="1"/>
  <c r="T43" i="1"/>
  <c r="T30" i="1"/>
  <c r="T29" i="1"/>
  <c r="T27" i="1"/>
  <c r="T25" i="1"/>
  <c r="T19" i="1"/>
  <c r="T18" i="1"/>
  <c r="T14" i="1"/>
  <c r="T257" i="1"/>
  <c r="T1969" i="1"/>
  <c r="T1631" i="1"/>
  <c r="T254" i="1"/>
  <c r="T253" i="1"/>
  <c r="T245" i="1"/>
  <c r="T238" i="1"/>
  <c r="T230" i="1"/>
  <c r="T229" i="1"/>
  <c r="T225" i="1"/>
  <c r="T224" i="1"/>
  <c r="T220" i="1"/>
  <c r="T219" i="1"/>
  <c r="T215" i="1"/>
  <c r="T214" i="1"/>
  <c r="T212" i="1"/>
  <c r="T211" i="1"/>
  <c r="T207" i="1"/>
  <c r="T205" i="1"/>
  <c r="T204" i="1"/>
  <c r="T202" i="1"/>
  <c r="T201" i="1"/>
  <c r="T200" i="1"/>
  <c r="T196" i="1"/>
  <c r="T195" i="1"/>
  <c r="T192" i="1"/>
  <c r="T191" i="1"/>
  <c r="T188" i="1"/>
  <c r="T186" i="1"/>
  <c r="T185" i="1"/>
  <c r="T182" i="1"/>
  <c r="T181" i="1"/>
  <c r="T171" i="1"/>
  <c r="T170" i="1"/>
  <c r="T168" i="1"/>
  <c r="T162" i="1"/>
  <c r="T153" i="1"/>
  <c r="T152" i="1"/>
  <c r="T151" i="1"/>
  <c r="T146" i="1"/>
  <c r="T145" i="1"/>
  <c r="T144" i="1"/>
  <c r="T141" i="1"/>
  <c r="T140" i="1"/>
  <c r="T139" i="1"/>
  <c r="T138" i="1"/>
  <c r="T134" i="1"/>
  <c r="T130" i="1"/>
  <c r="T126" i="1"/>
  <c r="T125" i="1"/>
  <c r="T123" i="1"/>
  <c r="T117" i="1"/>
  <c r="T113" i="1"/>
  <c r="T111" i="1"/>
  <c r="T110" i="1"/>
  <c r="T107" i="1"/>
  <c r="T99" i="1"/>
  <c r="T97" i="1"/>
  <c r="T96" i="1"/>
  <c r="T89" i="1"/>
  <c r="T86" i="1"/>
  <c r="T83" i="1"/>
  <c r="T79" i="1"/>
  <c r="T76" i="1"/>
  <c r="T75" i="1"/>
  <c r="T74" i="1"/>
  <c r="T71" i="1"/>
  <c r="T70" i="1"/>
  <c r="T65" i="1"/>
  <c r="T62" i="1"/>
  <c r="T59" i="1"/>
  <c r="T58" i="1"/>
  <c r="T57" i="1"/>
  <c r="T56" i="1"/>
  <c r="T52" i="1"/>
  <c r="T50" i="1"/>
  <c r="T49" i="1"/>
  <c r="T47" i="1"/>
  <c r="T46" i="1"/>
  <c r="T42" i="1"/>
  <c r="T41" i="1"/>
  <c r="T38" i="1"/>
  <c r="T37" i="1"/>
  <c r="T35" i="1"/>
  <c r="T34" i="1"/>
  <c r="T33" i="1"/>
  <c r="T32" i="1"/>
  <c r="T31" i="1"/>
  <c r="T26" i="1"/>
  <c r="T24" i="1"/>
  <c r="T21" i="1"/>
  <c r="T20" i="1"/>
  <c r="T16" i="1"/>
  <c r="T15" i="1"/>
  <c r="T13" i="1"/>
  <c r="T252" i="1"/>
  <c r="T249" i="1"/>
  <c r="T248" i="1"/>
  <c r="T243" i="1"/>
  <c r="T241" i="1"/>
  <c r="T237" i="1"/>
  <c r="T234" i="1"/>
  <c r="T228" i="1"/>
  <c r="T227" i="1"/>
  <c r="T226" i="1"/>
  <c r="T221" i="1"/>
  <c r="T216" i="1"/>
  <c r="T210" i="1"/>
  <c r="T208" i="1"/>
  <c r="T203" i="1"/>
  <c r="T197" i="1"/>
  <c r="T183" i="1"/>
  <c r="T180" i="1"/>
  <c r="T179" i="1"/>
  <c r="T167" i="1"/>
  <c r="T164" i="1"/>
  <c r="T163" i="1"/>
  <c r="T161" i="1"/>
  <c r="T158" i="1"/>
  <c r="T157" i="1"/>
  <c r="T156" i="1"/>
  <c r="T155" i="1"/>
  <c r="T150" i="1"/>
  <c r="T149" i="1"/>
  <c r="T143" i="1"/>
  <c r="T137" i="1"/>
  <c r="T131" i="1"/>
  <c r="T127" i="1"/>
  <c r="T122" i="1"/>
  <c r="T112" i="1"/>
  <c r="T106" i="1"/>
  <c r="T103" i="1"/>
  <c r="T102" i="1"/>
  <c r="T101" i="1"/>
  <c r="T92" i="1"/>
  <c r="T90" i="1"/>
  <c r="T80" i="1"/>
  <c r="T77" i="1"/>
  <c r="T69" i="1"/>
  <c r="T60" i="1"/>
  <c r="T55" i="1"/>
  <c r="T48" i="1"/>
  <c r="T45" i="1"/>
  <c r="T40" i="1"/>
  <c r="T39" i="1"/>
  <c r="T36" i="1"/>
  <c r="T28" i="1"/>
  <c r="T23" i="1"/>
  <c r="T22" i="1"/>
  <c r="T17" i="1"/>
  <c r="O3286" i="1"/>
  <c r="O3282" i="1"/>
  <c r="O3278" i="1"/>
  <c r="O3274" i="1"/>
  <c r="O3270" i="1"/>
  <c r="O3266" i="1"/>
  <c r="O3262" i="1"/>
  <c r="O3285" i="1"/>
  <c r="O3281" i="1"/>
  <c r="O3277" i="1"/>
  <c r="O3273" i="1"/>
  <c r="O3269" i="1"/>
  <c r="O3265" i="1"/>
  <c r="O3261" i="1"/>
  <c r="O3259" i="1"/>
  <c r="O3258" i="1"/>
  <c r="O3257" i="1"/>
  <c r="O3256" i="1"/>
  <c r="O3255" i="1"/>
  <c r="O3254" i="1"/>
  <c r="O3253" i="1"/>
  <c r="O3284" i="1"/>
  <c r="O3280" i="1"/>
  <c r="O3276" i="1"/>
  <c r="O3272" i="1"/>
  <c r="O3268" i="1"/>
  <c r="O3264" i="1"/>
  <c r="O3260" i="1"/>
  <c r="O3275" i="1"/>
  <c r="O3287" i="1"/>
  <c r="O3271" i="1"/>
  <c r="O3252" i="1"/>
  <c r="O3251" i="1"/>
  <c r="O3250" i="1"/>
  <c r="O3249" i="1"/>
  <c r="O3248" i="1"/>
  <c r="O3247" i="1"/>
  <c r="O3246" i="1"/>
  <c r="O3245" i="1"/>
  <c r="O3244" i="1"/>
  <c r="O3243" i="1"/>
  <c r="O3242" i="1"/>
  <c r="O3241" i="1"/>
  <c r="O3240" i="1"/>
  <c r="O3239" i="1"/>
  <c r="O3238" i="1"/>
  <c r="O3237" i="1"/>
  <c r="O3236" i="1"/>
  <c r="O3235" i="1"/>
  <c r="O3234" i="1"/>
  <c r="O3233" i="1"/>
  <c r="O3232" i="1"/>
  <c r="O3283" i="1"/>
  <c r="O3267" i="1"/>
  <c r="O3279"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63" i="1"/>
  <c r="O3203" i="1"/>
  <c r="O3199" i="1"/>
  <c r="O3195" i="1"/>
  <c r="O3191" i="1"/>
  <c r="O3187" i="1"/>
  <c r="O3183" i="1"/>
  <c r="O3179" i="1"/>
  <c r="O3175" i="1"/>
  <c r="O3171" i="1"/>
  <c r="O3167" i="1"/>
  <c r="O3204" i="1"/>
  <c r="O3200" i="1"/>
  <c r="O3196" i="1"/>
  <c r="O3192" i="1"/>
  <c r="O3188" i="1"/>
  <c r="O3184" i="1"/>
  <c r="O3180" i="1"/>
  <c r="O3176" i="1"/>
  <c r="O3172" i="1"/>
  <c r="O3168" i="1"/>
  <c r="O3164" i="1"/>
  <c r="O3162" i="1"/>
  <c r="O3160"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205" i="1"/>
  <c r="O3201" i="1"/>
  <c r="O3197" i="1"/>
  <c r="O3193" i="1"/>
  <c r="O3189" i="1"/>
  <c r="O3185" i="1"/>
  <c r="O3181" i="1"/>
  <c r="O3177" i="1"/>
  <c r="O3173" i="1"/>
  <c r="O3169" i="1"/>
  <c r="O3165" i="1"/>
  <c r="O3198" i="1"/>
  <c r="O3182" i="1"/>
  <c r="O3166" i="1"/>
  <c r="O3202" i="1"/>
  <c r="O3186" i="1"/>
  <c r="O3170" i="1"/>
  <c r="O3159" i="1"/>
  <c r="O3129" i="1"/>
  <c r="O3127" i="1"/>
  <c r="O3125" i="1"/>
  <c r="O3123" i="1"/>
  <c r="O3121" i="1"/>
  <c r="O3119"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190" i="1"/>
  <c r="O3174" i="1"/>
  <c r="O3161" i="1"/>
  <c r="O3122" i="1"/>
  <c r="O3086" i="1"/>
  <c r="O3084" i="1"/>
  <c r="O3082" i="1"/>
  <c r="O3080" i="1"/>
  <c r="O3078" i="1"/>
  <c r="O3163" i="1"/>
  <c r="O3124" i="1"/>
  <c r="O3077" i="1"/>
  <c r="O3178" i="1"/>
  <c r="O3126" i="1"/>
  <c r="O3118" i="1"/>
  <c r="O3085" i="1"/>
  <c r="O3083" i="1"/>
  <c r="O3081" i="1"/>
  <c r="O3079" i="1"/>
  <c r="O3076" i="1"/>
  <c r="O3194" i="1"/>
  <c r="O3128" i="1"/>
  <c r="O3072" i="1"/>
  <c r="O3068" i="1"/>
  <c r="O3064" i="1"/>
  <c r="O3060" i="1"/>
  <c r="O3056" i="1"/>
  <c r="O3052" i="1"/>
  <c r="O3048" i="1"/>
  <c r="O3044" i="1"/>
  <c r="O3040" i="1"/>
  <c r="O3036" i="1"/>
  <c r="O3032" i="1"/>
  <c r="O3028" i="1"/>
  <c r="O3024" i="1"/>
  <c r="O3020" i="1"/>
  <c r="O3016" i="1"/>
  <c r="O3012" i="1"/>
  <c r="O3008" i="1"/>
  <c r="O3004" i="1"/>
  <c r="O3000" i="1"/>
  <c r="O2997" i="1"/>
  <c r="O2995" i="1"/>
  <c r="O2993" i="1"/>
  <c r="O2991" i="1"/>
  <c r="O2989" i="1"/>
  <c r="O2987" i="1"/>
  <c r="O2985" i="1"/>
  <c r="O2983" i="1"/>
  <c r="O2981" i="1"/>
  <c r="O3073" i="1"/>
  <c r="O3069" i="1"/>
  <c r="O3065" i="1"/>
  <c r="O3061" i="1"/>
  <c r="O3057" i="1"/>
  <c r="O3053" i="1"/>
  <c r="O3049" i="1"/>
  <c r="O3045" i="1"/>
  <c r="O3041" i="1"/>
  <c r="O3037" i="1"/>
  <c r="O3033" i="1"/>
  <c r="O3029" i="1"/>
  <c r="O3025" i="1"/>
  <c r="O3021" i="1"/>
  <c r="O3017" i="1"/>
  <c r="O3013" i="1"/>
  <c r="O3009" i="1"/>
  <c r="O3005" i="1"/>
  <c r="O3001" i="1"/>
  <c r="O3074" i="1"/>
  <c r="O3066" i="1"/>
  <c r="O3058" i="1"/>
  <c r="O3050" i="1"/>
  <c r="O3042" i="1"/>
  <c r="O3034" i="1"/>
  <c r="O3026" i="1"/>
  <c r="O3018" i="1"/>
  <c r="O3010" i="1"/>
  <c r="O3002" i="1"/>
  <c r="O2996" i="1"/>
  <c r="O2992" i="1"/>
  <c r="O2988" i="1"/>
  <c r="O2984" i="1"/>
  <c r="O2899" i="1"/>
  <c r="O2895" i="1"/>
  <c r="O2891" i="1"/>
  <c r="O3120" i="1"/>
  <c r="O3071" i="1"/>
  <c r="O3063" i="1"/>
  <c r="O3055" i="1"/>
  <c r="O3047" i="1"/>
  <c r="O3039" i="1"/>
  <c r="O3031" i="1"/>
  <c r="O3023" i="1"/>
  <c r="O3015" i="1"/>
  <c r="O3007" i="1"/>
  <c r="O2999" i="1"/>
  <c r="O2980" i="1"/>
  <c r="O2978" i="1"/>
  <c r="O2976" i="1"/>
  <c r="O2974" i="1"/>
  <c r="O2972" i="1"/>
  <c r="O2970" i="1"/>
  <c r="O2968" i="1"/>
  <c r="O2966" i="1"/>
  <c r="O2964" i="1"/>
  <c r="O2962" i="1"/>
  <c r="O2960" i="1"/>
  <c r="O2958" i="1"/>
  <c r="O2956" i="1"/>
  <c r="O2954" i="1"/>
  <c r="O2952" i="1"/>
  <c r="O2950" i="1"/>
  <c r="O2948" i="1"/>
  <c r="O2946" i="1"/>
  <c r="O2944" i="1"/>
  <c r="O2942" i="1"/>
  <c r="O2940" i="1"/>
  <c r="O2938" i="1"/>
  <c r="O2936" i="1"/>
  <c r="O2934" i="1"/>
  <c r="O2932" i="1"/>
  <c r="O2930" i="1"/>
  <c r="O2928" i="1"/>
  <c r="O2926" i="1"/>
  <c r="O2924" i="1"/>
  <c r="O2922" i="1"/>
  <c r="O2920" i="1"/>
  <c r="O2918" i="1"/>
  <c r="O2916" i="1"/>
  <c r="O2914" i="1"/>
  <c r="O2912" i="1"/>
  <c r="O2910" i="1"/>
  <c r="O2908" i="1"/>
  <c r="O2906" i="1"/>
  <c r="O2904" i="1"/>
  <c r="O2902" i="1"/>
  <c r="O2900" i="1"/>
  <c r="O2898" i="1"/>
  <c r="O2894" i="1"/>
  <c r="O3070" i="1"/>
  <c r="O3062" i="1"/>
  <c r="O3054" i="1"/>
  <c r="O3046" i="1"/>
  <c r="O3038" i="1"/>
  <c r="O3030" i="1"/>
  <c r="O3022" i="1"/>
  <c r="O3014" i="1"/>
  <c r="O3006" i="1"/>
  <c r="O2998" i="1"/>
  <c r="O2994" i="1"/>
  <c r="O2990" i="1"/>
  <c r="O2986" i="1"/>
  <c r="O2982" i="1"/>
  <c r="O3059" i="1"/>
  <c r="O3027" i="1"/>
  <c r="O2975" i="1"/>
  <c r="O2967" i="1"/>
  <c r="O2959" i="1"/>
  <c r="O2951" i="1"/>
  <c r="O2943" i="1"/>
  <c r="O2935" i="1"/>
  <c r="O2927" i="1"/>
  <c r="O2917" i="1"/>
  <c r="O2913" i="1"/>
  <c r="O2909" i="1"/>
  <c r="O2905" i="1"/>
  <c r="O2901" i="1"/>
  <c r="O2896"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2756" i="1"/>
  <c r="O3067" i="1"/>
  <c r="O3035" i="1"/>
  <c r="O3003" i="1"/>
  <c r="O2977" i="1"/>
  <c r="O2969" i="1"/>
  <c r="O2961" i="1"/>
  <c r="O2953" i="1"/>
  <c r="O2945" i="1"/>
  <c r="O2937" i="1"/>
  <c r="O2929" i="1"/>
  <c r="O2921" i="1"/>
  <c r="O2893" i="1"/>
  <c r="O2753" i="1"/>
  <c r="O2749" i="1"/>
  <c r="O2745" i="1"/>
  <c r="O2741" i="1"/>
  <c r="O2737" i="1"/>
  <c r="O2733" i="1"/>
  <c r="O2729" i="1"/>
  <c r="O3075" i="1"/>
  <c r="O3043" i="1"/>
  <c r="O3011" i="1"/>
  <c r="O2979" i="1"/>
  <c r="O2971" i="1"/>
  <c r="O2963" i="1"/>
  <c r="O2955" i="1"/>
  <c r="O2947" i="1"/>
  <c r="O2939" i="1"/>
  <c r="O2931" i="1"/>
  <c r="O2923" i="1"/>
  <c r="O2919" i="1"/>
  <c r="O2915" i="1"/>
  <c r="O2911" i="1"/>
  <c r="O2907" i="1"/>
  <c r="O2903" i="1"/>
  <c r="O2892"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2755" i="1"/>
  <c r="O2752" i="1"/>
  <c r="O2748" i="1"/>
  <c r="O2744" i="1"/>
  <c r="O2740" i="1"/>
  <c r="O2736" i="1"/>
  <c r="O2732" i="1"/>
  <c r="O2728" i="1"/>
  <c r="O2726" i="1"/>
  <c r="O2725" i="1"/>
  <c r="O2724" i="1"/>
  <c r="O2723" i="1"/>
  <c r="O2722" i="1"/>
  <c r="O2957" i="1"/>
  <c r="O2925" i="1"/>
  <c r="O2897" i="1"/>
  <c r="O2747" i="1"/>
  <c r="O2739" i="1"/>
  <c r="O2731" i="1"/>
  <c r="O2965" i="1"/>
  <c r="O2933" i="1"/>
  <c r="O2754" i="1"/>
  <c r="O2746" i="1"/>
  <c r="O2738" i="1"/>
  <c r="O2730"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3019" i="1"/>
  <c r="O2973" i="1"/>
  <c r="O2941" i="1"/>
  <c r="O2751" i="1"/>
  <c r="O2743" i="1"/>
  <c r="O2735" i="1"/>
  <c r="O2727" i="1"/>
  <c r="O3051" i="1"/>
  <c r="O2734" i="1"/>
  <c r="O2538" i="1"/>
  <c r="O2536" i="1"/>
  <c r="O2534" i="1"/>
  <c r="O2532" i="1"/>
  <c r="O2530" i="1"/>
  <c r="O294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750" i="1"/>
  <c r="O2537" i="1"/>
  <c r="O2535" i="1"/>
  <c r="O2533" i="1"/>
  <c r="O2531" i="1"/>
  <c r="O2529" i="1"/>
  <c r="O2742" i="1"/>
  <c r="O2357" i="1"/>
  <c r="O2353" i="1"/>
  <c r="O2349" i="1"/>
  <c r="O2345" i="1"/>
  <c r="O2341" i="1"/>
  <c r="O2337" i="1"/>
  <c r="O2333" i="1"/>
  <c r="O2329" i="1"/>
  <c r="O2325" i="1"/>
  <c r="O2321" i="1"/>
  <c r="O2317" i="1"/>
  <c r="O2313" i="1"/>
  <c r="O2309" i="1"/>
  <c r="O2305" i="1"/>
  <c r="O2301" i="1"/>
  <c r="O2297" i="1"/>
  <c r="O2293" i="1"/>
  <c r="O2289" i="1"/>
  <c r="O2285" i="1"/>
  <c r="O2281" i="1"/>
  <c r="O2277" i="1"/>
  <c r="O2273" i="1"/>
  <c r="O2269" i="1"/>
  <c r="O2265" i="1"/>
  <c r="O2261" i="1"/>
  <c r="O2257" i="1"/>
  <c r="O2253" i="1"/>
  <c r="O2249" i="1"/>
  <c r="O2245" i="1"/>
  <c r="O2241" i="1"/>
  <c r="O2237" i="1"/>
  <c r="O2233" i="1"/>
  <c r="O2229" i="1"/>
  <c r="O2225" i="1"/>
  <c r="O2221" i="1"/>
  <c r="O2217" i="1"/>
  <c r="O2213" i="1"/>
  <c r="O2209" i="1"/>
  <c r="O2205" i="1"/>
  <c r="O2201" i="1"/>
  <c r="O2197" i="1"/>
  <c r="O2193" i="1"/>
  <c r="O2189" i="1"/>
  <c r="O2185" i="1"/>
  <c r="O2181" i="1"/>
  <c r="O2177" i="1"/>
  <c r="O2173" i="1"/>
  <c r="O2169" i="1"/>
  <c r="O2165" i="1"/>
  <c r="O2161" i="1"/>
  <c r="O2157" i="1"/>
  <c r="O2153" i="1"/>
  <c r="O2149" i="1"/>
  <c r="O2145" i="1"/>
  <c r="O2141" i="1"/>
  <c r="O2137" i="1"/>
  <c r="O2133" i="1"/>
  <c r="O2129" i="1"/>
  <c r="O2125" i="1"/>
  <c r="O2121" i="1"/>
  <c r="O2117" i="1"/>
  <c r="O2113"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4" i="1"/>
  <c r="O1982" i="1"/>
  <c r="O1980" i="1"/>
  <c r="O1978" i="1"/>
  <c r="O1976" i="1"/>
  <c r="O1974" i="1"/>
  <c r="O1972" i="1"/>
  <c r="O1970" i="1"/>
  <c r="O1968"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110" i="1"/>
  <c r="O2106" i="1"/>
  <c r="O2102" i="1"/>
  <c r="O2098" i="1"/>
  <c r="O2094" i="1"/>
  <c r="O2090" i="1"/>
  <c r="O2086" i="1"/>
  <c r="O2082" i="1"/>
  <c r="O2078" i="1"/>
  <c r="O2074" i="1"/>
  <c r="O2070" i="1"/>
  <c r="O2066" i="1"/>
  <c r="O2062" i="1"/>
  <c r="O2058" i="1"/>
  <c r="O2054" i="1"/>
  <c r="O2050" i="1"/>
  <c r="O2046" i="1"/>
  <c r="O2042" i="1"/>
  <c r="O2038" i="1"/>
  <c r="O2034" i="1"/>
  <c r="O2030" i="1"/>
  <c r="O2026" i="1"/>
  <c r="O2022" i="1"/>
  <c r="O2018" i="1"/>
  <c r="O2014" i="1"/>
  <c r="O2010" i="1"/>
  <c r="O2006" i="1"/>
  <c r="O2002" i="1"/>
  <c r="O1998" i="1"/>
  <c r="O1994" i="1"/>
  <c r="O1990" i="1"/>
  <c r="O1986"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1985" i="1"/>
  <c r="O1983" i="1"/>
  <c r="O1981" i="1"/>
  <c r="O1979" i="1"/>
  <c r="O1977" i="1"/>
  <c r="O1975" i="1"/>
  <c r="O1973" i="1"/>
  <c r="O1971" i="1"/>
  <c r="O1969"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2352" i="1"/>
  <c r="O2336" i="1"/>
  <c r="O2320" i="1"/>
  <c r="O2304" i="1"/>
  <c r="O2288" i="1"/>
  <c r="O2272" i="1"/>
  <c r="O2256" i="1"/>
  <c r="O2240" i="1"/>
  <c r="O2224" i="1"/>
  <c r="O2208" i="1"/>
  <c r="O2192" i="1"/>
  <c r="O2176" i="1"/>
  <c r="O2160" i="1"/>
  <c r="O2144" i="1"/>
  <c r="O2128" i="1"/>
  <c r="O2112" i="1"/>
  <c r="O2096" i="1"/>
  <c r="O2080" i="1"/>
  <c r="O2064" i="1"/>
  <c r="O2048" i="1"/>
  <c r="O2032" i="1"/>
  <c r="O2016" i="1"/>
  <c r="O2000" i="1"/>
  <c r="O2356" i="1"/>
  <c r="O2340" i="1"/>
  <c r="O2324" i="1"/>
  <c r="O2308" i="1"/>
  <c r="O2292" i="1"/>
  <c r="O2276" i="1"/>
  <c r="O2260" i="1"/>
  <c r="O2244" i="1"/>
  <c r="O2228" i="1"/>
  <c r="O2212" i="1"/>
  <c r="O2196" i="1"/>
  <c r="O2180" i="1"/>
  <c r="O2164" i="1"/>
  <c r="O2148" i="1"/>
  <c r="O2132" i="1"/>
  <c r="O2116" i="1"/>
  <c r="O2100" i="1"/>
  <c r="O2084" i="1"/>
  <c r="O2068" i="1"/>
  <c r="O2052" i="1"/>
  <c r="O2036" i="1"/>
  <c r="O2020" i="1"/>
  <c r="O2004" i="1"/>
  <c r="O1988" i="1"/>
  <c r="O2360" i="1"/>
  <c r="O2344" i="1"/>
  <c r="O2328" i="1"/>
  <c r="O2312" i="1"/>
  <c r="O2296" i="1"/>
  <c r="O2280" i="1"/>
  <c r="O2264" i="1"/>
  <c r="O2248" i="1"/>
  <c r="O2232" i="1"/>
  <c r="O2216" i="1"/>
  <c r="O2200" i="1"/>
  <c r="O2184" i="1"/>
  <c r="O2168" i="1"/>
  <c r="O2152" i="1"/>
  <c r="O2136" i="1"/>
  <c r="O2120" i="1"/>
  <c r="O2104" i="1"/>
  <c r="O2088" i="1"/>
  <c r="O2072" i="1"/>
  <c r="O2056" i="1"/>
  <c r="O2040" i="1"/>
  <c r="O2024" i="1"/>
  <c r="O2008" i="1"/>
  <c r="O1992"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2332" i="1"/>
  <c r="O2268" i="1"/>
  <c r="O2204" i="1"/>
  <c r="O2140" i="1"/>
  <c r="O2076" i="1"/>
  <c r="O2012"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848" i="1"/>
  <c r="O2348" i="1"/>
  <c r="O2284" i="1"/>
  <c r="O2220" i="1"/>
  <c r="O2156" i="1"/>
  <c r="O2092" i="1"/>
  <c r="O2028"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300" i="1"/>
  <c r="O2236" i="1"/>
  <c r="O2172" i="1"/>
  <c r="O2108" i="1"/>
  <c r="O2044"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847" i="1"/>
  <c r="O2316" i="1"/>
  <c r="O2060" i="1"/>
  <c r="O254" i="1"/>
  <c r="O245" i="1"/>
  <c r="O244" i="1"/>
  <c r="O241" i="1"/>
  <c r="O240" i="1"/>
  <c r="O234" i="1"/>
  <c r="O233" i="1"/>
  <c r="O232" i="1"/>
  <c r="O224" i="1"/>
  <c r="O223" i="1"/>
  <c r="O222" i="1"/>
  <c r="O221" i="1"/>
  <c r="O220" i="1"/>
  <c r="O209" i="1"/>
  <c r="O204" i="1"/>
  <c r="O198" i="1"/>
  <c r="O197" i="1"/>
  <c r="O196" i="1"/>
  <c r="O195" i="1"/>
  <c r="O194" i="1"/>
  <c r="O192" i="1"/>
  <c r="O188" i="1"/>
  <c r="O187" i="1"/>
  <c r="O184" i="1"/>
  <c r="O173" i="1"/>
  <c r="O169" i="1"/>
  <c r="O168" i="1"/>
  <c r="O167" i="1"/>
  <c r="O156" i="1"/>
  <c r="O155" i="1"/>
  <c r="O150" i="1"/>
  <c r="O149" i="1"/>
  <c r="O147" i="1"/>
  <c r="O143" i="1"/>
  <c r="O142" i="1"/>
  <c r="O141" i="1"/>
  <c r="O138" i="1"/>
  <c r="O137" i="1"/>
  <c r="O132" i="1"/>
  <c r="O131" i="1"/>
  <c r="O127" i="1"/>
  <c r="O126" i="1"/>
  <c r="O125" i="1"/>
  <c r="O124" i="1"/>
  <c r="O123" i="1"/>
  <c r="O122" i="1"/>
  <c r="O121" i="1"/>
  <c r="O120" i="1"/>
  <c r="O119" i="1"/>
  <c r="O118" i="1"/>
  <c r="O111" i="1"/>
  <c r="O110" i="1"/>
  <c r="O108" i="1"/>
  <c r="O104" i="1"/>
  <c r="O103" i="1"/>
  <c r="O102" i="1"/>
  <c r="O101" i="1"/>
  <c r="O100" i="1"/>
  <c r="O95" i="1"/>
  <c r="O94" i="1"/>
  <c r="O93" i="1"/>
  <c r="O89" i="1"/>
  <c r="O86" i="1"/>
  <c r="O85" i="1"/>
  <c r="O84" i="1"/>
  <c r="O82" i="1"/>
  <c r="O81" i="1"/>
  <c r="O80" i="1"/>
  <c r="O79" i="1"/>
  <c r="O72" i="1"/>
  <c r="O71" i="1"/>
  <c r="O70" i="1"/>
  <c r="O64" i="1"/>
  <c r="O63" i="1"/>
  <c r="O57" i="1"/>
  <c r="O55" i="1"/>
  <c r="O54" i="1"/>
  <c r="O53" i="1"/>
  <c r="O47" i="1"/>
  <c r="O46" i="1"/>
  <c r="O45" i="1"/>
  <c r="O44" i="1"/>
  <c r="O43" i="1"/>
  <c r="O42" i="1"/>
  <c r="O40" i="1"/>
  <c r="O39" i="1"/>
  <c r="O35" i="1"/>
  <c r="O33" i="1"/>
  <c r="O27" i="1"/>
  <c r="O26" i="1"/>
  <c r="O24" i="1"/>
  <c r="O20" i="1"/>
  <c r="O19" i="1"/>
  <c r="O16" i="1"/>
  <c r="O15" i="1"/>
  <c r="O2124" i="1"/>
  <c r="O255" i="1"/>
  <c r="O253" i="1"/>
  <c r="O251" i="1"/>
  <c r="O243" i="1"/>
  <c r="O242" i="1"/>
  <c r="O239" i="1"/>
  <c r="O238" i="1"/>
  <c r="O225" i="1"/>
  <c r="O219" i="1"/>
  <c r="O218" i="1"/>
  <c r="O217" i="1"/>
  <c r="O216" i="1"/>
  <c r="O215" i="1"/>
  <c r="O214" i="1"/>
  <c r="O212" i="1"/>
  <c r="O211" i="1"/>
  <c r="O210" i="1"/>
  <c r="O207" i="1"/>
  <c r="O206" i="1"/>
  <c r="O205" i="1"/>
  <c r="O199" i="1"/>
  <c r="O193" i="1"/>
  <c r="O189" i="1"/>
  <c r="O186" i="1"/>
  <c r="O185" i="1"/>
  <c r="O179" i="1"/>
  <c r="O178" i="1"/>
  <c r="O177" i="1"/>
  <c r="O176" i="1"/>
  <c r="O175" i="1"/>
  <c r="O174" i="1"/>
  <c r="O171" i="1"/>
  <c r="O165" i="1"/>
  <c r="O164" i="1"/>
  <c r="O161" i="1"/>
  <c r="O160" i="1"/>
  <c r="O159" i="1"/>
  <c r="O158" i="1"/>
  <c r="O153" i="1"/>
  <c r="O152" i="1"/>
  <c r="O151" i="1"/>
  <c r="O146" i="1"/>
  <c r="O145" i="1"/>
  <c r="O136" i="1"/>
  <c r="O135" i="1"/>
  <c r="O134" i="1"/>
  <c r="O116" i="1"/>
  <c r="O115" i="1"/>
  <c r="O114" i="1"/>
  <c r="O109" i="1"/>
  <c r="O106" i="1"/>
  <c r="O105" i="1"/>
  <c r="O98" i="1"/>
  <c r="O97" i="1"/>
  <c r="O96" i="1"/>
  <c r="O91" i="1"/>
  <c r="O90" i="1"/>
  <c r="O77" i="1"/>
  <c r="O76" i="1"/>
  <c r="O68" i="1"/>
  <c r="O67" i="1"/>
  <c r="O66" i="1"/>
  <c r="O61" i="1"/>
  <c r="O58" i="1"/>
  <c r="O56" i="1"/>
  <c r="O52" i="1"/>
  <c r="O51" i="1"/>
  <c r="O50" i="1"/>
  <c r="O41" i="1"/>
  <c r="O37" i="1"/>
  <c r="O36" i="1"/>
  <c r="O34" i="1"/>
  <c r="O32" i="1"/>
  <c r="O31" i="1"/>
  <c r="O30" i="1"/>
  <c r="O29" i="1"/>
  <c r="O28" i="1"/>
  <c r="O25" i="1"/>
  <c r="O18" i="1"/>
  <c r="O17" i="1"/>
  <c r="O2188" i="1"/>
  <c r="O2252" i="1"/>
  <c r="O1996" i="1"/>
  <c r="O257" i="1"/>
  <c r="O256" i="1"/>
  <c r="O252" i="1"/>
  <c r="O250" i="1"/>
  <c r="O249" i="1"/>
  <c r="O248" i="1"/>
  <c r="O247" i="1"/>
  <c r="O246" i="1"/>
  <c r="O237" i="1"/>
  <c r="O236" i="1"/>
  <c r="O235" i="1"/>
  <c r="O231" i="1"/>
  <c r="O230" i="1"/>
  <c r="O229" i="1"/>
  <c r="O228" i="1"/>
  <c r="O227" i="1"/>
  <c r="O226" i="1"/>
  <c r="O213" i="1"/>
  <c r="O208" i="1"/>
  <c r="O203" i="1"/>
  <c r="O202" i="1"/>
  <c r="O201" i="1"/>
  <c r="O200" i="1"/>
  <c r="O191" i="1"/>
  <c r="O190" i="1"/>
  <c r="O183" i="1"/>
  <c r="O182" i="1"/>
  <c r="O181" i="1"/>
  <c r="O180" i="1"/>
  <c r="O172" i="1"/>
  <c r="O170" i="1"/>
  <c r="O166" i="1"/>
  <c r="O163" i="1"/>
  <c r="O162" i="1"/>
  <c r="O157" i="1"/>
  <c r="O154" i="1"/>
  <c r="O148" i="1"/>
  <c r="O144" i="1"/>
  <c r="O140" i="1"/>
  <c r="O139" i="1"/>
  <c r="O133" i="1"/>
  <c r="O130" i="1"/>
  <c r="O129" i="1"/>
  <c r="O128" i="1"/>
  <c r="O117" i="1"/>
  <c r="O113" i="1"/>
  <c r="O112" i="1"/>
  <c r="O107" i="1"/>
  <c r="O99" i="1"/>
  <c r="O92" i="1"/>
  <c r="O88" i="1"/>
  <c r="O87" i="1"/>
  <c r="O83" i="1"/>
  <c r="O78" i="1"/>
  <c r="O75" i="1"/>
  <c r="O74" i="1"/>
  <c r="O73" i="1"/>
  <c r="O69" i="1"/>
  <c r="O65" i="1"/>
  <c r="O62" i="1"/>
  <c r="O60" i="1"/>
  <c r="O59" i="1"/>
  <c r="O49" i="1"/>
  <c r="O48" i="1"/>
  <c r="O38" i="1"/>
  <c r="O23" i="1"/>
  <c r="O22" i="1"/>
  <c r="O21" i="1"/>
  <c r="O14" i="1"/>
  <c r="O13" i="1"/>
  <c r="S3287" i="1"/>
  <c r="S3283" i="1"/>
  <c r="S3279" i="1"/>
  <c r="S3275" i="1"/>
  <c r="S3271" i="1"/>
  <c r="S3267" i="1"/>
  <c r="S3263" i="1"/>
  <c r="S3286" i="1"/>
  <c r="S3282" i="1"/>
  <c r="S3278" i="1"/>
  <c r="S3274" i="1"/>
  <c r="S3270" i="1"/>
  <c r="S3266" i="1"/>
  <c r="S3262" i="1"/>
  <c r="S3259" i="1"/>
  <c r="S3258" i="1"/>
  <c r="S3257" i="1"/>
  <c r="S3256" i="1"/>
  <c r="S3255" i="1"/>
  <c r="S3254" i="1"/>
  <c r="S3253" i="1"/>
  <c r="S3285" i="1"/>
  <c r="S3281" i="1"/>
  <c r="S3277" i="1"/>
  <c r="S3273" i="1"/>
  <c r="S3269" i="1"/>
  <c r="S3265" i="1"/>
  <c r="S3261" i="1"/>
  <c r="S3280" i="1"/>
  <c r="S3264" i="1"/>
  <c r="S3276" i="1"/>
  <c r="S3260" i="1"/>
  <c r="S3252" i="1"/>
  <c r="S3251" i="1"/>
  <c r="S3250" i="1"/>
  <c r="S3249" i="1"/>
  <c r="S3248" i="1"/>
  <c r="S3247" i="1"/>
  <c r="S3246" i="1"/>
  <c r="S3245" i="1"/>
  <c r="S3244" i="1"/>
  <c r="S3243" i="1"/>
  <c r="S3242" i="1"/>
  <c r="S3241" i="1"/>
  <c r="S3240" i="1"/>
  <c r="S3239" i="1"/>
  <c r="S3238" i="1"/>
  <c r="S3237" i="1"/>
  <c r="S3236" i="1"/>
  <c r="S3235" i="1"/>
  <c r="S3234" i="1"/>
  <c r="S3233" i="1"/>
  <c r="S3232" i="1"/>
  <c r="S327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84" i="1"/>
  <c r="S3268" i="1"/>
  <c r="S3204" i="1"/>
  <c r="S3200" i="1"/>
  <c r="S3196" i="1"/>
  <c r="S3192" i="1"/>
  <c r="S3188" i="1"/>
  <c r="S3184" i="1"/>
  <c r="S3180" i="1"/>
  <c r="S3176" i="1"/>
  <c r="S3172" i="1"/>
  <c r="S3168" i="1"/>
  <c r="S3164" i="1"/>
  <c r="S3205" i="1"/>
  <c r="S3201" i="1"/>
  <c r="S3197" i="1"/>
  <c r="S3193" i="1"/>
  <c r="S3189" i="1"/>
  <c r="S3185" i="1"/>
  <c r="S3181" i="1"/>
  <c r="S3177" i="1"/>
  <c r="S3173" i="1"/>
  <c r="S3169" i="1"/>
  <c r="S3165" i="1"/>
  <c r="S3163" i="1"/>
  <c r="S3161"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202" i="1"/>
  <c r="S3198" i="1"/>
  <c r="S3194" i="1"/>
  <c r="S3190" i="1"/>
  <c r="S3186" i="1"/>
  <c r="S3182" i="1"/>
  <c r="S3178" i="1"/>
  <c r="S3174" i="1"/>
  <c r="S3170" i="1"/>
  <c r="S3166" i="1"/>
  <c r="S3203" i="1"/>
  <c r="S3187" i="1"/>
  <c r="S3171" i="1"/>
  <c r="S3162" i="1"/>
  <c r="S3191" i="1"/>
  <c r="S3175" i="1"/>
  <c r="S3128" i="1"/>
  <c r="S3126" i="1"/>
  <c r="S3124" i="1"/>
  <c r="S3122" i="1"/>
  <c r="S3120"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195" i="1"/>
  <c r="S3179" i="1"/>
  <c r="S3167" i="1"/>
  <c r="S3127" i="1"/>
  <c r="S3119" i="1"/>
  <c r="S3085" i="1"/>
  <c r="S3083" i="1"/>
  <c r="S3081" i="1"/>
  <c r="S3079" i="1"/>
  <c r="S3075" i="1"/>
  <c r="S3183" i="1"/>
  <c r="S3129" i="1"/>
  <c r="S3121" i="1"/>
  <c r="S3199" i="1"/>
  <c r="S3160" i="1"/>
  <c r="S3123" i="1"/>
  <c r="S3086" i="1"/>
  <c r="S3084" i="1"/>
  <c r="S3082" i="1"/>
  <c r="S3080" i="1"/>
  <c r="S3078" i="1"/>
  <c r="S3077" i="1"/>
  <c r="S3076" i="1"/>
  <c r="S3073" i="1"/>
  <c r="S3069" i="1"/>
  <c r="S3065" i="1"/>
  <c r="S3061" i="1"/>
  <c r="S3057" i="1"/>
  <c r="S3053" i="1"/>
  <c r="S3049" i="1"/>
  <c r="S3045" i="1"/>
  <c r="S3041" i="1"/>
  <c r="S3037" i="1"/>
  <c r="S3033" i="1"/>
  <c r="S3029" i="1"/>
  <c r="S3025" i="1"/>
  <c r="S3021" i="1"/>
  <c r="S3017" i="1"/>
  <c r="S3013" i="1"/>
  <c r="S3009" i="1"/>
  <c r="S3005" i="1"/>
  <c r="S3001" i="1"/>
  <c r="S2996" i="1"/>
  <c r="S2994" i="1"/>
  <c r="S2992" i="1"/>
  <c r="S2990" i="1"/>
  <c r="S2988" i="1"/>
  <c r="S2986" i="1"/>
  <c r="S2984" i="1"/>
  <c r="S2982" i="1"/>
  <c r="S2980" i="1"/>
  <c r="S3125" i="1"/>
  <c r="S3074" i="1"/>
  <c r="S3070" i="1"/>
  <c r="S3066" i="1"/>
  <c r="S3062" i="1"/>
  <c r="S3058" i="1"/>
  <c r="S3054" i="1"/>
  <c r="S3050" i="1"/>
  <c r="S3046" i="1"/>
  <c r="S3042" i="1"/>
  <c r="S3038" i="1"/>
  <c r="S3034" i="1"/>
  <c r="S3030" i="1"/>
  <c r="S3026" i="1"/>
  <c r="S3022" i="1"/>
  <c r="S3018" i="1"/>
  <c r="S3014" i="1"/>
  <c r="S3010" i="1"/>
  <c r="S3006" i="1"/>
  <c r="S3002" i="1"/>
  <c r="S2998" i="1"/>
  <c r="S3071" i="1"/>
  <c r="S3063" i="1"/>
  <c r="S3055" i="1"/>
  <c r="S3047" i="1"/>
  <c r="S3039" i="1"/>
  <c r="S3031" i="1"/>
  <c r="S3023" i="1"/>
  <c r="S3015" i="1"/>
  <c r="S3007" i="1"/>
  <c r="S2999" i="1"/>
  <c r="S2997" i="1"/>
  <c r="S2993" i="1"/>
  <c r="S2989" i="1"/>
  <c r="S2985" i="1"/>
  <c r="S2981" i="1"/>
  <c r="S2896" i="1"/>
  <c r="S2892" i="1"/>
  <c r="S3068" i="1"/>
  <c r="S3060" i="1"/>
  <c r="S3052" i="1"/>
  <c r="S3044" i="1"/>
  <c r="S3036" i="1"/>
  <c r="S3028" i="1"/>
  <c r="S3020" i="1"/>
  <c r="S3012" i="1"/>
  <c r="S3004" i="1"/>
  <c r="S2979" i="1"/>
  <c r="S2977" i="1"/>
  <c r="S2975" i="1"/>
  <c r="S2973" i="1"/>
  <c r="S2971" i="1"/>
  <c r="S2969" i="1"/>
  <c r="S2967" i="1"/>
  <c r="S2965" i="1"/>
  <c r="S2963" i="1"/>
  <c r="S2961" i="1"/>
  <c r="S2959" i="1"/>
  <c r="S2957" i="1"/>
  <c r="S2955" i="1"/>
  <c r="S2953" i="1"/>
  <c r="S2951" i="1"/>
  <c r="S2949" i="1"/>
  <c r="S2947" i="1"/>
  <c r="S2945" i="1"/>
  <c r="S2943" i="1"/>
  <c r="S2941" i="1"/>
  <c r="S2939" i="1"/>
  <c r="S2937" i="1"/>
  <c r="S2935" i="1"/>
  <c r="S2933" i="1"/>
  <c r="S2931" i="1"/>
  <c r="S2929" i="1"/>
  <c r="S2927" i="1"/>
  <c r="S2925" i="1"/>
  <c r="S2923" i="1"/>
  <c r="S2921" i="1"/>
  <c r="S2919" i="1"/>
  <c r="S2917" i="1"/>
  <c r="S2915" i="1"/>
  <c r="S2913" i="1"/>
  <c r="S2911" i="1"/>
  <c r="S2909" i="1"/>
  <c r="S2907" i="1"/>
  <c r="S2905" i="1"/>
  <c r="S2903" i="1"/>
  <c r="S2901" i="1"/>
  <c r="S2899" i="1"/>
  <c r="S2895" i="1"/>
  <c r="S2891" i="1"/>
  <c r="S3067" i="1"/>
  <c r="S3059" i="1"/>
  <c r="S3051" i="1"/>
  <c r="S3043" i="1"/>
  <c r="S3035" i="1"/>
  <c r="S3027" i="1"/>
  <c r="S3019" i="1"/>
  <c r="S3011" i="1"/>
  <c r="S3003" i="1"/>
  <c r="S2995" i="1"/>
  <c r="S2991" i="1"/>
  <c r="S2987" i="1"/>
  <c r="S2983" i="1"/>
  <c r="S3048" i="1"/>
  <c r="S3016" i="1"/>
  <c r="S2972" i="1"/>
  <c r="S2964" i="1"/>
  <c r="S2956" i="1"/>
  <c r="S2948" i="1"/>
  <c r="S2940" i="1"/>
  <c r="S2932" i="1"/>
  <c r="S2924" i="1"/>
  <c r="S2918" i="1"/>
  <c r="S2914" i="1"/>
  <c r="S2910" i="1"/>
  <c r="S2906" i="1"/>
  <c r="S2902" i="1"/>
  <c r="S2893"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2755" i="1"/>
  <c r="S3056" i="1"/>
  <c r="S3024" i="1"/>
  <c r="S2974" i="1"/>
  <c r="S2966" i="1"/>
  <c r="S2958" i="1"/>
  <c r="S2950" i="1"/>
  <c r="S2942" i="1"/>
  <c r="S2934" i="1"/>
  <c r="S2926" i="1"/>
  <c r="S2898" i="1"/>
  <c r="S2750" i="1"/>
  <c r="S2746" i="1"/>
  <c r="S2742" i="1"/>
  <c r="S2738" i="1"/>
  <c r="S2734" i="1"/>
  <c r="S2730" i="1"/>
  <c r="S3064" i="1"/>
  <c r="S3032" i="1"/>
  <c r="S3000" i="1"/>
  <c r="S2976" i="1"/>
  <c r="S2968" i="1"/>
  <c r="S2960" i="1"/>
  <c r="S2952" i="1"/>
  <c r="S2944" i="1"/>
  <c r="S2936" i="1"/>
  <c r="S2928" i="1"/>
  <c r="S2920" i="1"/>
  <c r="S2916" i="1"/>
  <c r="S2912" i="1"/>
  <c r="S2908" i="1"/>
  <c r="S2904" i="1"/>
  <c r="S2900" i="1"/>
  <c r="S2897"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2754" i="1"/>
  <c r="S2753" i="1"/>
  <c r="S2749" i="1"/>
  <c r="S2745" i="1"/>
  <c r="S2741" i="1"/>
  <c r="S2737" i="1"/>
  <c r="S2733" i="1"/>
  <c r="S2729" i="1"/>
  <c r="S2726" i="1"/>
  <c r="S2725" i="1"/>
  <c r="S2724" i="1"/>
  <c r="S2723" i="1"/>
  <c r="S2722" i="1"/>
  <c r="S3040" i="1"/>
  <c r="S2978" i="1"/>
  <c r="S2946" i="1"/>
  <c r="S2752" i="1"/>
  <c r="S2744" i="1"/>
  <c r="S2736" i="1"/>
  <c r="S2728" i="1"/>
  <c r="S3072" i="1"/>
  <c r="S2954" i="1"/>
  <c r="S2922" i="1"/>
  <c r="S2751" i="1"/>
  <c r="S2743" i="1"/>
  <c r="S2735" i="1"/>
  <c r="S2727"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962" i="1"/>
  <c r="S2930" i="1"/>
  <c r="S2748" i="1"/>
  <c r="S2740" i="1"/>
  <c r="S2732" i="1"/>
  <c r="S2537" i="1"/>
  <c r="S2535" i="1"/>
  <c r="S2533" i="1"/>
  <c r="S2531" i="1"/>
  <c r="S2529" i="1"/>
  <c r="S3008" i="1"/>
  <c r="S2894" i="1"/>
  <c r="S2747"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938" i="1"/>
  <c r="S2739" i="1"/>
  <c r="S2538" i="1"/>
  <c r="S2536" i="1"/>
  <c r="S2534" i="1"/>
  <c r="S2532" i="1"/>
  <c r="S2530" i="1"/>
  <c r="S2970" i="1"/>
  <c r="S2731"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106" i="1"/>
  <c r="S2102" i="1"/>
  <c r="S2098" i="1"/>
  <c r="S2094" i="1"/>
  <c r="S2090" i="1"/>
  <c r="S2086" i="1"/>
  <c r="S2082" i="1"/>
  <c r="S2078" i="1"/>
  <c r="S2074" i="1"/>
  <c r="S2070" i="1"/>
  <c r="S2066" i="1"/>
  <c r="S2062" i="1"/>
  <c r="S2058" i="1"/>
  <c r="S2054" i="1"/>
  <c r="S2050" i="1"/>
  <c r="S2046" i="1"/>
  <c r="S2042" i="1"/>
  <c r="S2038" i="1"/>
  <c r="S2034" i="1"/>
  <c r="S2030" i="1"/>
  <c r="S2026" i="1"/>
  <c r="S2022" i="1"/>
  <c r="S2018" i="1"/>
  <c r="S2014" i="1"/>
  <c r="S2010" i="1"/>
  <c r="S2006" i="1"/>
  <c r="S2002" i="1"/>
  <c r="S1998" i="1"/>
  <c r="S1994" i="1"/>
  <c r="S1990" i="1"/>
  <c r="S1986" i="1"/>
  <c r="S1985" i="1"/>
  <c r="S1983" i="1"/>
  <c r="S1981" i="1"/>
  <c r="S1979" i="1"/>
  <c r="S1977" i="1"/>
  <c r="S1975" i="1"/>
  <c r="S1973" i="1"/>
  <c r="S1971" i="1"/>
  <c r="S1969"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4" i="1"/>
  <c r="S1982" i="1"/>
  <c r="S1980" i="1"/>
  <c r="S1978" i="1"/>
  <c r="S1976" i="1"/>
  <c r="S1974" i="1"/>
  <c r="S1972" i="1"/>
  <c r="S1970"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2357" i="1"/>
  <c r="S2341" i="1"/>
  <c r="S2325" i="1"/>
  <c r="S2309" i="1"/>
  <c r="S2293" i="1"/>
  <c r="S2277" i="1"/>
  <c r="S2261" i="1"/>
  <c r="S2245" i="1"/>
  <c r="S2229" i="1"/>
  <c r="S2213" i="1"/>
  <c r="S2197" i="1"/>
  <c r="S2181" i="1"/>
  <c r="S2165" i="1"/>
  <c r="S2149" i="1"/>
  <c r="S2133" i="1"/>
  <c r="S2117" i="1"/>
  <c r="S2101" i="1"/>
  <c r="S2085" i="1"/>
  <c r="S2069" i="1"/>
  <c r="S2053" i="1"/>
  <c r="S2037" i="1"/>
  <c r="S2021" i="1"/>
  <c r="S2005" i="1"/>
  <c r="S1989" i="1"/>
  <c r="S2345" i="1"/>
  <c r="S2329" i="1"/>
  <c r="S2313" i="1"/>
  <c r="S2297" i="1"/>
  <c r="S2281" i="1"/>
  <c r="S2265" i="1"/>
  <c r="S2249" i="1"/>
  <c r="S2233" i="1"/>
  <c r="S2217" i="1"/>
  <c r="S2201" i="1"/>
  <c r="S2185" i="1"/>
  <c r="S2169" i="1"/>
  <c r="S2153" i="1"/>
  <c r="S2137" i="1"/>
  <c r="S2121" i="1"/>
  <c r="S2105" i="1"/>
  <c r="S2089" i="1"/>
  <c r="S2073" i="1"/>
  <c r="S2057" i="1"/>
  <c r="S2041" i="1"/>
  <c r="S2025" i="1"/>
  <c r="S2009" i="1"/>
  <c r="S1993" i="1"/>
  <c r="S2349" i="1"/>
  <c r="S2333" i="1"/>
  <c r="S2317" i="1"/>
  <c r="S2301" i="1"/>
  <c r="S2285" i="1"/>
  <c r="S2269" i="1"/>
  <c r="S2253" i="1"/>
  <c r="S2237" i="1"/>
  <c r="S2221" i="1"/>
  <c r="S2205" i="1"/>
  <c r="S2189" i="1"/>
  <c r="S2173" i="1"/>
  <c r="S2157" i="1"/>
  <c r="S2141" i="1"/>
  <c r="S2125" i="1"/>
  <c r="S2109" i="1"/>
  <c r="S2093" i="1"/>
  <c r="S2077" i="1"/>
  <c r="S2061" i="1"/>
  <c r="S2045" i="1"/>
  <c r="S2029" i="1"/>
  <c r="S2013" i="1"/>
  <c r="S1997"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2353" i="1"/>
  <c r="S2289" i="1"/>
  <c r="S2225" i="1"/>
  <c r="S2161" i="1"/>
  <c r="S2097" i="1"/>
  <c r="S2033"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847" i="1"/>
  <c r="S2305" i="1"/>
  <c r="S2241" i="1"/>
  <c r="S2177" i="1"/>
  <c r="S2113" i="1"/>
  <c r="S2049"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321" i="1"/>
  <c r="S2257" i="1"/>
  <c r="S2193" i="1"/>
  <c r="S2129" i="1"/>
  <c r="S2065" i="1"/>
  <c r="S2001"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848" i="1"/>
  <c r="S2145" i="1"/>
  <c r="S256" i="1"/>
  <c r="S255" i="1"/>
  <c r="S247" i="1"/>
  <c r="S246" i="1"/>
  <c r="S245" i="1"/>
  <c r="S239" i="1"/>
  <c r="S238" i="1"/>
  <c r="S237" i="1"/>
  <c r="S236" i="1"/>
  <c r="S235" i="1"/>
  <c r="S234" i="1"/>
  <c r="S226" i="1"/>
  <c r="S225" i="1"/>
  <c r="S218" i="1"/>
  <c r="S217" i="1"/>
  <c r="S216" i="1"/>
  <c r="S208" i="1"/>
  <c r="S207" i="1"/>
  <c r="S206" i="1"/>
  <c r="S205" i="1"/>
  <c r="S200" i="1"/>
  <c r="S199" i="1"/>
  <c r="S191" i="1"/>
  <c r="S190" i="1"/>
  <c r="S189" i="1"/>
  <c r="S186" i="1"/>
  <c r="S185" i="1"/>
  <c r="S181" i="1"/>
  <c r="S180" i="1"/>
  <c r="S179" i="1"/>
  <c r="S178" i="1"/>
  <c r="S172" i="1"/>
  <c r="S171" i="1"/>
  <c r="S166" i="1"/>
  <c r="S165" i="1"/>
  <c r="S164" i="1"/>
  <c r="S163" i="1"/>
  <c r="S162" i="1"/>
  <c r="S161" i="1"/>
  <c r="S160" i="1"/>
  <c r="S158" i="1"/>
  <c r="S154" i="1"/>
  <c r="S153" i="1"/>
  <c r="S148" i="1"/>
  <c r="S147" i="1"/>
  <c r="S140" i="1"/>
  <c r="S136" i="1"/>
  <c r="S135" i="1"/>
  <c r="S130" i="1"/>
  <c r="S129" i="1"/>
  <c r="S115" i="1"/>
  <c r="S109" i="1"/>
  <c r="S107" i="1"/>
  <c r="S106" i="1"/>
  <c r="S99" i="1"/>
  <c r="S98" i="1"/>
  <c r="S97" i="1"/>
  <c r="S96" i="1"/>
  <c r="S92" i="1"/>
  <c r="S91" i="1"/>
  <c r="S88" i="1"/>
  <c r="S87" i="1"/>
  <c r="S83" i="1"/>
  <c r="S78" i="1"/>
  <c r="S77" i="1"/>
  <c r="S76" i="1"/>
  <c r="S75" i="1"/>
  <c r="S74" i="1"/>
  <c r="S73" i="1"/>
  <c r="S69" i="1"/>
  <c r="S68" i="1"/>
  <c r="S67" i="1"/>
  <c r="S62" i="1"/>
  <c r="S61" i="1"/>
  <c r="S58" i="1"/>
  <c r="S56" i="1"/>
  <c r="S52" i="1"/>
  <c r="S51" i="1"/>
  <c r="S50" i="1"/>
  <c r="S48" i="1"/>
  <c r="S34" i="1"/>
  <c r="S32" i="1"/>
  <c r="S31" i="1"/>
  <c r="S29" i="1"/>
  <c r="S25" i="1"/>
  <c r="S22" i="1"/>
  <c r="S21" i="1"/>
  <c r="S20" i="1"/>
  <c r="S18" i="1"/>
  <c r="S14" i="1"/>
  <c r="S13" i="1"/>
  <c r="S2209" i="1"/>
  <c r="S2337" i="1"/>
  <c r="S252" i="1"/>
  <c r="S250" i="1"/>
  <c r="S249" i="1"/>
  <c r="S248" i="1"/>
  <c r="S241" i="1"/>
  <c r="S240" i="1"/>
  <c r="S233" i="1"/>
  <c r="S231" i="1"/>
  <c r="S230" i="1"/>
  <c r="S229" i="1"/>
  <c r="S228" i="1"/>
  <c r="S227" i="1"/>
  <c r="S224" i="1"/>
  <c r="S223" i="1"/>
  <c r="S213" i="1"/>
  <c r="S212" i="1"/>
  <c r="S204" i="1"/>
  <c r="S203" i="1"/>
  <c r="S202" i="1"/>
  <c r="S201" i="1"/>
  <c r="S188" i="1"/>
  <c r="S187" i="1"/>
  <c r="S184" i="1"/>
  <c r="S183" i="1"/>
  <c r="S182" i="1"/>
  <c r="S173" i="1"/>
  <c r="S170" i="1"/>
  <c r="S169" i="1"/>
  <c r="S168" i="1"/>
  <c r="S157" i="1"/>
  <c r="S156" i="1"/>
  <c r="S150" i="1"/>
  <c r="S149" i="1"/>
  <c r="S144" i="1"/>
  <c r="S143" i="1"/>
  <c r="S142" i="1"/>
  <c r="S141" i="1"/>
  <c r="S139" i="1"/>
  <c r="S138" i="1"/>
  <c r="S133" i="1"/>
  <c r="S132" i="1"/>
  <c r="S131" i="1"/>
  <c r="S128" i="1"/>
  <c r="S127" i="1"/>
  <c r="S126" i="1"/>
  <c r="S117" i="1"/>
  <c r="S116" i="1"/>
  <c r="S113" i="1"/>
  <c r="S112" i="1"/>
  <c r="S111" i="1"/>
  <c r="S110" i="1"/>
  <c r="S108" i="1"/>
  <c r="S104" i="1"/>
  <c r="S103" i="1"/>
  <c r="S102" i="1"/>
  <c r="S101" i="1"/>
  <c r="S100" i="1"/>
  <c r="S95" i="1"/>
  <c r="S94" i="1"/>
  <c r="S86" i="1"/>
  <c r="S72" i="1"/>
  <c r="S71" i="1"/>
  <c r="S65" i="1"/>
  <c r="S64" i="1"/>
  <c r="S60" i="1"/>
  <c r="S59" i="1"/>
  <c r="S55" i="1"/>
  <c r="S54" i="1"/>
  <c r="S53" i="1"/>
  <c r="S49" i="1"/>
  <c r="S47" i="1"/>
  <c r="S44" i="1"/>
  <c r="S43" i="1"/>
  <c r="S42" i="1"/>
  <c r="S40" i="1"/>
  <c r="S39" i="1"/>
  <c r="S38" i="1"/>
  <c r="S37" i="1"/>
  <c r="S35" i="1"/>
  <c r="S33" i="1"/>
  <c r="S27" i="1"/>
  <c r="S24" i="1"/>
  <c r="S23" i="1"/>
  <c r="S19" i="1"/>
  <c r="S16" i="1"/>
  <c r="S15" i="1"/>
  <c r="S2273" i="1"/>
  <c r="S2017" i="1"/>
  <c r="S2081" i="1"/>
  <c r="S254" i="1"/>
  <c r="S253" i="1"/>
  <c r="S251" i="1"/>
  <c r="S244" i="1"/>
  <c r="S243" i="1"/>
  <c r="S242" i="1"/>
  <c r="S232" i="1"/>
  <c r="S222" i="1"/>
  <c r="S221" i="1"/>
  <c r="S220" i="1"/>
  <c r="S219" i="1"/>
  <c r="S215" i="1"/>
  <c r="S214" i="1"/>
  <c r="S211" i="1"/>
  <c r="S210" i="1"/>
  <c r="S209" i="1"/>
  <c r="S198" i="1"/>
  <c r="S197" i="1"/>
  <c r="S196" i="1"/>
  <c r="S195" i="1"/>
  <c r="S194" i="1"/>
  <c r="S193" i="1"/>
  <c r="S192" i="1"/>
  <c r="S177" i="1"/>
  <c r="S176" i="1"/>
  <c r="S175" i="1"/>
  <c r="S174" i="1"/>
  <c r="S167" i="1"/>
  <c r="S159" i="1"/>
  <c r="S155" i="1"/>
  <c r="S152" i="1"/>
  <c r="S151" i="1"/>
  <c r="S146" i="1"/>
  <c r="S145" i="1"/>
  <c r="S137" i="1"/>
  <c r="S134" i="1"/>
  <c r="S125" i="1"/>
  <c r="S124" i="1"/>
  <c r="S123" i="1"/>
  <c r="S122" i="1"/>
  <c r="S121" i="1"/>
  <c r="S120" i="1"/>
  <c r="S119" i="1"/>
  <c r="S118" i="1"/>
  <c r="S114" i="1"/>
  <c r="S105" i="1"/>
  <c r="S93" i="1"/>
  <c r="S90" i="1"/>
  <c r="S89" i="1"/>
  <c r="S85" i="1"/>
  <c r="S84" i="1"/>
  <c r="S82" i="1"/>
  <c r="S81" i="1"/>
  <c r="S80" i="1"/>
  <c r="S79" i="1"/>
  <c r="S70" i="1"/>
  <c r="S66" i="1"/>
  <c r="S63" i="1"/>
  <c r="S57" i="1"/>
  <c r="S46" i="1"/>
  <c r="S45" i="1"/>
  <c r="S41" i="1"/>
  <c r="S36" i="1"/>
  <c r="S30" i="1"/>
  <c r="S28" i="1"/>
  <c r="S26" i="1"/>
  <c r="S17" i="1"/>
  <c r="N3287" i="1"/>
  <c r="N3283" i="1"/>
  <c r="N3279" i="1"/>
  <c r="N3275" i="1"/>
  <c r="N3271" i="1"/>
  <c r="N3267" i="1"/>
  <c r="N3263" i="1"/>
  <c r="N3286" i="1"/>
  <c r="N3282" i="1"/>
  <c r="N3278" i="1"/>
  <c r="N3274" i="1"/>
  <c r="N3270" i="1"/>
  <c r="N3266" i="1"/>
  <c r="N3262" i="1"/>
  <c r="N3285" i="1"/>
  <c r="N3281" i="1"/>
  <c r="N3277" i="1"/>
  <c r="N3273" i="1"/>
  <c r="N3269" i="1"/>
  <c r="N3265" i="1"/>
  <c r="N3261" i="1"/>
  <c r="N3259" i="1"/>
  <c r="N3258" i="1"/>
  <c r="N3257" i="1"/>
  <c r="N3256" i="1"/>
  <c r="N3255" i="1"/>
  <c r="N3254" i="1"/>
  <c r="N3284" i="1"/>
  <c r="N3268" i="1"/>
  <c r="N3253" i="1"/>
  <c r="N3280" i="1"/>
  <c r="N3264" i="1"/>
  <c r="N3276" i="1"/>
  <c r="N3260" i="1"/>
  <c r="N3252" i="1"/>
  <c r="N3251" i="1"/>
  <c r="N3250" i="1"/>
  <c r="N3249" i="1"/>
  <c r="N3248" i="1"/>
  <c r="N3247" i="1"/>
  <c r="N3246" i="1"/>
  <c r="N3245" i="1"/>
  <c r="N3244" i="1"/>
  <c r="N3243" i="1"/>
  <c r="N3242" i="1"/>
  <c r="N3241" i="1"/>
  <c r="N3240" i="1"/>
  <c r="N3239" i="1"/>
  <c r="N3238" i="1"/>
  <c r="N3237" i="1"/>
  <c r="N3236" i="1"/>
  <c r="N3235" i="1"/>
  <c r="N3234" i="1"/>
  <c r="N3233" i="1"/>
  <c r="N327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32"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3" i="1"/>
  <c r="N3161" i="1"/>
  <c r="N3159" i="1"/>
  <c r="N3164" i="1"/>
  <c r="N3162" i="1"/>
  <c r="N3160"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3078" i="1"/>
  <c r="N3077"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3076"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4" i="1"/>
  <c r="N2722" i="1"/>
  <c r="N2725" i="1"/>
  <c r="N2723"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2529" i="1"/>
  <c r="N1967" i="1"/>
  <c r="N1963" i="1"/>
  <c r="N1959" i="1"/>
  <c r="N1955" i="1"/>
  <c r="N1951" i="1"/>
  <c r="N1947" i="1"/>
  <c r="N1943" i="1"/>
  <c r="N1939" i="1"/>
  <c r="N1935" i="1"/>
  <c r="N1931" i="1"/>
  <c r="N1927" i="1"/>
  <c r="N1923" i="1"/>
  <c r="N1919" i="1"/>
  <c r="N1915" i="1"/>
  <c r="N1911" i="1"/>
  <c r="N1907" i="1"/>
  <c r="N1903" i="1"/>
  <c r="N1899" i="1"/>
  <c r="N1895" i="1"/>
  <c r="N1891" i="1"/>
  <c r="N1887" i="1"/>
  <c r="N1883" i="1"/>
  <c r="N1879" i="1"/>
  <c r="N1875" i="1"/>
  <c r="N1871" i="1"/>
  <c r="N1867" i="1"/>
  <c r="N1863" i="1"/>
  <c r="N1859" i="1"/>
  <c r="N1855" i="1"/>
  <c r="N1851" i="1"/>
  <c r="N1847" i="1"/>
  <c r="N1843" i="1"/>
  <c r="N1839" i="1"/>
  <c r="N1835" i="1"/>
  <c r="N1831" i="1"/>
  <c r="N1827" i="1"/>
  <c r="N1823" i="1"/>
  <c r="N1819" i="1"/>
  <c r="N1815" i="1"/>
  <c r="N1811" i="1"/>
  <c r="N1807" i="1"/>
  <c r="N1803" i="1"/>
  <c r="N1799"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679"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677" i="1"/>
  <c r="N1675" i="1"/>
  <c r="N1673" i="1"/>
  <c r="N1671" i="1"/>
  <c r="N1669" i="1"/>
  <c r="N1667" i="1"/>
  <c r="N1665" i="1"/>
  <c r="N1663" i="1"/>
  <c r="N1661" i="1"/>
  <c r="N1659" i="1"/>
  <c r="N1657" i="1"/>
  <c r="N1655" i="1"/>
  <c r="N1653" i="1"/>
  <c r="N1651" i="1"/>
  <c r="N1649" i="1"/>
  <c r="N1647" i="1"/>
  <c r="N1645" i="1"/>
  <c r="N1643" i="1"/>
  <c r="N1641" i="1"/>
  <c r="N1639" i="1"/>
  <c r="N1637" i="1"/>
  <c r="N1635" i="1"/>
  <c r="N1633"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962" i="1"/>
  <c r="N1946" i="1"/>
  <c r="N1930" i="1"/>
  <c r="N1914" i="1"/>
  <c r="N1898" i="1"/>
  <c r="N1882" i="1"/>
  <c r="N1866" i="1"/>
  <c r="N1850" i="1"/>
  <c r="N1834" i="1"/>
  <c r="N1818" i="1"/>
  <c r="N1802" i="1"/>
  <c r="N1786" i="1"/>
  <c r="N1770" i="1"/>
  <c r="N1754" i="1"/>
  <c r="N1738" i="1"/>
  <c r="N1722" i="1"/>
  <c r="N1706" i="1"/>
  <c r="N1690" i="1"/>
  <c r="N1676" i="1"/>
  <c r="N1668" i="1"/>
  <c r="N1660" i="1"/>
  <c r="N1652" i="1"/>
  <c r="N1644" i="1"/>
  <c r="N1636"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79" i="1"/>
  <c r="N1375" i="1"/>
  <c r="N1371" i="1"/>
  <c r="N1367" i="1"/>
  <c r="N1363" i="1"/>
  <c r="N1359" i="1"/>
  <c r="N1355" i="1"/>
  <c r="N1351" i="1"/>
  <c r="N1347" i="1"/>
  <c r="N1343" i="1"/>
  <c r="N1339" i="1"/>
  <c r="N1335" i="1"/>
  <c r="N1331" i="1"/>
  <c r="N1327" i="1"/>
  <c r="N1323" i="1"/>
  <c r="N1319" i="1"/>
  <c r="N1315" i="1"/>
  <c r="N1311" i="1"/>
  <c r="N1307" i="1"/>
  <c r="N1303" i="1"/>
  <c r="N1299" i="1"/>
  <c r="N1295" i="1"/>
  <c r="N1291" i="1"/>
  <c r="N1287" i="1"/>
  <c r="N1283" i="1"/>
  <c r="N1279" i="1"/>
  <c r="N1275" i="1"/>
  <c r="N1271" i="1"/>
  <c r="N1267" i="1"/>
  <c r="N1263" i="1"/>
  <c r="N1259" i="1"/>
  <c r="N1255" i="1"/>
  <c r="N1251" i="1"/>
  <c r="N1247" i="1"/>
  <c r="N1243" i="1"/>
  <c r="N1239" i="1"/>
  <c r="N1235" i="1"/>
  <c r="N1231" i="1"/>
  <c r="N1227" i="1"/>
  <c r="N1223" i="1"/>
  <c r="N1966" i="1"/>
  <c r="N1950" i="1"/>
  <c r="N1934" i="1"/>
  <c r="N1918" i="1"/>
  <c r="N1902" i="1"/>
  <c r="N1886" i="1"/>
  <c r="N1870" i="1"/>
  <c r="N1854" i="1"/>
  <c r="N1838" i="1"/>
  <c r="N1822" i="1"/>
  <c r="N1806" i="1"/>
  <c r="N1790" i="1"/>
  <c r="N1774" i="1"/>
  <c r="N1758" i="1"/>
  <c r="N1742" i="1"/>
  <c r="N1726" i="1"/>
  <c r="N1710" i="1"/>
  <c r="N1694" i="1"/>
  <c r="N1678" i="1"/>
  <c r="N1670" i="1"/>
  <c r="N1662" i="1"/>
  <c r="N1654" i="1"/>
  <c r="N1646" i="1"/>
  <c r="N1638"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8" i="1"/>
  <c r="N1216" i="1"/>
  <c r="N1214" i="1"/>
  <c r="N1212" i="1"/>
  <c r="N1210" i="1"/>
  <c r="N1208" i="1"/>
  <c r="N1206" i="1"/>
  <c r="N1204" i="1"/>
  <c r="N1202" i="1"/>
  <c r="N1200" i="1"/>
  <c r="N1198" i="1"/>
  <c r="N1196" i="1"/>
  <c r="N1194" i="1"/>
  <c r="N1192" i="1"/>
  <c r="N1190" i="1"/>
  <c r="N1188" i="1"/>
  <c r="N1186" i="1"/>
  <c r="N1184" i="1"/>
  <c r="N1182" i="1"/>
  <c r="N1180" i="1"/>
  <c r="N1178" i="1"/>
  <c r="N1176" i="1"/>
  <c r="N1174" i="1"/>
  <c r="N1172" i="1"/>
  <c r="N1170" i="1"/>
  <c r="N1168" i="1"/>
  <c r="N1166" i="1"/>
  <c r="N1164" i="1"/>
  <c r="N1162" i="1"/>
  <c r="N1160" i="1"/>
  <c r="N1158" i="1"/>
  <c r="N1156" i="1"/>
  <c r="N1154" i="1"/>
  <c r="N1152" i="1"/>
  <c r="N1150" i="1"/>
  <c r="N1148" i="1"/>
  <c r="N1146" i="1"/>
  <c r="N1144" i="1"/>
  <c r="N1142" i="1"/>
  <c r="N1140" i="1"/>
  <c r="N1138" i="1"/>
  <c r="N1136" i="1"/>
  <c r="N1134" i="1"/>
  <c r="N1132" i="1"/>
  <c r="N1130" i="1"/>
  <c r="N1128" i="1"/>
  <c r="N1126" i="1"/>
  <c r="N1124" i="1"/>
  <c r="N1122" i="1"/>
  <c r="N1120" i="1"/>
  <c r="N1118" i="1"/>
  <c r="N1116" i="1"/>
  <c r="N1114" i="1"/>
  <c r="N1112" i="1"/>
  <c r="N1110" i="1"/>
  <c r="N1108" i="1"/>
  <c r="N1106" i="1"/>
  <c r="N1104" i="1"/>
  <c r="N1102" i="1"/>
  <c r="N1100" i="1"/>
  <c r="N1098" i="1"/>
  <c r="N1096" i="1"/>
  <c r="N1094" i="1"/>
  <c r="N1092" i="1"/>
  <c r="N1090" i="1"/>
  <c r="N1088" i="1"/>
  <c r="N1086" i="1"/>
  <c r="N1084" i="1"/>
  <c r="N1082" i="1"/>
  <c r="N1080" i="1"/>
  <c r="N1078" i="1"/>
  <c r="N1076" i="1"/>
  <c r="N1074" i="1"/>
  <c r="N1072" i="1"/>
  <c r="N1070" i="1"/>
  <c r="N1068" i="1"/>
  <c r="N1066" i="1"/>
  <c r="N1064" i="1"/>
  <c r="N1062" i="1"/>
  <c r="N1060" i="1"/>
  <c r="N1058" i="1"/>
  <c r="N1056" i="1"/>
  <c r="N1054" i="1"/>
  <c r="N1052" i="1"/>
  <c r="N1050" i="1"/>
  <c r="N1048" i="1"/>
  <c r="N1046" i="1"/>
  <c r="N1044" i="1"/>
  <c r="N1042" i="1"/>
  <c r="N1040" i="1"/>
  <c r="N1038" i="1"/>
  <c r="N1036" i="1"/>
  <c r="N1034" i="1"/>
  <c r="N1032" i="1"/>
  <c r="N1030" i="1"/>
  <c r="N1028" i="1"/>
  <c r="N1026" i="1"/>
  <c r="N1024" i="1"/>
  <c r="N1022" i="1"/>
  <c r="N1020" i="1"/>
  <c r="N1018" i="1"/>
  <c r="N1016" i="1"/>
  <c r="N1014" i="1"/>
  <c r="N1012" i="1"/>
  <c r="N1010" i="1"/>
  <c r="N1008" i="1"/>
  <c r="N1006" i="1"/>
  <c r="N1004" i="1"/>
  <c r="N1002" i="1"/>
  <c r="N1000" i="1"/>
  <c r="N998" i="1"/>
  <c r="N996" i="1"/>
  <c r="N994" i="1"/>
  <c r="N992" i="1"/>
  <c r="N990" i="1"/>
  <c r="N988" i="1"/>
  <c r="N986" i="1"/>
  <c r="N984" i="1"/>
  <c r="N982" i="1"/>
  <c r="N980" i="1"/>
  <c r="N978" i="1"/>
  <c r="N976" i="1"/>
  <c r="N974" i="1"/>
  <c r="N972" i="1"/>
  <c r="N970" i="1"/>
  <c r="N968" i="1"/>
  <c r="N966" i="1"/>
  <c r="N964" i="1"/>
  <c r="N962" i="1"/>
  <c r="N960" i="1"/>
  <c r="N958" i="1"/>
  <c r="N956" i="1"/>
  <c r="N954" i="1"/>
  <c r="N952" i="1"/>
  <c r="N950" i="1"/>
  <c r="N948" i="1"/>
  <c r="N946" i="1"/>
  <c r="N944" i="1"/>
  <c r="N942" i="1"/>
  <c r="N940" i="1"/>
  <c r="N938" i="1"/>
  <c r="N936" i="1"/>
  <c r="N934" i="1"/>
  <c r="N932" i="1"/>
  <c r="N930" i="1"/>
  <c r="N928" i="1"/>
  <c r="N926" i="1"/>
  <c r="N924" i="1"/>
  <c r="N922" i="1"/>
  <c r="N920" i="1"/>
  <c r="N918" i="1"/>
  <c r="N916" i="1"/>
  <c r="N914" i="1"/>
  <c r="N912" i="1"/>
  <c r="N910" i="1"/>
  <c r="N908" i="1"/>
  <c r="N906" i="1"/>
  <c r="N904" i="1"/>
  <c r="N902" i="1"/>
  <c r="N900" i="1"/>
  <c r="N898" i="1"/>
  <c r="N896" i="1"/>
  <c r="N894" i="1"/>
  <c r="N892" i="1"/>
  <c r="N890" i="1"/>
  <c r="N888" i="1"/>
  <c r="N886" i="1"/>
  <c r="N884" i="1"/>
  <c r="N882" i="1"/>
  <c r="N880" i="1"/>
  <c r="N878" i="1"/>
  <c r="N876" i="1"/>
  <c r="N874" i="1"/>
  <c r="N872" i="1"/>
  <c r="N870" i="1"/>
  <c r="N868" i="1"/>
  <c r="N866" i="1"/>
  <c r="N864" i="1"/>
  <c r="N862" i="1"/>
  <c r="N860" i="1"/>
  <c r="N858" i="1"/>
  <c r="N856" i="1"/>
  <c r="N854" i="1"/>
  <c r="N852" i="1"/>
  <c r="N850" i="1"/>
  <c r="N848" i="1"/>
  <c r="N1954" i="1"/>
  <c r="N1938" i="1"/>
  <c r="N1922" i="1"/>
  <c r="N1906" i="1"/>
  <c r="N1890" i="1"/>
  <c r="N1874" i="1"/>
  <c r="N1858" i="1"/>
  <c r="N1842" i="1"/>
  <c r="N1826" i="1"/>
  <c r="N1810" i="1"/>
  <c r="N1794" i="1"/>
  <c r="N1778" i="1"/>
  <c r="N1762" i="1"/>
  <c r="N1746" i="1"/>
  <c r="N1730" i="1"/>
  <c r="N1714" i="1"/>
  <c r="N1698" i="1"/>
  <c r="N1682" i="1"/>
  <c r="N1672" i="1"/>
  <c r="N1664" i="1"/>
  <c r="N1656" i="1"/>
  <c r="N1648" i="1"/>
  <c r="N1640" i="1"/>
  <c r="N1632"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1910" i="1"/>
  <c r="N1846" i="1"/>
  <c r="N1782" i="1"/>
  <c r="N1718" i="1"/>
  <c r="N1666" i="1"/>
  <c r="N1634" i="1"/>
  <c r="N1622" i="1"/>
  <c r="N1606" i="1"/>
  <c r="N1590" i="1"/>
  <c r="N1574" i="1"/>
  <c r="N1558" i="1"/>
  <c r="N1542" i="1"/>
  <c r="N1526" i="1"/>
  <c r="N1510" i="1"/>
  <c r="N1494" i="1"/>
  <c r="N1478" i="1"/>
  <c r="N1462" i="1"/>
  <c r="N1446" i="1"/>
  <c r="N1430" i="1"/>
  <c r="N1414" i="1"/>
  <c r="N1398" i="1"/>
  <c r="N1382" i="1"/>
  <c r="N1366" i="1"/>
  <c r="N1350" i="1"/>
  <c r="N1334" i="1"/>
  <c r="N1318" i="1"/>
  <c r="N1302" i="1"/>
  <c r="N1286" i="1"/>
  <c r="N1270" i="1"/>
  <c r="N1254" i="1"/>
  <c r="N1238" i="1"/>
  <c r="N1222" i="1"/>
  <c r="N1213" i="1"/>
  <c r="N1205" i="1"/>
  <c r="N1197" i="1"/>
  <c r="N1189" i="1"/>
  <c r="N1181" i="1"/>
  <c r="N1173" i="1"/>
  <c r="N1165" i="1"/>
  <c r="N1157" i="1"/>
  <c r="N1149" i="1"/>
  <c r="N1141" i="1"/>
  <c r="N1133" i="1"/>
  <c r="N1125" i="1"/>
  <c r="N1117" i="1"/>
  <c r="N1109" i="1"/>
  <c r="N1101" i="1"/>
  <c r="N1093" i="1"/>
  <c r="N1085" i="1"/>
  <c r="N1077" i="1"/>
  <c r="N1069" i="1"/>
  <c r="N1061" i="1"/>
  <c r="N1053" i="1"/>
  <c r="N1045" i="1"/>
  <c r="N1037" i="1"/>
  <c r="N1029" i="1"/>
  <c r="N1021" i="1"/>
  <c r="N1013" i="1"/>
  <c r="N1005" i="1"/>
  <c r="N997" i="1"/>
  <c r="N989" i="1"/>
  <c r="N981" i="1"/>
  <c r="N973" i="1"/>
  <c r="N965" i="1"/>
  <c r="N957" i="1"/>
  <c r="N949" i="1"/>
  <c r="N941" i="1"/>
  <c r="N933" i="1"/>
  <c r="N925" i="1"/>
  <c r="N917" i="1"/>
  <c r="N909" i="1"/>
  <c r="N901" i="1"/>
  <c r="N893" i="1"/>
  <c r="N885" i="1"/>
  <c r="N877" i="1"/>
  <c r="N869" i="1"/>
  <c r="N861" i="1"/>
  <c r="N853"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766" i="1"/>
  <c r="N1618" i="1"/>
  <c r="N1602" i="1"/>
  <c r="N1570" i="1"/>
  <c r="N1538" i="1"/>
  <c r="N1522" i="1"/>
  <c r="N1442" i="1"/>
  <c r="N1410" i="1"/>
  <c r="N1394" i="1"/>
  <c r="N1362" i="1"/>
  <c r="N1330" i="1"/>
  <c r="N1314" i="1"/>
  <c r="N1250" i="1"/>
  <c r="N1234" i="1"/>
  <c r="N1195" i="1"/>
  <c r="N1187" i="1"/>
  <c r="N1171" i="1"/>
  <c r="N1139" i="1"/>
  <c r="N1115" i="1"/>
  <c r="N1083" i="1"/>
  <c r="N1075" i="1"/>
  <c r="N1059" i="1"/>
  <c r="N1051" i="1"/>
  <c r="N1019" i="1"/>
  <c r="N1011" i="1"/>
  <c r="N979" i="1"/>
  <c r="N971" i="1"/>
  <c r="N939" i="1"/>
  <c r="N931" i="1"/>
  <c r="N899" i="1"/>
  <c r="N891" i="1"/>
  <c r="N867" i="1"/>
  <c r="N859" i="1"/>
  <c r="N336" i="1"/>
  <c r="N324" i="1"/>
  <c r="N322" i="1"/>
  <c r="N308" i="1"/>
  <c r="N306" i="1"/>
  <c r="N292" i="1"/>
  <c r="N290" i="1"/>
  <c r="N284" i="1"/>
  <c r="N282" i="1"/>
  <c r="N280" i="1"/>
  <c r="N278" i="1"/>
  <c r="N276" i="1"/>
  <c r="N274" i="1"/>
  <c r="N270" i="1"/>
  <c r="N1926" i="1"/>
  <c r="N1862" i="1"/>
  <c r="N1798" i="1"/>
  <c r="N1734" i="1"/>
  <c r="N1674" i="1"/>
  <c r="N1642" i="1"/>
  <c r="N1626" i="1"/>
  <c r="N1610" i="1"/>
  <c r="N1594" i="1"/>
  <c r="N1578" i="1"/>
  <c r="N1562" i="1"/>
  <c r="N1546" i="1"/>
  <c r="N1530" i="1"/>
  <c r="N1514" i="1"/>
  <c r="N1498" i="1"/>
  <c r="N1482" i="1"/>
  <c r="N1466" i="1"/>
  <c r="N1450" i="1"/>
  <c r="N1434" i="1"/>
  <c r="N1418" i="1"/>
  <c r="N1402" i="1"/>
  <c r="N1386" i="1"/>
  <c r="N1370" i="1"/>
  <c r="N1354" i="1"/>
  <c r="N1338" i="1"/>
  <c r="N1322" i="1"/>
  <c r="N1306" i="1"/>
  <c r="N1290" i="1"/>
  <c r="N1274" i="1"/>
  <c r="N1258" i="1"/>
  <c r="N1242" i="1"/>
  <c r="N1226"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335" i="1"/>
  <c r="N333" i="1"/>
  <c r="N331" i="1"/>
  <c r="N329" i="1"/>
  <c r="N327" i="1"/>
  <c r="N325" i="1"/>
  <c r="N323" i="1"/>
  <c r="N321" i="1"/>
  <c r="N319" i="1"/>
  <c r="N317" i="1"/>
  <c r="N315" i="1"/>
  <c r="N313" i="1"/>
  <c r="N311" i="1"/>
  <c r="N309" i="1"/>
  <c r="N307" i="1"/>
  <c r="N305" i="1"/>
  <c r="N303" i="1"/>
  <c r="N301" i="1"/>
  <c r="N299" i="1"/>
  <c r="N297" i="1"/>
  <c r="N295" i="1"/>
  <c r="N293" i="1"/>
  <c r="N291" i="1"/>
  <c r="N289" i="1"/>
  <c r="N287" i="1"/>
  <c r="N285" i="1"/>
  <c r="N283" i="1"/>
  <c r="N281" i="1"/>
  <c r="N279" i="1"/>
  <c r="N277" i="1"/>
  <c r="N275" i="1"/>
  <c r="N273" i="1"/>
  <c r="N271" i="1"/>
  <c r="N269" i="1"/>
  <c r="N267" i="1"/>
  <c r="N265" i="1"/>
  <c r="N263" i="1"/>
  <c r="N261" i="1"/>
  <c r="N259" i="1"/>
  <c r="N1554" i="1"/>
  <c r="N1490" i="1"/>
  <c r="N1474" i="1"/>
  <c r="N1458" i="1"/>
  <c r="N1346" i="1"/>
  <c r="N1282" i="1"/>
  <c r="N1266" i="1"/>
  <c r="N1211" i="1"/>
  <c r="N1203" i="1"/>
  <c r="N1163" i="1"/>
  <c r="N1155" i="1"/>
  <c r="N1147" i="1"/>
  <c r="N1131" i="1"/>
  <c r="N1099" i="1"/>
  <c r="N1091" i="1"/>
  <c r="N1043" i="1"/>
  <c r="N1035" i="1"/>
  <c r="N1027" i="1"/>
  <c r="N995" i="1"/>
  <c r="N987" i="1"/>
  <c r="N963" i="1"/>
  <c r="N955" i="1"/>
  <c r="N915" i="1"/>
  <c r="N907" i="1"/>
  <c r="N875" i="1"/>
  <c r="N851" i="1"/>
  <c r="N332" i="1"/>
  <c r="N330" i="1"/>
  <c r="N328" i="1"/>
  <c r="N326" i="1"/>
  <c r="N320" i="1"/>
  <c r="N318" i="1"/>
  <c r="N316" i="1"/>
  <c r="N314" i="1"/>
  <c r="N312" i="1"/>
  <c r="N310" i="1"/>
  <c r="N300" i="1"/>
  <c r="N298" i="1"/>
  <c r="N296" i="1"/>
  <c r="N294" i="1"/>
  <c r="N288" i="1"/>
  <c r="N286" i="1"/>
  <c r="N272" i="1"/>
  <c r="N266" i="1"/>
  <c r="N264" i="1"/>
  <c r="N258" i="1"/>
  <c r="N1942" i="1"/>
  <c r="N1878" i="1"/>
  <c r="N1814" i="1"/>
  <c r="N1750" i="1"/>
  <c r="N1686" i="1"/>
  <c r="N1650" i="1"/>
  <c r="N1630" i="1"/>
  <c r="N1614" i="1"/>
  <c r="N1598" i="1"/>
  <c r="N1582" i="1"/>
  <c r="N1566" i="1"/>
  <c r="N1550" i="1"/>
  <c r="N1534" i="1"/>
  <c r="N1518" i="1"/>
  <c r="N1502" i="1"/>
  <c r="N1486" i="1"/>
  <c r="N1470" i="1"/>
  <c r="N1454" i="1"/>
  <c r="N1438" i="1"/>
  <c r="N1422" i="1"/>
  <c r="N1406" i="1"/>
  <c r="N1390" i="1"/>
  <c r="N1374" i="1"/>
  <c r="N1358" i="1"/>
  <c r="N1342" i="1"/>
  <c r="N1326" i="1"/>
  <c r="N1310" i="1"/>
  <c r="N1294" i="1"/>
  <c r="N1278" i="1"/>
  <c r="N1262" i="1"/>
  <c r="N1246" i="1"/>
  <c r="N1230"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849" i="1"/>
  <c r="N1958" i="1"/>
  <c r="N1894" i="1"/>
  <c r="N1830" i="1"/>
  <c r="N1702" i="1"/>
  <c r="N1658" i="1"/>
  <c r="N1586" i="1"/>
  <c r="N1506" i="1"/>
  <c r="N1426" i="1"/>
  <c r="N1378" i="1"/>
  <c r="N1298" i="1"/>
  <c r="N1219" i="1"/>
  <c r="N1179" i="1"/>
  <c r="N1123" i="1"/>
  <c r="N1107" i="1"/>
  <c r="N1067" i="1"/>
  <c r="N1003" i="1"/>
  <c r="N947" i="1"/>
  <c r="N923" i="1"/>
  <c r="N883" i="1"/>
  <c r="N334" i="1"/>
  <c r="N304" i="1"/>
  <c r="N302" i="1"/>
  <c r="N268" i="1"/>
  <c r="N262" i="1"/>
  <c r="N260"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5" i="1"/>
  <c r="Q3256" i="1"/>
  <c r="Q3257" i="1"/>
  <c r="Q3258" i="1"/>
  <c r="Q3253" i="1"/>
  <c r="Q3250" i="1"/>
  <c r="Q3246" i="1"/>
  <c r="Q3242" i="1"/>
  <c r="Q3238" i="1"/>
  <c r="Q3234" i="1"/>
  <c r="Q3232" i="1"/>
  <c r="Q3251" i="1"/>
  <c r="Q3247" i="1"/>
  <c r="Q3243" i="1"/>
  <c r="Q3239" i="1"/>
  <c r="Q3235" i="1"/>
  <c r="Q3252" i="1"/>
  <c r="Q3248" i="1"/>
  <c r="Q3244" i="1"/>
  <c r="Q3240" i="1"/>
  <c r="Q3236" i="1"/>
  <c r="Q3231" i="1"/>
  <c r="Q3230" i="1"/>
  <c r="Q3229" i="1"/>
  <c r="Q3228" i="1"/>
  <c r="Q3227" i="1"/>
  <c r="Q3226" i="1"/>
  <c r="Q3225" i="1"/>
  <c r="Q3224" i="1"/>
  <c r="Q3223" i="1"/>
  <c r="Q3222" i="1"/>
  <c r="Q3221" i="1"/>
  <c r="Q3220" i="1"/>
  <c r="Q3219" i="1"/>
  <c r="Q3218" i="1"/>
  <c r="Q3217" i="1"/>
  <c r="Q3216" i="1"/>
  <c r="Q3215" i="1"/>
  <c r="Q3214" i="1"/>
  <c r="Q3213" i="1"/>
  <c r="Q3212" i="1"/>
  <c r="Q3211" i="1"/>
  <c r="Q3254" i="1"/>
  <c r="Q3237" i="1"/>
  <c r="Q3241" i="1"/>
  <c r="Q3209" i="1"/>
  <c r="Q3207"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245" i="1"/>
  <c r="Q3233" i="1"/>
  <c r="Q3208" i="1"/>
  <c r="Q3249" i="1"/>
  <c r="Q3210" i="1"/>
  <c r="Q3155" i="1"/>
  <c r="Q3151" i="1"/>
  <c r="Q3147" i="1"/>
  <c r="Q3143" i="1"/>
  <c r="Q3139" i="1"/>
  <c r="Q3135" i="1"/>
  <c r="Q3131" i="1"/>
  <c r="Q3129" i="1"/>
  <c r="Q3127" i="1"/>
  <c r="Q3125" i="1"/>
  <c r="Q3123" i="1"/>
  <c r="Q3121" i="1"/>
  <c r="Q3119" i="1"/>
  <c r="Q3156" i="1"/>
  <c r="Q3152" i="1"/>
  <c r="Q3148" i="1"/>
  <c r="Q3144" i="1"/>
  <c r="Q3140" i="1"/>
  <c r="Q3136" i="1"/>
  <c r="Q3132" i="1"/>
  <c r="Q3206" i="1"/>
  <c r="Q3157" i="1"/>
  <c r="Q3153" i="1"/>
  <c r="Q3149" i="1"/>
  <c r="Q3145" i="1"/>
  <c r="Q3141" i="1"/>
  <c r="Q3137" i="1"/>
  <c r="Q3133" i="1"/>
  <c r="Q3128" i="1"/>
  <c r="Q3126" i="1"/>
  <c r="Q3124" i="1"/>
  <c r="Q3122" i="1"/>
  <c r="Q3120" i="1"/>
  <c r="Q3118" i="1"/>
  <c r="Q3146" i="1"/>
  <c r="Q3130" i="1"/>
  <c r="Q3117" i="1"/>
  <c r="Q3113" i="1"/>
  <c r="Q3109" i="1"/>
  <c r="Q3105" i="1"/>
  <c r="Q3101" i="1"/>
  <c r="Q3097" i="1"/>
  <c r="Q3093" i="1"/>
  <c r="Q3089" i="1"/>
  <c r="Q3077" i="1"/>
  <c r="Q3150" i="1"/>
  <c r="Q3134" i="1"/>
  <c r="Q3114" i="1"/>
  <c r="Q3110" i="1"/>
  <c r="Q3106" i="1"/>
  <c r="Q3102" i="1"/>
  <c r="Q3098" i="1"/>
  <c r="Q3094" i="1"/>
  <c r="Q3090" i="1"/>
  <c r="Q3085" i="1"/>
  <c r="Q3083" i="1"/>
  <c r="Q3081" i="1"/>
  <c r="Q3079" i="1"/>
  <c r="Q3076"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3154" i="1"/>
  <c r="Q3138" i="1"/>
  <c r="Q3115" i="1"/>
  <c r="Q3111" i="1"/>
  <c r="Q3107" i="1"/>
  <c r="Q3103" i="1"/>
  <c r="Q3099" i="1"/>
  <c r="Q3095" i="1"/>
  <c r="Q3091" i="1"/>
  <c r="Q3087" i="1"/>
  <c r="Q3075" i="1"/>
  <c r="Q3112" i="1"/>
  <c r="Q3096" i="1"/>
  <c r="Q3086" i="1"/>
  <c r="Q3078" i="1"/>
  <c r="Q3142" i="1"/>
  <c r="Q3116" i="1"/>
  <c r="Q3100" i="1"/>
  <c r="Q3080" i="1"/>
  <c r="Q2996" i="1"/>
  <c r="Q2994" i="1"/>
  <c r="Q2992" i="1"/>
  <c r="Q2990" i="1"/>
  <c r="Q2988" i="1"/>
  <c r="Q2986" i="1"/>
  <c r="Q2984" i="1"/>
  <c r="Q2982"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3158" i="1"/>
  <c r="Q3088" i="1"/>
  <c r="Q3082" i="1"/>
  <c r="Q2897" i="1"/>
  <c r="Q2893" i="1"/>
  <c r="Q3108" i="1"/>
  <c r="Q2997" i="1"/>
  <c r="Q2993" i="1"/>
  <c r="Q2989" i="1"/>
  <c r="Q2985" i="1"/>
  <c r="Q2981" i="1"/>
  <c r="Q2896" i="1"/>
  <c r="Q2892"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3104" i="1"/>
  <c r="Q3084" i="1"/>
  <c r="Q2991" i="1"/>
  <c r="Q2894" i="1"/>
  <c r="Q2995" i="1"/>
  <c r="Q2899" i="1"/>
  <c r="Q2891" i="1"/>
  <c r="Q2751" i="1"/>
  <c r="Q2747" i="1"/>
  <c r="Q2743" i="1"/>
  <c r="Q2739" i="1"/>
  <c r="Q2735" i="1"/>
  <c r="Q2731" i="1"/>
  <c r="Q2727" i="1"/>
  <c r="Q2983" i="1"/>
  <c r="Q2898" i="1"/>
  <c r="Q2750" i="1"/>
  <c r="Q2746" i="1"/>
  <c r="Q2742" i="1"/>
  <c r="Q2738" i="1"/>
  <c r="Q2734" i="1"/>
  <c r="Q2730" i="1"/>
  <c r="Q3092" i="1"/>
  <c r="Q2753" i="1"/>
  <c r="Q2745" i="1"/>
  <c r="Q2737" i="1"/>
  <c r="Q2729" i="1"/>
  <c r="Q2752" i="1"/>
  <c r="Q2744" i="1"/>
  <c r="Q2736" i="1"/>
  <c r="Q2728" i="1"/>
  <c r="Q2725" i="1"/>
  <c r="Q2723" i="1"/>
  <c r="Q2987" i="1"/>
  <c r="Q2895" i="1"/>
  <c r="Q2749" i="1"/>
  <c r="Q2741" i="1"/>
  <c r="Q2733" i="1"/>
  <c r="Q2748" i="1"/>
  <c r="Q272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740" i="1"/>
  <c r="Q2726"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5" i="1"/>
  <c r="Q2533" i="1"/>
  <c r="Q2531" i="1"/>
  <c r="Q2529" i="1"/>
  <c r="Q273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707" i="1"/>
  <c r="Q2691" i="1"/>
  <c r="Q2675" i="1"/>
  <c r="Q2659" i="1"/>
  <c r="Q2643" i="1"/>
  <c r="Q2627" i="1"/>
  <c r="Q2611" i="1"/>
  <c r="Q2595" i="1"/>
  <c r="Q2579" i="1"/>
  <c r="Q2563" i="1"/>
  <c r="Q2547" i="1"/>
  <c r="Q2532"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722" i="1"/>
  <c r="Q2711" i="1"/>
  <c r="Q2695" i="1"/>
  <c r="Q2679" i="1"/>
  <c r="Q2663" i="1"/>
  <c r="Q2647" i="1"/>
  <c r="Q2631" i="1"/>
  <c r="Q2615" i="1"/>
  <c r="Q2599" i="1"/>
  <c r="Q2583" i="1"/>
  <c r="Q2567" i="1"/>
  <c r="Q2551" i="1"/>
  <c r="Q2534"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80" i="1"/>
  <c r="Q2378" i="1"/>
  <c r="Q2376" i="1"/>
  <c r="Q2374" i="1"/>
  <c r="Q2372" i="1"/>
  <c r="Q2370" i="1"/>
  <c r="Q2368" i="1"/>
  <c r="Q2366" i="1"/>
  <c r="Q2364" i="1"/>
  <c r="Q2362"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2715" i="1"/>
  <c r="Q2699" i="1"/>
  <c r="Q2683" i="1"/>
  <c r="Q2667" i="1"/>
  <c r="Q2651" i="1"/>
  <c r="Q2635" i="1"/>
  <c r="Q2619" i="1"/>
  <c r="Q2603" i="1"/>
  <c r="Q2587" i="1"/>
  <c r="Q2571" i="1"/>
  <c r="Q2555" i="1"/>
  <c r="Q2539" i="1"/>
  <c r="Q2536"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687" i="1"/>
  <c r="Q2623" i="1"/>
  <c r="Q2559" i="1"/>
  <c r="Q2538" i="1"/>
  <c r="Q2528" i="1"/>
  <c r="Q2512" i="1"/>
  <c r="Q2496" i="1"/>
  <c r="Q2480" i="1"/>
  <c r="Q2464" i="1"/>
  <c r="Q2448" i="1"/>
  <c r="Q2432" i="1"/>
  <c r="Q2416" i="1"/>
  <c r="Q2400" i="1"/>
  <c r="Q2384" i="1"/>
  <c r="Q2377" i="1"/>
  <c r="Q2369" i="1"/>
  <c r="Q2361"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2703" i="1"/>
  <c r="Q2639" i="1"/>
  <c r="Q2575" i="1"/>
  <c r="Q2516" i="1"/>
  <c r="Q2500" i="1"/>
  <c r="Q2484" i="1"/>
  <c r="Q2468" i="1"/>
  <c r="Q2452" i="1"/>
  <c r="Q2436" i="1"/>
  <c r="Q2420" i="1"/>
  <c r="Q2404" i="1"/>
  <c r="Q2388" i="1"/>
  <c r="Q2379" i="1"/>
  <c r="Q2371" i="1"/>
  <c r="Q2363" i="1"/>
  <c r="Q2719" i="1"/>
  <c r="Q2655" i="1"/>
  <c r="Q2591" i="1"/>
  <c r="Q2520" i="1"/>
  <c r="Q2504" i="1"/>
  <c r="Q2488" i="1"/>
  <c r="Q2472" i="1"/>
  <c r="Q2456" i="1"/>
  <c r="Q2440" i="1"/>
  <c r="Q2424" i="1"/>
  <c r="Q2408" i="1"/>
  <c r="Q2392" i="1"/>
  <c r="Q2373" i="1"/>
  <c r="Q2365" i="1"/>
  <c r="Q2476" i="1"/>
  <c r="Q2412" i="1"/>
  <c r="Q2375"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2543" i="1"/>
  <c r="Q2492" i="1"/>
  <c r="Q2428" i="1"/>
  <c r="Q1631" i="1"/>
  <c r="Q2607" i="1"/>
  <c r="Q2530" i="1"/>
  <c r="Q2508" i="1"/>
  <c r="Q2444" i="1"/>
  <c r="Q1676" i="1"/>
  <c r="Q1674" i="1"/>
  <c r="Q1672" i="1"/>
  <c r="Q1670" i="1"/>
  <c r="Q1668" i="1"/>
  <c r="Q1666" i="1"/>
  <c r="Q1664" i="1"/>
  <c r="Q1662" i="1"/>
  <c r="Q1660" i="1"/>
  <c r="Q1658" i="1"/>
  <c r="Q1656" i="1"/>
  <c r="Q1654" i="1"/>
  <c r="Q1652" i="1"/>
  <c r="Q1650" i="1"/>
  <c r="Q1648" i="1"/>
  <c r="Q1646" i="1"/>
  <c r="Q1644" i="1"/>
  <c r="Q1642" i="1"/>
  <c r="Q1640" i="1"/>
  <c r="Q1638" i="1"/>
  <c r="Q1636" i="1"/>
  <c r="Q1634" i="1"/>
  <c r="Q1632" i="1"/>
  <c r="Q2671" i="1"/>
  <c r="Q2396" i="1"/>
  <c r="Q2460" i="1"/>
  <c r="Q2524" i="1"/>
  <c r="Q236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71" i="1"/>
  <c r="Q467" i="1"/>
  <c r="Q463" i="1"/>
  <c r="Q459" i="1"/>
  <c r="Q455" i="1"/>
  <c r="Q451" i="1"/>
  <c r="Q447" i="1"/>
  <c r="Q443" i="1"/>
  <c r="Q439" i="1"/>
  <c r="Q435" i="1"/>
  <c r="Q431" i="1"/>
  <c r="Q427" i="1"/>
  <c r="Q423" i="1"/>
  <c r="Q419" i="1"/>
  <c r="Q415" i="1"/>
  <c r="Q411" i="1"/>
  <c r="Q407" i="1"/>
  <c r="Q403" i="1"/>
  <c r="Q399" i="1"/>
  <c r="Q395" i="1"/>
  <c r="Q391" i="1"/>
  <c r="Q387" i="1"/>
  <c r="Q383" i="1"/>
  <c r="Q379" i="1"/>
  <c r="Q375" i="1"/>
  <c r="Q371" i="1"/>
  <c r="Q367" i="1"/>
  <c r="Q363" i="1"/>
  <c r="Q359" i="1"/>
  <c r="Q355" i="1"/>
  <c r="Q351" i="1"/>
  <c r="Q347" i="1"/>
  <c r="Q343" i="1"/>
  <c r="Q339" i="1"/>
  <c r="Q335" i="1"/>
  <c r="Q333" i="1"/>
  <c r="Q331" i="1"/>
  <c r="Q329" i="1"/>
  <c r="Q327" i="1"/>
  <c r="Q325" i="1"/>
  <c r="Q323" i="1"/>
  <c r="Q321" i="1"/>
  <c r="Q319" i="1"/>
  <c r="Q317" i="1"/>
  <c r="Q315" i="1"/>
  <c r="Q313" i="1"/>
  <c r="Q311" i="1"/>
  <c r="Q309" i="1"/>
  <c r="Q307" i="1"/>
  <c r="Q305" i="1"/>
  <c r="Q303" i="1"/>
  <c r="Q301" i="1"/>
  <c r="Q299" i="1"/>
  <c r="Q297" i="1"/>
  <c r="Q295" i="1"/>
  <c r="Q293" i="1"/>
  <c r="Q291" i="1"/>
  <c r="Q289" i="1"/>
  <c r="Q287" i="1"/>
  <c r="Q285" i="1"/>
  <c r="Q283" i="1"/>
  <c r="Q281" i="1"/>
  <c r="Q279" i="1"/>
  <c r="Q277" i="1"/>
  <c r="Q275" i="1"/>
  <c r="Q273" i="1"/>
  <c r="Q271" i="1"/>
  <c r="Q269" i="1"/>
  <c r="Q267" i="1"/>
  <c r="Q265" i="1"/>
  <c r="Q263" i="1"/>
  <c r="Q261" i="1"/>
  <c r="Q259" i="1"/>
  <c r="Q469" i="1"/>
  <c r="Q457" i="1"/>
  <c r="Q445" i="1"/>
  <c r="Q441" i="1"/>
  <c r="Q437" i="1"/>
  <c r="Q433" i="1"/>
  <c r="Q429" i="1"/>
  <c r="Q425" i="1"/>
  <c r="Q405" i="1"/>
  <c r="Q393" i="1"/>
  <c r="Q385" i="1"/>
  <c r="Q381" i="1"/>
  <c r="Q377" i="1"/>
  <c r="Q361" i="1"/>
  <c r="Q353" i="1"/>
  <c r="Q345" i="1"/>
  <c r="Q336" i="1"/>
  <c r="Q332" i="1"/>
  <c r="Q330" i="1"/>
  <c r="Q318" i="1"/>
  <c r="Q316" i="1"/>
  <c r="Q314" i="1"/>
  <c r="Q312" i="1"/>
  <c r="Q308" i="1"/>
  <c r="Q306" i="1"/>
  <c r="Q304" i="1"/>
  <c r="Q302" i="1"/>
  <c r="Q300" i="1"/>
  <c r="Q292" i="1"/>
  <c r="Q290" i="1"/>
  <c r="Q282" i="1"/>
  <c r="Q280" i="1"/>
  <c r="Q274" i="1"/>
  <c r="Q270" i="1"/>
  <c r="Q268" i="1"/>
  <c r="Q266" i="1"/>
  <c r="Q842" i="1"/>
  <c r="Q830" i="1"/>
  <c r="Q822" i="1"/>
  <c r="Q806" i="1"/>
  <c r="Q794" i="1"/>
  <c r="Q790" i="1"/>
  <c r="Q770" i="1"/>
  <c r="Q766" i="1"/>
  <c r="Q734" i="1"/>
  <c r="Q730" i="1"/>
  <c r="Q718" i="1"/>
  <c r="Q702" i="1"/>
  <c r="Q690" i="1"/>
  <c r="Q686" i="1"/>
  <c r="Q666" i="1"/>
  <c r="Q650" i="1"/>
  <c r="Q634" i="1"/>
  <c r="Q630" i="1"/>
  <c r="Q614" i="1"/>
  <c r="Q610" i="1"/>
  <c r="Q606" i="1"/>
  <c r="Q586" i="1"/>
  <c r="Q574" i="1"/>
  <c r="Q562" i="1"/>
  <c r="Q558" i="1"/>
  <c r="Q554" i="1"/>
  <c r="Q550" i="1"/>
  <c r="Q538" i="1"/>
  <c r="Q534" i="1"/>
  <c r="Q518" i="1"/>
  <c r="Q506" i="1"/>
  <c r="Q502" i="1"/>
  <c r="Q470" i="1"/>
  <c r="Q466" i="1"/>
  <c r="Q438" i="1"/>
  <c r="Q434" i="1"/>
  <c r="Q430" i="1"/>
  <c r="Q406" i="1"/>
  <c r="Q402" i="1"/>
  <c r="Q394" i="1"/>
  <c r="Q390" i="1"/>
  <c r="Q366" i="1"/>
  <c r="Q362" i="1"/>
  <c r="Q342" i="1"/>
  <c r="Q338"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4" i="1"/>
  <c r="Q500" i="1"/>
  <c r="Q496" i="1"/>
  <c r="Q492" i="1"/>
  <c r="Q488" i="1"/>
  <c r="Q484" i="1"/>
  <c r="Q480" i="1"/>
  <c r="Q476" i="1"/>
  <c r="Q472" i="1"/>
  <c r="Q468" i="1"/>
  <c r="Q464" i="1"/>
  <c r="Q460" i="1"/>
  <c r="Q456" i="1"/>
  <c r="Q452" i="1"/>
  <c r="Q448" i="1"/>
  <c r="Q444" i="1"/>
  <c r="Q440" i="1"/>
  <c r="Q436" i="1"/>
  <c r="Q432" i="1"/>
  <c r="Q428" i="1"/>
  <c r="Q424" i="1"/>
  <c r="Q420" i="1"/>
  <c r="Q416" i="1"/>
  <c r="Q412" i="1"/>
  <c r="Q408" i="1"/>
  <c r="Q404" i="1"/>
  <c r="Q400" i="1"/>
  <c r="Q396" i="1"/>
  <c r="Q392" i="1"/>
  <c r="Q388" i="1"/>
  <c r="Q384" i="1"/>
  <c r="Q380" i="1"/>
  <c r="Q376" i="1"/>
  <c r="Q372" i="1"/>
  <c r="Q368" i="1"/>
  <c r="Q364" i="1"/>
  <c r="Q360" i="1"/>
  <c r="Q356" i="1"/>
  <c r="Q352" i="1"/>
  <c r="Q348" i="1"/>
  <c r="Q344" i="1"/>
  <c r="Q340"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421" i="1"/>
  <c r="Q413" i="1"/>
  <c r="Q409" i="1"/>
  <c r="Q401" i="1"/>
  <c r="Q397" i="1"/>
  <c r="Q389" i="1"/>
  <c r="Q369" i="1"/>
  <c r="Q365" i="1"/>
  <c r="Q357" i="1"/>
  <c r="Q349" i="1"/>
  <c r="Q341" i="1"/>
  <c r="Q334" i="1"/>
  <c r="Q328" i="1"/>
  <c r="Q326" i="1"/>
  <c r="Q324" i="1"/>
  <c r="Q322" i="1"/>
  <c r="Q294" i="1"/>
  <c r="Q288" i="1"/>
  <c r="Q286" i="1"/>
  <c r="Q278" i="1"/>
  <c r="Q276" i="1"/>
  <c r="Q272" i="1"/>
  <c r="Q262" i="1"/>
  <c r="Q260" i="1"/>
  <c r="Q258" i="1"/>
  <c r="Q834" i="1"/>
  <c r="Q826" i="1"/>
  <c r="Q818" i="1"/>
  <c r="Q814" i="1"/>
  <c r="Q802" i="1"/>
  <c r="Q798" i="1"/>
  <c r="Q782" i="1"/>
  <c r="Q778" i="1"/>
  <c r="Q762" i="1"/>
  <c r="Q758" i="1"/>
  <c r="Q742" i="1"/>
  <c r="Q738" i="1"/>
  <c r="Q726" i="1"/>
  <c r="Q722" i="1"/>
  <c r="Q710" i="1"/>
  <c r="Q706" i="1"/>
  <c r="Q698" i="1"/>
  <c r="Q682" i="1"/>
  <c r="Q678" i="1"/>
  <c r="Q662" i="1"/>
  <c r="Q658" i="1"/>
  <c r="Q654" i="1"/>
  <c r="Q646" i="1"/>
  <c r="Q642" i="1"/>
  <c r="Q638" i="1"/>
  <c r="Q626" i="1"/>
  <c r="Q622" i="1"/>
  <c r="Q618" i="1"/>
  <c r="Q602" i="1"/>
  <c r="Q598" i="1"/>
  <c r="Q594" i="1"/>
  <c r="Q590" i="1"/>
  <c r="Q578" i="1"/>
  <c r="Q570" i="1"/>
  <c r="Q546" i="1"/>
  <c r="Q526" i="1"/>
  <c r="Q522" i="1"/>
  <c r="Q514" i="1"/>
  <c r="Q510" i="1"/>
  <c r="Q494" i="1"/>
  <c r="Q478" i="1"/>
  <c r="Q474" i="1"/>
  <c r="Q462" i="1"/>
  <c r="Q454" i="1"/>
  <c r="Q446" i="1"/>
  <c r="Q426" i="1"/>
  <c r="Q422" i="1"/>
  <c r="Q414" i="1"/>
  <c r="Q410" i="1"/>
  <c r="Q386" i="1"/>
  <c r="Q382" i="1"/>
  <c r="Q374" i="1"/>
  <c r="Q370" i="1"/>
  <c r="Q354" i="1"/>
  <c r="Q350"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625" i="1"/>
  <c r="Q621" i="1"/>
  <c r="Q617" i="1"/>
  <c r="Q613" i="1"/>
  <c r="Q609" i="1"/>
  <c r="Q605" i="1"/>
  <c r="Q601" i="1"/>
  <c r="Q597" i="1"/>
  <c r="Q593" i="1"/>
  <c r="Q589" i="1"/>
  <c r="Q585" i="1"/>
  <c r="Q581" i="1"/>
  <c r="Q577" i="1"/>
  <c r="Q573" i="1"/>
  <c r="Q569" i="1"/>
  <c r="Q565" i="1"/>
  <c r="Q561" i="1"/>
  <c r="Q557" i="1"/>
  <c r="Q553" i="1"/>
  <c r="Q549" i="1"/>
  <c r="Q545" i="1"/>
  <c r="Q541" i="1"/>
  <c r="Q537" i="1"/>
  <c r="Q533" i="1"/>
  <c r="Q529" i="1"/>
  <c r="Q525" i="1"/>
  <c r="Q521" i="1"/>
  <c r="Q517" i="1"/>
  <c r="Q513" i="1"/>
  <c r="Q509" i="1"/>
  <c r="Q505" i="1"/>
  <c r="Q501" i="1"/>
  <c r="Q497" i="1"/>
  <c r="Q493" i="1"/>
  <c r="Q489" i="1"/>
  <c r="Q485" i="1"/>
  <c r="Q481" i="1"/>
  <c r="Q477" i="1"/>
  <c r="Q473" i="1"/>
  <c r="Q465" i="1"/>
  <c r="Q461" i="1"/>
  <c r="Q453" i="1"/>
  <c r="Q449" i="1"/>
  <c r="Q417" i="1"/>
  <c r="Q373" i="1"/>
  <c r="Q337" i="1"/>
  <c r="Q320" i="1"/>
  <c r="Q310" i="1"/>
  <c r="Q298" i="1"/>
  <c r="Q296" i="1"/>
  <c r="Q284" i="1"/>
  <c r="Q264" i="1"/>
  <c r="Q846" i="1"/>
  <c r="Q838" i="1"/>
  <c r="Q810" i="1"/>
  <c r="Q786" i="1"/>
  <c r="Q774" i="1"/>
  <c r="Q754" i="1"/>
  <c r="Q750" i="1"/>
  <c r="Q746" i="1"/>
  <c r="Q714" i="1"/>
  <c r="Q694" i="1"/>
  <c r="Q674" i="1"/>
  <c r="Q670" i="1"/>
  <c r="Q582" i="1"/>
  <c r="Q566" i="1"/>
  <c r="Q542" i="1"/>
  <c r="Q530" i="1"/>
  <c r="Q498" i="1"/>
  <c r="Q490" i="1"/>
  <c r="Q486" i="1"/>
  <c r="Q482" i="1"/>
  <c r="Q458" i="1"/>
  <c r="Q450" i="1"/>
  <c r="Q442" i="1"/>
  <c r="Q418" i="1"/>
  <c r="Q398" i="1"/>
  <c r="Q378" i="1"/>
  <c r="Q358" i="1"/>
  <c r="Q346"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8" i="1"/>
  <c r="M3254" i="1"/>
  <c r="M3259" i="1"/>
  <c r="M3255" i="1"/>
  <c r="M3253" i="1"/>
  <c r="M3256" i="1"/>
  <c r="M3249" i="1"/>
  <c r="M3245" i="1"/>
  <c r="M3241" i="1"/>
  <c r="M3237" i="1"/>
  <c r="M3233" i="1"/>
  <c r="M3257" i="1"/>
  <c r="M3250" i="1"/>
  <c r="M3246" i="1"/>
  <c r="M3242" i="1"/>
  <c r="M3238" i="1"/>
  <c r="M3234" i="1"/>
  <c r="M3251" i="1"/>
  <c r="M3247" i="1"/>
  <c r="M3243" i="1"/>
  <c r="M3239" i="1"/>
  <c r="M3235" i="1"/>
  <c r="M3231" i="1"/>
  <c r="M3230" i="1"/>
  <c r="M3229" i="1"/>
  <c r="M3228" i="1"/>
  <c r="M3227" i="1"/>
  <c r="M3226" i="1"/>
  <c r="M3225" i="1"/>
  <c r="M3224" i="1"/>
  <c r="M3223" i="1"/>
  <c r="M3222" i="1"/>
  <c r="M3221" i="1"/>
  <c r="M3220" i="1"/>
  <c r="M3219" i="1"/>
  <c r="M3218" i="1"/>
  <c r="M3217" i="1"/>
  <c r="M3216" i="1"/>
  <c r="M3215" i="1"/>
  <c r="M3214" i="1"/>
  <c r="M3213" i="1"/>
  <c r="M3212" i="1"/>
  <c r="M3211" i="1"/>
  <c r="M3248" i="1"/>
  <c r="M3252" i="1"/>
  <c r="M3236" i="1"/>
  <c r="M3232" i="1"/>
  <c r="M3210" i="1"/>
  <c r="M3208"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240" i="1"/>
  <c r="M3244" i="1"/>
  <c r="M3207" i="1"/>
  <c r="M3158" i="1"/>
  <c r="M3154" i="1"/>
  <c r="M3150" i="1"/>
  <c r="M3146" i="1"/>
  <c r="M3142" i="1"/>
  <c r="M3138" i="1"/>
  <c r="M3134" i="1"/>
  <c r="M3130" i="1"/>
  <c r="M3128" i="1"/>
  <c r="M3126" i="1"/>
  <c r="M3124" i="1"/>
  <c r="M3122" i="1"/>
  <c r="M3120" i="1"/>
  <c r="M3118" i="1"/>
  <c r="M3209" i="1"/>
  <c r="M3155" i="1"/>
  <c r="M3151" i="1"/>
  <c r="M3147" i="1"/>
  <c r="M3143" i="1"/>
  <c r="M3139" i="1"/>
  <c r="M3135" i="1"/>
  <c r="M3131" i="1"/>
  <c r="M3156" i="1"/>
  <c r="M3152" i="1"/>
  <c r="M3148" i="1"/>
  <c r="M3144" i="1"/>
  <c r="M3140" i="1"/>
  <c r="M3136" i="1"/>
  <c r="M3132" i="1"/>
  <c r="M3129" i="1"/>
  <c r="M3127" i="1"/>
  <c r="M3125" i="1"/>
  <c r="M3123" i="1"/>
  <c r="M3121" i="1"/>
  <c r="M3119" i="1"/>
  <c r="M3157" i="1"/>
  <c r="M3141" i="1"/>
  <c r="M3116" i="1"/>
  <c r="M3112" i="1"/>
  <c r="M3108" i="1"/>
  <c r="M3104" i="1"/>
  <c r="M3100" i="1"/>
  <c r="M3096" i="1"/>
  <c r="M3092" i="1"/>
  <c r="M3088" i="1"/>
  <c r="M3076" i="1"/>
  <c r="M3145" i="1"/>
  <c r="M3117" i="1"/>
  <c r="M3113" i="1"/>
  <c r="M3109" i="1"/>
  <c r="M3105" i="1"/>
  <c r="M3101" i="1"/>
  <c r="M3097" i="1"/>
  <c r="M3093" i="1"/>
  <c r="M3089" i="1"/>
  <c r="M3086" i="1"/>
  <c r="M3084" i="1"/>
  <c r="M3082" i="1"/>
  <c r="M3080"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3149" i="1"/>
  <c r="M3133" i="1"/>
  <c r="M3114" i="1"/>
  <c r="M3110" i="1"/>
  <c r="M3106" i="1"/>
  <c r="M3102" i="1"/>
  <c r="M3098" i="1"/>
  <c r="M3094" i="1"/>
  <c r="M3090" i="1"/>
  <c r="M3078" i="1"/>
  <c r="M3107" i="1"/>
  <c r="M3091" i="1"/>
  <c r="M3081" i="1"/>
  <c r="M3111" i="1"/>
  <c r="M3095" i="1"/>
  <c r="M3083" i="1"/>
  <c r="M2997" i="1"/>
  <c r="M2995" i="1"/>
  <c r="M2993" i="1"/>
  <c r="M2991" i="1"/>
  <c r="M2989" i="1"/>
  <c r="M2987" i="1"/>
  <c r="M2985" i="1"/>
  <c r="M2983"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3099" i="1"/>
  <c r="M2896" i="1"/>
  <c r="M2892" i="1"/>
  <c r="M3153" i="1"/>
  <c r="M3087" i="1"/>
  <c r="M3077" i="1"/>
  <c r="M2996" i="1"/>
  <c r="M2992" i="1"/>
  <c r="M2988" i="1"/>
  <c r="M2984" i="1"/>
  <c r="M2899" i="1"/>
  <c r="M2895"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3137" i="1"/>
  <c r="M3115" i="1"/>
  <c r="M3085" i="1"/>
  <c r="M2986" i="1"/>
  <c r="M2897" i="1"/>
  <c r="M3079" i="1"/>
  <c r="M2990" i="1"/>
  <c r="M2894" i="1"/>
  <c r="M2754" i="1"/>
  <c r="M2750" i="1"/>
  <c r="M2746" i="1"/>
  <c r="M2742" i="1"/>
  <c r="M2738" i="1"/>
  <c r="M2734" i="1"/>
  <c r="M2730" i="1"/>
  <c r="M3103" i="1"/>
  <c r="M2994" i="1"/>
  <c r="M2893" i="1"/>
  <c r="M2753" i="1"/>
  <c r="M2749" i="1"/>
  <c r="M2745" i="1"/>
  <c r="M2741" i="1"/>
  <c r="M2737" i="1"/>
  <c r="M2733" i="1"/>
  <c r="M2729" i="1"/>
  <c r="M2998" i="1"/>
  <c r="M2748" i="1"/>
  <c r="M2740" i="1"/>
  <c r="M2732" i="1"/>
  <c r="M2747" i="1"/>
  <c r="M2739" i="1"/>
  <c r="M2731" i="1"/>
  <c r="M2726" i="1"/>
  <c r="M2724" i="1"/>
  <c r="M2722" i="1"/>
  <c r="M2752" i="1"/>
  <c r="M2744" i="1"/>
  <c r="M2736" i="1"/>
  <c r="M2728" i="1"/>
  <c r="M2898" i="1"/>
  <c r="M2727" i="1"/>
  <c r="M2719" i="1"/>
  <c r="M2715" i="1"/>
  <c r="M2711" i="1"/>
  <c r="M2707" i="1"/>
  <c r="M2703" i="1"/>
  <c r="M2699" i="1"/>
  <c r="M2695" i="1"/>
  <c r="M2691" i="1"/>
  <c r="M2687" i="1"/>
  <c r="M2683" i="1"/>
  <c r="M2679" i="1"/>
  <c r="M2675" i="1"/>
  <c r="M2671" i="1"/>
  <c r="M2667" i="1"/>
  <c r="M2663" i="1"/>
  <c r="M2659" i="1"/>
  <c r="M2655" i="1"/>
  <c r="M2651" i="1"/>
  <c r="M2647" i="1"/>
  <c r="M2643" i="1"/>
  <c r="M2639"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539" i="1"/>
  <c r="M2529" i="1"/>
  <c r="M2751" i="1"/>
  <c r="M2720" i="1"/>
  <c r="M2716" i="1"/>
  <c r="M2712" i="1"/>
  <c r="M2708" i="1"/>
  <c r="M2704" i="1"/>
  <c r="M2700" i="1"/>
  <c r="M2696" i="1"/>
  <c r="M2692" i="1"/>
  <c r="M2688" i="1"/>
  <c r="M2684" i="1"/>
  <c r="M2680" i="1"/>
  <c r="M2676" i="1"/>
  <c r="M2672" i="1"/>
  <c r="M2668" i="1"/>
  <c r="M2664" i="1"/>
  <c r="M2660" i="1"/>
  <c r="M2656" i="1"/>
  <c r="M2652" i="1"/>
  <c r="M2648" i="1"/>
  <c r="M2644" i="1"/>
  <c r="M2640"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8" i="1"/>
  <c r="M2536" i="1"/>
  <c r="M2534" i="1"/>
  <c r="M2532" i="1"/>
  <c r="M2530" i="1"/>
  <c r="M2982" i="1"/>
  <c r="M2743" i="1"/>
  <c r="M2723"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725" i="1"/>
  <c r="M2718" i="1"/>
  <c r="M2702" i="1"/>
  <c r="M2686" i="1"/>
  <c r="M2670" i="1"/>
  <c r="M2654" i="1"/>
  <c r="M2638" i="1"/>
  <c r="M2622" i="1"/>
  <c r="M2606" i="1"/>
  <c r="M2590" i="1"/>
  <c r="M2574" i="1"/>
  <c r="M2558" i="1"/>
  <c r="M2542" i="1"/>
  <c r="M2535" i="1"/>
  <c r="M2528" i="1"/>
  <c r="M2524" i="1"/>
  <c r="M2520" i="1"/>
  <c r="M2516" i="1"/>
  <c r="M2512" i="1"/>
  <c r="M2508" i="1"/>
  <c r="M2504" i="1"/>
  <c r="M2500" i="1"/>
  <c r="M2496" i="1"/>
  <c r="M2492" i="1"/>
  <c r="M2488" i="1"/>
  <c r="M2484" i="1"/>
  <c r="M2480"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735" i="1"/>
  <c r="M2706" i="1"/>
  <c r="M2690" i="1"/>
  <c r="M2674" i="1"/>
  <c r="M2658" i="1"/>
  <c r="M2642" i="1"/>
  <c r="M2626" i="1"/>
  <c r="M2610" i="1"/>
  <c r="M2594" i="1"/>
  <c r="M2578" i="1"/>
  <c r="M2562" i="1"/>
  <c r="M2546" i="1"/>
  <c r="M2537" i="1"/>
  <c r="M2525" i="1"/>
  <c r="M2521" i="1"/>
  <c r="M2517" i="1"/>
  <c r="M2513" i="1"/>
  <c r="M2509" i="1"/>
  <c r="M2505" i="1"/>
  <c r="M2501" i="1"/>
  <c r="M2497" i="1"/>
  <c r="M2493" i="1"/>
  <c r="M2489" i="1"/>
  <c r="M2485" i="1"/>
  <c r="M2481"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381" i="1"/>
  <c r="M2379" i="1"/>
  <c r="M2377" i="1"/>
  <c r="M2375" i="1"/>
  <c r="M2373" i="1"/>
  <c r="M2371" i="1"/>
  <c r="M2369" i="1"/>
  <c r="M2367" i="1"/>
  <c r="M2365" i="1"/>
  <c r="M2363"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2710" i="1"/>
  <c r="M2694" i="1"/>
  <c r="M2678" i="1"/>
  <c r="M2662" i="1"/>
  <c r="M2646" i="1"/>
  <c r="M2630" i="1"/>
  <c r="M2614" i="1"/>
  <c r="M2598" i="1"/>
  <c r="M2582" i="1"/>
  <c r="M2566" i="1"/>
  <c r="M2550" i="1"/>
  <c r="M2531"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666" i="1"/>
  <c r="M2602" i="1"/>
  <c r="M2523" i="1"/>
  <c r="M2507" i="1"/>
  <c r="M2491" i="1"/>
  <c r="M2475" i="1"/>
  <c r="M2459" i="1"/>
  <c r="M2443" i="1"/>
  <c r="M2427" i="1"/>
  <c r="M2411" i="1"/>
  <c r="M2395" i="1"/>
  <c r="M2380" i="1"/>
  <c r="M2372" i="1"/>
  <c r="M2364"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2682" i="1"/>
  <c r="M2618" i="1"/>
  <c r="M2554" i="1"/>
  <c r="M2527" i="1"/>
  <c r="M2511" i="1"/>
  <c r="M2495" i="1"/>
  <c r="M2479" i="1"/>
  <c r="M2463" i="1"/>
  <c r="M2447" i="1"/>
  <c r="M2431" i="1"/>
  <c r="M2415" i="1"/>
  <c r="M2399" i="1"/>
  <c r="M2383" i="1"/>
  <c r="M2374" i="1"/>
  <c r="M2366" i="1"/>
  <c r="M2698" i="1"/>
  <c r="M2634" i="1"/>
  <c r="M2570" i="1"/>
  <c r="M2533" i="1"/>
  <c r="M2515" i="1"/>
  <c r="M2499" i="1"/>
  <c r="M2483" i="1"/>
  <c r="M2467" i="1"/>
  <c r="M2451" i="1"/>
  <c r="M2435" i="1"/>
  <c r="M2419" i="1"/>
  <c r="M2403" i="1"/>
  <c r="M2387" i="1"/>
  <c r="M2376" i="1"/>
  <c r="M2368" i="1"/>
  <c r="M2650" i="1"/>
  <c r="M2519" i="1"/>
  <c r="M2455" i="1"/>
  <c r="M2391"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2714" i="1"/>
  <c r="M2471" i="1"/>
  <c r="M2407" i="1"/>
  <c r="M2362" i="1"/>
  <c r="M2487" i="1"/>
  <c r="M2423" i="1"/>
  <c r="M2370" i="1"/>
  <c r="M1677" i="1"/>
  <c r="M1675" i="1"/>
  <c r="M1673" i="1"/>
  <c r="M1671" i="1"/>
  <c r="M1669" i="1"/>
  <c r="M1667" i="1"/>
  <c r="M1665" i="1"/>
  <c r="M1663" i="1"/>
  <c r="M1661" i="1"/>
  <c r="M1659" i="1"/>
  <c r="M1657" i="1"/>
  <c r="M1655" i="1"/>
  <c r="M1653" i="1"/>
  <c r="M1651" i="1"/>
  <c r="M1649" i="1"/>
  <c r="M1647" i="1"/>
  <c r="M1645" i="1"/>
  <c r="M1643" i="1"/>
  <c r="M1641" i="1"/>
  <c r="M1639" i="1"/>
  <c r="M1637" i="1"/>
  <c r="M1635" i="1"/>
  <c r="M1633" i="1"/>
  <c r="M847" i="1"/>
  <c r="M2586" i="1"/>
  <c r="M2378" i="1"/>
  <c r="M2439" i="1"/>
  <c r="M2503" i="1"/>
  <c r="M846" i="1"/>
  <c r="M842" i="1"/>
  <c r="M838" i="1"/>
  <c r="M834" i="1"/>
  <c r="M830" i="1"/>
  <c r="M826" i="1"/>
  <c r="M822" i="1"/>
  <c r="M818" i="1"/>
  <c r="M814" i="1"/>
  <c r="M810" i="1"/>
  <c r="M806" i="1"/>
  <c r="M802" i="1"/>
  <c r="M798" i="1"/>
  <c r="M794" i="1"/>
  <c r="M790" i="1"/>
  <c r="M786" i="1"/>
  <c r="M782" i="1"/>
  <c r="M778" i="1"/>
  <c r="M774" i="1"/>
  <c r="M770" i="1"/>
  <c r="M766" i="1"/>
  <c r="M762" i="1"/>
  <c r="M758" i="1"/>
  <c r="M754" i="1"/>
  <c r="M750" i="1"/>
  <c r="M746"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90"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70" i="1"/>
  <c r="M466" i="1"/>
  <c r="M462" i="1"/>
  <c r="M458" i="1"/>
  <c r="M454" i="1"/>
  <c r="M450" i="1"/>
  <c r="M446" i="1"/>
  <c r="M442" i="1"/>
  <c r="M438" i="1"/>
  <c r="M434" i="1"/>
  <c r="M430" i="1"/>
  <c r="M426" i="1"/>
  <c r="M422" i="1"/>
  <c r="M418" i="1"/>
  <c r="M414" i="1"/>
  <c r="M410" i="1"/>
  <c r="M406" i="1"/>
  <c r="M402" i="1"/>
  <c r="M398" i="1"/>
  <c r="M394" i="1"/>
  <c r="M390" i="1"/>
  <c r="M386" i="1"/>
  <c r="M382" i="1"/>
  <c r="M378" i="1"/>
  <c r="M374" i="1"/>
  <c r="M370" i="1"/>
  <c r="M366" i="1"/>
  <c r="M362" i="1"/>
  <c r="M358" i="1"/>
  <c r="M354" i="1"/>
  <c r="M350" i="1"/>
  <c r="M346" i="1"/>
  <c r="M342" i="1"/>
  <c r="M338" i="1"/>
  <c r="M336" i="1"/>
  <c r="M334" i="1"/>
  <c r="M332" i="1"/>
  <c r="M330" i="1"/>
  <c r="M328" i="1"/>
  <c r="M326" i="1"/>
  <c r="M324" i="1"/>
  <c r="M322" i="1"/>
  <c r="M320" i="1"/>
  <c r="M318" i="1"/>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M264" i="1"/>
  <c r="M262" i="1"/>
  <c r="M260" i="1"/>
  <c r="M258" i="1"/>
  <c r="M452" i="1"/>
  <c r="M448" i="1"/>
  <c r="M420" i="1"/>
  <c r="M412" i="1"/>
  <c r="M400" i="1"/>
  <c r="M396" i="1"/>
  <c r="M388" i="1"/>
  <c r="M368" i="1"/>
  <c r="M364" i="1"/>
  <c r="M356" i="1"/>
  <c r="M348" i="1"/>
  <c r="M340" i="1"/>
  <c r="M335" i="1"/>
  <c r="M329" i="1"/>
  <c r="M325" i="1"/>
  <c r="M323" i="1"/>
  <c r="M311" i="1"/>
  <c r="M299" i="1"/>
  <c r="M297" i="1"/>
  <c r="M295" i="1"/>
  <c r="M289" i="1"/>
  <c r="M287" i="1"/>
  <c r="M279" i="1"/>
  <c r="M277" i="1"/>
  <c r="M273" i="1"/>
  <c r="M269" i="1"/>
  <c r="M265" i="1"/>
  <c r="M263" i="1"/>
  <c r="M833" i="1"/>
  <c r="M817" i="1"/>
  <c r="M813" i="1"/>
  <c r="M809" i="1"/>
  <c r="M801" i="1"/>
  <c r="M797" i="1"/>
  <c r="M777" i="1"/>
  <c r="M773" i="1"/>
  <c r="M757" i="1"/>
  <c r="M749" i="1"/>
  <c r="M741" i="1"/>
  <c r="M737" i="1"/>
  <c r="M725" i="1"/>
  <c r="M721" i="1"/>
  <c r="M709" i="1"/>
  <c r="M705" i="1"/>
  <c r="M697" i="1"/>
  <c r="M693" i="1"/>
  <c r="M677" i="1"/>
  <c r="M669" i="1"/>
  <c r="M661" i="1"/>
  <c r="M657" i="1"/>
  <c r="M653" i="1"/>
  <c r="M645" i="1"/>
  <c r="M641" i="1"/>
  <c r="M621" i="1"/>
  <c r="M617" i="1"/>
  <c r="M593" i="1"/>
  <c r="M589" i="1"/>
  <c r="M569" i="1"/>
  <c r="M565" i="1"/>
  <c r="M549" i="1"/>
  <c r="M545" i="1"/>
  <c r="M541" i="1"/>
  <c r="M525" i="1"/>
  <c r="M521" i="1"/>
  <c r="M513" i="1"/>
  <c r="M509" i="1"/>
  <c r="M489" i="1"/>
  <c r="M485" i="1"/>
  <c r="M473" i="1"/>
  <c r="M453" i="1"/>
  <c r="M449" i="1"/>
  <c r="M445" i="1"/>
  <c r="M441" i="1"/>
  <c r="M425" i="1"/>
  <c r="M421" i="1"/>
  <c r="M417" i="1"/>
  <c r="M413" i="1"/>
  <c r="M409" i="1"/>
  <c r="M397" i="1"/>
  <c r="M381" i="1"/>
  <c r="M377" i="1"/>
  <c r="M373" i="1"/>
  <c r="M369" i="1"/>
  <c r="M349" i="1"/>
  <c r="M345"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588" i="1"/>
  <c r="M468" i="1"/>
  <c r="M456" i="1"/>
  <c r="M444" i="1"/>
  <c r="M440" i="1"/>
  <c r="M432" i="1"/>
  <c r="M428" i="1"/>
  <c r="M424" i="1"/>
  <c r="M416" i="1"/>
  <c r="M408" i="1"/>
  <c r="M404" i="1"/>
  <c r="M392" i="1"/>
  <c r="M380" i="1"/>
  <c r="M376" i="1"/>
  <c r="M372" i="1"/>
  <c r="M360" i="1"/>
  <c r="M352" i="1"/>
  <c r="M344" i="1"/>
  <c r="M333" i="1"/>
  <c r="M331" i="1"/>
  <c r="M321" i="1"/>
  <c r="M319" i="1"/>
  <c r="M315" i="1"/>
  <c r="M313" i="1"/>
  <c r="M309" i="1"/>
  <c r="M305" i="1"/>
  <c r="M303" i="1"/>
  <c r="M285" i="1"/>
  <c r="M283" i="1"/>
  <c r="M275" i="1"/>
  <c r="M271" i="1"/>
  <c r="M267" i="1"/>
  <c r="M845" i="1"/>
  <c r="M841" i="1"/>
  <c r="M837" i="1"/>
  <c r="M829" i="1"/>
  <c r="M789" i="1"/>
  <c r="M785" i="1"/>
  <c r="M769" i="1"/>
  <c r="M765" i="1"/>
  <c r="M753" i="1"/>
  <c r="M745" i="1"/>
  <c r="M729" i="1"/>
  <c r="M717" i="1"/>
  <c r="M713" i="1"/>
  <c r="M689" i="1"/>
  <c r="M685" i="1"/>
  <c r="M673" i="1"/>
  <c r="M665" i="1"/>
  <c r="M649" i="1"/>
  <c r="M633" i="1"/>
  <c r="M629" i="1"/>
  <c r="M609" i="1"/>
  <c r="M605" i="1"/>
  <c r="M597" i="1"/>
  <c r="M585" i="1"/>
  <c r="M581" i="1"/>
  <c r="M577" i="1"/>
  <c r="M573" i="1"/>
  <c r="M533" i="1"/>
  <c r="M529" i="1"/>
  <c r="M501" i="1"/>
  <c r="M497" i="1"/>
  <c r="M481" i="1"/>
  <c r="M469" i="1"/>
  <c r="M465" i="1"/>
  <c r="M461" i="1"/>
  <c r="M457" i="1"/>
  <c r="M437" i="1"/>
  <c r="M433" i="1"/>
  <c r="M401" i="1"/>
  <c r="M393" i="1"/>
  <c r="M389" i="1"/>
  <c r="M361" i="1"/>
  <c r="M357" i="1"/>
  <c r="M341" i="1"/>
  <c r="M337"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4" i="1"/>
  <c r="M460" i="1"/>
  <c r="M436" i="1"/>
  <c r="M384" i="1"/>
  <c r="M327" i="1"/>
  <c r="M317" i="1"/>
  <c r="M307" i="1"/>
  <c r="M301" i="1"/>
  <c r="M293" i="1"/>
  <c r="M291" i="1"/>
  <c r="M281" i="1"/>
  <c r="M261" i="1"/>
  <c r="M259" i="1"/>
  <c r="M825" i="1"/>
  <c r="M821" i="1"/>
  <c r="M805" i="1"/>
  <c r="M793" i="1"/>
  <c r="M781" i="1"/>
  <c r="M761" i="1"/>
  <c r="M733" i="1"/>
  <c r="M701" i="1"/>
  <c r="M681" i="1"/>
  <c r="M637" i="1"/>
  <c r="M625" i="1"/>
  <c r="M613" i="1"/>
  <c r="M601" i="1"/>
  <c r="M561" i="1"/>
  <c r="M557" i="1"/>
  <c r="M553" i="1"/>
  <c r="M537" i="1"/>
  <c r="M517" i="1"/>
  <c r="M505" i="1"/>
  <c r="M493" i="1"/>
  <c r="M477" i="1"/>
  <c r="M429" i="1"/>
  <c r="M405" i="1"/>
  <c r="M385" i="1"/>
  <c r="M365" i="1"/>
  <c r="M353" i="1"/>
  <c r="P3285" i="1"/>
  <c r="P3281" i="1"/>
  <c r="P3277" i="1"/>
  <c r="P3273" i="1"/>
  <c r="P3269" i="1"/>
  <c r="P3265" i="1"/>
  <c r="P3261" i="1"/>
  <c r="P3259" i="1"/>
  <c r="P3258" i="1"/>
  <c r="P3257" i="1"/>
  <c r="P3256" i="1"/>
  <c r="P3255" i="1"/>
  <c r="P3254" i="1"/>
  <c r="P3253" i="1"/>
  <c r="P3284" i="1"/>
  <c r="P3280" i="1"/>
  <c r="P3276" i="1"/>
  <c r="P3272" i="1"/>
  <c r="P3268" i="1"/>
  <c r="P3264" i="1"/>
  <c r="P3260" i="1"/>
  <c r="P3287" i="1"/>
  <c r="P3283" i="1"/>
  <c r="P3279" i="1"/>
  <c r="P3275" i="1"/>
  <c r="P3271" i="1"/>
  <c r="P3267" i="1"/>
  <c r="P3263" i="1"/>
  <c r="P3282" i="1"/>
  <c r="P3266" i="1"/>
  <c r="P3252" i="1"/>
  <c r="P3251" i="1"/>
  <c r="P3250" i="1"/>
  <c r="P3249" i="1"/>
  <c r="P3248" i="1"/>
  <c r="P3247" i="1"/>
  <c r="P3246" i="1"/>
  <c r="P3245" i="1"/>
  <c r="P3244" i="1"/>
  <c r="P3243" i="1"/>
  <c r="P3242" i="1"/>
  <c r="P3241" i="1"/>
  <c r="P3240" i="1"/>
  <c r="P3239" i="1"/>
  <c r="P3238" i="1"/>
  <c r="P3237" i="1"/>
  <c r="P3236" i="1"/>
  <c r="P3235" i="1"/>
  <c r="P3234" i="1"/>
  <c r="P3233" i="1"/>
  <c r="P3278" i="1"/>
  <c r="P3262" i="1"/>
  <c r="P3274" i="1"/>
  <c r="P3286" i="1"/>
  <c r="P3270" i="1"/>
  <c r="P3232" i="1"/>
  <c r="P3228" i="1"/>
  <c r="P3224" i="1"/>
  <c r="P3220" i="1"/>
  <c r="P3216" i="1"/>
  <c r="P3212" i="1"/>
  <c r="P3210" i="1"/>
  <c r="P3208" i="1"/>
  <c r="P3206" i="1"/>
  <c r="P3229" i="1"/>
  <c r="P3225" i="1"/>
  <c r="P3221" i="1"/>
  <c r="P3217" i="1"/>
  <c r="P3213" i="1"/>
  <c r="P3230" i="1"/>
  <c r="P3226" i="1"/>
  <c r="P3222" i="1"/>
  <c r="P3218" i="1"/>
  <c r="P3214" i="1"/>
  <c r="P3209" i="1"/>
  <c r="P3207"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227" i="1"/>
  <c r="P3211"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231" i="1"/>
  <c r="P3215" i="1"/>
  <c r="P3219"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223"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920" i="1"/>
  <c r="P2918" i="1"/>
  <c r="P2916" i="1"/>
  <c r="P2914" i="1"/>
  <c r="P2912" i="1"/>
  <c r="P2910" i="1"/>
  <c r="P2908" i="1"/>
  <c r="P2906" i="1"/>
  <c r="P2904" i="1"/>
  <c r="P2902" i="1"/>
  <c r="P2900" i="1"/>
  <c r="P2898" i="1"/>
  <c r="P2894" i="1"/>
  <c r="P2897" i="1"/>
  <c r="P2893"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921" i="1"/>
  <c r="P2895" i="1"/>
  <c r="P2919" i="1"/>
  <c r="P2915" i="1"/>
  <c r="P2911" i="1"/>
  <c r="P2907" i="1"/>
  <c r="P2903" i="1"/>
  <c r="P2892" i="1"/>
  <c r="P2889" i="1"/>
  <c r="P2887" i="1"/>
  <c r="P2885" i="1"/>
  <c r="P2883" i="1"/>
  <c r="P2881" i="1"/>
  <c r="P2879" i="1"/>
  <c r="P2877" i="1"/>
  <c r="P2875" i="1"/>
  <c r="P2873" i="1"/>
  <c r="P2871" i="1"/>
  <c r="P2869" i="1"/>
  <c r="P2867" i="1"/>
  <c r="P2865" i="1"/>
  <c r="P2863" i="1"/>
  <c r="P2861" i="1"/>
  <c r="P2859" i="1"/>
  <c r="P2857" i="1"/>
  <c r="P2855" i="1"/>
  <c r="P2853" i="1"/>
  <c r="P2851" i="1"/>
  <c r="P2849" i="1"/>
  <c r="P2847" i="1"/>
  <c r="P2845" i="1"/>
  <c r="P2843" i="1"/>
  <c r="P2841" i="1"/>
  <c r="P2839" i="1"/>
  <c r="P2837" i="1"/>
  <c r="P2835" i="1"/>
  <c r="P2833" i="1"/>
  <c r="P2831" i="1"/>
  <c r="P2829" i="1"/>
  <c r="P2827" i="1"/>
  <c r="P2825" i="1"/>
  <c r="P2823" i="1"/>
  <c r="P2821" i="1"/>
  <c r="P2819" i="1"/>
  <c r="P2817" i="1"/>
  <c r="P2815" i="1"/>
  <c r="P2813" i="1"/>
  <c r="P2811" i="1"/>
  <c r="P2809" i="1"/>
  <c r="P2807" i="1"/>
  <c r="P2805" i="1"/>
  <c r="P2803" i="1"/>
  <c r="P2801" i="1"/>
  <c r="P2799" i="1"/>
  <c r="P2797" i="1"/>
  <c r="P2795" i="1"/>
  <c r="P2793" i="1"/>
  <c r="P2791" i="1"/>
  <c r="P2789" i="1"/>
  <c r="P2787" i="1"/>
  <c r="P2785" i="1"/>
  <c r="P2783" i="1"/>
  <c r="P2781" i="1"/>
  <c r="P2779" i="1"/>
  <c r="P2777" i="1"/>
  <c r="P2775" i="1"/>
  <c r="P2773" i="1"/>
  <c r="P2771" i="1"/>
  <c r="P2769" i="1"/>
  <c r="P2767" i="1"/>
  <c r="P2765" i="1"/>
  <c r="P2763" i="1"/>
  <c r="P2761" i="1"/>
  <c r="P2759" i="1"/>
  <c r="P2757" i="1"/>
  <c r="P2755" i="1"/>
  <c r="P2752" i="1"/>
  <c r="P2748" i="1"/>
  <c r="P2744" i="1"/>
  <c r="P2740" i="1"/>
  <c r="P2736" i="1"/>
  <c r="P2732" i="1"/>
  <c r="P2728" i="1"/>
  <c r="P2726" i="1"/>
  <c r="P2725" i="1"/>
  <c r="P2724" i="1"/>
  <c r="P2723" i="1"/>
  <c r="P2722" i="1"/>
  <c r="P2899" i="1"/>
  <c r="P2891" i="1"/>
  <c r="P2751" i="1"/>
  <c r="P2747" i="1"/>
  <c r="P2743" i="1"/>
  <c r="P2739" i="1"/>
  <c r="P2735" i="1"/>
  <c r="P2731" i="1"/>
  <c r="P2727" i="1"/>
  <c r="P2917" i="1"/>
  <c r="P2901" i="1"/>
  <c r="P2890" i="1"/>
  <c r="P2882" i="1"/>
  <c r="P2874" i="1"/>
  <c r="P2866" i="1"/>
  <c r="P2858" i="1"/>
  <c r="P2850" i="1"/>
  <c r="P2842" i="1"/>
  <c r="P2834" i="1"/>
  <c r="P2826" i="1"/>
  <c r="P2818" i="1"/>
  <c r="P2810" i="1"/>
  <c r="P2802" i="1"/>
  <c r="P2794" i="1"/>
  <c r="P2786" i="1"/>
  <c r="P2778" i="1"/>
  <c r="P2770" i="1"/>
  <c r="P2762" i="1"/>
  <c r="P2754" i="1"/>
  <c r="P2746" i="1"/>
  <c r="P2738" i="1"/>
  <c r="P2730"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905" i="1"/>
  <c r="P2896" i="1"/>
  <c r="P2884" i="1"/>
  <c r="P2876" i="1"/>
  <c r="P2868" i="1"/>
  <c r="P2860" i="1"/>
  <c r="P2852" i="1"/>
  <c r="P2844" i="1"/>
  <c r="P2836" i="1"/>
  <c r="P2828" i="1"/>
  <c r="P2820" i="1"/>
  <c r="P2812" i="1"/>
  <c r="P2804" i="1"/>
  <c r="P2796" i="1"/>
  <c r="P2788" i="1"/>
  <c r="P2780" i="1"/>
  <c r="P2772" i="1"/>
  <c r="P2764" i="1"/>
  <c r="P2756" i="1"/>
  <c r="P2753" i="1"/>
  <c r="P2745" i="1"/>
  <c r="P2737" i="1"/>
  <c r="P2729" i="1"/>
  <c r="P2909" i="1"/>
  <c r="P2886" i="1"/>
  <c r="P2878" i="1"/>
  <c r="P2870" i="1"/>
  <c r="P2862" i="1"/>
  <c r="P2854" i="1"/>
  <c r="P2846" i="1"/>
  <c r="P2838" i="1"/>
  <c r="P2830" i="1"/>
  <c r="P2822" i="1"/>
  <c r="P2814" i="1"/>
  <c r="P2806" i="1"/>
  <c r="P2798" i="1"/>
  <c r="P2790" i="1"/>
  <c r="P2782" i="1"/>
  <c r="P2774" i="1"/>
  <c r="P2766" i="1"/>
  <c r="P2758" i="1"/>
  <c r="P2750" i="1"/>
  <c r="P2742" i="1"/>
  <c r="P2734" i="1"/>
  <c r="P2864" i="1"/>
  <c r="P2832" i="1"/>
  <c r="P2800" i="1"/>
  <c r="P2768" i="1"/>
  <c r="P2741"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913" i="1"/>
  <c r="P2872" i="1"/>
  <c r="P2840" i="1"/>
  <c r="P2808" i="1"/>
  <c r="P2776" i="1"/>
  <c r="P2733" i="1"/>
  <c r="P2880" i="1"/>
  <c r="P2848" i="1"/>
  <c r="P2816" i="1"/>
  <c r="P2784" i="1"/>
  <c r="P2792" i="1"/>
  <c r="P2379" i="1"/>
  <c r="P2377" i="1"/>
  <c r="P2375" i="1"/>
  <c r="P2373" i="1"/>
  <c r="P2371" i="1"/>
  <c r="P2369" i="1"/>
  <c r="P2367" i="1"/>
  <c r="P2365" i="1"/>
  <c r="P2363" i="1"/>
  <c r="P2361" i="1"/>
  <c r="P2824" i="1"/>
  <c r="P2749" i="1"/>
  <c r="P2856" i="1"/>
  <c r="P2380" i="1"/>
  <c r="P2378" i="1"/>
  <c r="P2376" i="1"/>
  <c r="P2374" i="1"/>
  <c r="P2372" i="1"/>
  <c r="P2370" i="1"/>
  <c r="P2368" i="1"/>
  <c r="P2366" i="1"/>
  <c r="P2364" i="1"/>
  <c r="P2362"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2888" i="1"/>
  <c r="P1985" i="1"/>
  <c r="P1983" i="1"/>
  <c r="P1981" i="1"/>
  <c r="P1979" i="1"/>
  <c r="P1977" i="1"/>
  <c r="P1975" i="1"/>
  <c r="P1973" i="1"/>
  <c r="P1971" i="1"/>
  <c r="P1969"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2760" i="1"/>
  <c r="P1982" i="1"/>
  <c r="P1974" i="1"/>
  <c r="P1984" i="1"/>
  <c r="P1976" i="1"/>
  <c r="P1968"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1978" i="1"/>
  <c r="P1970" i="1"/>
  <c r="P1631"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B9" i="2" s="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1972" i="1"/>
  <c r="P1980" i="1"/>
  <c r="P254" i="1"/>
  <c r="P253" i="1"/>
  <c r="P252" i="1"/>
  <c r="P249" i="1"/>
  <c r="P248" i="1"/>
  <c r="P244" i="1"/>
  <c r="P243" i="1"/>
  <c r="P238" i="1"/>
  <c r="P237" i="1"/>
  <c r="P230" i="1"/>
  <c r="P229" i="1"/>
  <c r="P228" i="1"/>
  <c r="P227" i="1"/>
  <c r="P225" i="1"/>
  <c r="P224" i="1"/>
  <c r="P219" i="1"/>
  <c r="P215" i="1"/>
  <c r="P214" i="1"/>
  <c r="P212" i="1"/>
  <c r="P211" i="1"/>
  <c r="P210" i="1"/>
  <c r="P201" i="1"/>
  <c r="P200" i="1"/>
  <c r="P198" i="1"/>
  <c r="P197" i="1"/>
  <c r="P196" i="1"/>
  <c r="P195" i="1"/>
  <c r="P192" i="1"/>
  <c r="P191" i="1"/>
  <c r="P188" i="1"/>
  <c r="P186" i="1"/>
  <c r="P185" i="1"/>
  <c r="P180" i="1"/>
  <c r="P171" i="1"/>
  <c r="P170" i="1"/>
  <c r="P168" i="1"/>
  <c r="P167" i="1"/>
  <c r="P165" i="1"/>
  <c r="P164" i="1"/>
  <c r="P163" i="1"/>
  <c r="P162" i="1"/>
  <c r="P160" i="1"/>
  <c r="P155" i="1"/>
  <c r="P151" i="1"/>
  <c r="P150" i="1"/>
  <c r="P149" i="1"/>
  <c r="P145" i="1"/>
  <c r="P144" i="1"/>
  <c r="P143" i="1"/>
  <c r="P141" i="1"/>
  <c r="P137" i="1"/>
  <c r="P130" i="1"/>
  <c r="P128" i="1"/>
  <c r="P126" i="1"/>
  <c r="P125" i="1"/>
  <c r="P123" i="1"/>
  <c r="P122" i="1"/>
  <c r="P118" i="1"/>
  <c r="P117" i="1"/>
  <c r="P113" i="1"/>
  <c r="P111" i="1"/>
  <c r="P110" i="1"/>
  <c r="P107" i="1"/>
  <c r="P106" i="1"/>
  <c r="P99" i="1"/>
  <c r="P97" i="1"/>
  <c r="P96" i="1"/>
  <c r="P92" i="1"/>
  <c r="P86" i="1"/>
  <c r="P79" i="1"/>
  <c r="P75" i="1"/>
  <c r="P74" i="1"/>
  <c r="P70" i="1"/>
  <c r="P69" i="1"/>
  <c r="P61" i="1"/>
  <c r="P59" i="1"/>
  <c r="P58" i="1"/>
  <c r="P56" i="1"/>
  <c r="P55" i="1"/>
  <c r="P52" i="1"/>
  <c r="P50" i="1"/>
  <c r="P49" i="1"/>
  <c r="P46" i="1"/>
  <c r="P41" i="1"/>
  <c r="P39" i="1"/>
  <c r="P38" i="1"/>
  <c r="P37" i="1"/>
  <c r="P36" i="1"/>
  <c r="P35" i="1"/>
  <c r="P34" i="1"/>
  <c r="P33" i="1"/>
  <c r="P32" i="1"/>
  <c r="P26" i="1"/>
  <c r="P24" i="1"/>
  <c r="P23" i="1"/>
  <c r="P22" i="1"/>
  <c r="P21" i="1"/>
  <c r="P20" i="1"/>
  <c r="P16" i="1"/>
  <c r="P256" i="1"/>
  <c r="P255" i="1"/>
  <c r="P250" i="1"/>
  <c r="P247" i="1"/>
  <c r="P246" i="1"/>
  <c r="P242" i="1"/>
  <c r="P241" i="1"/>
  <c r="P240" i="1"/>
  <c r="P235" i="1"/>
  <c r="P234" i="1"/>
  <c r="P226" i="1"/>
  <c r="P222" i="1"/>
  <c r="P221" i="1"/>
  <c r="P217" i="1"/>
  <c r="P216" i="1"/>
  <c r="P209" i="1"/>
  <c r="P208" i="1"/>
  <c r="P207" i="1"/>
  <c r="P206" i="1"/>
  <c r="P204" i="1"/>
  <c r="P203" i="1"/>
  <c r="P189" i="1"/>
  <c r="P187" i="1"/>
  <c r="P184" i="1"/>
  <c r="P183" i="1"/>
  <c r="P181" i="1"/>
  <c r="P179" i="1"/>
  <c r="P177" i="1"/>
  <c r="P176" i="1"/>
  <c r="P175" i="1"/>
  <c r="P173" i="1"/>
  <c r="P172" i="1"/>
  <c r="P161" i="1"/>
  <c r="P157" i="1"/>
  <c r="P156" i="1"/>
  <c r="P148" i="1"/>
  <c r="P147" i="1"/>
  <c r="P142" i="1"/>
  <c r="P138" i="1"/>
  <c r="P136" i="1"/>
  <c r="P135" i="1"/>
  <c r="P132" i="1"/>
  <c r="P131" i="1"/>
  <c r="P127" i="1"/>
  <c r="P121" i="1"/>
  <c r="P120" i="1"/>
  <c r="P115" i="1"/>
  <c r="P114" i="1"/>
  <c r="P112" i="1"/>
  <c r="P104" i="1"/>
  <c r="P103" i="1"/>
  <c r="P102" i="1"/>
  <c r="P101" i="1"/>
  <c r="P100" i="1"/>
  <c r="P94" i="1"/>
  <c r="P93" i="1"/>
  <c r="P91" i="1"/>
  <c r="P90" i="1"/>
  <c r="P88" i="1"/>
  <c r="P87" i="1"/>
  <c r="P85" i="1"/>
  <c r="P84" i="1"/>
  <c r="P81" i="1"/>
  <c r="P80" i="1"/>
  <c r="P78" i="1"/>
  <c r="P77" i="1"/>
  <c r="P72" i="1"/>
  <c r="P67" i="1"/>
  <c r="P66" i="1"/>
  <c r="P64" i="1"/>
  <c r="P63" i="1"/>
  <c r="P60" i="1"/>
  <c r="P53" i="1"/>
  <c r="P51" i="1"/>
  <c r="P48" i="1"/>
  <c r="P45" i="1"/>
  <c r="P44" i="1"/>
  <c r="P43" i="1"/>
  <c r="P40" i="1"/>
  <c r="P30" i="1"/>
  <c r="P29" i="1"/>
  <c r="P28" i="1"/>
  <c r="P27" i="1"/>
  <c r="P19" i="1"/>
  <c r="P18" i="1"/>
  <c r="P17" i="1"/>
  <c r="P15" i="1"/>
  <c r="P14" i="1"/>
  <c r="P257" i="1"/>
  <c r="P251" i="1"/>
  <c r="P245" i="1"/>
  <c r="P239" i="1"/>
  <c r="P236" i="1"/>
  <c r="P233" i="1"/>
  <c r="P232" i="1"/>
  <c r="P231" i="1"/>
  <c r="P223" i="1"/>
  <c r="P220" i="1"/>
  <c r="P218" i="1"/>
  <c r="P213" i="1"/>
  <c r="P205" i="1"/>
  <c r="P202" i="1"/>
  <c r="P199" i="1"/>
  <c r="P194" i="1"/>
  <c r="P193" i="1"/>
  <c r="P190" i="1"/>
  <c r="P182" i="1"/>
  <c r="P178" i="1"/>
  <c r="P174" i="1"/>
  <c r="P169" i="1"/>
  <c r="P166" i="1"/>
  <c r="P159" i="1"/>
  <c r="P158" i="1"/>
  <c r="P154" i="1"/>
  <c r="P153" i="1"/>
  <c r="P152" i="1"/>
  <c r="P146" i="1"/>
  <c r="P140" i="1"/>
  <c r="P139" i="1"/>
  <c r="P134" i="1"/>
  <c r="P133" i="1"/>
  <c r="P129" i="1"/>
  <c r="P124" i="1"/>
  <c r="P119" i="1"/>
  <c r="P116" i="1"/>
  <c r="P109" i="1"/>
  <c r="P108" i="1"/>
  <c r="P105" i="1"/>
  <c r="P98" i="1"/>
  <c r="P95" i="1"/>
  <c r="P89" i="1"/>
  <c r="P83" i="1"/>
  <c r="P82" i="1"/>
  <c r="P76" i="1"/>
  <c r="P73" i="1"/>
  <c r="P71" i="1"/>
  <c r="P68" i="1"/>
  <c r="P65" i="1"/>
  <c r="P62" i="1"/>
  <c r="P57" i="1"/>
  <c r="P54" i="1"/>
  <c r="P47" i="1"/>
  <c r="P42" i="1"/>
  <c r="P31" i="1"/>
  <c r="P25" i="1"/>
  <c r="P13" i="1"/>
  <c r="W3284" i="1"/>
  <c r="W3280" i="1"/>
  <c r="W3276" i="1"/>
  <c r="W3272" i="1"/>
  <c r="W3268" i="1"/>
  <c r="W3264" i="1"/>
  <c r="W3260" i="1"/>
  <c r="W3287" i="1"/>
  <c r="W3283" i="1"/>
  <c r="W3279" i="1"/>
  <c r="W3275" i="1"/>
  <c r="W3271" i="1"/>
  <c r="W3267" i="1"/>
  <c r="W3263" i="1"/>
  <c r="W3259" i="1"/>
  <c r="W3258" i="1"/>
  <c r="W3257" i="1"/>
  <c r="W3256" i="1"/>
  <c r="W3255" i="1"/>
  <c r="W3254" i="1"/>
  <c r="W3253" i="1"/>
  <c r="W3252" i="1"/>
  <c r="W3286" i="1"/>
  <c r="W3282" i="1"/>
  <c r="W3278" i="1"/>
  <c r="W3274" i="1"/>
  <c r="W3270" i="1"/>
  <c r="W3266" i="1"/>
  <c r="W3262" i="1"/>
  <c r="W3285" i="1"/>
  <c r="W3269" i="1"/>
  <c r="W3281" i="1"/>
  <c r="W3265" i="1"/>
  <c r="W3251" i="1"/>
  <c r="W3250" i="1"/>
  <c r="W3249" i="1"/>
  <c r="W3248" i="1"/>
  <c r="W3247" i="1"/>
  <c r="W3246" i="1"/>
  <c r="W3245" i="1"/>
  <c r="W3244" i="1"/>
  <c r="W3243" i="1"/>
  <c r="W3242" i="1"/>
  <c r="W3241" i="1"/>
  <c r="W3240" i="1"/>
  <c r="W3239" i="1"/>
  <c r="W3238" i="1"/>
  <c r="W3237" i="1"/>
  <c r="W3236" i="1"/>
  <c r="W3235" i="1"/>
  <c r="W3234" i="1"/>
  <c r="W3233" i="1"/>
  <c r="W3232" i="1"/>
  <c r="W3231" i="1"/>
  <c r="W3277" i="1"/>
  <c r="W326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73" i="1"/>
  <c r="W3205" i="1"/>
  <c r="W3201" i="1"/>
  <c r="W3197" i="1"/>
  <c r="W3193" i="1"/>
  <c r="W3189" i="1"/>
  <c r="W3185" i="1"/>
  <c r="W3181" i="1"/>
  <c r="W3177" i="1"/>
  <c r="W3173" i="1"/>
  <c r="W3169" i="1"/>
  <c r="W3165" i="1"/>
  <c r="W3202" i="1"/>
  <c r="W3198" i="1"/>
  <c r="W3194" i="1"/>
  <c r="W3190" i="1"/>
  <c r="W3186" i="1"/>
  <c r="W3182" i="1"/>
  <c r="W3178" i="1"/>
  <c r="W3174" i="1"/>
  <c r="W3170" i="1"/>
  <c r="W3166" i="1"/>
  <c r="W3162" i="1"/>
  <c r="W3160"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203" i="1"/>
  <c r="W3199" i="1"/>
  <c r="W3195" i="1"/>
  <c r="W3191" i="1"/>
  <c r="W3187" i="1"/>
  <c r="W3183" i="1"/>
  <c r="W3179" i="1"/>
  <c r="W3175" i="1"/>
  <c r="W3171" i="1"/>
  <c r="W3167" i="1"/>
  <c r="W3192" i="1"/>
  <c r="W3176" i="1"/>
  <c r="W3159" i="1"/>
  <c r="W3196" i="1"/>
  <c r="W3180" i="1"/>
  <c r="W3164" i="1"/>
  <c r="W3161" i="1"/>
  <c r="W3129" i="1"/>
  <c r="W3127" i="1"/>
  <c r="W3125" i="1"/>
  <c r="W3123" i="1"/>
  <c r="W3121" i="1"/>
  <c r="W3119"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200" i="1"/>
  <c r="W3184" i="1"/>
  <c r="W3168" i="1"/>
  <c r="W3163" i="1"/>
  <c r="W3188" i="1"/>
  <c r="W3124" i="1"/>
  <c r="W3086" i="1"/>
  <c r="W3084" i="1"/>
  <c r="W3082" i="1"/>
  <c r="W3080" i="1"/>
  <c r="W3078" i="1"/>
  <c r="W3076" i="1"/>
  <c r="W3204" i="1"/>
  <c r="W3126" i="1"/>
  <c r="W3118" i="1"/>
  <c r="W3075" i="1"/>
  <c r="W3128" i="1"/>
  <c r="W3120" i="1"/>
  <c r="W3085" i="1"/>
  <c r="W3083" i="1"/>
  <c r="W3081" i="1"/>
  <c r="W3079" i="1"/>
  <c r="W3074" i="1"/>
  <c r="W3070" i="1"/>
  <c r="W3066" i="1"/>
  <c r="W3062" i="1"/>
  <c r="W3058" i="1"/>
  <c r="W3054" i="1"/>
  <c r="W3050" i="1"/>
  <c r="W3046" i="1"/>
  <c r="W3042" i="1"/>
  <c r="W3038" i="1"/>
  <c r="W3034" i="1"/>
  <c r="W3030" i="1"/>
  <c r="W3026" i="1"/>
  <c r="W3022" i="1"/>
  <c r="W3018" i="1"/>
  <c r="W3014" i="1"/>
  <c r="W3010" i="1"/>
  <c r="W3006" i="1"/>
  <c r="W3002" i="1"/>
  <c r="W2998" i="1"/>
  <c r="W2997" i="1"/>
  <c r="W2995" i="1"/>
  <c r="W2993" i="1"/>
  <c r="W2991" i="1"/>
  <c r="W2989" i="1"/>
  <c r="W2987" i="1"/>
  <c r="W2985" i="1"/>
  <c r="W2983" i="1"/>
  <c r="W2981" i="1"/>
  <c r="W3172" i="1"/>
  <c r="W3077" i="1"/>
  <c r="W3071" i="1"/>
  <c r="W3067" i="1"/>
  <c r="W3063" i="1"/>
  <c r="W3059" i="1"/>
  <c r="W3055" i="1"/>
  <c r="W3051" i="1"/>
  <c r="W3047" i="1"/>
  <c r="W3043" i="1"/>
  <c r="W3039" i="1"/>
  <c r="W3035" i="1"/>
  <c r="W3031" i="1"/>
  <c r="W3027" i="1"/>
  <c r="W3023" i="1"/>
  <c r="W3019" i="1"/>
  <c r="W3015" i="1"/>
  <c r="W3011" i="1"/>
  <c r="W3007" i="1"/>
  <c r="W3003" i="1"/>
  <c r="W2999" i="1"/>
  <c r="W3122" i="1"/>
  <c r="W3068" i="1"/>
  <c r="W3060" i="1"/>
  <c r="W3052" i="1"/>
  <c r="W3044" i="1"/>
  <c r="W3036" i="1"/>
  <c r="W3028" i="1"/>
  <c r="W3020" i="1"/>
  <c r="W3012" i="1"/>
  <c r="W3004" i="1"/>
  <c r="W2994" i="1"/>
  <c r="W2990" i="1"/>
  <c r="W2986" i="1"/>
  <c r="W2982" i="1"/>
  <c r="W2897" i="1"/>
  <c r="W2893" i="1"/>
  <c r="W3073" i="1"/>
  <c r="W3065" i="1"/>
  <c r="W3057" i="1"/>
  <c r="W3049" i="1"/>
  <c r="W3041" i="1"/>
  <c r="W3033" i="1"/>
  <c r="W3025" i="1"/>
  <c r="W3017" i="1"/>
  <c r="W3009" i="1"/>
  <c r="W3001"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18" i="1"/>
  <c r="W2916" i="1"/>
  <c r="W2914" i="1"/>
  <c r="W2912" i="1"/>
  <c r="W2910" i="1"/>
  <c r="W2908" i="1"/>
  <c r="W2906" i="1"/>
  <c r="W2904" i="1"/>
  <c r="W2902" i="1"/>
  <c r="W2900" i="1"/>
  <c r="W2896" i="1"/>
  <c r="W2892" i="1"/>
  <c r="W3072" i="1"/>
  <c r="W3064" i="1"/>
  <c r="W3056" i="1"/>
  <c r="W3048" i="1"/>
  <c r="W3040" i="1"/>
  <c r="W3032" i="1"/>
  <c r="W3024" i="1"/>
  <c r="W3016" i="1"/>
  <c r="W3008" i="1"/>
  <c r="W3000" i="1"/>
  <c r="W2996" i="1"/>
  <c r="W2992" i="1"/>
  <c r="W2988" i="1"/>
  <c r="W2984" i="1"/>
  <c r="W2980" i="1"/>
  <c r="W3069" i="1"/>
  <c r="W3037" i="1"/>
  <c r="W3005" i="1"/>
  <c r="W2977" i="1"/>
  <c r="W2969" i="1"/>
  <c r="W2961" i="1"/>
  <c r="W2953" i="1"/>
  <c r="W2945" i="1"/>
  <c r="W2937" i="1"/>
  <c r="W2929" i="1"/>
  <c r="W2921" i="1"/>
  <c r="W2919" i="1"/>
  <c r="W2915" i="1"/>
  <c r="W2911" i="1"/>
  <c r="W2907" i="1"/>
  <c r="W2903" i="1"/>
  <c r="W2899" i="1"/>
  <c r="W2898"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754" i="1"/>
  <c r="W3045" i="1"/>
  <c r="W3013" i="1"/>
  <c r="W2979" i="1"/>
  <c r="W2971" i="1"/>
  <c r="W2963" i="1"/>
  <c r="W2955" i="1"/>
  <c r="W2947" i="1"/>
  <c r="W2939" i="1"/>
  <c r="W2931" i="1"/>
  <c r="W2923" i="1"/>
  <c r="W2895" i="1"/>
  <c r="W2751" i="1"/>
  <c r="W2747" i="1"/>
  <c r="W2743" i="1"/>
  <c r="W2739" i="1"/>
  <c r="W2735" i="1"/>
  <c r="W2731" i="1"/>
  <c r="W2727" i="1"/>
  <c r="W3053" i="1"/>
  <c r="W3021" i="1"/>
  <c r="W2973" i="1"/>
  <c r="W2965" i="1"/>
  <c r="W2957" i="1"/>
  <c r="W2949" i="1"/>
  <c r="W2941" i="1"/>
  <c r="W2933" i="1"/>
  <c r="W2925" i="1"/>
  <c r="W2917" i="1"/>
  <c r="W2913" i="1"/>
  <c r="W2909" i="1"/>
  <c r="W2905" i="1"/>
  <c r="W2901" i="1"/>
  <c r="W2894"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2750" i="1"/>
  <c r="W2746" i="1"/>
  <c r="W2742" i="1"/>
  <c r="W2738" i="1"/>
  <c r="W2734" i="1"/>
  <c r="W2730" i="1"/>
  <c r="W2726" i="1"/>
  <c r="W2725" i="1"/>
  <c r="W2724" i="1"/>
  <c r="W2723" i="1"/>
  <c r="W2722" i="1"/>
  <c r="W2967" i="1"/>
  <c r="W2935" i="1"/>
  <c r="W2749" i="1"/>
  <c r="W2741" i="1"/>
  <c r="W2733" i="1"/>
  <c r="W3029" i="1"/>
  <c r="W2975" i="1"/>
  <c r="W2943" i="1"/>
  <c r="W2748" i="1"/>
  <c r="W2740" i="1"/>
  <c r="W2732"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3061" i="1"/>
  <c r="W2951" i="1"/>
  <c r="W2891" i="1"/>
  <c r="W2753" i="1"/>
  <c r="W2745" i="1"/>
  <c r="W2737" i="1"/>
  <c r="W2729" i="1"/>
  <c r="W2721" i="1"/>
  <c r="W2959" i="1"/>
  <c r="W2744" i="1"/>
  <c r="W2536" i="1"/>
  <c r="W2534" i="1"/>
  <c r="W2532" i="1"/>
  <c r="W2530" i="1"/>
  <c r="W2736"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728" i="1"/>
  <c r="W2537" i="1"/>
  <c r="W2535" i="1"/>
  <c r="W2533" i="1"/>
  <c r="W2531" i="1"/>
  <c r="W2529" i="1"/>
  <c r="W2752" i="1"/>
  <c r="W2927" i="1"/>
  <c r="W2359" i="1"/>
  <c r="W2355" i="1"/>
  <c r="W2351" i="1"/>
  <c r="W2347" i="1"/>
  <c r="W2343" i="1"/>
  <c r="W2339" i="1"/>
  <c r="W2335" i="1"/>
  <c r="W2331" i="1"/>
  <c r="W2327" i="1"/>
  <c r="W2323" i="1"/>
  <c r="W2319" i="1"/>
  <c r="W2315" i="1"/>
  <c r="W2311" i="1"/>
  <c r="W2307" i="1"/>
  <c r="W2303" i="1"/>
  <c r="W2299" i="1"/>
  <c r="W2295" i="1"/>
  <c r="W2291" i="1"/>
  <c r="W2287" i="1"/>
  <c r="W2283" i="1"/>
  <c r="W2279" i="1"/>
  <c r="W2275" i="1"/>
  <c r="W2271" i="1"/>
  <c r="W2267" i="1"/>
  <c r="W2263" i="1"/>
  <c r="W2259" i="1"/>
  <c r="W2255" i="1"/>
  <c r="W2251" i="1"/>
  <c r="W2247" i="1"/>
  <c r="W2243" i="1"/>
  <c r="W2239" i="1"/>
  <c r="W2235" i="1"/>
  <c r="W2231" i="1"/>
  <c r="W2227" i="1"/>
  <c r="W2223" i="1"/>
  <c r="W2219" i="1"/>
  <c r="W2215" i="1"/>
  <c r="W2211" i="1"/>
  <c r="W2207" i="1"/>
  <c r="W2203" i="1"/>
  <c r="W2199" i="1"/>
  <c r="W2195" i="1"/>
  <c r="W2191" i="1"/>
  <c r="W2187" i="1"/>
  <c r="W2183" i="1"/>
  <c r="W2179" i="1"/>
  <c r="W2175" i="1"/>
  <c r="W2171" i="1"/>
  <c r="W2167" i="1"/>
  <c r="W2163" i="1"/>
  <c r="W2159" i="1"/>
  <c r="W2155" i="1"/>
  <c r="W2151" i="1"/>
  <c r="W2147" i="1"/>
  <c r="W2143" i="1"/>
  <c r="W2139" i="1"/>
  <c r="W2135" i="1"/>
  <c r="W2131" i="1"/>
  <c r="W2127" i="1"/>
  <c r="W2123" i="1"/>
  <c r="W2119" i="1"/>
  <c r="W2115" i="1"/>
  <c r="W2111" i="1"/>
  <c r="W2107" i="1"/>
  <c r="W2103" i="1"/>
  <c r="W2099" i="1"/>
  <c r="W2095" i="1"/>
  <c r="W2091" i="1"/>
  <c r="W2087" i="1"/>
  <c r="W2083" i="1"/>
  <c r="W2079" i="1"/>
  <c r="W2075" i="1"/>
  <c r="W2071" i="1"/>
  <c r="W2067" i="1"/>
  <c r="W2063" i="1"/>
  <c r="W2059" i="1"/>
  <c r="W2055" i="1"/>
  <c r="W2051" i="1"/>
  <c r="W2047" i="1"/>
  <c r="W2043" i="1"/>
  <c r="W2039" i="1"/>
  <c r="W2035" i="1"/>
  <c r="W2031" i="1"/>
  <c r="W2027" i="1"/>
  <c r="W2023" i="1"/>
  <c r="W2019" i="1"/>
  <c r="W2015" i="1"/>
  <c r="W2011" i="1"/>
  <c r="W2007" i="1"/>
  <c r="W2003" i="1"/>
  <c r="W1999" i="1"/>
  <c r="W1995" i="1"/>
  <c r="W1991" i="1"/>
  <c r="W1987" i="1"/>
  <c r="W1984" i="1"/>
  <c r="W1982" i="1"/>
  <c r="W1980" i="1"/>
  <c r="W1978" i="1"/>
  <c r="W1976" i="1"/>
  <c r="W1974" i="1"/>
  <c r="W1972" i="1"/>
  <c r="W1970" i="1"/>
  <c r="W1968" i="1"/>
  <c r="W2360" i="1"/>
  <c r="W2356" i="1"/>
  <c r="W2352" i="1"/>
  <c r="W2348" i="1"/>
  <c r="W2344" i="1"/>
  <c r="W2340" i="1"/>
  <c r="W2336" i="1"/>
  <c r="W2332" i="1"/>
  <c r="W2328" i="1"/>
  <c r="W2324" i="1"/>
  <c r="W2320" i="1"/>
  <c r="W2316" i="1"/>
  <c r="W2312" i="1"/>
  <c r="W2308" i="1"/>
  <c r="W2304" i="1"/>
  <c r="W2300" i="1"/>
  <c r="W2296" i="1"/>
  <c r="W2292" i="1"/>
  <c r="W2288" i="1"/>
  <c r="W2284" i="1"/>
  <c r="W2280" i="1"/>
  <c r="W2276" i="1"/>
  <c r="W2272" i="1"/>
  <c r="W2268" i="1"/>
  <c r="W2264" i="1"/>
  <c r="W2260" i="1"/>
  <c r="W2256" i="1"/>
  <c r="W2252" i="1"/>
  <c r="W2248" i="1"/>
  <c r="W2244" i="1"/>
  <c r="W2240" i="1"/>
  <c r="W2236" i="1"/>
  <c r="W2232" i="1"/>
  <c r="W2228" i="1"/>
  <c r="W2224" i="1"/>
  <c r="W2220" i="1"/>
  <c r="W2216" i="1"/>
  <c r="W2212" i="1"/>
  <c r="W2208" i="1"/>
  <c r="W2204" i="1"/>
  <c r="W2200" i="1"/>
  <c r="W2196" i="1"/>
  <c r="W2192" i="1"/>
  <c r="W2188" i="1"/>
  <c r="W2184" i="1"/>
  <c r="W2180" i="1"/>
  <c r="W2176" i="1"/>
  <c r="W2172" i="1"/>
  <c r="W2168" i="1"/>
  <c r="W2164" i="1"/>
  <c r="W2160" i="1"/>
  <c r="W2156" i="1"/>
  <c r="W2152" i="1"/>
  <c r="W2148" i="1"/>
  <c r="W2144" i="1"/>
  <c r="W2140" i="1"/>
  <c r="W2136" i="1"/>
  <c r="W2132" i="1"/>
  <c r="W2128" i="1"/>
  <c r="W2124" i="1"/>
  <c r="W2120" i="1"/>
  <c r="W2116" i="1"/>
  <c r="W2112" i="1"/>
  <c r="W2108" i="1"/>
  <c r="W2104" i="1"/>
  <c r="W2100" i="1"/>
  <c r="W2096" i="1"/>
  <c r="W2092" i="1"/>
  <c r="W2088" i="1"/>
  <c r="W2084" i="1"/>
  <c r="W2080" i="1"/>
  <c r="W2076" i="1"/>
  <c r="W2072" i="1"/>
  <c r="W2068" i="1"/>
  <c r="W2064" i="1"/>
  <c r="W2060" i="1"/>
  <c r="W2056" i="1"/>
  <c r="W2052" i="1"/>
  <c r="W2048" i="1"/>
  <c r="W2044" i="1"/>
  <c r="W2040" i="1"/>
  <c r="W2036" i="1"/>
  <c r="W2032" i="1"/>
  <c r="W2028" i="1"/>
  <c r="W2024" i="1"/>
  <c r="W2020" i="1"/>
  <c r="W2016" i="1"/>
  <c r="W2012" i="1"/>
  <c r="W2008" i="1"/>
  <c r="W2004" i="1"/>
  <c r="W2000" i="1"/>
  <c r="W1996" i="1"/>
  <c r="W1992" i="1"/>
  <c r="W1988"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1985" i="1"/>
  <c r="W1983" i="1"/>
  <c r="W1981" i="1"/>
  <c r="W1979" i="1"/>
  <c r="W1977" i="1"/>
  <c r="W1975" i="1"/>
  <c r="W1973" i="1"/>
  <c r="W1971" i="1"/>
  <c r="W1969"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2346" i="1"/>
  <c r="W2330" i="1"/>
  <c r="W2314" i="1"/>
  <c r="W2298" i="1"/>
  <c r="W2282" i="1"/>
  <c r="W2266" i="1"/>
  <c r="W2250" i="1"/>
  <c r="W2234" i="1"/>
  <c r="W2218" i="1"/>
  <c r="W2202" i="1"/>
  <c r="W2186" i="1"/>
  <c r="W2170" i="1"/>
  <c r="W2154" i="1"/>
  <c r="W2138" i="1"/>
  <c r="W2122" i="1"/>
  <c r="W2106" i="1"/>
  <c r="W2090" i="1"/>
  <c r="W2074" i="1"/>
  <c r="W2058" i="1"/>
  <c r="W2042" i="1"/>
  <c r="W2026" i="1"/>
  <c r="W2010" i="1"/>
  <c r="W1994" i="1"/>
  <c r="W2350" i="1"/>
  <c r="W2334" i="1"/>
  <c r="W2318" i="1"/>
  <c r="W2302" i="1"/>
  <c r="W2286" i="1"/>
  <c r="W2270" i="1"/>
  <c r="W2254" i="1"/>
  <c r="W2238" i="1"/>
  <c r="W2222" i="1"/>
  <c r="W2206" i="1"/>
  <c r="W2190" i="1"/>
  <c r="W2174" i="1"/>
  <c r="W2158" i="1"/>
  <c r="W2142" i="1"/>
  <c r="W2126" i="1"/>
  <c r="W2110" i="1"/>
  <c r="W2094" i="1"/>
  <c r="W2078" i="1"/>
  <c r="W2062" i="1"/>
  <c r="W2046" i="1"/>
  <c r="W2030" i="1"/>
  <c r="W2014" i="1"/>
  <c r="W1998" i="1"/>
  <c r="W2354" i="1"/>
  <c r="W2338" i="1"/>
  <c r="W2322" i="1"/>
  <c r="W2306" i="1"/>
  <c r="W2290" i="1"/>
  <c r="W2274" i="1"/>
  <c r="W2258" i="1"/>
  <c r="W2242" i="1"/>
  <c r="W2226" i="1"/>
  <c r="W2210" i="1"/>
  <c r="W2194" i="1"/>
  <c r="W2178" i="1"/>
  <c r="W2162" i="1"/>
  <c r="W2146" i="1"/>
  <c r="W2130" i="1"/>
  <c r="W2114" i="1"/>
  <c r="W2098" i="1"/>
  <c r="W2082" i="1"/>
  <c r="W2066" i="1"/>
  <c r="W2050" i="1"/>
  <c r="W2034" i="1"/>
  <c r="W2018" i="1"/>
  <c r="W2002" i="1"/>
  <c r="W1986"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2310" i="1"/>
  <c r="W2246" i="1"/>
  <c r="W2182" i="1"/>
  <c r="W2118" i="1"/>
  <c r="W2054" i="1"/>
  <c r="W199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848" i="1"/>
  <c r="W2326" i="1"/>
  <c r="W2262" i="1"/>
  <c r="W2198" i="1"/>
  <c r="W2134" i="1"/>
  <c r="W2070" i="1"/>
  <c r="W2006"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B15" i="2" s="1"/>
  <c r="B16" i="2" s="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342" i="1"/>
  <c r="W2278" i="1"/>
  <c r="W2214" i="1"/>
  <c r="W2150" i="1"/>
  <c r="W2086" i="1"/>
  <c r="W2022"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847" i="1"/>
  <c r="W2230" i="1"/>
  <c r="W254" i="1"/>
  <c r="W252" i="1"/>
  <c r="W251" i="1"/>
  <c r="W250" i="1"/>
  <c r="W249" i="1"/>
  <c r="W248" i="1"/>
  <c r="W242" i="1"/>
  <c r="W241" i="1"/>
  <c r="W230" i="1"/>
  <c r="W229" i="1"/>
  <c r="W228" i="1"/>
  <c r="W227" i="1"/>
  <c r="W224" i="1"/>
  <c r="W218" i="1"/>
  <c r="W214" i="1"/>
  <c r="W213" i="1"/>
  <c r="W212" i="1"/>
  <c r="W211" i="1"/>
  <c r="W210" i="1"/>
  <c r="W209" i="1"/>
  <c r="W203" i="1"/>
  <c r="W202" i="1"/>
  <c r="W201" i="1"/>
  <c r="W198" i="1"/>
  <c r="W192" i="1"/>
  <c r="W188" i="1"/>
  <c r="W183" i="1"/>
  <c r="W182" i="1"/>
  <c r="W177" i="1"/>
  <c r="W176" i="1"/>
  <c r="W175" i="1"/>
  <c r="W174" i="1"/>
  <c r="W173" i="1"/>
  <c r="W170" i="1"/>
  <c r="W169" i="1"/>
  <c r="W159" i="1"/>
  <c r="W158" i="1"/>
  <c r="W157" i="1"/>
  <c r="W156" i="1"/>
  <c r="W152" i="1"/>
  <c r="W151" i="1"/>
  <c r="W150" i="1"/>
  <c r="W145" i="1"/>
  <c r="W144" i="1"/>
  <c r="W143" i="1"/>
  <c r="W139" i="1"/>
  <c r="W138" i="1"/>
  <c r="W134" i="1"/>
  <c r="W133" i="1"/>
  <c r="W132" i="1"/>
  <c r="W128" i="1"/>
  <c r="W127" i="1"/>
  <c r="W116" i="1"/>
  <c r="W114" i="1"/>
  <c r="W113" i="1"/>
  <c r="W112" i="1"/>
  <c r="W111" i="1"/>
  <c r="W108" i="1"/>
  <c r="W105" i="1"/>
  <c r="W104" i="1"/>
  <c r="W90" i="1"/>
  <c r="W89" i="1"/>
  <c r="W86" i="1"/>
  <c r="W72" i="1"/>
  <c r="W66" i="1"/>
  <c r="W65" i="1"/>
  <c r="W64" i="1"/>
  <c r="W60" i="1"/>
  <c r="W59" i="1"/>
  <c r="W57" i="1"/>
  <c r="W49" i="1"/>
  <c r="W47" i="1"/>
  <c r="W42" i="1"/>
  <c r="W40" i="1"/>
  <c r="W38" i="1"/>
  <c r="W37" i="1"/>
  <c r="W36" i="1"/>
  <c r="W35" i="1"/>
  <c r="W33" i="1"/>
  <c r="W30" i="1"/>
  <c r="W29" i="1"/>
  <c r="W28" i="1"/>
  <c r="W27" i="1"/>
  <c r="W23" i="1"/>
  <c r="W17" i="1"/>
  <c r="W16" i="1"/>
  <c r="W2294" i="1"/>
  <c r="W2038" i="1"/>
  <c r="W256" i="1"/>
  <c r="W255" i="1"/>
  <c r="W253" i="1"/>
  <c r="W247" i="1"/>
  <c r="W246" i="1"/>
  <c r="W245" i="1"/>
  <c r="W244" i="1"/>
  <c r="W243" i="1"/>
  <c r="W237" i="1"/>
  <c r="W236" i="1"/>
  <c r="W235" i="1"/>
  <c r="W234" i="1"/>
  <c r="W232" i="1"/>
  <c r="W231" i="1"/>
  <c r="W226" i="1"/>
  <c r="W225" i="1"/>
  <c r="W222" i="1"/>
  <c r="W221" i="1"/>
  <c r="W220" i="1"/>
  <c r="W219" i="1"/>
  <c r="W215" i="1"/>
  <c r="W208" i="1"/>
  <c r="W207" i="1"/>
  <c r="W200" i="1"/>
  <c r="W199" i="1"/>
  <c r="W197" i="1"/>
  <c r="W196" i="1"/>
  <c r="W195" i="1"/>
  <c r="W194" i="1"/>
  <c r="W193" i="1"/>
  <c r="W191" i="1"/>
  <c r="W190" i="1"/>
  <c r="W189" i="1"/>
  <c r="W186" i="1"/>
  <c r="W181" i="1"/>
  <c r="W180" i="1"/>
  <c r="W179" i="1"/>
  <c r="W172" i="1"/>
  <c r="W171" i="1"/>
  <c r="W167" i="1"/>
  <c r="W166" i="1"/>
  <c r="W165" i="1"/>
  <c r="W162" i="1"/>
  <c r="W161" i="1"/>
  <c r="W155" i="1"/>
  <c r="W154" i="1"/>
  <c r="W153" i="1"/>
  <c r="W148" i="1"/>
  <c r="W147" i="1"/>
  <c r="W146" i="1"/>
  <c r="W140" i="1"/>
  <c r="W137" i="1"/>
  <c r="W136" i="1"/>
  <c r="W130" i="1"/>
  <c r="W129" i="1"/>
  <c r="W125" i="1"/>
  <c r="W124" i="1"/>
  <c r="W123" i="1"/>
  <c r="W122" i="1"/>
  <c r="W121" i="1"/>
  <c r="W120" i="1"/>
  <c r="W119" i="1"/>
  <c r="W118" i="1"/>
  <c r="W117" i="1"/>
  <c r="W109" i="1"/>
  <c r="W107" i="1"/>
  <c r="W106" i="1"/>
  <c r="W99" i="1"/>
  <c r="W98" i="1"/>
  <c r="W93" i="1"/>
  <c r="W92" i="1"/>
  <c r="W91" i="1"/>
  <c r="W88" i="1"/>
  <c r="W87" i="1"/>
  <c r="W85" i="1"/>
  <c r="W84" i="1"/>
  <c r="W83" i="1"/>
  <c r="W82" i="1"/>
  <c r="W81" i="1"/>
  <c r="W80" i="1"/>
  <c r="W79" i="1"/>
  <c r="W78" i="1"/>
  <c r="W77" i="1"/>
  <c r="W75" i="1"/>
  <c r="W74" i="1"/>
  <c r="W73" i="1"/>
  <c r="W70" i="1"/>
  <c r="W69" i="1"/>
  <c r="W68" i="1"/>
  <c r="W63" i="1"/>
  <c r="W62" i="1"/>
  <c r="W61" i="1"/>
  <c r="W58" i="1"/>
  <c r="W56" i="1"/>
  <c r="W48" i="1"/>
  <c r="W46" i="1"/>
  <c r="W45" i="1"/>
  <c r="W44" i="1"/>
  <c r="W41" i="1"/>
  <c r="W32" i="1"/>
  <c r="W31" i="1"/>
  <c r="W26" i="1"/>
  <c r="W25" i="1"/>
  <c r="W22" i="1"/>
  <c r="W21" i="1"/>
  <c r="W20" i="1"/>
  <c r="W14" i="1"/>
  <c r="W13" i="1"/>
  <c r="W2358" i="1"/>
  <c r="W2102" i="1"/>
  <c r="W2166" i="1"/>
  <c r="W240" i="1"/>
  <c r="W239" i="1"/>
  <c r="W238" i="1"/>
  <c r="W233" i="1"/>
  <c r="W223" i="1"/>
  <c r="W217" i="1"/>
  <c r="W216" i="1"/>
  <c r="W206" i="1"/>
  <c r="W205" i="1"/>
  <c r="W204" i="1"/>
  <c r="W187" i="1"/>
  <c r="W185" i="1"/>
  <c r="W184" i="1"/>
  <c r="W178" i="1"/>
  <c r="W168" i="1"/>
  <c r="W164" i="1"/>
  <c r="W163" i="1"/>
  <c r="W160" i="1"/>
  <c r="W149" i="1"/>
  <c r="W142" i="1"/>
  <c r="W141" i="1"/>
  <c r="W135" i="1"/>
  <c r="W131" i="1"/>
  <c r="W126" i="1"/>
  <c r="W115" i="1"/>
  <c r="W110" i="1"/>
  <c r="W103" i="1"/>
  <c r="W102" i="1"/>
  <c r="W101" i="1"/>
  <c r="W100" i="1"/>
  <c r="W97" i="1"/>
  <c r="W96" i="1"/>
  <c r="W95" i="1"/>
  <c r="W94" i="1"/>
  <c r="W76" i="1"/>
  <c r="W71" i="1"/>
  <c r="W67" i="1"/>
  <c r="W55" i="1"/>
  <c r="W54" i="1"/>
  <c r="W53" i="1"/>
  <c r="W52" i="1"/>
  <c r="W51" i="1"/>
  <c r="W50" i="1"/>
  <c r="W43" i="1"/>
  <c r="W39" i="1"/>
  <c r="W34" i="1"/>
  <c r="W24" i="1"/>
  <c r="W19" i="1"/>
  <c r="W18" i="1"/>
  <c r="W15" i="1"/>
  <c r="X3287" i="1"/>
  <c r="X3283" i="1"/>
  <c r="X3279" i="1"/>
  <c r="X3275" i="1"/>
  <c r="X3271" i="1"/>
  <c r="X3267" i="1"/>
  <c r="X3263" i="1"/>
  <c r="X3259" i="1"/>
  <c r="X3258" i="1"/>
  <c r="X3257" i="1"/>
  <c r="X3256" i="1"/>
  <c r="X3255" i="1"/>
  <c r="X3254" i="1"/>
  <c r="X3253" i="1"/>
  <c r="X3252" i="1"/>
  <c r="X3286" i="1"/>
  <c r="X3282" i="1"/>
  <c r="X3278" i="1"/>
  <c r="X3274" i="1"/>
  <c r="X3270" i="1"/>
  <c r="X3266" i="1"/>
  <c r="X3262" i="1"/>
  <c r="X3285" i="1"/>
  <c r="X3281" i="1"/>
  <c r="X3277" i="1"/>
  <c r="X3273" i="1"/>
  <c r="X3269" i="1"/>
  <c r="X3265" i="1"/>
  <c r="X3261" i="1"/>
  <c r="X3276" i="1"/>
  <c r="X3260" i="1"/>
  <c r="X3251" i="1"/>
  <c r="X3250" i="1"/>
  <c r="X3249" i="1"/>
  <c r="X3248" i="1"/>
  <c r="X3247" i="1"/>
  <c r="X3246" i="1"/>
  <c r="X3245" i="1"/>
  <c r="X3244" i="1"/>
  <c r="X3243" i="1"/>
  <c r="X3242" i="1"/>
  <c r="X3241" i="1"/>
  <c r="X3240" i="1"/>
  <c r="X3239" i="1"/>
  <c r="X3238" i="1"/>
  <c r="X3237" i="1"/>
  <c r="X3236" i="1"/>
  <c r="X3235" i="1"/>
  <c r="X3234" i="1"/>
  <c r="X3233" i="1"/>
  <c r="X3272" i="1"/>
  <c r="X3284" i="1"/>
  <c r="X3268" i="1"/>
  <c r="X3264" i="1"/>
  <c r="X3231" i="1"/>
  <c r="X3232" i="1"/>
  <c r="X3280" i="1"/>
  <c r="X3230" i="1"/>
  <c r="X3226" i="1"/>
  <c r="X3222" i="1"/>
  <c r="X3218" i="1"/>
  <c r="X3214" i="1"/>
  <c r="X3210" i="1"/>
  <c r="X3208" i="1"/>
  <c r="X3206" i="1"/>
  <c r="X3227" i="1"/>
  <c r="X3223" i="1"/>
  <c r="X3219" i="1"/>
  <c r="X3215" i="1"/>
  <c r="X3211" i="1"/>
  <c r="X3228" i="1"/>
  <c r="X3224" i="1"/>
  <c r="X3220" i="1"/>
  <c r="X3216" i="1"/>
  <c r="X3212" i="1"/>
  <c r="X3209" i="1"/>
  <c r="X3207"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221"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225" i="1"/>
  <c r="X3229" i="1"/>
  <c r="X3213"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217"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920" i="1"/>
  <c r="X2918" i="1"/>
  <c r="X2916" i="1"/>
  <c r="X2914" i="1"/>
  <c r="X2912" i="1"/>
  <c r="X2910" i="1"/>
  <c r="X2908" i="1"/>
  <c r="X2906" i="1"/>
  <c r="X2904" i="1"/>
  <c r="X2902" i="1"/>
  <c r="X2900" i="1"/>
  <c r="X2896" i="1"/>
  <c r="X2892" i="1"/>
  <c r="X2895" i="1"/>
  <c r="X289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921" i="1"/>
  <c r="X2897" i="1"/>
  <c r="X2917" i="1"/>
  <c r="X2913" i="1"/>
  <c r="X2909" i="1"/>
  <c r="X2905" i="1"/>
  <c r="X2901" i="1"/>
  <c r="X2894" i="1"/>
  <c r="X2889" i="1"/>
  <c r="X2887" i="1"/>
  <c r="X2885" i="1"/>
  <c r="X2883" i="1"/>
  <c r="X2881" i="1"/>
  <c r="X2879" i="1"/>
  <c r="X2877" i="1"/>
  <c r="X2875" i="1"/>
  <c r="X2873" i="1"/>
  <c r="X2871" i="1"/>
  <c r="X2869" i="1"/>
  <c r="X2867" i="1"/>
  <c r="X2865" i="1"/>
  <c r="X2863" i="1"/>
  <c r="X2861" i="1"/>
  <c r="X2859" i="1"/>
  <c r="X2857" i="1"/>
  <c r="X2855" i="1"/>
  <c r="X2853" i="1"/>
  <c r="X2851" i="1"/>
  <c r="X2849" i="1"/>
  <c r="X2847" i="1"/>
  <c r="X2845" i="1"/>
  <c r="X2843" i="1"/>
  <c r="X2841" i="1"/>
  <c r="X2839" i="1"/>
  <c r="X2837" i="1"/>
  <c r="X2835" i="1"/>
  <c r="X2833" i="1"/>
  <c r="X2831" i="1"/>
  <c r="X2829" i="1"/>
  <c r="X2827" i="1"/>
  <c r="X2825" i="1"/>
  <c r="X2823" i="1"/>
  <c r="X2821" i="1"/>
  <c r="X2819" i="1"/>
  <c r="X2817" i="1"/>
  <c r="X2815" i="1"/>
  <c r="X2813" i="1"/>
  <c r="X2811" i="1"/>
  <c r="X2809" i="1"/>
  <c r="X2807" i="1"/>
  <c r="X2805" i="1"/>
  <c r="X2803" i="1"/>
  <c r="X2801" i="1"/>
  <c r="X2799" i="1"/>
  <c r="X2797" i="1"/>
  <c r="X2795" i="1"/>
  <c r="X2793" i="1"/>
  <c r="X2791" i="1"/>
  <c r="X2789" i="1"/>
  <c r="X2787" i="1"/>
  <c r="X2785" i="1"/>
  <c r="X2783" i="1"/>
  <c r="X2781" i="1"/>
  <c r="X2779" i="1"/>
  <c r="X2777" i="1"/>
  <c r="X2775" i="1"/>
  <c r="X2773" i="1"/>
  <c r="X2771" i="1"/>
  <c r="X2769" i="1"/>
  <c r="X2767" i="1"/>
  <c r="X2765" i="1"/>
  <c r="X2763" i="1"/>
  <c r="X2761" i="1"/>
  <c r="X2759" i="1"/>
  <c r="X2757" i="1"/>
  <c r="X2755" i="1"/>
  <c r="X2750" i="1"/>
  <c r="X2746" i="1"/>
  <c r="X2742" i="1"/>
  <c r="X2738" i="1"/>
  <c r="X2734" i="1"/>
  <c r="X2730" i="1"/>
  <c r="X2726" i="1"/>
  <c r="X2725" i="1"/>
  <c r="X2724" i="1"/>
  <c r="X2723" i="1"/>
  <c r="X2722" i="1"/>
  <c r="X2721" i="1"/>
  <c r="X2893" i="1"/>
  <c r="X2753" i="1"/>
  <c r="X2749" i="1"/>
  <c r="X2745" i="1"/>
  <c r="X2741" i="1"/>
  <c r="X2737" i="1"/>
  <c r="X2733" i="1"/>
  <c r="X2729" i="1"/>
  <c r="X2911" i="1"/>
  <c r="X2884" i="1"/>
  <c r="X2876" i="1"/>
  <c r="X2868" i="1"/>
  <c r="X2860" i="1"/>
  <c r="X2852" i="1"/>
  <c r="X2844" i="1"/>
  <c r="X2836" i="1"/>
  <c r="X2828" i="1"/>
  <c r="X2820" i="1"/>
  <c r="X2812" i="1"/>
  <c r="X2804" i="1"/>
  <c r="X2796" i="1"/>
  <c r="X2788" i="1"/>
  <c r="X2780" i="1"/>
  <c r="X2772" i="1"/>
  <c r="X2764" i="1"/>
  <c r="X2756" i="1"/>
  <c r="X2748" i="1"/>
  <c r="X2740" i="1"/>
  <c r="X2732"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915" i="1"/>
  <c r="X2899" i="1"/>
  <c r="X2886" i="1"/>
  <c r="X2878" i="1"/>
  <c r="X2870" i="1"/>
  <c r="X2862" i="1"/>
  <c r="X2854" i="1"/>
  <c r="X2846" i="1"/>
  <c r="X2838" i="1"/>
  <c r="X2830" i="1"/>
  <c r="X2822" i="1"/>
  <c r="X2814" i="1"/>
  <c r="X2806" i="1"/>
  <c r="X2798" i="1"/>
  <c r="X2790" i="1"/>
  <c r="X2782" i="1"/>
  <c r="X2774" i="1"/>
  <c r="X2766" i="1"/>
  <c r="X2758" i="1"/>
  <c r="X2747" i="1"/>
  <c r="X2739" i="1"/>
  <c r="X2731" i="1"/>
  <c r="X2919" i="1"/>
  <c r="X2903" i="1"/>
  <c r="X2898" i="1"/>
  <c r="X2888" i="1"/>
  <c r="X2880" i="1"/>
  <c r="X2872" i="1"/>
  <c r="X2864" i="1"/>
  <c r="X2856" i="1"/>
  <c r="X2848" i="1"/>
  <c r="X2840" i="1"/>
  <c r="X2832" i="1"/>
  <c r="X2824" i="1"/>
  <c r="X2816" i="1"/>
  <c r="X2808" i="1"/>
  <c r="X2800" i="1"/>
  <c r="X2792" i="1"/>
  <c r="X2784" i="1"/>
  <c r="X2776" i="1"/>
  <c r="X2768" i="1"/>
  <c r="X2760" i="1"/>
  <c r="X2752" i="1"/>
  <c r="X2744" i="1"/>
  <c r="X2736" i="1"/>
  <c r="X2728" i="1"/>
  <c r="X2874" i="1"/>
  <c r="X2842" i="1"/>
  <c r="X2810" i="1"/>
  <c r="X2778" i="1"/>
  <c r="X2751"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882" i="1"/>
  <c r="X2850" i="1"/>
  <c r="X2818" i="1"/>
  <c r="X2786" i="1"/>
  <c r="X2754" i="1"/>
  <c r="X2743" i="1"/>
  <c r="X2907" i="1"/>
  <c r="X2890" i="1"/>
  <c r="X2858" i="1"/>
  <c r="X2826" i="1"/>
  <c r="X2794" i="1"/>
  <c r="X2762" i="1"/>
  <c r="X2735" i="1"/>
  <c r="X2834" i="1"/>
  <c r="X2379" i="1"/>
  <c r="X2377" i="1"/>
  <c r="X2375" i="1"/>
  <c r="X2373" i="1"/>
  <c r="X2371" i="1"/>
  <c r="X2369" i="1"/>
  <c r="X2367" i="1"/>
  <c r="X2365" i="1"/>
  <c r="X2363" i="1"/>
  <c r="X2361" i="1"/>
  <c r="X2866" i="1"/>
  <c r="X2770" i="1"/>
  <c r="X2380" i="1"/>
  <c r="X2378" i="1"/>
  <c r="X2376" i="1"/>
  <c r="X2374" i="1"/>
  <c r="X2372" i="1"/>
  <c r="X2370" i="1"/>
  <c r="X2368" i="1"/>
  <c r="X2366" i="1"/>
  <c r="X2364" i="1"/>
  <c r="X2362"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2727" i="1"/>
  <c r="X1983" i="1"/>
  <c r="X1981" i="1"/>
  <c r="X1979" i="1"/>
  <c r="X1977" i="1"/>
  <c r="X1975" i="1"/>
  <c r="X1973" i="1"/>
  <c r="X1971" i="1"/>
  <c r="X1969"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2802" i="1"/>
  <c r="X1984" i="1"/>
  <c r="X1976" i="1"/>
  <c r="X1968" i="1"/>
  <c r="X1978" i="1"/>
  <c r="X1970"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1980" i="1"/>
  <c r="X1972"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1974" i="1"/>
  <c r="X1982" i="1"/>
  <c r="X254" i="1"/>
  <c r="X249" i="1"/>
  <c r="X245" i="1"/>
  <c r="X241" i="1"/>
  <c r="X240" i="1"/>
  <c r="X238" i="1"/>
  <c r="X234" i="1"/>
  <c r="X233" i="1"/>
  <c r="X230" i="1"/>
  <c r="X225" i="1"/>
  <c r="X221" i="1"/>
  <c r="X220" i="1"/>
  <c r="X219" i="1"/>
  <c r="X216" i="1"/>
  <c r="X215" i="1"/>
  <c r="X212" i="1"/>
  <c r="X208" i="1"/>
  <c r="X207" i="1"/>
  <c r="X205" i="1"/>
  <c r="X204" i="1"/>
  <c r="X203" i="1"/>
  <c r="X202" i="1"/>
  <c r="X201" i="1"/>
  <c r="X192" i="1"/>
  <c r="X188" i="1"/>
  <c r="X186" i="1"/>
  <c r="X183" i="1"/>
  <c r="X182" i="1"/>
  <c r="X181" i="1"/>
  <c r="X180" i="1"/>
  <c r="X178" i="1"/>
  <c r="X171" i="1"/>
  <c r="X168" i="1"/>
  <c r="X163" i="1"/>
  <c r="X162" i="1"/>
  <c r="X161" i="1"/>
  <c r="X160" i="1"/>
  <c r="X157" i="1"/>
  <c r="X156" i="1"/>
  <c r="X155" i="1"/>
  <c r="X153" i="1"/>
  <c r="X152" i="1"/>
  <c r="X151" i="1"/>
  <c r="X146" i="1"/>
  <c r="X145" i="1"/>
  <c r="X140" i="1"/>
  <c r="X139" i="1"/>
  <c r="X138" i="1"/>
  <c r="X137" i="1"/>
  <c r="X134" i="1"/>
  <c r="X131" i="1"/>
  <c r="X130" i="1"/>
  <c r="X126" i="1"/>
  <c r="X123" i="1"/>
  <c r="X113" i="1"/>
  <c r="X111" i="1"/>
  <c r="X107" i="1"/>
  <c r="X103" i="1"/>
  <c r="X102" i="1"/>
  <c r="X101" i="1"/>
  <c r="X100" i="1"/>
  <c r="X97" i="1"/>
  <c r="X92" i="1"/>
  <c r="X90" i="1"/>
  <c r="X89" i="1"/>
  <c r="X86" i="1"/>
  <c r="X83" i="1"/>
  <c r="X80" i="1"/>
  <c r="X79" i="1"/>
  <c r="X77" i="1"/>
  <c r="X76" i="1"/>
  <c r="X75" i="1"/>
  <c r="X71" i="1"/>
  <c r="X70" i="1"/>
  <c r="X65" i="1"/>
  <c r="X62" i="1"/>
  <c r="X59" i="1"/>
  <c r="X57" i="1"/>
  <c r="X56" i="1"/>
  <c r="X52" i="1"/>
  <c r="X50" i="1"/>
  <c r="X47" i="1"/>
  <c r="X46" i="1"/>
  <c r="X44" i="1"/>
  <c r="X42" i="1"/>
  <c r="X41" i="1"/>
  <c r="X39" i="1"/>
  <c r="X31" i="1"/>
  <c r="X28" i="1"/>
  <c r="X27" i="1"/>
  <c r="X24" i="1"/>
  <c r="X17" i="1"/>
  <c r="X16" i="1"/>
  <c r="X13" i="1"/>
  <c r="X256" i="1"/>
  <c r="X252" i="1"/>
  <c r="X251" i="1"/>
  <c r="X250" i="1"/>
  <c r="X248" i="1"/>
  <c r="X247" i="1"/>
  <c r="X244" i="1"/>
  <c r="X243" i="1"/>
  <c r="X242" i="1"/>
  <c r="X239" i="1"/>
  <c r="X237" i="1"/>
  <c r="X236" i="1"/>
  <c r="X235" i="1"/>
  <c r="X232" i="1"/>
  <c r="X231" i="1"/>
  <c r="X228" i="1"/>
  <c r="X227" i="1"/>
  <c r="X226" i="1"/>
  <c r="X223" i="1"/>
  <c r="X222" i="1"/>
  <c r="X218" i="1"/>
  <c r="X217" i="1"/>
  <c r="X213" i="1"/>
  <c r="X210" i="1"/>
  <c r="X209" i="1"/>
  <c r="X199" i="1"/>
  <c r="X198" i="1"/>
  <c r="X197" i="1"/>
  <c r="X196" i="1"/>
  <c r="X194" i="1"/>
  <c r="X193" i="1"/>
  <c r="X190" i="1"/>
  <c r="X189" i="1"/>
  <c r="X184" i="1"/>
  <c r="X179" i="1"/>
  <c r="X177" i="1"/>
  <c r="X174" i="1"/>
  <c r="X173" i="1"/>
  <c r="X169" i="1"/>
  <c r="X167" i="1"/>
  <c r="X166" i="1"/>
  <c r="X165" i="1"/>
  <c r="X164" i="1"/>
  <c r="X159" i="1"/>
  <c r="X158" i="1"/>
  <c r="X154" i="1"/>
  <c r="X150" i="1"/>
  <c r="X149" i="1"/>
  <c r="X148" i="1"/>
  <c r="X143" i="1"/>
  <c r="X142" i="1"/>
  <c r="X136" i="1"/>
  <c r="X133" i="1"/>
  <c r="X132" i="1"/>
  <c r="X129" i="1"/>
  <c r="X128" i="1"/>
  <c r="X127" i="1"/>
  <c r="X124" i="1"/>
  <c r="X122" i="1"/>
  <c r="X121" i="1"/>
  <c r="X119" i="1"/>
  <c r="X118" i="1"/>
  <c r="X116" i="1"/>
  <c r="X115" i="1"/>
  <c r="X114" i="1"/>
  <c r="X112" i="1"/>
  <c r="X109" i="1"/>
  <c r="X108" i="1"/>
  <c r="X106" i="1"/>
  <c r="X105" i="1"/>
  <c r="X104" i="1"/>
  <c r="X98" i="1"/>
  <c r="X95" i="1"/>
  <c r="X94" i="1"/>
  <c r="X91" i="1"/>
  <c r="X88" i="1"/>
  <c r="X85" i="1"/>
  <c r="X82" i="1"/>
  <c r="X81" i="1"/>
  <c r="X73" i="1"/>
  <c r="X72" i="1"/>
  <c r="X69" i="1"/>
  <c r="X68" i="1"/>
  <c r="X67" i="1"/>
  <c r="X64" i="1"/>
  <c r="X61" i="1"/>
  <c r="X60" i="1"/>
  <c r="X55" i="1"/>
  <c r="X54" i="1"/>
  <c r="X53" i="1"/>
  <c r="X48" i="1"/>
  <c r="X45" i="1"/>
  <c r="X40" i="1"/>
  <c r="X38" i="1"/>
  <c r="X36" i="1"/>
  <c r="X35" i="1"/>
  <c r="X30" i="1"/>
  <c r="X25" i="1"/>
  <c r="X23" i="1"/>
  <c r="X22" i="1"/>
  <c r="X21" i="1"/>
  <c r="X19" i="1"/>
  <c r="X255" i="1"/>
  <c r="X253" i="1"/>
  <c r="X246" i="1"/>
  <c r="X229" i="1"/>
  <c r="X224" i="1"/>
  <c r="X214" i="1"/>
  <c r="X211" i="1"/>
  <c r="X206" i="1"/>
  <c r="X200" i="1"/>
  <c r="X195" i="1"/>
  <c r="X191" i="1"/>
  <c r="X187" i="1"/>
  <c r="X185" i="1"/>
  <c r="X176" i="1"/>
  <c r="X175" i="1"/>
  <c r="X172" i="1"/>
  <c r="X170" i="1"/>
  <c r="X147" i="1"/>
  <c r="X144" i="1"/>
  <c r="X141" i="1"/>
  <c r="X135" i="1"/>
  <c r="X125" i="1"/>
  <c r="X120" i="1"/>
  <c r="X117" i="1"/>
  <c r="X110" i="1"/>
  <c r="X99" i="1"/>
  <c r="X96" i="1"/>
  <c r="X93" i="1"/>
  <c r="X87" i="1"/>
  <c r="X84" i="1"/>
  <c r="X78" i="1"/>
  <c r="X74" i="1"/>
  <c r="X66" i="1"/>
  <c r="X63" i="1"/>
  <c r="X58" i="1"/>
  <c r="X51" i="1"/>
  <c r="X49" i="1"/>
  <c r="X43" i="1"/>
  <c r="X37" i="1"/>
  <c r="X34" i="1"/>
  <c r="X33" i="1"/>
  <c r="X32" i="1"/>
  <c r="X29" i="1"/>
  <c r="X26" i="1"/>
  <c r="X20" i="1"/>
  <c r="X18" i="1"/>
  <c r="X15" i="1"/>
  <c r="X14" i="1"/>
  <c r="L3287" i="1"/>
  <c r="L3283" i="1"/>
  <c r="L3279" i="1"/>
  <c r="L3275" i="1"/>
  <c r="L3271" i="1"/>
  <c r="L3267" i="1"/>
  <c r="L3263" i="1"/>
  <c r="L3259" i="1"/>
  <c r="L3255" i="1"/>
  <c r="L3251" i="1"/>
  <c r="L3247" i="1"/>
  <c r="L3243" i="1"/>
  <c r="L3239" i="1"/>
  <c r="L3235" i="1"/>
  <c r="L3231" i="1"/>
  <c r="L3227" i="1"/>
  <c r="L3223" i="1"/>
  <c r="L3219" i="1"/>
  <c r="L3215" i="1"/>
  <c r="L3211" i="1"/>
  <c r="L3207" i="1"/>
  <c r="L3203" i="1"/>
  <c r="L3199" i="1"/>
  <c r="L3195" i="1"/>
  <c r="L3191" i="1"/>
  <c r="L3187" i="1"/>
  <c r="L3183" i="1"/>
  <c r="L3179" i="1"/>
  <c r="L3175" i="1"/>
  <c r="L3171" i="1"/>
  <c r="L3167" i="1"/>
  <c r="L3163" i="1"/>
  <c r="L3159" i="1"/>
  <c r="L3155" i="1"/>
  <c r="L3151" i="1"/>
  <c r="L3147" i="1"/>
  <c r="L3143" i="1"/>
  <c r="L3139" i="1"/>
  <c r="L3135" i="1"/>
  <c r="L3131" i="1"/>
  <c r="L3127" i="1"/>
  <c r="L3123" i="1"/>
  <c r="L3119" i="1"/>
  <c r="L3115" i="1"/>
  <c r="L3111" i="1"/>
  <c r="L3107" i="1"/>
  <c r="L3103" i="1"/>
  <c r="L3099" i="1"/>
  <c r="L3095" i="1"/>
  <c r="L3091" i="1"/>
  <c r="L3087" i="1"/>
  <c r="L3083" i="1"/>
  <c r="L3079" i="1"/>
  <c r="L3075" i="1"/>
  <c r="L3071" i="1"/>
  <c r="L3067" i="1"/>
  <c r="L3063" i="1"/>
  <c r="L3059" i="1"/>
  <c r="L3055" i="1"/>
  <c r="L3051" i="1"/>
  <c r="L3047" i="1"/>
  <c r="L3043" i="1"/>
  <c r="L3039" i="1"/>
  <c r="L3035" i="1"/>
  <c r="L3031" i="1"/>
  <c r="L3027" i="1"/>
  <c r="L3023" i="1"/>
  <c r="L3019" i="1"/>
  <c r="L3015" i="1"/>
  <c r="L3011" i="1"/>
  <c r="L3007" i="1"/>
  <c r="L3003" i="1"/>
  <c r="L2999" i="1"/>
  <c r="L2995" i="1"/>
  <c r="L2991" i="1"/>
  <c r="L2987" i="1"/>
  <c r="L2983" i="1"/>
  <c r="L2979" i="1"/>
  <c r="L2975" i="1"/>
  <c r="L2971" i="1"/>
  <c r="L2967" i="1"/>
  <c r="L2963" i="1"/>
  <c r="L2959" i="1"/>
  <c r="L2955" i="1"/>
  <c r="L2951" i="1"/>
  <c r="L3286" i="1"/>
  <c r="L3282" i="1"/>
  <c r="L3278" i="1"/>
  <c r="L3274" i="1"/>
  <c r="L3270" i="1"/>
  <c r="L3266" i="1"/>
  <c r="L3262" i="1"/>
  <c r="L3258" i="1"/>
  <c r="L3254" i="1"/>
  <c r="L3250" i="1"/>
  <c r="L3246" i="1"/>
  <c r="L3242" i="1"/>
  <c r="L3238" i="1"/>
  <c r="L3234" i="1"/>
  <c r="L3230" i="1"/>
  <c r="L3226" i="1"/>
  <c r="L3222" i="1"/>
  <c r="L3218" i="1"/>
  <c r="L3214" i="1"/>
  <c r="L3210" i="1"/>
  <c r="L3206" i="1"/>
  <c r="L3202" i="1"/>
  <c r="L3198" i="1"/>
  <c r="L3194" i="1"/>
  <c r="L3190" i="1"/>
  <c r="L3186" i="1"/>
  <c r="L3182" i="1"/>
  <c r="L3178" i="1"/>
  <c r="L3174" i="1"/>
  <c r="L3170" i="1"/>
  <c r="L3166" i="1"/>
  <c r="L3162" i="1"/>
  <c r="L3158" i="1"/>
  <c r="L3154" i="1"/>
  <c r="L3150" i="1"/>
  <c r="L3146" i="1"/>
  <c r="L3142" i="1"/>
  <c r="L3138" i="1"/>
  <c r="L3134" i="1"/>
  <c r="L3130" i="1"/>
  <c r="L3126" i="1"/>
  <c r="L3122" i="1"/>
  <c r="L3118" i="1"/>
  <c r="L3114" i="1"/>
  <c r="L3110" i="1"/>
  <c r="L3106" i="1"/>
  <c r="L3102" i="1"/>
  <c r="L3098" i="1"/>
  <c r="L3094" i="1"/>
  <c r="L3090" i="1"/>
  <c r="L3086" i="1"/>
  <c r="L3082" i="1"/>
  <c r="L3078" i="1"/>
  <c r="L3074"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2974" i="1"/>
  <c r="L2970" i="1"/>
  <c r="L2966" i="1"/>
  <c r="L2962" i="1"/>
  <c r="L2958" i="1"/>
  <c r="L2954" i="1"/>
  <c r="L2950"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5" i="1"/>
  <c r="L3269" i="1"/>
  <c r="L3253" i="1"/>
  <c r="L3237" i="1"/>
  <c r="L3221" i="1"/>
  <c r="L3205" i="1"/>
  <c r="L3189" i="1"/>
  <c r="L3173" i="1"/>
  <c r="L3157" i="1"/>
  <c r="L3141" i="1"/>
  <c r="L3125" i="1"/>
  <c r="L3109" i="1"/>
  <c r="L3093" i="1"/>
  <c r="L3077" i="1"/>
  <c r="L3061" i="1"/>
  <c r="L3045" i="1"/>
  <c r="L3029" i="1"/>
  <c r="L3013" i="1"/>
  <c r="L2997" i="1"/>
  <c r="L2981" i="1"/>
  <c r="L2965"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2757" i="1"/>
  <c r="L2753" i="1"/>
  <c r="L2749" i="1"/>
  <c r="L2745" i="1"/>
  <c r="L2741" i="1"/>
  <c r="L2737" i="1"/>
  <c r="L2733" i="1"/>
  <c r="L2729" i="1"/>
  <c r="L2725" i="1"/>
  <c r="L2721" i="1"/>
  <c r="L2717" i="1"/>
  <c r="L2713" i="1"/>
  <c r="L2709" i="1"/>
  <c r="L2705" i="1"/>
  <c r="L2701" i="1"/>
  <c r="L2697" i="1"/>
  <c r="L3281" i="1"/>
  <c r="L3265" i="1"/>
  <c r="L3249" i="1"/>
  <c r="L3233" i="1"/>
  <c r="L3217" i="1"/>
  <c r="L3201" i="1"/>
  <c r="L3185" i="1"/>
  <c r="L3169" i="1"/>
  <c r="L3153" i="1"/>
  <c r="L3137" i="1"/>
  <c r="L3121" i="1"/>
  <c r="L3105" i="1"/>
  <c r="L3089" i="1"/>
  <c r="L3073" i="1"/>
  <c r="L3057" i="1"/>
  <c r="L3041" i="1"/>
  <c r="L3025" i="1"/>
  <c r="L3009" i="1"/>
  <c r="L2993" i="1"/>
  <c r="L2977" i="1"/>
  <c r="L2961" i="1"/>
  <c r="L2948" i="1"/>
  <c r="L2944" i="1"/>
  <c r="L2940" i="1"/>
  <c r="L2936" i="1"/>
  <c r="L2932" i="1"/>
  <c r="L2928" i="1"/>
  <c r="L2924" i="1"/>
  <c r="L2920" i="1"/>
  <c r="L2916" i="1"/>
  <c r="L2912" i="1"/>
  <c r="L2908" i="1"/>
  <c r="L2904" i="1"/>
  <c r="L2900" i="1"/>
  <c r="L2896" i="1"/>
  <c r="L2892" i="1"/>
  <c r="L2888" i="1"/>
  <c r="L2884" i="1"/>
  <c r="L2880" i="1"/>
  <c r="L2876" i="1"/>
  <c r="L2872" i="1"/>
  <c r="L2868" i="1"/>
  <c r="L2864" i="1"/>
  <c r="L2860" i="1"/>
  <c r="L2856" i="1"/>
  <c r="L2852" i="1"/>
  <c r="L2848" i="1"/>
  <c r="L2844" i="1"/>
  <c r="L2840" i="1"/>
  <c r="L2836" i="1"/>
  <c r="L2832" i="1"/>
  <c r="L2828" i="1"/>
  <c r="L2824" i="1"/>
  <c r="L2820" i="1"/>
  <c r="L2816" i="1"/>
  <c r="L2812" i="1"/>
  <c r="L2808" i="1"/>
  <c r="L2804" i="1"/>
  <c r="L2800" i="1"/>
  <c r="L2796" i="1"/>
  <c r="L2792" i="1"/>
  <c r="L2788" i="1"/>
  <c r="L2784" i="1"/>
  <c r="L2780" i="1"/>
  <c r="L2776" i="1"/>
  <c r="L2772" i="1"/>
  <c r="L2768" i="1"/>
  <c r="L2764" i="1"/>
  <c r="L2760" i="1"/>
  <c r="L2756" i="1"/>
  <c r="L2752" i="1"/>
  <c r="L2748" i="1"/>
  <c r="L2744" i="1"/>
  <c r="L2740" i="1"/>
  <c r="L2736" i="1"/>
  <c r="L2732" i="1"/>
  <c r="L2728" i="1"/>
  <c r="L2724" i="1"/>
  <c r="L2720" i="1"/>
  <c r="L2716" i="1"/>
  <c r="L2712" i="1"/>
  <c r="L2708" i="1"/>
  <c r="L2704" i="1"/>
  <c r="L2700" i="1"/>
  <c r="L2696" i="1"/>
  <c r="L3277" i="1"/>
  <c r="L3261" i="1"/>
  <c r="L3245" i="1"/>
  <c r="L3229" i="1"/>
  <c r="L3213" i="1"/>
  <c r="L3197" i="1"/>
  <c r="L3181" i="1"/>
  <c r="L3165" i="1"/>
  <c r="L3149" i="1"/>
  <c r="L3133" i="1"/>
  <c r="L3117" i="1"/>
  <c r="L3101" i="1"/>
  <c r="L3085" i="1"/>
  <c r="L3069" i="1"/>
  <c r="L3053" i="1"/>
  <c r="L3037" i="1"/>
  <c r="L3021" i="1"/>
  <c r="L3005" i="1"/>
  <c r="L2989" i="1"/>
  <c r="L2973" i="1"/>
  <c r="L2957" i="1"/>
  <c r="L2947" i="1"/>
  <c r="L2943" i="1"/>
  <c r="L2939" i="1"/>
  <c r="L2935" i="1"/>
  <c r="L2931" i="1"/>
  <c r="L2927" i="1"/>
  <c r="L2923" i="1"/>
  <c r="L2919" i="1"/>
  <c r="L2915" i="1"/>
  <c r="L2911" i="1"/>
  <c r="L2907" i="1"/>
  <c r="L2903" i="1"/>
  <c r="L2899" i="1"/>
  <c r="L2895" i="1"/>
  <c r="L2891" i="1"/>
  <c r="L2887" i="1"/>
  <c r="L2883" i="1"/>
  <c r="L2879" i="1"/>
  <c r="L2875" i="1"/>
  <c r="L2871" i="1"/>
  <c r="L2867" i="1"/>
  <c r="L2863" i="1"/>
  <c r="L2859" i="1"/>
  <c r="L2855" i="1"/>
  <c r="L2851" i="1"/>
  <c r="L2847" i="1"/>
  <c r="L2843" i="1"/>
  <c r="L2839" i="1"/>
  <c r="L2835" i="1"/>
  <c r="L2831" i="1"/>
  <c r="L2827" i="1"/>
  <c r="L2823" i="1"/>
  <c r="L2819" i="1"/>
  <c r="L2815" i="1"/>
  <c r="L2811" i="1"/>
  <c r="L2807" i="1"/>
  <c r="L2803" i="1"/>
  <c r="L2799" i="1"/>
  <c r="L2795" i="1"/>
  <c r="L2791" i="1"/>
  <c r="L2787" i="1"/>
  <c r="L2783" i="1"/>
  <c r="L2779" i="1"/>
  <c r="L2775" i="1"/>
  <c r="L2771" i="1"/>
  <c r="L2767" i="1"/>
  <c r="L2763" i="1"/>
  <c r="L2759" i="1"/>
  <c r="L3273" i="1"/>
  <c r="L3209" i="1"/>
  <c r="L3145" i="1"/>
  <c r="L3081" i="1"/>
  <c r="L3017" i="1"/>
  <c r="L2953" i="1"/>
  <c r="L2934" i="1"/>
  <c r="L2918" i="1"/>
  <c r="L2902" i="1"/>
  <c r="L2886" i="1"/>
  <c r="L2870" i="1"/>
  <c r="L2854" i="1"/>
  <c r="L2838" i="1"/>
  <c r="L2822" i="1"/>
  <c r="L2806" i="1"/>
  <c r="L2790" i="1"/>
  <c r="L2774" i="1"/>
  <c r="L2758" i="1"/>
  <c r="L2750" i="1"/>
  <c r="L2742" i="1"/>
  <c r="L2734" i="1"/>
  <c r="L2726" i="1"/>
  <c r="L2718" i="1"/>
  <c r="L2710" i="1"/>
  <c r="L2702"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474" i="1"/>
  <c r="L2470" i="1"/>
  <c r="L2466" i="1"/>
  <c r="L2462" i="1"/>
  <c r="L2458" i="1"/>
  <c r="L3257" i="1"/>
  <c r="L3193" i="1"/>
  <c r="L3129" i="1"/>
  <c r="L3065" i="1"/>
  <c r="L3001" i="1"/>
  <c r="L2946" i="1"/>
  <c r="L2930" i="1"/>
  <c r="L2914" i="1"/>
  <c r="L2898" i="1"/>
  <c r="L2882" i="1"/>
  <c r="L2866" i="1"/>
  <c r="L2850" i="1"/>
  <c r="L2834" i="1"/>
  <c r="L2818" i="1"/>
  <c r="L2802" i="1"/>
  <c r="L2786" i="1"/>
  <c r="L2770" i="1"/>
  <c r="L2755" i="1"/>
  <c r="L2747" i="1"/>
  <c r="L2739" i="1"/>
  <c r="L2731" i="1"/>
  <c r="L2723" i="1"/>
  <c r="L2715" i="1"/>
  <c r="L2707" i="1"/>
  <c r="L2699" i="1"/>
  <c r="L2693" i="1"/>
  <c r="L2689" i="1"/>
  <c r="L2685" i="1"/>
  <c r="L2681" i="1"/>
  <c r="L2677" i="1"/>
  <c r="L2673" i="1"/>
  <c r="L2669" i="1"/>
  <c r="L2665" i="1"/>
  <c r="L2661" i="1"/>
  <c r="L2657" i="1"/>
  <c r="L2653" i="1"/>
  <c r="L2649" i="1"/>
  <c r="L2645" i="1"/>
  <c r="L2641" i="1"/>
  <c r="L2637"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2477" i="1"/>
  <c r="L3241" i="1"/>
  <c r="L3177" i="1"/>
  <c r="L3113" i="1"/>
  <c r="L3049" i="1"/>
  <c r="L2985" i="1"/>
  <c r="L2942" i="1"/>
  <c r="L2926" i="1"/>
  <c r="L2910" i="1"/>
  <c r="L2894" i="1"/>
  <c r="L2878" i="1"/>
  <c r="L2862" i="1"/>
  <c r="L2846" i="1"/>
  <c r="L2830" i="1"/>
  <c r="L2814" i="1"/>
  <c r="L2798" i="1"/>
  <c r="L2782" i="1"/>
  <c r="L2766" i="1"/>
  <c r="L2754" i="1"/>
  <c r="L2746" i="1"/>
  <c r="L2738" i="1"/>
  <c r="L2730" i="1"/>
  <c r="L2722" i="1"/>
  <c r="L2714" i="1"/>
  <c r="L2706" i="1"/>
  <c r="L2698" i="1"/>
  <c r="L2692" i="1"/>
  <c r="L2688" i="1"/>
  <c r="L2684" i="1"/>
  <c r="L2680" i="1"/>
  <c r="L2676" i="1"/>
  <c r="L2672" i="1"/>
  <c r="L2668" i="1"/>
  <c r="L2664" i="1"/>
  <c r="L2660" i="1"/>
  <c r="L2656" i="1"/>
  <c r="L2652" i="1"/>
  <c r="L2648" i="1"/>
  <c r="L2644" i="1"/>
  <c r="L2640" i="1"/>
  <c r="L2636"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476" i="1"/>
  <c r="L2472" i="1"/>
  <c r="L2468" i="1"/>
  <c r="L2464" i="1"/>
  <c r="L2460" i="1"/>
  <c r="L2456" i="1"/>
  <c r="L3225" i="1"/>
  <c r="L2969" i="1"/>
  <c r="L2890" i="1"/>
  <c r="L2826" i="1"/>
  <c r="L2762" i="1"/>
  <c r="L2727" i="1"/>
  <c r="L2695" i="1"/>
  <c r="L2679" i="1"/>
  <c r="L2663" i="1"/>
  <c r="L2647" i="1"/>
  <c r="L2631" i="1"/>
  <c r="L2615" i="1"/>
  <c r="L2599" i="1"/>
  <c r="L2583" i="1"/>
  <c r="L2567" i="1"/>
  <c r="L2551" i="1"/>
  <c r="L2535" i="1"/>
  <c r="L2519" i="1"/>
  <c r="L2503" i="1"/>
  <c r="L2487" i="1"/>
  <c r="L2473" i="1"/>
  <c r="L2465" i="1"/>
  <c r="L2457"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1868" i="1"/>
  <c r="L3161" i="1"/>
  <c r="L2938" i="1"/>
  <c r="L2874" i="1"/>
  <c r="L2810" i="1"/>
  <c r="L2751" i="1"/>
  <c r="L2719" i="1"/>
  <c r="L2691" i="1"/>
  <c r="L2675" i="1"/>
  <c r="L2659" i="1"/>
  <c r="L2643" i="1"/>
  <c r="L2627" i="1"/>
  <c r="L2611" i="1"/>
  <c r="L2595" i="1"/>
  <c r="L2579" i="1"/>
  <c r="L2563" i="1"/>
  <c r="L2547" i="1"/>
  <c r="L2531" i="1"/>
  <c r="L2515" i="1"/>
  <c r="L2499" i="1"/>
  <c r="L2483" i="1"/>
  <c r="L2471" i="1"/>
  <c r="L2463"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3097" i="1"/>
  <c r="L2922" i="1"/>
  <c r="L2858" i="1"/>
  <c r="L2794" i="1"/>
  <c r="L2743" i="1"/>
  <c r="L2711" i="1"/>
  <c r="L2687" i="1"/>
  <c r="L2671" i="1"/>
  <c r="L2655" i="1"/>
  <c r="L2639" i="1"/>
  <c r="L2623" i="1"/>
  <c r="L2607" i="1"/>
  <c r="L2591" i="1"/>
  <c r="L2575" i="1"/>
  <c r="L2559" i="1"/>
  <c r="L2543" i="1"/>
  <c r="L2527" i="1"/>
  <c r="L2511" i="1"/>
  <c r="L2495" i="1"/>
  <c r="L2479" i="1"/>
  <c r="L2469" i="1"/>
  <c r="L2461"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3033" i="1"/>
  <c r="L2735" i="1"/>
  <c r="L2651" i="1"/>
  <c r="L2587" i="1"/>
  <c r="L2523" i="1"/>
  <c r="L2467" i="1"/>
  <c r="L2445" i="1"/>
  <c r="L2429" i="1"/>
  <c r="L2413" i="1"/>
  <c r="L2397" i="1"/>
  <c r="L2381" i="1"/>
  <c r="L2365" i="1"/>
  <c r="L2349" i="1"/>
  <c r="L2333" i="1"/>
  <c r="L2317" i="1"/>
  <c r="L2301" i="1"/>
  <c r="L2285" i="1"/>
  <c r="L2269" i="1"/>
  <c r="L2253" i="1"/>
  <c r="L2237" i="1"/>
  <c r="L2221" i="1"/>
  <c r="L2205" i="1"/>
  <c r="L2189" i="1"/>
  <c r="L2173" i="1"/>
  <c r="L2157" i="1"/>
  <c r="L2141" i="1"/>
  <c r="L2125" i="1"/>
  <c r="L2109" i="1"/>
  <c r="L2093" i="1"/>
  <c r="L2077" i="1"/>
  <c r="L2061" i="1"/>
  <c r="L2045" i="1"/>
  <c r="L2029" i="1"/>
  <c r="L2013" i="1"/>
  <c r="L1997" i="1"/>
  <c r="L1981" i="1"/>
  <c r="L1965" i="1"/>
  <c r="L1949" i="1"/>
  <c r="L1933" i="1"/>
  <c r="L1917" i="1"/>
  <c r="L1901" i="1"/>
  <c r="L1889" i="1"/>
  <c r="L1881" i="1"/>
  <c r="L1873"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2906" i="1"/>
  <c r="L2703" i="1"/>
  <c r="L2635" i="1"/>
  <c r="L2571" i="1"/>
  <c r="L2507" i="1"/>
  <c r="L2459" i="1"/>
  <c r="L2441" i="1"/>
  <c r="L2425" i="1"/>
  <c r="L2409" i="1"/>
  <c r="L2393" i="1"/>
  <c r="L2377" i="1"/>
  <c r="L2361" i="1"/>
  <c r="L2345" i="1"/>
  <c r="L2329" i="1"/>
  <c r="L2313" i="1"/>
  <c r="L2297" i="1"/>
  <c r="L2281" i="1"/>
  <c r="L2265" i="1"/>
  <c r="L2249" i="1"/>
  <c r="L2233" i="1"/>
  <c r="L2217" i="1"/>
  <c r="L2201" i="1"/>
  <c r="L2185" i="1"/>
  <c r="L2169" i="1"/>
  <c r="L2153" i="1"/>
  <c r="L2137" i="1"/>
  <c r="L2121" i="1"/>
  <c r="L2105" i="1"/>
  <c r="L2089" i="1"/>
  <c r="L2073" i="1"/>
  <c r="L2057" i="1"/>
  <c r="L2041" i="1"/>
  <c r="L2025" i="1"/>
  <c r="L2009" i="1"/>
  <c r="L1993" i="1"/>
  <c r="L1977" i="1"/>
  <c r="L1961" i="1"/>
  <c r="L1945" i="1"/>
  <c r="L1929" i="1"/>
  <c r="L1913" i="1"/>
  <c r="L1897" i="1"/>
  <c r="L1887" i="1"/>
  <c r="L1879" i="1"/>
  <c r="L1871" i="1"/>
  <c r="L1865" i="1"/>
  <c r="L1861" i="1"/>
  <c r="L1857" i="1"/>
  <c r="L1853" i="1"/>
  <c r="L1849" i="1"/>
  <c r="L1845" i="1"/>
  <c r="L1841" i="1"/>
  <c r="L1837" i="1"/>
  <c r="L1833" i="1"/>
  <c r="L1829" i="1"/>
  <c r="L1825" i="1"/>
  <c r="L1821" i="1"/>
  <c r="L1817" i="1"/>
  <c r="L1813" i="1"/>
  <c r="L1809" i="1"/>
  <c r="L1805" i="1"/>
  <c r="L1801"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1477" i="1"/>
  <c r="L1473" i="1"/>
  <c r="L1469" i="1"/>
  <c r="L1465" i="1"/>
  <c r="L1461" i="1"/>
  <c r="L1457" i="1"/>
  <c r="L1453" i="1"/>
  <c r="L1449" i="1"/>
  <c r="L1445" i="1"/>
  <c r="L1441" i="1"/>
  <c r="L1437" i="1"/>
  <c r="L1433" i="1"/>
  <c r="L1429" i="1"/>
  <c r="L1425" i="1"/>
  <c r="L1421" i="1"/>
  <c r="L1417" i="1"/>
  <c r="L1413" i="1"/>
  <c r="L1409" i="1"/>
  <c r="L1405" i="1"/>
  <c r="L1401" i="1"/>
  <c r="L1397" i="1"/>
  <c r="L1393" i="1"/>
  <c r="L1389" i="1"/>
  <c r="L2842" i="1"/>
  <c r="L2683" i="1"/>
  <c r="L2619" i="1"/>
  <c r="L2555" i="1"/>
  <c r="L2491" i="1"/>
  <c r="L2453" i="1"/>
  <c r="L2437" i="1"/>
  <c r="L2421" i="1"/>
  <c r="L2405" i="1"/>
  <c r="L2389" i="1"/>
  <c r="L2373" i="1"/>
  <c r="L2357" i="1"/>
  <c r="L2341" i="1"/>
  <c r="L2325" i="1"/>
  <c r="L2309" i="1"/>
  <c r="L2293" i="1"/>
  <c r="L2277" i="1"/>
  <c r="L2261" i="1"/>
  <c r="L2245" i="1"/>
  <c r="L2229" i="1"/>
  <c r="L2213" i="1"/>
  <c r="L2197" i="1"/>
  <c r="L2181" i="1"/>
  <c r="L2165" i="1"/>
  <c r="L2149" i="1"/>
  <c r="L2133" i="1"/>
  <c r="L2117" i="1"/>
  <c r="L2101" i="1"/>
  <c r="L2085" i="1"/>
  <c r="L2069" i="1"/>
  <c r="L2053" i="1"/>
  <c r="L2037" i="1"/>
  <c r="L2021" i="1"/>
  <c r="L2005" i="1"/>
  <c r="L1989" i="1"/>
  <c r="L1973" i="1"/>
  <c r="L1957" i="1"/>
  <c r="L1941" i="1"/>
  <c r="L1925" i="1"/>
  <c r="L1909" i="1"/>
  <c r="L1893" i="1"/>
  <c r="L1885" i="1"/>
  <c r="L1877" i="1"/>
  <c r="L1869" i="1"/>
  <c r="L1864" i="1"/>
  <c r="L1860" i="1"/>
  <c r="L1856" i="1"/>
  <c r="L1852" i="1"/>
  <c r="L1848" i="1"/>
  <c r="L1844" i="1"/>
  <c r="L1840" i="1"/>
  <c r="L1836" i="1"/>
  <c r="L1832" i="1"/>
  <c r="L1828" i="1"/>
  <c r="L1824" i="1"/>
  <c r="L1820" i="1"/>
  <c r="L1816" i="1"/>
  <c r="L1812" i="1"/>
  <c r="L1808" i="1"/>
  <c r="L1804" i="1"/>
  <c r="L1800" i="1"/>
  <c r="L1796"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1364" i="1"/>
  <c r="L2778" i="1"/>
  <c r="L2475" i="1"/>
  <c r="L2401" i="1"/>
  <c r="L2337" i="1"/>
  <c r="L2273" i="1"/>
  <c r="L2209" i="1"/>
  <c r="L2145" i="1"/>
  <c r="L2081" i="1"/>
  <c r="L2017" i="1"/>
  <c r="L1953" i="1"/>
  <c r="L1891" i="1"/>
  <c r="L1863" i="1"/>
  <c r="L1847" i="1"/>
  <c r="L1831" i="1"/>
  <c r="L1815" i="1"/>
  <c r="L1799" i="1"/>
  <c r="L1783" i="1"/>
  <c r="L1767" i="1"/>
  <c r="L1751" i="1"/>
  <c r="L1735" i="1"/>
  <c r="L1719" i="1"/>
  <c r="L1703" i="1"/>
  <c r="L1687" i="1"/>
  <c r="L1671" i="1"/>
  <c r="L1655" i="1"/>
  <c r="L1639" i="1"/>
  <c r="L1623" i="1"/>
  <c r="L1607" i="1"/>
  <c r="L1591" i="1"/>
  <c r="L1575" i="1"/>
  <c r="L1559" i="1"/>
  <c r="L1543" i="1"/>
  <c r="L1527" i="1"/>
  <c r="L1511" i="1"/>
  <c r="L1495" i="1"/>
  <c r="L1479" i="1"/>
  <c r="L1463" i="1"/>
  <c r="L1447" i="1"/>
  <c r="L1431" i="1"/>
  <c r="L1415" i="1"/>
  <c r="L1399" i="1"/>
  <c r="L1385" i="1"/>
  <c r="L1377" i="1"/>
  <c r="L1369"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2667" i="1"/>
  <c r="L2449" i="1"/>
  <c r="L2385" i="1"/>
  <c r="L2321" i="1"/>
  <c r="L2257" i="1"/>
  <c r="L2193" i="1"/>
  <c r="L2129" i="1"/>
  <c r="L2065" i="1"/>
  <c r="L2001" i="1"/>
  <c r="L1937" i="1"/>
  <c r="L1883" i="1"/>
  <c r="L1859" i="1"/>
  <c r="L1843" i="1"/>
  <c r="L1827" i="1"/>
  <c r="L1811" i="1"/>
  <c r="L1795" i="1"/>
  <c r="L1779" i="1"/>
  <c r="L1763" i="1"/>
  <c r="L1747" i="1"/>
  <c r="L1731" i="1"/>
  <c r="L1715" i="1"/>
  <c r="L1699" i="1"/>
  <c r="L1683" i="1"/>
  <c r="L1667" i="1"/>
  <c r="L1651" i="1"/>
  <c r="L1635" i="1"/>
  <c r="L1619" i="1"/>
  <c r="L1603" i="1"/>
  <c r="L1587" i="1"/>
  <c r="L1571" i="1"/>
  <c r="L1555" i="1"/>
  <c r="L1539" i="1"/>
  <c r="L1523" i="1"/>
  <c r="L1507" i="1"/>
  <c r="L1491" i="1"/>
  <c r="L1475" i="1"/>
  <c r="L1459" i="1"/>
  <c r="L1443" i="1"/>
  <c r="L1427" i="1"/>
  <c r="L1411" i="1"/>
  <c r="L1395" i="1"/>
  <c r="L1383" i="1"/>
  <c r="L1375" i="1"/>
  <c r="L1367" i="1"/>
  <c r="L1361" i="1"/>
  <c r="L1357" i="1"/>
  <c r="L1353" i="1"/>
  <c r="L1349" i="1"/>
  <c r="L1345" i="1"/>
  <c r="L1341" i="1"/>
  <c r="L1337" i="1"/>
  <c r="L1333" i="1"/>
  <c r="L1329" i="1"/>
  <c r="L1325" i="1"/>
  <c r="L1321" i="1"/>
  <c r="L1317" i="1"/>
  <c r="L1313" i="1"/>
  <c r="L1309" i="1"/>
  <c r="L1305" i="1"/>
  <c r="L1301" i="1"/>
  <c r="L1297" i="1"/>
  <c r="L1293" i="1"/>
  <c r="L1289" i="1"/>
  <c r="L1285" i="1"/>
  <c r="L1281" i="1"/>
  <c r="L1277" i="1"/>
  <c r="L1273" i="1"/>
  <c r="L1269" i="1"/>
  <c r="L1265" i="1"/>
  <c r="L1261" i="1"/>
  <c r="L1257" i="1"/>
  <c r="L1253" i="1"/>
  <c r="L1249" i="1"/>
  <c r="L1245" i="1"/>
  <c r="L1241" i="1"/>
  <c r="L1237" i="1"/>
  <c r="L1233" i="1"/>
  <c r="L1229" i="1"/>
  <c r="L1225" i="1"/>
  <c r="L1221" i="1"/>
  <c r="L1217" i="1"/>
  <c r="L1213" i="1"/>
  <c r="L1209" i="1"/>
  <c r="L1205" i="1"/>
  <c r="L1201" i="1"/>
  <c r="L1197" i="1"/>
  <c r="L1193" i="1"/>
  <c r="L1189" i="1"/>
  <c r="L1185" i="1"/>
  <c r="L1181" i="1"/>
  <c r="L1177" i="1"/>
  <c r="L1173" i="1"/>
  <c r="L1169" i="1"/>
  <c r="L1165" i="1"/>
  <c r="L1161" i="1"/>
  <c r="L1157" i="1"/>
  <c r="L1153" i="1"/>
  <c r="L1149" i="1"/>
  <c r="L1145" i="1"/>
  <c r="L1141" i="1"/>
  <c r="L1137" i="1"/>
  <c r="L1133" i="1"/>
  <c r="L1129" i="1"/>
  <c r="L1125" i="1"/>
  <c r="L1121" i="1"/>
  <c r="L1117" i="1"/>
  <c r="L1113" i="1"/>
  <c r="L1109" i="1"/>
  <c r="L1105" i="1"/>
  <c r="L1101" i="1"/>
  <c r="L1097" i="1"/>
  <c r="L1093" i="1"/>
  <c r="L1089" i="1"/>
  <c r="L1085" i="1"/>
  <c r="L1081" i="1"/>
  <c r="L1077" i="1"/>
  <c r="L1073" i="1"/>
  <c r="L1069" i="1"/>
  <c r="L1065" i="1"/>
  <c r="L1061" i="1"/>
  <c r="L1057" i="1"/>
  <c r="L1053" i="1"/>
  <c r="L1049" i="1"/>
  <c r="L1045" i="1"/>
  <c r="L1041" i="1"/>
  <c r="L1037" i="1"/>
  <c r="L1033" i="1"/>
  <c r="L1029" i="1"/>
  <c r="L1025" i="1"/>
  <c r="L1021" i="1"/>
  <c r="L1017" i="1"/>
  <c r="L1013" i="1"/>
  <c r="L1009" i="1"/>
  <c r="L1005" i="1"/>
  <c r="L1001" i="1"/>
  <c r="L997" i="1"/>
  <c r="L993" i="1"/>
  <c r="L989" i="1"/>
  <c r="L985" i="1"/>
  <c r="L981" i="1"/>
  <c r="L977" i="1"/>
  <c r="L973" i="1"/>
  <c r="L969" i="1"/>
  <c r="L965" i="1"/>
  <c r="L961" i="1"/>
  <c r="L957" i="1"/>
  <c r="L953" i="1"/>
  <c r="L949" i="1"/>
  <c r="L945" i="1"/>
  <c r="L941" i="1"/>
  <c r="L937" i="1"/>
  <c r="L933" i="1"/>
  <c r="L929" i="1"/>
  <c r="L925" i="1"/>
  <c r="L921" i="1"/>
  <c r="L917" i="1"/>
  <c r="L913" i="1"/>
  <c r="L909" i="1"/>
  <c r="L905" i="1"/>
  <c r="L901" i="1"/>
  <c r="L897" i="1"/>
  <c r="L893" i="1"/>
  <c r="L889" i="1"/>
  <c r="L885" i="1"/>
  <c r="L881" i="1"/>
  <c r="L877" i="1"/>
  <c r="L873" i="1"/>
  <c r="L869" i="1"/>
  <c r="L865" i="1"/>
  <c r="L861" i="1"/>
  <c r="L2603" i="1"/>
  <c r="L2433" i="1"/>
  <c r="L2369" i="1"/>
  <c r="L2305" i="1"/>
  <c r="L2241" i="1"/>
  <c r="L2177" i="1"/>
  <c r="L2113" i="1"/>
  <c r="L2049" i="1"/>
  <c r="L1985" i="1"/>
  <c r="L1921" i="1"/>
  <c r="L1875" i="1"/>
  <c r="L1855" i="1"/>
  <c r="L1839" i="1"/>
  <c r="L1823" i="1"/>
  <c r="L1807" i="1"/>
  <c r="L1791" i="1"/>
  <c r="L1775" i="1"/>
  <c r="L1759" i="1"/>
  <c r="L1743" i="1"/>
  <c r="L1727" i="1"/>
  <c r="L1711" i="1"/>
  <c r="L1695" i="1"/>
  <c r="L1679" i="1"/>
  <c r="L1663" i="1"/>
  <c r="L1647" i="1"/>
  <c r="L1631" i="1"/>
  <c r="L1615" i="1"/>
  <c r="L1599" i="1"/>
  <c r="L1583" i="1"/>
  <c r="L1567" i="1"/>
  <c r="L1551" i="1"/>
  <c r="L1535" i="1"/>
  <c r="L1519" i="1"/>
  <c r="L1503" i="1"/>
  <c r="L1487" i="1"/>
  <c r="L1471" i="1"/>
  <c r="L1455" i="1"/>
  <c r="L1439" i="1"/>
  <c r="L1423" i="1"/>
  <c r="L1407" i="1"/>
  <c r="L1391" i="1"/>
  <c r="L1381" i="1"/>
  <c r="L1373" i="1"/>
  <c r="L1365" i="1"/>
  <c r="L1360" i="1"/>
  <c r="L1356" i="1"/>
  <c r="L1352" i="1"/>
  <c r="L1348" i="1"/>
  <c r="L1344" i="1"/>
  <c r="L1340" i="1"/>
  <c r="L1336" i="1"/>
  <c r="L1332" i="1"/>
  <c r="L1328" i="1"/>
  <c r="L1324" i="1"/>
  <c r="L1320" i="1"/>
  <c r="L1316" i="1"/>
  <c r="L1312" i="1"/>
  <c r="L1308" i="1"/>
  <c r="L1304" i="1"/>
  <c r="L1300" i="1"/>
  <c r="L1296" i="1"/>
  <c r="L1292" i="1"/>
  <c r="L1288" i="1"/>
  <c r="L1284" i="1"/>
  <c r="L2539" i="1"/>
  <c r="L2225" i="1"/>
  <c r="L1969" i="1"/>
  <c r="L1835" i="1"/>
  <c r="L1771" i="1"/>
  <c r="L1707" i="1"/>
  <c r="L1643" i="1"/>
  <c r="L1579" i="1"/>
  <c r="L1515" i="1"/>
  <c r="L1451" i="1"/>
  <c r="L1387" i="1"/>
  <c r="L1359" i="1"/>
  <c r="L1343" i="1"/>
  <c r="L1327" i="1"/>
  <c r="L1311" i="1"/>
  <c r="L1295"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7" i="1"/>
  <c r="L982" i="1"/>
  <c r="L976" i="1"/>
  <c r="L971" i="1"/>
  <c r="L966" i="1"/>
  <c r="L960" i="1"/>
  <c r="L955" i="1"/>
  <c r="L950" i="1"/>
  <c r="L944" i="1"/>
  <c r="L939" i="1"/>
  <c r="L934" i="1"/>
  <c r="L928" i="1"/>
  <c r="L923" i="1"/>
  <c r="L918" i="1"/>
  <c r="L912" i="1"/>
  <c r="L907" i="1"/>
  <c r="L902" i="1"/>
  <c r="L896" i="1"/>
  <c r="L891" i="1"/>
  <c r="L886" i="1"/>
  <c r="L880" i="1"/>
  <c r="L875" i="1"/>
  <c r="L870"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491" i="1"/>
  <c r="L487" i="1"/>
  <c r="L483" i="1"/>
  <c r="L479" i="1"/>
  <c r="L475" i="1"/>
  <c r="L471" i="1"/>
  <c r="L467" i="1"/>
  <c r="L463" i="1"/>
  <c r="L459" i="1"/>
  <c r="L455" i="1"/>
  <c r="L451" i="1"/>
  <c r="L447" i="1"/>
  <c r="L443" i="1"/>
  <c r="L439" i="1"/>
  <c r="L435" i="1"/>
  <c r="L431" i="1"/>
  <c r="L427" i="1"/>
  <c r="L423" i="1"/>
  <c r="L419" i="1"/>
  <c r="L415" i="1"/>
  <c r="L411" i="1"/>
  <c r="L407" i="1"/>
  <c r="L403" i="1"/>
  <c r="L399" i="1"/>
  <c r="L395" i="1"/>
  <c r="L391" i="1"/>
  <c r="L387" i="1"/>
  <c r="L383" i="1"/>
  <c r="L379" i="1"/>
  <c r="L375" i="1"/>
  <c r="L371" i="1"/>
  <c r="L367" i="1"/>
  <c r="L363" i="1"/>
  <c r="L359" i="1"/>
  <c r="L355" i="1"/>
  <c r="L351" i="1"/>
  <c r="L347" i="1"/>
  <c r="L343" i="1"/>
  <c r="L339" i="1"/>
  <c r="L335" i="1"/>
  <c r="L331" i="1"/>
  <c r="L327" i="1"/>
  <c r="L323" i="1"/>
  <c r="L319" i="1"/>
  <c r="L315" i="1"/>
  <c r="L311" i="1"/>
  <c r="L307" i="1"/>
  <c r="L303" i="1"/>
  <c r="L299" i="1"/>
  <c r="L295" i="1"/>
  <c r="L291" i="1"/>
  <c r="L287" i="1"/>
  <c r="L283" i="1"/>
  <c r="L279" i="1"/>
  <c r="L275" i="1"/>
  <c r="L271" i="1"/>
  <c r="L267" i="1"/>
  <c r="L263" i="1"/>
  <c r="L259" i="1"/>
  <c r="L255" i="1"/>
  <c r="L251" i="1"/>
  <c r="L247" i="1"/>
  <c r="L243" i="1"/>
  <c r="L239" i="1"/>
  <c r="L235" i="1"/>
  <c r="L231" i="1"/>
  <c r="L227" i="1"/>
  <c r="L223" i="1"/>
  <c r="L219" i="1"/>
  <c r="L215" i="1"/>
  <c r="L211" i="1"/>
  <c r="L207" i="1"/>
  <c r="L203" i="1"/>
  <c r="L199" i="1"/>
  <c r="L195" i="1"/>
  <c r="L191" i="1"/>
  <c r="L187" i="1"/>
  <c r="L183" i="1"/>
  <c r="L179" i="1"/>
  <c r="L175" i="1"/>
  <c r="L171" i="1"/>
  <c r="L167" i="1"/>
  <c r="L163" i="1"/>
  <c r="L159" i="1"/>
  <c r="L155" i="1"/>
  <c r="L151" i="1"/>
  <c r="L147" i="1"/>
  <c r="L143" i="1"/>
  <c r="L139" i="1"/>
  <c r="L135" i="1"/>
  <c r="L131" i="1"/>
  <c r="L127" i="1"/>
  <c r="L123" i="1"/>
  <c r="L119" i="1"/>
  <c r="L115" i="1"/>
  <c r="L111" i="1"/>
  <c r="L107" i="1"/>
  <c r="L103" i="1"/>
  <c r="L99" i="1"/>
  <c r="L95" i="1"/>
  <c r="L91" i="1"/>
  <c r="L87" i="1"/>
  <c r="L83" i="1"/>
  <c r="L79" i="1"/>
  <c r="L75" i="1"/>
  <c r="L71" i="1"/>
  <c r="L67" i="1"/>
  <c r="L63" i="1"/>
  <c r="L59" i="1"/>
  <c r="L55" i="1"/>
  <c r="L51" i="1"/>
  <c r="L47" i="1"/>
  <c r="L43" i="1"/>
  <c r="L39" i="1"/>
  <c r="L35" i="1"/>
  <c r="L31" i="1"/>
  <c r="L27" i="1"/>
  <c r="L23" i="1"/>
  <c r="L19" i="1"/>
  <c r="L15" i="1"/>
  <c r="L884" i="1"/>
  <c r="L482" i="1"/>
  <c r="L478" i="1"/>
  <c r="L474" i="1"/>
  <c r="L466" i="1"/>
  <c r="L462" i="1"/>
  <c r="L458" i="1"/>
  <c r="L450" i="1"/>
  <c r="L446" i="1"/>
  <c r="L442" i="1"/>
  <c r="L438" i="1"/>
  <c r="L434" i="1"/>
  <c r="L430" i="1"/>
  <c r="L426" i="1"/>
  <c r="L418" i="1"/>
  <c r="L414" i="1"/>
  <c r="L406" i="1"/>
  <c r="L402" i="1"/>
  <c r="L398" i="1"/>
  <c r="L394" i="1"/>
  <c r="L386" i="1"/>
  <c r="L378" i="1"/>
  <c r="L374" i="1"/>
  <c r="L366" i="1"/>
  <c r="L354" i="1"/>
  <c r="L350" i="1"/>
  <c r="L346" i="1"/>
  <c r="L342" i="1"/>
  <c r="L338" i="1"/>
  <c r="L334" i="1"/>
  <c r="L322" i="1"/>
  <c r="L314" i="1"/>
  <c r="L306" i="1"/>
  <c r="L298" i="1"/>
  <c r="L290" i="1"/>
  <c r="L286" i="1"/>
  <c r="L278" i="1"/>
  <c r="L270" i="1"/>
  <c r="L266" i="1"/>
  <c r="L262" i="1"/>
  <c r="L258" i="1"/>
  <c r="L254" i="1"/>
  <c r="L250" i="1"/>
  <c r="L246" i="1"/>
  <c r="L242" i="1"/>
  <c r="L238" i="1"/>
  <c r="L234" i="1"/>
  <c r="L230" i="1"/>
  <c r="L226" i="1"/>
  <c r="L150" i="1"/>
  <c r="L146" i="1"/>
  <c r="L134" i="1"/>
  <c r="L2417" i="1"/>
  <c r="L2161" i="1"/>
  <c r="L1905" i="1"/>
  <c r="L1819" i="1"/>
  <c r="L1755" i="1"/>
  <c r="L1691" i="1"/>
  <c r="L1627" i="1"/>
  <c r="L1563" i="1"/>
  <c r="L1499" i="1"/>
  <c r="L1435" i="1"/>
  <c r="L1379" i="1"/>
  <c r="L1355" i="1"/>
  <c r="L1339" i="1"/>
  <c r="L1323" i="1"/>
  <c r="L1307" i="1"/>
  <c r="L1291"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55" i="1"/>
  <c r="L1047" i="1"/>
  <c r="L1039" i="1"/>
  <c r="L1031" i="1"/>
  <c r="L1023" i="1"/>
  <c r="L1015" i="1"/>
  <c r="L1007" i="1"/>
  <c r="L999" i="1"/>
  <c r="L991" i="1"/>
  <c r="L986" i="1"/>
  <c r="L980" i="1"/>
  <c r="L975" i="1"/>
  <c r="L970" i="1"/>
  <c r="L964" i="1"/>
  <c r="L959" i="1"/>
  <c r="L954" i="1"/>
  <c r="L948" i="1"/>
  <c r="L943" i="1"/>
  <c r="L938" i="1"/>
  <c r="L932" i="1"/>
  <c r="L927" i="1"/>
  <c r="L922" i="1"/>
  <c r="L916" i="1"/>
  <c r="L911" i="1"/>
  <c r="L906" i="1"/>
  <c r="L900" i="1"/>
  <c r="L895" i="1"/>
  <c r="L890" i="1"/>
  <c r="L879" i="1"/>
  <c r="L874" i="1"/>
  <c r="L868" i="1"/>
  <c r="L863"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742" i="1"/>
  <c r="L738" i="1"/>
  <c r="L734" i="1"/>
  <c r="L730" i="1"/>
  <c r="L726" i="1"/>
  <c r="L722" i="1"/>
  <c r="L718" i="1"/>
  <c r="L714" i="1"/>
  <c r="L710" i="1"/>
  <c r="L706" i="1"/>
  <c r="L702" i="1"/>
  <c r="L698" i="1"/>
  <c r="L694" i="1"/>
  <c r="L690" i="1"/>
  <c r="L686" i="1"/>
  <c r="L682" i="1"/>
  <c r="L678" i="1"/>
  <c r="L674" i="1"/>
  <c r="L670" i="1"/>
  <c r="L666" i="1"/>
  <c r="L662" i="1"/>
  <c r="L658" i="1"/>
  <c r="L654" i="1"/>
  <c r="L650" i="1"/>
  <c r="L646" i="1"/>
  <c r="L642" i="1"/>
  <c r="L638" i="1"/>
  <c r="L634" i="1"/>
  <c r="L630" i="1"/>
  <c r="L626" i="1"/>
  <c r="L622" i="1"/>
  <c r="L618" i="1"/>
  <c r="L614" i="1"/>
  <c r="L610" i="1"/>
  <c r="L606" i="1"/>
  <c r="L602" i="1"/>
  <c r="L598" i="1"/>
  <c r="L594" i="1"/>
  <c r="L590" i="1"/>
  <c r="L586" i="1"/>
  <c r="L582" i="1"/>
  <c r="L578" i="1"/>
  <c r="L574" i="1"/>
  <c r="L570" i="1"/>
  <c r="L566" i="1"/>
  <c r="L562" i="1"/>
  <c r="L558" i="1"/>
  <c r="L554" i="1"/>
  <c r="L550" i="1"/>
  <c r="L546" i="1"/>
  <c r="L542" i="1"/>
  <c r="L538" i="1"/>
  <c r="L534" i="1"/>
  <c r="L530" i="1"/>
  <c r="L526" i="1"/>
  <c r="L522" i="1"/>
  <c r="L518" i="1"/>
  <c r="L514" i="1"/>
  <c r="L510" i="1"/>
  <c r="L506" i="1"/>
  <c r="L502" i="1"/>
  <c r="L498" i="1"/>
  <c r="L494" i="1"/>
  <c r="L490" i="1"/>
  <c r="L486" i="1"/>
  <c r="L470" i="1"/>
  <c r="L454" i="1"/>
  <c r="L422" i="1"/>
  <c r="L410" i="1"/>
  <c r="L390" i="1"/>
  <c r="L382" i="1"/>
  <c r="L370" i="1"/>
  <c r="L362" i="1"/>
  <c r="L358" i="1"/>
  <c r="L330" i="1"/>
  <c r="L326" i="1"/>
  <c r="L318" i="1"/>
  <c r="L310" i="1"/>
  <c r="L302" i="1"/>
  <c r="L294" i="1"/>
  <c r="L282" i="1"/>
  <c r="L274" i="1"/>
  <c r="L222" i="1"/>
  <c r="L218" i="1"/>
  <c r="L214" i="1"/>
  <c r="L210" i="1"/>
  <c r="L206" i="1"/>
  <c r="L202" i="1"/>
  <c r="L198" i="1"/>
  <c r="L194" i="1"/>
  <c r="L190" i="1"/>
  <c r="L186" i="1"/>
  <c r="L182" i="1"/>
  <c r="L178" i="1"/>
  <c r="L174" i="1"/>
  <c r="L170" i="1"/>
  <c r="L166" i="1"/>
  <c r="L162" i="1"/>
  <c r="L158" i="1"/>
  <c r="L154" i="1"/>
  <c r="L142" i="1"/>
  <c r="L138" i="1"/>
  <c r="L2353" i="1"/>
  <c r="L2097" i="1"/>
  <c r="L1867" i="1"/>
  <c r="L1803" i="1"/>
  <c r="L1739" i="1"/>
  <c r="L1675" i="1"/>
  <c r="L1611" i="1"/>
  <c r="L1547" i="1"/>
  <c r="L1483" i="1"/>
  <c r="L1419" i="1"/>
  <c r="L1371" i="1"/>
  <c r="L1351" i="1"/>
  <c r="L1335" i="1"/>
  <c r="L1319" i="1"/>
  <c r="L1303" i="1"/>
  <c r="L1287"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52" i="1"/>
  <c r="L1044" i="1"/>
  <c r="L1036" i="1"/>
  <c r="L1028" i="1"/>
  <c r="L1020" i="1"/>
  <c r="L1012" i="1"/>
  <c r="L1004" i="1"/>
  <c r="L996" i="1"/>
  <c r="L990" i="1"/>
  <c r="L984" i="1"/>
  <c r="L979" i="1"/>
  <c r="L974" i="1"/>
  <c r="L968" i="1"/>
  <c r="L963" i="1"/>
  <c r="L958" i="1"/>
  <c r="L952" i="1"/>
  <c r="L947" i="1"/>
  <c r="L942" i="1"/>
  <c r="L936" i="1"/>
  <c r="L931" i="1"/>
  <c r="L926" i="1"/>
  <c r="L920" i="1"/>
  <c r="L915" i="1"/>
  <c r="L910" i="1"/>
  <c r="L904" i="1"/>
  <c r="L899" i="1"/>
  <c r="L894" i="1"/>
  <c r="L888" i="1"/>
  <c r="L883" i="1"/>
  <c r="L878" i="1"/>
  <c r="L872" i="1"/>
  <c r="L867" i="1"/>
  <c r="L862" i="1"/>
  <c r="L857" i="1"/>
  <c r="L853" i="1"/>
  <c r="L849" i="1"/>
  <c r="L845" i="1"/>
  <c r="L841" i="1"/>
  <c r="L837" i="1"/>
  <c r="L833" i="1"/>
  <c r="L829" i="1"/>
  <c r="L825" i="1"/>
  <c r="L821" i="1"/>
  <c r="L817" i="1"/>
  <c r="L813" i="1"/>
  <c r="L809" i="1"/>
  <c r="L805" i="1"/>
  <c r="L801" i="1"/>
  <c r="L797" i="1"/>
  <c r="L793" i="1"/>
  <c r="L789" i="1"/>
  <c r="L785" i="1"/>
  <c r="L781" i="1"/>
  <c r="L777" i="1"/>
  <c r="L773" i="1"/>
  <c r="L769" i="1"/>
  <c r="L765" i="1"/>
  <c r="L761" i="1"/>
  <c r="L757" i="1"/>
  <c r="L753" i="1"/>
  <c r="L749"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625" i="1"/>
  <c r="L621" i="1"/>
  <c r="L617" i="1"/>
  <c r="L613" i="1"/>
  <c r="L609" i="1"/>
  <c r="L605" i="1"/>
  <c r="L601" i="1"/>
  <c r="L597" i="1"/>
  <c r="L593" i="1"/>
  <c r="L589" i="1"/>
  <c r="L585" i="1"/>
  <c r="L581" i="1"/>
  <c r="L577" i="1"/>
  <c r="L573" i="1"/>
  <c r="L569" i="1"/>
  <c r="L565" i="1"/>
  <c r="L561" i="1"/>
  <c r="L557" i="1"/>
  <c r="L553" i="1"/>
  <c r="L549" i="1"/>
  <c r="L545" i="1"/>
  <c r="L541" i="1"/>
  <c r="L537" i="1"/>
  <c r="L533" i="1"/>
  <c r="L529" i="1"/>
  <c r="L525" i="1"/>
  <c r="L521" i="1"/>
  <c r="L517" i="1"/>
  <c r="L513" i="1"/>
  <c r="L509" i="1"/>
  <c r="L505" i="1"/>
  <c r="L501" i="1"/>
  <c r="L497" i="1"/>
  <c r="L493" i="1"/>
  <c r="L2289" i="1"/>
  <c r="L1723" i="1"/>
  <c r="L1467" i="1"/>
  <c r="L1331" i="1"/>
  <c r="L1275" i="1"/>
  <c r="L1243" i="1"/>
  <c r="L1211" i="1"/>
  <c r="L1179" i="1"/>
  <c r="L1147" i="1"/>
  <c r="L1115" i="1"/>
  <c r="L1083" i="1"/>
  <c r="L1051" i="1"/>
  <c r="L1019" i="1"/>
  <c r="L988" i="1"/>
  <c r="L967" i="1"/>
  <c r="L946" i="1"/>
  <c r="L924" i="1"/>
  <c r="L903" i="1"/>
  <c r="L882" i="1"/>
  <c r="L860" i="1"/>
  <c r="L844" i="1"/>
  <c r="L828" i="1"/>
  <c r="L812" i="1"/>
  <c r="L796" i="1"/>
  <c r="L780" i="1"/>
  <c r="L764" i="1"/>
  <c r="L748" i="1"/>
  <c r="L732" i="1"/>
  <c r="L716" i="1"/>
  <c r="L700" i="1"/>
  <c r="L684" i="1"/>
  <c r="L668" i="1"/>
  <c r="L652" i="1"/>
  <c r="L636" i="1"/>
  <c r="L620" i="1"/>
  <c r="L604" i="1"/>
  <c r="L588" i="1"/>
  <c r="L572" i="1"/>
  <c r="L556" i="1"/>
  <c r="L540" i="1"/>
  <c r="L524" i="1"/>
  <c r="L508" i="1"/>
  <c r="L492" i="1"/>
  <c r="L484" i="1"/>
  <c r="L476" i="1"/>
  <c r="L468" i="1"/>
  <c r="L460" i="1"/>
  <c r="L452" i="1"/>
  <c r="L444" i="1"/>
  <c r="L436" i="1"/>
  <c r="L428" i="1"/>
  <c r="L420" i="1"/>
  <c r="L412" i="1"/>
  <c r="L404" i="1"/>
  <c r="L396" i="1"/>
  <c r="L388" i="1"/>
  <c r="L380" i="1"/>
  <c r="L372" i="1"/>
  <c r="L364" i="1"/>
  <c r="L356" i="1"/>
  <c r="L348" i="1"/>
  <c r="L340" i="1"/>
  <c r="L332" i="1"/>
  <c r="L324" i="1"/>
  <c r="L316" i="1"/>
  <c r="L308" i="1"/>
  <c r="L300" i="1"/>
  <c r="L292" i="1"/>
  <c r="L284" i="1"/>
  <c r="L276" i="1"/>
  <c r="L268" i="1"/>
  <c r="L260" i="1"/>
  <c r="L252" i="1"/>
  <c r="L244" i="1"/>
  <c r="L236" i="1"/>
  <c r="L228" i="1"/>
  <c r="L220" i="1"/>
  <c r="L212" i="1"/>
  <c r="L204" i="1"/>
  <c r="L196" i="1"/>
  <c r="L188" i="1"/>
  <c r="L180" i="1"/>
  <c r="L172" i="1"/>
  <c r="L164" i="1"/>
  <c r="L156" i="1"/>
  <c r="L148" i="1"/>
  <c r="L140" i="1"/>
  <c r="L132" i="1"/>
  <c r="L126" i="1"/>
  <c r="L121" i="1"/>
  <c r="L116" i="1"/>
  <c r="L110" i="1"/>
  <c r="L105" i="1"/>
  <c r="L100" i="1"/>
  <c r="L94" i="1"/>
  <c r="L89" i="1"/>
  <c r="L84" i="1"/>
  <c r="L78" i="1"/>
  <c r="L73" i="1"/>
  <c r="L68" i="1"/>
  <c r="L62" i="1"/>
  <c r="L57" i="1"/>
  <c r="L52" i="1"/>
  <c r="L46" i="1"/>
  <c r="L41" i="1"/>
  <c r="L36" i="1"/>
  <c r="L30" i="1"/>
  <c r="L25" i="1"/>
  <c r="L20" i="1"/>
  <c r="L14" i="1"/>
  <c r="L50" i="1"/>
  <c r="L45" i="1"/>
  <c r="L40" i="1"/>
  <c r="L34" i="1"/>
  <c r="L29" i="1"/>
  <c r="L24" i="1"/>
  <c r="L13" i="1"/>
  <c r="L1787" i="1"/>
  <c r="L1531" i="1"/>
  <c r="L1219" i="1"/>
  <c r="L1059" i="1"/>
  <c r="L995" i="1"/>
  <c r="L972" i="1"/>
  <c r="L951" i="1"/>
  <c r="L832" i="1"/>
  <c r="L816" i="1"/>
  <c r="L768" i="1"/>
  <c r="L752" i="1"/>
  <c r="L736" i="1"/>
  <c r="L608" i="1"/>
  <c r="L560" i="1"/>
  <c r="L544" i="1"/>
  <c r="L512" i="1"/>
  <c r="L477" i="1"/>
  <c r="L461" i="1"/>
  <c r="L453" i="1"/>
  <c r="L445" i="1"/>
  <c r="L437" i="1"/>
  <c r="L373" i="1"/>
  <c r="L365" i="1"/>
  <c r="L357" i="1"/>
  <c r="L325" i="1"/>
  <c r="L253" i="1"/>
  <c r="L229" i="1"/>
  <c r="L221" i="1"/>
  <c r="L205" i="1"/>
  <c r="L189" i="1"/>
  <c r="L157" i="1"/>
  <c r="L141" i="1"/>
  <c r="L122" i="1"/>
  <c r="L112" i="1"/>
  <c r="L90" i="1"/>
  <c r="L64" i="1"/>
  <c r="L37" i="1"/>
  <c r="L32" i="1"/>
  <c r="L21" i="1"/>
  <c r="L2033" i="1"/>
  <c r="L1659" i="1"/>
  <c r="L1403" i="1"/>
  <c r="L1315" i="1"/>
  <c r="L1267" i="1"/>
  <c r="L1235" i="1"/>
  <c r="L1203" i="1"/>
  <c r="L1171" i="1"/>
  <c r="L1139" i="1"/>
  <c r="L1107" i="1"/>
  <c r="L1075" i="1"/>
  <c r="L1043" i="1"/>
  <c r="L1011" i="1"/>
  <c r="L983" i="1"/>
  <c r="L962" i="1"/>
  <c r="L940" i="1"/>
  <c r="L919" i="1"/>
  <c r="L898" i="1"/>
  <c r="L876" i="1"/>
  <c r="L856" i="1"/>
  <c r="L840" i="1"/>
  <c r="L824" i="1"/>
  <c r="L808" i="1"/>
  <c r="L792" i="1"/>
  <c r="L776" i="1"/>
  <c r="L760" i="1"/>
  <c r="L744" i="1"/>
  <c r="L728" i="1"/>
  <c r="L712" i="1"/>
  <c r="L696" i="1"/>
  <c r="L680" i="1"/>
  <c r="L664" i="1"/>
  <c r="L648" i="1"/>
  <c r="L632" i="1"/>
  <c r="L616" i="1"/>
  <c r="L600" i="1"/>
  <c r="L584" i="1"/>
  <c r="L568" i="1"/>
  <c r="L552" i="1"/>
  <c r="L536" i="1"/>
  <c r="L520" i="1"/>
  <c r="L504" i="1"/>
  <c r="L489" i="1"/>
  <c r="L481" i="1"/>
  <c r="L473" i="1"/>
  <c r="L465" i="1"/>
  <c r="L457" i="1"/>
  <c r="L449" i="1"/>
  <c r="L441" i="1"/>
  <c r="L433" i="1"/>
  <c r="L425" i="1"/>
  <c r="L417" i="1"/>
  <c r="L409" i="1"/>
  <c r="L401" i="1"/>
  <c r="L393" i="1"/>
  <c r="L385" i="1"/>
  <c r="L377" i="1"/>
  <c r="L369" i="1"/>
  <c r="L361" i="1"/>
  <c r="L353" i="1"/>
  <c r="L345" i="1"/>
  <c r="L337" i="1"/>
  <c r="L329" i="1"/>
  <c r="L321" i="1"/>
  <c r="L313" i="1"/>
  <c r="L305" i="1"/>
  <c r="L297" i="1"/>
  <c r="L289" i="1"/>
  <c r="L281" i="1"/>
  <c r="L273" i="1"/>
  <c r="L265" i="1"/>
  <c r="L257" i="1"/>
  <c r="L249" i="1"/>
  <c r="L241" i="1"/>
  <c r="L233" i="1"/>
  <c r="L225" i="1"/>
  <c r="L217" i="1"/>
  <c r="L209" i="1"/>
  <c r="L201" i="1"/>
  <c r="L193" i="1"/>
  <c r="L185" i="1"/>
  <c r="L177" i="1"/>
  <c r="L169" i="1"/>
  <c r="L161" i="1"/>
  <c r="L153" i="1"/>
  <c r="L145" i="1"/>
  <c r="L137" i="1"/>
  <c r="L130" i="1"/>
  <c r="L125" i="1"/>
  <c r="L120" i="1"/>
  <c r="L114" i="1"/>
  <c r="L109" i="1"/>
  <c r="L104" i="1"/>
  <c r="L98" i="1"/>
  <c r="L93" i="1"/>
  <c r="L88" i="1"/>
  <c r="L82" i="1"/>
  <c r="L77" i="1"/>
  <c r="L72" i="1"/>
  <c r="L66" i="1"/>
  <c r="L61" i="1"/>
  <c r="L56" i="1"/>
  <c r="L18" i="1"/>
  <c r="L1347" i="1"/>
  <c r="L1283" i="1"/>
  <c r="L1187" i="1"/>
  <c r="L1155" i="1"/>
  <c r="L1123" i="1"/>
  <c r="L1027" i="1"/>
  <c r="L930" i="1"/>
  <c r="L866" i="1"/>
  <c r="L672" i="1"/>
  <c r="L624" i="1"/>
  <c r="L485" i="1"/>
  <c r="L405" i="1"/>
  <c r="L389" i="1"/>
  <c r="L341" i="1"/>
  <c r="L317" i="1"/>
  <c r="L285" i="1"/>
  <c r="L261" i="1"/>
  <c r="L213" i="1"/>
  <c r="L173" i="1"/>
  <c r="L133" i="1"/>
  <c r="L117" i="1"/>
  <c r="L80" i="1"/>
  <c r="L1851" i="1"/>
  <c r="L1595" i="1"/>
  <c r="L1363" i="1"/>
  <c r="L1299" i="1"/>
  <c r="L1259" i="1"/>
  <c r="L1227" i="1"/>
  <c r="L1195" i="1"/>
  <c r="L1163" i="1"/>
  <c r="L1131" i="1"/>
  <c r="L1099" i="1"/>
  <c r="L1067" i="1"/>
  <c r="L1035" i="1"/>
  <c r="L1003" i="1"/>
  <c r="L978" i="1"/>
  <c r="L956" i="1"/>
  <c r="L935" i="1"/>
  <c r="L914" i="1"/>
  <c r="L892" i="1"/>
  <c r="L871" i="1"/>
  <c r="L852" i="1"/>
  <c r="L836" i="1"/>
  <c r="L820" i="1"/>
  <c r="L804" i="1"/>
  <c r="L788" i="1"/>
  <c r="L772" i="1"/>
  <c r="L756" i="1"/>
  <c r="L740" i="1"/>
  <c r="L724" i="1"/>
  <c r="L708" i="1"/>
  <c r="L692" i="1"/>
  <c r="L676" i="1"/>
  <c r="L660" i="1"/>
  <c r="L644" i="1"/>
  <c r="L628" i="1"/>
  <c r="L612" i="1"/>
  <c r="L596" i="1"/>
  <c r="L580" i="1"/>
  <c r="L564" i="1"/>
  <c r="L548" i="1"/>
  <c r="L532" i="1"/>
  <c r="L516" i="1"/>
  <c r="L500"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9" i="1"/>
  <c r="L124" i="1"/>
  <c r="L118" i="1"/>
  <c r="L113" i="1"/>
  <c r="L108" i="1"/>
  <c r="L102" i="1"/>
  <c r="L97" i="1"/>
  <c r="L92" i="1"/>
  <c r="L86" i="1"/>
  <c r="L81" i="1"/>
  <c r="L76" i="1"/>
  <c r="L70" i="1"/>
  <c r="L65" i="1"/>
  <c r="L60" i="1"/>
  <c r="L54" i="1"/>
  <c r="L49" i="1"/>
  <c r="L44" i="1"/>
  <c r="L38" i="1"/>
  <c r="L33" i="1"/>
  <c r="L28" i="1"/>
  <c r="L22" i="1"/>
  <c r="L17" i="1"/>
  <c r="L1251" i="1"/>
  <c r="L1091" i="1"/>
  <c r="L908" i="1"/>
  <c r="L887" i="1"/>
  <c r="L848" i="1"/>
  <c r="L800" i="1"/>
  <c r="L784" i="1"/>
  <c r="L720" i="1"/>
  <c r="L704" i="1"/>
  <c r="L688" i="1"/>
  <c r="L656" i="1"/>
  <c r="L640" i="1"/>
  <c r="L592" i="1"/>
  <c r="L576" i="1"/>
  <c r="L528" i="1"/>
  <c r="L496" i="1"/>
  <c r="L469" i="1"/>
  <c r="L429" i="1"/>
  <c r="L421" i="1"/>
  <c r="L413" i="1"/>
  <c r="L397" i="1"/>
  <c r="L381" i="1"/>
  <c r="L349" i="1"/>
  <c r="L333" i="1"/>
  <c r="L309" i="1"/>
  <c r="L301" i="1"/>
  <c r="L293" i="1"/>
  <c r="L277" i="1"/>
  <c r="L269" i="1"/>
  <c r="L245" i="1"/>
  <c r="L237" i="1"/>
  <c r="L197" i="1"/>
  <c r="L181" i="1"/>
  <c r="L165" i="1"/>
  <c r="L149" i="1"/>
  <c r="L128" i="1"/>
  <c r="L106" i="1"/>
  <c r="L101" i="1"/>
  <c r="L96" i="1"/>
  <c r="L85" i="1"/>
  <c r="L74" i="1"/>
  <c r="L69" i="1"/>
  <c r="L58" i="1"/>
  <c r="L53" i="1"/>
  <c r="L48" i="1"/>
  <c r="L42" i="1"/>
  <c r="L26" i="1"/>
  <c r="L16" i="1"/>
  <c r="K3287" i="1"/>
  <c r="K3285" i="1"/>
  <c r="K3283" i="1"/>
  <c r="K3281" i="1"/>
  <c r="K3279" i="1"/>
  <c r="K3277" i="1"/>
  <c r="K3275" i="1"/>
  <c r="K3273" i="1"/>
  <c r="K3271" i="1"/>
  <c r="K3269" i="1"/>
  <c r="K3267" i="1"/>
  <c r="K3265" i="1"/>
  <c r="K3263" i="1"/>
  <c r="K3261" i="1"/>
  <c r="K3259" i="1"/>
  <c r="K3257" i="1"/>
  <c r="K3255" i="1"/>
  <c r="K3253" i="1"/>
  <c r="K3251" i="1"/>
  <c r="K3249" i="1"/>
  <c r="K3247" i="1"/>
  <c r="K3245" i="1"/>
  <c r="K3243" i="1"/>
  <c r="K3241" i="1"/>
  <c r="K3239" i="1"/>
  <c r="K3237" i="1"/>
  <c r="K3235" i="1"/>
  <c r="K3233" i="1"/>
  <c r="K3231" i="1"/>
  <c r="K3229" i="1"/>
  <c r="K3227" i="1"/>
  <c r="K3225" i="1"/>
  <c r="K3223" i="1"/>
  <c r="K3221" i="1"/>
  <c r="K3219" i="1"/>
  <c r="K3217" i="1"/>
  <c r="K3215" i="1"/>
  <c r="K3213" i="1"/>
  <c r="K3211" i="1"/>
  <c r="K3209" i="1"/>
  <c r="K3207" i="1"/>
  <c r="K3205" i="1"/>
  <c r="K3203" i="1"/>
  <c r="K3201" i="1"/>
  <c r="K3199" i="1"/>
  <c r="K3197" i="1"/>
  <c r="K3195" i="1"/>
  <c r="K3193" i="1"/>
  <c r="K3191" i="1"/>
  <c r="K3189" i="1"/>
  <c r="K3187" i="1"/>
  <c r="K3185" i="1"/>
  <c r="K3183" i="1"/>
  <c r="K3181" i="1"/>
  <c r="K3179" i="1"/>
  <c r="K3177" i="1"/>
  <c r="K3175" i="1"/>
  <c r="K3173" i="1"/>
  <c r="K3171" i="1"/>
  <c r="K3169" i="1"/>
  <c r="K3167" i="1"/>
  <c r="K3165" i="1"/>
  <c r="K3163" i="1"/>
  <c r="K3161" i="1"/>
  <c r="K3159" i="1"/>
  <c r="K3157" i="1"/>
  <c r="K3155" i="1"/>
  <c r="K3153" i="1"/>
  <c r="K3151" i="1"/>
  <c r="K3149" i="1"/>
  <c r="K3147" i="1"/>
  <c r="K3145" i="1"/>
  <c r="K3143" i="1"/>
  <c r="K3141" i="1"/>
  <c r="K3139" i="1"/>
  <c r="K3137" i="1"/>
  <c r="K3135" i="1"/>
  <c r="K3133" i="1"/>
  <c r="K3131" i="1"/>
  <c r="K3129" i="1"/>
  <c r="K3127" i="1"/>
  <c r="K3125" i="1"/>
  <c r="K3123" i="1"/>
  <c r="K3121" i="1"/>
  <c r="K3119" i="1"/>
  <c r="K3282" i="1"/>
  <c r="K3274" i="1"/>
  <c r="K3266" i="1"/>
  <c r="K3258" i="1"/>
  <c r="K3250" i="1"/>
  <c r="K3242" i="1"/>
  <c r="K3234" i="1"/>
  <c r="K3226" i="1"/>
  <c r="K3218" i="1"/>
  <c r="K3210" i="1"/>
  <c r="K3202" i="1"/>
  <c r="K3194" i="1"/>
  <c r="K3186" i="1"/>
  <c r="K3178" i="1"/>
  <c r="K3170" i="1"/>
  <c r="K3162" i="1"/>
  <c r="K3154" i="1"/>
  <c r="K3146" i="1"/>
  <c r="K3138" i="1"/>
  <c r="K3130" i="1"/>
  <c r="K3122"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2993" i="1"/>
  <c r="K3284" i="1"/>
  <c r="K3276" i="1"/>
  <c r="K3268" i="1"/>
  <c r="K3260" i="1"/>
  <c r="K3252" i="1"/>
  <c r="K3244" i="1"/>
  <c r="K3236" i="1"/>
  <c r="K3228" i="1"/>
  <c r="K3220" i="1"/>
  <c r="K3212" i="1"/>
  <c r="K3204" i="1"/>
  <c r="K3196" i="1"/>
  <c r="K3188" i="1"/>
  <c r="K3180" i="1"/>
  <c r="K3172" i="1"/>
  <c r="K3164" i="1"/>
  <c r="K3156" i="1"/>
  <c r="K3148" i="1"/>
  <c r="K3140" i="1"/>
  <c r="K3132" i="1"/>
  <c r="K3124" i="1"/>
  <c r="K3286" i="1"/>
  <c r="K3278" i="1"/>
  <c r="K3270" i="1"/>
  <c r="K3262" i="1"/>
  <c r="K3254" i="1"/>
  <c r="K3246" i="1"/>
  <c r="K3238" i="1"/>
  <c r="K3230" i="1"/>
  <c r="K3222" i="1"/>
  <c r="K3214" i="1"/>
  <c r="K3206" i="1"/>
  <c r="K3198" i="1"/>
  <c r="K3190" i="1"/>
  <c r="K3182" i="1"/>
  <c r="K3174" i="1"/>
  <c r="K3166" i="1"/>
  <c r="K3158" i="1"/>
  <c r="K3150" i="1"/>
  <c r="K3142" i="1"/>
  <c r="K3134" i="1"/>
  <c r="K3126"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2992" i="1"/>
  <c r="K3280" i="1"/>
  <c r="K3248" i="1"/>
  <c r="K3216" i="1"/>
  <c r="K3184" i="1"/>
  <c r="K3152" i="1"/>
  <c r="K3120"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2834" i="1"/>
  <c r="K3272" i="1"/>
  <c r="K3240" i="1"/>
  <c r="K3208" i="1"/>
  <c r="K3176" i="1"/>
  <c r="K3144" i="1"/>
  <c r="K3264" i="1"/>
  <c r="K3232" i="1"/>
  <c r="K3200" i="1"/>
  <c r="K3168" i="1"/>
  <c r="K3136"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2833" i="1"/>
  <c r="K2831" i="1"/>
  <c r="K3256" i="1"/>
  <c r="K3128"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2496" i="1"/>
  <c r="K3224" i="1"/>
  <c r="K2832" i="1"/>
  <c r="K3192"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2495" i="1"/>
  <c r="K2493" i="1"/>
  <c r="K3160" i="1"/>
  <c r="K2491" i="1"/>
  <c r="K2489"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3" i="1"/>
  <c r="K2431" i="1"/>
  <c r="K2429" i="1"/>
  <c r="K2427" i="1"/>
  <c r="K2425" i="1"/>
  <c r="K2423" i="1"/>
  <c r="K2421" i="1"/>
  <c r="K2419" i="1"/>
  <c r="K2417" i="1"/>
  <c r="K2415" i="1"/>
  <c r="K2413" i="1"/>
  <c r="K2411" i="1"/>
  <c r="K2409" i="1"/>
  <c r="K2407" i="1"/>
  <c r="K2405" i="1"/>
  <c r="K2403" i="1"/>
  <c r="K2401" i="1"/>
  <c r="K2399" i="1"/>
  <c r="K2397" i="1"/>
  <c r="K2395" i="1"/>
  <c r="K2393" i="1"/>
  <c r="K2391" i="1"/>
  <c r="K2389" i="1"/>
  <c r="K2387" i="1"/>
  <c r="K2385" i="1"/>
  <c r="K2383" i="1"/>
  <c r="K2381" i="1"/>
  <c r="K2379" i="1"/>
  <c r="K2377" i="1"/>
  <c r="K2375" i="1"/>
  <c r="K2373" i="1"/>
  <c r="K2371" i="1"/>
  <c r="K2369" i="1"/>
  <c r="K2367" i="1"/>
  <c r="K2365" i="1"/>
  <c r="K2363" i="1"/>
  <c r="K2361" i="1"/>
  <c r="K2359" i="1"/>
  <c r="K2357" i="1"/>
  <c r="K2355" i="1"/>
  <c r="K2353" i="1"/>
  <c r="K2351" i="1"/>
  <c r="K2349" i="1"/>
  <c r="K2347" i="1"/>
  <c r="K2345" i="1"/>
  <c r="K2343" i="1"/>
  <c r="K2341" i="1"/>
  <c r="K2339" i="1"/>
  <c r="K2337" i="1"/>
  <c r="K2335" i="1"/>
  <c r="K2333" i="1"/>
  <c r="K2331" i="1"/>
  <c r="K2329" i="1"/>
  <c r="K2327" i="1"/>
  <c r="K2325" i="1"/>
  <c r="K2323" i="1"/>
  <c r="K2321" i="1"/>
  <c r="K2319" i="1"/>
  <c r="K2317" i="1"/>
  <c r="K2315" i="1"/>
  <c r="K2313" i="1"/>
  <c r="K2311" i="1"/>
  <c r="K2309" i="1"/>
  <c r="K2307" i="1"/>
  <c r="K2305" i="1"/>
  <c r="K2303" i="1"/>
  <c r="K2301" i="1"/>
  <c r="K2299" i="1"/>
  <c r="K2297" i="1"/>
  <c r="K2295" i="1"/>
  <c r="K2293" i="1"/>
  <c r="K2291" i="1"/>
  <c r="K2289" i="1"/>
  <c r="K2287" i="1"/>
  <c r="K2285" i="1"/>
  <c r="K2283" i="1"/>
  <c r="K2281" i="1"/>
  <c r="K2279" i="1"/>
  <c r="K2277" i="1"/>
  <c r="K2275" i="1"/>
  <c r="K2273" i="1"/>
  <c r="K2271" i="1"/>
  <c r="K2269" i="1"/>
  <c r="K2267" i="1"/>
  <c r="K2265" i="1"/>
  <c r="K2263" i="1"/>
  <c r="K2261" i="1"/>
  <c r="K2259" i="1"/>
  <c r="K2257" i="1"/>
  <c r="K2255" i="1"/>
  <c r="K2253" i="1"/>
  <c r="K2251" i="1"/>
  <c r="K2249" i="1"/>
  <c r="K2247" i="1"/>
  <c r="K2245" i="1"/>
  <c r="K2243" i="1"/>
  <c r="K2241" i="1"/>
  <c r="K2239" i="1"/>
  <c r="K2237" i="1"/>
  <c r="K2235" i="1"/>
  <c r="K2233" i="1"/>
  <c r="K2231" i="1"/>
  <c r="K2229" i="1"/>
  <c r="K2227" i="1"/>
  <c r="K2225" i="1"/>
  <c r="K2223" i="1"/>
  <c r="K2221" i="1"/>
  <c r="K2219" i="1"/>
  <c r="K2217" i="1"/>
  <c r="K2215" i="1"/>
  <c r="K2213" i="1"/>
  <c r="K2211" i="1"/>
  <c r="K2209" i="1"/>
  <c r="K2207" i="1"/>
  <c r="K2205" i="1"/>
  <c r="K2203" i="1"/>
  <c r="K2201" i="1"/>
  <c r="K2199" i="1"/>
  <c r="K2197" i="1"/>
  <c r="K2195" i="1"/>
  <c r="K2193" i="1"/>
  <c r="K2191" i="1"/>
  <c r="K2189" i="1"/>
  <c r="K2187" i="1"/>
  <c r="K2185" i="1"/>
  <c r="K2183" i="1"/>
  <c r="K2181" i="1"/>
  <c r="K2179" i="1"/>
  <c r="K2177" i="1"/>
  <c r="K2175" i="1"/>
  <c r="K2173" i="1"/>
  <c r="K2171" i="1"/>
  <c r="K2169" i="1"/>
  <c r="K2167" i="1"/>
  <c r="K2165" i="1"/>
  <c r="K2163" i="1"/>
  <c r="K2161" i="1"/>
  <c r="K2159" i="1"/>
  <c r="K2157" i="1"/>
  <c r="K2155" i="1"/>
  <c r="K2153" i="1"/>
  <c r="K2151" i="1"/>
  <c r="K2149" i="1"/>
  <c r="K2147" i="1"/>
  <c r="K2145" i="1"/>
  <c r="K2143" i="1"/>
  <c r="K2141" i="1"/>
  <c r="K2139" i="1"/>
  <c r="K2137" i="1"/>
  <c r="K2135" i="1"/>
  <c r="K2133" i="1"/>
  <c r="K2131" i="1"/>
  <c r="K2129" i="1"/>
  <c r="K2127" i="1"/>
  <c r="K2125" i="1"/>
  <c r="K2123" i="1"/>
  <c r="K2121" i="1"/>
  <c r="K2119" i="1"/>
  <c r="K2117" i="1"/>
  <c r="K2115" i="1"/>
  <c r="K2113" i="1"/>
  <c r="K2111" i="1"/>
  <c r="K2109" i="1"/>
  <c r="K2107" i="1"/>
  <c r="K2105" i="1"/>
  <c r="K2103" i="1"/>
  <c r="K2101" i="1"/>
  <c r="K2099" i="1"/>
  <c r="K2097" i="1"/>
  <c r="K2095" i="1"/>
  <c r="K2093" i="1"/>
  <c r="K2091" i="1"/>
  <c r="K2089" i="1"/>
  <c r="K2087" i="1"/>
  <c r="K2085" i="1"/>
  <c r="K2083" i="1"/>
  <c r="K2081" i="1"/>
  <c r="K2079" i="1"/>
  <c r="K2077" i="1"/>
  <c r="K2075" i="1"/>
  <c r="K2073" i="1"/>
  <c r="K2071" i="1"/>
  <c r="K2069" i="1"/>
  <c r="K2067" i="1"/>
  <c r="K2065" i="1"/>
  <c r="K2063" i="1"/>
  <c r="K2061" i="1"/>
  <c r="K2059" i="1"/>
  <c r="K2057" i="1"/>
  <c r="K2055" i="1"/>
  <c r="K2053" i="1"/>
  <c r="K2051" i="1"/>
  <c r="K2049" i="1"/>
  <c r="K2047" i="1"/>
  <c r="K2045" i="1"/>
  <c r="K2043" i="1"/>
  <c r="K2041" i="1"/>
  <c r="K2039" i="1"/>
  <c r="K2037" i="1"/>
  <c r="K2035" i="1"/>
  <c r="K2033" i="1"/>
  <c r="K2031" i="1"/>
  <c r="K2029" i="1"/>
  <c r="K2027" i="1"/>
  <c r="K2025" i="1"/>
  <c r="K2023" i="1"/>
  <c r="K2021" i="1"/>
  <c r="K2019" i="1"/>
  <c r="K2017" i="1"/>
  <c r="K2015" i="1"/>
  <c r="K2013" i="1"/>
  <c r="K2011" i="1"/>
  <c r="K2009" i="1"/>
  <c r="K2007" i="1"/>
  <c r="K2005" i="1"/>
  <c r="K2003" i="1"/>
  <c r="K2001" i="1"/>
  <c r="K1999" i="1"/>
  <c r="K1997" i="1"/>
  <c r="K1995" i="1"/>
  <c r="K1993" i="1"/>
  <c r="K1991" i="1"/>
  <c r="K1989" i="1"/>
  <c r="K1987" i="1"/>
  <c r="K1985" i="1"/>
  <c r="K1983" i="1"/>
  <c r="K1981" i="1"/>
  <c r="K1979" i="1"/>
  <c r="K1977" i="1"/>
  <c r="K1975" i="1"/>
  <c r="K1973" i="1"/>
  <c r="K1971" i="1"/>
  <c r="K1969" i="1"/>
  <c r="K1967" i="1"/>
  <c r="K1965" i="1"/>
  <c r="K1963" i="1"/>
  <c r="K1961" i="1"/>
  <c r="K1959" i="1"/>
  <c r="K1957" i="1"/>
  <c r="K1955" i="1"/>
  <c r="K1953" i="1"/>
  <c r="K1951" i="1"/>
  <c r="K1949" i="1"/>
  <c r="K1947" i="1"/>
  <c r="K1945" i="1"/>
  <c r="K1943" i="1"/>
  <c r="K1941" i="1"/>
  <c r="K1939" i="1"/>
  <c r="K1937" i="1"/>
  <c r="K1935" i="1"/>
  <c r="K1933" i="1"/>
  <c r="K1931" i="1"/>
  <c r="K1929" i="1"/>
  <c r="K1927" i="1"/>
  <c r="K1925" i="1"/>
  <c r="K1923" i="1"/>
  <c r="K1921" i="1"/>
  <c r="K1919" i="1"/>
  <c r="K1917" i="1"/>
  <c r="K1915" i="1"/>
  <c r="K1913" i="1"/>
  <c r="K1911" i="1"/>
  <c r="K1909" i="1"/>
  <c r="K1907" i="1"/>
  <c r="K1905" i="1"/>
  <c r="K1903" i="1"/>
  <c r="K1901" i="1"/>
  <c r="K1899" i="1"/>
  <c r="K1897" i="1"/>
  <c r="K1895" i="1"/>
  <c r="K1893" i="1"/>
  <c r="K1891" i="1"/>
  <c r="K1889" i="1"/>
  <c r="K1887" i="1"/>
  <c r="K1885" i="1"/>
  <c r="K1883" i="1"/>
  <c r="K1881" i="1"/>
  <c r="K1879" i="1"/>
  <c r="K1877" i="1"/>
  <c r="K1875" i="1"/>
  <c r="K1873" i="1"/>
  <c r="K1871" i="1"/>
  <c r="K1869" i="1"/>
  <c r="K1867" i="1"/>
  <c r="K1865" i="1"/>
  <c r="K1863" i="1"/>
  <c r="K1861" i="1"/>
  <c r="K1859" i="1"/>
  <c r="K1857" i="1"/>
  <c r="K1855" i="1"/>
  <c r="K1853" i="1"/>
  <c r="K1851" i="1"/>
  <c r="K1849" i="1"/>
  <c r="K1847" i="1"/>
  <c r="K1845" i="1"/>
  <c r="K1843" i="1"/>
  <c r="K1841" i="1"/>
  <c r="K1839" i="1"/>
  <c r="K1837" i="1"/>
  <c r="K1835" i="1"/>
  <c r="K1833" i="1"/>
  <c r="K1831" i="1"/>
  <c r="K1829" i="1"/>
  <c r="K1827" i="1"/>
  <c r="K1825" i="1"/>
  <c r="K1823" i="1"/>
  <c r="K1821" i="1"/>
  <c r="K1819" i="1"/>
  <c r="K1817" i="1"/>
  <c r="K1815" i="1"/>
  <c r="K1813" i="1"/>
  <c r="K2492" i="1"/>
  <c r="K2490" i="1"/>
  <c r="K2488"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4" i="1"/>
  <c r="K2430" i="1"/>
  <c r="K2422" i="1"/>
  <c r="K2414" i="1"/>
  <c r="K2406" i="1"/>
  <c r="K2398" i="1"/>
  <c r="K2390" i="1"/>
  <c r="K2382" i="1"/>
  <c r="K2374" i="1"/>
  <c r="K2366" i="1"/>
  <c r="K2358" i="1"/>
  <c r="K2350" i="1"/>
  <c r="K2342" i="1"/>
  <c r="K2334" i="1"/>
  <c r="K2326" i="1"/>
  <c r="K2318" i="1"/>
  <c r="K2310" i="1"/>
  <c r="K2302" i="1"/>
  <c r="K2294" i="1"/>
  <c r="K2286" i="1"/>
  <c r="K2278" i="1"/>
  <c r="K2270" i="1"/>
  <c r="K2262" i="1"/>
  <c r="K2254" i="1"/>
  <c r="K2246" i="1"/>
  <c r="K2238" i="1"/>
  <c r="K2230" i="1"/>
  <c r="K2222" i="1"/>
  <c r="K2214" i="1"/>
  <c r="K2206" i="1"/>
  <c r="K2198" i="1"/>
  <c r="K2190" i="1"/>
  <c r="K2182" i="1"/>
  <c r="K2174" i="1"/>
  <c r="K2166" i="1"/>
  <c r="K2158" i="1"/>
  <c r="K2150" i="1"/>
  <c r="K2142" i="1"/>
  <c r="K2134" i="1"/>
  <c r="K2126" i="1"/>
  <c r="K2118" i="1"/>
  <c r="K2110" i="1"/>
  <c r="K2102" i="1"/>
  <c r="K2094" i="1"/>
  <c r="K2086" i="1"/>
  <c r="K2078" i="1"/>
  <c r="K2070" i="1"/>
  <c r="K2062" i="1"/>
  <c r="K2054" i="1"/>
  <c r="K2046" i="1"/>
  <c r="K2038" i="1"/>
  <c r="K2030" i="1"/>
  <c r="K2022" i="1"/>
  <c r="K2014" i="1"/>
  <c r="K2006" i="1"/>
  <c r="K1998" i="1"/>
  <c r="K1990" i="1"/>
  <c r="K1982" i="1"/>
  <c r="K1974" i="1"/>
  <c r="K1966" i="1"/>
  <c r="K1958" i="1"/>
  <c r="K1950" i="1"/>
  <c r="K1942" i="1"/>
  <c r="K1934" i="1"/>
  <c r="K1926" i="1"/>
  <c r="K1918" i="1"/>
  <c r="K1910" i="1"/>
  <c r="K1902" i="1"/>
  <c r="K1894" i="1"/>
  <c r="K1886" i="1"/>
  <c r="K1878" i="1"/>
  <c r="K1870" i="1"/>
  <c r="K1862" i="1"/>
  <c r="K1854" i="1"/>
  <c r="K1846" i="1"/>
  <c r="K1838" i="1"/>
  <c r="K1830" i="1"/>
  <c r="K1822" i="1"/>
  <c r="K1814" i="1"/>
  <c r="K2432" i="1"/>
  <c r="K2424" i="1"/>
  <c r="K2416" i="1"/>
  <c r="K2408" i="1"/>
  <c r="K2400" i="1"/>
  <c r="K2392" i="1"/>
  <c r="K2384" i="1"/>
  <c r="K2376" i="1"/>
  <c r="K2368" i="1"/>
  <c r="K2360" i="1"/>
  <c r="K2352" i="1"/>
  <c r="K2344" i="1"/>
  <c r="K2336" i="1"/>
  <c r="K2328" i="1"/>
  <c r="K2320" i="1"/>
  <c r="K2312" i="1"/>
  <c r="K2304" i="1"/>
  <c r="K2296" i="1"/>
  <c r="K2288" i="1"/>
  <c r="K2280" i="1"/>
  <c r="K2272" i="1"/>
  <c r="K2264" i="1"/>
  <c r="K2256" i="1"/>
  <c r="K2248" i="1"/>
  <c r="K2240" i="1"/>
  <c r="K2232" i="1"/>
  <c r="K2224" i="1"/>
  <c r="K2216" i="1"/>
  <c r="K2208" i="1"/>
  <c r="K2200" i="1"/>
  <c r="K2192" i="1"/>
  <c r="K2184" i="1"/>
  <c r="K2176" i="1"/>
  <c r="K2168" i="1"/>
  <c r="K2160" i="1"/>
  <c r="K2152" i="1"/>
  <c r="K2144" i="1"/>
  <c r="K2136" i="1"/>
  <c r="K2128" i="1"/>
  <c r="K2120" i="1"/>
  <c r="K2112" i="1"/>
  <c r="K2104" i="1"/>
  <c r="K2096" i="1"/>
  <c r="K2088" i="1"/>
  <c r="K2080" i="1"/>
  <c r="K2072" i="1"/>
  <c r="K2064" i="1"/>
  <c r="K2056" i="1"/>
  <c r="K2048" i="1"/>
  <c r="K2040" i="1"/>
  <c r="K2032" i="1"/>
  <c r="K2024" i="1"/>
  <c r="K2016" i="1"/>
  <c r="K2008" i="1"/>
  <c r="K2000" i="1"/>
  <c r="K1992" i="1"/>
  <c r="K1984" i="1"/>
  <c r="K1976" i="1"/>
  <c r="K1968" i="1"/>
  <c r="K1960" i="1"/>
  <c r="K1952" i="1"/>
  <c r="K1944" i="1"/>
  <c r="K1936" i="1"/>
  <c r="K1928" i="1"/>
  <c r="K1920" i="1"/>
  <c r="K1912" i="1"/>
  <c r="K1904" i="1"/>
  <c r="K1896" i="1"/>
  <c r="K1888" i="1"/>
  <c r="K1880" i="1"/>
  <c r="K1872" i="1"/>
  <c r="K1864" i="1"/>
  <c r="K1856" i="1"/>
  <c r="K1848" i="1"/>
  <c r="K1840" i="1"/>
  <c r="K1832" i="1"/>
  <c r="K1824" i="1"/>
  <c r="K1816" i="1"/>
  <c r="K1811" i="1"/>
  <c r="K1809" i="1"/>
  <c r="K1807" i="1"/>
  <c r="K1805" i="1"/>
  <c r="K1803" i="1"/>
  <c r="K1801" i="1"/>
  <c r="K1799" i="1"/>
  <c r="K1797" i="1"/>
  <c r="K1795" i="1"/>
  <c r="K1793" i="1"/>
  <c r="K1791" i="1"/>
  <c r="K1789" i="1"/>
  <c r="K1787" i="1"/>
  <c r="K1785" i="1"/>
  <c r="K1783" i="1"/>
  <c r="K1781" i="1"/>
  <c r="K1779" i="1"/>
  <c r="K1777" i="1"/>
  <c r="K1775" i="1"/>
  <c r="K1773" i="1"/>
  <c r="K1771" i="1"/>
  <c r="K1769" i="1"/>
  <c r="K1767" i="1"/>
  <c r="K1765" i="1"/>
  <c r="K1763" i="1"/>
  <c r="K1761" i="1"/>
  <c r="K1759" i="1"/>
  <c r="K1757" i="1"/>
  <c r="K1755" i="1"/>
  <c r="K1753" i="1"/>
  <c r="K1751" i="1"/>
  <c r="K1749" i="1"/>
  <c r="K1747" i="1"/>
  <c r="K1745" i="1"/>
  <c r="K1743" i="1"/>
  <c r="K1741" i="1"/>
  <c r="K1739" i="1"/>
  <c r="K1737" i="1"/>
  <c r="K1735" i="1"/>
  <c r="K1733" i="1"/>
  <c r="K1731" i="1"/>
  <c r="K1729" i="1"/>
  <c r="K1727" i="1"/>
  <c r="K1725" i="1"/>
  <c r="K1723" i="1"/>
  <c r="K1721" i="1"/>
  <c r="K1719" i="1"/>
  <c r="K1717" i="1"/>
  <c r="K1715" i="1"/>
  <c r="K1713" i="1"/>
  <c r="K1711" i="1"/>
  <c r="K1709" i="1"/>
  <c r="K1707" i="1"/>
  <c r="K1705" i="1"/>
  <c r="K1703" i="1"/>
  <c r="K1701" i="1"/>
  <c r="K1699" i="1"/>
  <c r="K1697" i="1"/>
  <c r="K1695" i="1"/>
  <c r="K1693" i="1"/>
  <c r="K1691" i="1"/>
  <c r="K1689" i="1"/>
  <c r="K1687" i="1"/>
  <c r="K1685" i="1"/>
  <c r="K1683" i="1"/>
  <c r="K1681" i="1"/>
  <c r="K1679" i="1"/>
  <c r="K1677" i="1"/>
  <c r="K1675" i="1"/>
  <c r="K1673" i="1"/>
  <c r="K1671" i="1"/>
  <c r="K1669" i="1"/>
  <c r="K1667" i="1"/>
  <c r="K1665" i="1"/>
  <c r="K1663" i="1"/>
  <c r="K1661" i="1"/>
  <c r="K1659" i="1"/>
  <c r="K1657" i="1"/>
  <c r="K1655" i="1"/>
  <c r="K1653" i="1"/>
  <c r="K1651" i="1"/>
  <c r="K1649" i="1"/>
  <c r="K1647" i="1"/>
  <c r="K1645" i="1"/>
  <c r="K1643" i="1"/>
  <c r="K1641" i="1"/>
  <c r="K1639" i="1"/>
  <c r="K1637" i="1"/>
  <c r="K1635" i="1"/>
  <c r="K1633" i="1"/>
  <c r="K1631" i="1"/>
  <c r="K1629" i="1"/>
  <c r="K2494" i="1"/>
  <c r="K2426" i="1"/>
  <c r="K2418" i="1"/>
  <c r="K2410" i="1"/>
  <c r="K2402" i="1"/>
  <c r="K2394" i="1"/>
  <c r="K2386" i="1"/>
  <c r="K2378" i="1"/>
  <c r="K2370" i="1"/>
  <c r="K2362" i="1"/>
  <c r="K2354" i="1"/>
  <c r="K2346" i="1"/>
  <c r="K2338" i="1"/>
  <c r="K2330" i="1"/>
  <c r="K2322" i="1"/>
  <c r="K2314" i="1"/>
  <c r="K2306" i="1"/>
  <c r="K2298" i="1"/>
  <c r="K2290" i="1"/>
  <c r="K2282" i="1"/>
  <c r="K2274" i="1"/>
  <c r="K2266" i="1"/>
  <c r="K2258" i="1"/>
  <c r="K2250" i="1"/>
  <c r="K2242" i="1"/>
  <c r="K2234" i="1"/>
  <c r="K2226" i="1"/>
  <c r="K2218" i="1"/>
  <c r="K2210" i="1"/>
  <c r="K2202" i="1"/>
  <c r="K2194" i="1"/>
  <c r="K2186" i="1"/>
  <c r="K2178" i="1"/>
  <c r="K2170" i="1"/>
  <c r="K2162" i="1"/>
  <c r="K2154" i="1"/>
  <c r="K2146" i="1"/>
  <c r="K2138" i="1"/>
  <c r="K2130" i="1"/>
  <c r="K2122" i="1"/>
  <c r="K2114" i="1"/>
  <c r="K2106" i="1"/>
  <c r="K2098" i="1"/>
  <c r="K2090" i="1"/>
  <c r="K2082" i="1"/>
  <c r="K2074" i="1"/>
  <c r="K2066" i="1"/>
  <c r="K2058" i="1"/>
  <c r="K2050" i="1"/>
  <c r="K2042" i="1"/>
  <c r="K2034" i="1"/>
  <c r="K2026" i="1"/>
  <c r="K2018" i="1"/>
  <c r="K2010" i="1"/>
  <c r="K2002" i="1"/>
  <c r="K1994" i="1"/>
  <c r="K1986" i="1"/>
  <c r="K1978" i="1"/>
  <c r="K1970" i="1"/>
  <c r="K1962" i="1"/>
  <c r="K1954" i="1"/>
  <c r="K1946" i="1"/>
  <c r="K1938" i="1"/>
  <c r="K1930" i="1"/>
  <c r="K1922" i="1"/>
  <c r="K1914" i="1"/>
  <c r="K1906" i="1"/>
  <c r="K1898" i="1"/>
  <c r="K1890" i="1"/>
  <c r="K1882" i="1"/>
  <c r="K1874" i="1"/>
  <c r="K1866" i="1"/>
  <c r="K1858" i="1"/>
  <c r="K1850" i="1"/>
  <c r="K1842" i="1"/>
  <c r="K1834" i="1"/>
  <c r="K1826" i="1"/>
  <c r="K1818" i="1"/>
  <c r="K2428" i="1"/>
  <c r="K2396" i="1"/>
  <c r="K2364" i="1"/>
  <c r="K2332" i="1"/>
  <c r="K2300" i="1"/>
  <c r="K2268" i="1"/>
  <c r="K2236" i="1"/>
  <c r="K2204" i="1"/>
  <c r="K2172" i="1"/>
  <c r="K2140" i="1"/>
  <c r="K2108" i="1"/>
  <c r="K2076" i="1"/>
  <c r="K2044" i="1"/>
  <c r="K2012" i="1"/>
  <c r="K1980" i="1"/>
  <c r="K1948" i="1"/>
  <c r="K1916" i="1"/>
  <c r="K1884" i="1"/>
  <c r="K1852" i="1"/>
  <c r="K1820" i="1"/>
  <c r="K1810" i="1"/>
  <c r="K1802" i="1"/>
  <c r="K1794" i="1"/>
  <c r="K1786" i="1"/>
  <c r="K1778" i="1"/>
  <c r="K1770" i="1"/>
  <c r="K1762" i="1"/>
  <c r="K1754" i="1"/>
  <c r="K1746" i="1"/>
  <c r="K1738" i="1"/>
  <c r="K1730" i="1"/>
  <c r="K1722" i="1"/>
  <c r="K1714" i="1"/>
  <c r="K1706" i="1"/>
  <c r="K1698" i="1"/>
  <c r="K1690" i="1"/>
  <c r="K1682" i="1"/>
  <c r="K1674" i="1"/>
  <c r="K1666" i="1"/>
  <c r="K1658" i="1"/>
  <c r="K1650" i="1"/>
  <c r="K1642" i="1"/>
  <c r="K1634" i="1"/>
  <c r="K1176" i="1"/>
  <c r="K1174" i="1"/>
  <c r="K1172" i="1"/>
  <c r="K1170" i="1"/>
  <c r="K1168" i="1"/>
  <c r="K1166" i="1"/>
  <c r="K1164" i="1"/>
  <c r="K1162" i="1"/>
  <c r="K1160" i="1"/>
  <c r="K1158" i="1"/>
  <c r="K1156" i="1"/>
  <c r="K1154" i="1"/>
  <c r="K1152" i="1"/>
  <c r="K1150" i="1"/>
  <c r="K1148" i="1"/>
  <c r="K1146" i="1"/>
  <c r="K1144" i="1"/>
  <c r="K1142" i="1"/>
  <c r="K1140" i="1"/>
  <c r="K1138" i="1"/>
  <c r="K1136" i="1"/>
  <c r="K1134" i="1"/>
  <c r="K1132" i="1"/>
  <c r="K1130" i="1"/>
  <c r="K1128" i="1"/>
  <c r="K1126" i="1"/>
  <c r="K1124" i="1"/>
  <c r="K1122" i="1"/>
  <c r="K1120" i="1"/>
  <c r="K1118" i="1"/>
  <c r="K1116" i="1"/>
  <c r="K1114" i="1"/>
  <c r="K1112" i="1"/>
  <c r="K1110" i="1"/>
  <c r="K1108" i="1"/>
  <c r="K1106" i="1"/>
  <c r="K1104" i="1"/>
  <c r="K1102" i="1"/>
  <c r="K1100" i="1"/>
  <c r="K1098" i="1"/>
  <c r="K1096" i="1"/>
  <c r="K1094" i="1"/>
  <c r="K1092" i="1"/>
  <c r="K1090" i="1"/>
  <c r="K1088" i="1"/>
  <c r="K1086" i="1"/>
  <c r="K1084" i="1"/>
  <c r="K1082" i="1"/>
  <c r="K1080" i="1"/>
  <c r="K1078" i="1"/>
  <c r="K1076" i="1"/>
  <c r="K1074" i="1"/>
  <c r="K1072" i="1"/>
  <c r="K1070" i="1"/>
  <c r="K1068" i="1"/>
  <c r="K1066" i="1"/>
  <c r="K1064" i="1"/>
  <c r="K1062" i="1"/>
  <c r="K1060" i="1"/>
  <c r="K1058" i="1"/>
  <c r="K1056" i="1"/>
  <c r="K1054" i="1"/>
  <c r="K1052" i="1"/>
  <c r="K1050" i="1"/>
  <c r="K1048" i="1"/>
  <c r="K1046" i="1"/>
  <c r="K1044" i="1"/>
  <c r="K1042" i="1"/>
  <c r="K1040" i="1"/>
  <c r="K1038" i="1"/>
  <c r="K1036" i="1"/>
  <c r="K1034" i="1"/>
  <c r="K1032" i="1"/>
  <c r="K1030" i="1"/>
  <c r="K1028" i="1"/>
  <c r="K1026" i="1"/>
  <c r="K1024" i="1"/>
  <c r="K1022" i="1"/>
  <c r="K1020" i="1"/>
  <c r="K1018" i="1"/>
  <c r="K1016" i="1"/>
  <c r="K1014" i="1"/>
  <c r="K1012" i="1"/>
  <c r="K1010" i="1"/>
  <c r="K1008" i="1"/>
  <c r="K1006" i="1"/>
  <c r="K1004" i="1"/>
  <c r="K1002" i="1"/>
  <c r="K1000" i="1"/>
  <c r="K998" i="1"/>
  <c r="K996" i="1"/>
  <c r="K994" i="1"/>
  <c r="K992" i="1"/>
  <c r="K990" i="1"/>
  <c r="K988" i="1"/>
  <c r="K986" i="1"/>
  <c r="K984" i="1"/>
  <c r="K982" i="1"/>
  <c r="K980" i="1"/>
  <c r="K978" i="1"/>
  <c r="K976" i="1"/>
  <c r="K974" i="1"/>
  <c r="K972" i="1"/>
  <c r="K970" i="1"/>
  <c r="K968" i="1"/>
  <c r="K966" i="1"/>
  <c r="K964" i="1"/>
  <c r="K962" i="1"/>
  <c r="K960" i="1"/>
  <c r="K958" i="1"/>
  <c r="K956" i="1"/>
  <c r="K954" i="1"/>
  <c r="K952" i="1"/>
  <c r="K950" i="1"/>
  <c r="K948" i="1"/>
  <c r="K946" i="1"/>
  <c r="K944" i="1"/>
  <c r="K942" i="1"/>
  <c r="K940" i="1"/>
  <c r="K938" i="1"/>
  <c r="K936" i="1"/>
  <c r="K934" i="1"/>
  <c r="K932" i="1"/>
  <c r="K930" i="1"/>
  <c r="K928" i="1"/>
  <c r="K926" i="1"/>
  <c r="K924" i="1"/>
  <c r="K922" i="1"/>
  <c r="K920" i="1"/>
  <c r="K918" i="1"/>
  <c r="K916" i="1"/>
  <c r="K914" i="1"/>
  <c r="K912" i="1"/>
  <c r="K910" i="1"/>
  <c r="K908" i="1"/>
  <c r="K906" i="1"/>
  <c r="K902" i="1"/>
  <c r="K900" i="1"/>
  <c r="K898" i="1"/>
  <c r="K896" i="1"/>
  <c r="K892" i="1"/>
  <c r="K890" i="1"/>
  <c r="K886" i="1"/>
  <c r="K882" i="1"/>
  <c r="K878" i="1"/>
  <c r="K876" i="1"/>
  <c r="K872" i="1"/>
  <c r="K868" i="1"/>
  <c r="K864" i="1"/>
  <c r="K858" i="1"/>
  <c r="K856" i="1"/>
  <c r="K850" i="1"/>
  <c r="K846" i="1"/>
  <c r="K840" i="1"/>
  <c r="K836" i="1"/>
  <c r="K832" i="1"/>
  <c r="K828" i="1"/>
  <c r="K826" i="1"/>
  <c r="K822" i="1"/>
  <c r="K818" i="1"/>
  <c r="K816" i="1"/>
  <c r="K814" i="1"/>
  <c r="K808" i="1"/>
  <c r="K806" i="1"/>
  <c r="K804" i="1"/>
  <c r="K798" i="1"/>
  <c r="K792" i="1"/>
  <c r="K790" i="1"/>
  <c r="K788" i="1"/>
  <c r="K784" i="1"/>
  <c r="K780" i="1"/>
  <c r="K778" i="1"/>
  <c r="K774" i="1"/>
  <c r="K770" i="1"/>
  <c r="K762" i="1"/>
  <c r="K758" i="1"/>
  <c r="K754" i="1"/>
  <c r="K752" i="1"/>
  <c r="K748" i="1"/>
  <c r="K744" i="1"/>
  <c r="K740" i="1"/>
  <c r="K734" i="1"/>
  <c r="K732" i="1"/>
  <c r="K730" i="1"/>
  <c r="K728" i="1"/>
  <c r="K726" i="1"/>
  <c r="K722" i="1"/>
  <c r="K718" i="1"/>
  <c r="K716" i="1"/>
  <c r="K714" i="1"/>
  <c r="K710" i="1"/>
  <c r="K706" i="1"/>
  <c r="K702" i="1"/>
  <c r="K698" i="1"/>
  <c r="K692" i="1"/>
  <c r="K690" i="1"/>
  <c r="K684" i="1"/>
  <c r="K678" i="1"/>
  <c r="K674" i="1"/>
  <c r="K668" i="1"/>
  <c r="K666" i="1"/>
  <c r="K662" i="1"/>
  <c r="K656" i="1"/>
  <c r="K652" i="1"/>
  <c r="K648" i="1"/>
  <c r="K646" i="1"/>
  <c r="K640" i="1"/>
  <c r="K636" i="1"/>
  <c r="K630" i="1"/>
  <c r="K624" i="1"/>
  <c r="K620" i="1"/>
  <c r="K618" i="1"/>
  <c r="K614" i="1"/>
  <c r="K610" i="1"/>
  <c r="K602" i="1"/>
  <c r="K2420" i="1"/>
  <c r="K2388" i="1"/>
  <c r="K2356" i="1"/>
  <c r="K2324" i="1"/>
  <c r="K2292" i="1"/>
  <c r="K2260" i="1"/>
  <c r="K2228" i="1"/>
  <c r="K2196" i="1"/>
  <c r="K2164" i="1"/>
  <c r="K2132" i="1"/>
  <c r="K2100" i="1"/>
  <c r="K2068" i="1"/>
  <c r="K2036" i="1"/>
  <c r="K2004" i="1"/>
  <c r="K1972" i="1"/>
  <c r="K1940" i="1"/>
  <c r="K1908" i="1"/>
  <c r="K1876" i="1"/>
  <c r="K1844" i="1"/>
  <c r="K1812" i="1"/>
  <c r="K1804" i="1"/>
  <c r="K1796" i="1"/>
  <c r="K1788" i="1"/>
  <c r="K1780" i="1"/>
  <c r="K1772" i="1"/>
  <c r="K1764" i="1"/>
  <c r="K1756" i="1"/>
  <c r="K1748" i="1"/>
  <c r="K1740" i="1"/>
  <c r="K1732" i="1"/>
  <c r="K1724" i="1"/>
  <c r="K1716" i="1"/>
  <c r="K1708" i="1"/>
  <c r="K1700" i="1"/>
  <c r="K1692" i="1"/>
  <c r="K1684" i="1"/>
  <c r="K1676" i="1"/>
  <c r="K1668" i="1"/>
  <c r="K1660" i="1"/>
  <c r="K1652" i="1"/>
  <c r="K1644" i="1"/>
  <c r="K1636" i="1"/>
  <c r="K1628" i="1"/>
  <c r="K1626" i="1"/>
  <c r="K1624" i="1"/>
  <c r="K1622" i="1"/>
  <c r="K1620" i="1"/>
  <c r="K1618" i="1"/>
  <c r="K1616" i="1"/>
  <c r="K1614" i="1"/>
  <c r="K1612" i="1"/>
  <c r="K1610" i="1"/>
  <c r="K1608" i="1"/>
  <c r="K1606" i="1"/>
  <c r="K1604" i="1"/>
  <c r="K1602" i="1"/>
  <c r="K1600" i="1"/>
  <c r="K1598" i="1"/>
  <c r="K1596" i="1"/>
  <c r="K1594" i="1"/>
  <c r="K1592" i="1"/>
  <c r="K1590" i="1"/>
  <c r="K1588" i="1"/>
  <c r="K1586" i="1"/>
  <c r="K1584" i="1"/>
  <c r="K1582" i="1"/>
  <c r="K1580" i="1"/>
  <c r="K1578" i="1"/>
  <c r="K1576" i="1"/>
  <c r="K1574" i="1"/>
  <c r="K1572" i="1"/>
  <c r="K1570" i="1"/>
  <c r="K1568" i="1"/>
  <c r="K1566" i="1"/>
  <c r="K1564" i="1"/>
  <c r="K1562" i="1"/>
  <c r="K1560" i="1"/>
  <c r="K1558" i="1"/>
  <c r="K1556" i="1"/>
  <c r="K1554" i="1"/>
  <c r="K1552" i="1"/>
  <c r="K1550" i="1"/>
  <c r="K1548" i="1"/>
  <c r="K1546" i="1"/>
  <c r="K1544" i="1"/>
  <c r="K1542" i="1"/>
  <c r="K1540" i="1"/>
  <c r="K1538" i="1"/>
  <c r="K1536" i="1"/>
  <c r="K1534" i="1"/>
  <c r="K1532" i="1"/>
  <c r="K1530" i="1"/>
  <c r="K1528" i="1"/>
  <c r="K1526" i="1"/>
  <c r="K1524" i="1"/>
  <c r="K1522" i="1"/>
  <c r="K1520" i="1"/>
  <c r="K1518" i="1"/>
  <c r="K1516" i="1"/>
  <c r="K1514" i="1"/>
  <c r="K1512" i="1"/>
  <c r="K1510" i="1"/>
  <c r="K1508" i="1"/>
  <c r="K1506" i="1"/>
  <c r="K1504" i="1"/>
  <c r="K1502" i="1"/>
  <c r="K1500" i="1"/>
  <c r="K1498" i="1"/>
  <c r="K1496" i="1"/>
  <c r="K1494" i="1"/>
  <c r="K1492" i="1"/>
  <c r="K1490" i="1"/>
  <c r="K1488" i="1"/>
  <c r="K1486" i="1"/>
  <c r="K1484" i="1"/>
  <c r="K1482" i="1"/>
  <c r="K1480" i="1"/>
  <c r="K1478" i="1"/>
  <c r="K1476" i="1"/>
  <c r="K1474" i="1"/>
  <c r="K1472" i="1"/>
  <c r="K1470" i="1"/>
  <c r="K1468" i="1"/>
  <c r="K1466" i="1"/>
  <c r="K1464" i="1"/>
  <c r="K1462" i="1"/>
  <c r="K1460" i="1"/>
  <c r="K1458" i="1"/>
  <c r="K1456" i="1"/>
  <c r="K1454" i="1"/>
  <c r="K1452" i="1"/>
  <c r="K1450" i="1"/>
  <c r="K1448" i="1"/>
  <c r="K1446" i="1"/>
  <c r="K1444" i="1"/>
  <c r="K1442" i="1"/>
  <c r="K1440" i="1"/>
  <c r="K1438" i="1"/>
  <c r="K1436" i="1"/>
  <c r="K1434" i="1"/>
  <c r="K1432" i="1"/>
  <c r="K1430" i="1"/>
  <c r="K1428" i="1"/>
  <c r="K1426" i="1"/>
  <c r="K1424" i="1"/>
  <c r="K1422" i="1"/>
  <c r="K1420" i="1"/>
  <c r="K1418" i="1"/>
  <c r="K1416" i="1"/>
  <c r="K1414" i="1"/>
  <c r="K1412" i="1"/>
  <c r="K1410" i="1"/>
  <c r="K1408" i="1"/>
  <c r="K1406" i="1"/>
  <c r="K1404" i="1"/>
  <c r="K1402" i="1"/>
  <c r="K1400" i="1"/>
  <c r="K1398" i="1"/>
  <c r="K1396" i="1"/>
  <c r="K1394" i="1"/>
  <c r="K1392" i="1"/>
  <c r="K1390" i="1"/>
  <c r="K1388" i="1"/>
  <c r="K1386" i="1"/>
  <c r="K1384" i="1"/>
  <c r="K1382" i="1"/>
  <c r="K1380" i="1"/>
  <c r="K1378" i="1"/>
  <c r="K1376" i="1"/>
  <c r="K1374" i="1"/>
  <c r="K1372" i="1"/>
  <c r="K1370" i="1"/>
  <c r="K1368" i="1"/>
  <c r="K1366" i="1"/>
  <c r="K1364" i="1"/>
  <c r="K1362" i="1"/>
  <c r="K1360" i="1"/>
  <c r="K1358" i="1"/>
  <c r="K1356" i="1"/>
  <c r="K1354" i="1"/>
  <c r="K1352" i="1"/>
  <c r="K1350" i="1"/>
  <c r="K1348" i="1"/>
  <c r="K1346" i="1"/>
  <c r="K1344" i="1"/>
  <c r="K1342" i="1"/>
  <c r="K1340" i="1"/>
  <c r="K1338" i="1"/>
  <c r="K1336" i="1"/>
  <c r="K1334" i="1"/>
  <c r="K1332" i="1"/>
  <c r="K1330" i="1"/>
  <c r="K1328" i="1"/>
  <c r="K1326" i="1"/>
  <c r="K1324" i="1"/>
  <c r="K1322" i="1"/>
  <c r="K1320" i="1"/>
  <c r="K1318" i="1"/>
  <c r="K1316" i="1"/>
  <c r="K1314" i="1"/>
  <c r="K1312" i="1"/>
  <c r="K1310" i="1"/>
  <c r="K1308" i="1"/>
  <c r="K1306" i="1"/>
  <c r="K1304" i="1"/>
  <c r="K1302" i="1"/>
  <c r="K1300" i="1"/>
  <c r="K1298" i="1"/>
  <c r="K1296" i="1"/>
  <c r="K1294" i="1"/>
  <c r="K1292" i="1"/>
  <c r="K1290" i="1"/>
  <c r="K1288" i="1"/>
  <c r="K1286" i="1"/>
  <c r="K1284" i="1"/>
  <c r="K1282" i="1"/>
  <c r="K1280" i="1"/>
  <c r="K1278" i="1"/>
  <c r="K1276" i="1"/>
  <c r="K1274" i="1"/>
  <c r="K1272" i="1"/>
  <c r="K1270" i="1"/>
  <c r="K1268" i="1"/>
  <c r="K1266" i="1"/>
  <c r="K1264" i="1"/>
  <c r="K1262" i="1"/>
  <c r="K1260" i="1"/>
  <c r="K1258" i="1"/>
  <c r="K1256" i="1"/>
  <c r="K1254" i="1"/>
  <c r="K1252" i="1"/>
  <c r="K1250" i="1"/>
  <c r="K1248" i="1"/>
  <c r="K1246" i="1"/>
  <c r="K1244" i="1"/>
  <c r="K1242" i="1"/>
  <c r="K1240" i="1"/>
  <c r="K1238" i="1"/>
  <c r="K1236" i="1"/>
  <c r="K1234" i="1"/>
  <c r="K1232" i="1"/>
  <c r="K1230" i="1"/>
  <c r="K1228" i="1"/>
  <c r="K1226" i="1"/>
  <c r="K1224" i="1"/>
  <c r="K1222" i="1"/>
  <c r="K1220" i="1"/>
  <c r="K1218" i="1"/>
  <c r="K1216" i="1"/>
  <c r="K1214" i="1"/>
  <c r="K1212" i="1"/>
  <c r="K1210" i="1"/>
  <c r="K1208" i="1"/>
  <c r="K1206" i="1"/>
  <c r="K1204" i="1"/>
  <c r="K1202" i="1"/>
  <c r="K1200" i="1"/>
  <c r="K1198" i="1"/>
  <c r="K1196" i="1"/>
  <c r="K1194" i="1"/>
  <c r="K1192" i="1"/>
  <c r="K1190" i="1"/>
  <c r="K1188" i="1"/>
  <c r="K1186" i="1"/>
  <c r="K1184" i="1"/>
  <c r="K1182" i="1"/>
  <c r="K1180" i="1"/>
  <c r="K1178" i="1"/>
  <c r="K904" i="1"/>
  <c r="K894" i="1"/>
  <c r="K888" i="1"/>
  <c r="K884" i="1"/>
  <c r="K880" i="1"/>
  <c r="K874" i="1"/>
  <c r="K870" i="1"/>
  <c r="K866" i="1"/>
  <c r="K862" i="1"/>
  <c r="K860" i="1"/>
  <c r="K854" i="1"/>
  <c r="K852" i="1"/>
  <c r="K848" i="1"/>
  <c r="K844" i="1"/>
  <c r="K842" i="1"/>
  <c r="K838" i="1"/>
  <c r="K834" i="1"/>
  <c r="K830" i="1"/>
  <c r="K824" i="1"/>
  <c r="K820" i="1"/>
  <c r="K812" i="1"/>
  <c r="K810" i="1"/>
  <c r="K802" i="1"/>
  <c r="K800" i="1"/>
  <c r="K796" i="1"/>
  <c r="K794" i="1"/>
  <c r="K786" i="1"/>
  <c r="K782" i="1"/>
  <c r="K776" i="1"/>
  <c r="K772" i="1"/>
  <c r="K768" i="1"/>
  <c r="K766" i="1"/>
  <c r="K764" i="1"/>
  <c r="K760" i="1"/>
  <c r="K756" i="1"/>
  <c r="K750" i="1"/>
  <c r="K746" i="1"/>
  <c r="K742" i="1"/>
  <c r="K738" i="1"/>
  <c r="K736" i="1"/>
  <c r="K724" i="1"/>
  <c r="K720" i="1"/>
  <c r="K712" i="1"/>
  <c r="K708" i="1"/>
  <c r="K704" i="1"/>
  <c r="K700" i="1"/>
  <c r="K696" i="1"/>
  <c r="K694" i="1"/>
  <c r="K688" i="1"/>
  <c r="K686" i="1"/>
  <c r="K682" i="1"/>
  <c r="K680" i="1"/>
  <c r="K676" i="1"/>
  <c r="K672" i="1"/>
  <c r="K670" i="1"/>
  <c r="K664" i="1"/>
  <c r="K660" i="1"/>
  <c r="K658" i="1"/>
  <c r="K654" i="1"/>
  <c r="K650" i="1"/>
  <c r="K644" i="1"/>
  <c r="K642" i="1"/>
  <c r="K638" i="1"/>
  <c r="K634" i="1"/>
  <c r="K632" i="1"/>
  <c r="K628" i="1"/>
  <c r="K626" i="1"/>
  <c r="K622" i="1"/>
  <c r="K616" i="1"/>
  <c r="K612" i="1"/>
  <c r="K608" i="1"/>
  <c r="K606" i="1"/>
  <c r="K604" i="1"/>
  <c r="K2412" i="1"/>
  <c r="K2380" i="1"/>
  <c r="K2348" i="1"/>
  <c r="K2316" i="1"/>
  <c r="K2284" i="1"/>
  <c r="K2252" i="1"/>
  <c r="K2220" i="1"/>
  <c r="K2188" i="1"/>
  <c r="K2156" i="1"/>
  <c r="K2124" i="1"/>
  <c r="K2092" i="1"/>
  <c r="K2060" i="1"/>
  <c r="K2028" i="1"/>
  <c r="K1996" i="1"/>
  <c r="K1964" i="1"/>
  <c r="K1932" i="1"/>
  <c r="K1900" i="1"/>
  <c r="K1868" i="1"/>
  <c r="K1836" i="1"/>
  <c r="K1806" i="1"/>
  <c r="K1798" i="1"/>
  <c r="K1790" i="1"/>
  <c r="K1782" i="1"/>
  <c r="K1774" i="1"/>
  <c r="K1766" i="1"/>
  <c r="K1758" i="1"/>
  <c r="K1750" i="1"/>
  <c r="K1742" i="1"/>
  <c r="K1734" i="1"/>
  <c r="K1726" i="1"/>
  <c r="K1718" i="1"/>
  <c r="K1710" i="1"/>
  <c r="K1702" i="1"/>
  <c r="K1694" i="1"/>
  <c r="K1686" i="1"/>
  <c r="K1678" i="1"/>
  <c r="K1670" i="1"/>
  <c r="K1662" i="1"/>
  <c r="K1654" i="1"/>
  <c r="K1646" i="1"/>
  <c r="K1638" i="1"/>
  <c r="K1630" i="1"/>
  <c r="K2404" i="1"/>
  <c r="K2276" i="1"/>
  <c r="K2148" i="1"/>
  <c r="K2020" i="1"/>
  <c r="K1892" i="1"/>
  <c r="K1800" i="1"/>
  <c r="K1768" i="1"/>
  <c r="K1736" i="1"/>
  <c r="K1704" i="1"/>
  <c r="K1672" i="1"/>
  <c r="K1640" i="1"/>
  <c r="K1621" i="1"/>
  <c r="K1613" i="1"/>
  <c r="K1605" i="1"/>
  <c r="K1597" i="1"/>
  <c r="K1589" i="1"/>
  <c r="K1581" i="1"/>
  <c r="K1573" i="1"/>
  <c r="K1565" i="1"/>
  <c r="K1557" i="1"/>
  <c r="K1549" i="1"/>
  <c r="K1541" i="1"/>
  <c r="K1533" i="1"/>
  <c r="K1525" i="1"/>
  <c r="K1517" i="1"/>
  <c r="K1509" i="1"/>
  <c r="K1501" i="1"/>
  <c r="K1493" i="1"/>
  <c r="K1485" i="1"/>
  <c r="K1477" i="1"/>
  <c r="K1469" i="1"/>
  <c r="K1461" i="1"/>
  <c r="K1453" i="1"/>
  <c r="K1445" i="1"/>
  <c r="K1437" i="1"/>
  <c r="K1429" i="1"/>
  <c r="K1421" i="1"/>
  <c r="K1413" i="1"/>
  <c r="K1405" i="1"/>
  <c r="K1397" i="1"/>
  <c r="K1389" i="1"/>
  <c r="K1381" i="1"/>
  <c r="K1373" i="1"/>
  <c r="K1365" i="1"/>
  <c r="K1357" i="1"/>
  <c r="K1349" i="1"/>
  <c r="K1341" i="1"/>
  <c r="K1333" i="1"/>
  <c r="K1325" i="1"/>
  <c r="K1317" i="1"/>
  <c r="K1309" i="1"/>
  <c r="K1301" i="1"/>
  <c r="K1293" i="1"/>
  <c r="K1285" i="1"/>
  <c r="K1277" i="1"/>
  <c r="K1269" i="1"/>
  <c r="K1261" i="1"/>
  <c r="K1253" i="1"/>
  <c r="K1245" i="1"/>
  <c r="K1237" i="1"/>
  <c r="K1229" i="1"/>
  <c r="K1221" i="1"/>
  <c r="K1213" i="1"/>
  <c r="K1205" i="1"/>
  <c r="K1197" i="1"/>
  <c r="K1189" i="1"/>
  <c r="K1181" i="1"/>
  <c r="K1173" i="1"/>
  <c r="K1165" i="1"/>
  <c r="K1157" i="1"/>
  <c r="K1149" i="1"/>
  <c r="K1141" i="1"/>
  <c r="K1133" i="1"/>
  <c r="K1125" i="1"/>
  <c r="K1117" i="1"/>
  <c r="K1109" i="1"/>
  <c r="K1101" i="1"/>
  <c r="K1093" i="1"/>
  <c r="K1085" i="1"/>
  <c r="K1077" i="1"/>
  <c r="K1069" i="1"/>
  <c r="K1061" i="1"/>
  <c r="K1053" i="1"/>
  <c r="K1045" i="1"/>
  <c r="K1037" i="1"/>
  <c r="K1029" i="1"/>
  <c r="K1021" i="1"/>
  <c r="K1013" i="1"/>
  <c r="K1005" i="1"/>
  <c r="K997" i="1"/>
  <c r="K989" i="1"/>
  <c r="K981" i="1"/>
  <c r="K973" i="1"/>
  <c r="K965" i="1"/>
  <c r="K957" i="1"/>
  <c r="K949" i="1"/>
  <c r="K941" i="1"/>
  <c r="K933" i="1"/>
  <c r="K925" i="1"/>
  <c r="K917" i="1"/>
  <c r="K909" i="1"/>
  <c r="K901" i="1"/>
  <c r="K893" i="1"/>
  <c r="K885" i="1"/>
  <c r="K877" i="1"/>
  <c r="K869" i="1"/>
  <c r="K861" i="1"/>
  <c r="K853" i="1"/>
  <c r="K845" i="1"/>
  <c r="K837" i="1"/>
  <c r="K829" i="1"/>
  <c r="K821" i="1"/>
  <c r="K813" i="1"/>
  <c r="K805" i="1"/>
  <c r="K797" i="1"/>
  <c r="K789" i="1"/>
  <c r="K781" i="1"/>
  <c r="K773" i="1"/>
  <c r="K765" i="1"/>
  <c r="K757" i="1"/>
  <c r="K749" i="1"/>
  <c r="K741" i="1"/>
  <c r="K733" i="1"/>
  <c r="K725" i="1"/>
  <c r="K717" i="1"/>
  <c r="K709" i="1"/>
  <c r="K701" i="1"/>
  <c r="K693" i="1"/>
  <c r="K685" i="1"/>
  <c r="K677" i="1"/>
  <c r="K669" i="1"/>
  <c r="K661" i="1"/>
  <c r="K653" i="1"/>
  <c r="K645" i="1"/>
  <c r="K637" i="1"/>
  <c r="K629" i="1"/>
  <c r="K621" i="1"/>
  <c r="K613" i="1"/>
  <c r="K605" i="1"/>
  <c r="K600" i="1"/>
  <c r="K598" i="1"/>
  <c r="K596" i="1"/>
  <c r="K594" i="1"/>
  <c r="K592" i="1"/>
  <c r="K590" i="1"/>
  <c r="K588" i="1"/>
  <c r="K586" i="1"/>
  <c r="K584" i="1"/>
  <c r="K582" i="1"/>
  <c r="K580" i="1"/>
  <c r="K578" i="1"/>
  <c r="K576" i="1"/>
  <c r="K574" i="1"/>
  <c r="K572" i="1"/>
  <c r="K570" i="1"/>
  <c r="K568" i="1"/>
  <c r="K566" i="1"/>
  <c r="K564" i="1"/>
  <c r="K562" i="1"/>
  <c r="K560" i="1"/>
  <c r="K558" i="1"/>
  <c r="K556" i="1"/>
  <c r="K554" i="1"/>
  <c r="K552" i="1"/>
  <c r="K550" i="1"/>
  <c r="K548" i="1"/>
  <c r="K546" i="1"/>
  <c r="K544" i="1"/>
  <c r="K542" i="1"/>
  <c r="K540" i="1"/>
  <c r="K538" i="1"/>
  <c r="K536" i="1"/>
  <c r="K534" i="1"/>
  <c r="K532" i="1"/>
  <c r="K530" i="1"/>
  <c r="K528" i="1"/>
  <c r="K526" i="1"/>
  <c r="K524" i="1"/>
  <c r="K522" i="1"/>
  <c r="K520" i="1"/>
  <c r="K518" i="1"/>
  <c r="K516" i="1"/>
  <c r="K514" i="1"/>
  <c r="K512" i="1"/>
  <c r="K510" i="1"/>
  <c r="K508" i="1"/>
  <c r="K506" i="1"/>
  <c r="K504" i="1"/>
  <c r="K502" i="1"/>
  <c r="K500" i="1"/>
  <c r="K498" i="1"/>
  <c r="K496" i="1"/>
  <c r="K494" i="1"/>
  <c r="K492" i="1"/>
  <c r="K490" i="1"/>
  <c r="K488" i="1"/>
  <c r="K486" i="1"/>
  <c r="K484" i="1"/>
  <c r="K482" i="1"/>
  <c r="K480" i="1"/>
  <c r="K478" i="1"/>
  <c r="K476" i="1"/>
  <c r="K474" i="1"/>
  <c r="K472" i="1"/>
  <c r="K470" i="1"/>
  <c r="K468" i="1"/>
  <c r="K466" i="1"/>
  <c r="K464" i="1"/>
  <c r="K462" i="1"/>
  <c r="K460" i="1"/>
  <c r="K458" i="1"/>
  <c r="K456" i="1"/>
  <c r="K454" i="1"/>
  <c r="K452" i="1"/>
  <c r="K450" i="1"/>
  <c r="K448" i="1"/>
  <c r="K446" i="1"/>
  <c r="K444" i="1"/>
  <c r="K442" i="1"/>
  <c r="K440" i="1"/>
  <c r="K438" i="1"/>
  <c r="K436" i="1"/>
  <c r="K434" i="1"/>
  <c r="K432" i="1"/>
  <c r="K430" i="1"/>
  <c r="K428" i="1"/>
  <c r="K426" i="1"/>
  <c r="K424" i="1"/>
  <c r="K422" i="1"/>
  <c r="K420" i="1"/>
  <c r="K418" i="1"/>
  <c r="K416" i="1"/>
  <c r="K414" i="1"/>
  <c r="K412" i="1"/>
  <c r="K410" i="1"/>
  <c r="K408" i="1"/>
  <c r="K406" i="1"/>
  <c r="K404" i="1"/>
  <c r="K402" i="1"/>
  <c r="K400" i="1"/>
  <c r="K398" i="1"/>
  <c r="K396" i="1"/>
  <c r="K394" i="1"/>
  <c r="K392" i="1"/>
  <c r="K390" i="1"/>
  <c r="K388" i="1"/>
  <c r="K386" i="1"/>
  <c r="K384" i="1"/>
  <c r="K382" i="1"/>
  <c r="K380" i="1"/>
  <c r="K378" i="1"/>
  <c r="K376" i="1"/>
  <c r="K374" i="1"/>
  <c r="K372" i="1"/>
  <c r="K370" i="1"/>
  <c r="K368" i="1"/>
  <c r="K366" i="1"/>
  <c r="K364" i="1"/>
  <c r="K362" i="1"/>
  <c r="K360" i="1"/>
  <c r="K358" i="1"/>
  <c r="K356" i="1"/>
  <c r="K354" i="1"/>
  <c r="K352" i="1"/>
  <c r="K350" i="1"/>
  <c r="K348" i="1"/>
  <c r="K346" i="1"/>
  <c r="K344" i="1"/>
  <c r="K342" i="1"/>
  <c r="K340" i="1"/>
  <c r="K338" i="1"/>
  <c r="K336" i="1"/>
  <c r="K334" i="1"/>
  <c r="K332" i="1"/>
  <c r="K330" i="1"/>
  <c r="K328" i="1"/>
  <c r="K326" i="1"/>
  <c r="K324" i="1"/>
  <c r="K322" i="1"/>
  <c r="K320" i="1"/>
  <c r="K318" i="1"/>
  <c r="K316" i="1"/>
  <c r="K314" i="1"/>
  <c r="K312" i="1"/>
  <c r="K310" i="1"/>
  <c r="K308" i="1"/>
  <c r="K306" i="1"/>
  <c r="K304" i="1"/>
  <c r="K302" i="1"/>
  <c r="K300" i="1"/>
  <c r="K298" i="1"/>
  <c r="K296" i="1"/>
  <c r="K294" i="1"/>
  <c r="K292" i="1"/>
  <c r="K290" i="1"/>
  <c r="K288" i="1"/>
  <c r="K286" i="1"/>
  <c r="K284" i="1"/>
  <c r="K282" i="1"/>
  <c r="K280" i="1"/>
  <c r="K278" i="1"/>
  <c r="K276" i="1"/>
  <c r="K274" i="1"/>
  <c r="K272" i="1"/>
  <c r="K270" i="1"/>
  <c r="K268" i="1"/>
  <c r="K266" i="1"/>
  <c r="K264" i="1"/>
  <c r="K262" i="1"/>
  <c r="K260" i="1"/>
  <c r="K258" i="1"/>
  <c r="K256" i="1"/>
  <c r="K254" i="1"/>
  <c r="K252" i="1"/>
  <c r="K250" i="1"/>
  <c r="K248" i="1"/>
  <c r="K246" i="1"/>
  <c r="K244" i="1"/>
  <c r="K242" i="1"/>
  <c r="K240" i="1"/>
  <c r="K238" i="1"/>
  <c r="K236" i="1"/>
  <c r="K234" i="1"/>
  <c r="K232" i="1"/>
  <c r="K230" i="1"/>
  <c r="K228" i="1"/>
  <c r="K226" i="1"/>
  <c r="K224" i="1"/>
  <c r="K222" i="1"/>
  <c r="K220" i="1"/>
  <c r="K218" i="1"/>
  <c r="K216" i="1"/>
  <c r="K214" i="1"/>
  <c r="K212" i="1"/>
  <c r="K210" i="1"/>
  <c r="K208" i="1"/>
  <c r="K206" i="1"/>
  <c r="K204" i="1"/>
  <c r="K202" i="1"/>
  <c r="K200" i="1"/>
  <c r="K198" i="1"/>
  <c r="K196" i="1"/>
  <c r="K194" i="1"/>
  <c r="K192" i="1"/>
  <c r="K190" i="1"/>
  <c r="K188" i="1"/>
  <c r="K186" i="1"/>
  <c r="K184" i="1"/>
  <c r="K182" i="1"/>
  <c r="K180" i="1"/>
  <c r="K178" i="1"/>
  <c r="K176" i="1"/>
  <c r="K174" i="1"/>
  <c r="K172" i="1"/>
  <c r="K170" i="1"/>
  <c r="K168" i="1"/>
  <c r="K166" i="1"/>
  <c r="K164" i="1"/>
  <c r="K162" i="1"/>
  <c r="K160" i="1"/>
  <c r="K158" i="1"/>
  <c r="K156" i="1"/>
  <c r="K154" i="1"/>
  <c r="K152" i="1"/>
  <c r="K150" i="1"/>
  <c r="K148" i="1"/>
  <c r="K146" i="1"/>
  <c r="K144" i="1"/>
  <c r="K142" i="1"/>
  <c r="K140" i="1"/>
  <c r="K138" i="1"/>
  <c r="K136" i="1"/>
  <c r="K134" i="1"/>
  <c r="K132" i="1"/>
  <c r="K130" i="1"/>
  <c r="K128" i="1"/>
  <c r="K126" i="1"/>
  <c r="K124" i="1"/>
  <c r="K122" i="1"/>
  <c r="K120" i="1"/>
  <c r="K118" i="1"/>
  <c r="K116" i="1"/>
  <c r="K114" i="1"/>
  <c r="K112" i="1"/>
  <c r="K110" i="1"/>
  <c r="K108" i="1"/>
  <c r="K106" i="1"/>
  <c r="K104" i="1"/>
  <c r="K102" i="1"/>
  <c r="K100" i="1"/>
  <c r="K98" i="1"/>
  <c r="K96" i="1"/>
  <c r="K94" i="1"/>
  <c r="K92" i="1"/>
  <c r="K90" i="1"/>
  <c r="K88" i="1"/>
  <c r="K86" i="1"/>
  <c r="K84" i="1"/>
  <c r="K82" i="1"/>
  <c r="K80" i="1"/>
  <c r="K78" i="1"/>
  <c r="K76" i="1"/>
  <c r="K74" i="1"/>
  <c r="K72" i="1"/>
  <c r="K70" i="1"/>
  <c r="K68" i="1"/>
  <c r="K66" i="1"/>
  <c r="K64" i="1"/>
  <c r="K62" i="1"/>
  <c r="K60" i="1"/>
  <c r="K58" i="1"/>
  <c r="K56" i="1"/>
  <c r="K54" i="1"/>
  <c r="K52" i="1"/>
  <c r="K50" i="1"/>
  <c r="K48" i="1"/>
  <c r="K46" i="1"/>
  <c r="K44" i="1"/>
  <c r="K42" i="1"/>
  <c r="K40" i="1"/>
  <c r="K38" i="1"/>
  <c r="K2372" i="1"/>
  <c r="K2244" i="1"/>
  <c r="K2116" i="1"/>
  <c r="K1988" i="1"/>
  <c r="K1860" i="1"/>
  <c r="K1792" i="1"/>
  <c r="K1760" i="1"/>
  <c r="K1728" i="1"/>
  <c r="K1696" i="1"/>
  <c r="K1664" i="1"/>
  <c r="K1632" i="1"/>
  <c r="K1623" i="1"/>
  <c r="K1615" i="1"/>
  <c r="K1607" i="1"/>
  <c r="K1599" i="1"/>
  <c r="K1591" i="1"/>
  <c r="K1583" i="1"/>
  <c r="K1575" i="1"/>
  <c r="K1567" i="1"/>
  <c r="K1559" i="1"/>
  <c r="K1551" i="1"/>
  <c r="K1543" i="1"/>
  <c r="K1535" i="1"/>
  <c r="K1527" i="1"/>
  <c r="K1519" i="1"/>
  <c r="K1511" i="1"/>
  <c r="K1503" i="1"/>
  <c r="K1495" i="1"/>
  <c r="K1487" i="1"/>
  <c r="K1479" i="1"/>
  <c r="K1471" i="1"/>
  <c r="K1463" i="1"/>
  <c r="K1455" i="1"/>
  <c r="K1447" i="1"/>
  <c r="K1439" i="1"/>
  <c r="K1431" i="1"/>
  <c r="K1423" i="1"/>
  <c r="K1415" i="1"/>
  <c r="K1407" i="1"/>
  <c r="K1399" i="1"/>
  <c r="K1391" i="1"/>
  <c r="K1383" i="1"/>
  <c r="K1375" i="1"/>
  <c r="K1367" i="1"/>
  <c r="K1359" i="1"/>
  <c r="K1351" i="1"/>
  <c r="K1343" i="1"/>
  <c r="K1335" i="1"/>
  <c r="K1327" i="1"/>
  <c r="K1319" i="1"/>
  <c r="K1311" i="1"/>
  <c r="K1303" i="1"/>
  <c r="K1295" i="1"/>
  <c r="K1287" i="1"/>
  <c r="K1279" i="1"/>
  <c r="K1271" i="1"/>
  <c r="K1263" i="1"/>
  <c r="K1255" i="1"/>
  <c r="K1247" i="1"/>
  <c r="K1239" i="1"/>
  <c r="K1231" i="1"/>
  <c r="K1223" i="1"/>
  <c r="K1215" i="1"/>
  <c r="K1207" i="1"/>
  <c r="K1199" i="1"/>
  <c r="K1191" i="1"/>
  <c r="K1183" i="1"/>
  <c r="K1175" i="1"/>
  <c r="K1167" i="1"/>
  <c r="K1159" i="1"/>
  <c r="K1151" i="1"/>
  <c r="K1143" i="1"/>
  <c r="K1135" i="1"/>
  <c r="K1127" i="1"/>
  <c r="K1119" i="1"/>
  <c r="K1111" i="1"/>
  <c r="K1103" i="1"/>
  <c r="K1095" i="1"/>
  <c r="K1087" i="1"/>
  <c r="K1079" i="1"/>
  <c r="K1071" i="1"/>
  <c r="K1063" i="1"/>
  <c r="K1055" i="1"/>
  <c r="K1047" i="1"/>
  <c r="K1039" i="1"/>
  <c r="K1031" i="1"/>
  <c r="K1023" i="1"/>
  <c r="K1015" i="1"/>
  <c r="K1007" i="1"/>
  <c r="K999" i="1"/>
  <c r="K991" i="1"/>
  <c r="K983" i="1"/>
  <c r="K975" i="1"/>
  <c r="K967" i="1"/>
  <c r="K959" i="1"/>
  <c r="K951" i="1"/>
  <c r="K943" i="1"/>
  <c r="K935" i="1"/>
  <c r="K927" i="1"/>
  <c r="K919" i="1"/>
  <c r="K911" i="1"/>
  <c r="K903" i="1"/>
  <c r="K895" i="1"/>
  <c r="K887" i="1"/>
  <c r="K879" i="1"/>
  <c r="K871" i="1"/>
  <c r="K863" i="1"/>
  <c r="K855" i="1"/>
  <c r="K847" i="1"/>
  <c r="K839" i="1"/>
  <c r="K831" i="1"/>
  <c r="K823" i="1"/>
  <c r="K815" i="1"/>
  <c r="K807" i="1"/>
  <c r="K799" i="1"/>
  <c r="K791" i="1"/>
  <c r="K783" i="1"/>
  <c r="K775" i="1"/>
  <c r="K767" i="1"/>
  <c r="K759" i="1"/>
  <c r="K751" i="1"/>
  <c r="K743" i="1"/>
  <c r="K735" i="1"/>
  <c r="K727" i="1"/>
  <c r="K719" i="1"/>
  <c r="K711" i="1"/>
  <c r="K703" i="1"/>
  <c r="K695" i="1"/>
  <c r="K687" i="1"/>
  <c r="K679" i="1"/>
  <c r="K671" i="1"/>
  <c r="K663" i="1"/>
  <c r="K655" i="1"/>
  <c r="K647" i="1"/>
  <c r="K639" i="1"/>
  <c r="K631" i="1"/>
  <c r="K623" i="1"/>
  <c r="K615" i="1"/>
  <c r="K607" i="1"/>
  <c r="K2340" i="1"/>
  <c r="K2212" i="1"/>
  <c r="K2084" i="1"/>
  <c r="K1956" i="1"/>
  <c r="K1828" i="1"/>
  <c r="K1784" i="1"/>
  <c r="K1752" i="1"/>
  <c r="K1720" i="1"/>
  <c r="K1688" i="1"/>
  <c r="K1656" i="1"/>
  <c r="K1625" i="1"/>
  <c r="K1617" i="1"/>
  <c r="K1609" i="1"/>
  <c r="K1601" i="1"/>
  <c r="K1593" i="1"/>
  <c r="K1585" i="1"/>
  <c r="K1577" i="1"/>
  <c r="K1569" i="1"/>
  <c r="K1561" i="1"/>
  <c r="K1553" i="1"/>
  <c r="K1545" i="1"/>
  <c r="K1537" i="1"/>
  <c r="K1529" i="1"/>
  <c r="K1521" i="1"/>
  <c r="K1513" i="1"/>
  <c r="K1505" i="1"/>
  <c r="K1497" i="1"/>
  <c r="K1489" i="1"/>
  <c r="K1481" i="1"/>
  <c r="K1473" i="1"/>
  <c r="K1465" i="1"/>
  <c r="K1457" i="1"/>
  <c r="K1449" i="1"/>
  <c r="K1441" i="1"/>
  <c r="K1433" i="1"/>
  <c r="K1425" i="1"/>
  <c r="K1417" i="1"/>
  <c r="K1409" i="1"/>
  <c r="K1401" i="1"/>
  <c r="K1393" i="1"/>
  <c r="K1385" i="1"/>
  <c r="K1377" i="1"/>
  <c r="K1369" i="1"/>
  <c r="K1361" i="1"/>
  <c r="K1353" i="1"/>
  <c r="K1345" i="1"/>
  <c r="K1337" i="1"/>
  <c r="K1329" i="1"/>
  <c r="K1321" i="1"/>
  <c r="K1313" i="1"/>
  <c r="K1305" i="1"/>
  <c r="K1297" i="1"/>
  <c r="K1289" i="1"/>
  <c r="K1281" i="1"/>
  <c r="K1273" i="1"/>
  <c r="K1265" i="1"/>
  <c r="K1257" i="1"/>
  <c r="K1249" i="1"/>
  <c r="K1241" i="1"/>
  <c r="K1233" i="1"/>
  <c r="K1225" i="1"/>
  <c r="K1217" i="1"/>
  <c r="K1209" i="1"/>
  <c r="K1201" i="1"/>
  <c r="K1193" i="1"/>
  <c r="K1185" i="1"/>
  <c r="K1177" i="1"/>
  <c r="K1169" i="1"/>
  <c r="K1161" i="1"/>
  <c r="K1153" i="1"/>
  <c r="K1145" i="1"/>
  <c r="K1137" i="1"/>
  <c r="K1129" i="1"/>
  <c r="K1121" i="1"/>
  <c r="K1113" i="1"/>
  <c r="K1105" i="1"/>
  <c r="K1097" i="1"/>
  <c r="K1089" i="1"/>
  <c r="K1081" i="1"/>
  <c r="K1073" i="1"/>
  <c r="K1065" i="1"/>
  <c r="K1057" i="1"/>
  <c r="K1049" i="1"/>
  <c r="K1041" i="1"/>
  <c r="K1033" i="1"/>
  <c r="K1025" i="1"/>
  <c r="K1017" i="1"/>
  <c r="K1009" i="1"/>
  <c r="K1001" i="1"/>
  <c r="K993" i="1"/>
  <c r="K985" i="1"/>
  <c r="K977" i="1"/>
  <c r="K969" i="1"/>
  <c r="K961" i="1"/>
  <c r="K953" i="1"/>
  <c r="K945" i="1"/>
  <c r="K937" i="1"/>
  <c r="K929" i="1"/>
  <c r="K921" i="1"/>
  <c r="K913" i="1"/>
  <c r="K905" i="1"/>
  <c r="K897" i="1"/>
  <c r="K889" i="1"/>
  <c r="K881" i="1"/>
  <c r="K873" i="1"/>
  <c r="K865" i="1"/>
  <c r="K857" i="1"/>
  <c r="K849" i="1"/>
  <c r="K841" i="1"/>
  <c r="K833" i="1"/>
  <c r="K825" i="1"/>
  <c r="K817" i="1"/>
  <c r="K809" i="1"/>
  <c r="K801" i="1"/>
  <c r="K793" i="1"/>
  <c r="K785" i="1"/>
  <c r="K777" i="1"/>
  <c r="K769" i="1"/>
  <c r="K761" i="1"/>
  <c r="K753" i="1"/>
  <c r="K745" i="1"/>
  <c r="K737" i="1"/>
  <c r="K729" i="1"/>
  <c r="K721" i="1"/>
  <c r="K713" i="1"/>
  <c r="K705" i="1"/>
  <c r="K697" i="1"/>
  <c r="K689" i="1"/>
  <c r="K681" i="1"/>
  <c r="K673" i="1"/>
  <c r="K665" i="1"/>
  <c r="K657" i="1"/>
  <c r="K649" i="1"/>
  <c r="K641" i="1"/>
  <c r="K633" i="1"/>
  <c r="K625" i="1"/>
  <c r="K617" i="1"/>
  <c r="K609" i="1"/>
  <c r="K601" i="1"/>
  <c r="K599" i="1"/>
  <c r="K597"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2308" i="1"/>
  <c r="K1808" i="1"/>
  <c r="K1680" i="1"/>
  <c r="K1619" i="1"/>
  <c r="K1587" i="1"/>
  <c r="K1555" i="1"/>
  <c r="K1523" i="1"/>
  <c r="K1491" i="1"/>
  <c r="K1459" i="1"/>
  <c r="K1427" i="1"/>
  <c r="K1395" i="1"/>
  <c r="K1363" i="1"/>
  <c r="K1331" i="1"/>
  <c r="K1299" i="1"/>
  <c r="K1267" i="1"/>
  <c r="K1235" i="1"/>
  <c r="K1203" i="1"/>
  <c r="K1171" i="1"/>
  <c r="K1139" i="1"/>
  <c r="K1107" i="1"/>
  <c r="K1075" i="1"/>
  <c r="K1043" i="1"/>
  <c r="K1011" i="1"/>
  <c r="K979" i="1"/>
  <c r="K947" i="1"/>
  <c r="K915" i="1"/>
  <c r="K883" i="1"/>
  <c r="K851" i="1"/>
  <c r="K819" i="1"/>
  <c r="K787" i="1"/>
  <c r="K755" i="1"/>
  <c r="K723" i="1"/>
  <c r="K691" i="1"/>
  <c r="K659" i="1"/>
  <c r="K627" i="1"/>
  <c r="K533" i="1"/>
  <c r="K525" i="1"/>
  <c r="K517" i="1"/>
  <c r="K509" i="1"/>
  <c r="K501" i="1"/>
  <c r="K493" i="1"/>
  <c r="K485" i="1"/>
  <c r="K477" i="1"/>
  <c r="K469" i="1"/>
  <c r="K461" i="1"/>
  <c r="K453" i="1"/>
  <c r="K445" i="1"/>
  <c r="K437" i="1"/>
  <c r="K429" i="1"/>
  <c r="K421" i="1"/>
  <c r="K413" i="1"/>
  <c r="K405" i="1"/>
  <c r="K397" i="1"/>
  <c r="K389" i="1"/>
  <c r="K381" i="1"/>
  <c r="K373" i="1"/>
  <c r="K365" i="1"/>
  <c r="K357" i="1"/>
  <c r="K349" i="1"/>
  <c r="K341" i="1"/>
  <c r="K333" i="1"/>
  <c r="K325" i="1"/>
  <c r="K317" i="1"/>
  <c r="K309" i="1"/>
  <c r="K301" i="1"/>
  <c r="K293" i="1"/>
  <c r="K285" i="1"/>
  <c r="K277" i="1"/>
  <c r="K269" i="1"/>
  <c r="K261" i="1"/>
  <c r="K253" i="1"/>
  <c r="K245" i="1"/>
  <c r="K237" i="1"/>
  <c r="K229" i="1"/>
  <c r="K221" i="1"/>
  <c r="K213" i="1"/>
  <c r="K205" i="1"/>
  <c r="K197" i="1"/>
  <c r="K189" i="1"/>
  <c r="K181" i="1"/>
  <c r="K173" i="1"/>
  <c r="K165" i="1"/>
  <c r="K157" i="1"/>
  <c r="K149" i="1"/>
  <c r="K141" i="1"/>
  <c r="K133" i="1"/>
  <c r="K125" i="1"/>
  <c r="K117" i="1"/>
  <c r="K109" i="1"/>
  <c r="K101" i="1"/>
  <c r="K93" i="1"/>
  <c r="K85" i="1"/>
  <c r="K77" i="1"/>
  <c r="K69" i="1"/>
  <c r="K61" i="1"/>
  <c r="K53" i="1"/>
  <c r="K45" i="1"/>
  <c r="K37" i="1"/>
  <c r="K35" i="1"/>
  <c r="K33" i="1"/>
  <c r="K31" i="1"/>
  <c r="K29" i="1"/>
  <c r="K27" i="1"/>
  <c r="K25" i="1"/>
  <c r="K23" i="1"/>
  <c r="K21" i="1"/>
  <c r="K19" i="1"/>
  <c r="K17" i="1"/>
  <c r="K15" i="1"/>
  <c r="K13" i="1"/>
  <c r="K1627" i="1"/>
  <c r="K1563" i="1"/>
  <c r="K1307" i="1"/>
  <c r="K1275" i="1"/>
  <c r="K1083" i="1"/>
  <c r="K987" i="1"/>
  <c r="K795" i="1"/>
  <c r="K523" i="1"/>
  <c r="K507" i="1"/>
  <c r="K499" i="1"/>
  <c r="K427" i="1"/>
  <c r="K395" i="1"/>
  <c r="K315" i="1"/>
  <c r="K299" i="1"/>
  <c r="K283" i="1"/>
  <c r="K259" i="1"/>
  <c r="K251" i="1"/>
  <c r="K235" i="1"/>
  <c r="K219" i="1"/>
  <c r="K163" i="1"/>
  <c r="K115" i="1"/>
  <c r="K99" i="1"/>
  <c r="K83" i="1"/>
  <c r="K43" i="1"/>
  <c r="K2180" i="1"/>
  <c r="K1776" i="1"/>
  <c r="K1648" i="1"/>
  <c r="K1611" i="1"/>
  <c r="K1579" i="1"/>
  <c r="K1547" i="1"/>
  <c r="K1515" i="1"/>
  <c r="K1483" i="1"/>
  <c r="K1451" i="1"/>
  <c r="K1419" i="1"/>
  <c r="K1387" i="1"/>
  <c r="K1355" i="1"/>
  <c r="K1323" i="1"/>
  <c r="K1291" i="1"/>
  <c r="K1259" i="1"/>
  <c r="K1227" i="1"/>
  <c r="K1195" i="1"/>
  <c r="K1163" i="1"/>
  <c r="K1131" i="1"/>
  <c r="K1099" i="1"/>
  <c r="K1067" i="1"/>
  <c r="K1035" i="1"/>
  <c r="K1003" i="1"/>
  <c r="K971" i="1"/>
  <c r="K939" i="1"/>
  <c r="K907" i="1"/>
  <c r="K875" i="1"/>
  <c r="K843" i="1"/>
  <c r="K811" i="1"/>
  <c r="K779" i="1"/>
  <c r="K747" i="1"/>
  <c r="K715" i="1"/>
  <c r="K683" i="1"/>
  <c r="K651" i="1"/>
  <c r="K619" i="1"/>
  <c r="K535" i="1"/>
  <c r="K527" i="1"/>
  <c r="K519" i="1"/>
  <c r="K511" i="1"/>
  <c r="K503" i="1"/>
  <c r="K495" i="1"/>
  <c r="K487" i="1"/>
  <c r="K479" i="1"/>
  <c r="K471" i="1"/>
  <c r="K463" i="1"/>
  <c r="K455" i="1"/>
  <c r="K447" i="1"/>
  <c r="K439" i="1"/>
  <c r="K431" i="1"/>
  <c r="K423" i="1"/>
  <c r="K415" i="1"/>
  <c r="K407" i="1"/>
  <c r="K399" i="1"/>
  <c r="K391" i="1"/>
  <c r="K383" i="1"/>
  <c r="K375" i="1"/>
  <c r="K367" i="1"/>
  <c r="K359" i="1"/>
  <c r="K351" i="1"/>
  <c r="K343" i="1"/>
  <c r="K335" i="1"/>
  <c r="K327" i="1"/>
  <c r="K319" i="1"/>
  <c r="K311" i="1"/>
  <c r="K303" i="1"/>
  <c r="K295" i="1"/>
  <c r="K287" i="1"/>
  <c r="K279" i="1"/>
  <c r="K271" i="1"/>
  <c r="K263" i="1"/>
  <c r="K255" i="1"/>
  <c r="K247" i="1"/>
  <c r="K239" i="1"/>
  <c r="K231" i="1"/>
  <c r="K223" i="1"/>
  <c r="K215" i="1"/>
  <c r="K207" i="1"/>
  <c r="K199" i="1"/>
  <c r="K191" i="1"/>
  <c r="K183" i="1"/>
  <c r="K175" i="1"/>
  <c r="K167" i="1"/>
  <c r="K159" i="1"/>
  <c r="K151" i="1"/>
  <c r="K143" i="1"/>
  <c r="K135" i="1"/>
  <c r="K127" i="1"/>
  <c r="K119" i="1"/>
  <c r="K111" i="1"/>
  <c r="K103" i="1"/>
  <c r="K95" i="1"/>
  <c r="K87" i="1"/>
  <c r="K79" i="1"/>
  <c r="K71" i="1"/>
  <c r="K63" i="1"/>
  <c r="K55" i="1"/>
  <c r="K47" i="1"/>
  <c r="K39" i="1"/>
  <c r="K18" i="1"/>
  <c r="K16" i="1"/>
  <c r="K1712" i="1"/>
  <c r="K1499" i="1"/>
  <c r="K1403" i="1"/>
  <c r="K1371" i="1"/>
  <c r="K1179" i="1"/>
  <c r="K1115" i="1"/>
  <c r="K955" i="1"/>
  <c r="K731" i="1"/>
  <c r="K699" i="1"/>
  <c r="K635" i="1"/>
  <c r="K515" i="1"/>
  <c r="K491" i="1"/>
  <c r="K475" i="1"/>
  <c r="K459" i="1"/>
  <c r="K443" i="1"/>
  <c r="K419" i="1"/>
  <c r="K379" i="1"/>
  <c r="K363" i="1"/>
  <c r="K323" i="1"/>
  <c r="K307" i="1"/>
  <c r="K291" i="1"/>
  <c r="K275" i="1"/>
  <c r="K267" i="1"/>
  <c r="K227" i="1"/>
  <c r="K211" i="1"/>
  <c r="K179" i="1"/>
  <c r="K171" i="1"/>
  <c r="K147" i="1"/>
  <c r="K131" i="1"/>
  <c r="K91" i="1"/>
  <c r="K2052" i="1"/>
  <c r="K1744" i="1"/>
  <c r="K1603" i="1"/>
  <c r="K1571" i="1"/>
  <c r="K1539" i="1"/>
  <c r="K1507" i="1"/>
  <c r="K1475" i="1"/>
  <c r="K1443" i="1"/>
  <c r="K1411" i="1"/>
  <c r="K1379" i="1"/>
  <c r="K1347" i="1"/>
  <c r="K1315" i="1"/>
  <c r="K1283" i="1"/>
  <c r="K1251" i="1"/>
  <c r="K1219" i="1"/>
  <c r="K1187" i="1"/>
  <c r="K1155" i="1"/>
  <c r="K1123" i="1"/>
  <c r="K1091" i="1"/>
  <c r="K1059" i="1"/>
  <c r="K1027" i="1"/>
  <c r="K995" i="1"/>
  <c r="K963" i="1"/>
  <c r="K931" i="1"/>
  <c r="K899" i="1"/>
  <c r="K867" i="1"/>
  <c r="K835" i="1"/>
  <c r="K803" i="1"/>
  <c r="K771" i="1"/>
  <c r="K739" i="1"/>
  <c r="K707" i="1"/>
  <c r="K675" i="1"/>
  <c r="K643" i="1"/>
  <c r="K611" i="1"/>
  <c r="K537" i="1"/>
  <c r="K529" i="1"/>
  <c r="K521" i="1"/>
  <c r="K513" i="1"/>
  <c r="K505" i="1"/>
  <c r="K497" i="1"/>
  <c r="K489" i="1"/>
  <c r="K481" i="1"/>
  <c r="K473" i="1"/>
  <c r="K465" i="1"/>
  <c r="K457" i="1"/>
  <c r="K449" i="1"/>
  <c r="K441" i="1"/>
  <c r="K433" i="1"/>
  <c r="K425" i="1"/>
  <c r="K417" i="1"/>
  <c r="K409" i="1"/>
  <c r="K401" i="1"/>
  <c r="K393" i="1"/>
  <c r="K385" i="1"/>
  <c r="K377" i="1"/>
  <c r="K369" i="1"/>
  <c r="K361" i="1"/>
  <c r="K353" i="1"/>
  <c r="K345" i="1"/>
  <c r="K337" i="1"/>
  <c r="K329" i="1"/>
  <c r="K321" i="1"/>
  <c r="K313" i="1"/>
  <c r="K305" i="1"/>
  <c r="K297" i="1"/>
  <c r="K289" i="1"/>
  <c r="K281" i="1"/>
  <c r="K273" i="1"/>
  <c r="K265" i="1"/>
  <c r="K257" i="1"/>
  <c r="K249" i="1"/>
  <c r="K241" i="1"/>
  <c r="K233" i="1"/>
  <c r="K225" i="1"/>
  <c r="K217" i="1"/>
  <c r="K209" i="1"/>
  <c r="K201" i="1"/>
  <c r="K193" i="1"/>
  <c r="K185" i="1"/>
  <c r="K177" i="1"/>
  <c r="K169" i="1"/>
  <c r="K161" i="1"/>
  <c r="K153" i="1"/>
  <c r="K145" i="1"/>
  <c r="K137" i="1"/>
  <c r="K129" i="1"/>
  <c r="K121" i="1"/>
  <c r="K113" i="1"/>
  <c r="K105" i="1"/>
  <c r="K97" i="1"/>
  <c r="K89" i="1"/>
  <c r="K81" i="1"/>
  <c r="K73" i="1"/>
  <c r="K65" i="1"/>
  <c r="K57" i="1"/>
  <c r="K49" i="1"/>
  <c r="K41" i="1"/>
  <c r="K36" i="1"/>
  <c r="K34" i="1"/>
  <c r="K32" i="1"/>
  <c r="K30" i="1"/>
  <c r="K28" i="1"/>
  <c r="K26" i="1"/>
  <c r="K24" i="1"/>
  <c r="K22" i="1"/>
  <c r="K20" i="1"/>
  <c r="K14" i="1"/>
  <c r="K1924" i="1"/>
  <c r="K1595" i="1"/>
  <c r="K1531" i="1"/>
  <c r="K1467" i="1"/>
  <c r="K1435" i="1"/>
  <c r="K1339" i="1"/>
  <c r="K1243" i="1"/>
  <c r="K1211" i="1"/>
  <c r="K1147" i="1"/>
  <c r="K1051" i="1"/>
  <c r="K1019" i="1"/>
  <c r="K923" i="1"/>
  <c r="K891" i="1"/>
  <c r="K859" i="1"/>
  <c r="K827" i="1"/>
  <c r="K763" i="1"/>
  <c r="K667" i="1"/>
  <c r="K603" i="1"/>
  <c r="K531" i="1"/>
  <c r="K483" i="1"/>
  <c r="K467" i="1"/>
  <c r="K451" i="1"/>
  <c r="K435" i="1"/>
  <c r="K411" i="1"/>
  <c r="K403" i="1"/>
  <c r="K387" i="1"/>
  <c r="K371" i="1"/>
  <c r="K355" i="1"/>
  <c r="K347" i="1"/>
  <c r="K339" i="1"/>
  <c r="K331" i="1"/>
  <c r="K243" i="1"/>
  <c r="K203" i="1"/>
  <c r="K195" i="1"/>
  <c r="K187" i="1"/>
  <c r="K155" i="1"/>
  <c r="K139" i="1"/>
  <c r="K123" i="1"/>
  <c r="K107" i="1"/>
  <c r="K75" i="1"/>
  <c r="K67" i="1"/>
  <c r="K59" i="1"/>
  <c r="K51"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3283" i="1"/>
  <c r="J3275" i="1"/>
  <c r="J3267" i="1"/>
  <c r="J3259" i="1"/>
  <c r="J3251" i="1"/>
  <c r="J3243" i="1"/>
  <c r="J3235" i="1"/>
  <c r="J3227" i="1"/>
  <c r="J3219" i="1"/>
  <c r="J3211" i="1"/>
  <c r="J3203" i="1"/>
  <c r="J3195" i="1"/>
  <c r="J3187" i="1"/>
  <c r="J3179" i="1"/>
  <c r="J3171" i="1"/>
  <c r="J3163" i="1"/>
  <c r="J3155" i="1"/>
  <c r="J3147" i="1"/>
  <c r="J3139" i="1"/>
  <c r="J3131" i="1"/>
  <c r="J3123" i="1"/>
  <c r="J3115" i="1"/>
  <c r="J3107" i="1"/>
  <c r="J3099" i="1"/>
  <c r="J3091" i="1"/>
  <c r="J3083" i="1"/>
  <c r="J3075" i="1"/>
  <c r="J3284" i="1"/>
  <c r="J3276" i="1"/>
  <c r="J3268" i="1"/>
  <c r="J3260" i="1"/>
  <c r="J3252" i="1"/>
  <c r="J3244" i="1"/>
  <c r="J3236" i="1"/>
  <c r="J3228" i="1"/>
  <c r="J3220" i="1"/>
  <c r="J3212" i="1"/>
  <c r="J3204" i="1"/>
  <c r="J3196" i="1"/>
  <c r="J3188" i="1"/>
  <c r="J3180" i="1"/>
  <c r="J3172" i="1"/>
  <c r="J3164" i="1"/>
  <c r="J3156" i="1"/>
  <c r="J3148" i="1"/>
  <c r="J3140" i="1"/>
  <c r="J3132" i="1"/>
  <c r="J3124" i="1"/>
  <c r="J3116" i="1"/>
  <c r="J3108" i="1"/>
  <c r="J3100" i="1"/>
  <c r="J3092" i="1"/>
  <c r="J3084" i="1"/>
  <c r="J3076" i="1"/>
  <c r="J3068" i="1"/>
  <c r="J3060" i="1"/>
  <c r="J3052" i="1"/>
  <c r="J3044" i="1"/>
  <c r="J3036" i="1"/>
  <c r="J3028" i="1"/>
  <c r="J3020" i="1"/>
  <c r="J3012" i="1"/>
  <c r="J3004" i="1"/>
  <c r="J2996" i="1"/>
  <c r="J2988" i="1"/>
  <c r="J2980" i="1"/>
  <c r="J2972" i="1"/>
  <c r="J2964" i="1"/>
  <c r="J2956"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52" i="1"/>
  <c r="J2848" i="1"/>
  <c r="J2844" i="1"/>
  <c r="J2840" i="1"/>
  <c r="J2836" i="1"/>
  <c r="J2832" i="1"/>
  <c r="J2828"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476" i="1"/>
  <c r="J2472" i="1"/>
  <c r="J2468" i="1"/>
  <c r="J2464" i="1"/>
  <c r="J2460" i="1"/>
  <c r="J2456" i="1"/>
  <c r="J2452" i="1"/>
  <c r="J2448" i="1"/>
  <c r="J2444" i="1"/>
  <c r="J2440" i="1"/>
  <c r="J3287" i="1"/>
  <c r="J3279" i="1"/>
  <c r="J3271" i="1"/>
  <c r="J3263" i="1"/>
  <c r="J3255" i="1"/>
  <c r="J3247" i="1"/>
  <c r="J3239" i="1"/>
  <c r="J3231" i="1"/>
  <c r="J3223" i="1"/>
  <c r="J3215" i="1"/>
  <c r="J3207" i="1"/>
  <c r="J3199" i="1"/>
  <c r="J3191" i="1"/>
  <c r="J3183" i="1"/>
  <c r="J3175" i="1"/>
  <c r="J3167" i="1"/>
  <c r="J3159" i="1"/>
  <c r="J3151" i="1"/>
  <c r="J3143" i="1"/>
  <c r="J3135" i="1"/>
  <c r="J3127" i="1"/>
  <c r="J3119" i="1"/>
  <c r="J3111" i="1"/>
  <c r="J3103" i="1"/>
  <c r="J3095" i="1"/>
  <c r="J3087" i="1"/>
  <c r="J3079" i="1"/>
  <c r="J3071" i="1"/>
  <c r="J3063" i="1"/>
  <c r="J3055" i="1"/>
  <c r="J3047" i="1"/>
  <c r="J3039" i="1"/>
  <c r="J3031" i="1"/>
  <c r="J3023" i="1"/>
  <c r="J3015" i="1"/>
  <c r="J3007" i="1"/>
  <c r="J2999" i="1"/>
  <c r="J2991" i="1"/>
  <c r="J2983" i="1"/>
  <c r="J2975" i="1"/>
  <c r="J2967" i="1"/>
  <c r="J2959" i="1"/>
  <c r="J2951"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3280" i="1"/>
  <c r="J3248" i="1"/>
  <c r="J3216" i="1"/>
  <c r="J3184" i="1"/>
  <c r="J3152" i="1"/>
  <c r="J3120" i="1"/>
  <c r="J3088" i="1"/>
  <c r="J3064" i="1"/>
  <c r="J3048" i="1"/>
  <c r="J3032" i="1"/>
  <c r="J3016" i="1"/>
  <c r="J3000" i="1"/>
  <c r="J2984" i="1"/>
  <c r="J2968" i="1"/>
  <c r="J2952" i="1"/>
  <c r="J2942" i="1"/>
  <c r="J2934" i="1"/>
  <c r="J2926" i="1"/>
  <c r="J2918" i="1"/>
  <c r="J2910" i="1"/>
  <c r="J2902" i="1"/>
  <c r="J2894" i="1"/>
  <c r="J2886" i="1"/>
  <c r="J2878" i="1"/>
  <c r="J2870" i="1"/>
  <c r="J2862" i="1"/>
  <c r="J2854" i="1"/>
  <c r="J2846" i="1"/>
  <c r="J2838" i="1"/>
  <c r="J2829" i="1"/>
  <c r="J2826" i="1"/>
  <c r="J2823" i="1"/>
  <c r="J2813" i="1"/>
  <c r="J2810" i="1"/>
  <c r="J2807" i="1"/>
  <c r="J2797" i="1"/>
  <c r="J2794" i="1"/>
  <c r="J2791" i="1"/>
  <c r="J2781" i="1"/>
  <c r="J2778" i="1"/>
  <c r="J2775" i="1"/>
  <c r="J2765" i="1"/>
  <c r="J2762" i="1"/>
  <c r="J2759" i="1"/>
  <c r="J2749" i="1"/>
  <c r="J2746" i="1"/>
  <c r="J2743" i="1"/>
  <c r="J2733" i="1"/>
  <c r="J2730" i="1"/>
  <c r="J2727" i="1"/>
  <c r="J2717" i="1"/>
  <c r="J2714" i="1"/>
  <c r="J2711" i="1"/>
  <c r="J2701" i="1"/>
  <c r="J2698" i="1"/>
  <c r="J2695" i="1"/>
  <c r="J2685" i="1"/>
  <c r="J2682" i="1"/>
  <c r="J2679" i="1"/>
  <c r="J2669" i="1"/>
  <c r="J2666" i="1"/>
  <c r="J2663" i="1"/>
  <c r="J2653" i="1"/>
  <c r="J2650" i="1"/>
  <c r="J2647" i="1"/>
  <c r="J2637" i="1"/>
  <c r="J2634" i="1"/>
  <c r="J2631" i="1"/>
  <c r="J2621" i="1"/>
  <c r="J2618" i="1"/>
  <c r="J2615" i="1"/>
  <c r="J2605" i="1"/>
  <c r="J2602" i="1"/>
  <c r="J2599" i="1"/>
  <c r="J2589" i="1"/>
  <c r="J2586" i="1"/>
  <c r="J2583" i="1"/>
  <c r="J2573" i="1"/>
  <c r="J2570" i="1"/>
  <c r="J2567" i="1"/>
  <c r="J2557" i="1"/>
  <c r="J2554" i="1"/>
  <c r="J2551" i="1"/>
  <c r="J2541" i="1"/>
  <c r="J2538" i="1"/>
  <c r="J3272" i="1"/>
  <c r="J3240" i="1"/>
  <c r="J3208" i="1"/>
  <c r="J3176" i="1"/>
  <c r="J3144" i="1"/>
  <c r="J3112" i="1"/>
  <c r="J3080" i="1"/>
  <c r="J3067" i="1"/>
  <c r="J3051" i="1"/>
  <c r="J3035" i="1"/>
  <c r="J3019" i="1"/>
  <c r="J3003" i="1"/>
  <c r="J2987" i="1"/>
  <c r="J2971" i="1"/>
  <c r="J2955" i="1"/>
  <c r="J2943" i="1"/>
  <c r="J2935" i="1"/>
  <c r="J2927" i="1"/>
  <c r="J2919" i="1"/>
  <c r="J2911" i="1"/>
  <c r="J2903" i="1"/>
  <c r="J2895" i="1"/>
  <c r="J2887" i="1"/>
  <c r="J2879" i="1"/>
  <c r="J2871" i="1"/>
  <c r="J2863" i="1"/>
  <c r="J2855" i="1"/>
  <c r="J2847" i="1"/>
  <c r="J2839" i="1"/>
  <c r="J2833" i="1"/>
  <c r="J2830" i="1"/>
  <c r="J2827" i="1"/>
  <c r="J2817" i="1"/>
  <c r="J2814" i="1"/>
  <c r="J2811" i="1"/>
  <c r="J2801" i="1"/>
  <c r="J2798" i="1"/>
  <c r="J2795" i="1"/>
  <c r="J2785" i="1"/>
  <c r="J2782" i="1"/>
  <c r="J2779" i="1"/>
  <c r="J2769" i="1"/>
  <c r="J2766" i="1"/>
  <c r="J2763" i="1"/>
  <c r="J2753" i="1"/>
  <c r="J2750" i="1"/>
  <c r="J2747" i="1"/>
  <c r="J2737" i="1"/>
  <c r="J2734" i="1"/>
  <c r="J2731" i="1"/>
  <c r="J2721" i="1"/>
  <c r="J2718" i="1"/>
  <c r="J2715" i="1"/>
  <c r="J3264" i="1"/>
  <c r="J3200" i="1"/>
  <c r="J3136" i="1"/>
  <c r="J3072" i="1"/>
  <c r="J3040" i="1"/>
  <c r="J3008" i="1"/>
  <c r="J2976" i="1"/>
  <c r="J2946" i="1"/>
  <c r="J2930" i="1"/>
  <c r="J2914" i="1"/>
  <c r="J2898" i="1"/>
  <c r="J2882" i="1"/>
  <c r="J2866" i="1"/>
  <c r="J2850" i="1"/>
  <c r="J2834" i="1"/>
  <c r="J2825" i="1"/>
  <c r="J2805" i="1"/>
  <c r="J2802" i="1"/>
  <c r="J2793" i="1"/>
  <c r="J3224" i="1"/>
  <c r="J3160" i="1"/>
  <c r="J3096" i="1"/>
  <c r="J3059" i="1"/>
  <c r="J3027" i="1"/>
  <c r="J2995" i="1"/>
  <c r="J2963" i="1"/>
  <c r="J2939" i="1"/>
  <c r="J2923" i="1"/>
  <c r="J2907" i="1"/>
  <c r="J2891" i="1"/>
  <c r="J2875" i="1"/>
  <c r="J2859" i="1"/>
  <c r="J2843" i="1"/>
  <c r="J2831" i="1"/>
  <c r="J2822" i="1"/>
  <c r="J2819" i="1"/>
  <c r="J2799" i="1"/>
  <c r="J2790" i="1"/>
  <c r="J2787" i="1"/>
  <c r="J2767" i="1"/>
  <c r="J2758" i="1"/>
  <c r="J2755" i="1"/>
  <c r="J2735" i="1"/>
  <c r="J2726" i="1"/>
  <c r="J2723" i="1"/>
  <c r="J2705" i="1"/>
  <c r="J2702" i="1"/>
  <c r="J2697" i="1"/>
  <c r="J2683" i="1"/>
  <c r="J2678" i="1"/>
  <c r="J2675" i="1"/>
  <c r="J2661" i="1"/>
  <c r="J2658" i="1"/>
  <c r="J2655" i="1"/>
  <c r="J2641" i="1"/>
  <c r="J2638" i="1"/>
  <c r="J2633" i="1"/>
  <c r="J2619" i="1"/>
  <c r="J2614" i="1"/>
  <c r="J2611" i="1"/>
  <c r="J2597" i="1"/>
  <c r="J2594" i="1"/>
  <c r="J2591" i="1"/>
  <c r="J2577" i="1"/>
  <c r="J2574" i="1"/>
  <c r="J2569" i="1"/>
  <c r="J2555" i="1"/>
  <c r="J2550" i="1"/>
  <c r="J2547" i="1"/>
  <c r="J2529" i="1"/>
  <c r="J2526" i="1"/>
  <c r="J2523" i="1"/>
  <c r="J2513" i="1"/>
  <c r="J2510" i="1"/>
  <c r="J2507" i="1"/>
  <c r="J2497" i="1"/>
  <c r="J2494" i="1"/>
  <c r="J2491" i="1"/>
  <c r="J2481" i="1"/>
  <c r="J2478" i="1"/>
  <c r="J2475" i="1"/>
  <c r="J2465" i="1"/>
  <c r="J2462" i="1"/>
  <c r="J2459" i="1"/>
  <c r="J2449" i="1"/>
  <c r="J2446" i="1"/>
  <c r="J2443" i="1"/>
  <c r="J2436" i="1"/>
  <c r="J2432" i="1"/>
  <c r="J2428" i="1"/>
  <c r="J2424" i="1"/>
  <c r="J2420" i="1"/>
  <c r="J2416" i="1"/>
  <c r="J2412" i="1"/>
  <c r="J2408" i="1"/>
  <c r="J2404" i="1"/>
  <c r="J2400" i="1"/>
  <c r="J2396" i="1"/>
  <c r="J2392" i="1"/>
  <c r="J2388" i="1"/>
  <c r="J2384" i="1"/>
  <c r="J2380" i="1"/>
  <c r="J2376" i="1"/>
  <c r="J2372" i="1"/>
  <c r="J3256" i="1"/>
  <c r="J3128" i="1"/>
  <c r="J3024" i="1"/>
  <c r="J2960" i="1"/>
  <c r="J2922" i="1"/>
  <c r="J2890" i="1"/>
  <c r="J2858" i="1"/>
  <c r="J2815" i="1"/>
  <c r="J2806" i="1"/>
  <c r="J2789" i="1"/>
  <c r="J2761" i="1"/>
  <c r="J2754" i="1"/>
  <c r="J2745" i="1"/>
  <c r="J2719" i="1"/>
  <c r="J2710" i="1"/>
  <c r="J2707" i="1"/>
  <c r="J2689" i="1"/>
  <c r="J2686" i="1"/>
  <c r="J2677" i="1"/>
  <c r="J2659" i="1"/>
  <c r="J2654" i="1"/>
  <c r="J2649" i="1"/>
  <c r="J2629" i="1"/>
  <c r="J2626" i="1"/>
  <c r="J2623" i="1"/>
  <c r="J2603" i="1"/>
  <c r="J2598" i="1"/>
  <c r="J2593" i="1"/>
  <c r="J2575" i="1"/>
  <c r="J2566" i="1"/>
  <c r="J2563" i="1"/>
  <c r="J2545" i="1"/>
  <c r="J2542" i="1"/>
  <c r="J2537" i="1"/>
  <c r="J2534" i="1"/>
  <c r="J2531" i="1"/>
  <c r="J2517" i="1"/>
  <c r="J2514" i="1"/>
  <c r="J2509" i="1"/>
  <c r="J2495" i="1"/>
  <c r="J2490" i="1"/>
  <c r="J2487" i="1"/>
  <c r="J2473" i="1"/>
  <c r="J2470" i="1"/>
  <c r="J2467" i="1"/>
  <c r="J2453" i="1"/>
  <c r="J2450" i="1"/>
  <c r="J2445" i="1"/>
  <c r="J2433" i="1"/>
  <c r="J2430" i="1"/>
  <c r="J2427" i="1"/>
  <c r="J2417" i="1"/>
  <c r="J2414" i="1"/>
  <c r="J2411" i="1"/>
  <c r="J2401" i="1"/>
  <c r="J2398" i="1"/>
  <c r="J2395" i="1"/>
  <c r="J2385" i="1"/>
  <c r="J2382" i="1"/>
  <c r="J2379"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3232" i="1"/>
  <c r="J3104" i="1"/>
  <c r="J3043" i="1"/>
  <c r="J2979" i="1"/>
  <c r="J2931" i="1"/>
  <c r="J2899" i="1"/>
  <c r="J2867" i="1"/>
  <c r="J2835" i="1"/>
  <c r="J2818" i="1"/>
  <c r="J2809" i="1"/>
  <c r="J2773" i="1"/>
  <c r="J2770" i="1"/>
  <c r="J2757" i="1"/>
  <c r="J2729" i="1"/>
  <c r="J2722" i="1"/>
  <c r="J2713" i="1"/>
  <c r="J2693" i="1"/>
  <c r="J2690" i="1"/>
  <c r="J2687" i="1"/>
  <c r="J2667" i="1"/>
  <c r="J2662" i="1"/>
  <c r="J2657" i="1"/>
  <c r="J2639" i="1"/>
  <c r="J2630" i="1"/>
  <c r="J2627" i="1"/>
  <c r="J2609" i="1"/>
  <c r="J2606" i="1"/>
  <c r="J2601" i="1"/>
  <c r="J2581" i="1"/>
  <c r="J2578" i="1"/>
  <c r="J2571" i="1"/>
  <c r="J2553" i="1"/>
  <c r="J2546" i="1"/>
  <c r="J2543" i="1"/>
  <c r="J2535" i="1"/>
  <c r="J2521" i="1"/>
  <c r="J2518" i="1"/>
  <c r="J2515" i="1"/>
  <c r="J2501" i="1"/>
  <c r="J2498" i="1"/>
  <c r="J2493" i="1"/>
  <c r="J2479" i="1"/>
  <c r="J2474" i="1"/>
  <c r="J2471" i="1"/>
  <c r="J2457" i="1"/>
  <c r="J2454" i="1"/>
  <c r="J2451" i="1"/>
  <c r="J2437" i="1"/>
  <c r="J2434" i="1"/>
  <c r="J2431" i="1"/>
  <c r="J2421" i="1"/>
  <c r="J2418" i="1"/>
  <c r="J2415" i="1"/>
  <c r="J2405" i="1"/>
  <c r="J2402" i="1"/>
  <c r="J2399" i="1"/>
  <c r="J2389" i="1"/>
  <c r="J2386" i="1"/>
  <c r="J2383" i="1"/>
  <c r="J2373"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3192" i="1"/>
  <c r="J3056" i="1"/>
  <c r="J2992" i="1"/>
  <c r="J2938" i="1"/>
  <c r="J2906" i="1"/>
  <c r="J2874" i="1"/>
  <c r="J2842" i="1"/>
  <c r="J2821" i="1"/>
  <c r="J2783" i="1"/>
  <c r="J2774" i="1"/>
  <c r="J2771" i="1"/>
  <c r="J2741" i="1"/>
  <c r="J2738" i="1"/>
  <c r="J2725" i="1"/>
  <c r="J2703" i="1"/>
  <c r="J2694" i="1"/>
  <c r="J2691" i="1"/>
  <c r="J2673" i="1"/>
  <c r="J2670" i="1"/>
  <c r="J2665" i="1"/>
  <c r="J2645" i="1"/>
  <c r="J2642" i="1"/>
  <c r="J2635" i="1"/>
  <c r="J2617" i="1"/>
  <c r="J2610" i="1"/>
  <c r="J2607" i="1"/>
  <c r="J2587" i="1"/>
  <c r="J2582" i="1"/>
  <c r="J2579" i="1"/>
  <c r="J2561" i="1"/>
  <c r="J2558" i="1"/>
  <c r="J2549" i="1"/>
  <c r="J2527" i="1"/>
  <c r="J2522" i="1"/>
  <c r="J2519" i="1"/>
  <c r="J2505" i="1"/>
  <c r="J2502" i="1"/>
  <c r="J2499" i="1"/>
  <c r="J2485" i="1"/>
  <c r="J2482" i="1"/>
  <c r="J2477" i="1"/>
  <c r="J2463" i="1"/>
  <c r="J2458" i="1"/>
  <c r="J2455" i="1"/>
  <c r="J2441" i="1"/>
  <c r="J2438" i="1"/>
  <c r="J2435" i="1"/>
  <c r="J2425" i="1"/>
  <c r="J2422" i="1"/>
  <c r="J2419" i="1"/>
  <c r="J2409" i="1"/>
  <c r="J2406" i="1"/>
  <c r="J2403" i="1"/>
  <c r="J2393" i="1"/>
  <c r="J2390" i="1"/>
  <c r="J2387" i="1"/>
  <c r="J2377" i="1"/>
  <c r="J2374"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3168" i="1"/>
  <c r="J2947" i="1"/>
  <c r="J2803" i="1"/>
  <c r="J2699" i="1"/>
  <c r="J2674" i="1"/>
  <c r="J2651" i="1"/>
  <c r="J2585" i="1"/>
  <c r="J2562" i="1"/>
  <c r="J2539" i="1"/>
  <c r="J2530" i="1"/>
  <c r="J2511" i="1"/>
  <c r="J2461" i="1"/>
  <c r="J2442" i="1"/>
  <c r="J2429" i="1"/>
  <c r="J2391" i="1"/>
  <c r="J2378" i="1"/>
  <c r="J2360" i="1"/>
  <c r="J2344" i="1"/>
  <c r="J2328" i="1"/>
  <c r="J2312" i="1"/>
  <c r="J2296" i="1"/>
  <c r="J2280" i="1"/>
  <c r="J2264" i="1"/>
  <c r="J2256" i="1"/>
  <c r="J2248" i="1"/>
  <c r="J2240" i="1"/>
  <c r="J2232" i="1"/>
  <c r="J2224" i="1"/>
  <c r="J2216" i="1"/>
  <c r="J2208" i="1"/>
  <c r="J2200" i="1"/>
  <c r="J2192" i="1"/>
  <c r="J2184" i="1"/>
  <c r="J2176" i="1"/>
  <c r="J2168" i="1"/>
  <c r="J2160" i="1"/>
  <c r="J2152" i="1"/>
  <c r="J2144" i="1"/>
  <c r="J2136" i="1"/>
  <c r="J2128" i="1"/>
  <c r="J2120" i="1"/>
  <c r="J2112" i="1"/>
  <c r="J2104" i="1"/>
  <c r="J2096" i="1"/>
  <c r="J2088" i="1"/>
  <c r="J2080" i="1"/>
  <c r="J2072" i="1"/>
  <c r="J2064" i="1"/>
  <c r="J2056" i="1"/>
  <c r="J2048" i="1"/>
  <c r="J2040" i="1"/>
  <c r="J2032" i="1"/>
  <c r="J2024" i="1"/>
  <c r="J2016" i="1"/>
  <c r="J2008" i="1"/>
  <c r="J2000" i="1"/>
  <c r="J1992" i="1"/>
  <c r="J1984" i="1"/>
  <c r="J1978" i="1"/>
  <c r="J1975" i="1"/>
  <c r="J1972" i="1"/>
  <c r="J1962" i="1"/>
  <c r="J1959" i="1"/>
  <c r="J1956"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2915" i="1"/>
  <c r="J2739" i="1"/>
  <c r="J2706" i="1"/>
  <c r="J2681" i="1"/>
  <c r="J2613" i="1"/>
  <c r="J2590" i="1"/>
  <c r="J2565" i="1"/>
  <c r="J2533" i="1"/>
  <c r="J2483" i="1"/>
  <c r="J2466" i="1"/>
  <c r="J2447" i="1"/>
  <c r="J2407" i="1"/>
  <c r="J2394" i="1"/>
  <c r="J2381" i="1"/>
  <c r="J2356" i="1"/>
  <c r="J2340" i="1"/>
  <c r="J2324" i="1"/>
  <c r="J2308" i="1"/>
  <c r="J2292" i="1"/>
  <c r="J2276" i="1"/>
  <c r="J2259" i="1"/>
  <c r="J2251" i="1"/>
  <c r="J2243" i="1"/>
  <c r="J2235" i="1"/>
  <c r="J2227" i="1"/>
  <c r="J2219" i="1"/>
  <c r="J2211" i="1"/>
  <c r="J2203" i="1"/>
  <c r="J2195" i="1"/>
  <c r="J2187" i="1"/>
  <c r="J2179" i="1"/>
  <c r="J2171" i="1"/>
  <c r="J2163" i="1"/>
  <c r="J2155" i="1"/>
  <c r="J2147" i="1"/>
  <c r="J2139" i="1"/>
  <c r="J2131" i="1"/>
  <c r="J2123" i="1"/>
  <c r="J2115" i="1"/>
  <c r="J2107" i="1"/>
  <c r="J2099" i="1"/>
  <c r="J2091" i="1"/>
  <c r="J2083" i="1"/>
  <c r="J2075" i="1"/>
  <c r="J2067" i="1"/>
  <c r="J2059" i="1"/>
  <c r="J2051" i="1"/>
  <c r="J2043" i="1"/>
  <c r="J2035" i="1"/>
  <c r="J2027" i="1"/>
  <c r="J2019" i="1"/>
  <c r="J2011" i="1"/>
  <c r="J2003" i="1"/>
  <c r="J1995" i="1"/>
  <c r="J1987" i="1"/>
  <c r="J1979" i="1"/>
  <c r="J1976" i="1"/>
  <c r="J1966" i="1"/>
  <c r="J1963" i="1"/>
  <c r="J1960"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2883" i="1"/>
  <c r="J2777" i="1"/>
  <c r="J2742" i="1"/>
  <c r="J2709" i="1"/>
  <c r="J2643" i="1"/>
  <c r="J2622" i="1"/>
  <c r="J2595" i="1"/>
  <c r="J2503" i="1"/>
  <c r="J2486" i="1"/>
  <c r="J2469" i="1"/>
  <c r="J2423" i="1"/>
  <c r="J2410" i="1"/>
  <c r="J2397" i="1"/>
  <c r="J2368" i="1"/>
  <c r="J2352" i="1"/>
  <c r="J2336" i="1"/>
  <c r="J2320" i="1"/>
  <c r="J2304" i="1"/>
  <c r="J2288" i="1"/>
  <c r="J2272" i="1"/>
  <c r="J2260" i="1"/>
  <c r="J2252" i="1"/>
  <c r="J2244" i="1"/>
  <c r="J2236" i="1"/>
  <c r="J2228" i="1"/>
  <c r="J2220" i="1"/>
  <c r="J2212" i="1"/>
  <c r="J2204" i="1"/>
  <c r="J2196" i="1"/>
  <c r="J2188" i="1"/>
  <c r="J2180" i="1"/>
  <c r="J2172" i="1"/>
  <c r="J2164" i="1"/>
  <c r="J2156" i="1"/>
  <c r="J2148" i="1"/>
  <c r="J2140" i="1"/>
  <c r="J2132" i="1"/>
  <c r="J2124" i="1"/>
  <c r="J2116" i="1"/>
  <c r="J2108" i="1"/>
  <c r="J2100" i="1"/>
  <c r="J2092" i="1"/>
  <c r="J2084" i="1"/>
  <c r="J2076" i="1"/>
  <c r="J2068" i="1"/>
  <c r="J2060" i="1"/>
  <c r="J2052" i="1"/>
  <c r="J2044" i="1"/>
  <c r="J2036" i="1"/>
  <c r="J2028" i="1"/>
  <c r="J2020" i="1"/>
  <c r="J2012" i="1"/>
  <c r="J2004" i="1"/>
  <c r="J1996" i="1"/>
  <c r="J1988" i="1"/>
  <c r="J1980" i="1"/>
  <c r="J1970" i="1"/>
  <c r="J1967" i="1"/>
  <c r="J1964" i="1"/>
  <c r="J1954"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2625" i="1"/>
  <c r="J2489" i="1"/>
  <c r="J2426" i="1"/>
  <c r="J2375" i="1"/>
  <c r="J2348" i="1"/>
  <c r="J2284" i="1"/>
  <c r="J2263" i="1"/>
  <c r="J2231" i="1"/>
  <c r="J2199" i="1"/>
  <c r="J2167" i="1"/>
  <c r="J2135" i="1"/>
  <c r="J2103" i="1"/>
  <c r="J2071" i="1"/>
  <c r="J2039" i="1"/>
  <c r="J2007" i="1"/>
  <c r="J1968" i="1"/>
  <c r="J1955" i="1"/>
  <c r="J1948" i="1"/>
  <c r="J1932" i="1"/>
  <c r="J1916" i="1"/>
  <c r="J1900" i="1"/>
  <c r="J1884" i="1"/>
  <c r="J1868" i="1"/>
  <c r="J1852" i="1"/>
  <c r="J1836" i="1"/>
  <c r="J1820" i="1"/>
  <c r="J1804" i="1"/>
  <c r="J1788" i="1"/>
  <c r="J1772" i="1"/>
  <c r="J1756" i="1"/>
  <c r="J1740" i="1"/>
  <c r="J1724" i="1"/>
  <c r="J1708" i="1"/>
  <c r="J1692" i="1"/>
  <c r="J1676" i="1"/>
  <c r="J1660" i="1"/>
  <c r="J1644" i="1"/>
  <c r="J1628" i="1"/>
  <c r="J1612" i="1"/>
  <c r="J1596" i="1"/>
  <c r="J1580" i="1"/>
  <c r="J1564" i="1"/>
  <c r="J1545" i="1"/>
  <c r="J1537" i="1"/>
  <c r="J1529" i="1"/>
  <c r="J1521"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2751" i="1"/>
  <c r="J2646" i="1"/>
  <c r="J2559" i="1"/>
  <c r="J2506" i="1"/>
  <c r="J2439" i="1"/>
  <c r="J2332" i="1"/>
  <c r="J2268" i="1"/>
  <c r="J2255" i="1"/>
  <c r="J2223" i="1"/>
  <c r="J2191" i="1"/>
  <c r="J2159" i="1"/>
  <c r="J2127" i="1"/>
  <c r="J2095" i="1"/>
  <c r="J2063" i="1"/>
  <c r="J2031" i="1"/>
  <c r="J1999" i="1"/>
  <c r="J1971" i="1"/>
  <c r="J1958" i="1"/>
  <c r="J1944" i="1"/>
  <c r="J1928" i="1"/>
  <c r="J1912" i="1"/>
  <c r="J1896" i="1"/>
  <c r="J1880" i="1"/>
  <c r="J1864" i="1"/>
  <c r="J1848" i="1"/>
  <c r="J1832" i="1"/>
  <c r="J1816" i="1"/>
  <c r="J1800" i="1"/>
  <c r="J1784" i="1"/>
  <c r="J1768" i="1"/>
  <c r="J1752" i="1"/>
  <c r="J1736" i="1"/>
  <c r="J1720" i="1"/>
  <c r="J1704" i="1"/>
  <c r="J1688" i="1"/>
  <c r="J1672" i="1"/>
  <c r="J1656" i="1"/>
  <c r="J1640" i="1"/>
  <c r="J1624" i="1"/>
  <c r="J1608" i="1"/>
  <c r="J1592" i="1"/>
  <c r="J1576" i="1"/>
  <c r="J1560" i="1"/>
  <c r="J1548" i="1"/>
  <c r="J1540" i="1"/>
  <c r="J1532" i="1"/>
  <c r="J1524" i="1"/>
  <c r="J1516"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3011" i="1"/>
  <c r="J2786" i="1"/>
  <c r="J2671" i="1"/>
  <c r="J2525" i="1"/>
  <c r="J2316" i="1"/>
  <c r="J2247" i="1"/>
  <c r="J2215" i="1"/>
  <c r="J2183" i="1"/>
  <c r="J2151" i="1"/>
  <c r="J2119" i="1"/>
  <c r="J2087" i="1"/>
  <c r="J2055" i="1"/>
  <c r="J2023" i="1"/>
  <c r="J1991" i="1"/>
  <c r="J1974" i="1"/>
  <c r="J1940" i="1"/>
  <c r="J1924" i="1"/>
  <c r="J1908" i="1"/>
  <c r="J1892" i="1"/>
  <c r="J1876" i="1"/>
  <c r="J1860" i="1"/>
  <c r="J1844" i="1"/>
  <c r="J1828" i="1"/>
  <c r="J1812" i="1"/>
  <c r="J1796" i="1"/>
  <c r="J1780" i="1"/>
  <c r="J1764" i="1"/>
  <c r="J1748" i="1"/>
  <c r="J1732" i="1"/>
  <c r="J1716" i="1"/>
  <c r="J1700" i="1"/>
  <c r="J1684" i="1"/>
  <c r="J1668" i="1"/>
  <c r="J1652" i="1"/>
  <c r="J1636" i="1"/>
  <c r="J1620" i="1"/>
  <c r="J1604" i="1"/>
  <c r="J1588" i="1"/>
  <c r="J1572" i="1"/>
  <c r="J1556" i="1"/>
  <c r="J1549" i="1"/>
  <c r="J1541" i="1"/>
  <c r="J1533" i="1"/>
  <c r="J1525" i="1"/>
  <c r="J1517"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2175" i="1"/>
  <c r="J2047" i="1"/>
  <c r="J1904" i="1"/>
  <c r="J1840" i="1"/>
  <c r="J1776" i="1"/>
  <c r="J1712" i="1"/>
  <c r="J1648" i="1"/>
  <c r="J1584" i="1"/>
  <c r="J1536" i="1"/>
  <c r="J1499" i="1"/>
  <c r="J1483" i="1"/>
  <c r="J1467" i="1"/>
  <c r="J1451" i="1"/>
  <c r="J1435" i="1"/>
  <c r="J1419" i="1"/>
  <c r="J1403" i="1"/>
  <c r="J1387" i="1"/>
  <c r="J1371" i="1"/>
  <c r="J1355" i="1"/>
  <c r="J1339" i="1"/>
  <c r="J1323" i="1"/>
  <c r="J1307" i="1"/>
  <c r="J1291" i="1"/>
  <c r="J1275" i="1"/>
  <c r="J1259" i="1"/>
  <c r="J1243" i="1"/>
  <c r="J1227" i="1"/>
  <c r="J1211" i="1"/>
  <c r="J1195" i="1"/>
  <c r="J1179" i="1"/>
  <c r="J1163" i="1"/>
  <c r="J1147" i="1"/>
  <c r="J1131" i="1"/>
  <c r="J1115" i="1"/>
  <c r="J1098" i="1"/>
  <c r="J1090" i="1"/>
  <c r="J1082" i="1"/>
  <c r="J1074" i="1"/>
  <c r="J1066" i="1"/>
  <c r="J1058" i="1"/>
  <c r="J1050" i="1"/>
  <c r="J1042" i="1"/>
  <c r="J1034" i="1"/>
  <c r="J1026"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22" i="1"/>
  <c r="J418" i="1"/>
  <c r="J414" i="1"/>
  <c r="J410" i="1"/>
  <c r="J406" i="1"/>
  <c r="J402" i="1"/>
  <c r="J398" i="1"/>
  <c r="J394" i="1"/>
  <c r="J390" i="1"/>
  <c r="J386" i="1"/>
  <c r="J382" i="1"/>
  <c r="J378" i="1"/>
  <c r="J374" i="1"/>
  <c r="J370" i="1"/>
  <c r="J366" i="1"/>
  <c r="J362" i="1"/>
  <c r="J358" i="1"/>
  <c r="J354" i="1"/>
  <c r="J350" i="1"/>
  <c r="J346" i="1"/>
  <c r="J342" i="1"/>
  <c r="J338" i="1"/>
  <c r="J334" i="1"/>
  <c r="J330" i="1"/>
  <c r="J326" i="1"/>
  <c r="J322" i="1"/>
  <c r="J318" i="1"/>
  <c r="J314" i="1"/>
  <c r="J310" i="1"/>
  <c r="J306" i="1"/>
  <c r="J302" i="1"/>
  <c r="J298" i="1"/>
  <c r="J294" i="1"/>
  <c r="J290" i="1"/>
  <c r="J286" i="1"/>
  <c r="J282" i="1"/>
  <c r="J278" i="1"/>
  <c r="J274" i="1"/>
  <c r="J270" i="1"/>
  <c r="J266" i="1"/>
  <c r="J262" i="1"/>
  <c r="J258" i="1"/>
  <c r="J254" i="1"/>
  <c r="J250" i="1"/>
  <c r="J246" i="1"/>
  <c r="J242" i="1"/>
  <c r="J238" i="1"/>
  <c r="J234" i="1"/>
  <c r="J230" i="1"/>
  <c r="J226" i="1"/>
  <c r="J222" i="1"/>
  <c r="J218" i="1"/>
  <c r="J214" i="1"/>
  <c r="J210" i="1"/>
  <c r="J206" i="1"/>
  <c r="J202" i="1"/>
  <c r="J198" i="1"/>
  <c r="J194" i="1"/>
  <c r="J190" i="1"/>
  <c r="J186" i="1"/>
  <c r="J182" i="1"/>
  <c r="J178" i="1"/>
  <c r="J174" i="1"/>
  <c r="J170" i="1"/>
  <c r="J166" i="1"/>
  <c r="J162" i="1"/>
  <c r="J158" i="1"/>
  <c r="J154" i="1"/>
  <c r="J150" i="1"/>
  <c r="J146" i="1"/>
  <c r="J142" i="1"/>
  <c r="J138" i="1"/>
  <c r="J134" i="1"/>
  <c r="J130" i="1"/>
  <c r="J126" i="1"/>
  <c r="J122" i="1"/>
  <c r="J118" i="1"/>
  <c r="J114" i="1"/>
  <c r="J110" i="1"/>
  <c r="J106" i="1"/>
  <c r="J102" i="1"/>
  <c r="J98" i="1"/>
  <c r="J94" i="1"/>
  <c r="J90" i="1"/>
  <c r="J86" i="1"/>
  <c r="J82" i="1"/>
  <c r="J78" i="1"/>
  <c r="J74" i="1"/>
  <c r="J70" i="1"/>
  <c r="J66" i="1"/>
  <c r="J62" i="1"/>
  <c r="J58" i="1"/>
  <c r="J54" i="1"/>
  <c r="J50" i="1"/>
  <c r="J46" i="1"/>
  <c r="J42" i="1"/>
  <c r="J38" i="1"/>
  <c r="J34" i="1"/>
  <c r="J30" i="1"/>
  <c r="J26" i="1"/>
  <c r="J22" i="1"/>
  <c r="J18" i="1"/>
  <c r="J14" i="1"/>
  <c r="J348" i="1"/>
  <c r="J332" i="1"/>
  <c r="J324" i="1"/>
  <c r="J300" i="1"/>
  <c r="J292" i="1"/>
  <c r="J276" i="1"/>
  <c r="J264" i="1"/>
  <c r="J252" i="1"/>
  <c r="J248" i="1"/>
  <c r="J232" i="1"/>
  <c r="J212" i="1"/>
  <c r="J200" i="1"/>
  <c r="J192" i="1"/>
  <c r="J180" i="1"/>
  <c r="J160" i="1"/>
  <c r="J152" i="1"/>
  <c r="J148" i="1"/>
  <c r="J136" i="1"/>
  <c r="J132" i="1"/>
  <c r="J124" i="1"/>
  <c r="J112" i="1"/>
  <c r="J100" i="1"/>
  <c r="J96" i="1"/>
  <c r="J88" i="1"/>
  <c r="J68" i="1"/>
  <c r="J60" i="1"/>
  <c r="J52" i="1"/>
  <c r="J44" i="1"/>
  <c r="J36" i="1"/>
  <c r="J24" i="1"/>
  <c r="J16" i="1"/>
  <c r="J2207" i="1"/>
  <c r="J1856" i="1"/>
  <c r="J1792" i="1"/>
  <c r="J1600" i="1"/>
  <c r="J2143" i="1"/>
  <c r="J2015" i="1"/>
  <c r="J1952" i="1"/>
  <c r="J1888" i="1"/>
  <c r="J1824" i="1"/>
  <c r="J1760" i="1"/>
  <c r="J1696" i="1"/>
  <c r="J1632" i="1"/>
  <c r="J1568" i="1"/>
  <c r="J1528" i="1"/>
  <c r="J1511" i="1"/>
  <c r="J1495" i="1"/>
  <c r="J1479" i="1"/>
  <c r="J1463" i="1"/>
  <c r="J1447" i="1"/>
  <c r="J1431" i="1"/>
  <c r="J1415" i="1"/>
  <c r="J1399" i="1"/>
  <c r="J1383" i="1"/>
  <c r="J1367" i="1"/>
  <c r="J1351" i="1"/>
  <c r="J1335" i="1"/>
  <c r="J1319" i="1"/>
  <c r="J1303" i="1"/>
  <c r="J1287" i="1"/>
  <c r="J1271" i="1"/>
  <c r="J1255" i="1"/>
  <c r="J1239" i="1"/>
  <c r="J1223" i="1"/>
  <c r="J1207" i="1"/>
  <c r="J1191" i="1"/>
  <c r="J1175" i="1"/>
  <c r="J1159" i="1"/>
  <c r="J1143" i="1"/>
  <c r="J1127" i="1"/>
  <c r="J1111" i="1"/>
  <c r="J1099" i="1"/>
  <c r="J1091" i="1"/>
  <c r="J1083" i="1"/>
  <c r="J1075" i="1"/>
  <c r="J1067" i="1"/>
  <c r="J1059" i="1"/>
  <c r="J1051" i="1"/>
  <c r="J1043" i="1"/>
  <c r="J1035" i="1"/>
  <c r="J1027"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420" i="1"/>
  <c r="J408" i="1"/>
  <c r="J400" i="1"/>
  <c r="J392" i="1"/>
  <c r="J380" i="1"/>
  <c r="J376" i="1"/>
  <c r="J368" i="1"/>
  <c r="J364" i="1"/>
  <c r="J356" i="1"/>
  <c r="J340" i="1"/>
  <c r="J336" i="1"/>
  <c r="J328" i="1"/>
  <c r="J320" i="1"/>
  <c r="J296" i="1"/>
  <c r="J288" i="1"/>
  <c r="J284" i="1"/>
  <c r="J280" i="1"/>
  <c r="J272" i="1"/>
  <c r="J268" i="1"/>
  <c r="J256" i="1"/>
  <c r="J240" i="1"/>
  <c r="J236" i="1"/>
  <c r="J224" i="1"/>
  <c r="J216" i="1"/>
  <c r="J208" i="1"/>
  <c r="J204" i="1"/>
  <c r="J176" i="1"/>
  <c r="J168" i="1"/>
  <c r="J164" i="1"/>
  <c r="J144" i="1"/>
  <c r="J140" i="1"/>
  <c r="J116" i="1"/>
  <c r="J108" i="1"/>
  <c r="J84" i="1"/>
  <c r="J80" i="1"/>
  <c r="J48" i="1"/>
  <c r="J28" i="1"/>
  <c r="J20" i="1"/>
  <c r="J2300" i="1"/>
  <c r="J2079" i="1"/>
  <c r="J1920" i="1"/>
  <c r="J1728" i="1"/>
  <c r="J1487" i="1"/>
  <c r="J2851" i="1"/>
  <c r="J2364" i="1"/>
  <c r="J2239" i="1"/>
  <c r="J2111" i="1"/>
  <c r="J1983" i="1"/>
  <c r="J1936" i="1"/>
  <c r="J1872" i="1"/>
  <c r="J1808" i="1"/>
  <c r="J1744" i="1"/>
  <c r="J1680" i="1"/>
  <c r="J1616" i="1"/>
  <c r="J1552" i="1"/>
  <c r="J1520" i="1"/>
  <c r="J1507" i="1"/>
  <c r="J1491" i="1"/>
  <c r="J1475" i="1"/>
  <c r="J1459" i="1"/>
  <c r="J1443" i="1"/>
  <c r="J1427" i="1"/>
  <c r="J1411" i="1"/>
  <c r="J1395" i="1"/>
  <c r="J1379" i="1"/>
  <c r="J1363" i="1"/>
  <c r="J1347" i="1"/>
  <c r="J1331" i="1"/>
  <c r="J1315" i="1"/>
  <c r="J1299" i="1"/>
  <c r="J1283" i="1"/>
  <c r="J1267" i="1"/>
  <c r="J1251" i="1"/>
  <c r="J1235" i="1"/>
  <c r="J1219" i="1"/>
  <c r="J1203" i="1"/>
  <c r="J1187" i="1"/>
  <c r="J1171" i="1"/>
  <c r="J1155" i="1"/>
  <c r="J1139" i="1"/>
  <c r="J1123" i="1"/>
  <c r="J1107" i="1"/>
  <c r="J1102" i="1"/>
  <c r="J1094" i="1"/>
  <c r="J1086" i="1"/>
  <c r="J1078" i="1"/>
  <c r="J1070" i="1"/>
  <c r="J1062" i="1"/>
  <c r="J1054" i="1"/>
  <c r="J1046" i="1"/>
  <c r="J1038" i="1"/>
  <c r="J1030" i="1"/>
  <c r="J1022"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16" i="1"/>
  <c r="J412" i="1"/>
  <c r="J404" i="1"/>
  <c r="J396" i="1"/>
  <c r="J388" i="1"/>
  <c r="J384" i="1"/>
  <c r="J372" i="1"/>
  <c r="J360" i="1"/>
  <c r="J352" i="1"/>
  <c r="J344" i="1"/>
  <c r="J316" i="1"/>
  <c r="J312" i="1"/>
  <c r="J308" i="1"/>
  <c r="J304" i="1"/>
  <c r="J260" i="1"/>
  <c r="J244" i="1"/>
  <c r="J228" i="1"/>
  <c r="J220" i="1"/>
  <c r="J196" i="1"/>
  <c r="J188" i="1"/>
  <c r="J184" i="1"/>
  <c r="J172" i="1"/>
  <c r="J156" i="1"/>
  <c r="J128" i="1"/>
  <c r="J120" i="1"/>
  <c r="J104" i="1"/>
  <c r="J92" i="1"/>
  <c r="J76" i="1"/>
  <c r="J72" i="1"/>
  <c r="J64" i="1"/>
  <c r="J56" i="1"/>
  <c r="J40" i="1"/>
  <c r="J32" i="1"/>
  <c r="J2413" i="1"/>
  <c r="J1664" i="1"/>
  <c r="J1544" i="1"/>
  <c r="J1503" i="1"/>
  <c r="J1439" i="1"/>
  <c r="J1375" i="1"/>
  <c r="J1311" i="1"/>
  <c r="J1247" i="1"/>
  <c r="J1183" i="1"/>
  <c r="J1119" i="1"/>
  <c r="J1079" i="1"/>
  <c r="J1047" i="1"/>
  <c r="J1017" i="1"/>
  <c r="J1001" i="1"/>
  <c r="J985" i="1"/>
  <c r="J969" i="1"/>
  <c r="J953" i="1"/>
  <c r="J937" i="1"/>
  <c r="J921" i="1"/>
  <c r="J905" i="1"/>
  <c r="J889" i="1"/>
  <c r="J873" i="1"/>
  <c r="J857" i="1"/>
  <c r="J841" i="1"/>
  <c r="J825" i="1"/>
  <c r="J809" i="1"/>
  <c r="J793" i="1"/>
  <c r="J777" i="1"/>
  <c r="J761" i="1"/>
  <c r="J745" i="1"/>
  <c r="J729" i="1"/>
  <c r="J713" i="1"/>
  <c r="J697" i="1"/>
  <c r="J681" i="1"/>
  <c r="J665" i="1"/>
  <c r="J649" i="1"/>
  <c r="J633" i="1"/>
  <c r="J617" i="1"/>
  <c r="J601" i="1"/>
  <c r="J585" i="1"/>
  <c r="J569" i="1"/>
  <c r="J553" i="1"/>
  <c r="J537" i="1"/>
  <c r="J521" i="1"/>
  <c r="J505" i="1"/>
  <c r="J489" i="1"/>
  <c r="J473" i="1"/>
  <c r="J457" i="1"/>
  <c r="J441" i="1"/>
  <c r="J425" i="1"/>
  <c r="J409" i="1"/>
  <c r="J393" i="1"/>
  <c r="J377" i="1"/>
  <c r="J361" i="1"/>
  <c r="J345" i="1"/>
  <c r="J329" i="1"/>
  <c r="J313" i="1"/>
  <c r="J297" i="1"/>
  <c r="J281" i="1"/>
  <c r="J265" i="1"/>
  <c r="J249" i="1"/>
  <c r="J233" i="1"/>
  <c r="J217" i="1"/>
  <c r="J201" i="1"/>
  <c r="J185" i="1"/>
  <c r="J169" i="1"/>
  <c r="J153" i="1"/>
  <c r="J137" i="1"/>
  <c r="J121" i="1"/>
  <c r="J105" i="1"/>
  <c r="J89" i="1"/>
  <c r="J73" i="1"/>
  <c r="J57" i="1"/>
  <c r="J41" i="1"/>
  <c r="J25" i="1"/>
  <c r="J17" i="1"/>
  <c r="J1055" i="1"/>
  <c r="J1005" i="1"/>
  <c r="J957" i="1"/>
  <c r="J941" i="1"/>
  <c r="J861" i="1"/>
  <c r="J829" i="1"/>
  <c r="J733" i="1"/>
  <c r="J717" i="1"/>
  <c r="J685" i="1"/>
  <c r="J669" i="1"/>
  <c r="J637" i="1"/>
  <c r="J621" i="1"/>
  <c r="J589" i="1"/>
  <c r="J525" i="1"/>
  <c r="J493" i="1"/>
  <c r="J461" i="1"/>
  <c r="J445" i="1"/>
  <c r="J413" i="1"/>
  <c r="J317" i="1"/>
  <c r="J141" i="1"/>
  <c r="J1423" i="1"/>
  <c r="J1359" i="1"/>
  <c r="J1295" i="1"/>
  <c r="J1231" i="1"/>
  <c r="J1167" i="1"/>
  <c r="J1103" i="1"/>
  <c r="J1071" i="1"/>
  <c r="J1039" i="1"/>
  <c r="J1013" i="1"/>
  <c r="J997" i="1"/>
  <c r="J981" i="1"/>
  <c r="J965" i="1"/>
  <c r="J949" i="1"/>
  <c r="J933" i="1"/>
  <c r="J917" i="1"/>
  <c r="J901" i="1"/>
  <c r="J885" i="1"/>
  <c r="J869" i="1"/>
  <c r="J853" i="1"/>
  <c r="J837" i="1"/>
  <c r="J821" i="1"/>
  <c r="J805" i="1"/>
  <c r="J789" i="1"/>
  <c r="J773" i="1"/>
  <c r="J757" i="1"/>
  <c r="J741" i="1"/>
  <c r="J725" i="1"/>
  <c r="J709" i="1"/>
  <c r="J693" i="1"/>
  <c r="J677" i="1"/>
  <c r="J661" i="1"/>
  <c r="J645" i="1"/>
  <c r="J629" i="1"/>
  <c r="J613" i="1"/>
  <c r="J597" i="1"/>
  <c r="J581" i="1"/>
  <c r="J565" i="1"/>
  <c r="J549" i="1"/>
  <c r="J533" i="1"/>
  <c r="J517" i="1"/>
  <c r="J501" i="1"/>
  <c r="J485" i="1"/>
  <c r="J469" i="1"/>
  <c r="J453" i="1"/>
  <c r="J437" i="1"/>
  <c r="J421" i="1"/>
  <c r="J405" i="1"/>
  <c r="J389" i="1"/>
  <c r="J373" i="1"/>
  <c r="J357" i="1"/>
  <c r="J341" i="1"/>
  <c r="J325" i="1"/>
  <c r="J309" i="1"/>
  <c r="J293" i="1"/>
  <c r="J277" i="1"/>
  <c r="J261" i="1"/>
  <c r="J245" i="1"/>
  <c r="J229" i="1"/>
  <c r="J213" i="1"/>
  <c r="J197" i="1"/>
  <c r="J181" i="1"/>
  <c r="J165" i="1"/>
  <c r="J149" i="1"/>
  <c r="J133" i="1"/>
  <c r="J117" i="1"/>
  <c r="J101" i="1"/>
  <c r="J85" i="1"/>
  <c r="J69" i="1"/>
  <c r="J53" i="1"/>
  <c r="J37" i="1"/>
  <c r="J21" i="1"/>
  <c r="J1327" i="1"/>
  <c r="J1199" i="1"/>
  <c r="J1135" i="1"/>
  <c r="J1087" i="1"/>
  <c r="J973" i="1"/>
  <c r="J909" i="1"/>
  <c r="J893" i="1"/>
  <c r="J813" i="1"/>
  <c r="J781" i="1"/>
  <c r="J749" i="1"/>
  <c r="J701" i="1"/>
  <c r="J557" i="1"/>
  <c r="J509" i="1"/>
  <c r="J477" i="1"/>
  <c r="J429" i="1"/>
  <c r="J365" i="1"/>
  <c r="J285" i="1"/>
  <c r="J269" i="1"/>
  <c r="J237" i="1"/>
  <c r="J205" i="1"/>
  <c r="J173" i="1"/>
  <c r="J125" i="1"/>
  <c r="J109" i="1"/>
  <c r="J45" i="1"/>
  <c r="J29" i="1"/>
  <c r="J1471" i="1"/>
  <c r="J1407" i="1"/>
  <c r="J1343" i="1"/>
  <c r="J1279" i="1"/>
  <c r="J1215" i="1"/>
  <c r="J1151" i="1"/>
  <c r="J1095" i="1"/>
  <c r="J1063" i="1"/>
  <c r="J1031" i="1"/>
  <c r="J1009" i="1"/>
  <c r="J993" i="1"/>
  <c r="J977" i="1"/>
  <c r="J961" i="1"/>
  <c r="J945" i="1"/>
  <c r="J929" i="1"/>
  <c r="J913" i="1"/>
  <c r="J897" i="1"/>
  <c r="J881" i="1"/>
  <c r="J865" i="1"/>
  <c r="J849" i="1"/>
  <c r="J833" i="1"/>
  <c r="J817" i="1"/>
  <c r="J801" i="1"/>
  <c r="J785" i="1"/>
  <c r="J769" i="1"/>
  <c r="J753" i="1"/>
  <c r="J737" i="1"/>
  <c r="J721" i="1"/>
  <c r="J705" i="1"/>
  <c r="J689" i="1"/>
  <c r="J673" i="1"/>
  <c r="J657" i="1"/>
  <c r="J641" i="1"/>
  <c r="J625" i="1"/>
  <c r="J609" i="1"/>
  <c r="J593" i="1"/>
  <c r="J577" i="1"/>
  <c r="J561" i="1"/>
  <c r="J545" i="1"/>
  <c r="J529" i="1"/>
  <c r="J513" i="1"/>
  <c r="J497" i="1"/>
  <c r="J481" i="1"/>
  <c r="J465" i="1"/>
  <c r="J449" i="1"/>
  <c r="J433" i="1"/>
  <c r="J417" i="1"/>
  <c r="J401" i="1"/>
  <c r="J385" i="1"/>
  <c r="J369" i="1"/>
  <c r="J353" i="1"/>
  <c r="J337" i="1"/>
  <c r="J321" i="1"/>
  <c r="J305" i="1"/>
  <c r="J289" i="1"/>
  <c r="J273" i="1"/>
  <c r="J257" i="1"/>
  <c r="J241" i="1"/>
  <c r="J225" i="1"/>
  <c r="J209" i="1"/>
  <c r="J193" i="1"/>
  <c r="J177" i="1"/>
  <c r="J161" i="1"/>
  <c r="J145" i="1"/>
  <c r="J129" i="1"/>
  <c r="J113" i="1"/>
  <c r="J97" i="1"/>
  <c r="J81" i="1"/>
  <c r="J65" i="1"/>
  <c r="J49" i="1"/>
  <c r="J33" i="1"/>
  <c r="J1455" i="1"/>
  <c r="J1391" i="1"/>
  <c r="J1263" i="1"/>
  <c r="J1023" i="1"/>
  <c r="J989" i="1"/>
  <c r="J925" i="1"/>
  <c r="J877" i="1"/>
  <c r="J845" i="1"/>
  <c r="J797" i="1"/>
  <c r="J765" i="1"/>
  <c r="J653" i="1"/>
  <c r="J605" i="1"/>
  <c r="J573" i="1"/>
  <c r="J541" i="1"/>
  <c r="J397" i="1"/>
  <c r="J381" i="1"/>
  <c r="J349" i="1"/>
  <c r="J333" i="1"/>
  <c r="J301" i="1"/>
  <c r="J253" i="1"/>
  <c r="J221" i="1"/>
  <c r="J189" i="1"/>
  <c r="J157" i="1"/>
  <c r="J93" i="1"/>
  <c r="J77" i="1"/>
  <c r="J61" i="1"/>
  <c r="J13"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198" i="1"/>
  <c r="I3196" i="1"/>
  <c r="I3194" i="1"/>
  <c r="I3191" i="1"/>
  <c r="I3190" i="1"/>
  <c r="I3188" i="1"/>
  <c r="I3185" i="1"/>
  <c r="I3182" i="1"/>
  <c r="I3180" i="1"/>
  <c r="I3178" i="1"/>
  <c r="I3176" i="1"/>
  <c r="I3175" i="1"/>
  <c r="I3173" i="1"/>
  <c r="I3169" i="1"/>
  <c r="I3167" i="1"/>
  <c r="I3164" i="1"/>
  <c r="I3162" i="1"/>
  <c r="I3158" i="1"/>
  <c r="I3153" i="1"/>
  <c r="I3150" i="1"/>
  <c r="I3149" i="1"/>
  <c r="I3146" i="1"/>
  <c r="I3145" i="1"/>
  <c r="I3143" i="1"/>
  <c r="I3140" i="1"/>
  <c r="I3139" i="1"/>
  <c r="I3136" i="1"/>
  <c r="I3134" i="1"/>
  <c r="I3130" i="1"/>
  <c r="I3129" i="1"/>
  <c r="I3127" i="1"/>
  <c r="I3125" i="1"/>
  <c r="I3121" i="1"/>
  <c r="I3117" i="1"/>
  <c r="I3114" i="1"/>
  <c r="I3112" i="1"/>
  <c r="I3111" i="1"/>
  <c r="I3109" i="1"/>
  <c r="I3106" i="1"/>
  <c r="I3105" i="1"/>
  <c r="I3104" i="1"/>
  <c r="I3102" i="1"/>
  <c r="I3099" i="1"/>
  <c r="I3097" i="1"/>
  <c r="I3092" i="1"/>
  <c r="I3090" i="1"/>
  <c r="I3088" i="1"/>
  <c r="I3085" i="1"/>
  <c r="I3084" i="1"/>
  <c r="I3082" i="1"/>
  <c r="I3079" i="1"/>
  <c r="I3078" i="1"/>
  <c r="I3076" i="1"/>
  <c r="I3073" i="1"/>
  <c r="I3072" i="1"/>
  <c r="I3071" i="1"/>
  <c r="I3067" i="1"/>
  <c r="I3065" i="1"/>
  <c r="I3063" i="1"/>
  <c r="I3061" i="1"/>
  <c r="I3057" i="1"/>
  <c r="I3055" i="1"/>
  <c r="I3052" i="1"/>
  <c r="I3050" i="1"/>
  <c r="I3048" i="1"/>
  <c r="I3046" i="1"/>
  <c r="I3043" i="1"/>
  <c r="I3042" i="1"/>
  <c r="I3040" i="1"/>
  <c r="I3036" i="1"/>
  <c r="I3033" i="1"/>
  <c r="I3031" i="1"/>
  <c r="I3028" i="1"/>
  <c r="I3025" i="1"/>
  <c r="I3021" i="1"/>
  <c r="I3020" i="1"/>
  <c r="I3015" i="1"/>
  <c r="I3013" i="1"/>
  <c r="I3010" i="1"/>
  <c r="I3009" i="1"/>
  <c r="I3006" i="1"/>
  <c r="I3003" i="1"/>
  <c r="I3002" i="1"/>
  <c r="I2999" i="1"/>
  <c r="I3202" i="1"/>
  <c r="I3199" i="1"/>
  <c r="I3195" i="1"/>
  <c r="I3193" i="1"/>
  <c r="I3189" i="1"/>
  <c r="I3186" i="1"/>
  <c r="I3184" i="1"/>
  <c r="I3181" i="1"/>
  <c r="I3179" i="1"/>
  <c r="I3177" i="1"/>
  <c r="I3174" i="1"/>
  <c r="I3172" i="1"/>
  <c r="I3170" i="1"/>
  <c r="I3166" i="1"/>
  <c r="I3165" i="1"/>
  <c r="I3161" i="1"/>
  <c r="I3157" i="1"/>
  <c r="I3156" i="1"/>
  <c r="I3154" i="1"/>
  <c r="I3152" i="1"/>
  <c r="I3148" i="1"/>
  <c r="I3142" i="1"/>
  <c r="I3138" i="1"/>
  <c r="I3135" i="1"/>
  <c r="I3133" i="1"/>
  <c r="I3131" i="1"/>
  <c r="I3128" i="1"/>
  <c r="I3126" i="1"/>
  <c r="I3123" i="1"/>
  <c r="I3120" i="1"/>
  <c r="I3115" i="1"/>
  <c r="I3110" i="1"/>
  <c r="I3107" i="1"/>
  <c r="I3103" i="1"/>
  <c r="I3100" i="1"/>
  <c r="I3095" i="1"/>
  <c r="I3094" i="1"/>
  <c r="I3091" i="1"/>
  <c r="I3089" i="1"/>
  <c r="I3087" i="1"/>
  <c r="I3083" i="1"/>
  <c r="I3080" i="1"/>
  <c r="I3077" i="1"/>
  <c r="I3074" i="1"/>
  <c r="I3070" i="1"/>
  <c r="I3066" i="1"/>
  <c r="I3064" i="1"/>
  <c r="I3059" i="1"/>
  <c r="I3056" i="1"/>
  <c r="I3051" i="1"/>
  <c r="I3049" i="1"/>
  <c r="I3045" i="1"/>
  <c r="I3041" i="1"/>
  <c r="I3039" i="1"/>
  <c r="I3037" i="1"/>
  <c r="I3034" i="1"/>
  <c r="I3029" i="1"/>
  <c r="I3026" i="1"/>
  <c r="I3022" i="1"/>
  <c r="I3019" i="1"/>
  <c r="I3016" i="1"/>
  <c r="I3012" i="1"/>
  <c r="I3007" i="1"/>
  <c r="I3004" i="1"/>
  <c r="I3001" i="1"/>
  <c r="I2998" i="1"/>
  <c r="I3201" i="1"/>
  <c r="I3200" i="1"/>
  <c r="I3197" i="1"/>
  <c r="I3192" i="1"/>
  <c r="I3187" i="1"/>
  <c r="I3183" i="1"/>
  <c r="I3171" i="1"/>
  <c r="I3168" i="1"/>
  <c r="I3163" i="1"/>
  <c r="I3160" i="1"/>
  <c r="I3159" i="1"/>
  <c r="I3155" i="1"/>
  <c r="I3151" i="1"/>
  <c r="I3147" i="1"/>
  <c r="I3144" i="1"/>
  <c r="I3141" i="1"/>
  <c r="I3137" i="1"/>
  <c r="I3132" i="1"/>
  <c r="I3124" i="1"/>
  <c r="I3122" i="1"/>
  <c r="I3119" i="1"/>
  <c r="I3118" i="1"/>
  <c r="I3116" i="1"/>
  <c r="I3113" i="1"/>
  <c r="I3108" i="1"/>
  <c r="I3101" i="1"/>
  <c r="I3098" i="1"/>
  <c r="I3096" i="1"/>
  <c r="I3093" i="1"/>
  <c r="I3086" i="1"/>
  <c r="I3081" i="1"/>
  <c r="I3075" i="1"/>
  <c r="I3069" i="1"/>
  <c r="I3068" i="1"/>
  <c r="I3062" i="1"/>
  <c r="I3060" i="1"/>
  <c r="I3058" i="1"/>
  <c r="I3054" i="1"/>
  <c r="I3053" i="1"/>
  <c r="I3047" i="1"/>
  <c r="I3044" i="1"/>
  <c r="I3038" i="1"/>
  <c r="I3035" i="1"/>
  <c r="I3032" i="1"/>
  <c r="I3030" i="1"/>
  <c r="I3027" i="1"/>
  <c r="I3024" i="1"/>
  <c r="I3023" i="1"/>
  <c r="I3018" i="1"/>
  <c r="I3017" i="1"/>
  <c r="I3014" i="1"/>
  <c r="I3011" i="1"/>
  <c r="I3008" i="1"/>
  <c r="I3005" i="1"/>
  <c r="I3000"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28" i="1"/>
  <c r="I2226" i="1"/>
  <c r="I2223" i="1"/>
  <c r="I2221" i="1"/>
  <c r="I2219" i="1"/>
  <c r="I2217" i="1"/>
  <c r="I2216" i="1"/>
  <c r="I2214" i="1"/>
  <c r="I2211" i="1"/>
  <c r="I2209" i="1"/>
  <c r="I2207" i="1"/>
  <c r="I2205" i="1"/>
  <c r="I2203" i="1"/>
  <c r="I2201" i="1"/>
  <c r="I2200" i="1"/>
  <c r="I2198" i="1"/>
  <c r="I2197" i="1"/>
  <c r="I2195" i="1"/>
  <c r="I2193" i="1"/>
  <c r="I2191" i="1"/>
  <c r="I2189" i="1"/>
  <c r="I2187" i="1"/>
  <c r="I2185" i="1"/>
  <c r="I2182" i="1"/>
  <c r="I2180" i="1"/>
  <c r="I2178" i="1"/>
  <c r="I2176" i="1"/>
  <c r="I2173" i="1"/>
  <c r="I2172" i="1"/>
  <c r="I2169" i="1"/>
  <c r="I2168" i="1"/>
  <c r="I2165" i="1"/>
  <c r="I2163" i="1"/>
  <c r="I2161" i="1"/>
  <c r="I2160" i="1"/>
  <c r="I2158" i="1"/>
  <c r="I2155" i="1"/>
  <c r="I2153" i="1"/>
  <c r="I2152" i="1"/>
  <c r="I2149" i="1"/>
  <c r="I2147" i="1"/>
  <c r="I2146" i="1"/>
  <c r="I2144" i="1"/>
  <c r="I2143" i="1"/>
  <c r="I2140" i="1"/>
  <c r="I2137" i="1"/>
  <c r="I2135" i="1"/>
  <c r="I2134" i="1"/>
  <c r="I2131" i="1"/>
  <c r="I2129" i="1"/>
  <c r="I2127" i="1"/>
  <c r="I2125" i="1"/>
  <c r="I2123" i="1"/>
  <c r="I2121" i="1"/>
  <c r="I2120" i="1"/>
  <c r="I2118" i="1"/>
  <c r="I2115" i="1"/>
  <c r="I2114" i="1"/>
  <c r="I2112" i="1"/>
  <c r="I2111" i="1"/>
  <c r="I2109" i="1"/>
  <c r="I2106" i="1"/>
  <c r="I2105" i="1"/>
  <c r="I2103" i="1"/>
  <c r="I2101" i="1"/>
  <c r="I2099" i="1"/>
  <c r="I2097" i="1"/>
  <c r="I2096" i="1"/>
  <c r="I2094" i="1"/>
  <c r="I2092" i="1"/>
  <c r="I2090" i="1"/>
  <c r="I2089" i="1"/>
  <c r="I2086" i="1"/>
  <c r="I2084" i="1"/>
  <c r="I2083" i="1"/>
  <c r="I2081" i="1"/>
  <c r="I2080" i="1"/>
  <c r="I2078" i="1"/>
  <c r="I2076" i="1"/>
  <c r="I2074" i="1"/>
  <c r="I2072" i="1"/>
  <c r="I2069" i="1"/>
  <c r="I2065" i="1"/>
  <c r="I2064" i="1"/>
  <c r="I2062" i="1"/>
  <c r="I2060" i="1"/>
  <c r="I2057" i="1"/>
  <c r="I2056" i="1"/>
  <c r="I2052" i="1"/>
  <c r="I2050" i="1"/>
  <c r="I2048" i="1"/>
  <c r="I2045" i="1"/>
  <c r="I2043" i="1"/>
  <c r="I2042" i="1"/>
  <c r="I2039" i="1"/>
  <c r="I2038" i="1"/>
  <c r="I2036" i="1"/>
  <c r="I2033" i="1"/>
  <c r="I2032" i="1"/>
  <c r="I2030" i="1"/>
  <c r="I2028" i="1"/>
  <c r="I2027" i="1"/>
  <c r="I2025" i="1"/>
  <c r="I2023" i="1"/>
  <c r="I2020" i="1"/>
  <c r="I2018" i="1"/>
  <c r="I2017" i="1"/>
  <c r="I2015" i="1"/>
  <c r="I2012" i="1"/>
  <c r="I2010" i="1"/>
  <c r="I2009" i="1"/>
  <c r="I2007" i="1"/>
  <c r="I2005" i="1"/>
  <c r="I2003" i="1"/>
  <c r="I2001" i="1"/>
  <c r="I2000" i="1"/>
  <c r="I1998" i="1"/>
  <c r="I1996" i="1"/>
  <c r="I1995" i="1"/>
  <c r="I1993" i="1"/>
  <c r="I1991" i="1"/>
  <c r="I1989" i="1"/>
  <c r="I1986" i="1"/>
  <c r="I1984" i="1"/>
  <c r="I1983" i="1"/>
  <c r="I1980" i="1"/>
  <c r="I1977" i="1"/>
  <c r="I1976" i="1"/>
  <c r="I1974" i="1"/>
  <c r="I1973" i="1"/>
  <c r="I1971" i="1"/>
  <c r="I1969" i="1"/>
  <c r="I1966" i="1"/>
  <c r="I1964" i="1"/>
  <c r="I1963" i="1"/>
  <c r="I1961" i="1"/>
  <c r="I1959" i="1"/>
  <c r="I1956" i="1"/>
  <c r="I1955" i="1"/>
  <c r="I1953" i="1"/>
  <c r="I1951" i="1"/>
  <c r="I1948" i="1"/>
  <c r="I1946" i="1"/>
  <c r="I1945" i="1"/>
  <c r="I1943" i="1"/>
  <c r="I1940" i="1"/>
  <c r="I1938" i="1"/>
  <c r="I1937" i="1"/>
  <c r="I1932" i="1"/>
  <c r="I1931" i="1"/>
  <c r="I1929" i="1"/>
  <c r="I1927" i="1"/>
  <c r="I1925" i="1"/>
  <c r="I1922" i="1"/>
  <c r="I1921" i="1"/>
  <c r="I1919" i="1"/>
  <c r="I1918" i="1"/>
  <c r="I1916" i="1"/>
  <c r="I1914" i="1"/>
  <c r="I1913" i="1"/>
  <c r="I1911" i="1"/>
  <c r="I1909" i="1"/>
  <c r="I1908" i="1"/>
  <c r="I1905" i="1"/>
  <c r="I1904" i="1"/>
  <c r="I1902" i="1"/>
  <c r="I1900" i="1"/>
  <c r="I1898" i="1"/>
  <c r="I1896" i="1"/>
  <c r="I2230" i="1"/>
  <c r="I2229" i="1"/>
  <c r="I2227" i="1"/>
  <c r="I2225" i="1"/>
  <c r="I2224" i="1"/>
  <c r="I2222" i="1"/>
  <c r="I2220" i="1"/>
  <c r="I2218" i="1"/>
  <c r="I2215" i="1"/>
  <c r="I2213" i="1"/>
  <c r="I2212" i="1"/>
  <c r="I2210" i="1"/>
  <c r="I2208" i="1"/>
  <c r="I2206" i="1"/>
  <c r="I2204" i="1"/>
  <c r="I2202" i="1"/>
  <c r="I2199" i="1"/>
  <c r="I2196" i="1"/>
  <c r="I2194" i="1"/>
  <c r="I2192" i="1"/>
  <c r="I2190" i="1"/>
  <c r="I2188" i="1"/>
  <c r="I2186" i="1"/>
  <c r="I2184" i="1"/>
  <c r="I2183" i="1"/>
  <c r="I2181" i="1"/>
  <c r="I2179" i="1"/>
  <c r="I2177" i="1"/>
  <c r="I2175" i="1"/>
  <c r="I2174" i="1"/>
  <c r="I2171" i="1"/>
  <c r="I2170" i="1"/>
  <c r="I2167" i="1"/>
  <c r="I2166" i="1"/>
  <c r="I2164" i="1"/>
  <c r="I2162" i="1"/>
  <c r="I2159" i="1"/>
  <c r="I2157" i="1"/>
  <c r="I2156" i="1"/>
  <c r="I2154" i="1"/>
  <c r="I2151" i="1"/>
  <c r="I2150" i="1"/>
  <c r="I2148" i="1"/>
  <c r="I2145" i="1"/>
  <c r="I2142" i="1"/>
  <c r="I2141" i="1"/>
  <c r="I2139" i="1"/>
  <c r="I2138" i="1"/>
  <c r="I2136" i="1"/>
  <c r="I2133" i="1"/>
  <c r="I2132" i="1"/>
  <c r="I2130" i="1"/>
  <c r="I2128" i="1"/>
  <c r="I2126" i="1"/>
  <c r="I2124" i="1"/>
  <c r="I2122" i="1"/>
  <c r="I2119" i="1"/>
  <c r="I2117" i="1"/>
  <c r="I2116" i="1"/>
  <c r="I2113" i="1"/>
  <c r="I2110" i="1"/>
  <c r="I2108" i="1"/>
  <c r="I2107" i="1"/>
  <c r="I2104" i="1"/>
  <c r="I2102" i="1"/>
  <c r="I2100" i="1"/>
  <c r="I2098" i="1"/>
  <c r="I2095" i="1"/>
  <c r="I2093" i="1"/>
  <c r="I2091" i="1"/>
  <c r="I2088" i="1"/>
  <c r="I2087" i="1"/>
  <c r="I2085" i="1"/>
  <c r="I2082" i="1"/>
  <c r="I2079" i="1"/>
  <c r="I2077" i="1"/>
  <c r="I2075" i="1"/>
  <c r="I2073" i="1"/>
  <c r="I2071" i="1"/>
  <c r="I2070" i="1"/>
  <c r="I2068" i="1"/>
  <c r="I2067" i="1"/>
  <c r="I2066" i="1"/>
  <c r="I2063" i="1"/>
  <c r="I2061" i="1"/>
  <c r="I2059" i="1"/>
  <c r="I2058" i="1"/>
  <c r="I2055" i="1"/>
  <c r="I2054" i="1"/>
  <c r="I2053" i="1"/>
  <c r="I2051" i="1"/>
  <c r="I2049" i="1"/>
  <c r="I2047" i="1"/>
  <c r="I2046" i="1"/>
  <c r="I2044" i="1"/>
  <c r="I2041" i="1"/>
  <c r="I2040" i="1"/>
  <c r="I2037" i="1"/>
  <c r="I2035" i="1"/>
  <c r="I2034" i="1"/>
  <c r="I2031" i="1"/>
  <c r="I2029" i="1"/>
  <c r="I2026" i="1"/>
  <c r="I2024" i="1"/>
  <c r="I2022" i="1"/>
  <c r="I2021" i="1"/>
  <c r="I2019" i="1"/>
  <c r="I2016" i="1"/>
  <c r="I2014" i="1"/>
  <c r="I2013" i="1"/>
  <c r="I2011" i="1"/>
  <c r="I2008" i="1"/>
  <c r="I2006" i="1"/>
  <c r="I2004" i="1"/>
  <c r="I2002" i="1"/>
  <c r="I1999" i="1"/>
  <c r="I1997" i="1"/>
  <c r="I1994" i="1"/>
  <c r="I1992" i="1"/>
  <c r="I1990" i="1"/>
  <c r="I1988" i="1"/>
  <c r="I1987" i="1"/>
  <c r="I1985" i="1"/>
  <c r="I1982" i="1"/>
  <c r="I1981" i="1"/>
  <c r="I1979" i="1"/>
  <c r="I1978" i="1"/>
  <c r="I1975" i="1"/>
  <c r="I1972" i="1"/>
  <c r="I1970" i="1"/>
  <c r="I1968" i="1"/>
  <c r="I1967" i="1"/>
  <c r="I1965" i="1"/>
  <c r="I1962" i="1"/>
  <c r="I1960" i="1"/>
  <c r="I1958" i="1"/>
  <c r="I1957" i="1"/>
  <c r="I1954" i="1"/>
  <c r="I1952" i="1"/>
  <c r="I1950" i="1"/>
  <c r="I1949" i="1"/>
  <c r="I1947" i="1"/>
  <c r="I1944" i="1"/>
  <c r="I1942" i="1"/>
  <c r="I1941" i="1"/>
  <c r="I1939" i="1"/>
  <c r="I1936" i="1"/>
  <c r="I1935" i="1"/>
  <c r="I1934" i="1"/>
  <c r="I1933" i="1"/>
  <c r="I1930" i="1"/>
  <c r="I1928" i="1"/>
  <c r="I1926" i="1"/>
  <c r="I1924" i="1"/>
  <c r="I1923" i="1"/>
  <c r="I1920" i="1"/>
  <c r="I1917" i="1"/>
  <c r="I1915" i="1"/>
  <c r="I1912" i="1"/>
  <c r="I1910" i="1"/>
  <c r="I1907" i="1"/>
  <c r="I1906" i="1"/>
  <c r="I1903" i="1"/>
  <c r="I1901" i="1"/>
  <c r="I1899" i="1"/>
  <c r="I1897"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308" i="1"/>
  <c r="I302" i="1"/>
  <c r="I300" i="1"/>
  <c r="I299" i="1"/>
  <c r="I297" i="1"/>
  <c r="I295" i="1"/>
  <c r="I293" i="1"/>
  <c r="I291" i="1"/>
  <c r="I289" i="1"/>
  <c r="I287" i="1"/>
  <c r="I285" i="1"/>
  <c r="I283" i="1"/>
  <c r="I281" i="1"/>
  <c r="I278" i="1"/>
  <c r="I276" i="1"/>
  <c r="I275" i="1"/>
  <c r="I273" i="1"/>
  <c r="I270" i="1"/>
  <c r="I266" i="1"/>
  <c r="I264" i="1"/>
  <c r="I261" i="1"/>
  <c r="I258" i="1"/>
  <c r="I254" i="1"/>
  <c r="I251" i="1"/>
  <c r="I248" i="1"/>
  <c r="I247" i="1"/>
  <c r="I245" i="1"/>
  <c r="I242" i="1"/>
  <c r="I239" i="1"/>
  <c r="I237" i="1"/>
  <c r="I234" i="1"/>
  <c r="I229" i="1"/>
  <c r="I228" i="1"/>
  <c r="I224" i="1"/>
  <c r="I222" i="1"/>
  <c r="I219" i="1"/>
  <c r="I216" i="1"/>
  <c r="I214" i="1"/>
  <c r="I209" i="1"/>
  <c r="I206" i="1"/>
  <c r="I204" i="1"/>
  <c r="I200" i="1"/>
  <c r="I198" i="1"/>
  <c r="I196" i="1"/>
  <c r="I192" i="1"/>
  <c r="I188" i="1"/>
  <c r="I186" i="1"/>
  <c r="I183" i="1"/>
  <c r="I180" i="1"/>
  <c r="I178" i="1"/>
  <c r="I174" i="1"/>
  <c r="I173" i="1"/>
  <c r="I169" i="1"/>
  <c r="I166" i="1"/>
  <c r="I161" i="1"/>
  <c r="I158" i="1"/>
  <c r="I156" i="1"/>
  <c r="I155" i="1"/>
  <c r="I153" i="1"/>
  <c r="I151" i="1"/>
  <c r="I148" i="1"/>
  <c r="I147" i="1"/>
  <c r="I145" i="1"/>
  <c r="I142" i="1"/>
  <c r="I141" i="1"/>
  <c r="I139" i="1"/>
  <c r="I137" i="1"/>
  <c r="I135" i="1"/>
  <c r="I133" i="1"/>
  <c r="I131" i="1"/>
  <c r="I129" i="1"/>
  <c r="I128" i="1"/>
  <c r="I125" i="1"/>
  <c r="I123" i="1"/>
  <c r="I122" i="1"/>
  <c r="I119" i="1"/>
  <c r="I118" i="1"/>
  <c r="I116" i="1"/>
  <c r="I114" i="1"/>
  <c r="I112" i="1"/>
  <c r="I111" i="1"/>
  <c r="I108" i="1"/>
  <c r="I106" i="1"/>
  <c r="I104" i="1"/>
  <c r="I102" i="1"/>
  <c r="I100" i="1"/>
  <c r="I97" i="1"/>
  <c r="I96" i="1"/>
  <c r="I93" i="1"/>
  <c r="I91" i="1"/>
  <c r="I89" i="1"/>
  <c r="I88" i="1"/>
  <c r="I86" i="1"/>
  <c r="I84" i="1"/>
  <c r="I82" i="1"/>
  <c r="I80" i="1"/>
  <c r="I78" i="1"/>
  <c r="I75" i="1"/>
  <c r="I73" i="1"/>
  <c r="I71" i="1"/>
  <c r="I70" i="1"/>
  <c r="I67" i="1"/>
  <c r="I66" i="1"/>
  <c r="I63" i="1"/>
  <c r="I61" i="1"/>
  <c r="I60" i="1"/>
  <c r="I58" i="1"/>
  <c r="I56" i="1"/>
  <c r="I54" i="1"/>
  <c r="I52" i="1"/>
  <c r="I50" i="1"/>
  <c r="I48" i="1"/>
  <c r="I47" i="1"/>
  <c r="I44" i="1"/>
  <c r="I43" i="1"/>
  <c r="I41" i="1"/>
  <c r="I38" i="1"/>
  <c r="I37" i="1"/>
  <c r="I34" i="1"/>
  <c r="I33" i="1"/>
  <c r="I31" i="1"/>
  <c r="I30" i="1"/>
  <c r="I28" i="1"/>
  <c r="I25" i="1"/>
  <c r="I23" i="1"/>
  <c r="I21" i="1"/>
  <c r="I19" i="1"/>
  <c r="I17" i="1"/>
  <c r="I15" i="1"/>
  <c r="I13" i="1"/>
  <c r="I290" i="1"/>
  <c r="I280" i="1"/>
  <c r="I272" i="1"/>
  <c r="I268" i="1"/>
  <c r="I265" i="1"/>
  <c r="I262" i="1"/>
  <c r="I259" i="1"/>
  <c r="I257" i="1"/>
  <c r="I255" i="1"/>
  <c r="I253" i="1"/>
  <c r="I249" i="1"/>
  <c r="I244" i="1"/>
  <c r="I241" i="1"/>
  <c r="I238" i="1"/>
  <c r="I235" i="1"/>
  <c r="I233" i="1"/>
  <c r="I231" i="1"/>
  <c r="I227" i="1"/>
  <c r="I225" i="1"/>
  <c r="I221" i="1"/>
  <c r="I218" i="1"/>
  <c r="I215" i="1"/>
  <c r="I212" i="1"/>
  <c r="I210" i="1"/>
  <c r="I207" i="1"/>
  <c r="I203" i="1"/>
  <c r="I202" i="1"/>
  <c r="I199" i="1"/>
  <c r="I195" i="1"/>
  <c r="I193" i="1"/>
  <c r="I190" i="1"/>
  <c r="I187" i="1"/>
  <c r="I184" i="1"/>
  <c r="I181" i="1"/>
  <c r="I179" i="1"/>
  <c r="I175" i="1"/>
  <c r="I171" i="1"/>
  <c r="I167" i="1"/>
  <c r="I165" i="1"/>
  <c r="I163" i="1"/>
  <c r="I160"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7" i="1"/>
  <c r="I306" i="1"/>
  <c r="I305" i="1"/>
  <c r="I304" i="1"/>
  <c r="I303" i="1"/>
  <c r="I301" i="1"/>
  <c r="I298" i="1"/>
  <c r="I296" i="1"/>
  <c r="I294" i="1"/>
  <c r="I292" i="1"/>
  <c r="I288" i="1"/>
  <c r="I286" i="1"/>
  <c r="I284" i="1"/>
  <c r="I282" i="1"/>
  <c r="I279" i="1"/>
  <c r="I277" i="1"/>
  <c r="I274" i="1"/>
  <c r="I271" i="1"/>
  <c r="I269" i="1"/>
  <c r="I267" i="1"/>
  <c r="I263" i="1"/>
  <c r="I260" i="1"/>
  <c r="I256" i="1"/>
  <c r="I252" i="1"/>
  <c r="I250" i="1"/>
  <c r="I246" i="1"/>
  <c r="I243" i="1"/>
  <c r="I240" i="1"/>
  <c r="I236" i="1"/>
  <c r="I232" i="1"/>
  <c r="I230" i="1"/>
  <c r="I226" i="1"/>
  <c r="I223" i="1"/>
  <c r="I220" i="1"/>
  <c r="I217" i="1"/>
  <c r="I213" i="1"/>
  <c r="I211" i="1"/>
  <c r="I208" i="1"/>
  <c r="I205" i="1"/>
  <c r="I201" i="1"/>
  <c r="I197" i="1"/>
  <c r="I194" i="1"/>
  <c r="I191" i="1"/>
  <c r="I189" i="1"/>
  <c r="I185" i="1"/>
  <c r="I182" i="1"/>
  <c r="I177" i="1"/>
  <c r="I176" i="1"/>
  <c r="I172" i="1"/>
  <c r="I170" i="1"/>
  <c r="I168" i="1"/>
  <c r="I164" i="1"/>
  <c r="I162" i="1"/>
  <c r="I159" i="1"/>
  <c r="I157" i="1"/>
  <c r="I154" i="1"/>
  <c r="I152" i="1"/>
  <c r="I150" i="1"/>
  <c r="I149" i="1"/>
  <c r="I146" i="1"/>
  <c r="I144" i="1"/>
  <c r="I143" i="1"/>
  <c r="I140" i="1"/>
  <c r="I138" i="1"/>
  <c r="I136" i="1"/>
  <c r="I134" i="1"/>
  <c r="I132" i="1"/>
  <c r="I130" i="1"/>
  <c r="I127" i="1"/>
  <c r="I126" i="1"/>
  <c r="I124" i="1"/>
  <c r="I121" i="1"/>
  <c r="I120" i="1"/>
  <c r="I117" i="1"/>
  <c r="I115" i="1"/>
  <c r="I113" i="1"/>
  <c r="I110" i="1"/>
  <c r="I109" i="1"/>
  <c r="I107" i="1"/>
  <c r="I105" i="1"/>
  <c r="I103" i="1"/>
  <c r="I101" i="1"/>
  <c r="I99" i="1"/>
  <c r="I98" i="1"/>
  <c r="I95" i="1"/>
  <c r="I94" i="1"/>
  <c r="I92" i="1"/>
  <c r="I90" i="1"/>
  <c r="I87" i="1"/>
  <c r="I85" i="1"/>
  <c r="I83" i="1"/>
  <c r="I81" i="1"/>
  <c r="I79" i="1"/>
  <c r="I77" i="1"/>
  <c r="I76" i="1"/>
  <c r="I74" i="1"/>
  <c r="I72" i="1"/>
  <c r="I69" i="1"/>
  <c r="I68" i="1"/>
  <c r="I65" i="1"/>
  <c r="I64" i="1"/>
  <c r="I62" i="1"/>
  <c r="I59" i="1"/>
  <c r="I57" i="1"/>
  <c r="I55" i="1"/>
  <c r="I53" i="1"/>
  <c r="I51" i="1"/>
  <c r="I49" i="1"/>
  <c r="I46" i="1"/>
  <c r="I45" i="1"/>
  <c r="I42" i="1"/>
  <c r="I40" i="1"/>
  <c r="I39" i="1"/>
  <c r="I36" i="1"/>
  <c r="I35" i="1"/>
  <c r="I32" i="1"/>
  <c r="I29" i="1"/>
  <c r="I27" i="1"/>
  <c r="I26" i="1"/>
  <c r="I24" i="1"/>
  <c r="I22" i="1"/>
  <c r="I20" i="1"/>
  <c r="I18" i="1"/>
  <c r="I16" i="1"/>
  <c r="I14" i="1"/>
  <c r="G21" i="3"/>
  <c r="J21" i="3"/>
  <c r="I21" i="3"/>
  <c r="P21" i="3"/>
  <c r="E21" i="3"/>
  <c r="Q21" i="3"/>
  <c r="C21" i="3"/>
  <c r="B21" i="3"/>
  <c r="D21" i="3"/>
  <c r="F21" i="3"/>
  <c r="H21" i="3"/>
  <c r="L21" i="3"/>
  <c r="K21" i="3"/>
  <c r="M21" i="3"/>
  <c r="B8" i="2" l="1"/>
  <c r="B11" i="2"/>
  <c r="B13" i="2"/>
  <c r="B20" i="2" s="1"/>
  <c r="B18" i="2" s="1"/>
</calcChain>
</file>

<file path=xl/sharedStrings.xml><?xml version="1.0" encoding="utf-8"?>
<sst xmlns="http://schemas.openxmlformats.org/spreadsheetml/2006/main" count="32269" uniqueCount="9271">
  <si>
    <t>State</t>
  </si>
  <si>
    <t>Massachusetts</t>
  </si>
  <si>
    <t>County or City</t>
  </si>
  <si>
    <t>SUFFOLK</t>
  </si>
  <si>
    <t>Case Mix Level</t>
  </si>
  <si>
    <t>D</t>
  </si>
  <si>
    <t>Start Date of SEOC^ (MM/DD/YYYY)</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</si>
  <si>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</si>
  <si>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</si>
  <si>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</si>
  <si>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</si>
  <si>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</si>
  <si>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</si>
  <si>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</si>
  <si>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</si>
  <si>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</si>
  <si>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</si>
  <si>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</si>
  <si>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</si>
  <si>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SSA State/ County Code</t>
  </si>
  <si>
    <t>FIPS</t>
  </si>
  <si>
    <t>CBSA Code</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</si>
  <si>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</si>
  <si>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</si>
  <si>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</si>
  <si>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</si>
  <si>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</si>
  <si>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</si>
  <si>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</si>
  <si>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</si>
  <si>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</si>
  <si>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</si>
  <si>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</si>
  <si>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</si>
  <si>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</si>
  <si>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</si>
  <si>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</si>
  <si>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</si>
  <si>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</si>
  <si>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</si>
  <si>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</si>
  <si>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</si>
  <si>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</si>
  <si>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CY 2019 Wage Index</t>
  </si>
  <si>
    <t>National</t>
  </si>
  <si>
    <t>-</t>
  </si>
  <si>
    <t>National Rate</t>
  </si>
  <si>
    <t>ALABAMA</t>
  </si>
  <si>
    <t>01000</t>
  </si>
  <si>
    <t>01001</t>
  </si>
  <si>
    <t>Montgomery, AL</t>
  </si>
  <si>
    <t>AUTAUGA</t>
  </si>
  <si>
    <t>Alabama</t>
  </si>
  <si>
    <t>URBAN</t>
  </si>
  <si>
    <t xml:space="preserve">, </t>
  </si>
  <si>
    <t>ALASKA</t>
  </si>
  <si>
    <t>01010</t>
  </si>
  <si>
    <t>01003</t>
  </si>
  <si>
    <t>Daphne-Fairhope-Foley, AL</t>
  </si>
  <si>
    <t>BALDWIN</t>
  </si>
  <si>
    <t>ARIZONA</t>
  </si>
  <si>
    <t>01020</t>
  </si>
  <si>
    <t>01005</t>
  </si>
  <si>
    <t>BARBOUR</t>
  </si>
  <si>
    <t>RURAL</t>
  </si>
  <si>
    <t>ARKANSAS</t>
  </si>
  <si>
    <t>01030</t>
  </si>
  <si>
    <t>01007</t>
  </si>
  <si>
    <t>Birmingham-Hoover, AL</t>
  </si>
  <si>
    <t>BIBB</t>
  </si>
  <si>
    <t>CALIFORNIA</t>
  </si>
  <si>
    <t>01040</t>
  </si>
  <si>
    <t>01009</t>
  </si>
  <si>
    <t>BLOUNT</t>
  </si>
  <si>
    <t>COLORADO</t>
  </si>
  <si>
    <t>01050</t>
  </si>
  <si>
    <t>01011</t>
  </si>
  <si>
    <t>BULLOCK</t>
  </si>
  <si>
    <t>CONNECTICUT</t>
  </si>
  <si>
    <t>01060</t>
  </si>
  <si>
    <t>01013</t>
  </si>
  <si>
    <t>BUTLER</t>
  </si>
  <si>
    <t>FLORIDA</t>
  </si>
  <si>
    <t>01070</t>
  </si>
  <si>
    <t>01015</t>
  </si>
  <si>
    <t>Anniston-Oxford-Jacksonville, AL</t>
  </si>
  <si>
    <t>CALHOUN</t>
  </si>
  <si>
    <t>DELAWARE1</t>
  </si>
  <si>
    <t>----------</t>
  </si>
  <si>
    <t>01080</t>
  </si>
  <si>
    <t>01017</t>
  </si>
  <si>
    <t>CHAMBERS</t>
  </si>
  <si>
    <t>01090</t>
  </si>
  <si>
    <t>01019</t>
  </si>
  <si>
    <t>CHEROKEE</t>
  </si>
  <si>
    <t>GEORGIA</t>
  </si>
  <si>
    <t>01100</t>
  </si>
  <si>
    <t>01021</t>
  </si>
  <si>
    <t>CHILTON</t>
  </si>
  <si>
    <t>HAWAII</t>
  </si>
  <si>
    <t>01110</t>
  </si>
  <si>
    <t>01023</t>
  </si>
  <si>
    <t>CHOCTAW</t>
  </si>
  <si>
    <t>IDAHO</t>
  </si>
  <si>
    <t>01120</t>
  </si>
  <si>
    <t>01025</t>
  </si>
  <si>
    <t>CLARKE</t>
  </si>
  <si>
    <t>ILLINOIS</t>
  </si>
  <si>
    <t>01130</t>
  </si>
  <si>
    <t>01027</t>
  </si>
  <si>
    <t>CLAY</t>
  </si>
  <si>
    <t>INDIANA</t>
  </si>
  <si>
    <t>01140</t>
  </si>
  <si>
    <t>01029</t>
  </si>
  <si>
    <t>CLEBURNE</t>
  </si>
  <si>
    <t>IOWA</t>
  </si>
  <si>
    <t>01150</t>
  </si>
  <si>
    <t>01031</t>
  </si>
  <si>
    <t>COFFEE</t>
  </si>
  <si>
    <t>KANSAS</t>
  </si>
  <si>
    <t>01160</t>
  </si>
  <si>
    <t>01033</t>
  </si>
  <si>
    <t>Florence-Muscle Shoals, AL</t>
  </si>
  <si>
    <t>COLBERT</t>
  </si>
  <si>
    <t>KENTUCKY</t>
  </si>
  <si>
    <t>01170</t>
  </si>
  <si>
    <t>01035</t>
  </si>
  <si>
    <t>CONECUH</t>
  </si>
  <si>
    <t>LOUISIANA</t>
  </si>
  <si>
    <t>01180</t>
  </si>
  <si>
    <t>01037</t>
  </si>
  <si>
    <t>COOSA</t>
  </si>
  <si>
    <t>MAINE</t>
  </si>
  <si>
    <t>01190</t>
  </si>
  <si>
    <t>01039</t>
  </si>
  <si>
    <t>COVINGTON</t>
  </si>
  <si>
    <t>MARYLAND</t>
  </si>
  <si>
    <t>01200</t>
  </si>
  <si>
    <t>01041</t>
  </si>
  <si>
    <t>CRENSHAW</t>
  </si>
  <si>
    <t>MASSACHUSETTS</t>
  </si>
  <si>
    <t>01210</t>
  </si>
  <si>
    <t>01043</t>
  </si>
  <si>
    <t>CULLMAN</t>
  </si>
  <si>
    <t>MICHIGAN</t>
  </si>
  <si>
    <t>01220</t>
  </si>
  <si>
    <t>01045</t>
  </si>
  <si>
    <t>DALE</t>
  </si>
  <si>
    <t>MINNESOTA</t>
  </si>
  <si>
    <t>01230</t>
  </si>
  <si>
    <t>01047</t>
  </si>
  <si>
    <t>DALLAS</t>
  </si>
  <si>
    <t>MISSISSIPPI</t>
  </si>
  <si>
    <t>01240</t>
  </si>
  <si>
    <t>01049</t>
  </si>
  <si>
    <t>DE KALB</t>
  </si>
  <si>
    <t>MISSOURI</t>
  </si>
  <si>
    <t>01250</t>
  </si>
  <si>
    <t>01051</t>
  </si>
  <si>
    <t>ELMORE</t>
  </si>
  <si>
    <t>MONTANA</t>
  </si>
  <si>
    <t>01260</t>
  </si>
  <si>
    <t>01053</t>
  </si>
  <si>
    <t>ESCAMBIA</t>
  </si>
  <si>
    <t>NEBRASKA</t>
  </si>
  <si>
    <t>01270</t>
  </si>
  <si>
    <t>01055</t>
  </si>
  <si>
    <t>Gadsden, AL</t>
  </si>
  <si>
    <t>ETOWAH</t>
  </si>
  <si>
    <t>NEVADA</t>
  </si>
  <si>
    <t>01280</t>
  </si>
  <si>
    <t>01057</t>
  </si>
  <si>
    <t>FAYETTE</t>
  </si>
  <si>
    <t>NEW HAMPSHIRE</t>
  </si>
  <si>
    <t>01290</t>
  </si>
  <si>
    <t>01059</t>
  </si>
  <si>
    <t>FRANKLIN</t>
  </si>
  <si>
    <t>NEW JERSEY1</t>
  </si>
  <si>
    <t>01300</t>
  </si>
  <si>
    <t>01061</t>
  </si>
  <si>
    <t>Dothan, AL</t>
  </si>
  <si>
    <t>GENEVA</t>
  </si>
  <si>
    <t>NEW MEXICO</t>
  </si>
  <si>
    <t>01310</t>
  </si>
  <si>
    <t>01063</t>
  </si>
  <si>
    <t>Tuscaloosa, AL</t>
  </si>
  <si>
    <t>GREENE</t>
  </si>
  <si>
    <t>NEW YORK</t>
  </si>
  <si>
    <t>01320</t>
  </si>
  <si>
    <t>01065</t>
  </si>
  <si>
    <t>HALE</t>
  </si>
  <si>
    <t>NORTH CAROLINA</t>
  </si>
  <si>
    <t>01330</t>
  </si>
  <si>
    <t>01067</t>
  </si>
  <si>
    <t>HENRY</t>
  </si>
  <si>
    <t>NORTH DAKOTA</t>
  </si>
  <si>
    <t>01340</t>
  </si>
  <si>
    <t>01069</t>
  </si>
  <si>
    <t>HOUSTON</t>
  </si>
  <si>
    <t>OHIO</t>
  </si>
  <si>
    <t>01350</t>
  </si>
  <si>
    <t>01071</t>
  </si>
  <si>
    <t>JACKSON</t>
  </si>
  <si>
    <t>OKLAHOMA</t>
  </si>
  <si>
    <t>01360</t>
  </si>
  <si>
    <t>01073</t>
  </si>
  <si>
    <t>JEFFERSON</t>
  </si>
  <si>
    <t>OREGON</t>
  </si>
  <si>
    <t>01370</t>
  </si>
  <si>
    <t>01075</t>
  </si>
  <si>
    <t>LAMAR</t>
  </si>
  <si>
    <t>PENNSYLVANIA</t>
  </si>
  <si>
    <t>01380</t>
  </si>
  <si>
    <t>01077</t>
  </si>
  <si>
    <t>LAUDERDALE</t>
  </si>
  <si>
    <t>PUERTO RICO</t>
  </si>
  <si>
    <t>01390</t>
  </si>
  <si>
    <t>01079</t>
  </si>
  <si>
    <t>Decatur, AL</t>
  </si>
  <si>
    <t>LAWRENCE</t>
  </si>
  <si>
    <t>RHODE ISLAND1</t>
  </si>
  <si>
    <t>01400</t>
  </si>
  <si>
    <t>01081</t>
  </si>
  <si>
    <t>Auburn-Opelika, AL</t>
  </si>
  <si>
    <t>LEE</t>
  </si>
  <si>
    <t>SOUTH CAROLINA</t>
  </si>
  <si>
    <t>01410</t>
  </si>
  <si>
    <t>01083</t>
  </si>
  <si>
    <t>Huntsville, AL</t>
  </si>
  <si>
    <t>LIMESTONE</t>
  </si>
  <si>
    <t>SOUTH DAKOTA</t>
  </si>
  <si>
    <t>01420</t>
  </si>
  <si>
    <t>01085</t>
  </si>
  <si>
    <t>LOWNDES</t>
  </si>
  <si>
    <t>TENNESSEE</t>
  </si>
  <si>
    <t>01430</t>
  </si>
  <si>
    <t>01087</t>
  </si>
  <si>
    <t>MACON</t>
  </si>
  <si>
    <t>TEXAS</t>
  </si>
  <si>
    <t>01440</t>
  </si>
  <si>
    <t>01089</t>
  </si>
  <si>
    <t>MADISON</t>
  </si>
  <si>
    <t>UTAH</t>
  </si>
  <si>
    <t>01450</t>
  </si>
  <si>
    <t>01091</t>
  </si>
  <si>
    <t>MARENGO</t>
  </si>
  <si>
    <t>VERMONT</t>
  </si>
  <si>
    <t>01460</t>
  </si>
  <si>
    <t>01093</t>
  </si>
  <si>
    <t>MARION</t>
  </si>
  <si>
    <t>Virgin Islands</t>
  </si>
  <si>
    <t>01470</t>
  </si>
  <si>
    <t>01095</t>
  </si>
  <si>
    <t>MARSHALL</t>
  </si>
  <si>
    <t>VIRGINIA</t>
  </si>
  <si>
    <t>01480</t>
  </si>
  <si>
    <t>01097</t>
  </si>
  <si>
    <t>Mobile, AL</t>
  </si>
  <si>
    <t>MOBILE</t>
  </si>
  <si>
    <t>WASHINGTON</t>
  </si>
  <si>
    <t>01490</t>
  </si>
  <si>
    <t>01099</t>
  </si>
  <si>
    <t>MONROE</t>
  </si>
  <si>
    <t>WEST VIRGINIA</t>
  </si>
  <si>
    <t>01500</t>
  </si>
  <si>
    <t>01101</t>
  </si>
  <si>
    <t>MONTGOMERY</t>
  </si>
  <si>
    <t>WISCONSIN</t>
  </si>
  <si>
    <t>01510</t>
  </si>
  <si>
    <t>01103</t>
  </si>
  <si>
    <t>MORGAN</t>
  </si>
  <si>
    <t>WYOMING</t>
  </si>
  <si>
    <t>01520</t>
  </si>
  <si>
    <t>01105</t>
  </si>
  <si>
    <t>PERRY</t>
  </si>
  <si>
    <t>GUAM</t>
  </si>
  <si>
    <t>01530</t>
  </si>
  <si>
    <t>01107</t>
  </si>
  <si>
    <t>PICKENS</t>
  </si>
  <si>
    <t>Abilene, TX</t>
  </si>
  <si>
    <t>01540</t>
  </si>
  <si>
    <t>01109</t>
  </si>
  <si>
    <t>PIKE</t>
  </si>
  <si>
    <t>Aguadilla-Isabela, PR</t>
  </si>
  <si>
    <t>01550</t>
  </si>
  <si>
    <t>01111</t>
  </si>
  <si>
    <t>RANDOLPH</t>
  </si>
  <si>
    <t>Akron, OH</t>
  </si>
  <si>
    <t>01560</t>
  </si>
  <si>
    <t>01113</t>
  </si>
  <si>
    <t>Columbus, GA-AL</t>
  </si>
  <si>
    <t>RUSSELL</t>
  </si>
  <si>
    <t>Albany, GA</t>
  </si>
  <si>
    <t>01570</t>
  </si>
  <si>
    <t>01115</t>
  </si>
  <si>
    <t>ST. CLAIR</t>
  </si>
  <si>
    <t>Albany, OR</t>
  </si>
  <si>
    <t>01580</t>
  </si>
  <si>
    <t>01117</t>
  </si>
  <si>
    <t>SHELBY</t>
  </si>
  <si>
    <t>Albany-Schenectady-Troy, NY</t>
  </si>
  <si>
    <t>01590</t>
  </si>
  <si>
    <t>01119</t>
  </si>
  <si>
    <t>SUMTER</t>
  </si>
  <si>
    <t>Albuquerque, NM</t>
  </si>
  <si>
    <t>01600</t>
  </si>
  <si>
    <t>01121</t>
  </si>
  <si>
    <t>TALLADEGA</t>
  </si>
  <si>
    <t>Alexandria, LA</t>
  </si>
  <si>
    <t>01610</t>
  </si>
  <si>
    <t>01123</t>
  </si>
  <si>
    <t>TALLAPOOSA</t>
  </si>
  <si>
    <t>Allentown-Bethlehem-Easton, PA-NJ</t>
  </si>
  <si>
    <t>01620</t>
  </si>
  <si>
    <t>01125</t>
  </si>
  <si>
    <t>TUSCALOOSA</t>
  </si>
  <si>
    <t>Altoona, PA</t>
  </si>
  <si>
    <t>01630</t>
  </si>
  <si>
    <t>01127</t>
  </si>
  <si>
    <t>WALKER</t>
  </si>
  <si>
    <t>Amarillo, TX</t>
  </si>
  <si>
    <t>01640</t>
  </si>
  <si>
    <t>01129</t>
  </si>
  <si>
    <t>Ames, IA</t>
  </si>
  <si>
    <t>01650</t>
  </si>
  <si>
    <t>01131</t>
  </si>
  <si>
    <t>WILCOX</t>
  </si>
  <si>
    <t>Anaheim-Santa Ana-Irvine, CA</t>
  </si>
  <si>
    <t>01660</t>
  </si>
  <si>
    <t>01133</t>
  </si>
  <si>
    <t>WINSTON</t>
  </si>
  <si>
    <t>Anchorage, AK</t>
  </si>
  <si>
    <t>01999</t>
  </si>
  <si>
    <t>01990</t>
  </si>
  <si>
    <t>STATEWIDE</t>
  </si>
  <si>
    <t>Ann Arbor, MI</t>
  </si>
  <si>
    <t>02013</t>
  </si>
  <si>
    <t>ALEUTIANS EAST</t>
  </si>
  <si>
    <t>Alaska</t>
  </si>
  <si>
    <t>02016</t>
  </si>
  <si>
    <t>ALEUTIANS WEST</t>
  </si>
  <si>
    <t>Appleton, WI</t>
  </si>
  <si>
    <t>02020</t>
  </si>
  <si>
    <t>ANCHORAGE</t>
  </si>
  <si>
    <t>Arecibo, PR</t>
  </si>
  <si>
    <t>02050</t>
  </si>
  <si>
    <t>BETHEL</t>
  </si>
  <si>
    <t>Asheville, NC</t>
  </si>
  <si>
    <t>02060</t>
  </si>
  <si>
    <t>BRISTOL BAY BOROUGH</t>
  </si>
  <si>
    <t>Athens-Clarke County, GA</t>
  </si>
  <si>
    <t>02068</t>
  </si>
  <si>
    <t>DENALI</t>
  </si>
  <si>
    <t>Atlanta-Sandy Springs-Roswell, GA</t>
  </si>
  <si>
    <t>02070</t>
  </si>
  <si>
    <t>DILLINGHAM</t>
  </si>
  <si>
    <t>Atlantic City-Hammonton, NJ</t>
  </si>
  <si>
    <t>02090</t>
  </si>
  <si>
    <t>Fairbanks, AK</t>
  </si>
  <si>
    <t>FAIRBANKS NORTH STAR</t>
  </si>
  <si>
    <t>02100</t>
  </si>
  <si>
    <t>HAINES</t>
  </si>
  <si>
    <t>Augusta-Richmond County, GA-SC</t>
  </si>
  <si>
    <t>02105</t>
  </si>
  <si>
    <t>HOONAH-ANGOON CENSUS AREA</t>
  </si>
  <si>
    <t>Austin-Round Rock, TX</t>
  </si>
  <si>
    <t>02110</t>
  </si>
  <si>
    <t>JUNEAU</t>
  </si>
  <si>
    <t>Bakersfield, CA</t>
  </si>
  <si>
    <t>02122</t>
  </si>
  <si>
    <t>KENAI PENINSULA</t>
  </si>
  <si>
    <t>Baltimore-Columbia-Towson, MD</t>
  </si>
  <si>
    <t>02130</t>
  </si>
  <si>
    <t>KETCHIKAN GATEWAY</t>
  </si>
  <si>
    <t>Bangor, ME</t>
  </si>
  <si>
    <t>02150</t>
  </si>
  <si>
    <t>KODIAK ISLAND BOROUGH</t>
  </si>
  <si>
    <t>Barnstable Town, MA</t>
  </si>
  <si>
    <t>02270</t>
  </si>
  <si>
    <t>02158</t>
  </si>
  <si>
    <t>KUSILVAK CENSUS AREA</t>
  </si>
  <si>
    <t>Baton Rouge, LA</t>
  </si>
  <si>
    <t>02164</t>
  </si>
  <si>
    <t>LAKE AND PENINSULA</t>
  </si>
  <si>
    <t>Battle Creek, MI</t>
  </si>
  <si>
    <t>02170</t>
  </si>
  <si>
    <t>MATANUSKA-SUSITNA</t>
  </si>
  <si>
    <t>Bay City, MI</t>
  </si>
  <si>
    <t>02180</t>
  </si>
  <si>
    <t>NOME</t>
  </si>
  <si>
    <t>Beaumont-Port Arthur, TX</t>
  </si>
  <si>
    <t>02185</t>
  </si>
  <si>
    <t>NORTH SLOPE BOROUH</t>
  </si>
  <si>
    <t>Beckley, WV</t>
  </si>
  <si>
    <t>02188</t>
  </si>
  <si>
    <t>NORTHWEST ARTIC BOROUGH</t>
  </si>
  <si>
    <t>Bellingham, WA</t>
  </si>
  <si>
    <t>02195</t>
  </si>
  <si>
    <t>PETERSBURG BOROUGH</t>
  </si>
  <si>
    <t>Bend-Redmond, OR</t>
  </si>
  <si>
    <t>02198</t>
  </si>
  <si>
    <t>PR.OF WALES-HYDER CNS ARE</t>
  </si>
  <si>
    <t>Billings, MT</t>
  </si>
  <si>
    <t>02220</t>
  </si>
  <si>
    <t>SITKA BOROUGH</t>
  </si>
  <si>
    <t>Binghamton, NY</t>
  </si>
  <si>
    <t>02230</t>
  </si>
  <si>
    <t>SKAGWAY-YAKUTAT</t>
  </si>
  <si>
    <t>02240</t>
  </si>
  <si>
    <t>SOUTHEAST FAIRBANKS</t>
  </si>
  <si>
    <t>Bismarck, ND</t>
  </si>
  <si>
    <t>02261</t>
  </si>
  <si>
    <t>VALDEZ-CORDOVA</t>
  </si>
  <si>
    <t>Blacksburg-Christiansburg-Radford, VA</t>
  </si>
  <si>
    <t>02275</t>
  </si>
  <si>
    <t>WRANGELL CITY AND BOROUGH</t>
  </si>
  <si>
    <t>Bloomington, IL</t>
  </si>
  <si>
    <t>02282</t>
  </si>
  <si>
    <t>YAKUTAT BOROUGH</t>
  </si>
  <si>
    <t>Bloomington, IN</t>
  </si>
  <si>
    <t>02290</t>
  </si>
  <si>
    <t>YUKON-KOYUKUK</t>
  </si>
  <si>
    <t>Bloomsburg-Berwick, PA</t>
  </si>
  <si>
    <t>02999</t>
  </si>
  <si>
    <t>02990</t>
  </si>
  <si>
    <t>Boise City, ID</t>
  </si>
  <si>
    <t>03000</t>
  </si>
  <si>
    <t>04001</t>
  </si>
  <si>
    <t>APACHE</t>
  </si>
  <si>
    <t>Arizona</t>
  </si>
  <si>
    <t>Boston, MA</t>
  </si>
  <si>
    <t>03010</t>
  </si>
  <si>
    <t>04003</t>
  </si>
  <si>
    <t>Sierra Vista-Douglas, AZ</t>
  </si>
  <si>
    <t>COCHISE</t>
  </si>
  <si>
    <t>Boulder, CO</t>
  </si>
  <si>
    <t>03020</t>
  </si>
  <si>
    <t>04005</t>
  </si>
  <si>
    <t>Flagstaff, AZ</t>
  </si>
  <si>
    <t>COCONINO</t>
  </si>
  <si>
    <t>Bowling Green, KY</t>
  </si>
  <si>
    <t>03030</t>
  </si>
  <si>
    <t>04007</t>
  </si>
  <si>
    <t>GILA</t>
  </si>
  <si>
    <t>Bremerton-Silverdale, WA</t>
  </si>
  <si>
    <t>03040</t>
  </si>
  <si>
    <t>04009</t>
  </si>
  <si>
    <t>GRAHAM</t>
  </si>
  <si>
    <t>Bridgeport-Stamford-Norwalk, CT</t>
  </si>
  <si>
    <t>03050</t>
  </si>
  <si>
    <t>04011</t>
  </si>
  <si>
    <t>GREENLEE</t>
  </si>
  <si>
    <t>Brownsville-Harlingen, TX</t>
  </si>
  <si>
    <t>03055</t>
  </si>
  <si>
    <t>04012</t>
  </si>
  <si>
    <t>LAPAZ</t>
  </si>
  <si>
    <t>Brunswick, GA</t>
  </si>
  <si>
    <t>03060</t>
  </si>
  <si>
    <t>04013</t>
  </si>
  <si>
    <t>Phoenix-Mesa-Scottsdale, AZ</t>
  </si>
  <si>
    <t>MARICOPA</t>
  </si>
  <si>
    <t>Buffalo-Cheektowaga-Niagara Falls, NY</t>
  </si>
  <si>
    <t>03070</t>
  </si>
  <si>
    <t>04015</t>
  </si>
  <si>
    <t>Lake Havasu City-Kingman, AZ</t>
  </si>
  <si>
    <t>MOHAVE</t>
  </si>
  <si>
    <t>Burlington, NC</t>
  </si>
  <si>
    <t>03080</t>
  </si>
  <si>
    <t>04017</t>
  </si>
  <si>
    <t>NAVAJO</t>
  </si>
  <si>
    <t>Burlington-South Burlington, VT</t>
  </si>
  <si>
    <t>03090</t>
  </si>
  <si>
    <t>04019</t>
  </si>
  <si>
    <t>Tucson, AZ</t>
  </si>
  <si>
    <t>PIMA</t>
  </si>
  <si>
    <t>California-Lexington Park, MD</t>
  </si>
  <si>
    <t>03100</t>
  </si>
  <si>
    <t>04021</t>
  </si>
  <si>
    <t>PINAL</t>
  </si>
  <si>
    <t>Cambridge-Newton-Framingham, MA</t>
  </si>
  <si>
    <t>03110</t>
  </si>
  <si>
    <t>04023</t>
  </si>
  <si>
    <t>SANTA CRUZ</t>
  </si>
  <si>
    <t>Camden, NJ</t>
  </si>
  <si>
    <t>03120</t>
  </si>
  <si>
    <t>04025</t>
  </si>
  <si>
    <t>Prescott Valley-Prescott, AZ</t>
  </si>
  <si>
    <t>YAVAPAI</t>
  </si>
  <si>
    <t>Canton-Massillon, OH</t>
  </si>
  <si>
    <t>03130</t>
  </si>
  <si>
    <t>04027</t>
  </si>
  <si>
    <t>Yuma, AZ</t>
  </si>
  <si>
    <t>YUMA</t>
  </si>
  <si>
    <t>Cape Coral-Fort Myers, FL</t>
  </si>
  <si>
    <t>03999</t>
  </si>
  <si>
    <t>04990</t>
  </si>
  <si>
    <t>Cape Girardeau, MO-IL</t>
  </si>
  <si>
    <t>04000</t>
  </si>
  <si>
    <t>05001</t>
  </si>
  <si>
    <t>Arkansas</t>
  </si>
  <si>
    <t>Carbondale-Marion, IL</t>
  </si>
  <si>
    <t>04010</t>
  </si>
  <si>
    <t>05003</t>
  </si>
  <si>
    <t>ASHLEY</t>
  </si>
  <si>
    <t>Carson City, NV</t>
  </si>
  <si>
    <t>04020</t>
  </si>
  <si>
    <t>05005</t>
  </si>
  <si>
    <t>BAXTER</t>
  </si>
  <si>
    <t>Casper, WY</t>
  </si>
  <si>
    <t>04030</t>
  </si>
  <si>
    <t>05007</t>
  </si>
  <si>
    <t>Fayetteville-Springdale-Rogers, AR-MO</t>
  </si>
  <si>
    <t>BENTON</t>
  </si>
  <si>
    <t>Cedar Rapids, IA</t>
  </si>
  <si>
    <t>04040</t>
  </si>
  <si>
    <t>05009</t>
  </si>
  <si>
    <t>BOONE</t>
  </si>
  <si>
    <t>Chambersburg-Waynesboro, PA</t>
  </si>
  <si>
    <t>04050</t>
  </si>
  <si>
    <t>05011</t>
  </si>
  <si>
    <t>BRADLEY</t>
  </si>
  <si>
    <t>Champaign-Urbana, IL</t>
  </si>
  <si>
    <t>04060</t>
  </si>
  <si>
    <t>05013</t>
  </si>
  <si>
    <t>Charleston, WV</t>
  </si>
  <si>
    <t>04070</t>
  </si>
  <si>
    <t>05015</t>
  </si>
  <si>
    <t>CARROLL</t>
  </si>
  <si>
    <t>Charleston-North Charleston, SC</t>
  </si>
  <si>
    <t>04080</t>
  </si>
  <si>
    <t>05017</t>
  </si>
  <si>
    <t>CHICOT</t>
  </si>
  <si>
    <t>Charlotte-Concord-Gastonia, NC-SC</t>
  </si>
  <si>
    <t>04090</t>
  </si>
  <si>
    <t>05019</t>
  </si>
  <si>
    <t>CLARK</t>
  </si>
  <si>
    <t>Charlottesville, VA</t>
  </si>
  <si>
    <t>04100</t>
  </si>
  <si>
    <t>05021</t>
  </si>
  <si>
    <t>Chattanooga, TN-GA</t>
  </si>
  <si>
    <t>04110</t>
  </si>
  <si>
    <t>05023</t>
  </si>
  <si>
    <t>Cheyenne, WY</t>
  </si>
  <si>
    <t>04120</t>
  </si>
  <si>
    <t>05025</t>
  </si>
  <si>
    <t>Pine Bluff, AR</t>
  </si>
  <si>
    <t>CLEVELAND</t>
  </si>
  <si>
    <t>Chicago-Naperville-Evanston, IL</t>
  </si>
  <si>
    <t>04130</t>
  </si>
  <si>
    <t>05027</t>
  </si>
  <si>
    <t>COLUMBIA</t>
  </si>
  <si>
    <t>Chico, CA</t>
  </si>
  <si>
    <t>04140</t>
  </si>
  <si>
    <t>05029</t>
  </si>
  <si>
    <t>CONWAY</t>
  </si>
  <si>
    <t>Cincinnati, OH-KY-IN</t>
  </si>
  <si>
    <t>04150</t>
  </si>
  <si>
    <t>05031</t>
  </si>
  <si>
    <t>Jonesboro, AR</t>
  </si>
  <si>
    <t>CRAIGHEAD</t>
  </si>
  <si>
    <t>Clarksville, TN-KY</t>
  </si>
  <si>
    <t>04160</t>
  </si>
  <si>
    <t>05033</t>
  </si>
  <si>
    <t>Fort Smith, AR-OK</t>
  </si>
  <si>
    <t>CRAWFORD</t>
  </si>
  <si>
    <t>Cleveland, TN</t>
  </si>
  <si>
    <t>04170</t>
  </si>
  <si>
    <t>05035</t>
  </si>
  <si>
    <t>Memphis, TN-MS-AR</t>
  </si>
  <si>
    <t>CRITTENDEN</t>
  </si>
  <si>
    <t>Cleveland-Elyria, OH</t>
  </si>
  <si>
    <t>04180</t>
  </si>
  <si>
    <t>05037</t>
  </si>
  <si>
    <t>CROSS</t>
  </si>
  <si>
    <t>Coeur d'Alene, ID</t>
  </si>
  <si>
    <t>04190</t>
  </si>
  <si>
    <t>05039</t>
  </si>
  <si>
    <t>College Station-Bryan, TX</t>
  </si>
  <si>
    <t>04200</t>
  </si>
  <si>
    <t>05041</t>
  </si>
  <si>
    <t>DESHA</t>
  </si>
  <si>
    <t>Colorado Springs, CO</t>
  </si>
  <si>
    <t>04210</t>
  </si>
  <si>
    <t>05043</t>
  </si>
  <si>
    <t>DREW</t>
  </si>
  <si>
    <t>Columbia, MO</t>
  </si>
  <si>
    <t>04220</t>
  </si>
  <si>
    <t>05045</t>
  </si>
  <si>
    <t>Little Rock-North Little Rock-Conway,</t>
  </si>
  <si>
    <t>FAULKNER</t>
  </si>
  <si>
    <t>Columbia, SC</t>
  </si>
  <si>
    <t>04230</t>
  </si>
  <si>
    <t>05047</t>
  </si>
  <si>
    <t>urban</t>
  </si>
  <si>
    <t>04240</t>
  </si>
  <si>
    <t>05049</t>
  </si>
  <si>
    <t>FULTON</t>
  </si>
  <si>
    <t>Columbus, IN</t>
  </si>
  <si>
    <t>04250</t>
  </si>
  <si>
    <t>05051</t>
  </si>
  <si>
    <t>Hot Springs, AR</t>
  </si>
  <si>
    <t>GARLAND</t>
  </si>
  <si>
    <t>Columbus, OH</t>
  </si>
  <si>
    <t>04260</t>
  </si>
  <si>
    <t>05053</t>
  </si>
  <si>
    <t>GRANT</t>
  </si>
  <si>
    <t>Corpus Christi, TX</t>
  </si>
  <si>
    <t>04270</t>
  </si>
  <si>
    <t>05055</t>
  </si>
  <si>
    <t>Corvallis, OR</t>
  </si>
  <si>
    <t>04280</t>
  </si>
  <si>
    <t>05057</t>
  </si>
  <si>
    <t>HEMPSTEAD</t>
  </si>
  <si>
    <t>Crestview-Fort Walton Beach-Destin, FL</t>
  </si>
  <si>
    <t>04290</t>
  </si>
  <si>
    <t>05059</t>
  </si>
  <si>
    <t>HOT SPRING</t>
  </si>
  <si>
    <t>Cumberland, MD-WV</t>
  </si>
  <si>
    <t>04300</t>
  </si>
  <si>
    <t>05061</t>
  </si>
  <si>
    <t>HOWARD</t>
  </si>
  <si>
    <t>Dallas-Plano-Irving, TX</t>
  </si>
  <si>
    <t>04310</t>
  </si>
  <si>
    <t>05063</t>
  </si>
  <si>
    <t>INDEPENDENCE</t>
  </si>
  <si>
    <t>Dalton, GA</t>
  </si>
  <si>
    <t>04320</t>
  </si>
  <si>
    <t>05065</t>
  </si>
  <si>
    <t>IZARD</t>
  </si>
  <si>
    <t>Danville, IL</t>
  </si>
  <si>
    <t>04330</t>
  </si>
  <si>
    <t>05067</t>
  </si>
  <si>
    <t>04340</t>
  </si>
  <si>
    <t>05069</t>
  </si>
  <si>
    <t>Davenport-Moline-Rock Island, IA-IL</t>
  </si>
  <si>
    <t>04350</t>
  </si>
  <si>
    <t>05071</t>
  </si>
  <si>
    <t>JOHNSON</t>
  </si>
  <si>
    <t>Dayton-Kettering, OH</t>
  </si>
  <si>
    <t>04360</t>
  </si>
  <si>
    <t>05073</t>
  </si>
  <si>
    <t>LAFAYETTE</t>
  </si>
  <si>
    <t>04370</t>
  </si>
  <si>
    <t>05075</t>
  </si>
  <si>
    <t>Decatur, IL</t>
  </si>
  <si>
    <t>04380</t>
  </si>
  <si>
    <t>05077</t>
  </si>
  <si>
    <t>Deltona-Daytona Beach-Ormond Beach, FL</t>
  </si>
  <si>
    <t>04390</t>
  </si>
  <si>
    <t>05079</t>
  </si>
  <si>
    <t>LINCOLN</t>
  </si>
  <si>
    <t>Denver-Aurora-Lakewood, CO</t>
  </si>
  <si>
    <t>04400</t>
  </si>
  <si>
    <t>05081</t>
  </si>
  <si>
    <t>Texarkana, TX-AR</t>
  </si>
  <si>
    <t>LITTLE RIVER</t>
  </si>
  <si>
    <t>Des Moines-West Des Moines, IA</t>
  </si>
  <si>
    <t>04410</t>
  </si>
  <si>
    <t>05083</t>
  </si>
  <si>
    <t>LOGAN</t>
  </si>
  <si>
    <t>Detroit-Dearborn-Livonia, MI</t>
  </si>
  <si>
    <t>04420</t>
  </si>
  <si>
    <t>05085</t>
  </si>
  <si>
    <t>LONOKE</t>
  </si>
  <si>
    <t>04430</t>
  </si>
  <si>
    <t>05087</t>
  </si>
  <si>
    <t>Dover, DE</t>
  </si>
  <si>
    <t>04440</t>
  </si>
  <si>
    <t>05089</t>
  </si>
  <si>
    <t>Dubuque, IA</t>
  </si>
  <si>
    <t>04450</t>
  </si>
  <si>
    <t>05091</t>
  </si>
  <si>
    <t>MILLER</t>
  </si>
  <si>
    <t>Duluth, MN-WI</t>
  </si>
  <si>
    <t>04460</t>
  </si>
  <si>
    <t>05093</t>
  </si>
  <si>
    <t>Durham-Chapel Hill, NC</t>
  </si>
  <si>
    <t>04470</t>
  </si>
  <si>
    <t>05095</t>
  </si>
  <si>
    <t>East Stroudsburg, PA</t>
  </si>
  <si>
    <t>04480</t>
  </si>
  <si>
    <t>05097</t>
  </si>
  <si>
    <t>Eau Claire, WI</t>
  </si>
  <si>
    <t>04490</t>
  </si>
  <si>
    <t>05099</t>
  </si>
  <si>
    <t>El Centro, CA</t>
  </si>
  <si>
    <t>04500</t>
  </si>
  <si>
    <t>05101</t>
  </si>
  <si>
    <t>NEWTON</t>
  </si>
  <si>
    <t>Elgin, IL</t>
  </si>
  <si>
    <t>04510</t>
  </si>
  <si>
    <t>05103</t>
  </si>
  <si>
    <t>OUACHITA</t>
  </si>
  <si>
    <t>Elizabethtown-Fort Knox, KY</t>
  </si>
  <si>
    <t>04520</t>
  </si>
  <si>
    <t>05105</t>
  </si>
  <si>
    <t>Elkhart-Goshen, IN</t>
  </si>
  <si>
    <t>04530</t>
  </si>
  <si>
    <t>05107</t>
  </si>
  <si>
    <t>PHILLIPS</t>
  </si>
  <si>
    <t>Elmira, NY</t>
  </si>
  <si>
    <t>04540</t>
  </si>
  <si>
    <t>05109</t>
  </si>
  <si>
    <t>El Paso, TX</t>
  </si>
  <si>
    <t>04550</t>
  </si>
  <si>
    <t>05111</t>
  </si>
  <si>
    <t>POINSETT</t>
  </si>
  <si>
    <t>Enid, OK</t>
  </si>
  <si>
    <t>04560</t>
  </si>
  <si>
    <t>05113</t>
  </si>
  <si>
    <t>POLK</t>
  </si>
  <si>
    <t>Erie, PA</t>
  </si>
  <si>
    <t>04570</t>
  </si>
  <si>
    <t>05115</t>
  </si>
  <si>
    <t>POPE</t>
  </si>
  <si>
    <t>Eugene, OR</t>
  </si>
  <si>
    <t>04580</t>
  </si>
  <si>
    <t>05117</t>
  </si>
  <si>
    <t>PRAIRIE</t>
  </si>
  <si>
    <t>Evansville, IN-KY</t>
  </si>
  <si>
    <t>04590</t>
  </si>
  <si>
    <t>05119</t>
  </si>
  <si>
    <t>PULASKI</t>
  </si>
  <si>
    <t>04600</t>
  </si>
  <si>
    <t>05121</t>
  </si>
  <si>
    <t>Fargo, ND-MN</t>
  </si>
  <si>
    <t>04610</t>
  </si>
  <si>
    <t>05123</t>
  </si>
  <si>
    <t>ST. FRANCIS</t>
  </si>
  <si>
    <t>Farmington, NM</t>
  </si>
  <si>
    <t>04620</t>
  </si>
  <si>
    <t>05125</t>
  </si>
  <si>
    <t>SALINE</t>
  </si>
  <si>
    <t>Fayetteville, NC</t>
  </si>
  <si>
    <t>04630</t>
  </si>
  <si>
    <t>05127</t>
  </si>
  <si>
    <t>SCOTT</t>
  </si>
  <si>
    <t>04640</t>
  </si>
  <si>
    <t>05129</t>
  </si>
  <si>
    <t>SEARCY</t>
  </si>
  <si>
    <t>04650</t>
  </si>
  <si>
    <t>05131</t>
  </si>
  <si>
    <t>SEBASTIAN</t>
  </si>
  <si>
    <t>Flint, MI</t>
  </si>
  <si>
    <t>04660</t>
  </si>
  <si>
    <t>05133</t>
  </si>
  <si>
    <t>SEVIER</t>
  </si>
  <si>
    <t>Florence, SC</t>
  </si>
  <si>
    <t>04670</t>
  </si>
  <si>
    <t>05135</t>
  </si>
  <si>
    <t>SHARP</t>
  </si>
  <si>
    <t>04680</t>
  </si>
  <si>
    <t>05137</t>
  </si>
  <si>
    <t>STONE</t>
  </si>
  <si>
    <t>Fond du Lac, WI</t>
  </si>
  <si>
    <t>04690</t>
  </si>
  <si>
    <t>05139</t>
  </si>
  <si>
    <t>UNION</t>
  </si>
  <si>
    <t>Fort Collins, CO</t>
  </si>
  <si>
    <t>04700</t>
  </si>
  <si>
    <t>05141</t>
  </si>
  <si>
    <t>VAN BUREN</t>
  </si>
  <si>
    <t>Fort Lauderdale-Pompano Beach-Deerfield Beach, FL</t>
  </si>
  <si>
    <t>04710</t>
  </si>
  <si>
    <t>05143</t>
  </si>
  <si>
    <t>04720</t>
  </si>
  <si>
    <t>05145</t>
  </si>
  <si>
    <t>WHITE</t>
  </si>
  <si>
    <t>Fort Wayne, IN</t>
  </si>
  <si>
    <t>04730</t>
  </si>
  <si>
    <t>05147</t>
  </si>
  <si>
    <t>WOODRUFF</t>
  </si>
  <si>
    <t>Fort Worth-Arlington, TX</t>
  </si>
  <si>
    <t>04740</t>
  </si>
  <si>
    <t>05149</t>
  </si>
  <si>
    <t>YELL</t>
  </si>
  <si>
    <t>Frederick-Gaithersburg-Rockville, MD</t>
  </si>
  <si>
    <t>04999</t>
  </si>
  <si>
    <t>05990</t>
  </si>
  <si>
    <t>Fresno, CA</t>
  </si>
  <si>
    <t>05000</t>
  </si>
  <si>
    <t>06001</t>
  </si>
  <si>
    <t>Oakland-Hayward-Berkeley, CA</t>
  </si>
  <si>
    <t>ALAMEDA</t>
  </si>
  <si>
    <t>California</t>
  </si>
  <si>
    <t>05010</t>
  </si>
  <si>
    <t>06003</t>
  </si>
  <si>
    <t>ALPINE</t>
  </si>
  <si>
    <t>Gainesville, FL</t>
  </si>
  <si>
    <t>05020</t>
  </si>
  <si>
    <t>06005</t>
  </si>
  <si>
    <t>AMADOR</t>
  </si>
  <si>
    <t>Gainesville, GA</t>
  </si>
  <si>
    <t>05030</t>
  </si>
  <si>
    <t>06007</t>
  </si>
  <si>
    <t>BUTTE</t>
  </si>
  <si>
    <t>Gary, IN</t>
  </si>
  <si>
    <t>05040</t>
  </si>
  <si>
    <t>06009</t>
  </si>
  <si>
    <t>CALAVERAS</t>
  </si>
  <si>
    <t>Gettysburg, PA</t>
  </si>
  <si>
    <t>05050</t>
  </si>
  <si>
    <t>06011</t>
  </si>
  <si>
    <t>COLUSA</t>
  </si>
  <si>
    <t>Glens Falls, NY</t>
  </si>
  <si>
    <t>05060</t>
  </si>
  <si>
    <t>06013</t>
  </si>
  <si>
    <t>CONTRA COSTA</t>
  </si>
  <si>
    <t>Goldsboro, NC</t>
  </si>
  <si>
    <t>05070</t>
  </si>
  <si>
    <t>06015</t>
  </si>
  <si>
    <t>DEL NORTE</t>
  </si>
  <si>
    <t>Grand Forks, ND-MN</t>
  </si>
  <si>
    <t>05080</t>
  </si>
  <si>
    <t>06017</t>
  </si>
  <si>
    <t>Sacramento--Roseville--Arden-Arcade, C</t>
  </si>
  <si>
    <t>EL DORADO</t>
  </si>
  <si>
    <t>Grand Island, NE</t>
  </si>
  <si>
    <t>05090</t>
  </si>
  <si>
    <t>06019</t>
  </si>
  <si>
    <t>FRESNO</t>
  </si>
  <si>
    <t>Grand Junction, CO</t>
  </si>
  <si>
    <t>05100</t>
  </si>
  <si>
    <t>06021</t>
  </si>
  <si>
    <t>GLENN</t>
  </si>
  <si>
    <t>Grand Rapids-Kentwood, MI</t>
  </si>
  <si>
    <t>05110</t>
  </si>
  <si>
    <t>06023</t>
  </si>
  <si>
    <t>HUMBOLDT</t>
  </si>
  <si>
    <t>Grants Pass, OR</t>
  </si>
  <si>
    <t>05120</t>
  </si>
  <si>
    <t>06025</t>
  </si>
  <si>
    <t>IMPERIAL</t>
  </si>
  <si>
    <t>Great Falls, MT</t>
  </si>
  <si>
    <t>05130</t>
  </si>
  <si>
    <t>06027</t>
  </si>
  <si>
    <t>INYO</t>
  </si>
  <si>
    <t>Greeley, CO</t>
  </si>
  <si>
    <t>05140</t>
  </si>
  <si>
    <t>06029</t>
  </si>
  <si>
    <t>KERN</t>
  </si>
  <si>
    <t>Green Bay, WI</t>
  </si>
  <si>
    <t>05150</t>
  </si>
  <si>
    <t>06031</t>
  </si>
  <si>
    <t>Hanford-Corcoran, CA</t>
  </si>
  <si>
    <t>KINGS</t>
  </si>
  <si>
    <t>Greensboro-High Point, NC</t>
  </si>
  <si>
    <t>05160</t>
  </si>
  <si>
    <t>06033</t>
  </si>
  <si>
    <t>LAKE</t>
  </si>
  <si>
    <t>Greenville, NC</t>
  </si>
  <si>
    <t>05170</t>
  </si>
  <si>
    <t>06035</t>
  </si>
  <si>
    <t>LASSEN</t>
  </si>
  <si>
    <t>Greenville-Anderson-Mauldin, SC</t>
  </si>
  <si>
    <t>05200</t>
  </si>
  <si>
    <t>06037</t>
  </si>
  <si>
    <t>Los Angeles-Long Beach-Glendale, CA</t>
  </si>
  <si>
    <t>LOS ANGELES</t>
  </si>
  <si>
    <t>Guayama, PR</t>
  </si>
  <si>
    <t>05210</t>
  </si>
  <si>
    <t>Gulfport-Biloxi, MS</t>
  </si>
  <si>
    <t>05300</t>
  </si>
  <si>
    <t>06039</t>
  </si>
  <si>
    <t>Madera, CA</t>
  </si>
  <si>
    <t>MADERA</t>
  </si>
  <si>
    <t>Hagerstown-Martinsburg, MD-WV</t>
  </si>
  <si>
    <t>05310</t>
  </si>
  <si>
    <t>06041</t>
  </si>
  <si>
    <t>San Rafael, CA</t>
  </si>
  <si>
    <t>MARIN</t>
  </si>
  <si>
    <t>Hammond, LA</t>
  </si>
  <si>
    <t>05320</t>
  </si>
  <si>
    <t>06043</t>
  </si>
  <si>
    <t>MARIPOSA</t>
  </si>
  <si>
    <t>05330</t>
  </si>
  <si>
    <t>06045</t>
  </si>
  <si>
    <t>MENDOCINO</t>
  </si>
  <si>
    <t>Harrisburg-Carlisle, PA</t>
  </si>
  <si>
    <t>05340</t>
  </si>
  <si>
    <t>06047</t>
  </si>
  <si>
    <t>Merced, CA</t>
  </si>
  <si>
    <t>MERCED</t>
  </si>
  <si>
    <t>Harrisonburg, VA</t>
  </si>
  <si>
    <t>05350</t>
  </si>
  <si>
    <t>06049</t>
  </si>
  <si>
    <t>MODOC</t>
  </si>
  <si>
    <t>Hartford-West Hartford-East Hartford, CT</t>
  </si>
  <si>
    <t>05360</t>
  </si>
  <si>
    <t>06051</t>
  </si>
  <si>
    <t>MONO</t>
  </si>
  <si>
    <t>Hattiesburg, MS</t>
  </si>
  <si>
    <t>05370</t>
  </si>
  <si>
    <t>06053</t>
  </si>
  <si>
    <t>Salinas, CA</t>
  </si>
  <si>
    <t>MONTEREY</t>
  </si>
  <si>
    <t>Hickory-Lenoir-Morganton, NC</t>
  </si>
  <si>
    <t>05380</t>
  </si>
  <si>
    <t>06055</t>
  </si>
  <si>
    <t>Napa, CA</t>
  </si>
  <si>
    <t>NAPA</t>
  </si>
  <si>
    <t>Hilton Head Island-Bluffton-Beaufort, SC</t>
  </si>
  <si>
    <t>05390</t>
  </si>
  <si>
    <t>06057</t>
  </si>
  <si>
    <t>Hinesville-Fort Stewart, GA</t>
  </si>
  <si>
    <t>05400</t>
  </si>
  <si>
    <t>06059</t>
  </si>
  <si>
    <t>ORANGE</t>
  </si>
  <si>
    <t>Homosassa Springs, FL</t>
  </si>
  <si>
    <t>05410</t>
  </si>
  <si>
    <t>06061</t>
  </si>
  <si>
    <t>PLACER</t>
  </si>
  <si>
    <t>05420</t>
  </si>
  <si>
    <t>06063</t>
  </si>
  <si>
    <t>PLUMAS</t>
  </si>
  <si>
    <t>Houma-Thibodaux, LA</t>
  </si>
  <si>
    <t>05430</t>
  </si>
  <si>
    <t>06065</t>
  </si>
  <si>
    <t>Riverside-San Bernardino-Ontario, CA</t>
  </si>
  <si>
    <t>RIVERSIDE</t>
  </si>
  <si>
    <t>Houston-The Woodlands-Sugar Land, TX</t>
  </si>
  <si>
    <t>05440</t>
  </si>
  <si>
    <t>06067</t>
  </si>
  <si>
    <t>SACRAMENTO</t>
  </si>
  <si>
    <t>Huntington-Ashland, WV-KY-OH</t>
  </si>
  <si>
    <t>05450</t>
  </si>
  <si>
    <t>06069</t>
  </si>
  <si>
    <t>San Jose-Sunnyvale-Santa Clara, CA</t>
  </si>
  <si>
    <t>SAN BENITO</t>
  </si>
  <si>
    <t>05460</t>
  </si>
  <si>
    <t>06071</t>
  </si>
  <si>
    <t>SAN BERNARDINO</t>
  </si>
  <si>
    <t>Idaho Falls, ID</t>
  </si>
  <si>
    <t>05470</t>
  </si>
  <si>
    <t>06073</t>
  </si>
  <si>
    <t>San Diego-Carlsbad, CA</t>
  </si>
  <si>
    <t>SAN DIEGO</t>
  </si>
  <si>
    <t>Indianapolis-Carmel-Anderson, IN</t>
  </si>
  <si>
    <t>05480</t>
  </si>
  <si>
    <t>06075</t>
  </si>
  <si>
    <t>San Francisco-Redwood City-South San F</t>
  </si>
  <si>
    <t>SAN FRANCISCO</t>
  </si>
  <si>
    <t>Iowa City, IA</t>
  </si>
  <si>
    <t>05490</t>
  </si>
  <si>
    <t>06077</t>
  </si>
  <si>
    <t>Stockton-Lodi, CA</t>
  </si>
  <si>
    <t>SAN JOAQUIN</t>
  </si>
  <si>
    <t>Ithaca, NY</t>
  </si>
  <si>
    <t>05500</t>
  </si>
  <si>
    <t>06079</t>
  </si>
  <si>
    <t>San Luis Obispo-Paso Robles-Arroyo Gra</t>
  </si>
  <si>
    <t>SAN LUIS OBISPO</t>
  </si>
  <si>
    <t>Jackson, MI</t>
  </si>
  <si>
    <t>05510</t>
  </si>
  <si>
    <t>06081</t>
  </si>
  <si>
    <t>SAN MATEO</t>
  </si>
  <si>
    <t>Jackson, MS</t>
  </si>
  <si>
    <t>05520</t>
  </si>
  <si>
    <t>06083</t>
  </si>
  <si>
    <t>Santa Maria-Santa Barbara, CA</t>
  </si>
  <si>
    <t>SANTA BARBARA</t>
  </si>
  <si>
    <t>Jackson, TN</t>
  </si>
  <si>
    <t>05530</t>
  </si>
  <si>
    <t>06085</t>
  </si>
  <si>
    <t>SANTA CLARA</t>
  </si>
  <si>
    <t>Jacksonville, FL</t>
  </si>
  <si>
    <t>05540</t>
  </si>
  <si>
    <t>06087</t>
  </si>
  <si>
    <t>Santa Cruz-Watsonville, CA</t>
  </si>
  <si>
    <t>Jacksonville, NC</t>
  </si>
  <si>
    <t>05550</t>
  </si>
  <si>
    <t>06089</t>
  </si>
  <si>
    <t>Redding, CA</t>
  </si>
  <si>
    <t>SHASTA</t>
  </si>
  <si>
    <t>Janesville-Beloit, WI</t>
  </si>
  <si>
    <t>05560</t>
  </si>
  <si>
    <t>06091</t>
  </si>
  <si>
    <t>SIERRA</t>
  </si>
  <si>
    <t>Jefferson City, MO</t>
  </si>
  <si>
    <t>05570</t>
  </si>
  <si>
    <t>06093</t>
  </si>
  <si>
    <t>SISKIYOU</t>
  </si>
  <si>
    <t>Johnson City, TN</t>
  </si>
  <si>
    <t>05580</t>
  </si>
  <si>
    <t>06095</t>
  </si>
  <si>
    <t>Vallejo-Fairfield, CA</t>
  </si>
  <si>
    <t>SOLANO</t>
  </si>
  <si>
    <t>Johnstown, PA</t>
  </si>
  <si>
    <t>05590</t>
  </si>
  <si>
    <t>06097</t>
  </si>
  <si>
    <t>Santa Rosa, CA</t>
  </si>
  <si>
    <t>SONOMA</t>
  </si>
  <si>
    <t>05600</t>
  </si>
  <si>
    <t>06099</t>
  </si>
  <si>
    <t>Modesto, CA</t>
  </si>
  <si>
    <t>STANISLAUS</t>
  </si>
  <si>
    <t>Joplin, MO</t>
  </si>
  <si>
    <t>05610</t>
  </si>
  <si>
    <t>06101</t>
  </si>
  <si>
    <t>Yuba City, CA</t>
  </si>
  <si>
    <t>SUTTER</t>
  </si>
  <si>
    <t>Kahului-Wailuku-Lahaina, HI</t>
  </si>
  <si>
    <t>05620</t>
  </si>
  <si>
    <t>06103</t>
  </si>
  <si>
    <t>TEHAMA</t>
  </si>
  <si>
    <t>Kalamazoo-Portage, MI</t>
  </si>
  <si>
    <t>05630</t>
  </si>
  <si>
    <t>06105</t>
  </si>
  <si>
    <t>TRINITY</t>
  </si>
  <si>
    <t>Kankakee, IL</t>
  </si>
  <si>
    <t>05640</t>
  </si>
  <si>
    <t>06107</t>
  </si>
  <si>
    <t>Visalia-Porterville, CA</t>
  </si>
  <si>
    <t>TULARE</t>
  </si>
  <si>
    <t>Kansas City, MO-KS</t>
  </si>
  <si>
    <t>05650</t>
  </si>
  <si>
    <t>06109</t>
  </si>
  <si>
    <t>TUOLUMNE</t>
  </si>
  <si>
    <t>Kennewick-Richland, WA</t>
  </si>
  <si>
    <t>05660</t>
  </si>
  <si>
    <t>06111</t>
  </si>
  <si>
    <t>Oxnard-Thousand Oaks-Ventura, CA</t>
  </si>
  <si>
    <t>VENTURA</t>
  </si>
  <si>
    <t>Killeen-Temple, TX</t>
  </si>
  <si>
    <t>05670</t>
  </si>
  <si>
    <t>06113</t>
  </si>
  <si>
    <t>YOLO</t>
  </si>
  <si>
    <t>Kingsport-Bristol-Bristol, TN-VA</t>
  </si>
  <si>
    <t>05680</t>
  </si>
  <si>
    <t>06115</t>
  </si>
  <si>
    <t>YUBA</t>
  </si>
  <si>
    <t>Kingston, NY</t>
  </si>
  <si>
    <t>05999</t>
  </si>
  <si>
    <t>06990</t>
  </si>
  <si>
    <t>Knoxville, TN</t>
  </si>
  <si>
    <t>06000</t>
  </si>
  <si>
    <t>08001</t>
  </si>
  <si>
    <t>ADAMS</t>
  </si>
  <si>
    <t>Colorado</t>
  </si>
  <si>
    <t>Kokomo, IN</t>
  </si>
  <si>
    <t>06010</t>
  </si>
  <si>
    <t>08003</t>
  </si>
  <si>
    <t>ALAMOSA</t>
  </si>
  <si>
    <t>La Crosse-Onalaska, WI-MN</t>
  </si>
  <si>
    <t>06020</t>
  </si>
  <si>
    <t>08005</t>
  </si>
  <si>
    <t>ARAPAHOE</t>
  </si>
  <si>
    <t>Lafayette, LA</t>
  </si>
  <si>
    <t>06030</t>
  </si>
  <si>
    <t>08007</t>
  </si>
  <si>
    <t>ARCHULETA</t>
  </si>
  <si>
    <t>Lafayette-West Lafayette, IN</t>
  </si>
  <si>
    <t>06040</t>
  </si>
  <si>
    <t>08009</t>
  </si>
  <si>
    <t>BACA</t>
  </si>
  <si>
    <t>Lake Charles, LA</t>
  </si>
  <si>
    <t>06050</t>
  </si>
  <si>
    <t>08011</t>
  </si>
  <si>
    <t>BENT</t>
  </si>
  <si>
    <t>Lake County-Kenosha County, IL-WI</t>
  </si>
  <si>
    <t>06060</t>
  </si>
  <si>
    <t>08013</t>
  </si>
  <si>
    <t>BOULDER</t>
  </si>
  <si>
    <t>06630</t>
  </si>
  <si>
    <t>08014</t>
  </si>
  <si>
    <t>BROOMFIELD</t>
  </si>
  <si>
    <t>Lakeland-Winter Haven, FL</t>
  </si>
  <si>
    <t>06070</t>
  </si>
  <si>
    <t>08015</t>
  </si>
  <si>
    <t>CHAFFEE</t>
  </si>
  <si>
    <t>Lancaster, PA</t>
  </si>
  <si>
    <t>06080</t>
  </si>
  <si>
    <t>08017</t>
  </si>
  <si>
    <t>CHEYENNE</t>
  </si>
  <si>
    <t>Lansing-East Lansing, MI</t>
  </si>
  <si>
    <t>06090</t>
  </si>
  <si>
    <t>08019</t>
  </si>
  <si>
    <t>CLEAR CREEK</t>
  </si>
  <si>
    <t>Laredo, TX</t>
  </si>
  <si>
    <t>06100</t>
  </si>
  <si>
    <t>08021</t>
  </si>
  <si>
    <t>CONEJOS</t>
  </si>
  <si>
    <t>Las Cruces, NM</t>
  </si>
  <si>
    <t>06110</t>
  </si>
  <si>
    <t>08023</t>
  </si>
  <si>
    <t>COSTILLA</t>
  </si>
  <si>
    <t>Las Vegas-Henderson-Paradise, NV</t>
  </si>
  <si>
    <t>06120</t>
  </si>
  <si>
    <t>08025</t>
  </si>
  <si>
    <t>CROWLEY</t>
  </si>
  <si>
    <t>Lawrence, KS</t>
  </si>
  <si>
    <t>06130</t>
  </si>
  <si>
    <t>08027</t>
  </si>
  <si>
    <t>CUSTER</t>
  </si>
  <si>
    <t>Lawton, OK</t>
  </si>
  <si>
    <t>06140</t>
  </si>
  <si>
    <t>08029</t>
  </si>
  <si>
    <t>DELTA</t>
  </si>
  <si>
    <t>Lebanon, PA</t>
  </si>
  <si>
    <t>06150</t>
  </si>
  <si>
    <t>08031</t>
  </si>
  <si>
    <t>DENVER</t>
  </si>
  <si>
    <t>Lewiston, ID-WA</t>
  </si>
  <si>
    <t>06160</t>
  </si>
  <si>
    <t>08033</t>
  </si>
  <si>
    <t>DOLORES</t>
  </si>
  <si>
    <t>Lewiston-Auburn, ME</t>
  </si>
  <si>
    <t>06170</t>
  </si>
  <si>
    <t>08035</t>
  </si>
  <si>
    <t>DOUGLAS</t>
  </si>
  <si>
    <t>Lexington-Fayette, KY</t>
  </si>
  <si>
    <t>06180</t>
  </si>
  <si>
    <t>08037</t>
  </si>
  <si>
    <t>EAGLE</t>
  </si>
  <si>
    <t>Lima, OH</t>
  </si>
  <si>
    <t>06190</t>
  </si>
  <si>
    <t>08039</t>
  </si>
  <si>
    <t>ELBERT</t>
  </si>
  <si>
    <t>Lincoln, NE</t>
  </si>
  <si>
    <t>06200</t>
  </si>
  <si>
    <t>08041</t>
  </si>
  <si>
    <t>EL PASO</t>
  </si>
  <si>
    <t>Little Rock-North Little Rock-Conway, AR</t>
  </si>
  <si>
    <t>06210</t>
  </si>
  <si>
    <t>08043</t>
  </si>
  <si>
    <t>FREMONT</t>
  </si>
  <si>
    <t>Logan, UT-ID</t>
  </si>
  <si>
    <t>06220</t>
  </si>
  <si>
    <t>08045</t>
  </si>
  <si>
    <t>GARFIELD</t>
  </si>
  <si>
    <t>Longview, TX</t>
  </si>
  <si>
    <t>06230</t>
  </si>
  <si>
    <t>08047</t>
  </si>
  <si>
    <t>GILPIN</t>
  </si>
  <si>
    <t>Longview, WA</t>
  </si>
  <si>
    <t>06240</t>
  </si>
  <si>
    <t>08049</t>
  </si>
  <si>
    <t>GRAND</t>
  </si>
  <si>
    <t>06250</t>
  </si>
  <si>
    <t>08051</t>
  </si>
  <si>
    <t>GUNNISON</t>
  </si>
  <si>
    <t>Louisville/Jefferson County, KY-IN</t>
  </si>
  <si>
    <t>06260</t>
  </si>
  <si>
    <t>08053</t>
  </si>
  <si>
    <t>HINSDALE</t>
  </si>
  <si>
    <t>Lubbock, TX</t>
  </si>
  <si>
    <t>06270</t>
  </si>
  <si>
    <t>08055</t>
  </si>
  <si>
    <t>HUERFANO</t>
  </si>
  <si>
    <t>Lynchburg, VA</t>
  </si>
  <si>
    <t>06280</t>
  </si>
  <si>
    <t>08057</t>
  </si>
  <si>
    <t>Macon-Bibb County, GA</t>
  </si>
  <si>
    <t>06290</t>
  </si>
  <si>
    <t>08059</t>
  </si>
  <si>
    <t>06300</t>
  </si>
  <si>
    <t>08061</t>
  </si>
  <si>
    <t>KIOWA</t>
  </si>
  <si>
    <t>Madison, WI</t>
  </si>
  <si>
    <t>06310</t>
  </si>
  <si>
    <t>08063</t>
  </si>
  <si>
    <t>KIT CARSON</t>
  </si>
  <si>
    <t>Manchester-Nashua, NH</t>
  </si>
  <si>
    <t>06320</t>
  </si>
  <si>
    <t>08065</t>
  </si>
  <si>
    <t>Manhattan, KS</t>
  </si>
  <si>
    <t>06330</t>
  </si>
  <si>
    <t>08067</t>
  </si>
  <si>
    <t>LA PLATA</t>
  </si>
  <si>
    <t>Mankato-North Mankato, MN</t>
  </si>
  <si>
    <t>06340</t>
  </si>
  <si>
    <t>08069</t>
  </si>
  <si>
    <t>LARIMER</t>
  </si>
  <si>
    <t>Mansfield, OH</t>
  </si>
  <si>
    <t>06350</t>
  </si>
  <si>
    <t>08071</t>
  </si>
  <si>
    <t>LAS ANIMAS</t>
  </si>
  <si>
    <t>Mayaguez, PR</t>
  </si>
  <si>
    <t>06360</t>
  </si>
  <si>
    <t>08073</t>
  </si>
  <si>
    <t>McAllen-Edinburg-Mission, TX</t>
  </si>
  <si>
    <t>06370</t>
  </si>
  <si>
    <t>08075</t>
  </si>
  <si>
    <t>Medford, OR</t>
  </si>
  <si>
    <t>06380</t>
  </si>
  <si>
    <t>08077</t>
  </si>
  <si>
    <t>MESA</t>
  </si>
  <si>
    <t>06390</t>
  </si>
  <si>
    <t>08079</t>
  </si>
  <si>
    <t>MINERAL</t>
  </si>
  <si>
    <t>06400</t>
  </si>
  <si>
    <t>08081</t>
  </si>
  <si>
    <t>MOFFAT</t>
  </si>
  <si>
    <t>Miami-Miami Beach-Kendall, FL</t>
  </si>
  <si>
    <t>06410</t>
  </si>
  <si>
    <t>08083</t>
  </si>
  <si>
    <t>MONTEZUMA</t>
  </si>
  <si>
    <t>Michigan City-La Porte, IN</t>
  </si>
  <si>
    <t>06420</t>
  </si>
  <si>
    <t>08085</t>
  </si>
  <si>
    <t>MONTROSE</t>
  </si>
  <si>
    <t>Midland, MI</t>
  </si>
  <si>
    <t>06430</t>
  </si>
  <si>
    <t>08087</t>
  </si>
  <si>
    <t>Midland, TX</t>
  </si>
  <si>
    <t>06440</t>
  </si>
  <si>
    <t>08089</t>
  </si>
  <si>
    <t>OTERO</t>
  </si>
  <si>
    <t>Milwaukee-Waukesha-West Allis, WI</t>
  </si>
  <si>
    <t>06450</t>
  </si>
  <si>
    <t>08091</t>
  </si>
  <si>
    <t>OURAY</t>
  </si>
  <si>
    <t>Minneapolis-St. Paul-Bloomington, MN-WI</t>
  </si>
  <si>
    <t>06460</t>
  </si>
  <si>
    <t>08093</t>
  </si>
  <si>
    <t>PARK</t>
  </si>
  <si>
    <t>Missoula, MT</t>
  </si>
  <si>
    <t>06470</t>
  </si>
  <si>
    <t>08095</t>
  </si>
  <si>
    <t>06480</t>
  </si>
  <si>
    <t>08097</t>
  </si>
  <si>
    <t>PITKIN</t>
  </si>
  <si>
    <t>06490</t>
  </si>
  <si>
    <t>08099</t>
  </si>
  <si>
    <t>PROWERS</t>
  </si>
  <si>
    <t>Monroe, LA</t>
  </si>
  <si>
    <t>06500</t>
  </si>
  <si>
    <t>08101</t>
  </si>
  <si>
    <t>Pueblo, CO</t>
  </si>
  <si>
    <t>PUEBLO</t>
  </si>
  <si>
    <t>Monroe, MI</t>
  </si>
  <si>
    <t>06510</t>
  </si>
  <si>
    <t>08103</t>
  </si>
  <si>
    <t>RIO BLANCO</t>
  </si>
  <si>
    <t>06520</t>
  </si>
  <si>
    <t>08105</t>
  </si>
  <si>
    <t>RIO GRANDE</t>
  </si>
  <si>
    <t>Montgomery County-Bucks County-Chester County, PA</t>
  </si>
  <si>
    <t>06530</t>
  </si>
  <si>
    <t>08107</t>
  </si>
  <si>
    <t>ROUTT</t>
  </si>
  <si>
    <t>Morgantown, WV</t>
  </si>
  <si>
    <t>06540</t>
  </si>
  <si>
    <t>08109</t>
  </si>
  <si>
    <t>SAGUACHE</t>
  </si>
  <si>
    <t>Morristown, TN</t>
  </si>
  <si>
    <t>06550</t>
  </si>
  <si>
    <t>08111</t>
  </si>
  <si>
    <t>SAN JUAN</t>
  </si>
  <si>
    <t>Mount Vernon-Anacortes, WA</t>
  </si>
  <si>
    <t>06560</t>
  </si>
  <si>
    <t>08113</t>
  </si>
  <si>
    <t>SAN MIGUEL</t>
  </si>
  <si>
    <t>Muncie, IN</t>
  </si>
  <si>
    <t>06570</t>
  </si>
  <si>
    <t>08115</t>
  </si>
  <si>
    <t>SEDGWICK</t>
  </si>
  <si>
    <t>Muskegon, MI</t>
  </si>
  <si>
    <t>06580</t>
  </si>
  <si>
    <t>08117</t>
  </si>
  <si>
    <t>SUMMIT</t>
  </si>
  <si>
    <t>Myrtle Beach-Conway-North Myrtle Beach, SC-NC</t>
  </si>
  <si>
    <t>06590</t>
  </si>
  <si>
    <t>08119</t>
  </si>
  <si>
    <t>TELLER</t>
  </si>
  <si>
    <t>06600</t>
  </si>
  <si>
    <t>08121</t>
  </si>
  <si>
    <t>Naples-Immokalee-Marco Island, FL</t>
  </si>
  <si>
    <t>06610</t>
  </si>
  <si>
    <t>08123</t>
  </si>
  <si>
    <t>WELD</t>
  </si>
  <si>
    <t>Nashville-Davidson--Murfreesboro--Franklin, TN</t>
  </si>
  <si>
    <t>06620</t>
  </si>
  <si>
    <t>08125</t>
  </si>
  <si>
    <t>Nassau County-Suffolk County, NY</t>
  </si>
  <si>
    <t>06999</t>
  </si>
  <si>
    <t>08990</t>
  </si>
  <si>
    <t>Newark, NJ-PA</t>
  </si>
  <si>
    <t>07000</t>
  </si>
  <si>
    <t>09001</t>
  </si>
  <si>
    <t>FAIRFIELD</t>
  </si>
  <si>
    <t>Connecticut</t>
  </si>
  <si>
    <t>New Bern, NC</t>
  </si>
  <si>
    <t>07010</t>
  </si>
  <si>
    <t>09003</t>
  </si>
  <si>
    <t>Hartford-West Hartford-East Hartford,</t>
  </si>
  <si>
    <t>HARTFORD</t>
  </si>
  <si>
    <t>New Brunswick-Lakewood, NJ</t>
  </si>
  <si>
    <t>07020</t>
  </si>
  <si>
    <t>09005</t>
  </si>
  <si>
    <t>LITCHFIELD</t>
  </si>
  <si>
    <t>New Haven-Milford, CT</t>
  </si>
  <si>
    <t>07030</t>
  </si>
  <si>
    <t>09007</t>
  </si>
  <si>
    <t>MIDDLESEX</t>
  </si>
  <si>
    <t>New Orleans-Metairie, LA</t>
  </si>
  <si>
    <t>07040</t>
  </si>
  <si>
    <t>09009</t>
  </si>
  <si>
    <t>NEW HAVEN</t>
  </si>
  <si>
    <t>New York-Jersey City-White Plains, NY-NJ</t>
  </si>
  <si>
    <t>07050</t>
  </si>
  <si>
    <t>09011</t>
  </si>
  <si>
    <t>Norwich-New London, CT</t>
  </si>
  <si>
    <t>NEW LONDON</t>
  </si>
  <si>
    <t>Niles-Benton Harbor, MI</t>
  </si>
  <si>
    <t>07060</t>
  </si>
  <si>
    <t>09013</t>
  </si>
  <si>
    <t>TOLLAND</t>
  </si>
  <si>
    <t>North Port-Sarasota-Bradenton, FL</t>
  </si>
  <si>
    <t>07070</t>
  </si>
  <si>
    <t>09015</t>
  </si>
  <si>
    <t>Worcester, MA-CT</t>
  </si>
  <si>
    <t>WINDHAM</t>
  </si>
  <si>
    <t>07999</t>
  </si>
  <si>
    <t>09990</t>
  </si>
  <si>
    <t>08000</t>
  </si>
  <si>
    <t>10001</t>
  </si>
  <si>
    <t>KENT</t>
  </si>
  <si>
    <t>Delaware</t>
  </si>
  <si>
    <t>Ocala, FL</t>
  </si>
  <si>
    <t>08010</t>
  </si>
  <si>
    <t>10003</t>
  </si>
  <si>
    <t>Wilmington, DE-MD-NJ</t>
  </si>
  <si>
    <t>NEW CASTLE</t>
  </si>
  <si>
    <t>Ocean City, NJ</t>
  </si>
  <si>
    <t>08020</t>
  </si>
  <si>
    <t>10005</t>
  </si>
  <si>
    <t>Salisbury, MD-DE</t>
  </si>
  <si>
    <t>SUSSEX</t>
  </si>
  <si>
    <t>Odessa, TX</t>
  </si>
  <si>
    <t>08999</t>
  </si>
  <si>
    <t>10990</t>
  </si>
  <si>
    <t>DELAWARE</t>
  </si>
  <si>
    <t>Ogden-Clearfield, UT</t>
  </si>
  <si>
    <t>09000</t>
  </si>
  <si>
    <t>11001</t>
  </si>
  <si>
    <t>Washington-Arlington-Alexandria, DC-VA</t>
  </si>
  <si>
    <t>THE DISTRICT</t>
  </si>
  <si>
    <t>District Of Columbia</t>
  </si>
  <si>
    <t>Oklahoma City, OK</t>
  </si>
  <si>
    <t>10000</t>
  </si>
  <si>
    <t>12001</t>
  </si>
  <si>
    <t>ALACHUA</t>
  </si>
  <si>
    <t>Florida</t>
  </si>
  <si>
    <t>Olympia-Tumwater, WA</t>
  </si>
  <si>
    <t>10010</t>
  </si>
  <si>
    <t>12003</t>
  </si>
  <si>
    <t>BAKER</t>
  </si>
  <si>
    <t>Omaha-Council Bluffs, NE-IA</t>
  </si>
  <si>
    <t>10020</t>
  </si>
  <si>
    <t>12005</t>
  </si>
  <si>
    <t>Panama City, FL</t>
  </si>
  <si>
    <t>BAY</t>
  </si>
  <si>
    <t>Orlando-Kissimmee-Sanford, FL</t>
  </si>
  <si>
    <t>10030</t>
  </si>
  <si>
    <t>12007</t>
  </si>
  <si>
    <t>BRADFORD</t>
  </si>
  <si>
    <t>Oshkosh-Neenah, WI</t>
  </si>
  <si>
    <t>10040</t>
  </si>
  <si>
    <t>12009</t>
  </si>
  <si>
    <t>Palm Bay-Melbourne-Titusville, FL</t>
  </si>
  <si>
    <t>BREVARD</t>
  </si>
  <si>
    <t>Owensboro, KY</t>
  </si>
  <si>
    <t>10050</t>
  </si>
  <si>
    <t>12011</t>
  </si>
  <si>
    <t>Fort Lauderdale-Pompano Beach-Deerfiel</t>
  </si>
  <si>
    <t>BROWARD</t>
  </si>
  <si>
    <t>10060</t>
  </si>
  <si>
    <t>12013</t>
  </si>
  <si>
    <t>10070</t>
  </si>
  <si>
    <t>12015</t>
  </si>
  <si>
    <t>Punta Gorda, FL</t>
  </si>
  <si>
    <t>CHARLOTTE</t>
  </si>
  <si>
    <t>10080</t>
  </si>
  <si>
    <t>12017</t>
  </si>
  <si>
    <t>CITRUS</t>
  </si>
  <si>
    <t>Parkersburg-Vienna, WV</t>
  </si>
  <si>
    <t>10090</t>
  </si>
  <si>
    <t>12019</t>
  </si>
  <si>
    <t>Pensacola-Ferry Pass-Brent, FL</t>
  </si>
  <si>
    <t>10100</t>
  </si>
  <si>
    <t>12021</t>
  </si>
  <si>
    <t>COLLIER</t>
  </si>
  <si>
    <t>Peoria, IL</t>
  </si>
  <si>
    <t>10110</t>
  </si>
  <si>
    <t>12023</t>
  </si>
  <si>
    <t>Philadelphia, PA</t>
  </si>
  <si>
    <t>10130</t>
  </si>
  <si>
    <t>12027</t>
  </si>
  <si>
    <t>DE SOTO</t>
  </si>
  <si>
    <t>10140</t>
  </si>
  <si>
    <t>12029</t>
  </si>
  <si>
    <t>DIXIE</t>
  </si>
  <si>
    <t>10150</t>
  </si>
  <si>
    <t>12031</t>
  </si>
  <si>
    <t>DUVAL</t>
  </si>
  <si>
    <t>Pittsburgh, PA</t>
  </si>
  <si>
    <t>10160</t>
  </si>
  <si>
    <t>12033</t>
  </si>
  <si>
    <t>Pittsfield, MA</t>
  </si>
  <si>
    <t>10170</t>
  </si>
  <si>
    <t>12035</t>
  </si>
  <si>
    <t>FLAGLER</t>
  </si>
  <si>
    <t>Pocatello, ID</t>
  </si>
  <si>
    <t>10180</t>
  </si>
  <si>
    <t>12037</t>
  </si>
  <si>
    <t>Ponce, PR</t>
  </si>
  <si>
    <t>10190</t>
  </si>
  <si>
    <t>12039</t>
  </si>
  <si>
    <t>Tallahassee, FL</t>
  </si>
  <si>
    <t>GADSDEN</t>
  </si>
  <si>
    <t>Portland-South Portland, ME</t>
  </si>
  <si>
    <t>10200</t>
  </si>
  <si>
    <t>12041</t>
  </si>
  <si>
    <t>GILCHRIST</t>
  </si>
  <si>
    <t>Portland-Vancouver-Hillsboro, OR-WA</t>
  </si>
  <si>
    <t>10210</t>
  </si>
  <si>
    <t>12043</t>
  </si>
  <si>
    <t>GLADES</t>
  </si>
  <si>
    <t>Port St. Lucie, FL</t>
  </si>
  <si>
    <t>10220</t>
  </si>
  <si>
    <t>12045</t>
  </si>
  <si>
    <t>GULF</t>
  </si>
  <si>
    <t>Poughkeepsie-Newburgh-Middletown, NY</t>
  </si>
  <si>
    <t>10230</t>
  </si>
  <si>
    <t>12047</t>
  </si>
  <si>
    <t>HAMILTON</t>
  </si>
  <si>
    <t>10240</t>
  </si>
  <si>
    <t>12049</t>
  </si>
  <si>
    <t>HARDEE</t>
  </si>
  <si>
    <t>Providence-Warwick, RI-MA</t>
  </si>
  <si>
    <t>10250</t>
  </si>
  <si>
    <t>12051</t>
  </si>
  <si>
    <t>HENDRY</t>
  </si>
  <si>
    <t>Provo-Orem, UT</t>
  </si>
  <si>
    <t>10260</t>
  </si>
  <si>
    <t>12053</t>
  </si>
  <si>
    <t>Tampa-St. Petersburg-Clearwater, FL</t>
  </si>
  <si>
    <t>HERNANDO</t>
  </si>
  <si>
    <t>10270</t>
  </si>
  <si>
    <t>12055</t>
  </si>
  <si>
    <t>Sebring, FL</t>
  </si>
  <si>
    <t>HIGHLANDS</t>
  </si>
  <si>
    <t>10280</t>
  </si>
  <si>
    <t>12057</t>
  </si>
  <si>
    <t>HILLSBOROUGH</t>
  </si>
  <si>
    <t>Racine, WI</t>
  </si>
  <si>
    <t>10290</t>
  </si>
  <si>
    <t>12059</t>
  </si>
  <si>
    <t>HOLMES</t>
  </si>
  <si>
    <t>Raleigh, NC</t>
  </si>
  <si>
    <t>10300</t>
  </si>
  <si>
    <t>12061</t>
  </si>
  <si>
    <t>Sebastian-Vero Beach, FL</t>
  </si>
  <si>
    <t>INDIAN RIVER</t>
  </si>
  <si>
    <t>Rapid City, SD</t>
  </si>
  <si>
    <t>10310</t>
  </si>
  <si>
    <t>12063</t>
  </si>
  <si>
    <t>Reading, PA</t>
  </si>
  <si>
    <t>10320</t>
  </si>
  <si>
    <t>12065</t>
  </si>
  <si>
    <t>10330</t>
  </si>
  <si>
    <t>12067</t>
  </si>
  <si>
    <t>Reno, NV</t>
  </si>
  <si>
    <t>10340</t>
  </si>
  <si>
    <t>12069</t>
  </si>
  <si>
    <t>Richmond, VA</t>
  </si>
  <si>
    <t>10350</t>
  </si>
  <si>
    <t>12071</t>
  </si>
  <si>
    <t>10360</t>
  </si>
  <si>
    <t>12073</t>
  </si>
  <si>
    <t>LEON</t>
  </si>
  <si>
    <t>Roanoke, VA</t>
  </si>
  <si>
    <t>10370</t>
  </si>
  <si>
    <t>12075</t>
  </si>
  <si>
    <t>LEVY</t>
  </si>
  <si>
    <t>Rochester, MN</t>
  </si>
  <si>
    <t>10380</t>
  </si>
  <si>
    <t>12077</t>
  </si>
  <si>
    <t>LIBERTY</t>
  </si>
  <si>
    <t>Rochester, NY</t>
  </si>
  <si>
    <t>10390</t>
  </si>
  <si>
    <t>12079</t>
  </si>
  <si>
    <t>Rockford, IL</t>
  </si>
  <si>
    <t>10400</t>
  </si>
  <si>
    <t>12081</t>
  </si>
  <si>
    <t>MANATEE</t>
  </si>
  <si>
    <t>Rockingham County-Strafford County, NH</t>
  </si>
  <si>
    <t>10410</t>
  </si>
  <si>
    <t>12083</t>
  </si>
  <si>
    <t>Rocky Mount, NC</t>
  </si>
  <si>
    <t>10420</t>
  </si>
  <si>
    <t>12085</t>
  </si>
  <si>
    <t>MARTIN</t>
  </si>
  <si>
    <t>Rome, GA</t>
  </si>
  <si>
    <t>10120</t>
  </si>
  <si>
    <t>12086</t>
  </si>
  <si>
    <t>MIAMI-DADE</t>
  </si>
  <si>
    <t>Sacramento--Roseville--Arden-Arcade, CA</t>
  </si>
  <si>
    <t>10430</t>
  </si>
  <si>
    <t>12087</t>
  </si>
  <si>
    <t>Saginaw, MI</t>
  </si>
  <si>
    <t>10440</t>
  </si>
  <si>
    <t>12089</t>
  </si>
  <si>
    <t>NASSAU</t>
  </si>
  <si>
    <t>St. Cloud, MN</t>
  </si>
  <si>
    <t>10450</t>
  </si>
  <si>
    <t>12091</t>
  </si>
  <si>
    <t>OKALOOSA</t>
  </si>
  <si>
    <t>St. George, UT</t>
  </si>
  <si>
    <t>10460</t>
  </si>
  <si>
    <t>12093</t>
  </si>
  <si>
    <t>OKEECHOBEE</t>
  </si>
  <si>
    <t>St. Joseph, MO-KS</t>
  </si>
  <si>
    <t>10470</t>
  </si>
  <si>
    <t>12095</t>
  </si>
  <si>
    <t>St. Louis, MO-IL</t>
  </si>
  <si>
    <t>10480</t>
  </si>
  <si>
    <t>12097</t>
  </si>
  <si>
    <t>OSCEOLA</t>
  </si>
  <si>
    <t>Salem, OR</t>
  </si>
  <si>
    <t>10490</t>
  </si>
  <si>
    <t>12099</t>
  </si>
  <si>
    <t>West Palm Beach-Boca Raton-Delray Beac</t>
  </si>
  <si>
    <t>PALM BEACH</t>
  </si>
  <si>
    <t>10500</t>
  </si>
  <si>
    <t>12101</t>
  </si>
  <si>
    <t>PASCO</t>
  </si>
  <si>
    <t>10510</t>
  </si>
  <si>
    <t>12103</t>
  </si>
  <si>
    <t>PINELLAS</t>
  </si>
  <si>
    <t>Salt Lake City, UT</t>
  </si>
  <si>
    <t>10520</t>
  </si>
  <si>
    <t>12105</t>
  </si>
  <si>
    <t>San Angelo, TX</t>
  </si>
  <si>
    <t>10530</t>
  </si>
  <si>
    <t>12107</t>
  </si>
  <si>
    <t>PUTNAM</t>
  </si>
  <si>
    <t>San Antonio-New Braunfels, TX</t>
  </si>
  <si>
    <t>10540</t>
  </si>
  <si>
    <t>12109</t>
  </si>
  <si>
    <t>ST. JOHNS</t>
  </si>
  <si>
    <t>10550</t>
  </si>
  <si>
    <t>12111</t>
  </si>
  <si>
    <t>ST. LUCIE</t>
  </si>
  <si>
    <t>San Francisco-Redwood City-South San Francisco, CA</t>
  </si>
  <si>
    <t>10560</t>
  </si>
  <si>
    <t>12113</t>
  </si>
  <si>
    <t>SANTA ROSA</t>
  </si>
  <si>
    <t>San German, PR</t>
  </si>
  <si>
    <t>10570</t>
  </si>
  <si>
    <t>12115</t>
  </si>
  <si>
    <t>SARASOTA</t>
  </si>
  <si>
    <t>10580</t>
  </si>
  <si>
    <t>12117</t>
  </si>
  <si>
    <t>SEMINOLE</t>
  </si>
  <si>
    <t>San Juan-Carolina-Caguas, PR</t>
  </si>
  <si>
    <t>10590</t>
  </si>
  <si>
    <t>12119</t>
  </si>
  <si>
    <t>The Villages, FL</t>
  </si>
  <si>
    <t>San Luis Obispo-Paso Robles-Arroyo Grande, CA</t>
  </si>
  <si>
    <t>10600</t>
  </si>
  <si>
    <t>12121</t>
  </si>
  <si>
    <t>SUWANNEE</t>
  </si>
  <si>
    <t>10610</t>
  </si>
  <si>
    <t>12123</t>
  </si>
  <si>
    <t>TAYLOR</t>
  </si>
  <si>
    <t>10620</t>
  </si>
  <si>
    <t>12125</t>
  </si>
  <si>
    <t>Santa Fe, NM</t>
  </si>
  <si>
    <t>10630</t>
  </si>
  <si>
    <t>12127</t>
  </si>
  <si>
    <t>VOLUSIA</t>
  </si>
  <si>
    <t>10640</t>
  </si>
  <si>
    <t>12129</t>
  </si>
  <si>
    <t>WAKULLA</t>
  </si>
  <si>
    <t>10650</t>
  </si>
  <si>
    <t>12131</t>
  </si>
  <si>
    <t>WALTON</t>
  </si>
  <si>
    <t>Savannah, GA</t>
  </si>
  <si>
    <t>10660</t>
  </si>
  <si>
    <t>12133</t>
  </si>
  <si>
    <t>Scranton--Wilkes-Barre--Hazleton, PA</t>
  </si>
  <si>
    <t>10999</t>
  </si>
  <si>
    <t>12990</t>
  </si>
  <si>
    <t>Seattle-Bellevue-Everett, WA</t>
  </si>
  <si>
    <t>11000</t>
  </si>
  <si>
    <t>13001</t>
  </si>
  <si>
    <t>APPLING</t>
  </si>
  <si>
    <t>Georgia</t>
  </si>
  <si>
    <t>11010</t>
  </si>
  <si>
    <t>13003</t>
  </si>
  <si>
    <t>ATKINSON</t>
  </si>
  <si>
    <t>11011</t>
  </si>
  <si>
    <t>13005</t>
  </si>
  <si>
    <t>BACON</t>
  </si>
  <si>
    <t>Sheboygan, WI</t>
  </si>
  <si>
    <t>11020</t>
  </si>
  <si>
    <t>13007</t>
  </si>
  <si>
    <t>Sherman-Denison, TX</t>
  </si>
  <si>
    <t>11030</t>
  </si>
  <si>
    <t>13009</t>
  </si>
  <si>
    <t>Shreveport-Bossier City, LA</t>
  </si>
  <si>
    <t>11040</t>
  </si>
  <si>
    <t>13011</t>
  </si>
  <si>
    <t>BANKS</t>
  </si>
  <si>
    <t>11050</t>
  </si>
  <si>
    <t>13013</t>
  </si>
  <si>
    <t>BARROW</t>
  </si>
  <si>
    <t>Sioux City, IA-NE-SD</t>
  </si>
  <si>
    <t>11060</t>
  </si>
  <si>
    <t>13015</t>
  </si>
  <si>
    <t>BARTOW</t>
  </si>
  <si>
    <t>Sioux Falls, SD</t>
  </si>
  <si>
    <t>11070</t>
  </si>
  <si>
    <t>13017</t>
  </si>
  <si>
    <t>BEN HILL</t>
  </si>
  <si>
    <t>South Bend-Mishawaka, IN-MI</t>
  </si>
  <si>
    <t>11080</t>
  </si>
  <si>
    <t>13019</t>
  </si>
  <si>
    <t>BERRIEN</t>
  </si>
  <si>
    <t>Spartanburg, SC</t>
  </si>
  <si>
    <t>11090</t>
  </si>
  <si>
    <t>13021</t>
  </si>
  <si>
    <t>Spokane-Spokane Valley, WA</t>
  </si>
  <si>
    <t>11100</t>
  </si>
  <si>
    <t>13023</t>
  </si>
  <si>
    <t>BLECKLEY</t>
  </si>
  <si>
    <t>Springfield, IL</t>
  </si>
  <si>
    <t>11110</t>
  </si>
  <si>
    <t>13025</t>
  </si>
  <si>
    <t>BRANTLEY</t>
  </si>
  <si>
    <t>Springfield, MA</t>
  </si>
  <si>
    <t>11120</t>
  </si>
  <si>
    <t>13027</t>
  </si>
  <si>
    <t>Valdosta, GA</t>
  </si>
  <si>
    <t>BROOKS</t>
  </si>
  <si>
    <t>Springfield, MO</t>
  </si>
  <si>
    <t>11130</t>
  </si>
  <si>
    <t>13029</t>
  </si>
  <si>
    <t>BRYAN</t>
  </si>
  <si>
    <t>Springfield, OH</t>
  </si>
  <si>
    <t>11140</t>
  </si>
  <si>
    <t>13031</t>
  </si>
  <si>
    <t>BULLOCH</t>
  </si>
  <si>
    <t>State College, PA</t>
  </si>
  <si>
    <t>11150</t>
  </si>
  <si>
    <t>13033</t>
  </si>
  <si>
    <t>BURKE</t>
  </si>
  <si>
    <t>Staunton-Waynesboro, VA</t>
  </si>
  <si>
    <t>11160</t>
  </si>
  <si>
    <t>13035</t>
  </si>
  <si>
    <t>BUTTS</t>
  </si>
  <si>
    <t>11161</t>
  </si>
  <si>
    <t>13037</t>
  </si>
  <si>
    <t>Sumter, SC</t>
  </si>
  <si>
    <t>11170</t>
  </si>
  <si>
    <t>13039</t>
  </si>
  <si>
    <t>CAMDEN</t>
  </si>
  <si>
    <t>Syracuse, NY</t>
  </si>
  <si>
    <t>11180</t>
  </si>
  <si>
    <t>13043</t>
  </si>
  <si>
    <t>CANDLER</t>
  </si>
  <si>
    <t>Tacoma-Lakewood, WA</t>
  </si>
  <si>
    <t>11190</t>
  </si>
  <si>
    <t>13045</t>
  </si>
  <si>
    <t>11200</t>
  </si>
  <si>
    <t>13047</t>
  </si>
  <si>
    <t>CATOOSA</t>
  </si>
  <si>
    <t>11210</t>
  </si>
  <si>
    <t>13049</t>
  </si>
  <si>
    <t>CHARLTON</t>
  </si>
  <si>
    <t>Terre Haute, IN</t>
  </si>
  <si>
    <t>11220</t>
  </si>
  <si>
    <t>13051</t>
  </si>
  <si>
    <t>CHATHAM</t>
  </si>
  <si>
    <t>11230</t>
  </si>
  <si>
    <t>13053</t>
  </si>
  <si>
    <t>CHATTAHOOCHEE</t>
  </si>
  <si>
    <t>11240</t>
  </si>
  <si>
    <t>13055</t>
  </si>
  <si>
    <t>CHATTOOGA</t>
  </si>
  <si>
    <t>Toledo, OH</t>
  </si>
  <si>
    <t>11250</t>
  </si>
  <si>
    <t>13057</t>
  </si>
  <si>
    <t>Topeka, KS</t>
  </si>
  <si>
    <t>11260</t>
  </si>
  <si>
    <t>13059</t>
  </si>
  <si>
    <t>Trenton, NJ</t>
  </si>
  <si>
    <t>11270</t>
  </si>
  <si>
    <t>13061</t>
  </si>
  <si>
    <t>11280</t>
  </si>
  <si>
    <t>13063</t>
  </si>
  <si>
    <t>CLAYTON</t>
  </si>
  <si>
    <t>Tulsa, OK</t>
  </si>
  <si>
    <t>11281</t>
  </si>
  <si>
    <t>13065</t>
  </si>
  <si>
    <t>CLINCH</t>
  </si>
  <si>
    <t>11290</t>
  </si>
  <si>
    <t>13067</t>
  </si>
  <si>
    <t>COBB</t>
  </si>
  <si>
    <t>Twin Falls, ID</t>
  </si>
  <si>
    <t>11291</t>
  </si>
  <si>
    <t>13069</t>
  </si>
  <si>
    <t>Tyler, TX</t>
  </si>
  <si>
    <t>11300</t>
  </si>
  <si>
    <t>13071</t>
  </si>
  <si>
    <t>COLQUITT</t>
  </si>
  <si>
    <t>Urban Honolulu, HI</t>
  </si>
  <si>
    <t>11310</t>
  </si>
  <si>
    <t>13073</t>
  </si>
  <si>
    <t>Utica-Rome, NY</t>
  </si>
  <si>
    <t>11311</t>
  </si>
  <si>
    <t>13075</t>
  </si>
  <si>
    <t>COOK</t>
  </si>
  <si>
    <t>11320</t>
  </si>
  <si>
    <t>13077</t>
  </si>
  <si>
    <t>COWETA</t>
  </si>
  <si>
    <t>11330</t>
  </si>
  <si>
    <t>13079</t>
  </si>
  <si>
    <t>Victoria, TX</t>
  </si>
  <si>
    <t>11340</t>
  </si>
  <si>
    <t>13081</t>
  </si>
  <si>
    <t>CRISP</t>
  </si>
  <si>
    <t>Vineland-Bridgeton, NJ</t>
  </si>
  <si>
    <t>11341</t>
  </si>
  <si>
    <t>13083</t>
  </si>
  <si>
    <t>DADE</t>
  </si>
  <si>
    <t>Virginia Beach-Norfolk-Newport News, VA-NC</t>
  </si>
  <si>
    <t>11350</t>
  </si>
  <si>
    <t>13085</t>
  </si>
  <si>
    <t>DAWSON</t>
  </si>
  <si>
    <t>11360</t>
  </si>
  <si>
    <t>13087</t>
  </si>
  <si>
    <t>DECATUR</t>
  </si>
  <si>
    <t>Waco, TX</t>
  </si>
  <si>
    <t>11370</t>
  </si>
  <si>
    <t>13089</t>
  </si>
  <si>
    <t>Walla Walla, WA</t>
  </si>
  <si>
    <t>11380</t>
  </si>
  <si>
    <t>13091</t>
  </si>
  <si>
    <t>DODGE</t>
  </si>
  <si>
    <t>Warner Robins, GA</t>
  </si>
  <si>
    <t>11381</t>
  </si>
  <si>
    <t>13093</t>
  </si>
  <si>
    <t>DOOLY</t>
  </si>
  <si>
    <t>Warren-Troy-Farmington Hills, MI</t>
  </si>
  <si>
    <t>11390</t>
  </si>
  <si>
    <t>13095</t>
  </si>
  <si>
    <t>DOUGHERTY</t>
  </si>
  <si>
    <t>Washington-Arlington-Alexandria, DC-VA-MD-WV</t>
  </si>
  <si>
    <t>11400</t>
  </si>
  <si>
    <t>13097</t>
  </si>
  <si>
    <t>Waterloo-Cedar Falls, IA</t>
  </si>
  <si>
    <t>11410</t>
  </si>
  <si>
    <t>13099</t>
  </si>
  <si>
    <t>EARLY</t>
  </si>
  <si>
    <t>Watertown-Fort Drum, NY</t>
  </si>
  <si>
    <t>11420</t>
  </si>
  <si>
    <t>13101</t>
  </si>
  <si>
    <t>ECHOLS</t>
  </si>
  <si>
    <t>Wausau-Weston, WI</t>
  </si>
  <si>
    <t>11421</t>
  </si>
  <si>
    <t>13103</t>
  </si>
  <si>
    <t>EFFINGHAM</t>
  </si>
  <si>
    <t>Weirton-Steubenville, WV-OH</t>
  </si>
  <si>
    <t>11430</t>
  </si>
  <si>
    <t>13105</t>
  </si>
  <si>
    <t>Wenatchee, WA</t>
  </si>
  <si>
    <t>11440</t>
  </si>
  <si>
    <t>13107</t>
  </si>
  <si>
    <t>EMANUEL</t>
  </si>
  <si>
    <t>West Palm Beach-Boca Raton-Delray Beach, FL</t>
  </si>
  <si>
    <t>11441</t>
  </si>
  <si>
    <t>13109</t>
  </si>
  <si>
    <t>EVANS</t>
  </si>
  <si>
    <t>Wheeling, WV-OH</t>
  </si>
  <si>
    <t>11450</t>
  </si>
  <si>
    <t>13111</t>
  </si>
  <si>
    <t>FANNIN</t>
  </si>
  <si>
    <t>Wichita, KS</t>
  </si>
  <si>
    <t>11451</t>
  </si>
  <si>
    <t>13113</t>
  </si>
  <si>
    <t>Wichita Falls, TX</t>
  </si>
  <si>
    <t>11460</t>
  </si>
  <si>
    <t>13115</t>
  </si>
  <si>
    <t>FLOYD</t>
  </si>
  <si>
    <t>Williamsport, PA</t>
  </si>
  <si>
    <t>11461</t>
  </si>
  <si>
    <t>13117</t>
  </si>
  <si>
    <t>FORSYTH</t>
  </si>
  <si>
    <t>11462</t>
  </si>
  <si>
    <t>13119</t>
  </si>
  <si>
    <t>Wilmington, NC</t>
  </si>
  <si>
    <t>11470</t>
  </si>
  <si>
    <t>13121</t>
  </si>
  <si>
    <t>Winchester, VA-WV</t>
  </si>
  <si>
    <t>11471</t>
  </si>
  <si>
    <t>13123</t>
  </si>
  <si>
    <t>GILMER</t>
  </si>
  <si>
    <t>Winston-Salem, NC</t>
  </si>
  <si>
    <t>11480</t>
  </si>
  <si>
    <t>13125</t>
  </si>
  <si>
    <t>GLASCOCK</t>
  </si>
  <si>
    <t>11490</t>
  </si>
  <si>
    <t>13127</t>
  </si>
  <si>
    <t>GLYNN</t>
  </si>
  <si>
    <t>Yakima, WA</t>
  </si>
  <si>
    <t>11500</t>
  </si>
  <si>
    <t>13129</t>
  </si>
  <si>
    <t>GORDON</t>
  </si>
  <si>
    <t>Yauco, PR</t>
  </si>
  <si>
    <t>11510</t>
  </si>
  <si>
    <t>13131</t>
  </si>
  <si>
    <t>GRADY</t>
  </si>
  <si>
    <t>York-Hanover, PA</t>
  </si>
  <si>
    <t>11520</t>
  </si>
  <si>
    <t>13133</t>
  </si>
  <si>
    <t>Youngstown-Warren-Boardman, OH-PA</t>
  </si>
  <si>
    <t>11530</t>
  </si>
  <si>
    <t>13135</t>
  </si>
  <si>
    <t>GWINNETT</t>
  </si>
  <si>
    <t>11540</t>
  </si>
  <si>
    <t>13137</t>
  </si>
  <si>
    <t>HABERSHAM</t>
  </si>
  <si>
    <t>11550</t>
  </si>
  <si>
    <t>13139</t>
  </si>
  <si>
    <t>HALL</t>
  </si>
  <si>
    <t>11560</t>
  </si>
  <si>
    <t>13141</t>
  </si>
  <si>
    <t>HANCOCK</t>
  </si>
  <si>
    <t>11570</t>
  </si>
  <si>
    <t>13143</t>
  </si>
  <si>
    <t>HARALSON</t>
  </si>
  <si>
    <t>11580</t>
  </si>
  <si>
    <t>13145</t>
  </si>
  <si>
    <t>HARRIS</t>
  </si>
  <si>
    <t>11581</t>
  </si>
  <si>
    <t>13147</t>
  </si>
  <si>
    <t>HART</t>
  </si>
  <si>
    <t>11590</t>
  </si>
  <si>
    <t>13149</t>
  </si>
  <si>
    <t>HEARD</t>
  </si>
  <si>
    <t>11591</t>
  </si>
  <si>
    <t>13151</t>
  </si>
  <si>
    <t>11600</t>
  </si>
  <si>
    <t>13153</t>
  </si>
  <si>
    <t>11601</t>
  </si>
  <si>
    <t>13155</t>
  </si>
  <si>
    <t>IRWIN</t>
  </si>
  <si>
    <t>11610</t>
  </si>
  <si>
    <t>13157</t>
  </si>
  <si>
    <t>11611</t>
  </si>
  <si>
    <t>13159</t>
  </si>
  <si>
    <t>JASPER</t>
  </si>
  <si>
    <t>11612</t>
  </si>
  <si>
    <t>13161</t>
  </si>
  <si>
    <t>JEFF DAVIS</t>
  </si>
  <si>
    <t>11620</t>
  </si>
  <si>
    <t>13163</t>
  </si>
  <si>
    <t>11630</t>
  </si>
  <si>
    <t>13165</t>
  </si>
  <si>
    <t>JENKINS</t>
  </si>
  <si>
    <t>11640</t>
  </si>
  <si>
    <t>13167</t>
  </si>
  <si>
    <t>11650</t>
  </si>
  <si>
    <t>13169</t>
  </si>
  <si>
    <t>JONES</t>
  </si>
  <si>
    <t>11651</t>
  </si>
  <si>
    <t>13171</t>
  </si>
  <si>
    <t>11652</t>
  </si>
  <si>
    <t>13173</t>
  </si>
  <si>
    <t>LANIER</t>
  </si>
  <si>
    <t>11660</t>
  </si>
  <si>
    <t>13175</t>
  </si>
  <si>
    <t>LAURENS</t>
  </si>
  <si>
    <t>11670</t>
  </si>
  <si>
    <t>13177</t>
  </si>
  <si>
    <t>11680</t>
  </si>
  <si>
    <t>13179</t>
  </si>
  <si>
    <t>Hinesville, GA</t>
  </si>
  <si>
    <t>11690</t>
  </si>
  <si>
    <t>13181</t>
  </si>
  <si>
    <t>11691</t>
  </si>
  <si>
    <t>13183</t>
  </si>
  <si>
    <t>LONG</t>
  </si>
  <si>
    <t>11700</t>
  </si>
  <si>
    <t>13185</t>
  </si>
  <si>
    <t>11701</t>
  </si>
  <si>
    <t>13187</t>
  </si>
  <si>
    <t>LUMPKIN</t>
  </si>
  <si>
    <t>11702</t>
  </si>
  <si>
    <t>13189</t>
  </si>
  <si>
    <t>MC DUFFIE</t>
  </si>
  <si>
    <t>11703</t>
  </si>
  <si>
    <t>13191</t>
  </si>
  <si>
    <t>MC INTOSH</t>
  </si>
  <si>
    <t>11710</t>
  </si>
  <si>
    <t>13193</t>
  </si>
  <si>
    <t>11720</t>
  </si>
  <si>
    <t>13195</t>
  </si>
  <si>
    <t>11730</t>
  </si>
  <si>
    <t>13197</t>
  </si>
  <si>
    <t>11740</t>
  </si>
  <si>
    <t>13199</t>
  </si>
  <si>
    <t>MERIWETHER</t>
  </si>
  <si>
    <t>11741</t>
  </si>
  <si>
    <t>13201</t>
  </si>
  <si>
    <t>11750</t>
  </si>
  <si>
    <t>13205</t>
  </si>
  <si>
    <t>MITCHELL</t>
  </si>
  <si>
    <t>11760</t>
  </si>
  <si>
    <t>13207</t>
  </si>
  <si>
    <t>11770</t>
  </si>
  <si>
    <t>13209</t>
  </si>
  <si>
    <t>11771</t>
  </si>
  <si>
    <t>13211</t>
  </si>
  <si>
    <t>11772</t>
  </si>
  <si>
    <t>13213</t>
  </si>
  <si>
    <t>MURRAY</t>
  </si>
  <si>
    <t>11780</t>
  </si>
  <si>
    <t>13215</t>
  </si>
  <si>
    <t>MUSCOGEE</t>
  </si>
  <si>
    <t>11790</t>
  </si>
  <si>
    <t>13217</t>
  </si>
  <si>
    <t>11800</t>
  </si>
  <si>
    <t>13219</t>
  </si>
  <si>
    <t>OCONEE</t>
  </si>
  <si>
    <t>11801</t>
  </si>
  <si>
    <t>13221</t>
  </si>
  <si>
    <t>OGLETHORPE</t>
  </si>
  <si>
    <t>11810</t>
  </si>
  <si>
    <t>13223</t>
  </si>
  <si>
    <t>PAULDING</t>
  </si>
  <si>
    <t>11811</t>
  </si>
  <si>
    <t>13225</t>
  </si>
  <si>
    <t>PEACH</t>
  </si>
  <si>
    <t>11812</t>
  </si>
  <si>
    <t>13227</t>
  </si>
  <si>
    <t>11820</t>
  </si>
  <si>
    <t>13229</t>
  </si>
  <si>
    <t>PIERCE</t>
  </si>
  <si>
    <t>11821</t>
  </si>
  <si>
    <t>13231</t>
  </si>
  <si>
    <t>11830</t>
  </si>
  <si>
    <t>13233</t>
  </si>
  <si>
    <t>11831</t>
  </si>
  <si>
    <t>13235</t>
  </si>
  <si>
    <t/>
  </si>
  <si>
    <t>11832</t>
  </si>
  <si>
    <t>13237</t>
  </si>
  <si>
    <t>11833</t>
  </si>
  <si>
    <t>13239</t>
  </si>
  <si>
    <t>QUITMAN</t>
  </si>
  <si>
    <t>11834</t>
  </si>
  <si>
    <t>13241</t>
  </si>
  <si>
    <t>RABUN</t>
  </si>
  <si>
    <t>11835</t>
  </si>
  <si>
    <t>13243</t>
  </si>
  <si>
    <t>11840</t>
  </si>
  <si>
    <t>13245</t>
  </si>
  <si>
    <t>RICHMOND</t>
  </si>
  <si>
    <t>11841</t>
  </si>
  <si>
    <t>13247</t>
  </si>
  <si>
    <t>ROCKDALE</t>
  </si>
  <si>
    <t>11842</t>
  </si>
  <si>
    <t>13249</t>
  </si>
  <si>
    <t>SCHLEY</t>
  </si>
  <si>
    <t>11850</t>
  </si>
  <si>
    <t>13251</t>
  </si>
  <si>
    <t>SCREVEN</t>
  </si>
  <si>
    <t>11851</t>
  </si>
  <si>
    <t>13253</t>
  </si>
  <si>
    <t>11860</t>
  </si>
  <si>
    <t>13255</t>
  </si>
  <si>
    <t>SPALDING</t>
  </si>
  <si>
    <t>11861</t>
  </si>
  <si>
    <t>13257</t>
  </si>
  <si>
    <t>STEPHENS</t>
  </si>
  <si>
    <t>11862</t>
  </si>
  <si>
    <t>13259</t>
  </si>
  <si>
    <t>STEWART</t>
  </si>
  <si>
    <t>11870</t>
  </si>
  <si>
    <t>13261</t>
  </si>
  <si>
    <t>11880</t>
  </si>
  <si>
    <t>13263</t>
  </si>
  <si>
    <t>TALBOT</t>
  </si>
  <si>
    <t>11881</t>
  </si>
  <si>
    <t>13265</t>
  </si>
  <si>
    <t>TALIAFERRO</t>
  </si>
  <si>
    <t>11882</t>
  </si>
  <si>
    <t>13267</t>
  </si>
  <si>
    <t>TATTNALL</t>
  </si>
  <si>
    <t>11883</t>
  </si>
  <si>
    <t>13269</t>
  </si>
  <si>
    <t>11884</t>
  </si>
  <si>
    <t>13271</t>
  </si>
  <si>
    <t>TELFAIR</t>
  </si>
  <si>
    <t>11885</t>
  </si>
  <si>
    <t>13273</t>
  </si>
  <si>
    <t>TERRELL</t>
  </si>
  <si>
    <t>11890</t>
  </si>
  <si>
    <t>13275</t>
  </si>
  <si>
    <t>THOMAS</t>
  </si>
  <si>
    <t>11900</t>
  </si>
  <si>
    <t>13277</t>
  </si>
  <si>
    <t>TIFT</t>
  </si>
  <si>
    <t>11901</t>
  </si>
  <si>
    <t>13279</t>
  </si>
  <si>
    <t>TOOMBS</t>
  </si>
  <si>
    <t>11902</t>
  </si>
  <si>
    <t>13281</t>
  </si>
  <si>
    <t>TOWNS</t>
  </si>
  <si>
    <t>11903</t>
  </si>
  <si>
    <t>13283</t>
  </si>
  <si>
    <t>TREUTLEN</t>
  </si>
  <si>
    <t>11910</t>
  </si>
  <si>
    <t>13285</t>
  </si>
  <si>
    <t>TROUP</t>
  </si>
  <si>
    <t>11911</t>
  </si>
  <si>
    <t>13287</t>
  </si>
  <si>
    <t>TURNER</t>
  </si>
  <si>
    <t>11912</t>
  </si>
  <si>
    <t>13289</t>
  </si>
  <si>
    <t>TWIGGS</t>
  </si>
  <si>
    <t>11913</t>
  </si>
  <si>
    <t>13291</t>
  </si>
  <si>
    <t>11920</t>
  </si>
  <si>
    <t>13293</t>
  </si>
  <si>
    <t>UPSON</t>
  </si>
  <si>
    <t>11921</t>
  </si>
  <si>
    <t>13295</t>
  </si>
  <si>
    <t>11930</t>
  </si>
  <si>
    <t>13297</t>
  </si>
  <si>
    <t>11940</t>
  </si>
  <si>
    <t>13299</t>
  </si>
  <si>
    <t>WARE</t>
  </si>
  <si>
    <t>11941</t>
  </si>
  <si>
    <t>13301</t>
  </si>
  <si>
    <t>WARREN</t>
  </si>
  <si>
    <t>11950</t>
  </si>
  <si>
    <t>13303</t>
  </si>
  <si>
    <t>11960</t>
  </si>
  <si>
    <t>13305</t>
  </si>
  <si>
    <t>WAYNE</t>
  </si>
  <si>
    <t>11961</t>
  </si>
  <si>
    <t>13307</t>
  </si>
  <si>
    <t>WEBSTER</t>
  </si>
  <si>
    <t>11962</t>
  </si>
  <si>
    <t>13309</t>
  </si>
  <si>
    <t>WHEELER</t>
  </si>
  <si>
    <t>11963</t>
  </si>
  <si>
    <t>13311</t>
  </si>
  <si>
    <t>11970</t>
  </si>
  <si>
    <t>13313</t>
  </si>
  <si>
    <t>WHITFIELD</t>
  </si>
  <si>
    <t>11971</t>
  </si>
  <si>
    <t>13315</t>
  </si>
  <si>
    <t>11972</t>
  </si>
  <si>
    <t>13317</t>
  </si>
  <si>
    <t>WILKES</t>
  </si>
  <si>
    <t>11973</t>
  </si>
  <si>
    <t>13319</t>
  </si>
  <si>
    <t>WILKINSON</t>
  </si>
  <si>
    <t>11980</t>
  </si>
  <si>
    <t>13321</t>
  </si>
  <si>
    <t>WORTH</t>
  </si>
  <si>
    <t>11999</t>
  </si>
  <si>
    <t>13990</t>
  </si>
  <si>
    <t>12010</t>
  </si>
  <si>
    <t>15001</t>
  </si>
  <si>
    <t>Hawaii</t>
  </si>
  <si>
    <t>12020</t>
  </si>
  <si>
    <t>15003</t>
  </si>
  <si>
    <t>HONOLULU</t>
  </si>
  <si>
    <t>15005</t>
  </si>
  <si>
    <t>KALAWAO</t>
  </si>
  <si>
    <t>12040</t>
  </si>
  <si>
    <t>15007</t>
  </si>
  <si>
    <t>KAUAI</t>
  </si>
  <si>
    <t>12050</t>
  </si>
  <si>
    <t>15009</t>
  </si>
  <si>
    <t>MAUI</t>
  </si>
  <si>
    <t>12999</t>
  </si>
  <si>
    <t>15990</t>
  </si>
  <si>
    <t>13000</t>
  </si>
  <si>
    <t>16001</t>
  </si>
  <si>
    <t>ADA</t>
  </si>
  <si>
    <t>Idaho</t>
  </si>
  <si>
    <t>13010</t>
  </si>
  <si>
    <t>16003</t>
  </si>
  <si>
    <t>13020</t>
  </si>
  <si>
    <t>16005</t>
  </si>
  <si>
    <t>BANNOCK</t>
  </si>
  <si>
    <t>13030</t>
  </si>
  <si>
    <t>16007</t>
  </si>
  <si>
    <t>BEAR LAKE</t>
  </si>
  <si>
    <t>13040</t>
  </si>
  <si>
    <t>16009</t>
  </si>
  <si>
    <t>BENEWAH</t>
  </si>
  <si>
    <t>13050</t>
  </si>
  <si>
    <t>16011</t>
  </si>
  <si>
    <t>BINGHAM</t>
  </si>
  <si>
    <t>13060</t>
  </si>
  <si>
    <t>16013</t>
  </si>
  <si>
    <t>BLAINE</t>
  </si>
  <si>
    <t>13070</t>
  </si>
  <si>
    <t>16015</t>
  </si>
  <si>
    <t>BOISE</t>
  </si>
  <si>
    <t>13080</t>
  </si>
  <si>
    <t>16017</t>
  </si>
  <si>
    <t>BONNER</t>
  </si>
  <si>
    <t>13090</t>
  </si>
  <si>
    <t>16019</t>
  </si>
  <si>
    <t>BONNEVILLE</t>
  </si>
  <si>
    <t>13100</t>
  </si>
  <si>
    <t>16021</t>
  </si>
  <si>
    <t>BOUNDARY</t>
  </si>
  <si>
    <t>13110</t>
  </si>
  <si>
    <t>16023</t>
  </si>
  <si>
    <t>13120</t>
  </si>
  <si>
    <t>16025</t>
  </si>
  <si>
    <t>CAMAS</t>
  </si>
  <si>
    <t>13130</t>
  </si>
  <si>
    <t>16027</t>
  </si>
  <si>
    <t>CANYON</t>
  </si>
  <si>
    <t>13140</t>
  </si>
  <si>
    <t>16029</t>
  </si>
  <si>
    <t>CARIBOU</t>
  </si>
  <si>
    <t>13150</t>
  </si>
  <si>
    <t>16031</t>
  </si>
  <si>
    <t>CASSIA</t>
  </si>
  <si>
    <t>13160</t>
  </si>
  <si>
    <t>16033</t>
  </si>
  <si>
    <t>13170</t>
  </si>
  <si>
    <t>16035</t>
  </si>
  <si>
    <t>CLEARWATER</t>
  </si>
  <si>
    <t>13180</t>
  </si>
  <si>
    <t>16037</t>
  </si>
  <si>
    <t>13190</t>
  </si>
  <si>
    <t>16039</t>
  </si>
  <si>
    <t>13200</t>
  </si>
  <si>
    <t>16041</t>
  </si>
  <si>
    <t>13210</t>
  </si>
  <si>
    <t>16043</t>
  </si>
  <si>
    <t>13220</t>
  </si>
  <si>
    <t>16045</t>
  </si>
  <si>
    <t>GEM</t>
  </si>
  <si>
    <t>13230</t>
  </si>
  <si>
    <t>16047</t>
  </si>
  <si>
    <t>GOODING</t>
  </si>
  <si>
    <t>13240</t>
  </si>
  <si>
    <t>16049</t>
  </si>
  <si>
    <t>13250</t>
  </si>
  <si>
    <t>16051</t>
  </si>
  <si>
    <t>13260</t>
  </si>
  <si>
    <t>16053</t>
  </si>
  <si>
    <t>JEROME</t>
  </si>
  <si>
    <t>13270</t>
  </si>
  <si>
    <t>16055</t>
  </si>
  <si>
    <t>KOOTENAI</t>
  </si>
  <si>
    <t>13280</t>
  </si>
  <si>
    <t>16057</t>
  </si>
  <si>
    <t>LATAH</t>
  </si>
  <si>
    <t>13290</t>
  </si>
  <si>
    <t>16059</t>
  </si>
  <si>
    <t>LEMHI</t>
  </si>
  <si>
    <t>13300</t>
  </si>
  <si>
    <t>16061</t>
  </si>
  <si>
    <t>LEWIS</t>
  </si>
  <si>
    <t>13310</t>
  </si>
  <si>
    <t>16063</t>
  </si>
  <si>
    <t>13320</t>
  </si>
  <si>
    <t>16065</t>
  </si>
  <si>
    <t>13330</t>
  </si>
  <si>
    <t>16067</t>
  </si>
  <si>
    <t>MINIDOKA</t>
  </si>
  <si>
    <t>13340</t>
  </si>
  <si>
    <t>16069</t>
  </si>
  <si>
    <t>NEZ PERCE</t>
  </si>
  <si>
    <t>13350</t>
  </si>
  <si>
    <t>16071</t>
  </si>
  <si>
    <t>ONEIDA</t>
  </si>
  <si>
    <t>13360</t>
  </si>
  <si>
    <t>16073</t>
  </si>
  <si>
    <t>OWYHEE</t>
  </si>
  <si>
    <t>13370</t>
  </si>
  <si>
    <t>16075</t>
  </si>
  <si>
    <t>PAYETTE</t>
  </si>
  <si>
    <t>13380</t>
  </si>
  <si>
    <t>16077</t>
  </si>
  <si>
    <t>POWER</t>
  </si>
  <si>
    <t>13390</t>
  </si>
  <si>
    <t>16079</t>
  </si>
  <si>
    <t>SHOSHONE</t>
  </si>
  <si>
    <t>13400</t>
  </si>
  <si>
    <t>16081</t>
  </si>
  <si>
    <t>TETON</t>
  </si>
  <si>
    <t>13410</t>
  </si>
  <si>
    <t>16083</t>
  </si>
  <si>
    <t>TWIN FALLS</t>
  </si>
  <si>
    <t>13420</t>
  </si>
  <si>
    <t>16085</t>
  </si>
  <si>
    <t>VALLEY</t>
  </si>
  <si>
    <t>13430</t>
  </si>
  <si>
    <t>16087</t>
  </si>
  <si>
    <t>13999</t>
  </si>
  <si>
    <t>16990</t>
  </si>
  <si>
    <t>14000</t>
  </si>
  <si>
    <t>17001</t>
  </si>
  <si>
    <t>Illinois</t>
  </si>
  <si>
    <t>14010</t>
  </si>
  <si>
    <t>17003</t>
  </si>
  <si>
    <t>ALEXANDER</t>
  </si>
  <si>
    <t>14020</t>
  </si>
  <si>
    <t>17005</t>
  </si>
  <si>
    <t>BOND</t>
  </si>
  <si>
    <t>14030</t>
  </si>
  <si>
    <t>17007</t>
  </si>
  <si>
    <t>14040</t>
  </si>
  <si>
    <t>17009</t>
  </si>
  <si>
    <t>BROWN</t>
  </si>
  <si>
    <t>14050</t>
  </si>
  <si>
    <t>17011</t>
  </si>
  <si>
    <t>BUREAU</t>
  </si>
  <si>
    <t>14060</t>
  </si>
  <si>
    <t>17013</t>
  </si>
  <si>
    <t>14070</t>
  </si>
  <si>
    <t>17015</t>
  </si>
  <si>
    <t>14080</t>
  </si>
  <si>
    <t>17017</t>
  </si>
  <si>
    <t>CASS</t>
  </si>
  <si>
    <t>14090</t>
  </si>
  <si>
    <t>17019</t>
  </si>
  <si>
    <t>CHAMPAIGN</t>
  </si>
  <si>
    <t>14100</t>
  </si>
  <si>
    <t>17021</t>
  </si>
  <si>
    <t>CHRISTIAN</t>
  </si>
  <si>
    <t>14110</t>
  </si>
  <si>
    <t>17023</t>
  </si>
  <si>
    <t>14120</t>
  </si>
  <si>
    <t>17025</t>
  </si>
  <si>
    <t>14130</t>
  </si>
  <si>
    <t>17027</t>
  </si>
  <si>
    <t>CLINTON</t>
  </si>
  <si>
    <t>14140</t>
  </si>
  <si>
    <t>17029</t>
  </si>
  <si>
    <t>COLES</t>
  </si>
  <si>
    <t>14141</t>
  </si>
  <si>
    <t>17031</t>
  </si>
  <si>
    <t>14150</t>
  </si>
  <si>
    <t>17033</t>
  </si>
  <si>
    <t>14160</t>
  </si>
  <si>
    <t>17035</t>
  </si>
  <si>
    <t>CUMBERLAND</t>
  </si>
  <si>
    <t>14170</t>
  </si>
  <si>
    <t>17037</t>
  </si>
  <si>
    <t>14180</t>
  </si>
  <si>
    <t>17039</t>
  </si>
  <si>
    <t>DE WITT</t>
  </si>
  <si>
    <t>14190</t>
  </si>
  <si>
    <t>17041</t>
  </si>
  <si>
    <t>14250</t>
  </si>
  <si>
    <t>17043</t>
  </si>
  <si>
    <t>DU PAGE</t>
  </si>
  <si>
    <t>14310</t>
  </si>
  <si>
    <t>17045</t>
  </si>
  <si>
    <t>EDGAR</t>
  </si>
  <si>
    <t>14320</t>
  </si>
  <si>
    <t>17047</t>
  </si>
  <si>
    <t>EDWARDS</t>
  </si>
  <si>
    <t>14330</t>
  </si>
  <si>
    <t>17049</t>
  </si>
  <si>
    <t>14340</t>
  </si>
  <si>
    <t>17051</t>
  </si>
  <si>
    <t>14350</t>
  </si>
  <si>
    <t>17053</t>
  </si>
  <si>
    <t>FORD</t>
  </si>
  <si>
    <t>14360</t>
  </si>
  <si>
    <t>17055</t>
  </si>
  <si>
    <t>14370</t>
  </si>
  <si>
    <t>17057</t>
  </si>
  <si>
    <t>14380</t>
  </si>
  <si>
    <t>17059</t>
  </si>
  <si>
    <t>GALLATIN</t>
  </si>
  <si>
    <t>14390</t>
  </si>
  <si>
    <t>17061</t>
  </si>
  <si>
    <t>14400</t>
  </si>
  <si>
    <t>17063</t>
  </si>
  <si>
    <t>GRUNDY</t>
  </si>
  <si>
    <t>14410</t>
  </si>
  <si>
    <t>17065</t>
  </si>
  <si>
    <t>14420</t>
  </si>
  <si>
    <t>17067</t>
  </si>
  <si>
    <t>14421</t>
  </si>
  <si>
    <t>17069</t>
  </si>
  <si>
    <t>HARDIN</t>
  </si>
  <si>
    <t>14440</t>
  </si>
  <si>
    <t>17071</t>
  </si>
  <si>
    <t>HENDERSON</t>
  </si>
  <si>
    <t>14450</t>
  </si>
  <si>
    <t>17073</t>
  </si>
  <si>
    <t>14460</t>
  </si>
  <si>
    <t>17075</t>
  </si>
  <si>
    <t>IROQUOIS</t>
  </si>
  <si>
    <t>14470</t>
  </si>
  <si>
    <t>17077</t>
  </si>
  <si>
    <t>14480</t>
  </si>
  <si>
    <t>17079</t>
  </si>
  <si>
    <t>14490</t>
  </si>
  <si>
    <t>17081</t>
  </si>
  <si>
    <t>14500</t>
  </si>
  <si>
    <t>17083</t>
  </si>
  <si>
    <t>JERSEY</t>
  </si>
  <si>
    <t>14510</t>
  </si>
  <si>
    <t>17085</t>
  </si>
  <si>
    <t>JO DAVIESS</t>
  </si>
  <si>
    <t>14520</t>
  </si>
  <si>
    <t>17087</t>
  </si>
  <si>
    <t>14530</t>
  </si>
  <si>
    <t>17089</t>
  </si>
  <si>
    <t>KANE</t>
  </si>
  <si>
    <t>14540</t>
  </si>
  <si>
    <t>17091</t>
  </si>
  <si>
    <t>KANKAKEE</t>
  </si>
  <si>
    <t>14550</t>
  </si>
  <si>
    <t>17093</t>
  </si>
  <si>
    <t>KENDALL</t>
  </si>
  <si>
    <t>14560</t>
  </si>
  <si>
    <t>17095</t>
  </si>
  <si>
    <t>KNOX</t>
  </si>
  <si>
    <t>14570</t>
  </si>
  <si>
    <t>17097</t>
  </si>
  <si>
    <t>14580</t>
  </si>
  <si>
    <t>17099</t>
  </si>
  <si>
    <t>LA SALLE</t>
  </si>
  <si>
    <t>14590</t>
  </si>
  <si>
    <t>17101</t>
  </si>
  <si>
    <t>14600</t>
  </si>
  <si>
    <t>17103</t>
  </si>
  <si>
    <t>14610</t>
  </si>
  <si>
    <t>17105</t>
  </si>
  <si>
    <t>LIVINGSTON</t>
  </si>
  <si>
    <t>14620</t>
  </si>
  <si>
    <t>17107</t>
  </si>
  <si>
    <t>14630</t>
  </si>
  <si>
    <t>17109</t>
  </si>
  <si>
    <t>MC DONOUGH</t>
  </si>
  <si>
    <t>14640</t>
  </si>
  <si>
    <t>17111</t>
  </si>
  <si>
    <t>MC HENRY</t>
  </si>
  <si>
    <t>14650</t>
  </si>
  <si>
    <t>17113</t>
  </si>
  <si>
    <t>MC LEAN</t>
  </si>
  <si>
    <t>14660</t>
  </si>
  <si>
    <t>17115</t>
  </si>
  <si>
    <t>14670</t>
  </si>
  <si>
    <t>17117</t>
  </si>
  <si>
    <t>MACOUPIN</t>
  </si>
  <si>
    <t>14680</t>
  </si>
  <si>
    <t>17119</t>
  </si>
  <si>
    <t>14690</t>
  </si>
  <si>
    <t>17121</t>
  </si>
  <si>
    <t>14700</t>
  </si>
  <si>
    <t>17123</t>
  </si>
  <si>
    <t>14710</t>
  </si>
  <si>
    <t>17125</t>
  </si>
  <si>
    <t>MASON</t>
  </si>
  <si>
    <t>14720</t>
  </si>
  <si>
    <t>17127</t>
  </si>
  <si>
    <t>MASSAC</t>
  </si>
  <si>
    <t>14730</t>
  </si>
  <si>
    <t>17129</t>
  </si>
  <si>
    <t>MENARD</t>
  </si>
  <si>
    <t>14740</t>
  </si>
  <si>
    <t>17131</t>
  </si>
  <si>
    <t>MERCER</t>
  </si>
  <si>
    <t>14750</t>
  </si>
  <si>
    <t>17133</t>
  </si>
  <si>
    <t>14760</t>
  </si>
  <si>
    <t>17135</t>
  </si>
  <si>
    <t>14770</t>
  </si>
  <si>
    <t>17137</t>
  </si>
  <si>
    <t>14780</t>
  </si>
  <si>
    <t>17139</t>
  </si>
  <si>
    <t>MOULTRIE</t>
  </si>
  <si>
    <t>14790</t>
  </si>
  <si>
    <t>17141</t>
  </si>
  <si>
    <t>OGLE</t>
  </si>
  <si>
    <t>14800</t>
  </si>
  <si>
    <t>17143</t>
  </si>
  <si>
    <t>PEORIA</t>
  </si>
  <si>
    <t>14810</t>
  </si>
  <si>
    <t>17145</t>
  </si>
  <si>
    <t>14820</t>
  </si>
  <si>
    <t>17147</t>
  </si>
  <si>
    <t>PIATT</t>
  </si>
  <si>
    <t>14830</t>
  </si>
  <si>
    <t>17149</t>
  </si>
  <si>
    <t>14831</t>
  </si>
  <si>
    <t>17151</t>
  </si>
  <si>
    <t>14850</t>
  </si>
  <si>
    <t>17153</t>
  </si>
  <si>
    <t>14860</t>
  </si>
  <si>
    <t>17155</t>
  </si>
  <si>
    <t>14870</t>
  </si>
  <si>
    <t>17157</t>
  </si>
  <si>
    <t>14880</t>
  </si>
  <si>
    <t>17159</t>
  </si>
  <si>
    <t>RICHLAND</t>
  </si>
  <si>
    <t>14890</t>
  </si>
  <si>
    <t>17161</t>
  </si>
  <si>
    <t>ROCK ISLAND</t>
  </si>
  <si>
    <t>14900</t>
  </si>
  <si>
    <t>17163</t>
  </si>
  <si>
    <t>14910</t>
  </si>
  <si>
    <t>17165</t>
  </si>
  <si>
    <t>14920</t>
  </si>
  <si>
    <t>17167</t>
  </si>
  <si>
    <t>SANGAMON</t>
  </si>
  <si>
    <t>14921</t>
  </si>
  <si>
    <t>17169</t>
  </si>
  <si>
    <t>SCHUYLER</t>
  </si>
  <si>
    <t>14940</t>
  </si>
  <si>
    <t>17171</t>
  </si>
  <si>
    <t>14950</t>
  </si>
  <si>
    <t>17173</t>
  </si>
  <si>
    <t>14960</t>
  </si>
  <si>
    <t>17175</t>
  </si>
  <si>
    <t>STARK</t>
  </si>
  <si>
    <t>14970</t>
  </si>
  <si>
    <t>17177</t>
  </si>
  <si>
    <t>STEPHENSON</t>
  </si>
  <si>
    <t>14980</t>
  </si>
  <si>
    <t>17179</t>
  </si>
  <si>
    <t>TAZEWELL</t>
  </si>
  <si>
    <t>14981</t>
  </si>
  <si>
    <t>17181</t>
  </si>
  <si>
    <t>14982</t>
  </si>
  <si>
    <t>17183</t>
  </si>
  <si>
    <t>VERMILION</t>
  </si>
  <si>
    <t>14983</t>
  </si>
  <si>
    <t>17185</t>
  </si>
  <si>
    <t>WABASH</t>
  </si>
  <si>
    <t>14984</t>
  </si>
  <si>
    <t>17187</t>
  </si>
  <si>
    <t>14985</t>
  </si>
  <si>
    <t>17189</t>
  </si>
  <si>
    <t>14986</t>
  </si>
  <si>
    <t>17191</t>
  </si>
  <si>
    <t>14987</t>
  </si>
  <si>
    <t>17193</t>
  </si>
  <si>
    <t>14988</t>
  </si>
  <si>
    <t>17195</t>
  </si>
  <si>
    <t>WHITESIDE</t>
  </si>
  <si>
    <t>14989</t>
  </si>
  <si>
    <t>17197</t>
  </si>
  <si>
    <t>WILL</t>
  </si>
  <si>
    <t>14990</t>
  </si>
  <si>
    <t>17199</t>
  </si>
  <si>
    <t>WILLIAMSON</t>
  </si>
  <si>
    <t>14991</t>
  </si>
  <si>
    <t>17201</t>
  </si>
  <si>
    <t>WINNEBAGO</t>
  </si>
  <si>
    <t>14992</t>
  </si>
  <si>
    <t>17203</t>
  </si>
  <si>
    <t>WOODFORD</t>
  </si>
  <si>
    <t>14999</t>
  </si>
  <si>
    <t>17990</t>
  </si>
  <si>
    <t>15000</t>
  </si>
  <si>
    <t>18001</t>
  </si>
  <si>
    <t>Indiana</t>
  </si>
  <si>
    <t>15010</t>
  </si>
  <si>
    <t>18003</t>
  </si>
  <si>
    <t>ALLEN</t>
  </si>
  <si>
    <t>15020</t>
  </si>
  <si>
    <t>18005</t>
  </si>
  <si>
    <t>BARTHOLOMEW</t>
  </si>
  <si>
    <t>15030</t>
  </si>
  <si>
    <t>18007</t>
  </si>
  <si>
    <t>15040</t>
  </si>
  <si>
    <t>18009</t>
  </si>
  <si>
    <t>BLACKFORD</t>
  </si>
  <si>
    <t>15050</t>
  </si>
  <si>
    <t>18011</t>
  </si>
  <si>
    <t>15060</t>
  </si>
  <si>
    <t>18013</t>
  </si>
  <si>
    <t>15070</t>
  </si>
  <si>
    <t>18015</t>
  </si>
  <si>
    <t>15080</t>
  </si>
  <si>
    <t>18017</t>
  </si>
  <si>
    <t>15090</t>
  </si>
  <si>
    <t>18019</t>
  </si>
  <si>
    <t>15100</t>
  </si>
  <si>
    <t>18021</t>
  </si>
  <si>
    <t>15110</t>
  </si>
  <si>
    <t>18023</t>
  </si>
  <si>
    <t>15120</t>
  </si>
  <si>
    <t>18025</t>
  </si>
  <si>
    <t>15130</t>
  </si>
  <si>
    <t>18027</t>
  </si>
  <si>
    <t>DAVIESS</t>
  </si>
  <si>
    <t>15140</t>
  </si>
  <si>
    <t>18029</t>
  </si>
  <si>
    <t>DEARBORN</t>
  </si>
  <si>
    <t>15150</t>
  </si>
  <si>
    <t>18031</t>
  </si>
  <si>
    <t>15160</t>
  </si>
  <si>
    <t>18033</t>
  </si>
  <si>
    <t>15170</t>
  </si>
  <si>
    <t>18035</t>
  </si>
  <si>
    <t>15180</t>
  </si>
  <si>
    <t>18037</t>
  </si>
  <si>
    <t>DUBOIS</t>
  </si>
  <si>
    <t>15190</t>
  </si>
  <si>
    <t>18039</t>
  </si>
  <si>
    <t>ELKHART</t>
  </si>
  <si>
    <t>15200</t>
  </si>
  <si>
    <t>18041</t>
  </si>
  <si>
    <t>15210</t>
  </si>
  <si>
    <t>18043</t>
  </si>
  <si>
    <t>15220</t>
  </si>
  <si>
    <t>18045</t>
  </si>
  <si>
    <t>FOUNTAIN</t>
  </si>
  <si>
    <t>15230</t>
  </si>
  <si>
    <t>18047</t>
  </si>
  <si>
    <t>15240</t>
  </si>
  <si>
    <t>18049</t>
  </si>
  <si>
    <t>15250</t>
  </si>
  <si>
    <t>18051</t>
  </si>
  <si>
    <t>GIBSON</t>
  </si>
  <si>
    <t>15260</t>
  </si>
  <si>
    <t>18053</t>
  </si>
  <si>
    <t>15270</t>
  </si>
  <si>
    <t>18055</t>
  </si>
  <si>
    <t>15280</t>
  </si>
  <si>
    <t>18057</t>
  </si>
  <si>
    <t>15290</t>
  </si>
  <si>
    <t>18059</t>
  </si>
  <si>
    <t>15300</t>
  </si>
  <si>
    <t>18061</t>
  </si>
  <si>
    <t>HARRISON</t>
  </si>
  <si>
    <t>15310</t>
  </si>
  <si>
    <t>18063</t>
  </si>
  <si>
    <t>HENDRICKS</t>
  </si>
  <si>
    <t>15320</t>
  </si>
  <si>
    <t>18065</t>
  </si>
  <si>
    <t>15330</t>
  </si>
  <si>
    <t>18067</t>
  </si>
  <si>
    <t>15340</t>
  </si>
  <si>
    <t>18069</t>
  </si>
  <si>
    <t>HUNTINGTON</t>
  </si>
  <si>
    <t>15350</t>
  </si>
  <si>
    <t>18071</t>
  </si>
  <si>
    <t>15360</t>
  </si>
  <si>
    <t>18073</t>
  </si>
  <si>
    <t>15370</t>
  </si>
  <si>
    <t>18075</t>
  </si>
  <si>
    <t>JAY</t>
  </si>
  <si>
    <t>15380</t>
  </si>
  <si>
    <t>18077</t>
  </si>
  <si>
    <t>15390</t>
  </si>
  <si>
    <t>18079</t>
  </si>
  <si>
    <t>JENNINGS</t>
  </si>
  <si>
    <t>15400</t>
  </si>
  <si>
    <t>18081</t>
  </si>
  <si>
    <t>15410</t>
  </si>
  <si>
    <t>18083</t>
  </si>
  <si>
    <t>15420</t>
  </si>
  <si>
    <t>18085</t>
  </si>
  <si>
    <t>KOSCIUSKO</t>
  </si>
  <si>
    <t>15430</t>
  </si>
  <si>
    <t>18087</t>
  </si>
  <si>
    <t>LAGRANGE</t>
  </si>
  <si>
    <t>15440</t>
  </si>
  <si>
    <t>18089</t>
  </si>
  <si>
    <t>15450</t>
  </si>
  <si>
    <t>18091</t>
  </si>
  <si>
    <t>LA PORTE</t>
  </si>
  <si>
    <t>15460</t>
  </si>
  <si>
    <t>18093</t>
  </si>
  <si>
    <t>15470</t>
  </si>
  <si>
    <t>18095</t>
  </si>
  <si>
    <t>15480</t>
  </si>
  <si>
    <t>18097</t>
  </si>
  <si>
    <t>15490</t>
  </si>
  <si>
    <t>18099</t>
  </si>
  <si>
    <t>15500</t>
  </si>
  <si>
    <t>18101</t>
  </si>
  <si>
    <t>15510</t>
  </si>
  <si>
    <t>18103</t>
  </si>
  <si>
    <t>MIAMI</t>
  </si>
  <si>
    <t>15520</t>
  </si>
  <si>
    <t>18105</t>
  </si>
  <si>
    <t>15530</t>
  </si>
  <si>
    <t>18107</t>
  </si>
  <si>
    <t>15540</t>
  </si>
  <si>
    <t>18109</t>
  </si>
  <si>
    <t>15550</t>
  </si>
  <si>
    <t>18111</t>
  </si>
  <si>
    <t>15560</t>
  </si>
  <si>
    <t>18113</t>
  </si>
  <si>
    <t>NOBLE</t>
  </si>
  <si>
    <t>15570</t>
  </si>
  <si>
    <t>18115</t>
  </si>
  <si>
    <t>15580</t>
  </si>
  <si>
    <t>18117</t>
  </si>
  <si>
    <t>15590</t>
  </si>
  <si>
    <t>18119</t>
  </si>
  <si>
    <t>OWEN</t>
  </si>
  <si>
    <t>15600</t>
  </si>
  <si>
    <t>18121</t>
  </si>
  <si>
    <t>PARKE</t>
  </si>
  <si>
    <t>15610</t>
  </si>
  <si>
    <t>18123</t>
  </si>
  <si>
    <t>15620</t>
  </si>
  <si>
    <t>18125</t>
  </si>
  <si>
    <t>15630</t>
  </si>
  <si>
    <t>18127</t>
  </si>
  <si>
    <t>PORTER</t>
  </si>
  <si>
    <t>15640</t>
  </si>
  <si>
    <t>18129</t>
  </si>
  <si>
    <t>POSEY</t>
  </si>
  <si>
    <t>15650</t>
  </si>
  <si>
    <t>18131</t>
  </si>
  <si>
    <t>15660</t>
  </si>
  <si>
    <t>18133</t>
  </si>
  <si>
    <t>15670</t>
  </si>
  <si>
    <t>18135</t>
  </si>
  <si>
    <t>15680</t>
  </si>
  <si>
    <t>18137</t>
  </si>
  <si>
    <t>RIPLEY</t>
  </si>
  <si>
    <t>15690</t>
  </si>
  <si>
    <t>18139</t>
  </si>
  <si>
    <t>RUSH</t>
  </si>
  <si>
    <t>15700</t>
  </si>
  <si>
    <t>18141</t>
  </si>
  <si>
    <t>ST. JOSEPH</t>
  </si>
  <si>
    <t>15710</t>
  </si>
  <si>
    <t>18143</t>
  </si>
  <si>
    <t>15720</t>
  </si>
  <si>
    <t>18145</t>
  </si>
  <si>
    <t>15730</t>
  </si>
  <si>
    <t>18147</t>
  </si>
  <si>
    <t>SPENCER</t>
  </si>
  <si>
    <t>15740</t>
  </si>
  <si>
    <t>18149</t>
  </si>
  <si>
    <t>STARKE</t>
  </si>
  <si>
    <t>15750</t>
  </si>
  <si>
    <t>18151</t>
  </si>
  <si>
    <t>STEUBEN</t>
  </si>
  <si>
    <t>15760</t>
  </si>
  <si>
    <t>18153</t>
  </si>
  <si>
    <t>SULLIVAN</t>
  </si>
  <si>
    <t>15770</t>
  </si>
  <si>
    <t>18155</t>
  </si>
  <si>
    <t>SWITZERLAND</t>
  </si>
  <si>
    <t>15780</t>
  </si>
  <si>
    <t>18157</t>
  </si>
  <si>
    <t>TIPPECANOE</t>
  </si>
  <si>
    <t>15790</t>
  </si>
  <si>
    <t>18159</t>
  </si>
  <si>
    <t>TIPTON</t>
  </si>
  <si>
    <t>15800</t>
  </si>
  <si>
    <t>18161</t>
  </si>
  <si>
    <t>15810</t>
  </si>
  <si>
    <t>18163</t>
  </si>
  <si>
    <t>VANDERBURGH</t>
  </si>
  <si>
    <t>15820</t>
  </si>
  <si>
    <t>18165</t>
  </si>
  <si>
    <t>VERMILLION</t>
  </si>
  <si>
    <t>15830</t>
  </si>
  <si>
    <t>18167</t>
  </si>
  <si>
    <t>VIGO</t>
  </si>
  <si>
    <t>15840</t>
  </si>
  <si>
    <t>18169</t>
  </si>
  <si>
    <t>15850</t>
  </si>
  <si>
    <t>18171</t>
  </si>
  <si>
    <t>15860</t>
  </si>
  <si>
    <t>18173</t>
  </si>
  <si>
    <t>WARRICK</t>
  </si>
  <si>
    <t>15870</t>
  </si>
  <si>
    <t>18175</t>
  </si>
  <si>
    <t>15880</t>
  </si>
  <si>
    <t>18177</t>
  </si>
  <si>
    <t>15890</t>
  </si>
  <si>
    <t>18179</t>
  </si>
  <si>
    <t>WELLS</t>
  </si>
  <si>
    <t>15900</t>
  </si>
  <si>
    <t>18181</t>
  </si>
  <si>
    <t>15910</t>
  </si>
  <si>
    <t>18183</t>
  </si>
  <si>
    <t>WHITLEY</t>
  </si>
  <si>
    <t>15999</t>
  </si>
  <si>
    <t>18990</t>
  </si>
  <si>
    <t>16000</t>
  </si>
  <si>
    <t>19001</t>
  </si>
  <si>
    <t>ADAIR</t>
  </si>
  <si>
    <t>Iowa</t>
  </si>
  <si>
    <t>16010</t>
  </si>
  <si>
    <t>19003</t>
  </si>
  <si>
    <t>16020</t>
  </si>
  <si>
    <t>19005</t>
  </si>
  <si>
    <t>ALLAMAKEE</t>
  </si>
  <si>
    <t>16030</t>
  </si>
  <si>
    <t>19007</t>
  </si>
  <si>
    <t>APPANOOSE</t>
  </si>
  <si>
    <t>16040</t>
  </si>
  <si>
    <t>19009</t>
  </si>
  <si>
    <t>AUDUBON</t>
  </si>
  <si>
    <t>16050</t>
  </si>
  <si>
    <t>19011</t>
  </si>
  <si>
    <t>16060</t>
  </si>
  <si>
    <t>19013</t>
  </si>
  <si>
    <t>BLACK HAWK</t>
  </si>
  <si>
    <t>16070</t>
  </si>
  <si>
    <t>19015</t>
  </si>
  <si>
    <t>16080</t>
  </si>
  <si>
    <t>19017</t>
  </si>
  <si>
    <t>BREMER</t>
  </si>
  <si>
    <t>16090</t>
  </si>
  <si>
    <t>19019</t>
  </si>
  <si>
    <t>BUCHANAN</t>
  </si>
  <si>
    <t>16100</t>
  </si>
  <si>
    <t>19021</t>
  </si>
  <si>
    <t>BUENA VISTA</t>
  </si>
  <si>
    <t>16110</t>
  </si>
  <si>
    <t>19023</t>
  </si>
  <si>
    <t>16120</t>
  </si>
  <si>
    <t>19025</t>
  </si>
  <si>
    <t>16130</t>
  </si>
  <si>
    <t>19027</t>
  </si>
  <si>
    <t>16140</t>
  </si>
  <si>
    <t>19029</t>
  </si>
  <si>
    <t>16150</t>
  </si>
  <si>
    <t>19031</t>
  </si>
  <si>
    <t>CEDAR</t>
  </si>
  <si>
    <t>16160</t>
  </si>
  <si>
    <t>19033</t>
  </si>
  <si>
    <t>CERRO GORDO</t>
  </si>
  <si>
    <t>16170</t>
  </si>
  <si>
    <t>19035</t>
  </si>
  <si>
    <t>16180</t>
  </si>
  <si>
    <t>19037</t>
  </si>
  <si>
    <t>CHICKASAW</t>
  </si>
  <si>
    <t>16190</t>
  </si>
  <si>
    <t>19039</t>
  </si>
  <si>
    <t>16200</t>
  </si>
  <si>
    <t>19041</t>
  </si>
  <si>
    <t>16210</t>
  </si>
  <si>
    <t>19043</t>
  </si>
  <si>
    <t>16220</t>
  </si>
  <si>
    <t>19045</t>
  </si>
  <si>
    <t>16230</t>
  </si>
  <si>
    <t>19047</t>
  </si>
  <si>
    <t>16240</t>
  </si>
  <si>
    <t>19049</t>
  </si>
  <si>
    <t>16250</t>
  </si>
  <si>
    <t>19051</t>
  </si>
  <si>
    <t>DAVIS</t>
  </si>
  <si>
    <t>16260</t>
  </si>
  <si>
    <t>19053</t>
  </si>
  <si>
    <t>16270</t>
  </si>
  <si>
    <t>19055</t>
  </si>
  <si>
    <t>16280</t>
  </si>
  <si>
    <t>19057</t>
  </si>
  <si>
    <t>DES MOINES</t>
  </si>
  <si>
    <t>16290</t>
  </si>
  <si>
    <t>19059</t>
  </si>
  <si>
    <t>DICKINSON</t>
  </si>
  <si>
    <t>16300</t>
  </si>
  <si>
    <t>19061</t>
  </si>
  <si>
    <t>DUBUQUE</t>
  </si>
  <si>
    <t>16310</t>
  </si>
  <si>
    <t>19063</t>
  </si>
  <si>
    <t>EMMET</t>
  </si>
  <si>
    <t>16320</t>
  </si>
  <si>
    <t>19065</t>
  </si>
  <si>
    <t>16330</t>
  </si>
  <si>
    <t>19067</t>
  </si>
  <si>
    <t>16340</t>
  </si>
  <si>
    <t>19069</t>
  </si>
  <si>
    <t>16350</t>
  </si>
  <si>
    <t>19071</t>
  </si>
  <si>
    <t>16360</t>
  </si>
  <si>
    <t>19073</t>
  </si>
  <si>
    <t>16370</t>
  </si>
  <si>
    <t>19075</t>
  </si>
  <si>
    <t>16380</t>
  </si>
  <si>
    <t>19077</t>
  </si>
  <si>
    <t>GUTHRIE</t>
  </si>
  <si>
    <t>16390</t>
  </si>
  <si>
    <t>19079</t>
  </si>
  <si>
    <t>16400</t>
  </si>
  <si>
    <t>19081</t>
  </si>
  <si>
    <t>16410</t>
  </si>
  <si>
    <t>19083</t>
  </si>
  <si>
    <t>16420</t>
  </si>
  <si>
    <t>19085</t>
  </si>
  <si>
    <t>16430</t>
  </si>
  <si>
    <t>19087</t>
  </si>
  <si>
    <t>16440</t>
  </si>
  <si>
    <t>19089</t>
  </si>
  <si>
    <t>16450</t>
  </si>
  <si>
    <t>19091</t>
  </si>
  <si>
    <t>16460</t>
  </si>
  <si>
    <t>19093</t>
  </si>
  <si>
    <t>IDA</t>
  </si>
  <si>
    <t>16470</t>
  </si>
  <si>
    <t>19095</t>
  </si>
  <si>
    <t>16480</t>
  </si>
  <si>
    <t>19097</t>
  </si>
  <si>
    <t>16490</t>
  </si>
  <si>
    <t>19099</t>
  </si>
  <si>
    <t>16500</t>
  </si>
  <si>
    <t>19101</t>
  </si>
  <si>
    <t>16510</t>
  </si>
  <si>
    <t>19103</t>
  </si>
  <si>
    <t>16520</t>
  </si>
  <si>
    <t>19105</t>
  </si>
  <si>
    <t>16530</t>
  </si>
  <si>
    <t>19107</t>
  </si>
  <si>
    <t>KEOKUK</t>
  </si>
  <si>
    <t>16540</t>
  </si>
  <si>
    <t>19109</t>
  </si>
  <si>
    <t>KOSSUTH</t>
  </si>
  <si>
    <t>16550</t>
  </si>
  <si>
    <t>19111</t>
  </si>
  <si>
    <t>16560</t>
  </si>
  <si>
    <t>19113</t>
  </si>
  <si>
    <t>LINN</t>
  </si>
  <si>
    <t>16570</t>
  </si>
  <si>
    <t>19115</t>
  </si>
  <si>
    <t>LOUISA</t>
  </si>
  <si>
    <t>16580</t>
  </si>
  <si>
    <t>19117</t>
  </si>
  <si>
    <t>LUCAS</t>
  </si>
  <si>
    <t>16590</t>
  </si>
  <si>
    <t>19119</t>
  </si>
  <si>
    <t>LYON</t>
  </si>
  <si>
    <t>16600</t>
  </si>
  <si>
    <t>19121</t>
  </si>
  <si>
    <t>16610</t>
  </si>
  <si>
    <t>19123</t>
  </si>
  <si>
    <t>MAHASKA</t>
  </si>
  <si>
    <t>16620</t>
  </si>
  <si>
    <t>19125</t>
  </si>
  <si>
    <t>16630</t>
  </si>
  <si>
    <t>19127</t>
  </si>
  <si>
    <t>16640</t>
  </si>
  <si>
    <t>19129</t>
  </si>
  <si>
    <t>MILLS</t>
  </si>
  <si>
    <t>16650</t>
  </si>
  <si>
    <t>19131</t>
  </si>
  <si>
    <t>16660</t>
  </si>
  <si>
    <t>19133</t>
  </si>
  <si>
    <t>MONONA</t>
  </si>
  <si>
    <t>16670</t>
  </si>
  <si>
    <t>19135</t>
  </si>
  <si>
    <t>16680</t>
  </si>
  <si>
    <t>19137</t>
  </si>
  <si>
    <t>16690</t>
  </si>
  <si>
    <t>19139</t>
  </si>
  <si>
    <t>MUSCATINE</t>
  </si>
  <si>
    <t>16700</t>
  </si>
  <si>
    <t>19141</t>
  </si>
  <si>
    <t>OBRIEN</t>
  </si>
  <si>
    <t>16710</t>
  </si>
  <si>
    <t>19143</t>
  </si>
  <si>
    <t>16720</t>
  </si>
  <si>
    <t>19145</t>
  </si>
  <si>
    <t>PAGE</t>
  </si>
  <si>
    <t>16730</t>
  </si>
  <si>
    <t>19147</t>
  </si>
  <si>
    <t>PALO ALTO</t>
  </si>
  <si>
    <t>16740</t>
  </si>
  <si>
    <t>19149</t>
  </si>
  <si>
    <t>PLYMOUTH</t>
  </si>
  <si>
    <t>16750</t>
  </si>
  <si>
    <t>19151</t>
  </si>
  <si>
    <t>POCAHONTAS</t>
  </si>
  <si>
    <t>16760</t>
  </si>
  <si>
    <t>19153</t>
  </si>
  <si>
    <t>16770</t>
  </si>
  <si>
    <t>19155</t>
  </si>
  <si>
    <t>POTTAWATTAMIE</t>
  </si>
  <si>
    <t>16780</t>
  </si>
  <si>
    <t>19157</t>
  </si>
  <si>
    <t>POWESHIEK</t>
  </si>
  <si>
    <t>16790</t>
  </si>
  <si>
    <t>19159</t>
  </si>
  <si>
    <t>RINGGOLD</t>
  </si>
  <si>
    <t>16800</t>
  </si>
  <si>
    <t>19161</t>
  </si>
  <si>
    <t>SAC</t>
  </si>
  <si>
    <t>16810</t>
  </si>
  <si>
    <t>19163</t>
  </si>
  <si>
    <t>16820</t>
  </si>
  <si>
    <t>19165</t>
  </si>
  <si>
    <t>16830</t>
  </si>
  <si>
    <t>19167</t>
  </si>
  <si>
    <t>SIOUX</t>
  </si>
  <si>
    <t>16840</t>
  </si>
  <si>
    <t>19169</t>
  </si>
  <si>
    <t>STORY</t>
  </si>
  <si>
    <t>16850</t>
  </si>
  <si>
    <t>19171</t>
  </si>
  <si>
    <t>TAMA</t>
  </si>
  <si>
    <t>16860</t>
  </si>
  <si>
    <t>19173</t>
  </si>
  <si>
    <t>16870</t>
  </si>
  <si>
    <t>19175</t>
  </si>
  <si>
    <t>16880</t>
  </si>
  <si>
    <t>19177</t>
  </si>
  <si>
    <t>16890</t>
  </si>
  <si>
    <t>19179</t>
  </si>
  <si>
    <t>WAPELLO</t>
  </si>
  <si>
    <t>16900</t>
  </si>
  <si>
    <t>19181</t>
  </si>
  <si>
    <t>16910</t>
  </si>
  <si>
    <t>19183</t>
  </si>
  <si>
    <t>16920</t>
  </si>
  <si>
    <t>19185</t>
  </si>
  <si>
    <t>16930</t>
  </si>
  <si>
    <t>19187</t>
  </si>
  <si>
    <t>16940</t>
  </si>
  <si>
    <t>19189</t>
  </si>
  <si>
    <t>16950</t>
  </si>
  <si>
    <t>19191</t>
  </si>
  <si>
    <t>WINNESHIEK</t>
  </si>
  <si>
    <t>16960</t>
  </si>
  <si>
    <t>19193</t>
  </si>
  <si>
    <t>WOODBURY</t>
  </si>
  <si>
    <t>16970</t>
  </si>
  <si>
    <t>19195</t>
  </si>
  <si>
    <t>16980</t>
  </si>
  <si>
    <t>19197</t>
  </si>
  <si>
    <t>WRIGHT</t>
  </si>
  <si>
    <t>16999</t>
  </si>
  <si>
    <t>19990</t>
  </si>
  <si>
    <t>17000</t>
  </si>
  <si>
    <t>20001</t>
  </si>
  <si>
    <t>Kansas</t>
  </si>
  <si>
    <t>17010</t>
  </si>
  <si>
    <t>20003</t>
  </si>
  <si>
    <t>ANDERSON</t>
  </si>
  <si>
    <t>17020</t>
  </si>
  <si>
    <t>20005</t>
  </si>
  <si>
    <t>ATCHISON</t>
  </si>
  <si>
    <t>17030</t>
  </si>
  <si>
    <t>20007</t>
  </si>
  <si>
    <t>BARBER</t>
  </si>
  <si>
    <t>17040</t>
  </si>
  <si>
    <t>20009</t>
  </si>
  <si>
    <t>BARTON</t>
  </si>
  <si>
    <t>17050</t>
  </si>
  <si>
    <t>20011</t>
  </si>
  <si>
    <t>BOURBON</t>
  </si>
  <si>
    <t>17060</t>
  </si>
  <si>
    <t>20013</t>
  </si>
  <si>
    <t>17070</t>
  </si>
  <si>
    <t>20015</t>
  </si>
  <si>
    <t>17080</t>
  </si>
  <si>
    <t>20017</t>
  </si>
  <si>
    <t>CHASE</t>
  </si>
  <si>
    <t>17090</t>
  </si>
  <si>
    <t>20019</t>
  </si>
  <si>
    <t>CHAUTAUQUA</t>
  </si>
  <si>
    <t>17100</t>
  </si>
  <si>
    <t>20021</t>
  </si>
  <si>
    <t>17110</t>
  </si>
  <si>
    <t>20023</t>
  </si>
  <si>
    <t>17120</t>
  </si>
  <si>
    <t>20025</t>
  </si>
  <si>
    <t>17130</t>
  </si>
  <si>
    <t>20027</t>
  </si>
  <si>
    <t>17140</t>
  </si>
  <si>
    <t>20029</t>
  </si>
  <si>
    <t>CLOUD</t>
  </si>
  <si>
    <t>17150</t>
  </si>
  <si>
    <t>20031</t>
  </si>
  <si>
    <t>COFFEY</t>
  </si>
  <si>
    <t>17160</t>
  </si>
  <si>
    <t>20033</t>
  </si>
  <si>
    <t>COMANCHE</t>
  </si>
  <si>
    <t>17170</t>
  </si>
  <si>
    <t>20035</t>
  </si>
  <si>
    <t>COWLEY</t>
  </si>
  <si>
    <t>17180</t>
  </si>
  <si>
    <t>20037</t>
  </si>
  <si>
    <t>17190</t>
  </si>
  <si>
    <t>20039</t>
  </si>
  <si>
    <t>17200</t>
  </si>
  <si>
    <t>20041</t>
  </si>
  <si>
    <t>17210</t>
  </si>
  <si>
    <t>20043</t>
  </si>
  <si>
    <t>DONIPHAN</t>
  </si>
  <si>
    <t>17220</t>
  </si>
  <si>
    <t>20045</t>
  </si>
  <si>
    <t>17230</t>
  </si>
  <si>
    <t>20047</t>
  </si>
  <si>
    <t>17240</t>
  </si>
  <si>
    <t>20049</t>
  </si>
  <si>
    <t>ELK</t>
  </si>
  <si>
    <t>17250</t>
  </si>
  <si>
    <t>20051</t>
  </si>
  <si>
    <t>ELLIS</t>
  </si>
  <si>
    <t>17260</t>
  </si>
  <si>
    <t>20053</t>
  </si>
  <si>
    <t>ELLSWORTH</t>
  </si>
  <si>
    <t>17270</t>
  </si>
  <si>
    <t>20055</t>
  </si>
  <si>
    <t>FINNEY</t>
  </si>
  <si>
    <t>17280</t>
  </si>
  <si>
    <t>20057</t>
  </si>
  <si>
    <t>17290</t>
  </si>
  <si>
    <t>20059</t>
  </si>
  <si>
    <t>17300</t>
  </si>
  <si>
    <t>20061</t>
  </si>
  <si>
    <t>GEARY</t>
  </si>
  <si>
    <t>17310</t>
  </si>
  <si>
    <t>20063</t>
  </si>
  <si>
    <t>GOVE</t>
  </si>
  <si>
    <t>17320</t>
  </si>
  <si>
    <t>20065</t>
  </si>
  <si>
    <t>17330</t>
  </si>
  <si>
    <t>20067</t>
  </si>
  <si>
    <t>17340</t>
  </si>
  <si>
    <t>20069</t>
  </si>
  <si>
    <t>GRAY</t>
  </si>
  <si>
    <t>17350</t>
  </si>
  <si>
    <t>20071</t>
  </si>
  <si>
    <t>GREELEY</t>
  </si>
  <si>
    <t>17360</t>
  </si>
  <si>
    <t>20073</t>
  </si>
  <si>
    <t>GREENWOOD</t>
  </si>
  <si>
    <t>17370</t>
  </si>
  <si>
    <t>20075</t>
  </si>
  <si>
    <t>17380</t>
  </si>
  <si>
    <t>20077</t>
  </si>
  <si>
    <t>HARPER</t>
  </si>
  <si>
    <t>17390</t>
  </si>
  <si>
    <t>20079</t>
  </si>
  <si>
    <t>HARVEY</t>
  </si>
  <si>
    <t>17391</t>
  </si>
  <si>
    <t>20081</t>
  </si>
  <si>
    <t>HASKELL</t>
  </si>
  <si>
    <t>17410</t>
  </si>
  <si>
    <t>20083</t>
  </si>
  <si>
    <t>HODGEMAN</t>
  </si>
  <si>
    <t>17420</t>
  </si>
  <si>
    <t>20085</t>
  </si>
  <si>
    <t>17430</t>
  </si>
  <si>
    <t>20087</t>
  </si>
  <si>
    <t>17440</t>
  </si>
  <si>
    <t>20089</t>
  </si>
  <si>
    <t>JEWELL</t>
  </si>
  <si>
    <t>17450</t>
  </si>
  <si>
    <t>20091</t>
  </si>
  <si>
    <t>17451</t>
  </si>
  <si>
    <t>20093</t>
  </si>
  <si>
    <t>KEARNY</t>
  </si>
  <si>
    <t>17470</t>
  </si>
  <si>
    <t>20095</t>
  </si>
  <si>
    <t>KINGMAN</t>
  </si>
  <si>
    <t>17480</t>
  </si>
  <si>
    <t>20097</t>
  </si>
  <si>
    <t>17490</t>
  </si>
  <si>
    <t>20099</t>
  </si>
  <si>
    <t>LABETTE</t>
  </si>
  <si>
    <t>17500</t>
  </si>
  <si>
    <t>20101</t>
  </si>
  <si>
    <t>LANE</t>
  </si>
  <si>
    <t>17510</t>
  </si>
  <si>
    <t>20103</t>
  </si>
  <si>
    <t>LEAVENWORTH</t>
  </si>
  <si>
    <t>17520</t>
  </si>
  <si>
    <t>20105</t>
  </si>
  <si>
    <t>17530</t>
  </si>
  <si>
    <t>20107</t>
  </si>
  <si>
    <t>17540</t>
  </si>
  <si>
    <t>20109</t>
  </si>
  <si>
    <t>17550</t>
  </si>
  <si>
    <t>20111</t>
  </si>
  <si>
    <t>17560</t>
  </si>
  <si>
    <t>20113</t>
  </si>
  <si>
    <t>MCPHERSON</t>
  </si>
  <si>
    <t>17570</t>
  </si>
  <si>
    <t>20115</t>
  </si>
  <si>
    <t>17580</t>
  </si>
  <si>
    <t>20117</t>
  </si>
  <si>
    <t>17590</t>
  </si>
  <si>
    <t>20119</t>
  </si>
  <si>
    <t>MEADE</t>
  </si>
  <si>
    <t>17600</t>
  </si>
  <si>
    <t>20121</t>
  </si>
  <si>
    <t>17610</t>
  </si>
  <si>
    <t>20123</t>
  </si>
  <si>
    <t>17620</t>
  </si>
  <si>
    <t>20125</t>
  </si>
  <si>
    <t>17630</t>
  </si>
  <si>
    <t>20127</t>
  </si>
  <si>
    <t>MORRIS</t>
  </si>
  <si>
    <t>17640</t>
  </si>
  <si>
    <t>20129</t>
  </si>
  <si>
    <t>MORTON</t>
  </si>
  <si>
    <t>17650</t>
  </si>
  <si>
    <t>20131</t>
  </si>
  <si>
    <t>NEMAHA</t>
  </si>
  <si>
    <t>17660</t>
  </si>
  <si>
    <t>20133</t>
  </si>
  <si>
    <t>NEOSHO</t>
  </si>
  <si>
    <t>17670</t>
  </si>
  <si>
    <t>20135</t>
  </si>
  <si>
    <t>NESS</t>
  </si>
  <si>
    <t>17680</t>
  </si>
  <si>
    <t>20137</t>
  </si>
  <si>
    <t>NORTON</t>
  </si>
  <si>
    <t>17690</t>
  </si>
  <si>
    <t>20139</t>
  </si>
  <si>
    <t>OSAGE</t>
  </si>
  <si>
    <t>17700</t>
  </si>
  <si>
    <t>20141</t>
  </si>
  <si>
    <t>OSBORNE</t>
  </si>
  <si>
    <t>17710</t>
  </si>
  <si>
    <t>20143</t>
  </si>
  <si>
    <t>OTTAWA</t>
  </si>
  <si>
    <t>17720</t>
  </si>
  <si>
    <t>20145</t>
  </si>
  <si>
    <t>PAWNEE</t>
  </si>
  <si>
    <t>17730</t>
  </si>
  <si>
    <t>20147</t>
  </si>
  <si>
    <t>17740</t>
  </si>
  <si>
    <t>20149</t>
  </si>
  <si>
    <t>POTTAWATOMIE</t>
  </si>
  <si>
    <t>17750</t>
  </si>
  <si>
    <t>20151</t>
  </si>
  <si>
    <t>PRATT</t>
  </si>
  <si>
    <t>17760</t>
  </si>
  <si>
    <t>20153</t>
  </si>
  <si>
    <t>RAWLINS</t>
  </si>
  <si>
    <t>17770</t>
  </si>
  <si>
    <t>20155</t>
  </si>
  <si>
    <t>RENO</t>
  </si>
  <si>
    <t>17780</t>
  </si>
  <si>
    <t>20157</t>
  </si>
  <si>
    <t>REPUBLIC</t>
  </si>
  <si>
    <t>17790</t>
  </si>
  <si>
    <t>20159</t>
  </si>
  <si>
    <t>RICE</t>
  </si>
  <si>
    <t>17800</t>
  </si>
  <si>
    <t>20161</t>
  </si>
  <si>
    <t>RILEY</t>
  </si>
  <si>
    <t>17810</t>
  </si>
  <si>
    <t>20163</t>
  </si>
  <si>
    <t>ROOKS</t>
  </si>
  <si>
    <t>17820</t>
  </si>
  <si>
    <t>20165</t>
  </si>
  <si>
    <t>17830</t>
  </si>
  <si>
    <t>20167</t>
  </si>
  <si>
    <t>17840</t>
  </si>
  <si>
    <t>20169</t>
  </si>
  <si>
    <t>17841</t>
  </si>
  <si>
    <t>20171</t>
  </si>
  <si>
    <t>17860</t>
  </si>
  <si>
    <t>20173</t>
  </si>
  <si>
    <t>17870</t>
  </si>
  <si>
    <t>20175</t>
  </si>
  <si>
    <t>SEWARD</t>
  </si>
  <si>
    <t>17880</t>
  </si>
  <si>
    <t>20177</t>
  </si>
  <si>
    <t>SHAWNEE</t>
  </si>
  <si>
    <t>17890</t>
  </si>
  <si>
    <t>20179</t>
  </si>
  <si>
    <t>SHERIDAN</t>
  </si>
  <si>
    <t>17900</t>
  </si>
  <si>
    <t>20181</t>
  </si>
  <si>
    <t>SHERMAN</t>
  </si>
  <si>
    <t>17910</t>
  </si>
  <si>
    <t>20183</t>
  </si>
  <si>
    <t>SMITH</t>
  </si>
  <si>
    <t>17920</t>
  </si>
  <si>
    <t>20185</t>
  </si>
  <si>
    <t>STAFFORD</t>
  </si>
  <si>
    <t>17921</t>
  </si>
  <si>
    <t>20187</t>
  </si>
  <si>
    <t>STANTON</t>
  </si>
  <si>
    <t>17940</t>
  </si>
  <si>
    <t>20189</t>
  </si>
  <si>
    <t>STEVENS</t>
  </si>
  <si>
    <t>17950</t>
  </si>
  <si>
    <t>20191</t>
  </si>
  <si>
    <t>SUMNER</t>
  </si>
  <si>
    <t>17960</t>
  </si>
  <si>
    <t>20193</t>
  </si>
  <si>
    <t>17970</t>
  </si>
  <si>
    <t>20195</t>
  </si>
  <si>
    <t>TREGO</t>
  </si>
  <si>
    <t>17980</t>
  </si>
  <si>
    <t>20197</t>
  </si>
  <si>
    <t>WABAUNSEE</t>
  </si>
  <si>
    <t>17981</t>
  </si>
  <si>
    <t>20199</t>
  </si>
  <si>
    <t>WALLACE</t>
  </si>
  <si>
    <t>17982</t>
  </si>
  <si>
    <t>20201</t>
  </si>
  <si>
    <t>17983</t>
  </si>
  <si>
    <t>20203</t>
  </si>
  <si>
    <t>WICHITA</t>
  </si>
  <si>
    <t>17984</t>
  </si>
  <si>
    <t>20205</t>
  </si>
  <si>
    <t>WILSON</t>
  </si>
  <si>
    <t>17985</t>
  </si>
  <si>
    <t>20207</t>
  </si>
  <si>
    <t>WOODSON</t>
  </si>
  <si>
    <t>17986</t>
  </si>
  <si>
    <t>20209</t>
  </si>
  <si>
    <t>WYANDOTTE</t>
  </si>
  <si>
    <t>17999</t>
  </si>
  <si>
    <t>20990</t>
  </si>
  <si>
    <t>18000</t>
  </si>
  <si>
    <t>21001</t>
  </si>
  <si>
    <t>Kentucky</t>
  </si>
  <si>
    <t>18010</t>
  </si>
  <si>
    <t>21003</t>
  </si>
  <si>
    <t>18020</t>
  </si>
  <si>
    <t>21005</t>
  </si>
  <si>
    <t>18030</t>
  </si>
  <si>
    <t>21007</t>
  </si>
  <si>
    <t>BALLARD</t>
  </si>
  <si>
    <t>18040</t>
  </si>
  <si>
    <t>21009</t>
  </si>
  <si>
    <t>BARREN</t>
  </si>
  <si>
    <t>18050</t>
  </si>
  <si>
    <t>21011</t>
  </si>
  <si>
    <t>BATH</t>
  </si>
  <si>
    <t>18060</t>
  </si>
  <si>
    <t>21013</t>
  </si>
  <si>
    <t>BELL</t>
  </si>
  <si>
    <t>18070</t>
  </si>
  <si>
    <t>21015</t>
  </si>
  <si>
    <t>18080</t>
  </si>
  <si>
    <t>21017</t>
  </si>
  <si>
    <t>18090</t>
  </si>
  <si>
    <t>21019</t>
  </si>
  <si>
    <t>BOYD</t>
  </si>
  <si>
    <t>18100</t>
  </si>
  <si>
    <t>21021</t>
  </si>
  <si>
    <t>BOYLE</t>
  </si>
  <si>
    <t>18110</t>
  </si>
  <si>
    <t>21023</t>
  </si>
  <si>
    <t>BRACKEN</t>
  </si>
  <si>
    <t>18120</t>
  </si>
  <si>
    <t>21025</t>
  </si>
  <si>
    <t>BREATHITT</t>
  </si>
  <si>
    <t>18130</t>
  </si>
  <si>
    <t>21027</t>
  </si>
  <si>
    <t>BRECKINRIDGE</t>
  </si>
  <si>
    <t>18140</t>
  </si>
  <si>
    <t>21029</t>
  </si>
  <si>
    <t>BULLITT</t>
  </si>
  <si>
    <t>18150</t>
  </si>
  <si>
    <t>21031</t>
  </si>
  <si>
    <t>18160</t>
  </si>
  <si>
    <t>21033</t>
  </si>
  <si>
    <t>CALDWELL</t>
  </si>
  <si>
    <t>18170</t>
  </si>
  <si>
    <t>21035</t>
  </si>
  <si>
    <t>CALLOWAY</t>
  </si>
  <si>
    <t>18180</t>
  </si>
  <si>
    <t>21037</t>
  </si>
  <si>
    <t>CAMPBELL</t>
  </si>
  <si>
    <t>18190</t>
  </si>
  <si>
    <t>21039</t>
  </si>
  <si>
    <t>CARLISLE</t>
  </si>
  <si>
    <t>18191</t>
  </si>
  <si>
    <t>21041</t>
  </si>
  <si>
    <t>18210</t>
  </si>
  <si>
    <t>21043</t>
  </si>
  <si>
    <t>CARTER</t>
  </si>
  <si>
    <t>18220</t>
  </si>
  <si>
    <t>21045</t>
  </si>
  <si>
    <t>CASEY</t>
  </si>
  <si>
    <t>18230</t>
  </si>
  <si>
    <t>21047</t>
  </si>
  <si>
    <t>18240</t>
  </si>
  <si>
    <t>21049</t>
  </si>
  <si>
    <t>18250</t>
  </si>
  <si>
    <t>21051</t>
  </si>
  <si>
    <t>18260</t>
  </si>
  <si>
    <t>21053</t>
  </si>
  <si>
    <t>18270</t>
  </si>
  <si>
    <t>21055</t>
  </si>
  <si>
    <t>18271</t>
  </si>
  <si>
    <t>21057</t>
  </si>
  <si>
    <t>18290</t>
  </si>
  <si>
    <t>21059</t>
  </si>
  <si>
    <t>18291</t>
  </si>
  <si>
    <t>21061</t>
  </si>
  <si>
    <t>EDMONSON</t>
  </si>
  <si>
    <t>18310</t>
  </si>
  <si>
    <t>21063</t>
  </si>
  <si>
    <t>ELLIOTT</t>
  </si>
  <si>
    <t>18320</t>
  </si>
  <si>
    <t>21065</t>
  </si>
  <si>
    <t>ESTILL</t>
  </si>
  <si>
    <t>18330</t>
  </si>
  <si>
    <t>21067</t>
  </si>
  <si>
    <t>18340</t>
  </si>
  <si>
    <t>21069</t>
  </si>
  <si>
    <t>FLEMING</t>
  </si>
  <si>
    <t>18350</t>
  </si>
  <si>
    <t>21071</t>
  </si>
  <si>
    <t>18360</t>
  </si>
  <si>
    <t>21073</t>
  </si>
  <si>
    <t>18361</t>
  </si>
  <si>
    <t>21075</t>
  </si>
  <si>
    <t>18362</t>
  </si>
  <si>
    <t>21077</t>
  </si>
  <si>
    <t>18390</t>
  </si>
  <si>
    <t>21079</t>
  </si>
  <si>
    <t>GARRARD</t>
  </si>
  <si>
    <t>18400</t>
  </si>
  <si>
    <t>21081</t>
  </si>
  <si>
    <t>18410</t>
  </si>
  <si>
    <t>21083</t>
  </si>
  <si>
    <t>GRAVES</t>
  </si>
  <si>
    <t>18420</t>
  </si>
  <si>
    <t>21085</t>
  </si>
  <si>
    <t>GRAYSON</t>
  </si>
  <si>
    <t>18421</t>
  </si>
  <si>
    <t>21087</t>
  </si>
  <si>
    <t>GREEN</t>
  </si>
  <si>
    <t>18440</t>
  </si>
  <si>
    <t>21089</t>
  </si>
  <si>
    <t>GREENUP</t>
  </si>
  <si>
    <t>18450</t>
  </si>
  <si>
    <t>21091</t>
  </si>
  <si>
    <t>18460</t>
  </si>
  <si>
    <t>21093</t>
  </si>
  <si>
    <t>18470</t>
  </si>
  <si>
    <t>21095</t>
  </si>
  <si>
    <t>HARLAN</t>
  </si>
  <si>
    <t>18480</t>
  </si>
  <si>
    <t>21097</t>
  </si>
  <si>
    <t>18490</t>
  </si>
  <si>
    <t>21099</t>
  </si>
  <si>
    <t>18500</t>
  </si>
  <si>
    <t>21101</t>
  </si>
  <si>
    <t>18510</t>
  </si>
  <si>
    <t>21103</t>
  </si>
  <si>
    <t>18511</t>
  </si>
  <si>
    <t>21105</t>
  </si>
  <si>
    <t>HICKMAN</t>
  </si>
  <si>
    <t>18530</t>
  </si>
  <si>
    <t>21107</t>
  </si>
  <si>
    <t>HOPKINS</t>
  </si>
  <si>
    <t>18540</t>
  </si>
  <si>
    <t>21109</t>
  </si>
  <si>
    <t>18550</t>
  </si>
  <si>
    <t>21111</t>
  </si>
  <si>
    <t>18560</t>
  </si>
  <si>
    <t>21113</t>
  </si>
  <si>
    <t>JESSAMINE</t>
  </si>
  <si>
    <t>18570</t>
  </si>
  <si>
    <t>21115</t>
  </si>
  <si>
    <t>18580</t>
  </si>
  <si>
    <t>21117</t>
  </si>
  <si>
    <t>KENTON</t>
  </si>
  <si>
    <t>18590</t>
  </si>
  <si>
    <t>21119</t>
  </si>
  <si>
    <t>KNOTT</t>
  </si>
  <si>
    <t>18600</t>
  </si>
  <si>
    <t>21121</t>
  </si>
  <si>
    <t>18610</t>
  </si>
  <si>
    <t>21123</t>
  </si>
  <si>
    <t>LARUE</t>
  </si>
  <si>
    <t>18620</t>
  </si>
  <si>
    <t>21125</t>
  </si>
  <si>
    <t>LAUREL</t>
  </si>
  <si>
    <t>18630</t>
  </si>
  <si>
    <t>21127</t>
  </si>
  <si>
    <t>18640</t>
  </si>
  <si>
    <t>21129</t>
  </si>
  <si>
    <t>18650</t>
  </si>
  <si>
    <t>21131</t>
  </si>
  <si>
    <t>LESLIE</t>
  </si>
  <si>
    <t>18660</t>
  </si>
  <si>
    <t>21133</t>
  </si>
  <si>
    <t>LETCHER</t>
  </si>
  <si>
    <t>18670</t>
  </si>
  <si>
    <t>21135</t>
  </si>
  <si>
    <t>18680</t>
  </si>
  <si>
    <t>21137</t>
  </si>
  <si>
    <t>18690</t>
  </si>
  <si>
    <t>21139</t>
  </si>
  <si>
    <t>18700</t>
  </si>
  <si>
    <t>21141</t>
  </si>
  <si>
    <t>18710</t>
  </si>
  <si>
    <t>21143</t>
  </si>
  <si>
    <t>18720</t>
  </si>
  <si>
    <t>21145</t>
  </si>
  <si>
    <t>MC CRACKEN</t>
  </si>
  <si>
    <t>18730</t>
  </si>
  <si>
    <t>21147</t>
  </si>
  <si>
    <t>MC CREARY</t>
  </si>
  <si>
    <t>18740</t>
  </si>
  <si>
    <t>21149</t>
  </si>
  <si>
    <t>18750</t>
  </si>
  <si>
    <t>21151</t>
  </si>
  <si>
    <t>18760</t>
  </si>
  <si>
    <t>21153</t>
  </si>
  <si>
    <t>MAGOFFIN</t>
  </si>
  <si>
    <t>18770</t>
  </si>
  <si>
    <t>21155</t>
  </si>
  <si>
    <t>18780</t>
  </si>
  <si>
    <t>21157</t>
  </si>
  <si>
    <t>18790</t>
  </si>
  <si>
    <t>21159</t>
  </si>
  <si>
    <t>18800</t>
  </si>
  <si>
    <t>21161</t>
  </si>
  <si>
    <t>18801</t>
  </si>
  <si>
    <t>21163</t>
  </si>
  <si>
    <t>18802</t>
  </si>
  <si>
    <t>21165</t>
  </si>
  <si>
    <t>MENIFEE</t>
  </si>
  <si>
    <t>18830</t>
  </si>
  <si>
    <t>21167</t>
  </si>
  <si>
    <t>18831</t>
  </si>
  <si>
    <t>21169</t>
  </si>
  <si>
    <t>METCALFE</t>
  </si>
  <si>
    <t>18850</t>
  </si>
  <si>
    <t>21171</t>
  </si>
  <si>
    <t>18860</t>
  </si>
  <si>
    <t>21173</t>
  </si>
  <si>
    <t>18861</t>
  </si>
  <si>
    <t>21175</t>
  </si>
  <si>
    <t>18880</t>
  </si>
  <si>
    <t>21177</t>
  </si>
  <si>
    <t>MUHLENBERG</t>
  </si>
  <si>
    <t>18890</t>
  </si>
  <si>
    <t>21179</t>
  </si>
  <si>
    <t>NELSON</t>
  </si>
  <si>
    <t>18900</t>
  </si>
  <si>
    <t>21181</t>
  </si>
  <si>
    <t>NICHOLAS</t>
  </si>
  <si>
    <t>18910</t>
  </si>
  <si>
    <t>21183</t>
  </si>
  <si>
    <t>18920</t>
  </si>
  <si>
    <t>21185</t>
  </si>
  <si>
    <t>OLDHAM</t>
  </si>
  <si>
    <t>18930</t>
  </si>
  <si>
    <t>21187</t>
  </si>
  <si>
    <t>18931</t>
  </si>
  <si>
    <t>21189</t>
  </si>
  <si>
    <t>OWSLEY</t>
  </si>
  <si>
    <t>18932</t>
  </si>
  <si>
    <t>21191</t>
  </si>
  <si>
    <t>PENDLETON</t>
  </si>
  <si>
    <t>18960</t>
  </si>
  <si>
    <t>21193</t>
  </si>
  <si>
    <t>18970</t>
  </si>
  <si>
    <t>21195</t>
  </si>
  <si>
    <t>18971</t>
  </si>
  <si>
    <t>21197</t>
  </si>
  <si>
    <t>POWELL</t>
  </si>
  <si>
    <t>18972</t>
  </si>
  <si>
    <t>21199</t>
  </si>
  <si>
    <t>18973</t>
  </si>
  <si>
    <t>21201</t>
  </si>
  <si>
    <t>ROBERTSON</t>
  </si>
  <si>
    <t>18974</t>
  </si>
  <si>
    <t>21203</t>
  </si>
  <si>
    <t>ROCKCASTLE</t>
  </si>
  <si>
    <t>18975</t>
  </si>
  <si>
    <t>21205</t>
  </si>
  <si>
    <t>ROWAN</t>
  </si>
  <si>
    <t>18976</t>
  </si>
  <si>
    <t>21207</t>
  </si>
  <si>
    <t>18977</t>
  </si>
  <si>
    <t>21209</t>
  </si>
  <si>
    <t>18978</t>
  </si>
  <si>
    <t>21211</t>
  </si>
  <si>
    <t>18979</t>
  </si>
  <si>
    <t>21213</t>
  </si>
  <si>
    <t>SIMPSON</t>
  </si>
  <si>
    <t>18980</t>
  </si>
  <si>
    <t>21215</t>
  </si>
  <si>
    <t>18981</t>
  </si>
  <si>
    <t>21217</t>
  </si>
  <si>
    <t>18982</t>
  </si>
  <si>
    <t>21219</t>
  </si>
  <si>
    <t>TODD</t>
  </si>
  <si>
    <t>18983</t>
  </si>
  <si>
    <t>21221</t>
  </si>
  <si>
    <t>TRIGG</t>
  </si>
  <si>
    <t>18984</t>
  </si>
  <si>
    <t>21223</t>
  </si>
  <si>
    <t>TRIMBLE</t>
  </si>
  <si>
    <t>18985</t>
  </si>
  <si>
    <t>21225</t>
  </si>
  <si>
    <t>18986</t>
  </si>
  <si>
    <t>21227</t>
  </si>
  <si>
    <t>18987</t>
  </si>
  <si>
    <t>21229</t>
  </si>
  <si>
    <t>18988</t>
  </si>
  <si>
    <t>21231</t>
  </si>
  <si>
    <t>18989</t>
  </si>
  <si>
    <t>21233</t>
  </si>
  <si>
    <t>21235</t>
  </si>
  <si>
    <t>18991</t>
  </si>
  <si>
    <t>21237</t>
  </si>
  <si>
    <t>WOLFE</t>
  </si>
  <si>
    <t>18992</t>
  </si>
  <si>
    <t>21239</t>
  </si>
  <si>
    <t>18999</t>
  </si>
  <si>
    <t>21990</t>
  </si>
  <si>
    <t>19000</t>
  </si>
  <si>
    <t>22001</t>
  </si>
  <si>
    <t>ACADIA</t>
  </si>
  <si>
    <t>Louisiana</t>
  </si>
  <si>
    <t>19010</t>
  </si>
  <si>
    <t>22003</t>
  </si>
  <si>
    <t>19020</t>
  </si>
  <si>
    <t>22005</t>
  </si>
  <si>
    <t>ASCENSION</t>
  </si>
  <si>
    <t>19030</t>
  </si>
  <si>
    <t>22007</t>
  </si>
  <si>
    <t>ASSUMPTION</t>
  </si>
  <si>
    <t>19040</t>
  </si>
  <si>
    <t>22009</t>
  </si>
  <si>
    <t>AVOYELLES</t>
  </si>
  <si>
    <t>19050</t>
  </si>
  <si>
    <t>22011</t>
  </si>
  <si>
    <t>BEAUREGARD</t>
  </si>
  <si>
    <t>19060</t>
  </si>
  <si>
    <t>22013</t>
  </si>
  <si>
    <t>BIENVILLE</t>
  </si>
  <si>
    <t>19070</t>
  </si>
  <si>
    <t>22015</t>
  </si>
  <si>
    <t>BOSSIER</t>
  </si>
  <si>
    <t>19080</t>
  </si>
  <si>
    <t>22017</t>
  </si>
  <si>
    <t>CADDO</t>
  </si>
  <si>
    <t>19090</t>
  </si>
  <si>
    <t>22019</t>
  </si>
  <si>
    <t>CALCASIEU</t>
  </si>
  <si>
    <t>19100</t>
  </si>
  <si>
    <t>22021</t>
  </si>
  <si>
    <t>19110</t>
  </si>
  <si>
    <t>22023</t>
  </si>
  <si>
    <t>CAMERON</t>
  </si>
  <si>
    <t>19120</t>
  </si>
  <si>
    <t>22025</t>
  </si>
  <si>
    <t>CATAHOULA</t>
  </si>
  <si>
    <t>19130</t>
  </si>
  <si>
    <t>22027</t>
  </si>
  <si>
    <t>CLAIBORNE</t>
  </si>
  <si>
    <t>19140</t>
  </si>
  <si>
    <t>22029</t>
  </si>
  <si>
    <t>CONCORDIA</t>
  </si>
  <si>
    <t>19150</t>
  </si>
  <si>
    <t>22031</t>
  </si>
  <si>
    <t>19160</t>
  </si>
  <si>
    <t>22033</t>
  </si>
  <si>
    <t>E. BATON ROUGE</t>
  </si>
  <si>
    <t>19170</t>
  </si>
  <si>
    <t>22035</t>
  </si>
  <si>
    <t>EAST CARROLL</t>
  </si>
  <si>
    <t>19180</t>
  </si>
  <si>
    <t>22037</t>
  </si>
  <si>
    <t>EAST FELICIANA</t>
  </si>
  <si>
    <t>19190</t>
  </si>
  <si>
    <t>22039</t>
  </si>
  <si>
    <t>EVANGELINE</t>
  </si>
  <si>
    <t>19200</t>
  </si>
  <si>
    <t>22041</t>
  </si>
  <si>
    <t>19210</t>
  </si>
  <si>
    <t>22043</t>
  </si>
  <si>
    <t>19220</t>
  </si>
  <si>
    <t>22045</t>
  </si>
  <si>
    <t>IBERIA</t>
  </si>
  <si>
    <t>19230</t>
  </si>
  <si>
    <t>22047</t>
  </si>
  <si>
    <t>IBERVILLE</t>
  </si>
  <si>
    <t>19240</t>
  </si>
  <si>
    <t>22049</t>
  </si>
  <si>
    <t>19250</t>
  </si>
  <si>
    <t>22051</t>
  </si>
  <si>
    <t>19260</t>
  </si>
  <si>
    <t>22053</t>
  </si>
  <si>
    <t>JEFFRSON DAVIS</t>
  </si>
  <si>
    <t>19270</t>
  </si>
  <si>
    <t>22055</t>
  </si>
  <si>
    <t>19280</t>
  </si>
  <si>
    <t>22057</t>
  </si>
  <si>
    <t>LAFOURCHE</t>
  </si>
  <si>
    <t>19290</t>
  </si>
  <si>
    <t>22059</t>
  </si>
  <si>
    <t>LASALLE</t>
  </si>
  <si>
    <t>19300</t>
  </si>
  <si>
    <t>22061</t>
  </si>
  <si>
    <t>19310</t>
  </si>
  <si>
    <t>22063</t>
  </si>
  <si>
    <t>19320</t>
  </si>
  <si>
    <t>22065</t>
  </si>
  <si>
    <t>19330</t>
  </si>
  <si>
    <t>22067</t>
  </si>
  <si>
    <t>MOREHOUSE</t>
  </si>
  <si>
    <t>19340</t>
  </si>
  <si>
    <t>22069</t>
  </si>
  <si>
    <t>NATCHITOCHES</t>
  </si>
  <si>
    <t>19350</t>
  </si>
  <si>
    <t>22071</t>
  </si>
  <si>
    <t>ORLEANS</t>
  </si>
  <si>
    <t>19360</t>
  </si>
  <si>
    <t>22073</t>
  </si>
  <si>
    <t>19370</t>
  </si>
  <si>
    <t>22075</t>
  </si>
  <si>
    <t>PLAQUEMINES</t>
  </si>
  <si>
    <t>19380</t>
  </si>
  <si>
    <t>22077</t>
  </si>
  <si>
    <t>POINTE COUPEE</t>
  </si>
  <si>
    <t>19390</t>
  </si>
  <si>
    <t>22079</t>
  </si>
  <si>
    <t>RAPIDES</t>
  </si>
  <si>
    <t>19400</t>
  </si>
  <si>
    <t>22081</t>
  </si>
  <si>
    <t>RED RIVER</t>
  </si>
  <si>
    <t>19410</t>
  </si>
  <si>
    <t>22083</t>
  </si>
  <si>
    <t>19420</t>
  </si>
  <si>
    <t>22085</t>
  </si>
  <si>
    <t>SABINE</t>
  </si>
  <si>
    <t>19430</t>
  </si>
  <si>
    <t>22087</t>
  </si>
  <si>
    <t>ST. BERNARD</t>
  </si>
  <si>
    <t>19440</t>
  </si>
  <si>
    <t>22089</t>
  </si>
  <si>
    <t>ST. CHARLES</t>
  </si>
  <si>
    <t>19450</t>
  </si>
  <si>
    <t>22091</t>
  </si>
  <si>
    <t>ST. HELENA</t>
  </si>
  <si>
    <t>19460</t>
  </si>
  <si>
    <t>22093</t>
  </si>
  <si>
    <t>ST. JAMES</t>
  </si>
  <si>
    <t>19470</t>
  </si>
  <si>
    <t>22095</t>
  </si>
  <si>
    <t>ST. JOHN BAPTIST</t>
  </si>
  <si>
    <t>19480</t>
  </si>
  <si>
    <t>22097</t>
  </si>
  <si>
    <t>ST. LANDRY</t>
  </si>
  <si>
    <t>19490</t>
  </si>
  <si>
    <t>22099</t>
  </si>
  <si>
    <t>ST. MARTIN</t>
  </si>
  <si>
    <t>19500</t>
  </si>
  <si>
    <t>22101</t>
  </si>
  <si>
    <t>ST. MARY</t>
  </si>
  <si>
    <t>19510</t>
  </si>
  <si>
    <t>22103</t>
  </si>
  <si>
    <t>ST. TAMMANY</t>
  </si>
  <si>
    <t>19520</t>
  </si>
  <si>
    <t>22105</t>
  </si>
  <si>
    <t>TANGIPAHOA</t>
  </si>
  <si>
    <t>19530</t>
  </si>
  <si>
    <t>22107</t>
  </si>
  <si>
    <t>TENSAS</t>
  </si>
  <si>
    <t>19540</t>
  </si>
  <si>
    <t>22109</t>
  </si>
  <si>
    <t>TERREBONNE</t>
  </si>
  <si>
    <t>19550</t>
  </si>
  <si>
    <t>22111</t>
  </si>
  <si>
    <t>19560</t>
  </si>
  <si>
    <t>22113</t>
  </si>
  <si>
    <t>19570</t>
  </si>
  <si>
    <t>22115</t>
  </si>
  <si>
    <t>VERNON</t>
  </si>
  <si>
    <t>19580</t>
  </si>
  <si>
    <t>22117</t>
  </si>
  <si>
    <t>19590</t>
  </si>
  <si>
    <t>22119</t>
  </si>
  <si>
    <t>19600</t>
  </si>
  <si>
    <t>22121</t>
  </si>
  <si>
    <t>W. BATON ROUGE</t>
  </si>
  <si>
    <t>19610</t>
  </si>
  <si>
    <t>22123</t>
  </si>
  <si>
    <t>WEST CARROLL</t>
  </si>
  <si>
    <t>19620</t>
  </si>
  <si>
    <t>22125</t>
  </si>
  <si>
    <t>WEST FELICIANA</t>
  </si>
  <si>
    <t>19630</t>
  </si>
  <si>
    <t>22127</t>
  </si>
  <si>
    <t>WINN</t>
  </si>
  <si>
    <t>19999</t>
  </si>
  <si>
    <t>22990</t>
  </si>
  <si>
    <t>20000</t>
  </si>
  <si>
    <t>23001</t>
  </si>
  <si>
    <t>ANDROSCOGGIN</t>
  </si>
  <si>
    <t>Maine</t>
  </si>
  <si>
    <t>20010</t>
  </si>
  <si>
    <t>23003</t>
  </si>
  <si>
    <t>AROOSTOOK</t>
  </si>
  <si>
    <t>20020</t>
  </si>
  <si>
    <t>23005</t>
  </si>
  <si>
    <t>20030</t>
  </si>
  <si>
    <t>23007</t>
  </si>
  <si>
    <t>20040</t>
  </si>
  <si>
    <t>23009</t>
  </si>
  <si>
    <t>20050</t>
  </si>
  <si>
    <t>23011</t>
  </si>
  <si>
    <t>KENNEBEC</t>
  </si>
  <si>
    <t>20060</t>
  </si>
  <si>
    <t>23013</t>
  </si>
  <si>
    <t>20070</t>
  </si>
  <si>
    <t>23015</t>
  </si>
  <si>
    <t>20080</t>
  </si>
  <si>
    <t>23017</t>
  </si>
  <si>
    <t>OXFORD</t>
  </si>
  <si>
    <t>20090</t>
  </si>
  <si>
    <t>23019</t>
  </si>
  <si>
    <t>PENOBSCOT</t>
  </si>
  <si>
    <t>20100</t>
  </si>
  <si>
    <t>23021</t>
  </si>
  <si>
    <t>PISCATAQUIS</t>
  </si>
  <si>
    <t>20110</t>
  </si>
  <si>
    <t>23023</t>
  </si>
  <si>
    <t>SAGADAHOC</t>
  </si>
  <si>
    <t>20120</t>
  </si>
  <si>
    <t>23025</t>
  </si>
  <si>
    <t>SOMERSET</t>
  </si>
  <si>
    <t>20130</t>
  </si>
  <si>
    <t>23027</t>
  </si>
  <si>
    <t>WALDO</t>
  </si>
  <si>
    <t>20140</t>
  </si>
  <si>
    <t>23029</t>
  </si>
  <si>
    <t>20150</t>
  </si>
  <si>
    <t>23031</t>
  </si>
  <si>
    <t>YORK</t>
  </si>
  <si>
    <t>20999</t>
  </si>
  <si>
    <t>23990</t>
  </si>
  <si>
    <t>21000</t>
  </si>
  <si>
    <t>24001</t>
  </si>
  <si>
    <t>ALLEGANY</t>
  </si>
  <si>
    <t>Maryland</t>
  </si>
  <si>
    <t>21010</t>
  </si>
  <si>
    <t>24003</t>
  </si>
  <si>
    <t>ANNE ARUNDEL</t>
  </si>
  <si>
    <t>21020</t>
  </si>
  <si>
    <t>24005</t>
  </si>
  <si>
    <t>BALTIMORE</t>
  </si>
  <si>
    <t>21040</t>
  </si>
  <si>
    <t>24009</t>
  </si>
  <si>
    <t>CALVERT</t>
  </si>
  <si>
    <t>21050</t>
  </si>
  <si>
    <t>24011</t>
  </si>
  <si>
    <t>CAROLINE</t>
  </si>
  <si>
    <t>21060</t>
  </si>
  <si>
    <t>24013</t>
  </si>
  <si>
    <t>21070</t>
  </si>
  <si>
    <t>24015</t>
  </si>
  <si>
    <t>CECIL</t>
  </si>
  <si>
    <t>21080</t>
  </si>
  <si>
    <t>24017</t>
  </si>
  <si>
    <t>CHARLES</t>
  </si>
  <si>
    <t>21090</t>
  </si>
  <si>
    <t>24019</t>
  </si>
  <si>
    <t>DORCHESTER</t>
  </si>
  <si>
    <t>21100</t>
  </si>
  <si>
    <t>24021</t>
  </si>
  <si>
    <t>FREDERICK</t>
  </si>
  <si>
    <t>21110</t>
  </si>
  <si>
    <t>24023</t>
  </si>
  <si>
    <t>GARRETT</t>
  </si>
  <si>
    <t>21120</t>
  </si>
  <si>
    <t>24025</t>
  </si>
  <si>
    <t>HARFORD</t>
  </si>
  <si>
    <t>21130</t>
  </si>
  <si>
    <t>24027</t>
  </si>
  <si>
    <t>21140</t>
  </si>
  <si>
    <t>24029</t>
  </si>
  <si>
    <t>21150</t>
  </si>
  <si>
    <t>24031</t>
  </si>
  <si>
    <t>21160</t>
  </si>
  <si>
    <t>24033</t>
  </si>
  <si>
    <t>PRINCE GEORGES</t>
  </si>
  <si>
    <t>21170</t>
  </si>
  <si>
    <t>24035</t>
  </si>
  <si>
    <t>QUEEN ANNES</t>
  </si>
  <si>
    <t>21180</t>
  </si>
  <si>
    <t>24037</t>
  </si>
  <si>
    <t>ST. MARYS</t>
  </si>
  <si>
    <t>21190</t>
  </si>
  <si>
    <t>24039</t>
  </si>
  <si>
    <t>21200</t>
  </si>
  <si>
    <t>24041</t>
  </si>
  <si>
    <t>21210</t>
  </si>
  <si>
    <t>24043</t>
  </si>
  <si>
    <t>21220</t>
  </si>
  <si>
    <t>24045</t>
  </si>
  <si>
    <t>WICOMICO</t>
  </si>
  <si>
    <t>21230</t>
  </si>
  <si>
    <t>24047</t>
  </si>
  <si>
    <t>WORCESTER</t>
  </si>
  <si>
    <t>21030</t>
  </si>
  <si>
    <t>24510</t>
  </si>
  <si>
    <t>BALTIMORE CITY</t>
  </si>
  <si>
    <t>21999</t>
  </si>
  <si>
    <t>24990</t>
  </si>
  <si>
    <t>22000</t>
  </si>
  <si>
    <t>25001</t>
  </si>
  <si>
    <t>BARNSTABLE</t>
  </si>
  <si>
    <t>22010</t>
  </si>
  <si>
    <t>25003</t>
  </si>
  <si>
    <t>BERKSHIRE</t>
  </si>
  <si>
    <t>22020</t>
  </si>
  <si>
    <t>25005</t>
  </si>
  <si>
    <t>BRISTOL</t>
  </si>
  <si>
    <t>22030</t>
  </si>
  <si>
    <t>25007</t>
  </si>
  <si>
    <t>DUKES</t>
  </si>
  <si>
    <t>22040</t>
  </si>
  <si>
    <t>25009</t>
  </si>
  <si>
    <t>ESSEX</t>
  </si>
  <si>
    <t>22060</t>
  </si>
  <si>
    <t>25011</t>
  </si>
  <si>
    <t>22070</t>
  </si>
  <si>
    <t>25013</t>
  </si>
  <si>
    <t>HAMPDEN</t>
  </si>
  <si>
    <t>22080</t>
  </si>
  <si>
    <t>25015</t>
  </si>
  <si>
    <t>HAMPSHIRE</t>
  </si>
  <si>
    <t>22090</t>
  </si>
  <si>
    <t>25017</t>
  </si>
  <si>
    <t>22120</t>
  </si>
  <si>
    <t>25019</t>
  </si>
  <si>
    <t>NANTUCKET</t>
  </si>
  <si>
    <t>22130</t>
  </si>
  <si>
    <t>25021</t>
  </si>
  <si>
    <t>NORFOLK</t>
  </si>
  <si>
    <t>22150</t>
  </si>
  <si>
    <t>25023</t>
  </si>
  <si>
    <t>22160</t>
  </si>
  <si>
    <t>25025</t>
  </si>
  <si>
    <t>22170</t>
  </si>
  <si>
    <t>25027</t>
  </si>
  <si>
    <t>22999</t>
  </si>
  <si>
    <t>25990</t>
  </si>
  <si>
    <t>23000</t>
  </si>
  <si>
    <t>26001</t>
  </si>
  <si>
    <t>ALCONA</t>
  </si>
  <si>
    <t>Michigan</t>
  </si>
  <si>
    <t>23010</t>
  </si>
  <si>
    <t>26003</t>
  </si>
  <si>
    <t>ALGER</t>
  </si>
  <si>
    <t>23020</t>
  </si>
  <si>
    <t>26005</t>
  </si>
  <si>
    <t>ALLEGAN</t>
  </si>
  <si>
    <t>23030</t>
  </si>
  <si>
    <t>26007</t>
  </si>
  <si>
    <t>ALPENA</t>
  </si>
  <si>
    <t>23040</t>
  </si>
  <si>
    <t>26009</t>
  </si>
  <si>
    <t>ANTRIM</t>
  </si>
  <si>
    <t>23050</t>
  </si>
  <si>
    <t>26011</t>
  </si>
  <si>
    <t>ARENAC</t>
  </si>
  <si>
    <t>23060</t>
  </si>
  <si>
    <t>26013</t>
  </si>
  <si>
    <t>BARAGA</t>
  </si>
  <si>
    <t>23070</t>
  </si>
  <si>
    <t>26015</t>
  </si>
  <si>
    <t>BARRY</t>
  </si>
  <si>
    <t>23080</t>
  </si>
  <si>
    <t>26017</t>
  </si>
  <si>
    <t>23090</t>
  </si>
  <si>
    <t>26019</t>
  </si>
  <si>
    <t>BENZIE</t>
  </si>
  <si>
    <t>23100</t>
  </si>
  <si>
    <t>26021</t>
  </si>
  <si>
    <t>23110</t>
  </si>
  <si>
    <t>26023</t>
  </si>
  <si>
    <t>BRANCH</t>
  </si>
  <si>
    <t>23120</t>
  </si>
  <si>
    <t>26025</t>
  </si>
  <si>
    <t>23130</t>
  </si>
  <si>
    <t>26027</t>
  </si>
  <si>
    <t>23140</t>
  </si>
  <si>
    <t>26029</t>
  </si>
  <si>
    <t>CHARLEVOIX</t>
  </si>
  <si>
    <t>23150</t>
  </si>
  <si>
    <t>26031</t>
  </si>
  <si>
    <t>CHEBOYGAN</t>
  </si>
  <si>
    <t>23160</t>
  </si>
  <si>
    <t>26033</t>
  </si>
  <si>
    <t>CHIPPEWA</t>
  </si>
  <si>
    <t>23170</t>
  </si>
  <si>
    <t>26035</t>
  </si>
  <si>
    <t>CLARE</t>
  </si>
  <si>
    <t>23180</t>
  </si>
  <si>
    <t>26037</t>
  </si>
  <si>
    <t>23190</t>
  </si>
  <si>
    <t>26039</t>
  </si>
  <si>
    <t>23200</t>
  </si>
  <si>
    <t>26041</t>
  </si>
  <si>
    <t>23210</t>
  </si>
  <si>
    <t>26043</t>
  </si>
  <si>
    <t>23220</t>
  </si>
  <si>
    <t>26045</t>
  </si>
  <si>
    <t>EATON</t>
  </si>
  <si>
    <t>23230</t>
  </si>
  <si>
    <t>26047</t>
  </si>
  <si>
    <t>23240</t>
  </si>
  <si>
    <t>26049</t>
  </si>
  <si>
    <t>GENESEE</t>
  </si>
  <si>
    <t>23250</t>
  </si>
  <si>
    <t>26051</t>
  </si>
  <si>
    <t>GLADWIN</t>
  </si>
  <si>
    <t>23260</t>
  </si>
  <si>
    <t>26053</t>
  </si>
  <si>
    <t>GOGEBIC</t>
  </si>
  <si>
    <t>23270</t>
  </si>
  <si>
    <t>26055</t>
  </si>
  <si>
    <t>GRAND TRAVERSE</t>
  </si>
  <si>
    <t>23280</t>
  </si>
  <si>
    <t>26057</t>
  </si>
  <si>
    <t>GRATIOT</t>
  </si>
  <si>
    <t>23290</t>
  </si>
  <si>
    <t>26059</t>
  </si>
  <si>
    <t>HILLSDALE</t>
  </si>
  <si>
    <t>23300</t>
  </si>
  <si>
    <t>26061</t>
  </si>
  <si>
    <t>HOUGHTON</t>
  </si>
  <si>
    <t>23310</t>
  </si>
  <si>
    <t>26063</t>
  </si>
  <si>
    <t>HURON</t>
  </si>
  <si>
    <t>23320</t>
  </si>
  <si>
    <t>26065</t>
  </si>
  <si>
    <t>INGHAM</t>
  </si>
  <si>
    <t>23330</t>
  </si>
  <si>
    <t>26067</t>
  </si>
  <si>
    <t>IONIA</t>
  </si>
  <si>
    <t>23340</t>
  </si>
  <si>
    <t>26069</t>
  </si>
  <si>
    <t>IOSCO</t>
  </si>
  <si>
    <t>23350</t>
  </si>
  <si>
    <t>26071</t>
  </si>
  <si>
    <t>IRON</t>
  </si>
  <si>
    <t>23360</t>
  </si>
  <si>
    <t>26073</t>
  </si>
  <si>
    <t>ISABELLA</t>
  </si>
  <si>
    <t>23370</t>
  </si>
  <si>
    <t>26075</t>
  </si>
  <si>
    <t>23380</t>
  </si>
  <si>
    <t>26077</t>
  </si>
  <si>
    <t>KALAMAZOO</t>
  </si>
  <si>
    <t>23390</t>
  </si>
  <si>
    <t>26079</t>
  </si>
  <si>
    <t>KALKASKA</t>
  </si>
  <si>
    <t>23400</t>
  </si>
  <si>
    <t>26081</t>
  </si>
  <si>
    <t>23410</t>
  </si>
  <si>
    <t>26083</t>
  </si>
  <si>
    <t>KEWEENAW</t>
  </si>
  <si>
    <t>23420</t>
  </si>
  <si>
    <t>26085</t>
  </si>
  <si>
    <t>23430</t>
  </si>
  <si>
    <t>26087</t>
  </si>
  <si>
    <t>LAPEER</t>
  </si>
  <si>
    <t>23440</t>
  </si>
  <si>
    <t>26089</t>
  </si>
  <si>
    <t>LEELANAU</t>
  </si>
  <si>
    <t>23450</t>
  </si>
  <si>
    <t>26091</t>
  </si>
  <si>
    <t>LENAWEE</t>
  </si>
  <si>
    <t>23460</t>
  </si>
  <si>
    <t>26093</t>
  </si>
  <si>
    <t>23470</t>
  </si>
  <si>
    <t>26095</t>
  </si>
  <si>
    <t>LUCE</t>
  </si>
  <si>
    <t>23480</t>
  </si>
  <si>
    <t>26097</t>
  </si>
  <si>
    <t>MACKINAC</t>
  </si>
  <si>
    <t>23490</t>
  </si>
  <si>
    <t>26099</t>
  </si>
  <si>
    <t>MACOMB</t>
  </si>
  <si>
    <t>23500</t>
  </si>
  <si>
    <t>26101</t>
  </si>
  <si>
    <t>MANISTEE</t>
  </si>
  <si>
    <t>23510</t>
  </si>
  <si>
    <t>26103</t>
  </si>
  <si>
    <t>MARQUETTE</t>
  </si>
  <si>
    <t>23520</t>
  </si>
  <si>
    <t>26105</t>
  </si>
  <si>
    <t>23530</t>
  </si>
  <si>
    <t>26107</t>
  </si>
  <si>
    <t>MECOSTA</t>
  </si>
  <si>
    <t>23540</t>
  </si>
  <si>
    <t>26109</t>
  </si>
  <si>
    <t>MENOMINEE</t>
  </si>
  <si>
    <t>23550</t>
  </si>
  <si>
    <t>26111</t>
  </si>
  <si>
    <t>MIDLAND</t>
  </si>
  <si>
    <t>23560</t>
  </si>
  <si>
    <t>26113</t>
  </si>
  <si>
    <t>MISSAUKEE</t>
  </si>
  <si>
    <t>23570</t>
  </si>
  <si>
    <t>26115</t>
  </si>
  <si>
    <t>23580</t>
  </si>
  <si>
    <t>26117</t>
  </si>
  <si>
    <t>MONTCALM</t>
  </si>
  <si>
    <t>23590</t>
  </si>
  <si>
    <t>26119</t>
  </si>
  <si>
    <t>MONTMORENCY</t>
  </si>
  <si>
    <t>23600</t>
  </si>
  <si>
    <t>26121</t>
  </si>
  <si>
    <t>MUSKEGON</t>
  </si>
  <si>
    <t>23610</t>
  </si>
  <si>
    <t>26123</t>
  </si>
  <si>
    <t>NEWAYGO</t>
  </si>
  <si>
    <t>23620</t>
  </si>
  <si>
    <t>26125</t>
  </si>
  <si>
    <t>OAKLAND</t>
  </si>
  <si>
    <t>23630</t>
  </si>
  <si>
    <t>26127</t>
  </si>
  <si>
    <t>OCEANA</t>
  </si>
  <si>
    <t>23640</t>
  </si>
  <si>
    <t>26129</t>
  </si>
  <si>
    <t>OGEMAW</t>
  </si>
  <si>
    <t>23650</t>
  </si>
  <si>
    <t>26131</t>
  </si>
  <si>
    <t>ONTONAGON</t>
  </si>
  <si>
    <t>23660</t>
  </si>
  <si>
    <t>26133</t>
  </si>
  <si>
    <t>23670</t>
  </si>
  <si>
    <t>26135</t>
  </si>
  <si>
    <t>OSCODA</t>
  </si>
  <si>
    <t>23680</t>
  </si>
  <si>
    <t>26137</t>
  </si>
  <si>
    <t>OTSEGO</t>
  </si>
  <si>
    <t>23690</t>
  </si>
  <si>
    <t>26139</t>
  </si>
  <si>
    <t>23700</t>
  </si>
  <si>
    <t>26141</t>
  </si>
  <si>
    <t>PRESQUE ISLE</t>
  </si>
  <si>
    <t>23710</t>
  </si>
  <si>
    <t>26143</t>
  </si>
  <si>
    <t>ROSCOMMON</t>
  </si>
  <si>
    <t>23720</t>
  </si>
  <si>
    <t>26145</t>
  </si>
  <si>
    <t>SAGINAW</t>
  </si>
  <si>
    <t>23730</t>
  </si>
  <si>
    <t>26147</t>
  </si>
  <si>
    <t>23740</t>
  </si>
  <si>
    <t>26149</t>
  </si>
  <si>
    <t>23750</t>
  </si>
  <si>
    <t>26151</t>
  </si>
  <si>
    <t>SANILAC</t>
  </si>
  <si>
    <t>23760</t>
  </si>
  <si>
    <t>26153</t>
  </si>
  <si>
    <t>SCHOOLCRAFT</t>
  </si>
  <si>
    <t>23770</t>
  </si>
  <si>
    <t>26155</t>
  </si>
  <si>
    <t>SHIAWASSEE</t>
  </si>
  <si>
    <t>23780</t>
  </si>
  <si>
    <t>26157</t>
  </si>
  <si>
    <t>TUSCOLA</t>
  </si>
  <si>
    <t>23790</t>
  </si>
  <si>
    <t>26159</t>
  </si>
  <si>
    <t>23800</t>
  </si>
  <si>
    <t>26161</t>
  </si>
  <si>
    <t>WASHTENAW</t>
  </si>
  <si>
    <t>23810</t>
  </si>
  <si>
    <t>26163</t>
  </si>
  <si>
    <t>23830</t>
  </si>
  <si>
    <t>26165</t>
  </si>
  <si>
    <t>WEXFORD</t>
  </si>
  <si>
    <t>23999</t>
  </si>
  <si>
    <t>26990</t>
  </si>
  <si>
    <t>24000</t>
  </si>
  <si>
    <t>27001</t>
  </si>
  <si>
    <t>AITKIN</t>
  </si>
  <si>
    <t>Minnesota</t>
  </si>
  <si>
    <t>24010</t>
  </si>
  <si>
    <t>27003</t>
  </si>
  <si>
    <t>Minneapolis-St. Paul-Bloomington, MN-W</t>
  </si>
  <si>
    <t>ANOKA</t>
  </si>
  <si>
    <t>24020</t>
  </si>
  <si>
    <t>27005</t>
  </si>
  <si>
    <t>BECKER</t>
  </si>
  <si>
    <t>24030</t>
  </si>
  <si>
    <t>27007</t>
  </si>
  <si>
    <t>BELTRAMI</t>
  </si>
  <si>
    <t>24040</t>
  </si>
  <si>
    <t>27009</t>
  </si>
  <si>
    <t>24050</t>
  </si>
  <si>
    <t>27011</t>
  </si>
  <si>
    <t>BIG STONE</t>
  </si>
  <si>
    <t>24060</t>
  </si>
  <si>
    <t>27013</t>
  </si>
  <si>
    <t>BLUE EARTH</t>
  </si>
  <si>
    <t>24070</t>
  </si>
  <si>
    <t>27015</t>
  </si>
  <si>
    <t>24080</t>
  </si>
  <si>
    <t>27017</t>
  </si>
  <si>
    <t>CARLTON</t>
  </si>
  <si>
    <t>24090</t>
  </si>
  <si>
    <t>27019</t>
  </si>
  <si>
    <t>CARVER</t>
  </si>
  <si>
    <t>24100</t>
  </si>
  <si>
    <t>27021</t>
  </si>
  <si>
    <t>24110</t>
  </si>
  <si>
    <t>27023</t>
  </si>
  <si>
    <t>24120</t>
  </si>
  <si>
    <t>27025</t>
  </si>
  <si>
    <t>CHISAGO</t>
  </si>
  <si>
    <t>24130</t>
  </si>
  <si>
    <t>27027</t>
  </si>
  <si>
    <t>24140</t>
  </si>
  <si>
    <t>27029</t>
  </si>
  <si>
    <t>24150</t>
  </si>
  <si>
    <t>27031</t>
  </si>
  <si>
    <t>24160</t>
  </si>
  <si>
    <t>27033</t>
  </si>
  <si>
    <t>COTTONWOOD</t>
  </si>
  <si>
    <t>24170</t>
  </si>
  <si>
    <t>27035</t>
  </si>
  <si>
    <t>CROW WING</t>
  </si>
  <si>
    <t>24180</t>
  </si>
  <si>
    <t>27037</t>
  </si>
  <si>
    <t>DAKOTA</t>
  </si>
  <si>
    <t>24190</t>
  </si>
  <si>
    <t>27039</t>
  </si>
  <si>
    <t>24200</t>
  </si>
  <si>
    <t>27041</t>
  </si>
  <si>
    <t>24210</t>
  </si>
  <si>
    <t>27043</t>
  </si>
  <si>
    <t>FARIBAULT</t>
  </si>
  <si>
    <t>24220</t>
  </si>
  <si>
    <t>27045</t>
  </si>
  <si>
    <t>FILLMORE</t>
  </si>
  <si>
    <t>24230</t>
  </si>
  <si>
    <t>27047</t>
  </si>
  <si>
    <t>FREEBORN</t>
  </si>
  <si>
    <t>24240</t>
  </si>
  <si>
    <t>27049</t>
  </si>
  <si>
    <t>GOODHUE</t>
  </si>
  <si>
    <t>24250</t>
  </si>
  <si>
    <t>27051</t>
  </si>
  <si>
    <t>24260</t>
  </si>
  <si>
    <t>27053</t>
  </si>
  <si>
    <t>HENNEPIN</t>
  </si>
  <si>
    <t>24270</t>
  </si>
  <si>
    <t>27055</t>
  </si>
  <si>
    <t>24280</t>
  </si>
  <si>
    <t>27057</t>
  </si>
  <si>
    <t>HUBBARD</t>
  </si>
  <si>
    <t>24290</t>
  </si>
  <si>
    <t>27059</t>
  </si>
  <si>
    <t>ISANTI</t>
  </si>
  <si>
    <t>24300</t>
  </si>
  <si>
    <t>27061</t>
  </si>
  <si>
    <t>ITASCA</t>
  </si>
  <si>
    <t>24310</t>
  </si>
  <si>
    <t>27063</t>
  </si>
  <si>
    <t>24320</t>
  </si>
  <si>
    <t>27065</t>
  </si>
  <si>
    <t>KANABEC</t>
  </si>
  <si>
    <t>24330</t>
  </si>
  <si>
    <t>27067</t>
  </si>
  <si>
    <t>KANDIYOHI</t>
  </si>
  <si>
    <t>24340</t>
  </si>
  <si>
    <t>27069</t>
  </si>
  <si>
    <t>KITTSON</t>
  </si>
  <si>
    <t>24350</t>
  </si>
  <si>
    <t>27071</t>
  </si>
  <si>
    <t>KOOCHICHING</t>
  </si>
  <si>
    <t>24360</t>
  </si>
  <si>
    <t>27073</t>
  </si>
  <si>
    <t>LAC QUI PARLE</t>
  </si>
  <si>
    <t>24370</t>
  </si>
  <si>
    <t>27075</t>
  </si>
  <si>
    <t>24380</t>
  </si>
  <si>
    <t>27077</t>
  </si>
  <si>
    <t>LAKE OF  WOODS</t>
  </si>
  <si>
    <t>24390</t>
  </si>
  <si>
    <t>27079</t>
  </si>
  <si>
    <t>LE SUEUR</t>
  </si>
  <si>
    <t>24400</t>
  </si>
  <si>
    <t>27081</t>
  </si>
  <si>
    <t>24410</t>
  </si>
  <si>
    <t>27083</t>
  </si>
  <si>
    <t>24420</t>
  </si>
  <si>
    <t>27085</t>
  </si>
  <si>
    <t>MC LEOD</t>
  </si>
  <si>
    <t>24430</t>
  </si>
  <si>
    <t>27087</t>
  </si>
  <si>
    <t>MAHNOMEN</t>
  </si>
  <si>
    <t>24440</t>
  </si>
  <si>
    <t>27089</t>
  </si>
  <si>
    <t>24450</t>
  </si>
  <si>
    <t>27091</t>
  </si>
  <si>
    <t>24460</t>
  </si>
  <si>
    <t>27093</t>
  </si>
  <si>
    <t>MEEKER</t>
  </si>
  <si>
    <t>24470</t>
  </si>
  <si>
    <t>27095</t>
  </si>
  <si>
    <t>MILLE LACS</t>
  </si>
  <si>
    <t>24480</t>
  </si>
  <si>
    <t>27097</t>
  </si>
  <si>
    <t>MORRISON</t>
  </si>
  <si>
    <t>24490</t>
  </si>
  <si>
    <t>27099</t>
  </si>
  <si>
    <t>MOWER</t>
  </si>
  <si>
    <t>24500</t>
  </si>
  <si>
    <t>27101</t>
  </si>
  <si>
    <t>27103</t>
  </si>
  <si>
    <t>NICOLLET</t>
  </si>
  <si>
    <t>24520</t>
  </si>
  <si>
    <t>27105</t>
  </si>
  <si>
    <t>NOBLES</t>
  </si>
  <si>
    <t>24530</t>
  </si>
  <si>
    <t>27107</t>
  </si>
  <si>
    <t>NORMAN</t>
  </si>
  <si>
    <t>24540</t>
  </si>
  <si>
    <t>27109</t>
  </si>
  <si>
    <t>OLMSTED</t>
  </si>
  <si>
    <t>24550</t>
  </si>
  <si>
    <t>27111</t>
  </si>
  <si>
    <t>OTTER TAIL</t>
  </si>
  <si>
    <t>24560</t>
  </si>
  <si>
    <t>27113</t>
  </si>
  <si>
    <t>PENNINGTON</t>
  </si>
  <si>
    <t>24570</t>
  </si>
  <si>
    <t>27115</t>
  </si>
  <si>
    <t>PINE</t>
  </si>
  <si>
    <t>24580</t>
  </si>
  <si>
    <t>27117</t>
  </si>
  <si>
    <t>PIPESTONE</t>
  </si>
  <si>
    <t>24590</t>
  </si>
  <si>
    <t>27119</t>
  </si>
  <si>
    <t>24600</t>
  </si>
  <si>
    <t>27121</t>
  </si>
  <si>
    <t>24610</t>
  </si>
  <si>
    <t>27123</t>
  </si>
  <si>
    <t>RAMSEY</t>
  </si>
  <si>
    <t>24620</t>
  </si>
  <si>
    <t>27125</t>
  </si>
  <si>
    <t>RED LAKE</t>
  </si>
  <si>
    <t>24630</t>
  </si>
  <si>
    <t>27127</t>
  </si>
  <si>
    <t>REDWOOD</t>
  </si>
  <si>
    <t>24640</t>
  </si>
  <si>
    <t>27129</t>
  </si>
  <si>
    <t>RENVILLE</t>
  </si>
  <si>
    <t>24650</t>
  </si>
  <si>
    <t>27131</t>
  </si>
  <si>
    <t>24660</t>
  </si>
  <si>
    <t>27133</t>
  </si>
  <si>
    <t>ROCK</t>
  </si>
  <si>
    <t>24670</t>
  </si>
  <si>
    <t>27135</t>
  </si>
  <si>
    <t>ROSEAU</t>
  </si>
  <si>
    <t>24680</t>
  </si>
  <si>
    <t>27137</t>
  </si>
  <si>
    <t>ST. LOUIS</t>
  </si>
  <si>
    <t>24690</t>
  </si>
  <si>
    <t>27139</t>
  </si>
  <si>
    <t>24700</t>
  </si>
  <si>
    <t>27141</t>
  </si>
  <si>
    <t>SHERBURNE</t>
  </si>
  <si>
    <t>24710</t>
  </si>
  <si>
    <t>27143</t>
  </si>
  <si>
    <t>SIBLEY</t>
  </si>
  <si>
    <t>24720</t>
  </si>
  <si>
    <t>27145</t>
  </si>
  <si>
    <t>STEARNS</t>
  </si>
  <si>
    <t>24730</t>
  </si>
  <si>
    <t>27147</t>
  </si>
  <si>
    <t>STEELE</t>
  </si>
  <si>
    <t>24740</t>
  </si>
  <si>
    <t>27149</t>
  </si>
  <si>
    <t>24750</t>
  </si>
  <si>
    <t>27151</t>
  </si>
  <si>
    <t>SWIFT</t>
  </si>
  <si>
    <t>24760</t>
  </si>
  <si>
    <t>27153</t>
  </si>
  <si>
    <t>24770</t>
  </si>
  <si>
    <t>27155</t>
  </si>
  <si>
    <t>TRAVERSE</t>
  </si>
  <si>
    <t>24780</t>
  </si>
  <si>
    <t>27157</t>
  </si>
  <si>
    <t>WABASHA</t>
  </si>
  <si>
    <t>24790</t>
  </si>
  <si>
    <t>27159</t>
  </si>
  <si>
    <t>WADENA</t>
  </si>
  <si>
    <t>24800</t>
  </si>
  <si>
    <t>27161</t>
  </si>
  <si>
    <t>WASECA</t>
  </si>
  <si>
    <t>24810</t>
  </si>
  <si>
    <t>27163</t>
  </si>
  <si>
    <t>24820</t>
  </si>
  <si>
    <t>27165</t>
  </si>
  <si>
    <t>WATONWAN</t>
  </si>
  <si>
    <t>24830</t>
  </si>
  <si>
    <t>27167</t>
  </si>
  <si>
    <t>WILKIN</t>
  </si>
  <si>
    <t>24840</t>
  </si>
  <si>
    <t>27169</t>
  </si>
  <si>
    <t>WINONA</t>
  </si>
  <si>
    <t>24850</t>
  </si>
  <si>
    <t>27171</t>
  </si>
  <si>
    <t>24860</t>
  </si>
  <si>
    <t>27173</t>
  </si>
  <si>
    <t>YELLOW MEDCINE</t>
  </si>
  <si>
    <t>24999</t>
  </si>
  <si>
    <t>27990</t>
  </si>
  <si>
    <t>25000</t>
  </si>
  <si>
    <t>28001</t>
  </si>
  <si>
    <t>Mississippi</t>
  </si>
  <si>
    <t>25010</t>
  </si>
  <si>
    <t>28003</t>
  </si>
  <si>
    <t>ALCORN</t>
  </si>
  <si>
    <t>25020</t>
  </si>
  <si>
    <t>28005</t>
  </si>
  <si>
    <t>AMITE</t>
  </si>
  <si>
    <t>25030</t>
  </si>
  <si>
    <t>28007</t>
  </si>
  <si>
    <t>ATTALA</t>
  </si>
  <si>
    <t>25040</t>
  </si>
  <si>
    <t>28009</t>
  </si>
  <si>
    <t>25050</t>
  </si>
  <si>
    <t>28011</t>
  </si>
  <si>
    <t>BOLIVAR</t>
  </si>
  <si>
    <t>25060</t>
  </si>
  <si>
    <t>28013</t>
  </si>
  <si>
    <t>25070</t>
  </si>
  <si>
    <t>28015</t>
  </si>
  <si>
    <t>25080</t>
  </si>
  <si>
    <t>28017</t>
  </si>
  <si>
    <t>25090</t>
  </si>
  <si>
    <t>28019</t>
  </si>
  <si>
    <t>25100</t>
  </si>
  <si>
    <t>28021</t>
  </si>
  <si>
    <t>25110</t>
  </si>
  <si>
    <t>28023</t>
  </si>
  <si>
    <t>25120</t>
  </si>
  <si>
    <t>28025</t>
  </si>
  <si>
    <t>25130</t>
  </si>
  <si>
    <t>28027</t>
  </si>
  <si>
    <t>COAHOMA</t>
  </si>
  <si>
    <t>25140</t>
  </si>
  <si>
    <t>28029</t>
  </si>
  <si>
    <t>COPIAH</t>
  </si>
  <si>
    <t>25150</t>
  </si>
  <si>
    <t>28031</t>
  </si>
  <si>
    <t>25160</t>
  </si>
  <si>
    <t>28033</t>
  </si>
  <si>
    <t>25170</t>
  </si>
  <si>
    <t>28035</t>
  </si>
  <si>
    <t>FORREST</t>
  </si>
  <si>
    <t>25180</t>
  </si>
  <si>
    <t>28037</t>
  </si>
  <si>
    <t>25190</t>
  </si>
  <si>
    <t>28039</t>
  </si>
  <si>
    <t>GEORGE</t>
  </si>
  <si>
    <t>25200</t>
  </si>
  <si>
    <t>28041</t>
  </si>
  <si>
    <t>25210</t>
  </si>
  <si>
    <t>28043</t>
  </si>
  <si>
    <t>GRENADA</t>
  </si>
  <si>
    <t>25220</t>
  </si>
  <si>
    <t>28045</t>
  </si>
  <si>
    <t>25230</t>
  </si>
  <si>
    <t>28047</t>
  </si>
  <si>
    <t>25240</t>
  </si>
  <si>
    <t>28049</t>
  </si>
  <si>
    <t>HINDS</t>
  </si>
  <si>
    <t>25250</t>
  </si>
  <si>
    <t>28051</t>
  </si>
  <si>
    <t>25260</t>
  </si>
  <si>
    <t>28053</t>
  </si>
  <si>
    <t>HUMPHREYS</t>
  </si>
  <si>
    <t>25270</t>
  </si>
  <si>
    <t>28055</t>
  </si>
  <si>
    <t>ISSAQUENA</t>
  </si>
  <si>
    <t>25280</t>
  </si>
  <si>
    <t>28057</t>
  </si>
  <si>
    <t>ITAWAMBA</t>
  </si>
  <si>
    <t>25290</t>
  </si>
  <si>
    <t>28059</t>
  </si>
  <si>
    <t>25300</t>
  </si>
  <si>
    <t>28061</t>
  </si>
  <si>
    <t>25310</t>
  </si>
  <si>
    <t>28063</t>
  </si>
  <si>
    <t>25320</t>
  </si>
  <si>
    <t>28065</t>
  </si>
  <si>
    <t>JEFFERSON DAVIS</t>
  </si>
  <si>
    <t>25330</t>
  </si>
  <si>
    <t>28067</t>
  </si>
  <si>
    <t>25340</t>
  </si>
  <si>
    <t>28069</t>
  </si>
  <si>
    <t>KEMPER</t>
  </si>
  <si>
    <t>25350</t>
  </si>
  <si>
    <t>28071</t>
  </si>
  <si>
    <t>25360</t>
  </si>
  <si>
    <t>28073</t>
  </si>
  <si>
    <t>25370</t>
  </si>
  <si>
    <t>28075</t>
  </si>
  <si>
    <t>25380</t>
  </si>
  <si>
    <t>28077</t>
  </si>
  <si>
    <t>25390</t>
  </si>
  <si>
    <t>28079</t>
  </si>
  <si>
    <t>LEAKE</t>
  </si>
  <si>
    <t>25400</t>
  </si>
  <si>
    <t>28081</t>
  </si>
  <si>
    <t>25410</t>
  </si>
  <si>
    <t>28083</t>
  </si>
  <si>
    <t>LEFLORE</t>
  </si>
  <si>
    <t>25420</t>
  </si>
  <si>
    <t>28085</t>
  </si>
  <si>
    <t>25430</t>
  </si>
  <si>
    <t>28087</t>
  </si>
  <si>
    <t>25440</t>
  </si>
  <si>
    <t>28089</t>
  </si>
  <si>
    <t>25450</t>
  </si>
  <si>
    <t>28091</t>
  </si>
  <si>
    <t>25460</t>
  </si>
  <si>
    <t>28093</t>
  </si>
  <si>
    <t>25470</t>
  </si>
  <si>
    <t>28095</t>
  </si>
  <si>
    <t>25480</t>
  </si>
  <si>
    <t>28097</t>
  </si>
  <si>
    <t>25490</t>
  </si>
  <si>
    <t>28099</t>
  </si>
  <si>
    <t>NESHOBA</t>
  </si>
  <si>
    <t>25500</t>
  </si>
  <si>
    <t>28101</t>
  </si>
  <si>
    <t>25510</t>
  </si>
  <si>
    <t>28103</t>
  </si>
  <si>
    <t>NOXUBEE</t>
  </si>
  <si>
    <t>25520</t>
  </si>
  <si>
    <t>28105</t>
  </si>
  <si>
    <t>OKTIBBEHA</t>
  </si>
  <si>
    <t>25530</t>
  </si>
  <si>
    <t>28107</t>
  </si>
  <si>
    <t>PANOLA</t>
  </si>
  <si>
    <t>25540</t>
  </si>
  <si>
    <t>28109</t>
  </si>
  <si>
    <t>PEARL RIVER</t>
  </si>
  <si>
    <t>25550</t>
  </si>
  <si>
    <t>28111</t>
  </si>
  <si>
    <t>25560</t>
  </si>
  <si>
    <t>28113</t>
  </si>
  <si>
    <t>25570</t>
  </si>
  <si>
    <t>28115</t>
  </si>
  <si>
    <t>PONTOTOC</t>
  </si>
  <si>
    <t>25580</t>
  </si>
  <si>
    <t>28117</t>
  </si>
  <si>
    <t>PRENTISS</t>
  </si>
  <si>
    <t>25590</t>
  </si>
  <si>
    <t>28119</t>
  </si>
  <si>
    <t>25600</t>
  </si>
  <si>
    <t>28121</t>
  </si>
  <si>
    <t>RANKIN</t>
  </si>
  <si>
    <t>25610</t>
  </si>
  <si>
    <t>28123</t>
  </si>
  <si>
    <t>25620</t>
  </si>
  <si>
    <t>28125</t>
  </si>
  <si>
    <t>SHARKEY</t>
  </si>
  <si>
    <t>25630</t>
  </si>
  <si>
    <t>28127</t>
  </si>
  <si>
    <t>25640</t>
  </si>
  <si>
    <t>28129</t>
  </si>
  <si>
    <t>25650</t>
  </si>
  <si>
    <t>28131</t>
  </si>
  <si>
    <t>25660</t>
  </si>
  <si>
    <t>28133</t>
  </si>
  <si>
    <t>SUNFLOWER</t>
  </si>
  <si>
    <t>25670</t>
  </si>
  <si>
    <t>28135</t>
  </si>
  <si>
    <t>TALLAHATCHIE</t>
  </si>
  <si>
    <t>25680</t>
  </si>
  <si>
    <t>28137</t>
  </si>
  <si>
    <t>TATE</t>
  </si>
  <si>
    <t>25690</t>
  </si>
  <si>
    <t>28139</t>
  </si>
  <si>
    <t>TIPPAH</t>
  </si>
  <si>
    <t>25700</t>
  </si>
  <si>
    <t>28141</t>
  </si>
  <si>
    <t>TISHOMINGO</t>
  </si>
  <si>
    <t>25710</t>
  </si>
  <si>
    <t>28143</t>
  </si>
  <si>
    <t>TUNICA</t>
  </si>
  <si>
    <t>25720</t>
  </si>
  <si>
    <t>28145</t>
  </si>
  <si>
    <t>25730</t>
  </si>
  <si>
    <t>28147</t>
  </si>
  <si>
    <t>WALTHALL</t>
  </si>
  <si>
    <t>25740</t>
  </si>
  <si>
    <t>28149</t>
  </si>
  <si>
    <t>25750</t>
  </si>
  <si>
    <t>28151</t>
  </si>
  <si>
    <t>25760</t>
  </si>
  <si>
    <t>28153</t>
  </si>
  <si>
    <t>25770</t>
  </si>
  <si>
    <t>28155</t>
  </si>
  <si>
    <t>25780</t>
  </si>
  <si>
    <t>28157</t>
  </si>
  <si>
    <t>25790</t>
  </si>
  <si>
    <t>28159</t>
  </si>
  <si>
    <t>25800</t>
  </si>
  <si>
    <t>28161</t>
  </si>
  <si>
    <t>YALOBUSHA</t>
  </si>
  <si>
    <t>25810</t>
  </si>
  <si>
    <t>28163</t>
  </si>
  <si>
    <t>YAZOO</t>
  </si>
  <si>
    <t>25999</t>
  </si>
  <si>
    <t>28990</t>
  </si>
  <si>
    <t>26000</t>
  </si>
  <si>
    <t>29001</t>
  </si>
  <si>
    <t>Missouri</t>
  </si>
  <si>
    <t>26010</t>
  </si>
  <si>
    <t>29003</t>
  </si>
  <si>
    <t>ANDREW</t>
  </si>
  <si>
    <t>26020</t>
  </si>
  <si>
    <t>29005</t>
  </si>
  <si>
    <t>26030</t>
  </si>
  <si>
    <t>29007</t>
  </si>
  <si>
    <t>AUDRAIN</t>
  </si>
  <si>
    <t>26040</t>
  </si>
  <si>
    <t>29009</t>
  </si>
  <si>
    <t>26050</t>
  </si>
  <si>
    <t>29011</t>
  </si>
  <si>
    <t>26060</t>
  </si>
  <si>
    <t>29013</t>
  </si>
  <si>
    <t>BATES</t>
  </si>
  <si>
    <t>26070</t>
  </si>
  <si>
    <t>29015</t>
  </si>
  <si>
    <t>26080</t>
  </si>
  <si>
    <t>29017</t>
  </si>
  <si>
    <t>BOLLINGER</t>
  </si>
  <si>
    <t>26090</t>
  </si>
  <si>
    <t>29019</t>
  </si>
  <si>
    <t>26100</t>
  </si>
  <si>
    <t>29021</t>
  </si>
  <si>
    <t>26110</t>
  </si>
  <si>
    <t>29023</t>
  </si>
  <si>
    <t>26120</t>
  </si>
  <si>
    <t>29025</t>
  </si>
  <si>
    <t>26130</t>
  </si>
  <si>
    <t>29027</t>
  </si>
  <si>
    <t>CALLAWAY</t>
  </si>
  <si>
    <t>26140</t>
  </si>
  <si>
    <t>29029</t>
  </si>
  <si>
    <t>26150</t>
  </si>
  <si>
    <t>29031</t>
  </si>
  <si>
    <t>CAPE GIRARDEAU</t>
  </si>
  <si>
    <t>26160</t>
  </si>
  <si>
    <t>29033</t>
  </si>
  <si>
    <t>26170</t>
  </si>
  <si>
    <t>29035</t>
  </si>
  <si>
    <t>26180</t>
  </si>
  <si>
    <t>29037</t>
  </si>
  <si>
    <t>26190</t>
  </si>
  <si>
    <t>29039</t>
  </si>
  <si>
    <t>26200</t>
  </si>
  <si>
    <t>29041</t>
  </si>
  <si>
    <t>CHARITON</t>
  </si>
  <si>
    <t>26210</t>
  </si>
  <si>
    <t>29043</t>
  </si>
  <si>
    <t>26220</t>
  </si>
  <si>
    <t>29045</t>
  </si>
  <si>
    <t>26230</t>
  </si>
  <si>
    <t>29047</t>
  </si>
  <si>
    <t>26240</t>
  </si>
  <si>
    <t>29049</t>
  </si>
  <si>
    <t>26250</t>
  </si>
  <si>
    <t>29051</t>
  </si>
  <si>
    <t>COLE</t>
  </si>
  <si>
    <t>26260</t>
  </si>
  <si>
    <t>29053</t>
  </si>
  <si>
    <t>COOPER</t>
  </si>
  <si>
    <t>26270</t>
  </si>
  <si>
    <t>29055</t>
  </si>
  <si>
    <t>26280</t>
  </si>
  <si>
    <t>29057</t>
  </si>
  <si>
    <t>26290</t>
  </si>
  <si>
    <t>29059</t>
  </si>
  <si>
    <t>26300</t>
  </si>
  <si>
    <t>29061</t>
  </si>
  <si>
    <t>26310</t>
  </si>
  <si>
    <t>29063</t>
  </si>
  <si>
    <t>26320</t>
  </si>
  <si>
    <t>29065</t>
  </si>
  <si>
    <t>DENT</t>
  </si>
  <si>
    <t>26330</t>
  </si>
  <si>
    <t>29067</t>
  </si>
  <si>
    <t>26340</t>
  </si>
  <si>
    <t>29069</t>
  </si>
  <si>
    <t>DUNKLIN</t>
  </si>
  <si>
    <t>26350</t>
  </si>
  <si>
    <t>29071</t>
  </si>
  <si>
    <t>26360</t>
  </si>
  <si>
    <t>29073</t>
  </si>
  <si>
    <t>GASCONADE</t>
  </si>
  <si>
    <t>26370</t>
  </si>
  <si>
    <t>29075</t>
  </si>
  <si>
    <t>GENTRY</t>
  </si>
  <si>
    <t>26380</t>
  </si>
  <si>
    <t>29077</t>
  </si>
  <si>
    <t>26390</t>
  </si>
  <si>
    <t>29079</t>
  </si>
  <si>
    <t>26400</t>
  </si>
  <si>
    <t>29081</t>
  </si>
  <si>
    <t>26410</t>
  </si>
  <si>
    <t>29083</t>
  </si>
  <si>
    <t>26411</t>
  </si>
  <si>
    <t>29085</t>
  </si>
  <si>
    <t>HICKORY</t>
  </si>
  <si>
    <t>26412</t>
  </si>
  <si>
    <t>29087</t>
  </si>
  <si>
    <t>HOLT</t>
  </si>
  <si>
    <t>26440</t>
  </si>
  <si>
    <t>29089</t>
  </si>
  <si>
    <t>26450</t>
  </si>
  <si>
    <t>29091</t>
  </si>
  <si>
    <t>HOWELL</t>
  </si>
  <si>
    <t>26460</t>
  </si>
  <si>
    <t>29093</t>
  </si>
  <si>
    <t>26470</t>
  </si>
  <si>
    <t>29095</t>
  </si>
  <si>
    <t>26480</t>
  </si>
  <si>
    <t>29097</t>
  </si>
  <si>
    <t>26490</t>
  </si>
  <si>
    <t>29099</t>
  </si>
  <si>
    <t>26500</t>
  </si>
  <si>
    <t>29101</t>
  </si>
  <si>
    <t>26510</t>
  </si>
  <si>
    <t>29103</t>
  </si>
  <si>
    <t>26520</t>
  </si>
  <si>
    <t>29105</t>
  </si>
  <si>
    <t>LACLEDE</t>
  </si>
  <si>
    <t>26530</t>
  </si>
  <si>
    <t>29107</t>
  </si>
  <si>
    <t>26540</t>
  </si>
  <si>
    <t>29109</t>
  </si>
  <si>
    <t>26541</t>
  </si>
  <si>
    <t>29111</t>
  </si>
  <si>
    <t>26560</t>
  </si>
  <si>
    <t>29113</t>
  </si>
  <si>
    <t>26570</t>
  </si>
  <si>
    <t>29115</t>
  </si>
  <si>
    <t>26580</t>
  </si>
  <si>
    <t>29117</t>
  </si>
  <si>
    <t>26590</t>
  </si>
  <si>
    <t>29119</t>
  </si>
  <si>
    <t>MC DONALD</t>
  </si>
  <si>
    <t>26600</t>
  </si>
  <si>
    <t>29121</t>
  </si>
  <si>
    <t>26601</t>
  </si>
  <si>
    <t>29123</t>
  </si>
  <si>
    <t>26620</t>
  </si>
  <si>
    <t>29125</t>
  </si>
  <si>
    <t>MARIES</t>
  </si>
  <si>
    <t>26630</t>
  </si>
  <si>
    <t>29127</t>
  </si>
  <si>
    <t>26631</t>
  </si>
  <si>
    <t>29129</t>
  </si>
  <si>
    <t>26650</t>
  </si>
  <si>
    <t>29131</t>
  </si>
  <si>
    <t>26660</t>
  </si>
  <si>
    <t>29133</t>
  </si>
  <si>
    <t>26670</t>
  </si>
  <si>
    <t>29135</t>
  </si>
  <si>
    <t>MONITEAU</t>
  </si>
  <si>
    <t>26680</t>
  </si>
  <si>
    <t>29137</t>
  </si>
  <si>
    <t>26690</t>
  </si>
  <si>
    <t>29139</t>
  </si>
  <si>
    <t>26700</t>
  </si>
  <si>
    <t>29141</t>
  </si>
  <si>
    <t>26710</t>
  </si>
  <si>
    <t>29143</t>
  </si>
  <si>
    <t>NEW MADRID</t>
  </si>
  <si>
    <t>26720</t>
  </si>
  <si>
    <t>29145</t>
  </si>
  <si>
    <t>26730</t>
  </si>
  <si>
    <t>29147</t>
  </si>
  <si>
    <t>NODAWAY</t>
  </si>
  <si>
    <t>26740</t>
  </si>
  <si>
    <t>29149</t>
  </si>
  <si>
    <t>26750</t>
  </si>
  <si>
    <t>29151</t>
  </si>
  <si>
    <t>26751</t>
  </si>
  <si>
    <t>29153</t>
  </si>
  <si>
    <t>OZARK</t>
  </si>
  <si>
    <t>26770</t>
  </si>
  <si>
    <t>29155</t>
  </si>
  <si>
    <t>PEMISCOT</t>
  </si>
  <si>
    <t>26780</t>
  </si>
  <si>
    <t>29157</t>
  </si>
  <si>
    <t>26790</t>
  </si>
  <si>
    <t>29159</t>
  </si>
  <si>
    <t>PETTIS</t>
  </si>
  <si>
    <t>26800</t>
  </si>
  <si>
    <t>29161</t>
  </si>
  <si>
    <t>PHELPS</t>
  </si>
  <si>
    <t>26810</t>
  </si>
  <si>
    <t>29163</t>
  </si>
  <si>
    <t>26820</t>
  </si>
  <si>
    <t>29165</t>
  </si>
  <si>
    <t>PLATTE</t>
  </si>
  <si>
    <t>26821</t>
  </si>
  <si>
    <t>29167</t>
  </si>
  <si>
    <t>26840</t>
  </si>
  <si>
    <t>29169</t>
  </si>
  <si>
    <t>26850</t>
  </si>
  <si>
    <t>29171</t>
  </si>
  <si>
    <t>26860</t>
  </si>
  <si>
    <t>29173</t>
  </si>
  <si>
    <t>RALLS</t>
  </si>
  <si>
    <t>26870</t>
  </si>
  <si>
    <t>29175</t>
  </si>
  <si>
    <t>26880</t>
  </si>
  <si>
    <t>29177</t>
  </si>
  <si>
    <t>RAY</t>
  </si>
  <si>
    <t>26881</t>
  </si>
  <si>
    <t>29179</t>
  </si>
  <si>
    <t>REYNOLDS</t>
  </si>
  <si>
    <t>26900</t>
  </si>
  <si>
    <t>29181</t>
  </si>
  <si>
    <t>26910</t>
  </si>
  <si>
    <t>29183</t>
  </si>
  <si>
    <t>26911</t>
  </si>
  <si>
    <t>29185</t>
  </si>
  <si>
    <t>26960</t>
  </si>
  <si>
    <t>29186</t>
  </si>
  <si>
    <t>STE. GENEVIEVE</t>
  </si>
  <si>
    <t>26930</t>
  </si>
  <si>
    <t>29187</t>
  </si>
  <si>
    <t>ST. FRANCOIS</t>
  </si>
  <si>
    <t>26940</t>
  </si>
  <si>
    <t>29189</t>
  </si>
  <si>
    <t>26970</t>
  </si>
  <si>
    <t>29195</t>
  </si>
  <si>
    <t>26980</t>
  </si>
  <si>
    <t>29197</t>
  </si>
  <si>
    <t>26981</t>
  </si>
  <si>
    <t>29199</t>
  </si>
  <si>
    <t>SCOTLAND</t>
  </si>
  <si>
    <t>26982</t>
  </si>
  <si>
    <t>29201</t>
  </si>
  <si>
    <t>26983</t>
  </si>
  <si>
    <t>29203</t>
  </si>
  <si>
    <t>SHANNON</t>
  </si>
  <si>
    <t>26984</t>
  </si>
  <si>
    <t>29205</t>
  </si>
  <si>
    <t>26985</t>
  </si>
  <si>
    <t>29207</t>
  </si>
  <si>
    <t>STODDARD</t>
  </si>
  <si>
    <t>26986</t>
  </si>
  <si>
    <t>29209</t>
  </si>
  <si>
    <t>26987</t>
  </si>
  <si>
    <t>29211</t>
  </si>
  <si>
    <t>26988</t>
  </si>
  <si>
    <t>29213</t>
  </si>
  <si>
    <t>TANEY</t>
  </si>
  <si>
    <t>26989</t>
  </si>
  <si>
    <t>29215</t>
  </si>
  <si>
    <t>29217</t>
  </si>
  <si>
    <t>26991</t>
  </si>
  <si>
    <t>29219</t>
  </si>
  <si>
    <t>26992</t>
  </si>
  <si>
    <t>29221</t>
  </si>
  <si>
    <t>26993</t>
  </si>
  <si>
    <t>29223</t>
  </si>
  <si>
    <t>26994</t>
  </si>
  <si>
    <t>29225</t>
  </si>
  <si>
    <t>26995</t>
  </si>
  <si>
    <t>29227</t>
  </si>
  <si>
    <t>26996</t>
  </si>
  <si>
    <t>29229</t>
  </si>
  <si>
    <t>26950</t>
  </si>
  <si>
    <t>29510</t>
  </si>
  <si>
    <t>ST. LOUIS CITY</t>
  </si>
  <si>
    <t>26999</t>
  </si>
  <si>
    <t>29990</t>
  </si>
  <si>
    <t>27000</t>
  </si>
  <si>
    <t>30001</t>
  </si>
  <si>
    <t>BEAVERHEAD</t>
  </si>
  <si>
    <t>Montana</t>
  </si>
  <si>
    <t>27010</t>
  </si>
  <si>
    <t>30003</t>
  </si>
  <si>
    <t>BIG HORN</t>
  </si>
  <si>
    <t>27020</t>
  </si>
  <si>
    <t>30005</t>
  </si>
  <si>
    <t>27030</t>
  </si>
  <si>
    <t>30007</t>
  </si>
  <si>
    <t>BROADWATER</t>
  </si>
  <si>
    <t>27040</t>
  </si>
  <si>
    <t>30009</t>
  </si>
  <si>
    <t>CARBON</t>
  </si>
  <si>
    <t>27050</t>
  </si>
  <si>
    <t>30011</t>
  </si>
  <si>
    <t>27060</t>
  </si>
  <si>
    <t>30013</t>
  </si>
  <si>
    <t>CASCADE</t>
  </si>
  <si>
    <t>27070</t>
  </si>
  <si>
    <t>30015</t>
  </si>
  <si>
    <t>CHOUTEAU</t>
  </si>
  <si>
    <t>27080</t>
  </si>
  <si>
    <t>30017</t>
  </si>
  <si>
    <t>27090</t>
  </si>
  <si>
    <t>30019</t>
  </si>
  <si>
    <t>DANIELS</t>
  </si>
  <si>
    <t>27100</t>
  </si>
  <si>
    <t>30021</t>
  </si>
  <si>
    <t>27110</t>
  </si>
  <si>
    <t>30023</t>
  </si>
  <si>
    <t>DEER LODGE</t>
  </si>
  <si>
    <t>27120</t>
  </si>
  <si>
    <t>30025</t>
  </si>
  <si>
    <t>FALLON</t>
  </si>
  <si>
    <t>27130</t>
  </si>
  <si>
    <t>30027</t>
  </si>
  <si>
    <t>FERGUS</t>
  </si>
  <si>
    <t>27140</t>
  </si>
  <si>
    <t>30029</t>
  </si>
  <si>
    <t>FLATHEAD</t>
  </si>
  <si>
    <t>27150</t>
  </si>
  <si>
    <t>30031</t>
  </si>
  <si>
    <t>27160</t>
  </si>
  <si>
    <t>30033</t>
  </si>
  <si>
    <t>27170</t>
  </si>
  <si>
    <t>30035</t>
  </si>
  <si>
    <t>GLACIER</t>
  </si>
  <si>
    <t>27180</t>
  </si>
  <si>
    <t>30037</t>
  </si>
  <si>
    <t>GOLDEN VALLEY</t>
  </si>
  <si>
    <t>27190</t>
  </si>
  <si>
    <t>30039</t>
  </si>
  <si>
    <t>GRANITE</t>
  </si>
  <si>
    <t>27200</t>
  </si>
  <si>
    <t>30041</t>
  </si>
  <si>
    <t>HILL</t>
  </si>
  <si>
    <t>27210</t>
  </si>
  <si>
    <t>30043</t>
  </si>
  <si>
    <t>27220</t>
  </si>
  <si>
    <t>30045</t>
  </si>
  <si>
    <t>JUDITH BASIN</t>
  </si>
  <si>
    <t>27230</t>
  </si>
  <si>
    <t>30047</t>
  </si>
  <si>
    <t>27240</t>
  </si>
  <si>
    <t>30049</t>
  </si>
  <si>
    <t>LEWIS AND CLARK</t>
  </si>
  <si>
    <t>27250</t>
  </si>
  <si>
    <t>30051</t>
  </si>
  <si>
    <t>27260</t>
  </si>
  <si>
    <t>30053</t>
  </si>
  <si>
    <t>27270</t>
  </si>
  <si>
    <t>30055</t>
  </si>
  <si>
    <t>MCCONE</t>
  </si>
  <si>
    <t>27280</t>
  </si>
  <si>
    <t>30057</t>
  </si>
  <si>
    <t>27290</t>
  </si>
  <si>
    <t>30059</t>
  </si>
  <si>
    <t>MEAGHER</t>
  </si>
  <si>
    <t>27300</t>
  </si>
  <si>
    <t>30061</t>
  </si>
  <si>
    <t>27310</t>
  </si>
  <si>
    <t>30063</t>
  </si>
  <si>
    <t>MISSOULA</t>
  </si>
  <si>
    <t>27320</t>
  </si>
  <si>
    <t>30065</t>
  </si>
  <si>
    <t>MUSSELSHELL</t>
  </si>
  <si>
    <t>27330</t>
  </si>
  <si>
    <t>30067</t>
  </si>
  <si>
    <t>27340</t>
  </si>
  <si>
    <t>30069</t>
  </si>
  <si>
    <t>PETROLEUM</t>
  </si>
  <si>
    <t>27350</t>
  </si>
  <si>
    <t>30071</t>
  </si>
  <si>
    <t>27360</t>
  </si>
  <si>
    <t>30073</t>
  </si>
  <si>
    <t>PONDERA</t>
  </si>
  <si>
    <t>27370</t>
  </si>
  <si>
    <t>30075</t>
  </si>
  <si>
    <t>POWDER RIVER</t>
  </si>
  <si>
    <t>27380</t>
  </si>
  <si>
    <t>30077</t>
  </si>
  <si>
    <t>27390</t>
  </si>
  <si>
    <t>30079</t>
  </si>
  <si>
    <t>27400</t>
  </si>
  <si>
    <t>30081</t>
  </si>
  <si>
    <t>RAVALLI</t>
  </si>
  <si>
    <t>27410</t>
  </si>
  <si>
    <t>30083</t>
  </si>
  <si>
    <t>27420</t>
  </si>
  <si>
    <t>30085</t>
  </si>
  <si>
    <t>ROOSEVELT</t>
  </si>
  <si>
    <t>27430</t>
  </si>
  <si>
    <t>30087</t>
  </si>
  <si>
    <t>ROSEBUD</t>
  </si>
  <si>
    <t>27440</t>
  </si>
  <si>
    <t>30089</t>
  </si>
  <si>
    <t>SANDERS</t>
  </si>
  <si>
    <t>27450</t>
  </si>
  <si>
    <t>30091</t>
  </si>
  <si>
    <t>27460</t>
  </si>
  <si>
    <t>30093</t>
  </si>
  <si>
    <t>SILVER BOW</t>
  </si>
  <si>
    <t>27470</t>
  </si>
  <si>
    <t>30095</t>
  </si>
  <si>
    <t>STILLWATER</t>
  </si>
  <si>
    <t>27480</t>
  </si>
  <si>
    <t>30097</t>
  </si>
  <si>
    <t>SWEET GRASS</t>
  </si>
  <si>
    <t>27490</t>
  </si>
  <si>
    <t>30099</t>
  </si>
  <si>
    <t>27500</t>
  </si>
  <si>
    <t>30101</t>
  </si>
  <si>
    <t>TOOLE</t>
  </si>
  <si>
    <t>27510</t>
  </si>
  <si>
    <t>30103</t>
  </si>
  <si>
    <t>TREASURE</t>
  </si>
  <si>
    <t>27520</t>
  </si>
  <si>
    <t>30105</t>
  </si>
  <si>
    <t>27530</t>
  </si>
  <si>
    <t>30107</t>
  </si>
  <si>
    <t>WHEATLAND</t>
  </si>
  <si>
    <t>27540</t>
  </si>
  <si>
    <t>30109</t>
  </si>
  <si>
    <t>WIBAUX</t>
  </si>
  <si>
    <t>27550</t>
  </si>
  <si>
    <t>30111</t>
  </si>
  <si>
    <t>YELLOWSTONE</t>
  </si>
  <si>
    <t>27999</t>
  </si>
  <si>
    <t>30990</t>
  </si>
  <si>
    <t>28000</t>
  </si>
  <si>
    <t>31001</t>
  </si>
  <si>
    <t>Nebraska</t>
  </si>
  <si>
    <t>28010</t>
  </si>
  <si>
    <t>31003</t>
  </si>
  <si>
    <t>ANTELOPE</t>
  </si>
  <si>
    <t>28020</t>
  </si>
  <si>
    <t>31005</t>
  </si>
  <si>
    <t>ARTHUR</t>
  </si>
  <si>
    <t>28030</t>
  </si>
  <si>
    <t>31007</t>
  </si>
  <si>
    <t>BANNER</t>
  </si>
  <si>
    <t>28040</t>
  </si>
  <si>
    <t>31009</t>
  </si>
  <si>
    <t>28050</t>
  </si>
  <si>
    <t>31011</t>
  </si>
  <si>
    <t>28060</t>
  </si>
  <si>
    <t>31013</t>
  </si>
  <si>
    <t>BOX BUTTE</t>
  </si>
  <si>
    <t>28070</t>
  </si>
  <si>
    <t>31015</t>
  </si>
  <si>
    <t>28080</t>
  </si>
  <si>
    <t>31017</t>
  </si>
  <si>
    <t>28090</t>
  </si>
  <si>
    <t>31019</t>
  </si>
  <si>
    <t>BUFFALO</t>
  </si>
  <si>
    <t>28100</t>
  </si>
  <si>
    <t>31021</t>
  </si>
  <si>
    <t>BURT</t>
  </si>
  <si>
    <t>28110</t>
  </si>
  <si>
    <t>31023</t>
  </si>
  <si>
    <t>28120</t>
  </si>
  <si>
    <t>31025</t>
  </si>
  <si>
    <t>28130</t>
  </si>
  <si>
    <t>31027</t>
  </si>
  <si>
    <t>28140</t>
  </si>
  <si>
    <t>31029</t>
  </si>
  <si>
    <t>28150</t>
  </si>
  <si>
    <t>31031</t>
  </si>
  <si>
    <t>CHERRY</t>
  </si>
  <si>
    <t>28160</t>
  </si>
  <si>
    <t>31033</t>
  </si>
  <si>
    <t>28170</t>
  </si>
  <si>
    <t>31035</t>
  </si>
  <si>
    <t>28180</t>
  </si>
  <si>
    <t>31037</t>
  </si>
  <si>
    <t>COLFAX</t>
  </si>
  <si>
    <t>28190</t>
  </si>
  <si>
    <t>31039</t>
  </si>
  <si>
    <t>CUMING</t>
  </si>
  <si>
    <t>28200</t>
  </si>
  <si>
    <t>31041</t>
  </si>
  <si>
    <t>28210</t>
  </si>
  <si>
    <t>31043</t>
  </si>
  <si>
    <t>28220</t>
  </si>
  <si>
    <t>31045</t>
  </si>
  <si>
    <t>DAWES</t>
  </si>
  <si>
    <t>28230</t>
  </si>
  <si>
    <t>31047</t>
  </si>
  <si>
    <t>28240</t>
  </si>
  <si>
    <t>31049</t>
  </si>
  <si>
    <t>DEUEL</t>
  </si>
  <si>
    <t>28250</t>
  </si>
  <si>
    <t>31051</t>
  </si>
  <si>
    <t>DIXON</t>
  </si>
  <si>
    <t>28260</t>
  </si>
  <si>
    <t>31053</t>
  </si>
  <si>
    <t>28270</t>
  </si>
  <si>
    <t>31055</t>
  </si>
  <si>
    <t>28280</t>
  </si>
  <si>
    <t>31057</t>
  </si>
  <si>
    <t>DUNDY</t>
  </si>
  <si>
    <t>28290</t>
  </si>
  <si>
    <t>31059</t>
  </si>
  <si>
    <t>28300</t>
  </si>
  <si>
    <t>31061</t>
  </si>
  <si>
    <t>28310</t>
  </si>
  <si>
    <t>31063</t>
  </si>
  <si>
    <t>FRONTIER</t>
  </si>
  <si>
    <t>28320</t>
  </si>
  <si>
    <t>31065</t>
  </si>
  <si>
    <t>FURNAS</t>
  </si>
  <si>
    <t>28330</t>
  </si>
  <si>
    <t>31067</t>
  </si>
  <si>
    <t>GAGE</t>
  </si>
  <si>
    <t>28340</t>
  </si>
  <si>
    <t>31069</t>
  </si>
  <si>
    <t>GARDEN</t>
  </si>
  <si>
    <t>28350</t>
  </si>
  <si>
    <t>31071</t>
  </si>
  <si>
    <t>28360</t>
  </si>
  <si>
    <t>31073</t>
  </si>
  <si>
    <t>GOSPER</t>
  </si>
  <si>
    <t>28370</t>
  </si>
  <si>
    <t>31075</t>
  </si>
  <si>
    <t>28380</t>
  </si>
  <si>
    <t>31077</t>
  </si>
  <si>
    <t>28390</t>
  </si>
  <si>
    <t>31079</t>
  </si>
  <si>
    <t>28400</t>
  </si>
  <si>
    <t>31081</t>
  </si>
  <si>
    <t>28410</t>
  </si>
  <si>
    <t>31083</t>
  </si>
  <si>
    <t>28420</t>
  </si>
  <si>
    <t>31085</t>
  </si>
  <si>
    <t>HAYES</t>
  </si>
  <si>
    <t>28430</t>
  </si>
  <si>
    <t>31087</t>
  </si>
  <si>
    <t>HITCHCOCK</t>
  </si>
  <si>
    <t>28440</t>
  </si>
  <si>
    <t>31089</t>
  </si>
  <si>
    <t>28450</t>
  </si>
  <si>
    <t>31091</t>
  </si>
  <si>
    <t>HOOKER</t>
  </si>
  <si>
    <t>28460</t>
  </si>
  <si>
    <t>31093</t>
  </si>
  <si>
    <t>28470</t>
  </si>
  <si>
    <t>31095</t>
  </si>
  <si>
    <t>28480</t>
  </si>
  <si>
    <t>31097</t>
  </si>
  <si>
    <t>28490</t>
  </si>
  <si>
    <t>31099</t>
  </si>
  <si>
    <t>KEARNEY</t>
  </si>
  <si>
    <t>28500</t>
  </si>
  <si>
    <t>31101</t>
  </si>
  <si>
    <t>KEITH</t>
  </si>
  <si>
    <t>28510</t>
  </si>
  <si>
    <t>31103</t>
  </si>
  <si>
    <t>KEYA PAHA</t>
  </si>
  <si>
    <t>28520</t>
  </si>
  <si>
    <t>31105</t>
  </si>
  <si>
    <t>KIMBALL</t>
  </si>
  <si>
    <t>28530</t>
  </si>
  <si>
    <t>31107</t>
  </si>
  <si>
    <t>28540</t>
  </si>
  <si>
    <t>31109</t>
  </si>
  <si>
    <t>LANCASTER</t>
  </si>
  <si>
    <t>28550</t>
  </si>
  <si>
    <t>31111</t>
  </si>
  <si>
    <t>28560</t>
  </si>
  <si>
    <t>31113</t>
  </si>
  <si>
    <t>28570</t>
  </si>
  <si>
    <t>31115</t>
  </si>
  <si>
    <t>LOUP</t>
  </si>
  <si>
    <t>28580</t>
  </si>
  <si>
    <t>31117</t>
  </si>
  <si>
    <t>MC PHERSON</t>
  </si>
  <si>
    <t>28590</t>
  </si>
  <si>
    <t>31119</t>
  </si>
  <si>
    <t>28600</t>
  </si>
  <si>
    <t>31121</t>
  </si>
  <si>
    <t>MERRICK</t>
  </si>
  <si>
    <t>28610</t>
  </si>
  <si>
    <t>31123</t>
  </si>
  <si>
    <t>MORRILL</t>
  </si>
  <si>
    <t>28620</t>
  </si>
  <si>
    <t>31125</t>
  </si>
  <si>
    <t>NANCE</t>
  </si>
  <si>
    <t>28630</t>
  </si>
  <si>
    <t>31127</t>
  </si>
  <si>
    <t>28640</t>
  </si>
  <si>
    <t>31129</t>
  </si>
  <si>
    <t>NUCKOLLS</t>
  </si>
  <si>
    <t>28650</t>
  </si>
  <si>
    <t>31131</t>
  </si>
  <si>
    <t>OTOE</t>
  </si>
  <si>
    <t>28660</t>
  </si>
  <si>
    <t>31133</t>
  </si>
  <si>
    <t>28670</t>
  </si>
  <si>
    <t>31135</t>
  </si>
  <si>
    <t>PERKINS</t>
  </si>
  <si>
    <t>28680</t>
  </si>
  <si>
    <t>31137</t>
  </si>
  <si>
    <t>28690</t>
  </si>
  <si>
    <t>31139</t>
  </si>
  <si>
    <t>28700</t>
  </si>
  <si>
    <t>31141</t>
  </si>
  <si>
    <t>28710</t>
  </si>
  <si>
    <t>31143</t>
  </si>
  <si>
    <t>28720</t>
  </si>
  <si>
    <t>31145</t>
  </si>
  <si>
    <t>RED WILLOW</t>
  </si>
  <si>
    <t>28730</t>
  </si>
  <si>
    <t>31147</t>
  </si>
  <si>
    <t>RICHARDSON</t>
  </si>
  <si>
    <t>28740</t>
  </si>
  <si>
    <t>31149</t>
  </si>
  <si>
    <t>28750</t>
  </si>
  <si>
    <t>31151</t>
  </si>
  <si>
    <t>28760</t>
  </si>
  <si>
    <t>31153</t>
  </si>
  <si>
    <t>SARPY</t>
  </si>
  <si>
    <t>28770</t>
  </si>
  <si>
    <t>31155</t>
  </si>
  <si>
    <t>SAUNDERS</t>
  </si>
  <si>
    <t>28780</t>
  </si>
  <si>
    <t>31157</t>
  </si>
  <si>
    <t>SCOTT BLUFF</t>
  </si>
  <si>
    <t>28790</t>
  </si>
  <si>
    <t>31159</t>
  </si>
  <si>
    <t>28800</t>
  </si>
  <si>
    <t>31161</t>
  </si>
  <si>
    <t>28810</t>
  </si>
  <si>
    <t>31163</t>
  </si>
  <si>
    <t>28820</t>
  </si>
  <si>
    <t>31165</t>
  </si>
  <si>
    <t>28830</t>
  </si>
  <si>
    <t>31167</t>
  </si>
  <si>
    <t>28840</t>
  </si>
  <si>
    <t>31169</t>
  </si>
  <si>
    <t>THAYER</t>
  </si>
  <si>
    <t>28850</t>
  </si>
  <si>
    <t>31171</t>
  </si>
  <si>
    <t>28860</t>
  </si>
  <si>
    <t>31173</t>
  </si>
  <si>
    <t>THURSTON</t>
  </si>
  <si>
    <t>28870</t>
  </si>
  <si>
    <t>31175</t>
  </si>
  <si>
    <t>28880</t>
  </si>
  <si>
    <t>31177</t>
  </si>
  <si>
    <t>28890</t>
  </si>
  <si>
    <t>31179</t>
  </si>
  <si>
    <t>28900</t>
  </si>
  <si>
    <t>31181</t>
  </si>
  <si>
    <t>28910</t>
  </si>
  <si>
    <t>31183</t>
  </si>
  <si>
    <t>28920</t>
  </si>
  <si>
    <t>31185</t>
  </si>
  <si>
    <t>28999</t>
  </si>
  <si>
    <t>31990</t>
  </si>
  <si>
    <t>29000</t>
  </si>
  <si>
    <t>32001</t>
  </si>
  <si>
    <t>CHURCHILL</t>
  </si>
  <si>
    <t>Nevada</t>
  </si>
  <si>
    <t>29010</t>
  </si>
  <si>
    <t>32003</t>
  </si>
  <si>
    <t>29020</t>
  </si>
  <si>
    <t>32005</t>
  </si>
  <si>
    <t>29030</t>
  </si>
  <si>
    <t>32007</t>
  </si>
  <si>
    <t>ELKO</t>
  </si>
  <si>
    <t>29040</t>
  </si>
  <si>
    <t>32009</t>
  </si>
  <si>
    <t>ESMERALDA</t>
  </si>
  <si>
    <t>29050</t>
  </si>
  <si>
    <t>32011</t>
  </si>
  <si>
    <t>EUREKA</t>
  </si>
  <si>
    <t>29060</t>
  </si>
  <si>
    <t>32013</t>
  </si>
  <si>
    <t>29070</t>
  </si>
  <si>
    <t>32015</t>
  </si>
  <si>
    <t>LANDER</t>
  </si>
  <si>
    <t>29080</t>
  </si>
  <si>
    <t>32017</t>
  </si>
  <si>
    <t>29090</t>
  </si>
  <si>
    <t>32019</t>
  </si>
  <si>
    <t>29100</t>
  </si>
  <si>
    <t>32021</t>
  </si>
  <si>
    <t>29110</t>
  </si>
  <si>
    <t>32023</t>
  </si>
  <si>
    <t>NYE</t>
  </si>
  <si>
    <t>29130</t>
  </si>
  <si>
    <t>32027</t>
  </si>
  <si>
    <t>PERSHING</t>
  </si>
  <si>
    <t>29140</t>
  </si>
  <si>
    <t>32029</t>
  </si>
  <si>
    <t>STOREY</t>
  </si>
  <si>
    <t>29150</t>
  </si>
  <si>
    <t>32031</t>
  </si>
  <si>
    <t>WASHOE</t>
  </si>
  <si>
    <t>29160</t>
  </si>
  <si>
    <t>32033</t>
  </si>
  <si>
    <t>WHITE PINE</t>
  </si>
  <si>
    <t>29120</t>
  </si>
  <si>
    <t>32510</t>
  </si>
  <si>
    <t>CARSON CITY</t>
  </si>
  <si>
    <t>29999</t>
  </si>
  <si>
    <t>32990</t>
  </si>
  <si>
    <t>30000</t>
  </si>
  <si>
    <t>33001</t>
  </si>
  <si>
    <t>BELKNAP</t>
  </si>
  <si>
    <t>New Hampshire</t>
  </si>
  <si>
    <t>30010</t>
  </si>
  <si>
    <t>33003</t>
  </si>
  <si>
    <t>30020</t>
  </si>
  <si>
    <t>33005</t>
  </si>
  <si>
    <t>CHESHIRE</t>
  </si>
  <si>
    <t>30030</t>
  </si>
  <si>
    <t>33007</t>
  </si>
  <si>
    <t>COOS</t>
  </si>
  <si>
    <t>30040</t>
  </si>
  <si>
    <t>33009</t>
  </si>
  <si>
    <t>GRAFTON</t>
  </si>
  <si>
    <t>30050</t>
  </si>
  <si>
    <t>33011</t>
  </si>
  <si>
    <t>30060</t>
  </si>
  <si>
    <t>33013</t>
  </si>
  <si>
    <t>MERRIMACK</t>
  </si>
  <si>
    <t>30070</t>
  </si>
  <si>
    <t>33015</t>
  </si>
  <si>
    <t>ROCKINGHAM</t>
  </si>
  <si>
    <t>30080</t>
  </si>
  <si>
    <t>33017</t>
  </si>
  <si>
    <t>STRAFFORD</t>
  </si>
  <si>
    <t>30090</t>
  </si>
  <si>
    <t>33019</t>
  </si>
  <si>
    <t>30999</t>
  </si>
  <si>
    <t>33990</t>
  </si>
  <si>
    <t>31000</t>
  </si>
  <si>
    <t>34001</t>
  </si>
  <si>
    <t>ATLANTIC</t>
  </si>
  <si>
    <t>New Jersey</t>
  </si>
  <si>
    <t>31100</t>
  </si>
  <si>
    <t>34003</t>
  </si>
  <si>
    <t>New York-Jersey City-White Plains, NY-</t>
  </si>
  <si>
    <t>BERGEN</t>
  </si>
  <si>
    <t>31150</t>
  </si>
  <si>
    <t>34005</t>
  </si>
  <si>
    <t>BURLINGTON</t>
  </si>
  <si>
    <t>31160</t>
  </si>
  <si>
    <t>34007</t>
  </si>
  <si>
    <t>31180</t>
  </si>
  <si>
    <t>34009</t>
  </si>
  <si>
    <t>CAPE MAY</t>
  </si>
  <si>
    <t>31190</t>
  </si>
  <si>
    <t>34011</t>
  </si>
  <si>
    <t>31200</t>
  </si>
  <si>
    <t>34013</t>
  </si>
  <si>
    <t>31220</t>
  </si>
  <si>
    <t>34015</t>
  </si>
  <si>
    <t>GLOUCESTER</t>
  </si>
  <si>
    <t>31230</t>
  </si>
  <si>
    <t>34017</t>
  </si>
  <si>
    <t>HUDSON</t>
  </si>
  <si>
    <t>31250</t>
  </si>
  <si>
    <t>34019</t>
  </si>
  <si>
    <t>HUNTERDON</t>
  </si>
  <si>
    <t>31260</t>
  </si>
  <si>
    <t>34021</t>
  </si>
  <si>
    <t>31270</t>
  </si>
  <si>
    <t>34023</t>
  </si>
  <si>
    <t>31290</t>
  </si>
  <si>
    <t>34025</t>
  </si>
  <si>
    <t>MONMOUTH</t>
  </si>
  <si>
    <t>31300</t>
  </si>
  <si>
    <t>34027</t>
  </si>
  <si>
    <t>31310</t>
  </si>
  <si>
    <t>34029</t>
  </si>
  <si>
    <t>OCEAN</t>
  </si>
  <si>
    <t>31320</t>
  </si>
  <si>
    <t>34031</t>
  </si>
  <si>
    <t>PASSAIC</t>
  </si>
  <si>
    <t>31340</t>
  </si>
  <si>
    <t>34033</t>
  </si>
  <si>
    <t>SALEM</t>
  </si>
  <si>
    <t>31350</t>
  </si>
  <si>
    <t>34035</t>
  </si>
  <si>
    <t>31360</t>
  </si>
  <si>
    <t>34037</t>
  </si>
  <si>
    <t>31370</t>
  </si>
  <si>
    <t>34039</t>
  </si>
  <si>
    <t>31390</t>
  </si>
  <si>
    <t>34041</t>
  </si>
  <si>
    <t>31999</t>
  </si>
  <si>
    <t>34990</t>
  </si>
  <si>
    <t>32000</t>
  </si>
  <si>
    <t>35001</t>
  </si>
  <si>
    <t>BERNALILLO</t>
  </si>
  <si>
    <t>New Mexico</t>
  </si>
  <si>
    <t>32010</t>
  </si>
  <si>
    <t>35003</t>
  </si>
  <si>
    <t>CATRON</t>
  </si>
  <si>
    <t>32020</t>
  </si>
  <si>
    <t>35005</t>
  </si>
  <si>
    <t>CHAVES</t>
  </si>
  <si>
    <t>32025</t>
  </si>
  <si>
    <t>35006</t>
  </si>
  <si>
    <t>CIBOLA</t>
  </si>
  <si>
    <t>32030</t>
  </si>
  <si>
    <t>35007</t>
  </si>
  <si>
    <t>32040</t>
  </si>
  <si>
    <t>35009</t>
  </si>
  <si>
    <t>CURRY</t>
  </si>
  <si>
    <t>32050</t>
  </si>
  <si>
    <t>35011</t>
  </si>
  <si>
    <t>DE BACA</t>
  </si>
  <si>
    <t>32060</t>
  </si>
  <si>
    <t>35013</t>
  </si>
  <si>
    <t>DONA ANA</t>
  </si>
  <si>
    <t>32070</t>
  </si>
  <si>
    <t>35015</t>
  </si>
  <si>
    <t>EDDY</t>
  </si>
  <si>
    <t>32080</t>
  </si>
  <si>
    <t>35017</t>
  </si>
  <si>
    <t>32090</t>
  </si>
  <si>
    <t>35019</t>
  </si>
  <si>
    <t>GUADALUPE</t>
  </si>
  <si>
    <t>32100</t>
  </si>
  <si>
    <t>35021</t>
  </si>
  <si>
    <t>HARDING</t>
  </si>
  <si>
    <t>32110</t>
  </si>
  <si>
    <t>35023</t>
  </si>
  <si>
    <t>HIDALGO</t>
  </si>
  <si>
    <t>32120</t>
  </si>
  <si>
    <t>35025</t>
  </si>
  <si>
    <t>LEA</t>
  </si>
  <si>
    <t>32130</t>
  </si>
  <si>
    <t>35027</t>
  </si>
  <si>
    <t>32131</t>
  </si>
  <si>
    <t>35028</t>
  </si>
  <si>
    <t>LOS ALAMOS</t>
  </si>
  <si>
    <t>32140</t>
  </si>
  <si>
    <t>35029</t>
  </si>
  <si>
    <t>LUNA</t>
  </si>
  <si>
    <t>32150</t>
  </si>
  <si>
    <t>35031</t>
  </si>
  <si>
    <t>MCKINLEY</t>
  </si>
  <si>
    <t>32160</t>
  </si>
  <si>
    <t>35033</t>
  </si>
  <si>
    <t>MORA</t>
  </si>
  <si>
    <t>32170</t>
  </si>
  <si>
    <t>35035</t>
  </si>
  <si>
    <t>32180</t>
  </si>
  <si>
    <t>35037</t>
  </si>
  <si>
    <t>QUAY</t>
  </si>
  <si>
    <t>32190</t>
  </si>
  <si>
    <t>35039</t>
  </si>
  <si>
    <t>RIO ARRIBA</t>
  </si>
  <si>
    <t>32200</t>
  </si>
  <si>
    <t>35041</t>
  </si>
  <si>
    <t>32210</t>
  </si>
  <si>
    <t>35043</t>
  </si>
  <si>
    <t>SANDOVAL</t>
  </si>
  <si>
    <t>32220</t>
  </si>
  <si>
    <t>35045</t>
  </si>
  <si>
    <t>32230</t>
  </si>
  <si>
    <t>35047</t>
  </si>
  <si>
    <t>32240</t>
  </si>
  <si>
    <t>35049</t>
  </si>
  <si>
    <t>SANTA FE</t>
  </si>
  <si>
    <t>32250</t>
  </si>
  <si>
    <t>35051</t>
  </si>
  <si>
    <t>32260</t>
  </si>
  <si>
    <t>35053</t>
  </si>
  <si>
    <t>SOCORRO</t>
  </si>
  <si>
    <t>32270</t>
  </si>
  <si>
    <t>35055</t>
  </si>
  <si>
    <t>TAOS</t>
  </si>
  <si>
    <t>32280</t>
  </si>
  <si>
    <t>35057</t>
  </si>
  <si>
    <t>TORRANCE</t>
  </si>
  <si>
    <t>32290</t>
  </si>
  <si>
    <t>35059</t>
  </si>
  <si>
    <t>32300</t>
  </si>
  <si>
    <t>35061</t>
  </si>
  <si>
    <t>VALENCIA</t>
  </si>
  <si>
    <t>32999</t>
  </si>
  <si>
    <t>35990</t>
  </si>
  <si>
    <t>33000</t>
  </si>
  <si>
    <t>36001</t>
  </si>
  <si>
    <t>ALBANY</t>
  </si>
  <si>
    <t>New York</t>
  </si>
  <si>
    <t>33010</t>
  </si>
  <si>
    <t>36003</t>
  </si>
  <si>
    <t>33020</t>
  </si>
  <si>
    <t>36005</t>
  </si>
  <si>
    <t>BRONX</t>
  </si>
  <si>
    <t>33030</t>
  </si>
  <si>
    <t>36007</t>
  </si>
  <si>
    <t>BROOME</t>
  </si>
  <si>
    <t>33040</t>
  </si>
  <si>
    <t>36009</t>
  </si>
  <si>
    <t>CATTARAUGUS</t>
  </si>
  <si>
    <t>33050</t>
  </si>
  <si>
    <t>36011</t>
  </si>
  <si>
    <t>CAYUGA</t>
  </si>
  <si>
    <t>33060</t>
  </si>
  <si>
    <t>36013</t>
  </si>
  <si>
    <t>33070</t>
  </si>
  <si>
    <t>36015</t>
  </si>
  <si>
    <t>CHEMUNG</t>
  </si>
  <si>
    <t>33080</t>
  </si>
  <si>
    <t>36017</t>
  </si>
  <si>
    <t>CHENANGO</t>
  </si>
  <si>
    <t>33090</t>
  </si>
  <si>
    <t>36019</t>
  </si>
  <si>
    <t>33200</t>
  </si>
  <si>
    <t>36021</t>
  </si>
  <si>
    <t>33210</t>
  </si>
  <si>
    <t>36023</t>
  </si>
  <si>
    <t>CORTLAND</t>
  </si>
  <si>
    <t>33220</t>
  </si>
  <si>
    <t>36025</t>
  </si>
  <si>
    <t>33230</t>
  </si>
  <si>
    <t>36027</t>
  </si>
  <si>
    <t>DUTCHESS</t>
  </si>
  <si>
    <t>33240</t>
  </si>
  <si>
    <t>36029</t>
  </si>
  <si>
    <t>ERIE</t>
  </si>
  <si>
    <t>33260</t>
  </si>
  <si>
    <t>36031</t>
  </si>
  <si>
    <t>33270</t>
  </si>
  <si>
    <t>36033</t>
  </si>
  <si>
    <t>33280</t>
  </si>
  <si>
    <t>36035</t>
  </si>
  <si>
    <t>33290</t>
  </si>
  <si>
    <t>36037</t>
  </si>
  <si>
    <t>33300</t>
  </si>
  <si>
    <t>36039</t>
  </si>
  <si>
    <t>33310</t>
  </si>
  <si>
    <t>36041</t>
  </si>
  <si>
    <t>33320</t>
  </si>
  <si>
    <t>36043</t>
  </si>
  <si>
    <t>HERKIMER</t>
  </si>
  <si>
    <t>33330</t>
  </si>
  <si>
    <t>36045</t>
  </si>
  <si>
    <t>33331</t>
  </si>
  <si>
    <t>36047</t>
  </si>
  <si>
    <t>33340</t>
  </si>
  <si>
    <t>36049</t>
  </si>
  <si>
    <t>33350</t>
  </si>
  <si>
    <t>36051</t>
  </si>
  <si>
    <t>33360</t>
  </si>
  <si>
    <t>36053</t>
  </si>
  <si>
    <t>33370</t>
  </si>
  <si>
    <t>36055</t>
  </si>
  <si>
    <t>33380</t>
  </si>
  <si>
    <t>36057</t>
  </si>
  <si>
    <t>33400</t>
  </si>
  <si>
    <t>36059</t>
  </si>
  <si>
    <t>33420</t>
  </si>
  <si>
    <t>36061</t>
  </si>
  <si>
    <t>33500</t>
  </si>
  <si>
    <t>36063</t>
  </si>
  <si>
    <t>NIAGARA</t>
  </si>
  <si>
    <t>33510</t>
  </si>
  <si>
    <t>36065</t>
  </si>
  <si>
    <t>33520</t>
  </si>
  <si>
    <t>36067</t>
  </si>
  <si>
    <t>ONONDAGA</t>
  </si>
  <si>
    <t>33530</t>
  </si>
  <si>
    <t>36069</t>
  </si>
  <si>
    <t>ONTARIO</t>
  </si>
  <si>
    <t>33540</t>
  </si>
  <si>
    <t>36071</t>
  </si>
  <si>
    <t>33550</t>
  </si>
  <si>
    <t>36073</t>
  </si>
  <si>
    <t>33560</t>
  </si>
  <si>
    <t>36075</t>
  </si>
  <si>
    <t>OSWEGO</t>
  </si>
  <si>
    <t>33570</t>
  </si>
  <si>
    <t>36077</t>
  </si>
  <si>
    <t>33580</t>
  </si>
  <si>
    <t>36079</t>
  </si>
  <si>
    <t>33590</t>
  </si>
  <si>
    <t>36081</t>
  </si>
  <si>
    <t>QUEENS</t>
  </si>
  <si>
    <t>33600</t>
  </si>
  <si>
    <t>36083</t>
  </si>
  <si>
    <t>RENSSELAER</t>
  </si>
  <si>
    <t>33610</t>
  </si>
  <si>
    <t>36085</t>
  </si>
  <si>
    <t>33620</t>
  </si>
  <si>
    <t>36087</t>
  </si>
  <si>
    <t>ROCKLAND</t>
  </si>
  <si>
    <t>33630</t>
  </si>
  <si>
    <t>36089</t>
  </si>
  <si>
    <t>ST. LAWRENCE</t>
  </si>
  <si>
    <t>33640</t>
  </si>
  <si>
    <t>36091</t>
  </si>
  <si>
    <t>SARATOGA</t>
  </si>
  <si>
    <t>33650</t>
  </si>
  <si>
    <t>36093</t>
  </si>
  <si>
    <t>SCHENECTADY</t>
  </si>
  <si>
    <t>33660</t>
  </si>
  <si>
    <t>36095</t>
  </si>
  <si>
    <t>SCHOHARIE</t>
  </si>
  <si>
    <t>33670</t>
  </si>
  <si>
    <t>36097</t>
  </si>
  <si>
    <t>33680</t>
  </si>
  <si>
    <t>36099</t>
  </si>
  <si>
    <t>SENECA</t>
  </si>
  <si>
    <t>33690</t>
  </si>
  <si>
    <t>36101</t>
  </si>
  <si>
    <t>33700</t>
  </si>
  <si>
    <t>36103</t>
  </si>
  <si>
    <t>33710</t>
  </si>
  <si>
    <t>36105</t>
  </si>
  <si>
    <t>33720</t>
  </si>
  <si>
    <t>36107</t>
  </si>
  <si>
    <t>TIOGA</t>
  </si>
  <si>
    <t>33730</t>
  </si>
  <si>
    <t>36109</t>
  </si>
  <si>
    <t>TOMPKINS</t>
  </si>
  <si>
    <t>33740</t>
  </si>
  <si>
    <t>36111</t>
  </si>
  <si>
    <t>ULSTER</t>
  </si>
  <si>
    <t>33750</t>
  </si>
  <si>
    <t>36113</t>
  </si>
  <si>
    <t>33760</t>
  </si>
  <si>
    <t>36115</t>
  </si>
  <si>
    <t>33770</t>
  </si>
  <si>
    <t>36117</t>
  </si>
  <si>
    <t>33800</t>
  </si>
  <si>
    <t>36119</t>
  </si>
  <si>
    <t>WESTCHESTER</t>
  </si>
  <si>
    <t>33900</t>
  </si>
  <si>
    <t>36121</t>
  </si>
  <si>
    <t>33910</t>
  </si>
  <si>
    <t>36123</t>
  </si>
  <si>
    <t>YATES</t>
  </si>
  <si>
    <t>33999</t>
  </si>
  <si>
    <t>36990</t>
  </si>
  <si>
    <t>34000</t>
  </si>
  <si>
    <t>37001</t>
  </si>
  <si>
    <t>ALAMANCE</t>
  </si>
  <si>
    <t>North Carolina</t>
  </si>
  <si>
    <t>34010</t>
  </si>
  <si>
    <t>37003</t>
  </si>
  <si>
    <t>34020</t>
  </si>
  <si>
    <t>37005</t>
  </si>
  <si>
    <t>ALLEGHANY</t>
  </si>
  <si>
    <t>34030</t>
  </si>
  <si>
    <t>37007</t>
  </si>
  <si>
    <t>ANSON</t>
  </si>
  <si>
    <t>34040</t>
  </si>
  <si>
    <t>37009</t>
  </si>
  <si>
    <t>ASHE</t>
  </si>
  <si>
    <t>34050</t>
  </si>
  <si>
    <t>37011</t>
  </si>
  <si>
    <t>AVERY</t>
  </si>
  <si>
    <t>34060</t>
  </si>
  <si>
    <t>37013</t>
  </si>
  <si>
    <t>BEAUFORT</t>
  </si>
  <si>
    <t>34070</t>
  </si>
  <si>
    <t>37015</t>
  </si>
  <si>
    <t>BERTIE</t>
  </si>
  <si>
    <t>34080</t>
  </si>
  <si>
    <t>37017</t>
  </si>
  <si>
    <t>BLADEN</t>
  </si>
  <si>
    <t>34090</t>
  </si>
  <si>
    <t>37019</t>
  </si>
  <si>
    <t>Myrtle Beach-Conway-North Myrtle Beach</t>
  </si>
  <si>
    <t>BRUNSWICK</t>
  </si>
  <si>
    <t>34100</t>
  </si>
  <si>
    <t>37021</t>
  </si>
  <si>
    <t>BUNCOMBE</t>
  </si>
  <si>
    <t>34110</t>
  </si>
  <si>
    <t>37023</t>
  </si>
  <si>
    <t>34120</t>
  </si>
  <si>
    <t>37025</t>
  </si>
  <si>
    <t>CABARRUS</t>
  </si>
  <si>
    <t>34130</t>
  </si>
  <si>
    <t>37027</t>
  </si>
  <si>
    <t>34140</t>
  </si>
  <si>
    <t>37029</t>
  </si>
  <si>
    <t>Virginia Beach-Norfolk-Newport News, V</t>
  </si>
  <si>
    <t>34150</t>
  </si>
  <si>
    <t>37031</t>
  </si>
  <si>
    <t>CARTERET</t>
  </si>
  <si>
    <t>34160</t>
  </si>
  <si>
    <t>37033</t>
  </si>
  <si>
    <t>CASWELL</t>
  </si>
  <si>
    <t>34170</t>
  </si>
  <si>
    <t>37035</t>
  </si>
  <si>
    <t>CATAWBA</t>
  </si>
  <si>
    <t>34180</t>
  </si>
  <si>
    <t>37037</t>
  </si>
  <si>
    <t>34190</t>
  </si>
  <si>
    <t>37039</t>
  </si>
  <si>
    <t>34200</t>
  </si>
  <si>
    <t>37041</t>
  </si>
  <si>
    <t>CHOWAN</t>
  </si>
  <si>
    <t>34210</t>
  </si>
  <si>
    <t>37043</t>
  </si>
  <si>
    <t>34220</t>
  </si>
  <si>
    <t>37045</t>
  </si>
  <si>
    <t>34230</t>
  </si>
  <si>
    <t>37047</t>
  </si>
  <si>
    <t>COLUMBUS</t>
  </si>
  <si>
    <t>34240</t>
  </si>
  <si>
    <t>37049</t>
  </si>
  <si>
    <t>CRAVEN</t>
  </si>
  <si>
    <t>34250</t>
  </si>
  <si>
    <t>37051</t>
  </si>
  <si>
    <t>34251</t>
  </si>
  <si>
    <t>37053</t>
  </si>
  <si>
    <t>CURRITUCK</t>
  </si>
  <si>
    <t>34270</t>
  </si>
  <si>
    <t>37055</t>
  </si>
  <si>
    <t>DARE</t>
  </si>
  <si>
    <t>34280</t>
  </si>
  <si>
    <t>37057</t>
  </si>
  <si>
    <t>DAVIDSON</t>
  </si>
  <si>
    <t>34290</t>
  </si>
  <si>
    <t>37059</t>
  </si>
  <si>
    <t>DAVIE</t>
  </si>
  <si>
    <t>34300</t>
  </si>
  <si>
    <t>37061</t>
  </si>
  <si>
    <t>DUPLIN</t>
  </si>
  <si>
    <t>34310</t>
  </si>
  <si>
    <t>37063</t>
  </si>
  <si>
    <t>DURHAM</t>
  </si>
  <si>
    <t>34320</t>
  </si>
  <si>
    <t>37065</t>
  </si>
  <si>
    <t>EDGECOMBE</t>
  </si>
  <si>
    <t>34330</t>
  </si>
  <si>
    <t>37067</t>
  </si>
  <si>
    <t>34340</t>
  </si>
  <si>
    <t>37069</t>
  </si>
  <si>
    <t>34350</t>
  </si>
  <si>
    <t>37071</t>
  </si>
  <si>
    <t>GASTON</t>
  </si>
  <si>
    <t>34360</t>
  </si>
  <si>
    <t>37073</t>
  </si>
  <si>
    <t>GATES</t>
  </si>
  <si>
    <t>34370</t>
  </si>
  <si>
    <t>37075</t>
  </si>
  <si>
    <t>34380</t>
  </si>
  <si>
    <t>37077</t>
  </si>
  <si>
    <t>GRANVILLE</t>
  </si>
  <si>
    <t>34390</t>
  </si>
  <si>
    <t>37079</t>
  </si>
  <si>
    <t>34400</t>
  </si>
  <si>
    <t>37081</t>
  </si>
  <si>
    <t>GUILFORD</t>
  </si>
  <si>
    <t>34410</t>
  </si>
  <si>
    <t>37083</t>
  </si>
  <si>
    <t>HALIFAX</t>
  </si>
  <si>
    <t>34420</t>
  </si>
  <si>
    <t>37085</t>
  </si>
  <si>
    <t>HARNETT</t>
  </si>
  <si>
    <t>34430</t>
  </si>
  <si>
    <t>37087</t>
  </si>
  <si>
    <t>HAYWOOD</t>
  </si>
  <si>
    <t>34440</t>
  </si>
  <si>
    <t>37089</t>
  </si>
  <si>
    <t>34450</t>
  </si>
  <si>
    <t>37091</t>
  </si>
  <si>
    <t>HERTFORD</t>
  </si>
  <si>
    <t>34460</t>
  </si>
  <si>
    <t>37093</t>
  </si>
  <si>
    <t>HOKE</t>
  </si>
  <si>
    <t>34470</t>
  </si>
  <si>
    <t>37095</t>
  </si>
  <si>
    <t>HYDE</t>
  </si>
  <si>
    <t>34480</t>
  </si>
  <si>
    <t>37097</t>
  </si>
  <si>
    <t>IREDELL</t>
  </si>
  <si>
    <t>34490</t>
  </si>
  <si>
    <t>37099</t>
  </si>
  <si>
    <t>34500</t>
  </si>
  <si>
    <t>37101</t>
  </si>
  <si>
    <t>JOHNSTON</t>
  </si>
  <si>
    <t>34510</t>
  </si>
  <si>
    <t>37103</t>
  </si>
  <si>
    <t>34520</t>
  </si>
  <si>
    <t>37105</t>
  </si>
  <si>
    <t>34530</t>
  </si>
  <si>
    <t>37107</t>
  </si>
  <si>
    <t>LENOIR</t>
  </si>
  <si>
    <t>34540</t>
  </si>
  <si>
    <t>37109</t>
  </si>
  <si>
    <t>34550</t>
  </si>
  <si>
    <t>37111</t>
  </si>
  <si>
    <t>MC DOWELL</t>
  </si>
  <si>
    <t>34560</t>
  </si>
  <si>
    <t>37113</t>
  </si>
  <si>
    <t>34570</t>
  </si>
  <si>
    <t>37115</t>
  </si>
  <si>
    <t>34580</t>
  </si>
  <si>
    <t>37117</t>
  </si>
  <si>
    <t>34590</t>
  </si>
  <si>
    <t>37119</t>
  </si>
  <si>
    <t>MECKLENBURG</t>
  </si>
  <si>
    <t>34600</t>
  </si>
  <si>
    <t>37121</t>
  </si>
  <si>
    <t>34610</t>
  </si>
  <si>
    <t>37123</t>
  </si>
  <si>
    <t>34620</t>
  </si>
  <si>
    <t>37125</t>
  </si>
  <si>
    <t>MOORE</t>
  </si>
  <si>
    <t>34630</t>
  </si>
  <si>
    <t>37127</t>
  </si>
  <si>
    <t>NASH</t>
  </si>
  <si>
    <t>34640</t>
  </si>
  <si>
    <t>37129</t>
  </si>
  <si>
    <t>NEW HANOVER</t>
  </si>
  <si>
    <t>34650</t>
  </si>
  <si>
    <t>37131</t>
  </si>
  <si>
    <t>NORTHAMPTON</t>
  </si>
  <si>
    <t>34660</t>
  </si>
  <si>
    <t>37133</t>
  </si>
  <si>
    <t>ONSLOW</t>
  </si>
  <si>
    <t>34670</t>
  </si>
  <si>
    <t>37135</t>
  </si>
  <si>
    <t>34680</t>
  </si>
  <si>
    <t>37137</t>
  </si>
  <si>
    <t>PAMLICO</t>
  </si>
  <si>
    <t>34690</t>
  </si>
  <si>
    <t>37139</t>
  </si>
  <si>
    <t>PASQUOTANK</t>
  </si>
  <si>
    <t>34700</t>
  </si>
  <si>
    <t>37141</t>
  </si>
  <si>
    <t>PENDER</t>
  </si>
  <si>
    <t>34710</t>
  </si>
  <si>
    <t>37143</t>
  </si>
  <si>
    <t>PERQUIMANS</t>
  </si>
  <si>
    <t>34720</t>
  </si>
  <si>
    <t>37145</t>
  </si>
  <si>
    <t>PERSON</t>
  </si>
  <si>
    <t>34730</t>
  </si>
  <si>
    <t>37147</t>
  </si>
  <si>
    <t>PITT</t>
  </si>
  <si>
    <t>34740</t>
  </si>
  <si>
    <t>37149</t>
  </si>
  <si>
    <t>34750</t>
  </si>
  <si>
    <t>37151</t>
  </si>
  <si>
    <t>34760</t>
  </si>
  <si>
    <t>37153</t>
  </si>
  <si>
    <t>34770</t>
  </si>
  <si>
    <t>37155</t>
  </si>
  <si>
    <t>ROBESON</t>
  </si>
  <si>
    <t>34780</t>
  </si>
  <si>
    <t>37157</t>
  </si>
  <si>
    <t>34790</t>
  </si>
  <si>
    <t>37159</t>
  </si>
  <si>
    <t>34800</t>
  </si>
  <si>
    <t>37161</t>
  </si>
  <si>
    <t>RUTHERFORD</t>
  </si>
  <si>
    <t>34810</t>
  </si>
  <si>
    <t>37163</t>
  </si>
  <si>
    <t>SAMPSON</t>
  </si>
  <si>
    <t>34820</t>
  </si>
  <si>
    <t>37165</t>
  </si>
  <si>
    <t>34830</t>
  </si>
  <si>
    <t>37167</t>
  </si>
  <si>
    <t>STANLY</t>
  </si>
  <si>
    <t>34840</t>
  </si>
  <si>
    <t>37169</t>
  </si>
  <si>
    <t>STOKES</t>
  </si>
  <si>
    <t>34850</t>
  </si>
  <si>
    <t>37171</t>
  </si>
  <si>
    <t>SURRY</t>
  </si>
  <si>
    <t>34860</t>
  </si>
  <si>
    <t>37173</t>
  </si>
  <si>
    <t>SWAIN</t>
  </si>
  <si>
    <t>34870</t>
  </si>
  <si>
    <t>37175</t>
  </si>
  <si>
    <t>TRANSYLVANIA</t>
  </si>
  <si>
    <t>34880</t>
  </si>
  <si>
    <t>37177</t>
  </si>
  <si>
    <t>TYRRELL</t>
  </si>
  <si>
    <t>34890</t>
  </si>
  <si>
    <t>37179</t>
  </si>
  <si>
    <t>34900</t>
  </si>
  <si>
    <t>37181</t>
  </si>
  <si>
    <t>VANCE</t>
  </si>
  <si>
    <t>34910</t>
  </si>
  <si>
    <t>37183</t>
  </si>
  <si>
    <t>WAKE</t>
  </si>
  <si>
    <t>34920</t>
  </si>
  <si>
    <t>37185</t>
  </si>
  <si>
    <t>34930</t>
  </si>
  <si>
    <t>37187</t>
  </si>
  <si>
    <t>34940</t>
  </si>
  <si>
    <t>37189</t>
  </si>
  <si>
    <t>WATAUGA</t>
  </si>
  <si>
    <t>34950</t>
  </si>
  <si>
    <t>37191</t>
  </si>
  <si>
    <t>34960</t>
  </si>
  <si>
    <t>37193</t>
  </si>
  <si>
    <t>34970</t>
  </si>
  <si>
    <t>37195</t>
  </si>
  <si>
    <t>34980</t>
  </si>
  <si>
    <t>37197</t>
  </si>
  <si>
    <t>YADKIN</t>
  </si>
  <si>
    <t>34981</t>
  </si>
  <si>
    <t>37199</t>
  </si>
  <si>
    <t>YANCEY</t>
  </si>
  <si>
    <t>34999</t>
  </si>
  <si>
    <t>37990</t>
  </si>
  <si>
    <t>35000</t>
  </si>
  <si>
    <t>38001</t>
  </si>
  <si>
    <t>North Dakota</t>
  </si>
  <si>
    <t>35010</t>
  </si>
  <si>
    <t>38003</t>
  </si>
  <si>
    <t>BARNES</t>
  </si>
  <si>
    <t>35020</t>
  </si>
  <si>
    <t>38005</t>
  </si>
  <si>
    <t>BENSON</t>
  </si>
  <si>
    <t>35030</t>
  </si>
  <si>
    <t>38007</t>
  </si>
  <si>
    <t>BILLINGS</t>
  </si>
  <si>
    <t>35040</t>
  </si>
  <si>
    <t>38009</t>
  </si>
  <si>
    <t>BOTTINEAU</t>
  </si>
  <si>
    <t>35050</t>
  </si>
  <si>
    <t>38011</t>
  </si>
  <si>
    <t>BOWMAN</t>
  </si>
  <si>
    <t>35060</t>
  </si>
  <si>
    <t>38013</t>
  </si>
  <si>
    <t>35070</t>
  </si>
  <si>
    <t>38015</t>
  </si>
  <si>
    <t>BURLEIGH</t>
  </si>
  <si>
    <t>35080</t>
  </si>
  <si>
    <t>38017</t>
  </si>
  <si>
    <t>35090</t>
  </si>
  <si>
    <t>38019</t>
  </si>
  <si>
    <t>CAVALIER</t>
  </si>
  <si>
    <t>35100</t>
  </si>
  <si>
    <t>38021</t>
  </si>
  <si>
    <t>DICKEY</t>
  </si>
  <si>
    <t>35110</t>
  </si>
  <si>
    <t>38023</t>
  </si>
  <si>
    <t>DIVIDE</t>
  </si>
  <si>
    <t>35120</t>
  </si>
  <si>
    <t>38025</t>
  </si>
  <si>
    <t>DUNN</t>
  </si>
  <si>
    <t>35130</t>
  </si>
  <si>
    <t>38027</t>
  </si>
  <si>
    <t>35140</t>
  </si>
  <si>
    <t>38029</t>
  </si>
  <si>
    <t>EMMONS</t>
  </si>
  <si>
    <t>35150</t>
  </si>
  <si>
    <t>38031</t>
  </si>
  <si>
    <t>FOSTER</t>
  </si>
  <si>
    <t>35160</t>
  </si>
  <si>
    <t>38033</t>
  </si>
  <si>
    <t>35170</t>
  </si>
  <si>
    <t>38035</t>
  </si>
  <si>
    <t>GRAND FORKS</t>
  </si>
  <si>
    <t>35180</t>
  </si>
  <si>
    <t>38037</t>
  </si>
  <si>
    <t>35190</t>
  </si>
  <si>
    <t>38039</t>
  </si>
  <si>
    <t>GRIGGS</t>
  </si>
  <si>
    <t>35200</t>
  </si>
  <si>
    <t>38041</t>
  </si>
  <si>
    <t>HETTINGER</t>
  </si>
  <si>
    <t>35210</t>
  </si>
  <si>
    <t>38043</t>
  </si>
  <si>
    <t>KIDDER</t>
  </si>
  <si>
    <t>35220</t>
  </si>
  <si>
    <t>38045</t>
  </si>
  <si>
    <t>LA MOURE</t>
  </si>
  <si>
    <t>35230</t>
  </si>
  <si>
    <t>38047</t>
  </si>
  <si>
    <t>35240</t>
  </si>
  <si>
    <t>38049</t>
  </si>
  <si>
    <t>MCHENRY</t>
  </si>
  <si>
    <t>35250</t>
  </si>
  <si>
    <t>38051</t>
  </si>
  <si>
    <t>MCINTOSH</t>
  </si>
  <si>
    <t>35260</t>
  </si>
  <si>
    <t>38053</t>
  </si>
  <si>
    <t>MCKENZIE</t>
  </si>
  <si>
    <t>35270</t>
  </si>
  <si>
    <t>38055</t>
  </si>
  <si>
    <t>MCLEAN</t>
  </si>
  <si>
    <t>35280</t>
  </si>
  <si>
    <t>38057</t>
  </si>
  <si>
    <t>35290</t>
  </si>
  <si>
    <t>38059</t>
  </si>
  <si>
    <t>35300</t>
  </si>
  <si>
    <t>38061</t>
  </si>
  <si>
    <t>MOUNTRAIL</t>
  </si>
  <si>
    <t>35310</t>
  </si>
  <si>
    <t>38063</t>
  </si>
  <si>
    <t>35320</t>
  </si>
  <si>
    <t>38065</t>
  </si>
  <si>
    <t>OLIVER</t>
  </si>
  <si>
    <t>35330</t>
  </si>
  <si>
    <t>38067</t>
  </si>
  <si>
    <t>PEMBINA</t>
  </si>
  <si>
    <t>35340</t>
  </si>
  <si>
    <t>38069</t>
  </si>
  <si>
    <t>35350</t>
  </si>
  <si>
    <t>38071</t>
  </si>
  <si>
    <t>35360</t>
  </si>
  <si>
    <t>38073</t>
  </si>
  <si>
    <t>RANSOM</t>
  </si>
  <si>
    <t>35370</t>
  </si>
  <si>
    <t>38075</t>
  </si>
  <si>
    <t>35380</t>
  </si>
  <si>
    <t>38077</t>
  </si>
  <si>
    <t>35390</t>
  </si>
  <si>
    <t>38079</t>
  </si>
  <si>
    <t>ROLETTE</t>
  </si>
  <si>
    <t>35400</t>
  </si>
  <si>
    <t>38081</t>
  </si>
  <si>
    <t>SARGENT</t>
  </si>
  <si>
    <t>35410</t>
  </si>
  <si>
    <t>38083</t>
  </si>
  <si>
    <t>35420</t>
  </si>
  <si>
    <t>38085</t>
  </si>
  <si>
    <t>35430</t>
  </si>
  <si>
    <t>38087</t>
  </si>
  <si>
    <t>SLOPE</t>
  </si>
  <si>
    <t>35440</t>
  </si>
  <si>
    <t>38089</t>
  </si>
  <si>
    <t>35450</t>
  </si>
  <si>
    <t>38091</t>
  </si>
  <si>
    <t>35460</t>
  </si>
  <si>
    <t>38093</t>
  </si>
  <si>
    <t>STUTSMAN</t>
  </si>
  <si>
    <t>35470</t>
  </si>
  <si>
    <t>38095</t>
  </si>
  <si>
    <t>TOWNER</t>
  </si>
  <si>
    <t>35480</t>
  </si>
  <si>
    <t>38097</t>
  </si>
  <si>
    <t>TRAILL</t>
  </si>
  <si>
    <t>35490</t>
  </si>
  <si>
    <t>38099</t>
  </si>
  <si>
    <t>WALSH</t>
  </si>
  <si>
    <t>35500</t>
  </si>
  <si>
    <t>38101</t>
  </si>
  <si>
    <t>WARD</t>
  </si>
  <si>
    <t>35510</t>
  </si>
  <si>
    <t>38103</t>
  </si>
  <si>
    <t>35520</t>
  </si>
  <si>
    <t>38105</t>
  </si>
  <si>
    <t>WILLIAMS</t>
  </si>
  <si>
    <t>35999</t>
  </si>
  <si>
    <t>38990</t>
  </si>
  <si>
    <t>36000</t>
  </si>
  <si>
    <t>39001</t>
  </si>
  <si>
    <t>Ohio</t>
  </si>
  <si>
    <t>36010</t>
  </si>
  <si>
    <t>39003</t>
  </si>
  <si>
    <t>36020</t>
  </si>
  <si>
    <t>39005</t>
  </si>
  <si>
    <t>ASHLAND</t>
  </si>
  <si>
    <t>36030</t>
  </si>
  <si>
    <t>39007</t>
  </si>
  <si>
    <t>ASHTABULA</t>
  </si>
  <si>
    <t>36040</t>
  </si>
  <si>
    <t>39009</t>
  </si>
  <si>
    <t>ATHENS</t>
  </si>
  <si>
    <t>36050</t>
  </si>
  <si>
    <t>39011</t>
  </si>
  <si>
    <t>AUGLAIZE</t>
  </si>
  <si>
    <t>36060</t>
  </si>
  <si>
    <t>39013</t>
  </si>
  <si>
    <t>BELMONT</t>
  </si>
  <si>
    <t>36070</t>
  </si>
  <si>
    <t>39015</t>
  </si>
  <si>
    <t>36080</t>
  </si>
  <si>
    <t>39017</t>
  </si>
  <si>
    <t>36090</t>
  </si>
  <si>
    <t>39019</t>
  </si>
  <si>
    <t>36100</t>
  </si>
  <si>
    <t>39021</t>
  </si>
  <si>
    <t>36110</t>
  </si>
  <si>
    <t>39023</t>
  </si>
  <si>
    <t>36120</t>
  </si>
  <si>
    <t>39025</t>
  </si>
  <si>
    <t>CLERMONT</t>
  </si>
  <si>
    <t>36130</t>
  </si>
  <si>
    <t>39027</t>
  </si>
  <si>
    <t>36140</t>
  </si>
  <si>
    <t>39029</t>
  </si>
  <si>
    <t>COLUMBIANA</t>
  </si>
  <si>
    <t>36150</t>
  </si>
  <si>
    <t>39031</t>
  </si>
  <si>
    <t>COSHOCTON</t>
  </si>
  <si>
    <t>36160</t>
  </si>
  <si>
    <t>39033</t>
  </si>
  <si>
    <t>36170</t>
  </si>
  <si>
    <t>39035</t>
  </si>
  <si>
    <t>CUYAHOGA</t>
  </si>
  <si>
    <t>36190</t>
  </si>
  <si>
    <t>39037</t>
  </si>
  <si>
    <t>DARKE</t>
  </si>
  <si>
    <t>36200</t>
  </si>
  <si>
    <t>39039</t>
  </si>
  <si>
    <t>DEFIANCE</t>
  </si>
  <si>
    <t>36210</t>
  </si>
  <si>
    <t>39041</t>
  </si>
  <si>
    <t>36220</t>
  </si>
  <si>
    <t>39043</t>
  </si>
  <si>
    <t>36230</t>
  </si>
  <si>
    <t>39045</t>
  </si>
  <si>
    <t>36240</t>
  </si>
  <si>
    <t>39047</t>
  </si>
  <si>
    <t>36250</t>
  </si>
  <si>
    <t>39049</t>
  </si>
  <si>
    <t>36260</t>
  </si>
  <si>
    <t>39051</t>
  </si>
  <si>
    <t>36270</t>
  </si>
  <si>
    <t>39053</t>
  </si>
  <si>
    <t>GALLIA</t>
  </si>
  <si>
    <t>36280</t>
  </si>
  <si>
    <t>39055</t>
  </si>
  <si>
    <t>GEAUGA</t>
  </si>
  <si>
    <t>36290</t>
  </si>
  <si>
    <t>39057</t>
  </si>
  <si>
    <t>36300</t>
  </si>
  <si>
    <t>39059</t>
  </si>
  <si>
    <t>GUERNSEY</t>
  </si>
  <si>
    <t>36310</t>
  </si>
  <si>
    <t>39061</t>
  </si>
  <si>
    <t>36330</t>
  </si>
  <si>
    <t>39063</t>
  </si>
  <si>
    <t>36340</t>
  </si>
  <si>
    <t>39065</t>
  </si>
  <si>
    <t>36350</t>
  </si>
  <si>
    <t>39067</t>
  </si>
  <si>
    <t>36360</t>
  </si>
  <si>
    <t>39069</t>
  </si>
  <si>
    <t>36370</t>
  </si>
  <si>
    <t>39071</t>
  </si>
  <si>
    <t>HIGHLAND</t>
  </si>
  <si>
    <t>36380</t>
  </si>
  <si>
    <t>39073</t>
  </si>
  <si>
    <t>HOCKING</t>
  </si>
  <si>
    <t>36390</t>
  </si>
  <si>
    <t>39075</t>
  </si>
  <si>
    <t>36400</t>
  </si>
  <si>
    <t>39077</t>
  </si>
  <si>
    <t>36410</t>
  </si>
  <si>
    <t>39079</t>
  </si>
  <si>
    <t>36420</t>
  </si>
  <si>
    <t>39081</t>
  </si>
  <si>
    <t>36430</t>
  </si>
  <si>
    <t>39083</t>
  </si>
  <si>
    <t>36440</t>
  </si>
  <si>
    <t>39085</t>
  </si>
  <si>
    <t>36450</t>
  </si>
  <si>
    <t>39087</t>
  </si>
  <si>
    <t>36460</t>
  </si>
  <si>
    <t>39089</t>
  </si>
  <si>
    <t>LICKING</t>
  </si>
  <si>
    <t>36470</t>
  </si>
  <si>
    <t>39091</t>
  </si>
  <si>
    <t>36480</t>
  </si>
  <si>
    <t>39093</t>
  </si>
  <si>
    <t>LORAIN</t>
  </si>
  <si>
    <t>36490</t>
  </si>
  <si>
    <t>39095</t>
  </si>
  <si>
    <t>36500</t>
  </si>
  <si>
    <t>39097</t>
  </si>
  <si>
    <t>36510</t>
  </si>
  <si>
    <t>39099</t>
  </si>
  <si>
    <t>MAHONING</t>
  </si>
  <si>
    <t>36520</t>
  </si>
  <si>
    <t>39101</t>
  </si>
  <si>
    <t>36530</t>
  </si>
  <si>
    <t>39103</t>
  </si>
  <si>
    <t>MEDINA</t>
  </si>
  <si>
    <t>36540</t>
  </si>
  <si>
    <t>39105</t>
  </si>
  <si>
    <t>MEIGS</t>
  </si>
  <si>
    <t>36550</t>
  </si>
  <si>
    <t>39107</t>
  </si>
  <si>
    <t>36560</t>
  </si>
  <si>
    <t>39109</t>
  </si>
  <si>
    <t>36570</t>
  </si>
  <si>
    <t>39111</t>
  </si>
  <si>
    <t>36580</t>
  </si>
  <si>
    <t>39113</t>
  </si>
  <si>
    <t>36590</t>
  </si>
  <si>
    <t>39115</t>
  </si>
  <si>
    <t>36600</t>
  </si>
  <si>
    <t>39117</t>
  </si>
  <si>
    <t>MORROW</t>
  </si>
  <si>
    <t>36610</t>
  </si>
  <si>
    <t>39119</t>
  </si>
  <si>
    <t>MUSKINGUM</t>
  </si>
  <si>
    <t>36620</t>
  </si>
  <si>
    <t>39121</t>
  </si>
  <si>
    <t>36630</t>
  </si>
  <si>
    <t>39123</t>
  </si>
  <si>
    <t>36640</t>
  </si>
  <si>
    <t>39125</t>
  </si>
  <si>
    <t>36650</t>
  </si>
  <si>
    <t>39127</t>
  </si>
  <si>
    <t>36660</t>
  </si>
  <si>
    <t>39129</t>
  </si>
  <si>
    <t>PICKAWAY</t>
  </si>
  <si>
    <t>36670</t>
  </si>
  <si>
    <t>39131</t>
  </si>
  <si>
    <t>36680</t>
  </si>
  <si>
    <t>39133</t>
  </si>
  <si>
    <t>PORTAGE</t>
  </si>
  <si>
    <t>36690</t>
  </si>
  <si>
    <t>39135</t>
  </si>
  <si>
    <t>PREBLE</t>
  </si>
  <si>
    <t>36700</t>
  </si>
  <si>
    <t>39137</t>
  </si>
  <si>
    <t>36710</t>
  </si>
  <si>
    <t>39139</t>
  </si>
  <si>
    <t>36720</t>
  </si>
  <si>
    <t>39141</t>
  </si>
  <si>
    <t>ROSS</t>
  </si>
  <si>
    <t>36730</t>
  </si>
  <si>
    <t>39143</t>
  </si>
  <si>
    <t>SANDUSKY</t>
  </si>
  <si>
    <t>36740</t>
  </si>
  <si>
    <t>39145</t>
  </si>
  <si>
    <t>SCIOTO</t>
  </si>
  <si>
    <t>36750</t>
  </si>
  <si>
    <t>39147</t>
  </si>
  <si>
    <t>36760</t>
  </si>
  <si>
    <t>39149</t>
  </si>
  <si>
    <t>36770</t>
  </si>
  <si>
    <t>39151</t>
  </si>
  <si>
    <t>36780</t>
  </si>
  <si>
    <t>39153</t>
  </si>
  <si>
    <t>36790</t>
  </si>
  <si>
    <t>39155</t>
  </si>
  <si>
    <t>TRUMBULL</t>
  </si>
  <si>
    <t>36800</t>
  </si>
  <si>
    <t>39157</t>
  </si>
  <si>
    <t>TUSCARAWAS</t>
  </si>
  <si>
    <t>36810</t>
  </si>
  <si>
    <t>39159</t>
  </si>
  <si>
    <t>36820</t>
  </si>
  <si>
    <t>39161</t>
  </si>
  <si>
    <t>VAN WERT</t>
  </si>
  <si>
    <t>36830</t>
  </si>
  <si>
    <t>39163</t>
  </si>
  <si>
    <t>VINTON</t>
  </si>
  <si>
    <t>36840</t>
  </si>
  <si>
    <t>39165</t>
  </si>
  <si>
    <t>36850</t>
  </si>
  <si>
    <t>39167</t>
  </si>
  <si>
    <t>36860</t>
  </si>
  <si>
    <t>39169</t>
  </si>
  <si>
    <t>36870</t>
  </si>
  <si>
    <t>39171</t>
  </si>
  <si>
    <t>36880</t>
  </si>
  <si>
    <t>39173</t>
  </si>
  <si>
    <t>WOOD</t>
  </si>
  <si>
    <t>36890</t>
  </si>
  <si>
    <t>39175</t>
  </si>
  <si>
    <t>WYANDOT</t>
  </si>
  <si>
    <t>36999</t>
  </si>
  <si>
    <t>39990</t>
  </si>
  <si>
    <t>37000</t>
  </si>
  <si>
    <t>40001</t>
  </si>
  <si>
    <t>Oklahoma</t>
  </si>
  <si>
    <t>37010</t>
  </si>
  <si>
    <t>40003</t>
  </si>
  <si>
    <t>ALFALFA</t>
  </si>
  <si>
    <t>37020</t>
  </si>
  <si>
    <t>40005</t>
  </si>
  <si>
    <t>ATOKA</t>
  </si>
  <si>
    <t>37030</t>
  </si>
  <si>
    <t>40007</t>
  </si>
  <si>
    <t>BEAVER</t>
  </si>
  <si>
    <t>37040</t>
  </si>
  <si>
    <t>40009</t>
  </si>
  <si>
    <t>BECKHAM</t>
  </si>
  <si>
    <t>37050</t>
  </si>
  <si>
    <t>40011</t>
  </si>
  <si>
    <t>37060</t>
  </si>
  <si>
    <t>40013</t>
  </si>
  <si>
    <t>37070</t>
  </si>
  <si>
    <t>40015</t>
  </si>
  <si>
    <t>37080</t>
  </si>
  <si>
    <t>40017</t>
  </si>
  <si>
    <t>CANADIAN</t>
  </si>
  <si>
    <t>37090</t>
  </si>
  <si>
    <t>40019</t>
  </si>
  <si>
    <t>37100</t>
  </si>
  <si>
    <t>40021</t>
  </si>
  <si>
    <t>37110</t>
  </si>
  <si>
    <t>40023</t>
  </si>
  <si>
    <t>37120</t>
  </si>
  <si>
    <t>40025</t>
  </si>
  <si>
    <t>CIMARRON</t>
  </si>
  <si>
    <t>37130</t>
  </si>
  <si>
    <t>40027</t>
  </si>
  <si>
    <t>37140</t>
  </si>
  <si>
    <t>40029</t>
  </si>
  <si>
    <t>COAL</t>
  </si>
  <si>
    <t>37150</t>
  </si>
  <si>
    <t>40031</t>
  </si>
  <si>
    <t>37160</t>
  </si>
  <si>
    <t>40033</t>
  </si>
  <si>
    <t>COTTON</t>
  </si>
  <si>
    <t>37170</t>
  </si>
  <si>
    <t>40035</t>
  </si>
  <si>
    <t>CRAIG</t>
  </si>
  <si>
    <t>37180</t>
  </si>
  <si>
    <t>40037</t>
  </si>
  <si>
    <t>CREEK</t>
  </si>
  <si>
    <t>37190</t>
  </si>
  <si>
    <t>40039</t>
  </si>
  <si>
    <t>37200</t>
  </si>
  <si>
    <t>40041</t>
  </si>
  <si>
    <t>37210</t>
  </si>
  <si>
    <t>40043</t>
  </si>
  <si>
    <t>DEWEY</t>
  </si>
  <si>
    <t>37220</t>
  </si>
  <si>
    <t>40045</t>
  </si>
  <si>
    <t>37230</t>
  </si>
  <si>
    <t>40047</t>
  </si>
  <si>
    <t>37240</t>
  </si>
  <si>
    <t>40049</t>
  </si>
  <si>
    <t>GARVIN</t>
  </si>
  <si>
    <t>37250</t>
  </si>
  <si>
    <t>40051</t>
  </si>
  <si>
    <t>37260</t>
  </si>
  <si>
    <t>40053</t>
  </si>
  <si>
    <t>37270</t>
  </si>
  <si>
    <t>40055</t>
  </si>
  <si>
    <t>GREER</t>
  </si>
  <si>
    <t>37280</t>
  </si>
  <si>
    <t>40057</t>
  </si>
  <si>
    <t>HARMON</t>
  </si>
  <si>
    <t>37290</t>
  </si>
  <si>
    <t>40059</t>
  </si>
  <si>
    <t>37300</t>
  </si>
  <si>
    <t>40061</t>
  </si>
  <si>
    <t>37310</t>
  </si>
  <si>
    <t>40063</t>
  </si>
  <si>
    <t>HUGHES</t>
  </si>
  <si>
    <t>37320</t>
  </si>
  <si>
    <t>40065</t>
  </si>
  <si>
    <t>37330</t>
  </si>
  <si>
    <t>40067</t>
  </si>
  <si>
    <t>37340</t>
  </si>
  <si>
    <t>40069</t>
  </si>
  <si>
    <t>37350</t>
  </si>
  <si>
    <t>40071</t>
  </si>
  <si>
    <t>KAY</t>
  </si>
  <si>
    <t>37360</t>
  </si>
  <si>
    <t>40073</t>
  </si>
  <si>
    <t>KINGFISHER</t>
  </si>
  <si>
    <t>37370</t>
  </si>
  <si>
    <t>40075</t>
  </si>
  <si>
    <t>37380</t>
  </si>
  <si>
    <t>40077</t>
  </si>
  <si>
    <t>LATIMER</t>
  </si>
  <si>
    <t>37390</t>
  </si>
  <si>
    <t>40079</t>
  </si>
  <si>
    <t>LE FLORE</t>
  </si>
  <si>
    <t>37400</t>
  </si>
  <si>
    <t>40081</t>
  </si>
  <si>
    <t>37410</t>
  </si>
  <si>
    <t>40083</t>
  </si>
  <si>
    <t>37420</t>
  </si>
  <si>
    <t>40085</t>
  </si>
  <si>
    <t>LOVE</t>
  </si>
  <si>
    <t>37430</t>
  </si>
  <si>
    <t>40087</t>
  </si>
  <si>
    <t>MCCLAIN</t>
  </si>
  <si>
    <t>37440</t>
  </si>
  <si>
    <t>40089</t>
  </si>
  <si>
    <t>MCCURTAIN</t>
  </si>
  <si>
    <t>37450</t>
  </si>
  <si>
    <t>40091</t>
  </si>
  <si>
    <t>37460</t>
  </si>
  <si>
    <t>40093</t>
  </si>
  <si>
    <t>MAJOR</t>
  </si>
  <si>
    <t>37470</t>
  </si>
  <si>
    <t>40095</t>
  </si>
  <si>
    <t>37480</t>
  </si>
  <si>
    <t>40097</t>
  </si>
  <si>
    <t>MAYES</t>
  </si>
  <si>
    <t>37490</t>
  </si>
  <si>
    <t>40099</t>
  </si>
  <si>
    <t>37500</t>
  </si>
  <si>
    <t>40101</t>
  </si>
  <si>
    <t>MUSKOGEE</t>
  </si>
  <si>
    <t>37510</t>
  </si>
  <si>
    <t>40103</t>
  </si>
  <si>
    <t>37520</t>
  </si>
  <si>
    <t>40105</t>
  </si>
  <si>
    <t>NOWATA</t>
  </si>
  <si>
    <t>37530</t>
  </si>
  <si>
    <t>40107</t>
  </si>
  <si>
    <t>OKFUSKEE</t>
  </si>
  <si>
    <t>37540</t>
  </si>
  <si>
    <t>40109</t>
  </si>
  <si>
    <t>37550</t>
  </si>
  <si>
    <t>40111</t>
  </si>
  <si>
    <t>OKMULGEE</t>
  </si>
  <si>
    <t>37560</t>
  </si>
  <si>
    <t>40113</t>
  </si>
  <si>
    <t>37570</t>
  </si>
  <si>
    <t>40115</t>
  </si>
  <si>
    <t>37580</t>
  </si>
  <si>
    <t>40117</t>
  </si>
  <si>
    <t>37590</t>
  </si>
  <si>
    <t>40119</t>
  </si>
  <si>
    <t>PAYNE</t>
  </si>
  <si>
    <t>37600</t>
  </si>
  <si>
    <t>40121</t>
  </si>
  <si>
    <t>PITTSBURG</t>
  </si>
  <si>
    <t>37610</t>
  </si>
  <si>
    <t>40123</t>
  </si>
  <si>
    <t>37620</t>
  </si>
  <si>
    <t>40125</t>
  </si>
  <si>
    <t>37630</t>
  </si>
  <si>
    <t>40127</t>
  </si>
  <si>
    <t>PUSHMATAHA</t>
  </si>
  <si>
    <t>37640</t>
  </si>
  <si>
    <t>40129</t>
  </si>
  <si>
    <t>ROGER MILLS</t>
  </si>
  <si>
    <t>37650</t>
  </si>
  <si>
    <t>40131</t>
  </si>
  <si>
    <t>ROGERS</t>
  </si>
  <si>
    <t>37660</t>
  </si>
  <si>
    <t>40133</t>
  </si>
  <si>
    <t>37670</t>
  </si>
  <si>
    <t>40135</t>
  </si>
  <si>
    <t>SEQUOYAH</t>
  </si>
  <si>
    <t>37680</t>
  </si>
  <si>
    <t>40137</t>
  </si>
  <si>
    <t>37690</t>
  </si>
  <si>
    <t>40139</t>
  </si>
  <si>
    <t>37700</t>
  </si>
  <si>
    <t>40141</t>
  </si>
  <si>
    <t>TILLMAN</t>
  </si>
  <si>
    <t>37710</t>
  </si>
  <si>
    <t>40143</t>
  </si>
  <si>
    <t>TULSA</t>
  </si>
  <si>
    <t>37720</t>
  </si>
  <si>
    <t>40145</t>
  </si>
  <si>
    <t>WAGONER</t>
  </si>
  <si>
    <t>37730</t>
  </si>
  <si>
    <t>40147</t>
  </si>
  <si>
    <t>37740</t>
  </si>
  <si>
    <t>40149</t>
  </si>
  <si>
    <t>WASHITA</t>
  </si>
  <si>
    <t>37750</t>
  </si>
  <si>
    <t>40151</t>
  </si>
  <si>
    <t>WOODS</t>
  </si>
  <si>
    <t>37760</t>
  </si>
  <si>
    <t>40153</t>
  </si>
  <si>
    <t>WOODWARD</t>
  </si>
  <si>
    <t>37999</t>
  </si>
  <si>
    <t>40990</t>
  </si>
  <si>
    <t>38000</t>
  </si>
  <si>
    <t>41001</t>
  </si>
  <si>
    <t>Oregon</t>
  </si>
  <si>
    <t>38010</t>
  </si>
  <si>
    <t>41003</t>
  </si>
  <si>
    <t>38020</t>
  </si>
  <si>
    <t>41005</t>
  </si>
  <si>
    <t>CLACKAMAS</t>
  </si>
  <si>
    <t>38030</t>
  </si>
  <si>
    <t>41007</t>
  </si>
  <si>
    <t>CLATSOP</t>
  </si>
  <si>
    <t>38040</t>
  </si>
  <si>
    <t>41009</t>
  </si>
  <si>
    <t>38050</t>
  </si>
  <si>
    <t>41011</t>
  </si>
  <si>
    <t>38060</t>
  </si>
  <si>
    <t>41013</t>
  </si>
  <si>
    <t>CROOK</t>
  </si>
  <si>
    <t>38070</t>
  </si>
  <si>
    <t>41015</t>
  </si>
  <si>
    <t>38080</t>
  </si>
  <si>
    <t>41017</t>
  </si>
  <si>
    <t>DESCHUTES</t>
  </si>
  <si>
    <t>38090</t>
  </si>
  <si>
    <t>41019</t>
  </si>
  <si>
    <t>38100</t>
  </si>
  <si>
    <t>41021</t>
  </si>
  <si>
    <t>GILLIAM</t>
  </si>
  <si>
    <t>38110</t>
  </si>
  <si>
    <t>41023</t>
  </si>
  <si>
    <t>38120</t>
  </si>
  <si>
    <t>41025</t>
  </si>
  <si>
    <t>HARNEY</t>
  </si>
  <si>
    <t>38130</t>
  </si>
  <si>
    <t>41027</t>
  </si>
  <si>
    <t>HOOD RIVER</t>
  </si>
  <si>
    <t>38140</t>
  </si>
  <si>
    <t>41029</t>
  </si>
  <si>
    <t>38150</t>
  </si>
  <si>
    <t>41031</t>
  </si>
  <si>
    <t>38160</t>
  </si>
  <si>
    <t>41033</t>
  </si>
  <si>
    <t>JOSEPHINE</t>
  </si>
  <si>
    <t>38170</t>
  </si>
  <si>
    <t>41035</t>
  </si>
  <si>
    <t>KLAMATH</t>
  </si>
  <si>
    <t>38180</t>
  </si>
  <si>
    <t>41037</t>
  </si>
  <si>
    <t>38190</t>
  </si>
  <si>
    <t>41039</t>
  </si>
  <si>
    <t>38200</t>
  </si>
  <si>
    <t>41041</t>
  </si>
  <si>
    <t>38210</t>
  </si>
  <si>
    <t>41043</t>
  </si>
  <si>
    <t>38220</t>
  </si>
  <si>
    <t>41045</t>
  </si>
  <si>
    <t>MALHEUR</t>
  </si>
  <si>
    <t>38230</t>
  </si>
  <si>
    <t>41047</t>
  </si>
  <si>
    <t>38240</t>
  </si>
  <si>
    <t>41049</t>
  </si>
  <si>
    <t>38250</t>
  </si>
  <si>
    <t>41051</t>
  </si>
  <si>
    <t>MULTNOMAH</t>
  </si>
  <si>
    <t>38260</t>
  </si>
  <si>
    <t>41053</t>
  </si>
  <si>
    <t>38270</t>
  </si>
  <si>
    <t>41055</t>
  </si>
  <si>
    <t>38280</t>
  </si>
  <si>
    <t>41057</t>
  </si>
  <si>
    <t>TILLAMOOK</t>
  </si>
  <si>
    <t>38290</t>
  </si>
  <si>
    <t>41059</t>
  </si>
  <si>
    <t>UMATILLA</t>
  </si>
  <si>
    <t>38300</t>
  </si>
  <si>
    <t>41061</t>
  </si>
  <si>
    <t>38310</t>
  </si>
  <si>
    <t>41063</t>
  </si>
  <si>
    <t>WALLOWA</t>
  </si>
  <si>
    <t>38320</t>
  </si>
  <si>
    <t>41065</t>
  </si>
  <si>
    <t>WASCO</t>
  </si>
  <si>
    <t>38330</t>
  </si>
  <si>
    <t>41067</t>
  </si>
  <si>
    <t>38340</t>
  </si>
  <si>
    <t>41069</t>
  </si>
  <si>
    <t>38350</t>
  </si>
  <si>
    <t>41071</t>
  </si>
  <si>
    <t>YAMHILL</t>
  </si>
  <si>
    <t>38999</t>
  </si>
  <si>
    <t>41990</t>
  </si>
  <si>
    <t>39000</t>
  </si>
  <si>
    <t>42001</t>
  </si>
  <si>
    <t>Pennsylvania</t>
  </si>
  <si>
    <t>39010</t>
  </si>
  <si>
    <t>42003</t>
  </si>
  <si>
    <t>ALLEGHENY</t>
  </si>
  <si>
    <t>39070</t>
  </si>
  <si>
    <t>42005</t>
  </si>
  <si>
    <t>ARMSTRONG</t>
  </si>
  <si>
    <t>39080</t>
  </si>
  <si>
    <t>42007</t>
  </si>
  <si>
    <t>39100</t>
  </si>
  <si>
    <t>42009</t>
  </si>
  <si>
    <t>BEDFORD</t>
  </si>
  <si>
    <t>39110</t>
  </si>
  <si>
    <t>42011</t>
  </si>
  <si>
    <t>BERKS</t>
  </si>
  <si>
    <t>39120</t>
  </si>
  <si>
    <t>42013</t>
  </si>
  <si>
    <t>BLAIR</t>
  </si>
  <si>
    <t>39130</t>
  </si>
  <si>
    <t>42015</t>
  </si>
  <si>
    <t>39140</t>
  </si>
  <si>
    <t>42017</t>
  </si>
  <si>
    <t>Montgomery County-Bucks County-Chester</t>
  </si>
  <si>
    <t>BUCKS</t>
  </si>
  <si>
    <t>39150</t>
  </si>
  <si>
    <t>42019</t>
  </si>
  <si>
    <t>39160</t>
  </si>
  <si>
    <t>42021</t>
  </si>
  <si>
    <t>CAMBRIA</t>
  </si>
  <si>
    <t>39180</t>
  </si>
  <si>
    <t>42023</t>
  </si>
  <si>
    <t>39190</t>
  </si>
  <si>
    <t>42025</t>
  </si>
  <si>
    <t>39200</t>
  </si>
  <si>
    <t>42027</t>
  </si>
  <si>
    <t>CENTRE</t>
  </si>
  <si>
    <t>39210</t>
  </si>
  <si>
    <t>42029</t>
  </si>
  <si>
    <t>CHESTER</t>
  </si>
  <si>
    <t>39220</t>
  </si>
  <si>
    <t>42031</t>
  </si>
  <si>
    <t>CLARION</t>
  </si>
  <si>
    <t>39230</t>
  </si>
  <si>
    <t>42033</t>
  </si>
  <si>
    <t>CLEARFIELD</t>
  </si>
  <si>
    <t>39240</t>
  </si>
  <si>
    <t>42035</t>
  </si>
  <si>
    <t>39250</t>
  </si>
  <si>
    <t>42037</t>
  </si>
  <si>
    <t>39260</t>
  </si>
  <si>
    <t>42039</t>
  </si>
  <si>
    <t>39270</t>
  </si>
  <si>
    <t>42041</t>
  </si>
  <si>
    <t>39280</t>
  </si>
  <si>
    <t>42043</t>
  </si>
  <si>
    <t>DAUPHIN</t>
  </si>
  <si>
    <t>39290</t>
  </si>
  <si>
    <t>42045</t>
  </si>
  <si>
    <t>39310</t>
  </si>
  <si>
    <t>42047</t>
  </si>
  <si>
    <t>39320</t>
  </si>
  <si>
    <t>42049</t>
  </si>
  <si>
    <t>39330</t>
  </si>
  <si>
    <t>42051</t>
  </si>
  <si>
    <t>39340</t>
  </si>
  <si>
    <t>42053</t>
  </si>
  <si>
    <t>FOREST</t>
  </si>
  <si>
    <t>39350</t>
  </si>
  <si>
    <t>42055</t>
  </si>
  <si>
    <t>39360</t>
  </si>
  <si>
    <t>42057</t>
  </si>
  <si>
    <t>39370</t>
  </si>
  <si>
    <t>42059</t>
  </si>
  <si>
    <t>39380</t>
  </si>
  <si>
    <t>42061</t>
  </si>
  <si>
    <t>HUNTINGDON</t>
  </si>
  <si>
    <t>39390</t>
  </si>
  <si>
    <t>42063</t>
  </si>
  <si>
    <t>39400</t>
  </si>
  <si>
    <t>42065</t>
  </si>
  <si>
    <t>39410</t>
  </si>
  <si>
    <t>42067</t>
  </si>
  <si>
    <t>JUNIATA</t>
  </si>
  <si>
    <t>39420</t>
  </si>
  <si>
    <t>42069</t>
  </si>
  <si>
    <t>LACKAWANNA</t>
  </si>
  <si>
    <t>39440</t>
  </si>
  <si>
    <t>42071</t>
  </si>
  <si>
    <t>39450</t>
  </si>
  <si>
    <t>42073</t>
  </si>
  <si>
    <t>39460</t>
  </si>
  <si>
    <t>42075</t>
  </si>
  <si>
    <t>LEBANON</t>
  </si>
  <si>
    <t>39470</t>
  </si>
  <si>
    <t>42077</t>
  </si>
  <si>
    <t>LEHIGH</t>
  </si>
  <si>
    <t>39480</t>
  </si>
  <si>
    <t>42079</t>
  </si>
  <si>
    <t>LUZERNE</t>
  </si>
  <si>
    <t>39510</t>
  </si>
  <si>
    <t>42081</t>
  </si>
  <si>
    <t>LYCOMING</t>
  </si>
  <si>
    <t>39520</t>
  </si>
  <si>
    <t>42083</t>
  </si>
  <si>
    <t>MC KEAN</t>
  </si>
  <si>
    <t>39530</t>
  </si>
  <si>
    <t>42085</t>
  </si>
  <si>
    <t>39540</t>
  </si>
  <si>
    <t>42087</t>
  </si>
  <si>
    <t>MIFFLIN</t>
  </si>
  <si>
    <t>39550</t>
  </si>
  <si>
    <t>42089</t>
  </si>
  <si>
    <t>39560</t>
  </si>
  <si>
    <t>42091</t>
  </si>
  <si>
    <t>39580</t>
  </si>
  <si>
    <t>42093</t>
  </si>
  <si>
    <t>MONTOUR</t>
  </si>
  <si>
    <t>39590</t>
  </si>
  <si>
    <t>42095</t>
  </si>
  <si>
    <t>39600</t>
  </si>
  <si>
    <t>42097</t>
  </si>
  <si>
    <t>NORTHUMBERLND</t>
  </si>
  <si>
    <t>39610</t>
  </si>
  <si>
    <t>42099</t>
  </si>
  <si>
    <t>39620</t>
  </si>
  <si>
    <t>42101</t>
  </si>
  <si>
    <t>PHILADELPHIA</t>
  </si>
  <si>
    <t>39630</t>
  </si>
  <si>
    <t>42103</t>
  </si>
  <si>
    <t>39640</t>
  </si>
  <si>
    <t>42105</t>
  </si>
  <si>
    <t>POTTER</t>
  </si>
  <si>
    <t>39650</t>
  </si>
  <si>
    <t>42107</t>
  </si>
  <si>
    <t>SCHUYLKILL</t>
  </si>
  <si>
    <t>39670</t>
  </si>
  <si>
    <t>42109</t>
  </si>
  <si>
    <t>SNYDER</t>
  </si>
  <si>
    <t>39680</t>
  </si>
  <si>
    <t>42111</t>
  </si>
  <si>
    <t>39690</t>
  </si>
  <si>
    <t>42113</t>
  </si>
  <si>
    <t>39700</t>
  </si>
  <si>
    <t>42115</t>
  </si>
  <si>
    <t>SUSQUEHANNA</t>
  </si>
  <si>
    <t>39710</t>
  </si>
  <si>
    <t>42117</t>
  </si>
  <si>
    <t>39720</t>
  </si>
  <si>
    <t>42119</t>
  </si>
  <si>
    <t>39730</t>
  </si>
  <si>
    <t>42121</t>
  </si>
  <si>
    <t>VENANGO</t>
  </si>
  <si>
    <t>39740</t>
  </si>
  <si>
    <t>42123</t>
  </si>
  <si>
    <t>39750</t>
  </si>
  <si>
    <t>42125</t>
  </si>
  <si>
    <t>39760</t>
  </si>
  <si>
    <t>42127</t>
  </si>
  <si>
    <t>39770</t>
  </si>
  <si>
    <t>42129</t>
  </si>
  <si>
    <t>WESTMORELAND</t>
  </si>
  <si>
    <t>39790</t>
  </si>
  <si>
    <t>42131</t>
  </si>
  <si>
    <t>39800</t>
  </si>
  <si>
    <t>42133</t>
  </si>
  <si>
    <t>39999</t>
  </si>
  <si>
    <t>42990</t>
  </si>
  <si>
    <t>41000</t>
  </si>
  <si>
    <t>44001</t>
  </si>
  <si>
    <t>Rhode Island</t>
  </si>
  <si>
    <t>41010</t>
  </si>
  <si>
    <t>44003</t>
  </si>
  <si>
    <t>41020</t>
  </si>
  <si>
    <t>44005</t>
  </si>
  <si>
    <t>NEWPORT</t>
  </si>
  <si>
    <t>41030</t>
  </si>
  <si>
    <t>44007</t>
  </si>
  <si>
    <t>PROVIDENCE</t>
  </si>
  <si>
    <t>41050</t>
  </si>
  <si>
    <t>44009</t>
  </si>
  <si>
    <t>41999</t>
  </si>
  <si>
    <t>44999</t>
  </si>
  <si>
    <t>42000</t>
  </si>
  <si>
    <t>45001</t>
  </si>
  <si>
    <t>ABBEVILLE</t>
  </si>
  <si>
    <t>South Carolina</t>
  </si>
  <si>
    <t>42010</t>
  </si>
  <si>
    <t>45003</t>
  </si>
  <si>
    <t>AIKEN</t>
  </si>
  <si>
    <t>42020</t>
  </si>
  <si>
    <t>45005</t>
  </si>
  <si>
    <t>ALLENDALE</t>
  </si>
  <si>
    <t>42030</t>
  </si>
  <si>
    <t>45007</t>
  </si>
  <si>
    <t>42040</t>
  </si>
  <si>
    <t>45009</t>
  </si>
  <si>
    <t>BAMBERG</t>
  </si>
  <si>
    <t>42050</t>
  </si>
  <si>
    <t>45011</t>
  </si>
  <si>
    <t>BARNWELL</t>
  </si>
  <si>
    <t>42060</t>
  </si>
  <si>
    <t>45013</t>
  </si>
  <si>
    <t>Hilton Head Island-Bluffton-Beaufort,</t>
  </si>
  <si>
    <t>42070</t>
  </si>
  <si>
    <t>45015</t>
  </si>
  <si>
    <t>BERKELEY</t>
  </si>
  <si>
    <t>42080</t>
  </si>
  <si>
    <t>45017</t>
  </si>
  <si>
    <t>42090</t>
  </si>
  <si>
    <t>45019</t>
  </si>
  <si>
    <t>CHARLESTON</t>
  </si>
  <si>
    <t>42100</t>
  </si>
  <si>
    <t>45021</t>
  </si>
  <si>
    <t>42110</t>
  </si>
  <si>
    <t>45023</t>
  </si>
  <si>
    <t>42120</t>
  </si>
  <si>
    <t>45025</t>
  </si>
  <si>
    <t>CHESTERFIELD</t>
  </si>
  <si>
    <t>42130</t>
  </si>
  <si>
    <t>45027</t>
  </si>
  <si>
    <t>CLARENDON</t>
  </si>
  <si>
    <t>42140</t>
  </si>
  <si>
    <t>45029</t>
  </si>
  <si>
    <t>COLLETON</t>
  </si>
  <si>
    <t>42150</t>
  </si>
  <si>
    <t>45031</t>
  </si>
  <si>
    <t>DARLINGTON</t>
  </si>
  <si>
    <t>42160</t>
  </si>
  <si>
    <t>45033</t>
  </si>
  <si>
    <t>DILLON</t>
  </si>
  <si>
    <t>42170</t>
  </si>
  <si>
    <t>45035</t>
  </si>
  <si>
    <t>42180</t>
  </si>
  <si>
    <t>45037</t>
  </si>
  <si>
    <t>EDGEFIELD</t>
  </si>
  <si>
    <t>42190</t>
  </si>
  <si>
    <t>45039</t>
  </si>
  <si>
    <t>42200</t>
  </si>
  <si>
    <t>45041</t>
  </si>
  <si>
    <t>FLORENCE</t>
  </si>
  <si>
    <t>42210</t>
  </si>
  <si>
    <t>45043</t>
  </si>
  <si>
    <t>GEORGETOWN</t>
  </si>
  <si>
    <t>42220</t>
  </si>
  <si>
    <t>45045</t>
  </si>
  <si>
    <t>GREENVILLE</t>
  </si>
  <si>
    <t>42230</t>
  </si>
  <si>
    <t>45047</t>
  </si>
  <si>
    <t>42240</t>
  </si>
  <si>
    <t>45049</t>
  </si>
  <si>
    <t>HAMPTON</t>
  </si>
  <si>
    <t>42250</t>
  </si>
  <si>
    <t>45051</t>
  </si>
  <si>
    <t>HORRY</t>
  </si>
  <si>
    <t>42260</t>
  </si>
  <si>
    <t>45053</t>
  </si>
  <si>
    <t>42270</t>
  </si>
  <si>
    <t>45055</t>
  </si>
  <si>
    <t>KERSHAW</t>
  </si>
  <si>
    <t>42280</t>
  </si>
  <si>
    <t>45057</t>
  </si>
  <si>
    <t>42290</t>
  </si>
  <si>
    <t>45059</t>
  </si>
  <si>
    <t>42300</t>
  </si>
  <si>
    <t>45061</t>
  </si>
  <si>
    <t>42310</t>
  </si>
  <si>
    <t>45063</t>
  </si>
  <si>
    <t>LEXINGTON</t>
  </si>
  <si>
    <t>42320</t>
  </si>
  <si>
    <t>45065</t>
  </si>
  <si>
    <t>MCCORMICK</t>
  </si>
  <si>
    <t>42330</t>
  </si>
  <si>
    <t>45067</t>
  </si>
  <si>
    <t>42340</t>
  </si>
  <si>
    <t>45069</t>
  </si>
  <si>
    <t>MARLBORO</t>
  </si>
  <si>
    <t>42350</t>
  </si>
  <si>
    <t>45071</t>
  </si>
  <si>
    <t>NEWBERRY</t>
  </si>
  <si>
    <t>42360</t>
  </si>
  <si>
    <t>45073</t>
  </si>
  <si>
    <t>42370</t>
  </si>
  <si>
    <t>45075</t>
  </si>
  <si>
    <t>ORANGEBURG</t>
  </si>
  <si>
    <t>42380</t>
  </si>
  <si>
    <t>45077</t>
  </si>
  <si>
    <t>42390</t>
  </si>
  <si>
    <t>45079</t>
  </si>
  <si>
    <t>42400</t>
  </si>
  <si>
    <t>45081</t>
  </si>
  <si>
    <t>SALUDA</t>
  </si>
  <si>
    <t>42410</t>
  </si>
  <si>
    <t>45083</t>
  </si>
  <si>
    <t>SPARTANBURG</t>
  </si>
  <si>
    <t>42420</t>
  </si>
  <si>
    <t>45085</t>
  </si>
  <si>
    <t>42430</t>
  </si>
  <si>
    <t>45087</t>
  </si>
  <si>
    <t>42440</t>
  </si>
  <si>
    <t>45089</t>
  </si>
  <si>
    <t>WILLIAMSBURG</t>
  </si>
  <si>
    <t>42450</t>
  </si>
  <si>
    <t>45091</t>
  </si>
  <si>
    <t>42999</t>
  </si>
  <si>
    <t>45990</t>
  </si>
  <si>
    <t>43010</t>
  </si>
  <si>
    <t>46003</t>
  </si>
  <si>
    <t>AURORA</t>
  </si>
  <si>
    <t>South Dakota</t>
  </si>
  <si>
    <t>43020</t>
  </si>
  <si>
    <t>46005</t>
  </si>
  <si>
    <t>BEADLE</t>
  </si>
  <si>
    <t>43030</t>
  </si>
  <si>
    <t>46007</t>
  </si>
  <si>
    <t>BENNETT</t>
  </si>
  <si>
    <t>43040</t>
  </si>
  <si>
    <t>46009</t>
  </si>
  <si>
    <t>BON HOMME</t>
  </si>
  <si>
    <t>43050</t>
  </si>
  <si>
    <t>46011</t>
  </si>
  <si>
    <t>BROOKINGS</t>
  </si>
  <si>
    <t>43060</t>
  </si>
  <si>
    <t>46013</t>
  </si>
  <si>
    <t>43070</t>
  </si>
  <si>
    <t>46015</t>
  </si>
  <si>
    <t>BRULE</t>
  </si>
  <si>
    <t>43080</t>
  </si>
  <si>
    <t>46017</t>
  </si>
  <si>
    <t>43090</t>
  </si>
  <si>
    <t>46019</t>
  </si>
  <si>
    <t>43100</t>
  </si>
  <si>
    <t>46021</t>
  </si>
  <si>
    <t>43110</t>
  </si>
  <si>
    <t>46023</t>
  </si>
  <si>
    <t>CHARLES MIX</t>
  </si>
  <si>
    <t>43120</t>
  </si>
  <si>
    <t>46025</t>
  </si>
  <si>
    <t>43130</t>
  </si>
  <si>
    <t>46027</t>
  </si>
  <si>
    <t>43140</t>
  </si>
  <si>
    <t>46029</t>
  </si>
  <si>
    <t>CODINGTON</t>
  </si>
  <si>
    <t>43150</t>
  </si>
  <si>
    <t>46031</t>
  </si>
  <si>
    <t>CORSON</t>
  </si>
  <si>
    <t>43160</t>
  </si>
  <si>
    <t>46033</t>
  </si>
  <si>
    <t>43170</t>
  </si>
  <si>
    <t>46035</t>
  </si>
  <si>
    <t>DAVISON</t>
  </si>
  <si>
    <t>43180</t>
  </si>
  <si>
    <t>46037</t>
  </si>
  <si>
    <t>DAY</t>
  </si>
  <si>
    <t>43190</t>
  </si>
  <si>
    <t>46039</t>
  </si>
  <si>
    <t>43200</t>
  </si>
  <si>
    <t>46041</t>
  </si>
  <si>
    <t>43210</t>
  </si>
  <si>
    <t>46043</t>
  </si>
  <si>
    <t>43220</t>
  </si>
  <si>
    <t>46045</t>
  </si>
  <si>
    <t>EDMUNDS</t>
  </si>
  <si>
    <t>43230</t>
  </si>
  <si>
    <t>46047</t>
  </si>
  <si>
    <t>FALL RIVER</t>
  </si>
  <si>
    <t>43240</t>
  </si>
  <si>
    <t>46049</t>
  </si>
  <si>
    <t>FAULK</t>
  </si>
  <si>
    <t>43250</t>
  </si>
  <si>
    <t>46051</t>
  </si>
  <si>
    <t>43260</t>
  </si>
  <si>
    <t>46053</t>
  </si>
  <si>
    <t>GREGORY</t>
  </si>
  <si>
    <t>43270</t>
  </si>
  <si>
    <t>46055</t>
  </si>
  <si>
    <t>HAAKON</t>
  </si>
  <si>
    <t>43280</t>
  </si>
  <si>
    <t>46057</t>
  </si>
  <si>
    <t>HAMLIN</t>
  </si>
  <si>
    <t>43290</t>
  </si>
  <si>
    <t>46059</t>
  </si>
  <si>
    <t>HAND</t>
  </si>
  <si>
    <t>43300</t>
  </si>
  <si>
    <t>46061</t>
  </si>
  <si>
    <t>HANSON</t>
  </si>
  <si>
    <t>43310</t>
  </si>
  <si>
    <t>46063</t>
  </si>
  <si>
    <t>43320</t>
  </si>
  <si>
    <t>46065</t>
  </si>
  <si>
    <t>43330</t>
  </si>
  <si>
    <t>46067</t>
  </si>
  <si>
    <t>HUTCHINSON</t>
  </si>
  <si>
    <t>43340</t>
  </si>
  <si>
    <t>46069</t>
  </si>
  <si>
    <t>43350</t>
  </si>
  <si>
    <t>46071</t>
  </si>
  <si>
    <t>43360</t>
  </si>
  <si>
    <t>46073</t>
  </si>
  <si>
    <t>JERAULD</t>
  </si>
  <si>
    <t>43370</t>
  </si>
  <si>
    <t>46075</t>
  </si>
  <si>
    <t>43380</t>
  </si>
  <si>
    <t>46077</t>
  </si>
  <si>
    <t>KINGSBURY</t>
  </si>
  <si>
    <t>43390</t>
  </si>
  <si>
    <t>46079</t>
  </si>
  <si>
    <t>43400</t>
  </si>
  <si>
    <t>46081</t>
  </si>
  <si>
    <t>43410</t>
  </si>
  <si>
    <t>46083</t>
  </si>
  <si>
    <t>43420</t>
  </si>
  <si>
    <t>46085</t>
  </si>
  <si>
    <t>LYMAN</t>
  </si>
  <si>
    <t>43430</t>
  </si>
  <si>
    <t>46087</t>
  </si>
  <si>
    <t>MC COOK</t>
  </si>
  <si>
    <t>43440</t>
  </si>
  <si>
    <t>46089</t>
  </si>
  <si>
    <t>43450</t>
  </si>
  <si>
    <t>46091</t>
  </si>
  <si>
    <t>43460</t>
  </si>
  <si>
    <t>46093</t>
  </si>
  <si>
    <t>43470</t>
  </si>
  <si>
    <t>46095</t>
  </si>
  <si>
    <t>MELLETTE</t>
  </si>
  <si>
    <t>43480</t>
  </si>
  <si>
    <t>46097</t>
  </si>
  <si>
    <t>MINER</t>
  </si>
  <si>
    <t>43490</t>
  </si>
  <si>
    <t>46099</t>
  </si>
  <si>
    <t>MINNEHAHA</t>
  </si>
  <si>
    <t>43500</t>
  </si>
  <si>
    <t>46101</t>
  </si>
  <si>
    <t>MOODY</t>
  </si>
  <si>
    <t>43560</t>
  </si>
  <si>
    <t>46102</t>
  </si>
  <si>
    <t>OGLALA LAKOTA</t>
  </si>
  <si>
    <t>43510</t>
  </si>
  <si>
    <t>46103</t>
  </si>
  <si>
    <t>43520</t>
  </si>
  <si>
    <t>46105</t>
  </si>
  <si>
    <t>43530</t>
  </si>
  <si>
    <t>46107</t>
  </si>
  <si>
    <t>43540</t>
  </si>
  <si>
    <t>46109</t>
  </si>
  <si>
    <t>ROBERTS</t>
  </si>
  <si>
    <t>43550</t>
  </si>
  <si>
    <t>46111</t>
  </si>
  <si>
    <t>SANBORN</t>
  </si>
  <si>
    <t>43570</t>
  </si>
  <si>
    <t>46115</t>
  </si>
  <si>
    <t>SPINK</t>
  </si>
  <si>
    <t>43580</t>
  </si>
  <si>
    <t>46117</t>
  </si>
  <si>
    <t>STANLEY</t>
  </si>
  <si>
    <t>43590</t>
  </si>
  <si>
    <t>46119</t>
  </si>
  <si>
    <t>SULLY</t>
  </si>
  <si>
    <t>43600</t>
  </si>
  <si>
    <t>46121</t>
  </si>
  <si>
    <t>43610</t>
  </si>
  <si>
    <t>46123</t>
  </si>
  <si>
    <t>TRIPP</t>
  </si>
  <si>
    <t>43620</t>
  </si>
  <si>
    <t>46125</t>
  </si>
  <si>
    <t>43630</t>
  </si>
  <si>
    <t>46127</t>
  </si>
  <si>
    <t>43640</t>
  </si>
  <si>
    <t>46129</t>
  </si>
  <si>
    <t>WALWORTH</t>
  </si>
  <si>
    <t>43670</t>
  </si>
  <si>
    <t>46135</t>
  </si>
  <si>
    <t>YANKTON</t>
  </si>
  <si>
    <t>43680</t>
  </si>
  <si>
    <t>46137</t>
  </si>
  <si>
    <t>ZIEBACH</t>
  </si>
  <si>
    <t>43999</t>
  </si>
  <si>
    <t>46990</t>
  </si>
  <si>
    <t>44000</t>
  </si>
  <si>
    <t>47001</t>
  </si>
  <si>
    <t>Tennessee</t>
  </si>
  <si>
    <t>44010</t>
  </si>
  <si>
    <t>47003</t>
  </si>
  <si>
    <t>44020</t>
  </si>
  <si>
    <t>47005</t>
  </si>
  <si>
    <t>44030</t>
  </si>
  <si>
    <t>47007</t>
  </si>
  <si>
    <t>BLEDSOE</t>
  </si>
  <si>
    <t>44040</t>
  </si>
  <si>
    <t>47009</t>
  </si>
  <si>
    <t>44050</t>
  </si>
  <si>
    <t>47011</t>
  </si>
  <si>
    <t>44060</t>
  </si>
  <si>
    <t>47013</t>
  </si>
  <si>
    <t>44070</t>
  </si>
  <si>
    <t>47015</t>
  </si>
  <si>
    <t>Nashville-Davidson--Murfreesboro--Fran</t>
  </si>
  <si>
    <t>CANNON</t>
  </si>
  <si>
    <t>44080</t>
  </si>
  <si>
    <t>47017</t>
  </si>
  <si>
    <t>44090</t>
  </si>
  <si>
    <t>47019</t>
  </si>
  <si>
    <t>44100</t>
  </si>
  <si>
    <t>47021</t>
  </si>
  <si>
    <t>CHEATHAM</t>
  </si>
  <si>
    <t>44110</t>
  </si>
  <si>
    <t>47023</t>
  </si>
  <si>
    <t>44120</t>
  </si>
  <si>
    <t>47025</t>
  </si>
  <si>
    <t>44130</t>
  </si>
  <si>
    <t>47027</t>
  </si>
  <si>
    <t>44140</t>
  </si>
  <si>
    <t>47029</t>
  </si>
  <si>
    <t>COCKE</t>
  </si>
  <si>
    <t>44150</t>
  </si>
  <si>
    <t>47031</t>
  </si>
  <si>
    <t>44160</t>
  </si>
  <si>
    <t>47033</t>
  </si>
  <si>
    <t>CROCKETT</t>
  </si>
  <si>
    <t>44170</t>
  </si>
  <si>
    <t>47035</t>
  </si>
  <si>
    <t>44180</t>
  </si>
  <si>
    <t>47037</t>
  </si>
  <si>
    <t>44190</t>
  </si>
  <si>
    <t>47039</t>
  </si>
  <si>
    <t>44200</t>
  </si>
  <si>
    <t>47041</t>
  </si>
  <si>
    <t>44210</t>
  </si>
  <si>
    <t>47043</t>
  </si>
  <si>
    <t>DICKSON</t>
  </si>
  <si>
    <t>44220</t>
  </si>
  <si>
    <t>47045</t>
  </si>
  <si>
    <t>DYER</t>
  </si>
  <si>
    <t>44230</t>
  </si>
  <si>
    <t>47047</t>
  </si>
  <si>
    <t>44240</t>
  </si>
  <si>
    <t>47049</t>
  </si>
  <si>
    <t>FENTRESS</t>
  </si>
  <si>
    <t>44250</t>
  </si>
  <si>
    <t>47051</t>
  </si>
  <si>
    <t>44260</t>
  </si>
  <si>
    <t>47053</t>
  </si>
  <si>
    <t>44270</t>
  </si>
  <si>
    <t>47055</t>
  </si>
  <si>
    <t>GILES</t>
  </si>
  <si>
    <t>44280</t>
  </si>
  <si>
    <t>47057</t>
  </si>
  <si>
    <t>GRAINGER</t>
  </si>
  <si>
    <t>44290</t>
  </si>
  <si>
    <t>47059</t>
  </si>
  <si>
    <t>44300</t>
  </si>
  <si>
    <t>47061</t>
  </si>
  <si>
    <t>44310</t>
  </si>
  <si>
    <t>47063</t>
  </si>
  <si>
    <t>HAMBLEN</t>
  </si>
  <si>
    <t>44320</t>
  </si>
  <si>
    <t>47065</t>
  </si>
  <si>
    <t>44330</t>
  </si>
  <si>
    <t>47067</t>
  </si>
  <si>
    <t>44340</t>
  </si>
  <si>
    <t>47069</t>
  </si>
  <si>
    <t>HARDEMAN</t>
  </si>
  <si>
    <t>44350</t>
  </si>
  <si>
    <t>47071</t>
  </si>
  <si>
    <t>44360</t>
  </si>
  <si>
    <t>47073</t>
  </si>
  <si>
    <t>HAWKINS</t>
  </si>
  <si>
    <t>44370</t>
  </si>
  <si>
    <t>47075</t>
  </si>
  <si>
    <t>44380</t>
  </si>
  <si>
    <t>47077</t>
  </si>
  <si>
    <t>44390</t>
  </si>
  <si>
    <t>47079</t>
  </si>
  <si>
    <t>44400</t>
  </si>
  <si>
    <t>47081</t>
  </si>
  <si>
    <t>44410</t>
  </si>
  <si>
    <t>47083</t>
  </si>
  <si>
    <t>44420</t>
  </si>
  <si>
    <t>47085</t>
  </si>
  <si>
    <t>44430</t>
  </si>
  <si>
    <t>47087</t>
  </si>
  <si>
    <t>44440</t>
  </si>
  <si>
    <t>47089</t>
  </si>
  <si>
    <t>44450</t>
  </si>
  <si>
    <t>47091</t>
  </si>
  <si>
    <t>44460</t>
  </si>
  <si>
    <t>47093</t>
  </si>
  <si>
    <t>44470</t>
  </si>
  <si>
    <t>47095</t>
  </si>
  <si>
    <t>44480</t>
  </si>
  <si>
    <t>47097</t>
  </si>
  <si>
    <t>44490</t>
  </si>
  <si>
    <t>47099</t>
  </si>
  <si>
    <t>44500</t>
  </si>
  <si>
    <t>47101</t>
  </si>
  <si>
    <t>44510</t>
  </si>
  <si>
    <t>47103</t>
  </si>
  <si>
    <t>44520</t>
  </si>
  <si>
    <t>47105</t>
  </si>
  <si>
    <t>LOUDON</t>
  </si>
  <si>
    <t>44530</t>
  </si>
  <si>
    <t>47107</t>
  </si>
  <si>
    <t>MC MINN</t>
  </si>
  <si>
    <t>44540</t>
  </si>
  <si>
    <t>47109</t>
  </si>
  <si>
    <t>MC NAIRY</t>
  </si>
  <si>
    <t>44550</t>
  </si>
  <si>
    <t>47111</t>
  </si>
  <si>
    <t>44560</t>
  </si>
  <si>
    <t>47113</t>
  </si>
  <si>
    <t>44570</t>
  </si>
  <si>
    <t>47115</t>
  </si>
  <si>
    <t>44580</t>
  </si>
  <si>
    <t>47117</t>
  </si>
  <si>
    <t>44590</t>
  </si>
  <si>
    <t>47119</t>
  </si>
  <si>
    <t>MAURY</t>
  </si>
  <si>
    <t>44600</t>
  </si>
  <si>
    <t>47121</t>
  </si>
  <si>
    <t>44610</t>
  </si>
  <si>
    <t>47123</t>
  </si>
  <si>
    <t>44620</t>
  </si>
  <si>
    <t>47125</t>
  </si>
  <si>
    <t>44630</t>
  </si>
  <si>
    <t>47127</t>
  </si>
  <si>
    <t>44640</t>
  </si>
  <si>
    <t>47129</t>
  </si>
  <si>
    <t>44650</t>
  </si>
  <si>
    <t>47131</t>
  </si>
  <si>
    <t>OBION</t>
  </si>
  <si>
    <t>44660</t>
  </si>
  <si>
    <t>47133</t>
  </si>
  <si>
    <t>OVERTON</t>
  </si>
  <si>
    <t>44670</t>
  </si>
  <si>
    <t>47135</t>
  </si>
  <si>
    <t>44680</t>
  </si>
  <si>
    <t>47137</t>
  </si>
  <si>
    <t>PICKETT</t>
  </si>
  <si>
    <t>44690</t>
  </si>
  <si>
    <t>47139</t>
  </si>
  <si>
    <t>44700</t>
  </si>
  <si>
    <t>47141</t>
  </si>
  <si>
    <t>44710</t>
  </si>
  <si>
    <t>47143</t>
  </si>
  <si>
    <t>RHEA</t>
  </si>
  <si>
    <t>44720</t>
  </si>
  <si>
    <t>47145</t>
  </si>
  <si>
    <t>ROANE</t>
  </si>
  <si>
    <t>44730</t>
  </si>
  <si>
    <t>47147</t>
  </si>
  <si>
    <t>44740</t>
  </si>
  <si>
    <t>47149</t>
  </si>
  <si>
    <t>44750</t>
  </si>
  <si>
    <t>47151</t>
  </si>
  <si>
    <t>44760</t>
  </si>
  <si>
    <t>47153</t>
  </si>
  <si>
    <t>SEQUATCHIE</t>
  </si>
  <si>
    <t>44770</t>
  </si>
  <si>
    <t>47155</t>
  </si>
  <si>
    <t>44780</t>
  </si>
  <si>
    <t>47157</t>
  </si>
  <si>
    <t>44790</t>
  </si>
  <si>
    <t>47159</t>
  </si>
  <si>
    <t>44800</t>
  </si>
  <si>
    <t>47161</t>
  </si>
  <si>
    <t>44810</t>
  </si>
  <si>
    <t>47163</t>
  </si>
  <si>
    <t>44820</t>
  </si>
  <si>
    <t>47165</t>
  </si>
  <si>
    <t>44830</t>
  </si>
  <si>
    <t>47167</t>
  </si>
  <si>
    <t>44840</t>
  </si>
  <si>
    <t>47169</t>
  </si>
  <si>
    <t>TROUSDALE</t>
  </si>
  <si>
    <t>44850</t>
  </si>
  <si>
    <t>47171</t>
  </si>
  <si>
    <t>UNICOI</t>
  </si>
  <si>
    <t>44860</t>
  </si>
  <si>
    <t>47173</t>
  </si>
  <si>
    <t>44870</t>
  </si>
  <si>
    <t>47175</t>
  </si>
  <si>
    <t>44880</t>
  </si>
  <si>
    <t>47177</t>
  </si>
  <si>
    <t>44890</t>
  </si>
  <si>
    <t>47179</t>
  </si>
  <si>
    <t>44900</t>
  </si>
  <si>
    <t>47181</t>
  </si>
  <si>
    <t>44910</t>
  </si>
  <si>
    <t>47183</t>
  </si>
  <si>
    <t>WEAKLEY</t>
  </si>
  <si>
    <t>44920</t>
  </si>
  <si>
    <t>47185</t>
  </si>
  <si>
    <t>44930</t>
  </si>
  <si>
    <t>47187</t>
  </si>
  <si>
    <t>44940</t>
  </si>
  <si>
    <t>47189</t>
  </si>
  <si>
    <t>47990</t>
  </si>
  <si>
    <t>45000</t>
  </si>
  <si>
    <t>48001</t>
  </si>
  <si>
    <t>Texas</t>
  </si>
  <si>
    <t>45010</t>
  </si>
  <si>
    <t>48003</t>
  </si>
  <si>
    <t>ANDREWS</t>
  </si>
  <si>
    <t>45020</t>
  </si>
  <si>
    <t>48005</t>
  </si>
  <si>
    <t>ANGELINA</t>
  </si>
  <si>
    <t>45030</t>
  </si>
  <si>
    <t>48007</t>
  </si>
  <si>
    <t>ARANSAS</t>
  </si>
  <si>
    <t>45040</t>
  </si>
  <si>
    <t>48009</t>
  </si>
  <si>
    <t>ARCHER</t>
  </si>
  <si>
    <t>45050</t>
  </si>
  <si>
    <t>48011</t>
  </si>
  <si>
    <t>45060</t>
  </si>
  <si>
    <t>48013</t>
  </si>
  <si>
    <t>ATASCOSA</t>
  </si>
  <si>
    <t>45070</t>
  </si>
  <si>
    <t>48015</t>
  </si>
  <si>
    <t>AUSTIN</t>
  </si>
  <si>
    <t>45080</t>
  </si>
  <si>
    <t>48017</t>
  </si>
  <si>
    <t>BAILEY</t>
  </si>
  <si>
    <t>45090</t>
  </si>
  <si>
    <t>48019</t>
  </si>
  <si>
    <t>BANDERA</t>
  </si>
  <si>
    <t>45100</t>
  </si>
  <si>
    <t>48021</t>
  </si>
  <si>
    <t>BASTROP</t>
  </si>
  <si>
    <t>45110</t>
  </si>
  <si>
    <t>48023</t>
  </si>
  <si>
    <t>BAYLOR</t>
  </si>
  <si>
    <t>45113</t>
  </si>
  <si>
    <t>48025</t>
  </si>
  <si>
    <t>BEE</t>
  </si>
  <si>
    <t>45120</t>
  </si>
  <si>
    <t>48027</t>
  </si>
  <si>
    <t>45130</t>
  </si>
  <si>
    <t>48029</t>
  </si>
  <si>
    <t>BEXAR</t>
  </si>
  <si>
    <t>45140</t>
  </si>
  <si>
    <t>48031</t>
  </si>
  <si>
    <t>BLANCO</t>
  </si>
  <si>
    <t>45150</t>
  </si>
  <si>
    <t>48033</t>
  </si>
  <si>
    <t>BORDEN</t>
  </si>
  <si>
    <t>45160</t>
  </si>
  <si>
    <t>48035</t>
  </si>
  <si>
    <t>BOSQUE</t>
  </si>
  <si>
    <t>45170</t>
  </si>
  <si>
    <t>48037</t>
  </si>
  <si>
    <t>BOWIE</t>
  </si>
  <si>
    <t>45180</t>
  </si>
  <si>
    <t>48039</t>
  </si>
  <si>
    <t>BRAZORIA</t>
  </si>
  <si>
    <t>45190</t>
  </si>
  <si>
    <t>48041</t>
  </si>
  <si>
    <t>BRAZOS</t>
  </si>
  <si>
    <t>45200</t>
  </si>
  <si>
    <t>48043</t>
  </si>
  <si>
    <t>BREWSTER</t>
  </si>
  <si>
    <t>45201</t>
  </si>
  <si>
    <t>48045</t>
  </si>
  <si>
    <t>BRISCOE</t>
  </si>
  <si>
    <t>45210</t>
  </si>
  <si>
    <t>48047</t>
  </si>
  <si>
    <t>45220</t>
  </si>
  <si>
    <t>48049</t>
  </si>
  <si>
    <t>45221</t>
  </si>
  <si>
    <t>48051</t>
  </si>
  <si>
    <t>BURLESON</t>
  </si>
  <si>
    <t>45222</t>
  </si>
  <si>
    <t>48053</t>
  </si>
  <si>
    <t>BURNET</t>
  </si>
  <si>
    <t>45223</t>
  </si>
  <si>
    <t>48055</t>
  </si>
  <si>
    <t>45224</t>
  </si>
  <si>
    <t>48057</t>
  </si>
  <si>
    <t>45230</t>
  </si>
  <si>
    <t>48059</t>
  </si>
  <si>
    <t>CALLAHAN</t>
  </si>
  <si>
    <t>45240</t>
  </si>
  <si>
    <t>48061</t>
  </si>
  <si>
    <t>45250</t>
  </si>
  <si>
    <t>48063</t>
  </si>
  <si>
    <t>CAMP</t>
  </si>
  <si>
    <t>45251</t>
  </si>
  <si>
    <t>48065</t>
  </si>
  <si>
    <t>CARSON</t>
  </si>
  <si>
    <t>45260</t>
  </si>
  <si>
    <t>48067</t>
  </si>
  <si>
    <t>45270</t>
  </si>
  <si>
    <t>48069</t>
  </si>
  <si>
    <t>CASTRO</t>
  </si>
  <si>
    <t>45280</t>
  </si>
  <si>
    <t>48071</t>
  </si>
  <si>
    <t>45281</t>
  </si>
  <si>
    <t>48073</t>
  </si>
  <si>
    <t>45290</t>
  </si>
  <si>
    <t>48075</t>
  </si>
  <si>
    <t>CHILDRESS</t>
  </si>
  <si>
    <t>45291</t>
  </si>
  <si>
    <t>48077</t>
  </si>
  <si>
    <t>45292</t>
  </si>
  <si>
    <t>48079</t>
  </si>
  <si>
    <t>COCHRAN</t>
  </si>
  <si>
    <t>45300</t>
  </si>
  <si>
    <t>48081</t>
  </si>
  <si>
    <t>COKE</t>
  </si>
  <si>
    <t>45301</t>
  </si>
  <si>
    <t>48083</t>
  </si>
  <si>
    <t>COLEMAN</t>
  </si>
  <si>
    <t>45310</t>
  </si>
  <si>
    <t>48085</t>
  </si>
  <si>
    <t>COLLIN</t>
  </si>
  <si>
    <t>45311</t>
  </si>
  <si>
    <t>48087</t>
  </si>
  <si>
    <t>COLLINGSWORTH</t>
  </si>
  <si>
    <t>45312</t>
  </si>
  <si>
    <t>48089</t>
  </si>
  <si>
    <t>45320</t>
  </si>
  <si>
    <t>48091</t>
  </si>
  <si>
    <t>COMAL</t>
  </si>
  <si>
    <t>45321</t>
  </si>
  <si>
    <t>48093</t>
  </si>
  <si>
    <t>45330</t>
  </si>
  <si>
    <t>48095</t>
  </si>
  <si>
    <t>CONCHO</t>
  </si>
  <si>
    <t>45340</t>
  </si>
  <si>
    <t>48097</t>
  </si>
  <si>
    <t>COOKE</t>
  </si>
  <si>
    <t>45341</t>
  </si>
  <si>
    <t>48099</t>
  </si>
  <si>
    <t>CORYELL</t>
  </si>
  <si>
    <t>45350</t>
  </si>
  <si>
    <t>48101</t>
  </si>
  <si>
    <t>COTTLE</t>
  </si>
  <si>
    <t>45360</t>
  </si>
  <si>
    <t>48103</t>
  </si>
  <si>
    <t>CRANE</t>
  </si>
  <si>
    <t>45361</t>
  </si>
  <si>
    <t>48105</t>
  </si>
  <si>
    <t>45362</t>
  </si>
  <si>
    <t>48107</t>
  </si>
  <si>
    <t>CROSBY</t>
  </si>
  <si>
    <t>45370</t>
  </si>
  <si>
    <t>48109</t>
  </si>
  <si>
    <t>CULBERSON</t>
  </si>
  <si>
    <t>45380</t>
  </si>
  <si>
    <t>48111</t>
  </si>
  <si>
    <t>DALLAM</t>
  </si>
  <si>
    <t>45390</t>
  </si>
  <si>
    <t>48113</t>
  </si>
  <si>
    <t>45391</t>
  </si>
  <si>
    <t>48115</t>
  </si>
  <si>
    <t>45392</t>
  </si>
  <si>
    <t>48117</t>
  </si>
  <si>
    <t>DEAF SMITH</t>
  </si>
  <si>
    <t>45400</t>
  </si>
  <si>
    <t>48119</t>
  </si>
  <si>
    <t>45410</t>
  </si>
  <si>
    <t>48121</t>
  </si>
  <si>
    <t>DENTON</t>
  </si>
  <si>
    <t>45420</t>
  </si>
  <si>
    <t>48123</t>
  </si>
  <si>
    <t>45421</t>
  </si>
  <si>
    <t>48125</t>
  </si>
  <si>
    <t>DICKENS</t>
  </si>
  <si>
    <t>45430</t>
  </si>
  <si>
    <t>48127</t>
  </si>
  <si>
    <t>DIMMIT</t>
  </si>
  <si>
    <t>45431</t>
  </si>
  <si>
    <t>48129</t>
  </si>
  <si>
    <t>DONLEY</t>
  </si>
  <si>
    <t>45440</t>
  </si>
  <si>
    <t>48131</t>
  </si>
  <si>
    <t>45450</t>
  </si>
  <si>
    <t>48133</t>
  </si>
  <si>
    <t>EASTLAND</t>
  </si>
  <si>
    <t>45451</t>
  </si>
  <si>
    <t>48135</t>
  </si>
  <si>
    <t>ECTOR</t>
  </si>
  <si>
    <t>45460</t>
  </si>
  <si>
    <t>48137</t>
  </si>
  <si>
    <t>45470</t>
  </si>
  <si>
    <t>48139</t>
  </si>
  <si>
    <t>45480</t>
  </si>
  <si>
    <t>48141</t>
  </si>
  <si>
    <t>45490</t>
  </si>
  <si>
    <t>48143</t>
  </si>
  <si>
    <t>ERATH</t>
  </si>
  <si>
    <t>45500</t>
  </si>
  <si>
    <t>48145</t>
  </si>
  <si>
    <t>FALLS</t>
  </si>
  <si>
    <t>45510</t>
  </si>
  <si>
    <t>48147</t>
  </si>
  <si>
    <t>45511</t>
  </si>
  <si>
    <t>48149</t>
  </si>
  <si>
    <t>45520</t>
  </si>
  <si>
    <t>48151</t>
  </si>
  <si>
    <t>FISHER</t>
  </si>
  <si>
    <t>45521</t>
  </si>
  <si>
    <t>48153</t>
  </si>
  <si>
    <t>45522</t>
  </si>
  <si>
    <t>48155</t>
  </si>
  <si>
    <t>FOARD</t>
  </si>
  <si>
    <t>45530</t>
  </si>
  <si>
    <t>48157</t>
  </si>
  <si>
    <t>FORT BEND</t>
  </si>
  <si>
    <t>45531</t>
  </si>
  <si>
    <t>48159</t>
  </si>
  <si>
    <t>45540</t>
  </si>
  <si>
    <t>48161</t>
  </si>
  <si>
    <t>FREESTONE</t>
  </si>
  <si>
    <t>45541</t>
  </si>
  <si>
    <t>48163</t>
  </si>
  <si>
    <t>FRIO</t>
  </si>
  <si>
    <t>45542</t>
  </si>
  <si>
    <t>48165</t>
  </si>
  <si>
    <t>GAINES</t>
  </si>
  <si>
    <t>45550</t>
  </si>
  <si>
    <t>48167</t>
  </si>
  <si>
    <t>GALVESTON</t>
  </si>
  <si>
    <t>45551</t>
  </si>
  <si>
    <t>48169</t>
  </si>
  <si>
    <t>GARZA</t>
  </si>
  <si>
    <t>45552</t>
  </si>
  <si>
    <t>48171</t>
  </si>
  <si>
    <t>GILLESPIE</t>
  </si>
  <si>
    <t>45560</t>
  </si>
  <si>
    <t>48173</t>
  </si>
  <si>
    <t>GLASSCOCK</t>
  </si>
  <si>
    <t>45561</t>
  </si>
  <si>
    <t>48175</t>
  </si>
  <si>
    <t>GOLIAD</t>
  </si>
  <si>
    <t>45562</t>
  </si>
  <si>
    <t>48177</t>
  </si>
  <si>
    <t>GONZALES</t>
  </si>
  <si>
    <t>45563</t>
  </si>
  <si>
    <t>48179</t>
  </si>
  <si>
    <t>45564</t>
  </si>
  <si>
    <t>48181</t>
  </si>
  <si>
    <t>45570</t>
  </si>
  <si>
    <t>48183</t>
  </si>
  <si>
    <t>GREGG</t>
  </si>
  <si>
    <t>45580</t>
  </si>
  <si>
    <t>48185</t>
  </si>
  <si>
    <t>GRIMES</t>
  </si>
  <si>
    <t>45581</t>
  </si>
  <si>
    <t>48187</t>
  </si>
  <si>
    <t>45582</t>
  </si>
  <si>
    <t>48189</t>
  </si>
  <si>
    <t>45583</t>
  </si>
  <si>
    <t>48191</t>
  </si>
  <si>
    <t>45590</t>
  </si>
  <si>
    <t>48193</t>
  </si>
  <si>
    <t>45591</t>
  </si>
  <si>
    <t>48195</t>
  </si>
  <si>
    <t>HANSFORD</t>
  </si>
  <si>
    <t>45592</t>
  </si>
  <si>
    <t>48197</t>
  </si>
  <si>
    <t>45600</t>
  </si>
  <si>
    <t>48199</t>
  </si>
  <si>
    <t>45610</t>
  </si>
  <si>
    <t>48201</t>
  </si>
  <si>
    <t>45620</t>
  </si>
  <si>
    <t>48203</t>
  </si>
  <si>
    <t>45621</t>
  </si>
  <si>
    <t>48205</t>
  </si>
  <si>
    <t>HARTLEY</t>
  </si>
  <si>
    <t>45630</t>
  </si>
  <si>
    <t>48207</t>
  </si>
  <si>
    <t>45631</t>
  </si>
  <si>
    <t>48209</t>
  </si>
  <si>
    <t>HAYS</t>
  </si>
  <si>
    <t>45632</t>
  </si>
  <si>
    <t>48211</t>
  </si>
  <si>
    <t>HEMPHILL</t>
  </si>
  <si>
    <t>45640</t>
  </si>
  <si>
    <t>48213</t>
  </si>
  <si>
    <t>45650</t>
  </si>
  <si>
    <t>48215</t>
  </si>
  <si>
    <t>45651</t>
  </si>
  <si>
    <t>48217</t>
  </si>
  <si>
    <t>45652</t>
  </si>
  <si>
    <t>48219</t>
  </si>
  <si>
    <t>HOCKLEY</t>
  </si>
  <si>
    <t>45653</t>
  </si>
  <si>
    <t>48221</t>
  </si>
  <si>
    <t>HOOD</t>
  </si>
  <si>
    <t>45654</t>
  </si>
  <si>
    <t>48223</t>
  </si>
  <si>
    <t>45660</t>
  </si>
  <si>
    <t>48225</t>
  </si>
  <si>
    <t>45661</t>
  </si>
  <si>
    <t>48227</t>
  </si>
  <si>
    <t>45662</t>
  </si>
  <si>
    <t>48229</t>
  </si>
  <si>
    <t>HUDSPETH</t>
  </si>
  <si>
    <t>45670</t>
  </si>
  <si>
    <t>48231</t>
  </si>
  <si>
    <t>HUNT</t>
  </si>
  <si>
    <t>45671</t>
  </si>
  <si>
    <t>48233</t>
  </si>
  <si>
    <t>45672</t>
  </si>
  <si>
    <t>48235</t>
  </si>
  <si>
    <t>IRION</t>
  </si>
  <si>
    <t>45680</t>
  </si>
  <si>
    <t>48237</t>
  </si>
  <si>
    <t>JACK</t>
  </si>
  <si>
    <t>45681</t>
  </si>
  <si>
    <t>48239</t>
  </si>
  <si>
    <t>45690</t>
  </si>
  <si>
    <t>48241</t>
  </si>
  <si>
    <t>45691</t>
  </si>
  <si>
    <t>48243</t>
  </si>
  <si>
    <t>45700</t>
  </si>
  <si>
    <t>48245</t>
  </si>
  <si>
    <t>45710</t>
  </si>
  <si>
    <t>48247</t>
  </si>
  <si>
    <t>JIM HOGG</t>
  </si>
  <si>
    <t>45711</t>
  </si>
  <si>
    <t>48249</t>
  </si>
  <si>
    <t>JIM WELLS</t>
  </si>
  <si>
    <t>45720</t>
  </si>
  <si>
    <t>48251</t>
  </si>
  <si>
    <t>45721</t>
  </si>
  <si>
    <t>48253</t>
  </si>
  <si>
    <t>45722</t>
  </si>
  <si>
    <t>48255</t>
  </si>
  <si>
    <t>KARNES</t>
  </si>
  <si>
    <t>45730</t>
  </si>
  <si>
    <t>48257</t>
  </si>
  <si>
    <t>KAUFMAN</t>
  </si>
  <si>
    <t>45731</t>
  </si>
  <si>
    <t>48259</t>
  </si>
  <si>
    <t>45732</t>
  </si>
  <si>
    <t>48261</t>
  </si>
  <si>
    <t>KENEDY</t>
  </si>
  <si>
    <t>45733</t>
  </si>
  <si>
    <t>48263</t>
  </si>
  <si>
    <t>45734</t>
  </si>
  <si>
    <t>48265</t>
  </si>
  <si>
    <t>KERR</t>
  </si>
  <si>
    <t>45740</t>
  </si>
  <si>
    <t>48267</t>
  </si>
  <si>
    <t>KIMBLE</t>
  </si>
  <si>
    <t>45741</t>
  </si>
  <si>
    <t>48269</t>
  </si>
  <si>
    <t>KING</t>
  </si>
  <si>
    <t>45742</t>
  </si>
  <si>
    <t>48271</t>
  </si>
  <si>
    <t>KINNEY</t>
  </si>
  <si>
    <t>45743</t>
  </si>
  <si>
    <t>48273</t>
  </si>
  <si>
    <t>KLEBERG</t>
  </si>
  <si>
    <t>45744</t>
  </si>
  <si>
    <t>48275</t>
  </si>
  <si>
    <t>45750</t>
  </si>
  <si>
    <t>48277</t>
  </si>
  <si>
    <t>45751</t>
  </si>
  <si>
    <t>48279</t>
  </si>
  <si>
    <t>LAMB</t>
  </si>
  <si>
    <t>45752</t>
  </si>
  <si>
    <t>48281</t>
  </si>
  <si>
    <t>LAMPASAS</t>
  </si>
  <si>
    <t>45753</t>
  </si>
  <si>
    <t>48283</t>
  </si>
  <si>
    <t>45754</t>
  </si>
  <si>
    <t>48285</t>
  </si>
  <si>
    <t>LAVACA</t>
  </si>
  <si>
    <t>45755</t>
  </si>
  <si>
    <t>48287</t>
  </si>
  <si>
    <t>45756</t>
  </si>
  <si>
    <t>48289</t>
  </si>
  <si>
    <t>45757</t>
  </si>
  <si>
    <t>48291</t>
  </si>
  <si>
    <t>45758</t>
  </si>
  <si>
    <t>48293</t>
  </si>
  <si>
    <t>45759</t>
  </si>
  <si>
    <t>48295</t>
  </si>
  <si>
    <t>LIPSCOMB</t>
  </si>
  <si>
    <t>45760</t>
  </si>
  <si>
    <t>48297</t>
  </si>
  <si>
    <t>LIVE OAK</t>
  </si>
  <si>
    <t>45761</t>
  </si>
  <si>
    <t>48299</t>
  </si>
  <si>
    <t>LLANO</t>
  </si>
  <si>
    <t>45762</t>
  </si>
  <si>
    <t>48301</t>
  </si>
  <si>
    <t>LOVING</t>
  </si>
  <si>
    <t>45770</t>
  </si>
  <si>
    <t>48303</t>
  </si>
  <si>
    <t>LUBBOCK</t>
  </si>
  <si>
    <t>45771</t>
  </si>
  <si>
    <t>48305</t>
  </si>
  <si>
    <t>LYNN</t>
  </si>
  <si>
    <t>45772</t>
  </si>
  <si>
    <t>48307</t>
  </si>
  <si>
    <t>MC CULLOCH</t>
  </si>
  <si>
    <t>45780</t>
  </si>
  <si>
    <t>48309</t>
  </si>
  <si>
    <t>MC LENNAN</t>
  </si>
  <si>
    <t>45781</t>
  </si>
  <si>
    <t>48311</t>
  </si>
  <si>
    <t>MC MULLEN</t>
  </si>
  <si>
    <t>45782</t>
  </si>
  <si>
    <t>48313</t>
  </si>
  <si>
    <t>45783</t>
  </si>
  <si>
    <t>48315</t>
  </si>
  <si>
    <t>45784</t>
  </si>
  <si>
    <t>48317</t>
  </si>
  <si>
    <t>45785</t>
  </si>
  <si>
    <t>48319</t>
  </si>
  <si>
    <t>45790</t>
  </si>
  <si>
    <t>48321</t>
  </si>
  <si>
    <t>MATAGORDA</t>
  </si>
  <si>
    <t>45791</t>
  </si>
  <si>
    <t>48323</t>
  </si>
  <si>
    <t>MAVERICK</t>
  </si>
  <si>
    <t>45792</t>
  </si>
  <si>
    <t>48325</t>
  </si>
  <si>
    <t>45793</t>
  </si>
  <si>
    <t>48327</t>
  </si>
  <si>
    <t>45794</t>
  </si>
  <si>
    <t>48329</t>
  </si>
  <si>
    <t>45795</t>
  </si>
  <si>
    <t>48331</t>
  </si>
  <si>
    <t>MILAM</t>
  </si>
  <si>
    <t>45796</t>
  </si>
  <si>
    <t>48333</t>
  </si>
  <si>
    <t>45797</t>
  </si>
  <si>
    <t>48335</t>
  </si>
  <si>
    <t>45800</t>
  </si>
  <si>
    <t>48337</t>
  </si>
  <si>
    <t>MONTAGUE</t>
  </si>
  <si>
    <t>45801</t>
  </si>
  <si>
    <t>48339</t>
  </si>
  <si>
    <t>45802</t>
  </si>
  <si>
    <t>48341</t>
  </si>
  <si>
    <t>45803</t>
  </si>
  <si>
    <t>48343</t>
  </si>
  <si>
    <t>45804</t>
  </si>
  <si>
    <t>48345</t>
  </si>
  <si>
    <t>MOTLEY</t>
  </si>
  <si>
    <t>45810</t>
  </si>
  <si>
    <t>48347</t>
  </si>
  <si>
    <t>NACOGDOCHES</t>
  </si>
  <si>
    <t>45820</t>
  </si>
  <si>
    <t>48349</t>
  </si>
  <si>
    <t>NAVARRO</t>
  </si>
  <si>
    <t>45821</t>
  </si>
  <si>
    <t>48351</t>
  </si>
  <si>
    <t>45822</t>
  </si>
  <si>
    <t>48353</t>
  </si>
  <si>
    <t>NOLAN</t>
  </si>
  <si>
    <t>45830</t>
  </si>
  <si>
    <t>48355</t>
  </si>
  <si>
    <t>NUECES</t>
  </si>
  <si>
    <t>45831</t>
  </si>
  <si>
    <t>48357</t>
  </si>
  <si>
    <t>OCHILTREE</t>
  </si>
  <si>
    <t>45832</t>
  </si>
  <si>
    <t>48359</t>
  </si>
  <si>
    <t>45840</t>
  </si>
  <si>
    <t>48361</t>
  </si>
  <si>
    <t>45841</t>
  </si>
  <si>
    <t>48363</t>
  </si>
  <si>
    <t>PALO PINTO</t>
  </si>
  <si>
    <t>45842</t>
  </si>
  <si>
    <t>48365</t>
  </si>
  <si>
    <t>45843</t>
  </si>
  <si>
    <t>48367</t>
  </si>
  <si>
    <t>PARKER</t>
  </si>
  <si>
    <t>45844</t>
  </si>
  <si>
    <t>48369</t>
  </si>
  <si>
    <t>PARMER</t>
  </si>
  <si>
    <t>45845</t>
  </si>
  <si>
    <t>48371</t>
  </si>
  <si>
    <t>PECOS</t>
  </si>
  <si>
    <t>45850</t>
  </si>
  <si>
    <t>48373</t>
  </si>
  <si>
    <t>45860</t>
  </si>
  <si>
    <t>48375</t>
  </si>
  <si>
    <t>45861</t>
  </si>
  <si>
    <t>48377</t>
  </si>
  <si>
    <t>PRESIDIO</t>
  </si>
  <si>
    <t>45870</t>
  </si>
  <si>
    <t>48379</t>
  </si>
  <si>
    <t>RAINS</t>
  </si>
  <si>
    <t>45871</t>
  </si>
  <si>
    <t>48381</t>
  </si>
  <si>
    <t>RANDALL</t>
  </si>
  <si>
    <t>45872</t>
  </si>
  <si>
    <t>48383</t>
  </si>
  <si>
    <t>REAGAN</t>
  </si>
  <si>
    <t>45873</t>
  </si>
  <si>
    <t>48385</t>
  </si>
  <si>
    <t>REAL</t>
  </si>
  <si>
    <t>45874</t>
  </si>
  <si>
    <t>48387</t>
  </si>
  <si>
    <t>45875</t>
  </si>
  <si>
    <t>48389</t>
  </si>
  <si>
    <t>REEVES</t>
  </si>
  <si>
    <t>45876</t>
  </si>
  <si>
    <t>48391</t>
  </si>
  <si>
    <t>REFUGIO</t>
  </si>
  <si>
    <t>45877</t>
  </si>
  <si>
    <t>48393</t>
  </si>
  <si>
    <t>45878</t>
  </si>
  <si>
    <t>48395</t>
  </si>
  <si>
    <t>45879</t>
  </si>
  <si>
    <t>48397</t>
  </si>
  <si>
    <t>ROCKWALL</t>
  </si>
  <si>
    <t>45880</t>
  </si>
  <si>
    <t>48399</t>
  </si>
  <si>
    <t>RUNNELS</t>
  </si>
  <si>
    <t>45881</t>
  </si>
  <si>
    <t>48401</t>
  </si>
  <si>
    <t>RUSK</t>
  </si>
  <si>
    <t>45882</t>
  </si>
  <si>
    <t>48403</t>
  </si>
  <si>
    <t>45883</t>
  </si>
  <si>
    <t>48405</t>
  </si>
  <si>
    <t>SAN AUGUSTINE</t>
  </si>
  <si>
    <t>45884</t>
  </si>
  <si>
    <t>48407</t>
  </si>
  <si>
    <t>SAN JACINTO</t>
  </si>
  <si>
    <t>45885</t>
  </si>
  <si>
    <t>48409</t>
  </si>
  <si>
    <t>SAN PATRICIO</t>
  </si>
  <si>
    <t>45886</t>
  </si>
  <si>
    <t>48411</t>
  </si>
  <si>
    <t>SAN SABA</t>
  </si>
  <si>
    <t>45887</t>
  </si>
  <si>
    <t>48413</t>
  </si>
  <si>
    <t>SCHLEICHER</t>
  </si>
  <si>
    <t>45888</t>
  </si>
  <si>
    <t>48415</t>
  </si>
  <si>
    <t>SCURRY</t>
  </si>
  <si>
    <t>45889</t>
  </si>
  <si>
    <t>48417</t>
  </si>
  <si>
    <t>SHACKELFORD</t>
  </si>
  <si>
    <t>45890</t>
  </si>
  <si>
    <t>48419</t>
  </si>
  <si>
    <t>45891</t>
  </si>
  <si>
    <t>48421</t>
  </si>
  <si>
    <t>45892</t>
  </si>
  <si>
    <t>48423</t>
  </si>
  <si>
    <t>45893</t>
  </si>
  <si>
    <t>48425</t>
  </si>
  <si>
    <t>SOMERVELL</t>
  </si>
  <si>
    <t>45900</t>
  </si>
  <si>
    <t>48427</t>
  </si>
  <si>
    <t>STARR</t>
  </si>
  <si>
    <t>45901</t>
  </si>
  <si>
    <t>48429</t>
  </si>
  <si>
    <t>45902</t>
  </si>
  <si>
    <t>48431</t>
  </si>
  <si>
    <t>STERLING</t>
  </si>
  <si>
    <t>45903</t>
  </si>
  <si>
    <t>48433</t>
  </si>
  <si>
    <t>STONEWALL</t>
  </si>
  <si>
    <t>45904</t>
  </si>
  <si>
    <t>48435</t>
  </si>
  <si>
    <t>SUTTON</t>
  </si>
  <si>
    <t>45905</t>
  </si>
  <si>
    <t>48437</t>
  </si>
  <si>
    <t>SWISHER</t>
  </si>
  <si>
    <t>45910</t>
  </si>
  <si>
    <t>48439</t>
  </si>
  <si>
    <t>TARRANT</t>
  </si>
  <si>
    <t>45911</t>
  </si>
  <si>
    <t>48441</t>
  </si>
  <si>
    <t>45912</t>
  </si>
  <si>
    <t>48443</t>
  </si>
  <si>
    <t>45913</t>
  </si>
  <si>
    <t>48445</t>
  </si>
  <si>
    <t>TERRY</t>
  </si>
  <si>
    <t>45920</t>
  </si>
  <si>
    <t>48447</t>
  </si>
  <si>
    <t>THROCKMORTON</t>
  </si>
  <si>
    <t>45921</t>
  </si>
  <si>
    <t>48449</t>
  </si>
  <si>
    <t>TITUS</t>
  </si>
  <si>
    <t>45930</t>
  </si>
  <si>
    <t>48451</t>
  </si>
  <si>
    <t>TOM GREEN</t>
  </si>
  <si>
    <t>45940</t>
  </si>
  <si>
    <t>48453</t>
  </si>
  <si>
    <t>TRAVIS</t>
  </si>
  <si>
    <t>45941</t>
  </si>
  <si>
    <t>48455</t>
  </si>
  <si>
    <t>45942</t>
  </si>
  <si>
    <t>48457</t>
  </si>
  <si>
    <t>TYLER</t>
  </si>
  <si>
    <t>45943</t>
  </si>
  <si>
    <t>48459</t>
  </si>
  <si>
    <t>UPSHUR</t>
  </si>
  <si>
    <t>45944</t>
  </si>
  <si>
    <t>48461</t>
  </si>
  <si>
    <t>UPTON</t>
  </si>
  <si>
    <t>45945</t>
  </si>
  <si>
    <t>48463</t>
  </si>
  <si>
    <t>UVALDE</t>
  </si>
  <si>
    <t>45946</t>
  </si>
  <si>
    <t>48465</t>
  </si>
  <si>
    <t>VAL VERDE</t>
  </si>
  <si>
    <t>45947</t>
  </si>
  <si>
    <t>48467</t>
  </si>
  <si>
    <t>VAN ZANDT</t>
  </si>
  <si>
    <t>45948</t>
  </si>
  <si>
    <t>48469</t>
  </si>
  <si>
    <t>VICTORIA</t>
  </si>
  <si>
    <t>45949</t>
  </si>
  <si>
    <t>48471</t>
  </si>
  <si>
    <t>45950</t>
  </si>
  <si>
    <t>48473</t>
  </si>
  <si>
    <t>WALLER</t>
  </si>
  <si>
    <t>45951</t>
  </si>
  <si>
    <t>48475</t>
  </si>
  <si>
    <t>45952</t>
  </si>
  <si>
    <t>48477</t>
  </si>
  <si>
    <t>45953</t>
  </si>
  <si>
    <t>48479</t>
  </si>
  <si>
    <t>WEBB</t>
  </si>
  <si>
    <t>45954</t>
  </si>
  <si>
    <t>48481</t>
  </si>
  <si>
    <t>WHARTON</t>
  </si>
  <si>
    <t>45955</t>
  </si>
  <si>
    <t>48483</t>
  </si>
  <si>
    <t>45960</t>
  </si>
  <si>
    <t>48485</t>
  </si>
  <si>
    <t>45961</t>
  </si>
  <si>
    <t>48487</t>
  </si>
  <si>
    <t>WILBARGER</t>
  </si>
  <si>
    <t>45962</t>
  </si>
  <si>
    <t>48489</t>
  </si>
  <si>
    <t>WILLACY</t>
  </si>
  <si>
    <t>45970</t>
  </si>
  <si>
    <t>48491</t>
  </si>
  <si>
    <t>45971</t>
  </si>
  <si>
    <t>48493</t>
  </si>
  <si>
    <t>45972</t>
  </si>
  <si>
    <t>48495</t>
  </si>
  <si>
    <t>WINKLER</t>
  </si>
  <si>
    <t>45973</t>
  </si>
  <si>
    <t>48497</t>
  </si>
  <si>
    <t>WISE</t>
  </si>
  <si>
    <t>45974</t>
  </si>
  <si>
    <t>48499</t>
  </si>
  <si>
    <t>45980</t>
  </si>
  <si>
    <t>48501</t>
  </si>
  <si>
    <t>YOAKUM</t>
  </si>
  <si>
    <t>45981</t>
  </si>
  <si>
    <t>48503</t>
  </si>
  <si>
    <t>YOUNG</t>
  </si>
  <si>
    <t>45982</t>
  </si>
  <si>
    <t>48505</t>
  </si>
  <si>
    <t>ZAPATA</t>
  </si>
  <si>
    <t>45983</t>
  </si>
  <si>
    <t>48507</t>
  </si>
  <si>
    <t>ZAVALA</t>
  </si>
  <si>
    <t>45999</t>
  </si>
  <si>
    <t>48990</t>
  </si>
  <si>
    <t>46000</t>
  </si>
  <si>
    <t>49001</t>
  </si>
  <si>
    <t>Utah</t>
  </si>
  <si>
    <t>46010</t>
  </si>
  <si>
    <t>49003</t>
  </si>
  <si>
    <t>BOX ELDER</t>
  </si>
  <si>
    <t>46020</t>
  </si>
  <si>
    <t>49005</t>
  </si>
  <si>
    <t>CACHE</t>
  </si>
  <si>
    <t>46030</t>
  </si>
  <si>
    <t>49007</t>
  </si>
  <si>
    <t>46040</t>
  </si>
  <si>
    <t>49009</t>
  </si>
  <si>
    <t>DAGGETT</t>
  </si>
  <si>
    <t>46050</t>
  </si>
  <si>
    <t>49011</t>
  </si>
  <si>
    <t>46060</t>
  </si>
  <si>
    <t>49013</t>
  </si>
  <si>
    <t>DUCHESNE</t>
  </si>
  <si>
    <t>46070</t>
  </si>
  <si>
    <t>49015</t>
  </si>
  <si>
    <t>EMERY</t>
  </si>
  <si>
    <t>46080</t>
  </si>
  <si>
    <t>49017</t>
  </si>
  <si>
    <t>46090</t>
  </si>
  <si>
    <t>49019</t>
  </si>
  <si>
    <t>46100</t>
  </si>
  <si>
    <t>49021</t>
  </si>
  <si>
    <t>46110</t>
  </si>
  <si>
    <t>49023</t>
  </si>
  <si>
    <t>JUAB</t>
  </si>
  <si>
    <t>46120</t>
  </si>
  <si>
    <t>49025</t>
  </si>
  <si>
    <t>46130</t>
  </si>
  <si>
    <t>49027</t>
  </si>
  <si>
    <t>MILLARD</t>
  </si>
  <si>
    <t>46140</t>
  </si>
  <si>
    <t>49029</t>
  </si>
  <si>
    <t>46150</t>
  </si>
  <si>
    <t>49031</t>
  </si>
  <si>
    <t>PIUTE</t>
  </si>
  <si>
    <t>46160</t>
  </si>
  <si>
    <t>49033</t>
  </si>
  <si>
    <t>RICH</t>
  </si>
  <si>
    <t>46170</t>
  </si>
  <si>
    <t>49035</t>
  </si>
  <si>
    <t>SALT LAKE</t>
  </si>
  <si>
    <t>46180</t>
  </si>
  <si>
    <t>49037</t>
  </si>
  <si>
    <t>46190</t>
  </si>
  <si>
    <t>49039</t>
  </si>
  <si>
    <t>SANPETE</t>
  </si>
  <si>
    <t>46200</t>
  </si>
  <si>
    <t>49041</t>
  </si>
  <si>
    <t>46210</t>
  </si>
  <si>
    <t>49043</t>
  </si>
  <si>
    <t>46220</t>
  </si>
  <si>
    <t>49045</t>
  </si>
  <si>
    <t>TOOELE</t>
  </si>
  <si>
    <t>46230</t>
  </si>
  <si>
    <t>49047</t>
  </si>
  <si>
    <t>UINTAH</t>
  </si>
  <si>
    <t>46240</t>
  </si>
  <si>
    <t>49049</t>
  </si>
  <si>
    <t>46250</t>
  </si>
  <si>
    <t>49051</t>
  </si>
  <si>
    <t>WASATCH</t>
  </si>
  <si>
    <t>46260</t>
  </si>
  <si>
    <t>49053</t>
  </si>
  <si>
    <t>46270</t>
  </si>
  <si>
    <t>49055</t>
  </si>
  <si>
    <t>46280</t>
  </si>
  <si>
    <t>49057</t>
  </si>
  <si>
    <t>WEBER</t>
  </si>
  <si>
    <t>46999</t>
  </si>
  <si>
    <t>49990</t>
  </si>
  <si>
    <t>47000</t>
  </si>
  <si>
    <t>50001</t>
  </si>
  <si>
    <t>ADDISON</t>
  </si>
  <si>
    <t>Vermont</t>
  </si>
  <si>
    <t>47010</t>
  </si>
  <si>
    <t>50003</t>
  </si>
  <si>
    <t>BENNINGTON</t>
  </si>
  <si>
    <t>47020</t>
  </si>
  <si>
    <t>50005</t>
  </si>
  <si>
    <t>CALEDONIA</t>
  </si>
  <si>
    <t>47030</t>
  </si>
  <si>
    <t>50007</t>
  </si>
  <si>
    <t>CHITTENDEN</t>
  </si>
  <si>
    <t>47040</t>
  </si>
  <si>
    <t>50009</t>
  </si>
  <si>
    <t>47050</t>
  </si>
  <si>
    <t>50011</t>
  </si>
  <si>
    <t>47060</t>
  </si>
  <si>
    <t>50013</t>
  </si>
  <si>
    <t>GRAND ISLE</t>
  </si>
  <si>
    <t>47070</t>
  </si>
  <si>
    <t>50015</t>
  </si>
  <si>
    <t>LAMOILLE</t>
  </si>
  <si>
    <t>47080</t>
  </si>
  <si>
    <t>50017</t>
  </si>
  <si>
    <t>47090</t>
  </si>
  <si>
    <t>50019</t>
  </si>
  <si>
    <t>47100</t>
  </si>
  <si>
    <t>50021</t>
  </si>
  <si>
    <t>RUTLAND</t>
  </si>
  <si>
    <t>47110</t>
  </si>
  <si>
    <t>50023</t>
  </si>
  <si>
    <t>47120</t>
  </si>
  <si>
    <t>50025</t>
  </si>
  <si>
    <t>47130</t>
  </si>
  <si>
    <t>50027</t>
  </si>
  <si>
    <t>WINDSOR</t>
  </si>
  <si>
    <t>47999</t>
  </si>
  <si>
    <t>50990</t>
  </si>
  <si>
    <t>49000</t>
  </si>
  <si>
    <t>51001</t>
  </si>
  <si>
    <t>ACCOMACK</t>
  </si>
  <si>
    <t>Virginia</t>
  </si>
  <si>
    <t>49010</t>
  </si>
  <si>
    <t>51003</t>
  </si>
  <si>
    <t>ALBEMARLE</t>
  </si>
  <si>
    <t>49020</t>
  </si>
  <si>
    <t>51005</t>
  </si>
  <si>
    <t>49030</t>
  </si>
  <si>
    <t>51007</t>
  </si>
  <si>
    <t>AMELIA</t>
  </si>
  <si>
    <t>49040</t>
  </si>
  <si>
    <t>51009</t>
  </si>
  <si>
    <t>AMHERST</t>
  </si>
  <si>
    <t>49050</t>
  </si>
  <si>
    <t>51011</t>
  </si>
  <si>
    <t>APPOMATTOX</t>
  </si>
  <si>
    <t>49060</t>
  </si>
  <si>
    <t>51013</t>
  </si>
  <si>
    <t>ARLINGTON</t>
  </si>
  <si>
    <t>49070</t>
  </si>
  <si>
    <t>51015</t>
  </si>
  <si>
    <t>AUGUSTA</t>
  </si>
  <si>
    <t>49080</t>
  </si>
  <si>
    <t>51017</t>
  </si>
  <si>
    <t>49090</t>
  </si>
  <si>
    <t>51019</t>
  </si>
  <si>
    <t>49100</t>
  </si>
  <si>
    <t>51021</t>
  </si>
  <si>
    <t>BLAND</t>
  </si>
  <si>
    <t>49110</t>
  </si>
  <si>
    <t>51023</t>
  </si>
  <si>
    <t>BOTETOURT</t>
  </si>
  <si>
    <t>49120</t>
  </si>
  <si>
    <t>51025</t>
  </si>
  <si>
    <t>49130</t>
  </si>
  <si>
    <t>51027</t>
  </si>
  <si>
    <t>49140</t>
  </si>
  <si>
    <t>51029</t>
  </si>
  <si>
    <t>BUCKINGHAM</t>
  </si>
  <si>
    <t>49150</t>
  </si>
  <si>
    <t>51031</t>
  </si>
  <si>
    <t>49160</t>
  </si>
  <si>
    <t>51033</t>
  </si>
  <si>
    <t>49170</t>
  </si>
  <si>
    <t>51035</t>
  </si>
  <si>
    <t>49180</t>
  </si>
  <si>
    <t>51036</t>
  </si>
  <si>
    <t>CHARLES CITY</t>
  </si>
  <si>
    <t>49190</t>
  </si>
  <si>
    <t>51037</t>
  </si>
  <si>
    <t>49200</t>
  </si>
  <si>
    <t>51041</t>
  </si>
  <si>
    <t>49210</t>
  </si>
  <si>
    <t>51043</t>
  </si>
  <si>
    <t>49220</t>
  </si>
  <si>
    <t>51045</t>
  </si>
  <si>
    <t>49230</t>
  </si>
  <si>
    <t>51047</t>
  </si>
  <si>
    <t>CULPEPER</t>
  </si>
  <si>
    <t>49240</t>
  </si>
  <si>
    <t>51049</t>
  </si>
  <si>
    <t>49250</t>
  </si>
  <si>
    <t>51051</t>
  </si>
  <si>
    <t>DICKENSON</t>
  </si>
  <si>
    <t>49260</t>
  </si>
  <si>
    <t>51053</t>
  </si>
  <si>
    <t>DINWIDDIE</t>
  </si>
  <si>
    <t>49280</t>
  </si>
  <si>
    <t>51057</t>
  </si>
  <si>
    <t>49290</t>
  </si>
  <si>
    <t>51059</t>
  </si>
  <si>
    <t>FAIRFAX</t>
  </si>
  <si>
    <t>49300</t>
  </si>
  <si>
    <t>51061</t>
  </si>
  <si>
    <t>FAUQUIER</t>
  </si>
  <si>
    <t>49310</t>
  </si>
  <si>
    <t>51063</t>
  </si>
  <si>
    <t>49320</t>
  </si>
  <si>
    <t>51065</t>
  </si>
  <si>
    <t>FLUVANNA</t>
  </si>
  <si>
    <t>49330</t>
  </si>
  <si>
    <t>51067</t>
  </si>
  <si>
    <t>49340</t>
  </si>
  <si>
    <t>51069</t>
  </si>
  <si>
    <t>49350</t>
  </si>
  <si>
    <t>51071</t>
  </si>
  <si>
    <t>49360</t>
  </si>
  <si>
    <t>51073</t>
  </si>
  <si>
    <t>49370</t>
  </si>
  <si>
    <t>51075</t>
  </si>
  <si>
    <t>GOOCHLAND</t>
  </si>
  <si>
    <t>49380</t>
  </si>
  <si>
    <t>51077</t>
  </si>
  <si>
    <t>49390</t>
  </si>
  <si>
    <t>51079</t>
  </si>
  <si>
    <t>49400</t>
  </si>
  <si>
    <t>51081</t>
  </si>
  <si>
    <t>GREENSVILLE</t>
  </si>
  <si>
    <t>49410</t>
  </si>
  <si>
    <t>51083</t>
  </si>
  <si>
    <t>49420</t>
  </si>
  <si>
    <t>51085</t>
  </si>
  <si>
    <t>HANOVER</t>
  </si>
  <si>
    <t>49430</t>
  </si>
  <si>
    <t>51087</t>
  </si>
  <si>
    <t>HENRICO</t>
  </si>
  <si>
    <t>49440</t>
  </si>
  <si>
    <t>51089</t>
  </si>
  <si>
    <t>49450</t>
  </si>
  <si>
    <t>51091</t>
  </si>
  <si>
    <t>49460</t>
  </si>
  <si>
    <t>51093</t>
  </si>
  <si>
    <t>ISLE OF WIGHT</t>
  </si>
  <si>
    <t>49470</t>
  </si>
  <si>
    <t>51095</t>
  </si>
  <si>
    <t>JAMES CITY</t>
  </si>
  <si>
    <t>49480</t>
  </si>
  <si>
    <t>51097</t>
  </si>
  <si>
    <t>KING AND QUEEN</t>
  </si>
  <si>
    <t>49490</t>
  </si>
  <si>
    <t>51099</t>
  </si>
  <si>
    <t>KING GEORGE</t>
  </si>
  <si>
    <t>49500</t>
  </si>
  <si>
    <t>51101</t>
  </si>
  <si>
    <t>KING WILLIAM</t>
  </si>
  <si>
    <t>49510</t>
  </si>
  <si>
    <t>51103</t>
  </si>
  <si>
    <t>49520</t>
  </si>
  <si>
    <t>51105</t>
  </si>
  <si>
    <t>49530</t>
  </si>
  <si>
    <t>51107</t>
  </si>
  <si>
    <t>LOUDOUN</t>
  </si>
  <si>
    <t>49540</t>
  </si>
  <si>
    <t>51109</t>
  </si>
  <si>
    <t>49550</t>
  </si>
  <si>
    <t>51111</t>
  </si>
  <si>
    <t>LUNENBURG</t>
  </si>
  <si>
    <t>49560</t>
  </si>
  <si>
    <t>51113</t>
  </si>
  <si>
    <t>49570</t>
  </si>
  <si>
    <t>51115</t>
  </si>
  <si>
    <t>MATHEWS</t>
  </si>
  <si>
    <t>49580</t>
  </si>
  <si>
    <t>51117</t>
  </si>
  <si>
    <t>49590</t>
  </si>
  <si>
    <t>51119</t>
  </si>
  <si>
    <t>49600</t>
  </si>
  <si>
    <t>51121</t>
  </si>
  <si>
    <t>49620</t>
  </si>
  <si>
    <t>51125</t>
  </si>
  <si>
    <t>49621</t>
  </si>
  <si>
    <t>51127</t>
  </si>
  <si>
    <t>NEW KENT</t>
  </si>
  <si>
    <t>49650</t>
  </si>
  <si>
    <t>51131</t>
  </si>
  <si>
    <t>49660</t>
  </si>
  <si>
    <t>51133</t>
  </si>
  <si>
    <t>49670</t>
  </si>
  <si>
    <t>51135</t>
  </si>
  <si>
    <t>NOTTOWAY</t>
  </si>
  <si>
    <t>49680</t>
  </si>
  <si>
    <t>51137</t>
  </si>
  <si>
    <t>49690</t>
  </si>
  <si>
    <t>51139</t>
  </si>
  <si>
    <t>49700</t>
  </si>
  <si>
    <t>51141</t>
  </si>
  <si>
    <t>PATRICK</t>
  </si>
  <si>
    <t>49710</t>
  </si>
  <si>
    <t>51143</t>
  </si>
  <si>
    <t>PITTSYLVANIA</t>
  </si>
  <si>
    <t>49720</t>
  </si>
  <si>
    <t>51145</t>
  </si>
  <si>
    <t>POWHATAN</t>
  </si>
  <si>
    <t>49730</t>
  </si>
  <si>
    <t>51147</t>
  </si>
  <si>
    <t>PRINCE EDWARD</t>
  </si>
  <si>
    <t>49740</t>
  </si>
  <si>
    <t>51149</t>
  </si>
  <si>
    <t>PRINCE GEORGE</t>
  </si>
  <si>
    <t>49750</t>
  </si>
  <si>
    <t>51153</t>
  </si>
  <si>
    <t>PRINCE WILLIAM</t>
  </si>
  <si>
    <t>49770</t>
  </si>
  <si>
    <t>51155</t>
  </si>
  <si>
    <t>49780</t>
  </si>
  <si>
    <t>51157</t>
  </si>
  <si>
    <t>RAPPAHANNOCK</t>
  </si>
  <si>
    <t>49790</t>
  </si>
  <si>
    <t>51159</t>
  </si>
  <si>
    <t>49800</t>
  </si>
  <si>
    <t>51161</t>
  </si>
  <si>
    <t>ROANOKE</t>
  </si>
  <si>
    <t>49810</t>
  </si>
  <si>
    <t>51163</t>
  </si>
  <si>
    <t>ROCKBRIDGE</t>
  </si>
  <si>
    <t>49820</t>
  </si>
  <si>
    <t>51165</t>
  </si>
  <si>
    <t>49830</t>
  </si>
  <si>
    <t>51167</t>
  </si>
  <si>
    <t>49840</t>
  </si>
  <si>
    <t>51169</t>
  </si>
  <si>
    <t>49850</t>
  </si>
  <si>
    <t>51171</t>
  </si>
  <si>
    <t>SHENANDOAH</t>
  </si>
  <si>
    <t>49860</t>
  </si>
  <si>
    <t>51173</t>
  </si>
  <si>
    <t>SMYTH</t>
  </si>
  <si>
    <t>49870</t>
  </si>
  <si>
    <t>51175</t>
  </si>
  <si>
    <t>SOUTHAMPTON</t>
  </si>
  <si>
    <t>49880</t>
  </si>
  <si>
    <t>51177</t>
  </si>
  <si>
    <t>SPOTSYLVANIA</t>
  </si>
  <si>
    <t>49890</t>
  </si>
  <si>
    <t>51179</t>
  </si>
  <si>
    <t>49900</t>
  </si>
  <si>
    <t>51181</t>
  </si>
  <si>
    <t>49910</t>
  </si>
  <si>
    <t>51183</t>
  </si>
  <si>
    <t>49920</t>
  </si>
  <si>
    <t>51185</t>
  </si>
  <si>
    <t>49930</t>
  </si>
  <si>
    <t>51187</t>
  </si>
  <si>
    <t>49950</t>
  </si>
  <si>
    <t>51191</t>
  </si>
  <si>
    <t>49960</t>
  </si>
  <si>
    <t>51193</t>
  </si>
  <si>
    <t>49970</t>
  </si>
  <si>
    <t>51195</t>
  </si>
  <si>
    <t>49980</t>
  </si>
  <si>
    <t>51197</t>
  </si>
  <si>
    <t>WYTHE</t>
  </si>
  <si>
    <t>49981</t>
  </si>
  <si>
    <t>51199</t>
  </si>
  <si>
    <t>51510</t>
  </si>
  <si>
    <t>ALEXANDRIA CITY</t>
  </si>
  <si>
    <t>49111</t>
  </si>
  <si>
    <t>51520</t>
  </si>
  <si>
    <t>BRISTOL CITY</t>
  </si>
  <si>
    <t>49141</t>
  </si>
  <si>
    <t>51530</t>
  </si>
  <si>
    <t>BUENA VISTA CITY</t>
  </si>
  <si>
    <t>49191</t>
  </si>
  <si>
    <t>51540</t>
  </si>
  <si>
    <t>CHARLOTTESVILLE CITY</t>
  </si>
  <si>
    <t>49194</t>
  </si>
  <si>
    <t>51550</t>
  </si>
  <si>
    <t>CHESAPEAKE CITY</t>
  </si>
  <si>
    <t>49212</t>
  </si>
  <si>
    <t>51570</t>
  </si>
  <si>
    <t>COLONIAL HEIGHTS CITY</t>
  </si>
  <si>
    <t>49213</t>
  </si>
  <si>
    <t>51580</t>
  </si>
  <si>
    <t>COVINGTON CITY</t>
  </si>
  <si>
    <t>49241</t>
  </si>
  <si>
    <t>51590</t>
  </si>
  <si>
    <t>DANVILLE CITY</t>
  </si>
  <si>
    <t>49270</t>
  </si>
  <si>
    <t>51595</t>
  </si>
  <si>
    <t>EMPORIA CITY</t>
  </si>
  <si>
    <t>49288</t>
  </si>
  <si>
    <t>51600</t>
  </si>
  <si>
    <t>FAIRFAX CITY</t>
  </si>
  <si>
    <t>49291</t>
  </si>
  <si>
    <t>51610</t>
  </si>
  <si>
    <t>FALLS CHURCH CITY</t>
  </si>
  <si>
    <t>49328</t>
  </si>
  <si>
    <t>51620</t>
  </si>
  <si>
    <t>FRANKLIN CITY</t>
  </si>
  <si>
    <t>49342</t>
  </si>
  <si>
    <t>51630</t>
  </si>
  <si>
    <t>FREDERICKSBURG CITY</t>
  </si>
  <si>
    <t>49343</t>
  </si>
  <si>
    <t>51640</t>
  </si>
  <si>
    <t>GALAX CITY</t>
  </si>
  <si>
    <t>49411</t>
  </si>
  <si>
    <t>51650</t>
  </si>
  <si>
    <t>HAMPTON CITY</t>
  </si>
  <si>
    <t>49421</t>
  </si>
  <si>
    <t>51660</t>
  </si>
  <si>
    <t>HARRISONBURG CITY</t>
  </si>
  <si>
    <t>49451</t>
  </si>
  <si>
    <t>51670</t>
  </si>
  <si>
    <t>HOPEWELL CITY</t>
  </si>
  <si>
    <t>49522</t>
  </si>
  <si>
    <t>51678</t>
  </si>
  <si>
    <t>LEXINGTON CITY</t>
  </si>
  <si>
    <t>49551</t>
  </si>
  <si>
    <t>51680</t>
  </si>
  <si>
    <t>LYNCHBURG CITY</t>
  </si>
  <si>
    <t>49563</t>
  </si>
  <si>
    <t>51683</t>
  </si>
  <si>
    <t>MANASSAS CITY</t>
  </si>
  <si>
    <t>49565</t>
  </si>
  <si>
    <t>51685</t>
  </si>
  <si>
    <t>MANASSAS PARK CITY</t>
  </si>
  <si>
    <t>49561</t>
  </si>
  <si>
    <t>51690</t>
  </si>
  <si>
    <t>MARTINSVILLE CITY</t>
  </si>
  <si>
    <t>49622</t>
  </si>
  <si>
    <t>51700</t>
  </si>
  <si>
    <t>NEWPORT NEWS CITY</t>
  </si>
  <si>
    <t>49641</t>
  </si>
  <si>
    <t>51710</t>
  </si>
  <si>
    <t>NORFOLK CITY</t>
  </si>
  <si>
    <t>49661</t>
  </si>
  <si>
    <t>51720</t>
  </si>
  <si>
    <t>NORTON CITY</t>
  </si>
  <si>
    <t>49701</t>
  </si>
  <si>
    <t>51730</t>
  </si>
  <si>
    <t>PETERSBURG CITY</t>
  </si>
  <si>
    <t>49712</t>
  </si>
  <si>
    <t>51735</t>
  </si>
  <si>
    <t>POQUOSON</t>
  </si>
  <si>
    <t>49711</t>
  </si>
  <si>
    <t>51740</t>
  </si>
  <si>
    <t>PORTSMOUTH CITY</t>
  </si>
  <si>
    <t>49771</t>
  </si>
  <si>
    <t>51750</t>
  </si>
  <si>
    <t>RADFORD CITY</t>
  </si>
  <si>
    <t>49791</t>
  </si>
  <si>
    <t>51760</t>
  </si>
  <si>
    <t>RICHMOND CITY</t>
  </si>
  <si>
    <t>49801</t>
  </si>
  <si>
    <t>51770</t>
  </si>
  <si>
    <t>ROANOKE CITY</t>
  </si>
  <si>
    <t>49838</t>
  </si>
  <si>
    <t>51775</t>
  </si>
  <si>
    <t>SALEM CITY</t>
  </si>
  <si>
    <t>49891</t>
  </si>
  <si>
    <t>51790</t>
  </si>
  <si>
    <t>STAUNTON CITY</t>
  </si>
  <si>
    <t>49892</t>
  </si>
  <si>
    <t>51800</t>
  </si>
  <si>
    <t>SUFFOLK CITY</t>
  </si>
  <si>
    <t>49921</t>
  </si>
  <si>
    <t>51810</t>
  </si>
  <si>
    <t>VIRGINIA BEACH CITY</t>
  </si>
  <si>
    <t>49951</t>
  </si>
  <si>
    <t>51820</t>
  </si>
  <si>
    <t>WAYNESBORO CITY</t>
  </si>
  <si>
    <t>49961</t>
  </si>
  <si>
    <t>51830</t>
  </si>
  <si>
    <t>WILLIAMSBURG CITY</t>
  </si>
  <si>
    <t>49962</t>
  </si>
  <si>
    <t>51840</t>
  </si>
  <si>
    <t>WINCHESTER CITY</t>
  </si>
  <si>
    <t>49999</t>
  </si>
  <si>
    <t>51990</t>
  </si>
  <si>
    <t>50000</t>
  </si>
  <si>
    <t>53001</t>
  </si>
  <si>
    <t>Washington</t>
  </si>
  <si>
    <t>50010</t>
  </si>
  <si>
    <t>53003</t>
  </si>
  <si>
    <t>ASOTIN</t>
  </si>
  <si>
    <t>50020</t>
  </si>
  <si>
    <t>53005</t>
  </si>
  <si>
    <t>50030</t>
  </si>
  <si>
    <t>53007</t>
  </si>
  <si>
    <t>CHELAN</t>
  </si>
  <si>
    <t>50040</t>
  </si>
  <si>
    <t>53009</t>
  </si>
  <si>
    <t>CLALLAM</t>
  </si>
  <si>
    <t>50050</t>
  </si>
  <si>
    <t>53011</t>
  </si>
  <si>
    <t>50060</t>
  </si>
  <si>
    <t>53013</t>
  </si>
  <si>
    <t>50070</t>
  </si>
  <si>
    <t>53015</t>
  </si>
  <si>
    <t>COWLITZ</t>
  </si>
  <si>
    <t>50080</t>
  </si>
  <si>
    <t>53017</t>
  </si>
  <si>
    <t>50090</t>
  </si>
  <si>
    <t>53019</t>
  </si>
  <si>
    <t>FERRY</t>
  </si>
  <si>
    <t>50100</t>
  </si>
  <si>
    <t>53021</t>
  </si>
  <si>
    <t>50110</t>
  </si>
  <si>
    <t>53023</t>
  </si>
  <si>
    <t>50120</t>
  </si>
  <si>
    <t>53025</t>
  </si>
  <si>
    <t>50130</t>
  </si>
  <si>
    <t>53027</t>
  </si>
  <si>
    <t>GRAYS HARBOR</t>
  </si>
  <si>
    <t>50140</t>
  </si>
  <si>
    <t>53029</t>
  </si>
  <si>
    <t>ISLAND</t>
  </si>
  <si>
    <t>50150</t>
  </si>
  <si>
    <t>53031</t>
  </si>
  <si>
    <t>50160</t>
  </si>
  <si>
    <t>53033</t>
  </si>
  <si>
    <t>50170</t>
  </si>
  <si>
    <t>53035</t>
  </si>
  <si>
    <t>KITSAP</t>
  </si>
  <si>
    <t>50180</t>
  </si>
  <si>
    <t>53037</t>
  </si>
  <si>
    <t>KITTITAS</t>
  </si>
  <si>
    <t>50190</t>
  </si>
  <si>
    <t>53039</t>
  </si>
  <si>
    <t>KLICKITAT</t>
  </si>
  <si>
    <t>50200</t>
  </si>
  <si>
    <t>53041</t>
  </si>
  <si>
    <t>50210</t>
  </si>
  <si>
    <t>53043</t>
  </si>
  <si>
    <t>50220</t>
  </si>
  <si>
    <t>53045</t>
  </si>
  <si>
    <t>50230</t>
  </si>
  <si>
    <t>53047</t>
  </si>
  <si>
    <t>OKANOGAN</t>
  </si>
  <si>
    <t>50240</t>
  </si>
  <si>
    <t>53049</t>
  </si>
  <si>
    <t>PACIFIC</t>
  </si>
  <si>
    <t>50250</t>
  </si>
  <si>
    <t>53051</t>
  </si>
  <si>
    <t>PEND OREILLE</t>
  </si>
  <si>
    <t>50260</t>
  </si>
  <si>
    <t>53053</t>
  </si>
  <si>
    <t>50270</t>
  </si>
  <si>
    <t>53055</t>
  </si>
  <si>
    <t>50280</t>
  </si>
  <si>
    <t>53057</t>
  </si>
  <si>
    <t>SKAGIT</t>
  </si>
  <si>
    <t>50290</t>
  </si>
  <si>
    <t>53059</t>
  </si>
  <si>
    <t>SKAMANIA</t>
  </si>
  <si>
    <t>50300</t>
  </si>
  <si>
    <t>53061</t>
  </si>
  <si>
    <t>SNOHOMISH</t>
  </si>
  <si>
    <t>50310</t>
  </si>
  <si>
    <t>53063</t>
  </si>
  <si>
    <t>SPOKANE</t>
  </si>
  <si>
    <t>50320</t>
  </si>
  <si>
    <t>53065</t>
  </si>
  <si>
    <t>50330</t>
  </si>
  <si>
    <t>53067</t>
  </si>
  <si>
    <t>50340</t>
  </si>
  <si>
    <t>53069</t>
  </si>
  <si>
    <t>WAHKIAKUM</t>
  </si>
  <si>
    <t>50350</t>
  </si>
  <si>
    <t>53071</t>
  </si>
  <si>
    <t>WALLA WALLA</t>
  </si>
  <si>
    <t>50360</t>
  </si>
  <si>
    <t>53073</t>
  </si>
  <si>
    <t>WHATCOM</t>
  </si>
  <si>
    <t>50370</t>
  </si>
  <si>
    <t>53075</t>
  </si>
  <si>
    <t>WHITMAN</t>
  </si>
  <si>
    <t>50380</t>
  </si>
  <si>
    <t>53077</t>
  </si>
  <si>
    <t>YAKIMA</t>
  </si>
  <si>
    <t>50999</t>
  </si>
  <si>
    <t>53990</t>
  </si>
  <si>
    <t>51000</t>
  </si>
  <si>
    <t>54001</t>
  </si>
  <si>
    <t>West Virginia</t>
  </si>
  <si>
    <t>51010</t>
  </si>
  <si>
    <t>54003</t>
  </si>
  <si>
    <t>51020</t>
  </si>
  <si>
    <t>54005</t>
  </si>
  <si>
    <t>51030</t>
  </si>
  <si>
    <t>54007</t>
  </si>
  <si>
    <t>BRAXTON</t>
  </si>
  <si>
    <t>51040</t>
  </si>
  <si>
    <t>54009</t>
  </si>
  <si>
    <t>BROOKE</t>
  </si>
  <si>
    <t>51050</t>
  </si>
  <si>
    <t>54011</t>
  </si>
  <si>
    <t>CABELL</t>
  </si>
  <si>
    <t>51060</t>
  </si>
  <si>
    <t>54013</t>
  </si>
  <si>
    <t>51070</t>
  </si>
  <si>
    <t>54015</t>
  </si>
  <si>
    <t>51080</t>
  </si>
  <si>
    <t>54017</t>
  </si>
  <si>
    <t>DODDRIDGE</t>
  </si>
  <si>
    <t>51090</t>
  </si>
  <si>
    <t>54019</t>
  </si>
  <si>
    <t>51100</t>
  </si>
  <si>
    <t>54021</t>
  </si>
  <si>
    <t>51110</t>
  </si>
  <si>
    <t>54023</t>
  </si>
  <si>
    <t>51120</t>
  </si>
  <si>
    <t>54025</t>
  </si>
  <si>
    <t>GREENBRIER</t>
  </si>
  <si>
    <t>51130</t>
  </si>
  <si>
    <t>54027</t>
  </si>
  <si>
    <t>51140</t>
  </si>
  <si>
    <t>54029</t>
  </si>
  <si>
    <t>51150</t>
  </si>
  <si>
    <t>54031</t>
  </si>
  <si>
    <t>HARDY</t>
  </si>
  <si>
    <t>51160</t>
  </si>
  <si>
    <t>54033</t>
  </si>
  <si>
    <t>51170</t>
  </si>
  <si>
    <t>54035</t>
  </si>
  <si>
    <t>51180</t>
  </si>
  <si>
    <t>54037</t>
  </si>
  <si>
    <t>51190</t>
  </si>
  <si>
    <t>54039</t>
  </si>
  <si>
    <t>KANAWHA</t>
  </si>
  <si>
    <t>51200</t>
  </si>
  <si>
    <t>54041</t>
  </si>
  <si>
    <t>51210</t>
  </si>
  <si>
    <t>54043</t>
  </si>
  <si>
    <t>51220</t>
  </si>
  <si>
    <t>54045</t>
  </si>
  <si>
    <t>51230</t>
  </si>
  <si>
    <t>54047</t>
  </si>
  <si>
    <t>51240</t>
  </si>
  <si>
    <t>54049</t>
  </si>
  <si>
    <t>51250</t>
  </si>
  <si>
    <t>54051</t>
  </si>
  <si>
    <t>51260</t>
  </si>
  <si>
    <t>54053</t>
  </si>
  <si>
    <t>51270</t>
  </si>
  <si>
    <t>54055</t>
  </si>
  <si>
    <t>51280</t>
  </si>
  <si>
    <t>54057</t>
  </si>
  <si>
    <t>51290</t>
  </si>
  <si>
    <t>54059</t>
  </si>
  <si>
    <t>MINGO</t>
  </si>
  <si>
    <t>51300</t>
  </si>
  <si>
    <t>54061</t>
  </si>
  <si>
    <t>MONONGALIA</t>
  </si>
  <si>
    <t>51310</t>
  </si>
  <si>
    <t>54063</t>
  </si>
  <si>
    <t>51320</t>
  </si>
  <si>
    <t>54065</t>
  </si>
  <si>
    <t>51330</t>
  </si>
  <si>
    <t>54067</t>
  </si>
  <si>
    <t>51340</t>
  </si>
  <si>
    <t>54069</t>
  </si>
  <si>
    <t>51350</t>
  </si>
  <si>
    <t>54071</t>
  </si>
  <si>
    <t>51360</t>
  </si>
  <si>
    <t>54073</t>
  </si>
  <si>
    <t>PLEASANTS</t>
  </si>
  <si>
    <t>51370</t>
  </si>
  <si>
    <t>54075</t>
  </si>
  <si>
    <t>51380</t>
  </si>
  <si>
    <t>54077</t>
  </si>
  <si>
    <t>PRESTON</t>
  </si>
  <si>
    <t>51390</t>
  </si>
  <si>
    <t>54079</t>
  </si>
  <si>
    <t>51400</t>
  </si>
  <si>
    <t>54081</t>
  </si>
  <si>
    <t>RALEIGH</t>
  </si>
  <si>
    <t>51410</t>
  </si>
  <si>
    <t>54083</t>
  </si>
  <si>
    <t>51420</t>
  </si>
  <si>
    <t>54085</t>
  </si>
  <si>
    <t>RITCHIE</t>
  </si>
  <si>
    <t>51430</t>
  </si>
  <si>
    <t>54087</t>
  </si>
  <si>
    <t>51440</t>
  </si>
  <si>
    <t>54089</t>
  </si>
  <si>
    <t>SUMMERS</t>
  </si>
  <si>
    <t>51450</t>
  </si>
  <si>
    <t>54091</t>
  </si>
  <si>
    <t>51460</t>
  </si>
  <si>
    <t>54093</t>
  </si>
  <si>
    <t>TUCKER</t>
  </si>
  <si>
    <t>51470</t>
  </si>
  <si>
    <t>54095</t>
  </si>
  <si>
    <t>51480</t>
  </si>
  <si>
    <t>54097</t>
  </si>
  <si>
    <t>51490</t>
  </si>
  <si>
    <t>54099</t>
  </si>
  <si>
    <t>51500</t>
  </si>
  <si>
    <t>54101</t>
  </si>
  <si>
    <t>54103</t>
  </si>
  <si>
    <t>WETZEL</t>
  </si>
  <si>
    <t>54105</t>
  </si>
  <si>
    <t>WIRT</t>
  </si>
  <si>
    <t>54107</t>
  </si>
  <si>
    <t>54109</t>
  </si>
  <si>
    <t>51999</t>
  </si>
  <si>
    <t>54990</t>
  </si>
  <si>
    <t>52000</t>
  </si>
  <si>
    <t>55001</t>
  </si>
  <si>
    <t>Wisconsin</t>
  </si>
  <si>
    <t>52010</t>
  </si>
  <si>
    <t>55003</t>
  </si>
  <si>
    <t>52020</t>
  </si>
  <si>
    <t>55005</t>
  </si>
  <si>
    <t>BARRON</t>
  </si>
  <si>
    <t>52030</t>
  </si>
  <si>
    <t>55007</t>
  </si>
  <si>
    <t>BAYFIELD</t>
  </si>
  <si>
    <t>52040</t>
  </si>
  <si>
    <t>55009</t>
  </si>
  <si>
    <t>52050</t>
  </si>
  <si>
    <t>55011</t>
  </si>
  <si>
    <t>52060</t>
  </si>
  <si>
    <t>55013</t>
  </si>
  <si>
    <t>BURNETT</t>
  </si>
  <si>
    <t>52070</t>
  </si>
  <si>
    <t>55015</t>
  </si>
  <si>
    <t>CALUMET</t>
  </si>
  <si>
    <t>52080</t>
  </si>
  <si>
    <t>55017</t>
  </si>
  <si>
    <t>52090</t>
  </si>
  <si>
    <t>55019</t>
  </si>
  <si>
    <t>52100</t>
  </si>
  <si>
    <t>55021</t>
  </si>
  <si>
    <t>52110</t>
  </si>
  <si>
    <t>55023</t>
  </si>
  <si>
    <t>52120</t>
  </si>
  <si>
    <t>55025</t>
  </si>
  <si>
    <t>DANE</t>
  </si>
  <si>
    <t>52130</t>
  </si>
  <si>
    <t>55027</t>
  </si>
  <si>
    <t>52140</t>
  </si>
  <si>
    <t>55029</t>
  </si>
  <si>
    <t>DOOR</t>
  </si>
  <si>
    <t>52150</t>
  </si>
  <si>
    <t>55031</t>
  </si>
  <si>
    <t>52160</t>
  </si>
  <si>
    <t>55033</t>
  </si>
  <si>
    <t>52170</t>
  </si>
  <si>
    <t>55035</t>
  </si>
  <si>
    <t>EAU CLAIRE</t>
  </si>
  <si>
    <t>52180</t>
  </si>
  <si>
    <t>55037</t>
  </si>
  <si>
    <t>52190</t>
  </si>
  <si>
    <t>55039</t>
  </si>
  <si>
    <t>FOND DU LAC</t>
  </si>
  <si>
    <t>52200</t>
  </si>
  <si>
    <t>55041</t>
  </si>
  <si>
    <t>52210</t>
  </si>
  <si>
    <t>55043</t>
  </si>
  <si>
    <t>52220</t>
  </si>
  <si>
    <t>55045</t>
  </si>
  <si>
    <t>52230</t>
  </si>
  <si>
    <t>55047</t>
  </si>
  <si>
    <t>GREEN LAKE</t>
  </si>
  <si>
    <t>52240</t>
  </si>
  <si>
    <t>55049</t>
  </si>
  <si>
    <t>52250</t>
  </si>
  <si>
    <t>55051</t>
  </si>
  <si>
    <t>52260</t>
  </si>
  <si>
    <t>55053</t>
  </si>
  <si>
    <t>52270</t>
  </si>
  <si>
    <t>55055</t>
  </si>
  <si>
    <t>52280</t>
  </si>
  <si>
    <t>55057</t>
  </si>
  <si>
    <t>52290</t>
  </si>
  <si>
    <t>55059</t>
  </si>
  <si>
    <t>KENOSHA</t>
  </si>
  <si>
    <t>52300</t>
  </si>
  <si>
    <t>55061</t>
  </si>
  <si>
    <t>KEWAUNEE</t>
  </si>
  <si>
    <t>52310</t>
  </si>
  <si>
    <t>55063</t>
  </si>
  <si>
    <t>LA CROSSE</t>
  </si>
  <si>
    <t>52320</t>
  </si>
  <si>
    <t>55065</t>
  </si>
  <si>
    <t>52330</t>
  </si>
  <si>
    <t>55067</t>
  </si>
  <si>
    <t>LANGLADE</t>
  </si>
  <si>
    <t>52340</t>
  </si>
  <si>
    <t>55069</t>
  </si>
  <si>
    <t>52350</t>
  </si>
  <si>
    <t>55071</t>
  </si>
  <si>
    <t>MANITOWOC</t>
  </si>
  <si>
    <t>52360</t>
  </si>
  <si>
    <t>55073</t>
  </si>
  <si>
    <t>MARATHON</t>
  </si>
  <si>
    <t>52370</t>
  </si>
  <si>
    <t>55075</t>
  </si>
  <si>
    <t>MARINETTE</t>
  </si>
  <si>
    <t>52380</t>
  </si>
  <si>
    <t>55077</t>
  </si>
  <si>
    <t>52381</t>
  </si>
  <si>
    <t>55078</t>
  </si>
  <si>
    <t>MENOMONEE</t>
  </si>
  <si>
    <t>52390</t>
  </si>
  <si>
    <t>55079</t>
  </si>
  <si>
    <t>MILWAUKEE</t>
  </si>
  <si>
    <t>52400</t>
  </si>
  <si>
    <t>55081</t>
  </si>
  <si>
    <t>52410</t>
  </si>
  <si>
    <t>55083</t>
  </si>
  <si>
    <t>OCONTO</t>
  </si>
  <si>
    <t>52420</t>
  </si>
  <si>
    <t>55085</t>
  </si>
  <si>
    <t>52430</t>
  </si>
  <si>
    <t>55087</t>
  </si>
  <si>
    <t>OUTAGAMIE</t>
  </si>
  <si>
    <t>52440</t>
  </si>
  <si>
    <t>55089</t>
  </si>
  <si>
    <t>OZAUKEE</t>
  </si>
  <si>
    <t>52450</t>
  </si>
  <si>
    <t>55091</t>
  </si>
  <si>
    <t>PEPIN</t>
  </si>
  <si>
    <t>52460</t>
  </si>
  <si>
    <t>55093</t>
  </si>
  <si>
    <t>52470</t>
  </si>
  <si>
    <t>55095</t>
  </si>
  <si>
    <t>52480</t>
  </si>
  <si>
    <t>55097</t>
  </si>
  <si>
    <t>52490</t>
  </si>
  <si>
    <t>55099</t>
  </si>
  <si>
    <t>PRICE</t>
  </si>
  <si>
    <t>52500</t>
  </si>
  <si>
    <t>55101</t>
  </si>
  <si>
    <t>RACINE</t>
  </si>
  <si>
    <t>52510</t>
  </si>
  <si>
    <t>55103</t>
  </si>
  <si>
    <t>52520</t>
  </si>
  <si>
    <t>55105</t>
  </si>
  <si>
    <t>52530</t>
  </si>
  <si>
    <t>55107</t>
  </si>
  <si>
    <t>52540</t>
  </si>
  <si>
    <t>55109</t>
  </si>
  <si>
    <t>ST. CROIX</t>
  </si>
  <si>
    <t>52550</t>
  </si>
  <si>
    <t>55111</t>
  </si>
  <si>
    <t>SAUK</t>
  </si>
  <si>
    <t>52560</t>
  </si>
  <si>
    <t>55113</t>
  </si>
  <si>
    <t>SAWYER</t>
  </si>
  <si>
    <t>52570</t>
  </si>
  <si>
    <t>55115</t>
  </si>
  <si>
    <t>SHAWANO</t>
  </si>
  <si>
    <t>52580</t>
  </si>
  <si>
    <t>55117</t>
  </si>
  <si>
    <t>SHEBOYGAN</t>
  </si>
  <si>
    <t>52590</t>
  </si>
  <si>
    <t>55119</t>
  </si>
  <si>
    <t>52600</t>
  </si>
  <si>
    <t>55121</t>
  </si>
  <si>
    <t>TREMPEALEAU</t>
  </si>
  <si>
    <t>52610</t>
  </si>
  <si>
    <t>55123</t>
  </si>
  <si>
    <t>52620</t>
  </si>
  <si>
    <t>55125</t>
  </si>
  <si>
    <t>VILAS</t>
  </si>
  <si>
    <t>52630</t>
  </si>
  <si>
    <t>55127</t>
  </si>
  <si>
    <t>52640</t>
  </si>
  <si>
    <t>55129</t>
  </si>
  <si>
    <t>WASHBURN</t>
  </si>
  <si>
    <t>52650</t>
  </si>
  <si>
    <t>55131</t>
  </si>
  <si>
    <t>52660</t>
  </si>
  <si>
    <t>55133</t>
  </si>
  <si>
    <t>WAUKESHA</t>
  </si>
  <si>
    <t>52670</t>
  </si>
  <si>
    <t>55135</t>
  </si>
  <si>
    <t>WAUPACA</t>
  </si>
  <si>
    <t>52680</t>
  </si>
  <si>
    <t>55137</t>
  </si>
  <si>
    <t>WAUSHARA</t>
  </si>
  <si>
    <t>52690</t>
  </si>
  <si>
    <t>55139</t>
  </si>
  <si>
    <t>52700</t>
  </si>
  <si>
    <t>55141</t>
  </si>
  <si>
    <t>52999</t>
  </si>
  <si>
    <t>55990</t>
  </si>
  <si>
    <t>53000</t>
  </si>
  <si>
    <t>56001</t>
  </si>
  <si>
    <t>Wyoming</t>
  </si>
  <si>
    <t>53010</t>
  </si>
  <si>
    <t>56003</t>
  </si>
  <si>
    <t>53020</t>
  </si>
  <si>
    <t>56005</t>
  </si>
  <si>
    <t>53030</t>
  </si>
  <si>
    <t>56007</t>
  </si>
  <si>
    <t>53040</t>
  </si>
  <si>
    <t>56009</t>
  </si>
  <si>
    <t>CONVERSE</t>
  </si>
  <si>
    <t>53050</t>
  </si>
  <si>
    <t>56011</t>
  </si>
  <si>
    <t>53060</t>
  </si>
  <si>
    <t>56013</t>
  </si>
  <si>
    <t>53070</t>
  </si>
  <si>
    <t>56015</t>
  </si>
  <si>
    <t>GOSHEN</t>
  </si>
  <si>
    <t>53080</t>
  </si>
  <si>
    <t>56017</t>
  </si>
  <si>
    <t>HOT SPRINGS</t>
  </si>
  <si>
    <t>53090</t>
  </si>
  <si>
    <t>56019</t>
  </si>
  <si>
    <t>53100</t>
  </si>
  <si>
    <t>56021</t>
  </si>
  <si>
    <t>LARAMIE</t>
  </si>
  <si>
    <t>53110</t>
  </si>
  <si>
    <t>56023</t>
  </si>
  <si>
    <t>53120</t>
  </si>
  <si>
    <t>56025</t>
  </si>
  <si>
    <t>NATRONA</t>
  </si>
  <si>
    <t>53130</t>
  </si>
  <si>
    <t>56027</t>
  </si>
  <si>
    <t>NIOBRARA</t>
  </si>
  <si>
    <t>53140</t>
  </si>
  <si>
    <t>56029</t>
  </si>
  <si>
    <t>53150</t>
  </si>
  <si>
    <t>56031</t>
  </si>
  <si>
    <t>53160</t>
  </si>
  <si>
    <t>56033</t>
  </si>
  <si>
    <t>53170</t>
  </si>
  <si>
    <t>56035</t>
  </si>
  <si>
    <t>SUBLETTE</t>
  </si>
  <si>
    <t>53180</t>
  </si>
  <si>
    <t>56037</t>
  </si>
  <si>
    <t>SWEETWATER</t>
  </si>
  <si>
    <t>53190</t>
  </si>
  <si>
    <t>56039</t>
  </si>
  <si>
    <t>53200</t>
  </si>
  <si>
    <t>56041</t>
  </si>
  <si>
    <t>UINTA</t>
  </si>
  <si>
    <t>53210</t>
  </si>
  <si>
    <t>56043</t>
  </si>
  <si>
    <t>WASHAKIE</t>
  </si>
  <si>
    <t>53220</t>
  </si>
  <si>
    <t>56045</t>
  </si>
  <si>
    <t>WESTON</t>
  </si>
  <si>
    <t>53999</t>
  </si>
  <si>
    <t>56990</t>
  </si>
  <si>
    <t>Guam</t>
  </si>
  <si>
    <t>40010</t>
  </si>
  <si>
    <t>72001</t>
  </si>
  <si>
    <t>ADJUNTAS</t>
  </si>
  <si>
    <t>Puerto Rico</t>
  </si>
  <si>
    <t>40020</t>
  </si>
  <si>
    <t>72003</t>
  </si>
  <si>
    <t>AGUADA</t>
  </si>
  <si>
    <t>40030</t>
  </si>
  <si>
    <t>72005</t>
  </si>
  <si>
    <t>AGUADILLA</t>
  </si>
  <si>
    <t>40040</t>
  </si>
  <si>
    <t>72007</t>
  </si>
  <si>
    <t>AGUAS BUENAS</t>
  </si>
  <si>
    <t>40050</t>
  </si>
  <si>
    <t>72009</t>
  </si>
  <si>
    <t>AIBONITO</t>
  </si>
  <si>
    <t>40060</t>
  </si>
  <si>
    <t>72011</t>
  </si>
  <si>
    <t>ANASCO</t>
  </si>
  <si>
    <t>40070</t>
  </si>
  <si>
    <t>72013</t>
  </si>
  <si>
    <t>ARECIBO</t>
  </si>
  <si>
    <t>40080</t>
  </si>
  <si>
    <t>72015</t>
  </si>
  <si>
    <t>ARROYO</t>
  </si>
  <si>
    <t>40090</t>
  </si>
  <si>
    <t>72017</t>
  </si>
  <si>
    <t>BARCELONETA</t>
  </si>
  <si>
    <t>40100</t>
  </si>
  <si>
    <t>72019</t>
  </si>
  <si>
    <t>BARRANQUITAS</t>
  </si>
  <si>
    <t>40110</t>
  </si>
  <si>
    <t>72021</t>
  </si>
  <si>
    <t>BAYAMON</t>
  </si>
  <si>
    <t>40120</t>
  </si>
  <si>
    <t>72023</t>
  </si>
  <si>
    <t>CABO ROJO</t>
  </si>
  <si>
    <t>40130</t>
  </si>
  <si>
    <t>72025</t>
  </si>
  <si>
    <t>CAGUAS</t>
  </si>
  <si>
    <t>40140</t>
  </si>
  <si>
    <t>72027</t>
  </si>
  <si>
    <t>CAMUY</t>
  </si>
  <si>
    <t>72029</t>
  </si>
  <si>
    <t>CANOVANAS</t>
  </si>
  <si>
    <t>40150</t>
  </si>
  <si>
    <t>72031</t>
  </si>
  <si>
    <t>CAROLINA</t>
  </si>
  <si>
    <t>40160</t>
  </si>
  <si>
    <t>72033</t>
  </si>
  <si>
    <t>CATANO</t>
  </si>
  <si>
    <t>40170</t>
  </si>
  <si>
    <t>72035</t>
  </si>
  <si>
    <t>CAYEY</t>
  </si>
  <si>
    <t>40180</t>
  </si>
  <si>
    <t>72037</t>
  </si>
  <si>
    <t>CEIBA</t>
  </si>
  <si>
    <t>40190</t>
  </si>
  <si>
    <t>72039</t>
  </si>
  <si>
    <t>CIALES</t>
  </si>
  <si>
    <t>40200</t>
  </si>
  <si>
    <t>72041</t>
  </si>
  <si>
    <t>CIDRA</t>
  </si>
  <si>
    <t>40210</t>
  </si>
  <si>
    <t>72043</t>
  </si>
  <si>
    <t>COAMO</t>
  </si>
  <si>
    <t>40220</t>
  </si>
  <si>
    <t>72045</t>
  </si>
  <si>
    <t>COMERIO</t>
  </si>
  <si>
    <t>40230</t>
  </si>
  <si>
    <t>72047</t>
  </si>
  <si>
    <t>COROZAL</t>
  </si>
  <si>
    <t>40240</t>
  </si>
  <si>
    <t>72049</t>
  </si>
  <si>
    <t>CULEBRA</t>
  </si>
  <si>
    <t>40250</t>
  </si>
  <si>
    <t>72051</t>
  </si>
  <si>
    <t>DORADO</t>
  </si>
  <si>
    <t>40260</t>
  </si>
  <si>
    <t>72053</t>
  </si>
  <si>
    <t>FAJARDO</t>
  </si>
  <si>
    <t>40265</t>
  </si>
  <si>
    <t>72054</t>
  </si>
  <si>
    <t>40270</t>
  </si>
  <si>
    <t>72055</t>
  </si>
  <si>
    <t>GUANICA</t>
  </si>
  <si>
    <t>40280</t>
  </si>
  <si>
    <t>72057</t>
  </si>
  <si>
    <t>GUAYAMA</t>
  </si>
  <si>
    <t>40290</t>
  </si>
  <si>
    <t>72059</t>
  </si>
  <si>
    <t>GUAYANILLA</t>
  </si>
  <si>
    <t>40300</t>
  </si>
  <si>
    <t>72061</t>
  </si>
  <si>
    <t>GUAYNABO</t>
  </si>
  <si>
    <t>40310</t>
  </si>
  <si>
    <t>72063</t>
  </si>
  <si>
    <t>GURABO</t>
  </si>
  <si>
    <t>40320</t>
  </si>
  <si>
    <t>72065</t>
  </si>
  <si>
    <t>HATILLO</t>
  </si>
  <si>
    <t>40330</t>
  </si>
  <si>
    <t>72067</t>
  </si>
  <si>
    <t>HORMIGUEROS</t>
  </si>
  <si>
    <t>40340</t>
  </si>
  <si>
    <t>72069</t>
  </si>
  <si>
    <t>HUMACAO</t>
  </si>
  <si>
    <t>40350</t>
  </si>
  <si>
    <t>72071</t>
  </si>
  <si>
    <t>ISABELA</t>
  </si>
  <si>
    <t>40360</t>
  </si>
  <si>
    <t>72073</t>
  </si>
  <si>
    <t>JAYUYA</t>
  </si>
  <si>
    <t>40370</t>
  </si>
  <si>
    <t>72075</t>
  </si>
  <si>
    <t>JUANA DIAZ</t>
  </si>
  <si>
    <t>40380</t>
  </si>
  <si>
    <t>72077</t>
  </si>
  <si>
    <t>JUNCOS</t>
  </si>
  <si>
    <t>40390</t>
  </si>
  <si>
    <t>72079</t>
  </si>
  <si>
    <t>LAJAS</t>
  </si>
  <si>
    <t>40400</t>
  </si>
  <si>
    <t>72081</t>
  </si>
  <si>
    <t>LARES</t>
  </si>
  <si>
    <t>40410</t>
  </si>
  <si>
    <t>72083</t>
  </si>
  <si>
    <t>LAS MARIAS</t>
  </si>
  <si>
    <t>40420</t>
  </si>
  <si>
    <t>72085</t>
  </si>
  <si>
    <t>LAS PIEDRAS</t>
  </si>
  <si>
    <t>40430</t>
  </si>
  <si>
    <t>72087</t>
  </si>
  <si>
    <t>LOIZA</t>
  </si>
  <si>
    <t>40440</t>
  </si>
  <si>
    <t>72089</t>
  </si>
  <si>
    <t>LUQUILLO</t>
  </si>
  <si>
    <t>40450</t>
  </si>
  <si>
    <t>72091</t>
  </si>
  <si>
    <t>MANATI</t>
  </si>
  <si>
    <t>40460</t>
  </si>
  <si>
    <t>72093</t>
  </si>
  <si>
    <t>MARICAO</t>
  </si>
  <si>
    <t>40470</t>
  </si>
  <si>
    <t>72095</t>
  </si>
  <si>
    <t>MAUNABO</t>
  </si>
  <si>
    <t>40480</t>
  </si>
  <si>
    <t>72097</t>
  </si>
  <si>
    <t>MAYAGUEZ</t>
  </si>
  <si>
    <t>40490</t>
  </si>
  <si>
    <t>72099</t>
  </si>
  <si>
    <t>MOCA</t>
  </si>
  <si>
    <t>40500</t>
  </si>
  <si>
    <t>72101</t>
  </si>
  <si>
    <t>MOROVIS</t>
  </si>
  <si>
    <t>40510</t>
  </si>
  <si>
    <t>72103</t>
  </si>
  <si>
    <t>MAGUABO</t>
  </si>
  <si>
    <t>40520</t>
  </si>
  <si>
    <t>72105</t>
  </si>
  <si>
    <t>NARANJITO</t>
  </si>
  <si>
    <t>40530</t>
  </si>
  <si>
    <t>72107</t>
  </si>
  <si>
    <t>OROCOVIS</t>
  </si>
  <si>
    <t>40540</t>
  </si>
  <si>
    <t>72109</t>
  </si>
  <si>
    <t>PATILLAS</t>
  </si>
  <si>
    <t>40550</t>
  </si>
  <si>
    <t>72111</t>
  </si>
  <si>
    <t>PENUELAS</t>
  </si>
  <si>
    <t>40560</t>
  </si>
  <si>
    <t>72113</t>
  </si>
  <si>
    <t>PONCE</t>
  </si>
  <si>
    <t>40570</t>
  </si>
  <si>
    <t>72115</t>
  </si>
  <si>
    <t>QUEBRADILLAS</t>
  </si>
  <si>
    <t>40580</t>
  </si>
  <si>
    <t>72117</t>
  </si>
  <si>
    <t>RINCON</t>
  </si>
  <si>
    <t>40590</t>
  </si>
  <si>
    <t>72119</t>
  </si>
  <si>
    <t>40610</t>
  </si>
  <si>
    <t>72121</t>
  </si>
  <si>
    <t>SABANA GRANDE</t>
  </si>
  <si>
    <t>40620</t>
  </si>
  <si>
    <t>72123</t>
  </si>
  <si>
    <t>SALINAS</t>
  </si>
  <si>
    <t>40630</t>
  </si>
  <si>
    <t>72125</t>
  </si>
  <si>
    <t>SAN GERMAN</t>
  </si>
  <si>
    <t>40640</t>
  </si>
  <si>
    <t>72127</t>
  </si>
  <si>
    <t>40650</t>
  </si>
  <si>
    <t>72129</t>
  </si>
  <si>
    <t>SAN LORENZO</t>
  </si>
  <si>
    <t>40660</t>
  </si>
  <si>
    <t>72131</t>
  </si>
  <si>
    <t>SAN SEBASTIAN</t>
  </si>
  <si>
    <t>40670</t>
  </si>
  <si>
    <t>72133</t>
  </si>
  <si>
    <t>SANTA ISABEL</t>
  </si>
  <si>
    <t>40680</t>
  </si>
  <si>
    <t>72135</t>
  </si>
  <si>
    <t>TOA ALTA</t>
  </si>
  <si>
    <t>40690</t>
  </si>
  <si>
    <t>72137</t>
  </si>
  <si>
    <t>TOA BAJA</t>
  </si>
  <si>
    <t>40700</t>
  </si>
  <si>
    <t>72139</t>
  </si>
  <si>
    <t>TRUJILLO ALTO</t>
  </si>
  <si>
    <t>40710</t>
  </si>
  <si>
    <t>72141</t>
  </si>
  <si>
    <t>UTUADO</t>
  </si>
  <si>
    <t>40720</t>
  </si>
  <si>
    <t>72143</t>
  </si>
  <si>
    <t>VEGA ALTA</t>
  </si>
  <si>
    <t>40730</t>
  </si>
  <si>
    <t>72145</t>
  </si>
  <si>
    <t>VEGA BAJA</t>
  </si>
  <si>
    <t>40740</t>
  </si>
  <si>
    <t>72147</t>
  </si>
  <si>
    <t>VIEQUES</t>
  </si>
  <si>
    <t>40750</t>
  </si>
  <si>
    <t>72149</t>
  </si>
  <si>
    <t>VILLALBA</t>
  </si>
  <si>
    <t>40760</t>
  </si>
  <si>
    <t>72151</t>
  </si>
  <si>
    <t>YABUCOA</t>
  </si>
  <si>
    <t>40770</t>
  </si>
  <si>
    <t>72153</t>
  </si>
  <si>
    <t>YAUCO</t>
  </si>
  <si>
    <t>40999</t>
  </si>
  <si>
    <t>72990</t>
  </si>
  <si>
    <t>Statewide</t>
  </si>
  <si>
    <t>Monthly Admin. Fee</t>
  </si>
  <si>
    <t>County and State Name</t>
  </si>
  <si>
    <t>Days in Month - Start</t>
  </si>
  <si>
    <t>Days in Month - End</t>
  </si>
  <si>
    <t>Months in authorization for Admin Fee</t>
  </si>
  <si>
    <t>Mean MN Wage Index (CY22)</t>
  </si>
  <si>
    <t>MN Rate - Elderly Waiver w/ Admin Fee (July 2021)</t>
  </si>
  <si>
    <t>National Rate - 60% w/o Admin Fee (FY22)</t>
  </si>
  <si>
    <t>VAMCs</t>
  </si>
  <si>
    <t>States - Short</t>
  </si>
  <si>
    <t>States - Long</t>
  </si>
  <si>
    <t>Counties</t>
  </si>
  <si>
    <t>Months</t>
  </si>
  <si>
    <t>Days in Month</t>
  </si>
  <si>
    <t>Florida County Wage Indices</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</si>
  <si>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</si>
  <si>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</si>
  <si>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</si>
  <si>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</si>
  <si>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</si>
  <si>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</si>
  <si>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</si>
  <si>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</si>
  <si>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</si>
  <si>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</si>
  <si>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</si>
  <si>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</si>
  <si>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</si>
  <si>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</si>
  <si>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</si>
  <si>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</si>
  <si>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</si>
  <si>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</si>
  <si>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</si>
  <si>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</si>
  <si>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</si>
  <si>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</si>
  <si>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</si>
  <si>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</si>
  <si>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</si>
  <si>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</si>
  <si>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</si>
  <si>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</si>
  <si>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</si>
  <si>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</si>
  <si>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</si>
  <si>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</si>
  <si>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</si>
  <si>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</si>
  <si>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</si>
  <si>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</si>
  <si>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</si>
  <si>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</si>
  <si>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</si>
  <si>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</si>
  <si>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</si>
  <si>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</si>
  <si>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</si>
  <si>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</si>
  <si>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</si>
  <si>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</si>
  <si>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</si>
  <si>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</si>
  <si>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</si>
  <si>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</si>
  <si>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</si>
  <si>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</si>
  <si>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</si>
  <si>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</si>
  <si>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</si>
  <si>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</si>
  <si>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</si>
  <si>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</si>
  <si>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</si>
  <si>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</si>
  <si>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</si>
  <si>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</si>
  <si>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</si>
  <si>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</si>
  <si>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</si>
  <si>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</si>
  <si>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</si>
  <si>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</si>
  <si>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</si>
  <si>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</si>
  <si>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</si>
  <si>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</si>
  <si>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</si>
  <si>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</si>
  <si>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</si>
  <si>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</si>
  <si>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</si>
  <si>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</si>
  <si>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</si>
  <si>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</si>
  <si>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</si>
  <si>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</si>
  <si>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</si>
  <si>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</si>
  <si>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</si>
  <si>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</si>
  <si>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</si>
  <si>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</si>
  <si>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</si>
  <si>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</si>
  <si>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</si>
  <si>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</si>
  <si>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</si>
  <si>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</si>
  <si>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</si>
  <si>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</si>
  <si>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</si>
  <si>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</si>
  <si>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</si>
  <si>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</si>
  <si>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</si>
  <si>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</si>
  <si>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</si>
  <si>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</si>
  <si>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</si>
  <si>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</si>
  <si>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</si>
  <si>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</si>
  <si>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</si>
  <si>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</si>
  <si>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</si>
  <si>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</si>
  <si>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</si>
  <si>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</si>
  <si>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</si>
  <si>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</si>
  <si>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</si>
  <si>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</si>
  <si>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</si>
  <si>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</si>
  <si>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</si>
  <si>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</si>
  <si>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</si>
  <si>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</si>
  <si>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</si>
  <si>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</si>
  <si>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</si>
  <si>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</si>
  <si>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</si>
  <si>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</si>
  <si>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</si>
  <si>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</si>
  <si>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</si>
  <si>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</si>
  <si>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</si>
  <si>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</si>
  <si>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</si>
  <si>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</si>
  <si>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</si>
  <si>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</si>
  <si>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</si>
  <si>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</si>
  <si>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</si>
  <si>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</si>
  <si>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</si>
  <si>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</si>
  <si>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</si>
  <si>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</si>
  <si>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</si>
  <si>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</si>
  <si>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</si>
  <si>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</si>
  <si>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</si>
  <si>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</si>
  <si>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</si>
  <si>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</si>
  <si>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</si>
  <si>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</si>
  <si>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</si>
  <si>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</si>
  <si>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</si>
  <si>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</si>
  <si>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</si>
  <si>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</si>
  <si>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</si>
  <si>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</si>
  <si>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</si>
  <si>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</si>
  <si>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</si>
  <si>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</si>
  <si>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</si>
  <si>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</si>
  <si>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</si>
  <si>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</si>
  <si>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</si>
  <si>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</si>
  <si>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</si>
  <si>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</si>
  <si>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</si>
  <si>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</si>
  <si>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</si>
  <si>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</si>
  <si>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</si>
  <si>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</si>
  <si>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</si>
  <si>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</si>
  <si>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</si>
  <si>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</si>
  <si>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</si>
  <si>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</si>
  <si>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</si>
  <si>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</si>
  <si>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</si>
  <si>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</si>
  <si>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RHODE ISLAND</t>
  </si>
  <si>
    <t>NEW JERSEY</t>
  </si>
  <si>
    <r>
      <t xml:space="preserve">1. Click on </t>
    </r>
    <r>
      <rPr>
        <b/>
        <sz val="11"/>
        <color theme="9" tint="-0.249977111117893"/>
        <rFont val="Calibri"/>
        <family val="2"/>
        <scheme val="minor"/>
      </rPr>
      <t xml:space="preserve">green colored cell </t>
    </r>
    <r>
      <rPr>
        <sz val="11"/>
        <color theme="1"/>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</si>
  <si>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 xml:space="preserve">2. Click on </t>
    </r>
    <r>
      <rPr>
        <b/>
        <sz val="11"/>
        <color theme="4"/>
        <rFont val="Calibri"/>
        <family val="2"/>
        <scheme val="minor"/>
      </rPr>
      <t xml:space="preserve">blue colored cell </t>
    </r>
    <r>
      <rPr>
        <sz val="11"/>
        <color theme="1"/>
        <rFont val="Calibri"/>
        <family val="2"/>
        <scheme val="minor"/>
      </rPr>
      <t>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</si>
  <si>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 xml:space="preserve">4. Click on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</si>
  <si>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</si>
  <si>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t>Notes:</t>
  </si>
  <si>
    <t>-If you have trouble with this tool, you can still use the "Rates" tab to manually search for specific county based rates and fees.</t>
  </si>
  <si>
    <t>-Please reference the 2018 GEC Procedure Guide (found in the "guides and procedures" zip file: https://www.vapulse.net/docs/DOC-177195) for more context.  Some terms in that document are outdated, but most of the processes remain in effect.</t>
  </si>
  <si>
    <t>-Once rows 1-3 (State, County/City, and Case Mix Level) are filled out, the Average Monthly Rates, Administrative Fee, and Assessment Fee will be populated.  Entering the standard episode of care (SEOC0 dates (rows 4-5) will populate the Total Budgets, Total Months, and Prorated First Month Budget.</t>
  </si>
  <si>
    <t>-These rates are effective for Standard Episodes of Care (SEOCs) established in FY2020 for medical center level budgeting purposes, but SEOCs are not bound by fiscal years.</t>
  </si>
  <si>
    <t>-This document references the most recent Minnesota Elderly Waiver Case Mix Rates published 1 July 2019 (found here: https://mn.gov/dhs/partners-and-providers/news-initiatives-reports-workgroups/long-term-services-and-supports/ltss-rates/), and the most recent Centers for Medicare and Medicaid Services Final Home Health Wage Indices and Labor-Related Share published 13 November 2018 (found here: https://www.cms.gov/Medicare/Medicare-Fee-for-Service-Payment/HomeHealthPPS/Home-Health-Prospective-Payment-System-Regulations-and-Notices-Items/CMS-1689-FC.html).</t>
  </si>
  <si>
    <t>-The VDC Case Mix Rate Calculator for FY2021 will be published by 1 August 2020</t>
  </si>
  <si>
    <t>-The labor-share of the Minnesota Rates is divided by the average wage index of all Minnesota counties then added to the non-labor share of the Minnesota Rates to create a Minnesota-based National Rate.  This rate is multiplied by 60% to create the Veteran Directed Care National Rate.  Individual county-based VDC rates are calculated by multiplying the labor-share of the VDC National Rate by the county of choice's wage index, and adding it to the non-labor share of the VDC National Rate.</t>
  </si>
  <si>
    <t>-The wage index for Puerto Rico is set at the average of all florida county wage indicies: 0.8545</t>
  </si>
  <si>
    <t>-If a VA VDC Coordinator has concerns about previously having or needing an exempted rate, please contact Nick Page (nicholas.page@va.gov) and Dan Schoeps (daniel.schoeps@va.gov).  If a provider has concerns about their reimbursement rate, they can contact to the local VA VDC Coordinator or local Veterans Care Agreement point of contact in the Office of Community Care.</t>
  </si>
  <si>
    <r>
      <t>Glossary</t>
    </r>
    <r>
      <rPr>
        <b/>
        <sz val="11"/>
        <color rgb="FF000000"/>
        <rFont val="Calibri"/>
        <family val="2"/>
        <scheme val="minor"/>
      </rPr>
      <t>:</t>
    </r>
  </si>
  <si>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</si>
  <si>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</si>
  <si>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</si>
  <si>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</si>
  <si>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</si>
  <si>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t>
    </r>
    <r>
      <rPr>
        <b/>
        <sz val="11"/>
        <color rgb="FF000000"/>
        <rFont val="Calibri"/>
        <family val="2"/>
        <scheme val="minor"/>
      </rPr>
      <t>Total Veteran Budget for Standard Episode of Care (SEOC):</t>
    </r>
    <r>
      <rPr>
        <sz val="11"/>
        <color rgb="FF000000"/>
        <rFont val="Calibri"/>
        <family val="2"/>
        <scheme val="minor"/>
      </rPr>
      <t xml:space="preserve"> Total amount of money available to Veteran to spend on services and goods for entire standard episode of care (SEOC).  This does not include the Monthly Administrative Fees or Assessment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</si>
  <si>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</si>
  <si>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</si>
  <si>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r>
      <t>-</t>
    </r>
    <r>
      <rPr>
        <b/>
        <sz val="11"/>
        <color rgb="FF000000"/>
        <rFont val="Calibri"/>
        <family val="2"/>
        <scheme val="minor"/>
      </rPr>
      <t>Total VA Obligation for Standard Episode of Care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</si>
  <si>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t>-</t>
    </r>
    <r>
      <rPr>
        <b/>
        <sz val="11"/>
        <color rgb="FF000000"/>
        <rFont val="Calibri"/>
        <family val="2"/>
        <scheme val="minor"/>
      </rPr>
      <t>Total VA Obligation for Standard Episode of Care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</si>
  <si>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t>Table 3. Veteran Directed Care Monthly Average Case Mix Budget, Administrative Fee, and Assessment Fee List</t>
  </si>
  <si>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</si>
  <si>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</si>
  <si>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</si>
  <si>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</si>
  <si>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t>Table 4. Case Mix Level Reference Sheet</t>
  </si>
  <si>
    <t>Table 5. VAMCs, States, Counties, Case Mix Levels, Months, County Wage Indices</t>
  </si>
  <si>
    <r>
      <t>Steps to determine VDC rates and fees</t>
    </r>
    <r>
      <rPr>
        <b/>
        <sz val="11"/>
        <color rgb="FF000000"/>
        <rFont val="Calibri"/>
        <family val="2"/>
        <scheme val="minor"/>
      </rPr>
      <t>:</t>
    </r>
  </si>
  <si>
    <r>
      <t xml:space="preserve">3. Click on </t>
    </r>
    <r>
      <rPr>
        <b/>
        <sz val="11"/>
        <color theme="5"/>
        <rFont val="Calibri"/>
        <family val="2"/>
        <scheme val="minor"/>
      </rPr>
      <t>orange colored cell</t>
    </r>
    <r>
      <rPr>
        <sz val="11"/>
        <color theme="1"/>
        <rFont val="Calibri"/>
        <family val="2"/>
        <scheme val="minor"/>
      </rPr>
      <t xml:space="preserve"> that lists the specific case mix level (B3).  Click on drop-down arrow next to selected cell.  Scroll through list to find and select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per 38 USC 1720C(d).  This could be estimated more accurately at a local level, but the national projected average cap of 65% of a full year of CLC care in FY22 is $343,372.</t>
    </r>
  </si>
  <si>
    <t>Table 1. VDC Case Mix Rate Calculator FY2023</t>
  </si>
  <si>
    <t>Effective for new referrals from 1 October 2022 through 30 September 2023</t>
  </si>
  <si>
    <t>Veteran Directed Care Case Mix Rate Calculator Reference Sheet FY2023</t>
  </si>
  <si>
    <t>Labor Percentage (CY23)</t>
  </si>
  <si>
    <t>Non-Labor Percentage (CY23)</t>
  </si>
  <si>
    <t>Mean MN Wage Index (CY23)</t>
  </si>
  <si>
    <t>Mean MN Wage Index % Change 2023-2022</t>
  </si>
  <si>
    <t>MN Rate - Elderly Waiver w/ Admin Fee (July 2022)</t>
  </si>
  <si>
    <t>MN Rate - Elderly Waiver w/ Admin Fee % Change July 2022-2021</t>
  </si>
  <si>
    <t>MN Rate - Elderly Waiver w/o Admin Fee (July 2022)</t>
  </si>
  <si>
    <t>MN-based National Rate - Labor Share w/o Admin Fee (July 2022)</t>
  </si>
  <si>
    <t>MN-based National Rate - Non-Labor Share w/o Admin Fee (July 2022)</t>
  </si>
  <si>
    <t>MN-based National Rate w/o Admin Fee (July 2022)</t>
  </si>
  <si>
    <t>National Rate - Labor - 60% w/o Admin Fee (FY23)</t>
  </si>
  <si>
    <t>National Rate - Non-Labor - 60% w/o Admin Fee (FY23)</t>
  </si>
  <si>
    <t>National Rate - 60% w/o Admin Fee (FY23)</t>
  </si>
  <si>
    <t>National Rate - 60% w/o Admin Fee % Change FY23-FY22</t>
  </si>
  <si>
    <t>National Rate - Labor - 60% w/ Admin Fee (FY23)</t>
  </si>
  <si>
    <t>National Rate - Non-Labor - 60% w/ Admin Fee (FY23)</t>
  </si>
  <si>
    <t>National Rate - 60% w/ Admin Fee (FY23)</t>
  </si>
  <si>
    <t>MN County Wage Indices (List!H1351:H1438)</t>
  </si>
  <si>
    <r>
      <t xml:space="preserve">Table 2. Veteran Directed Care Case Mix Budget, Administrative Fee, and Assessment Fee Calculator
</t>
    </r>
    <r>
      <rPr>
        <sz val="11"/>
        <color theme="1"/>
        <rFont val="Calibri"/>
        <family val="2"/>
        <scheme val="minor"/>
      </rPr>
      <t>Effective for new referrals from 1 October 2022 through 30 September 2023</t>
    </r>
    <r>
      <rPr>
        <b/>
        <sz val="11"/>
        <color theme="1"/>
        <rFont val="Calibri"/>
        <family val="2"/>
        <scheme val="minor"/>
      </rPr>
      <t xml:space="preserve">
These rates do not apply in Washington State, a separate calculator will be developed for Washington State.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</si>
</sst>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quot;$&quot;#,##0"/>
    <numFmt numFmtId="165" formatCode="&quot;$&quot;#,##0.00"/>
    <numFmt numFmtId="166" formatCode="0.0000"/>
    <numFmt numFmtId="167" formatCode="0.0%"/>
    <numFmt numFmtId="168" formatCode="0.000"/>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sz val="11"/>
      <color rgb="FF000000"/>
      <name val="Arial"/>
      <family val="2"/>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4"/>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103">
    <xf numFmtId="0" fontId="0" fillId="0" borderId="0" xfId="0"/>
    <xf numFmtId="0" fontId="2" fillId="0" borderId="0" xfId="0" applyFont="1"/>
    <xf numFmtId="164" fontId="0" fillId="0" borderId="0" xfId="1" applyNumberFormat="1" applyFont="1"/>
    <xf numFmtId="165"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6" fontId="5" fillId="0" borderId="0" xfId="0" applyNumberFormat="1" applyFont="1"/>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166" fontId="6" fillId="0" borderId="4" xfId="0" applyNumberFormat="1" applyFont="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164" fontId="6" fillId="0" borderId="4" xfId="1" applyNumberFormat="1" applyFont="1" applyFill="1" applyBorder="1" applyAlignment="1">
      <alignment horizontal="left"/>
    </xf>
    <xf numFmtId="0" fontId="6" fillId="3" borderId="4" xfId="0" applyFont="1" applyFill="1" applyBorder="1" applyAlignment="1">
      <alignment horizontal="left"/>
    </xf>
    <xf numFmtId="166" fontId="6" fillId="0" borderId="4" xfId="0" applyNumberFormat="1" applyFont="1" applyBorder="1" applyAlignment="1">
      <alignment horizontal="right"/>
    </xf>
    <xf numFmtId="164" fontId="6" fillId="4" borderId="4" xfId="1" applyNumberFormat="1" applyFont="1" applyFill="1" applyBorder="1" applyAlignment="1">
      <alignment horizontal="righ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 fontId="5" fillId="0" borderId="7" xfId="0" applyNumberFormat="1" applyFont="1" applyBorder="1" applyAlignment="1">
      <alignment horizontal="right"/>
    </xf>
    <xf numFmtId="0" fontId="5" fillId="0" borderId="7" xfId="0" applyFont="1" applyBorder="1" applyAlignment="1">
      <alignment horizontal="left"/>
    </xf>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6" fontId="5" fillId="0" borderId="8" xfId="0" applyNumberFormat="1" applyFont="1" applyBorder="1" applyAlignment="1">
      <alignment horizontal="righ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166" fontId="5" fillId="0" borderId="7" xfId="0" applyNumberFormat="1" applyFont="1" applyBorder="1" applyAlignment="1">
      <alignment horizontal="right"/>
    </xf>
    <xf numFmtId="0" fontId="9" fillId="0" borderId="7" xfId="3" applyFont="1" applyBorder="1" applyAlignment="1">
      <alignment horizontal="left"/>
    </xf>
    <xf numFmtId="0" fontId="9" fillId="3" borderId="7" xfId="3" applyFont="1" applyFill="1" applyBorder="1" applyAlignment="1">
      <alignment horizontal="left"/>
    </xf>
    <xf numFmtId="0" fontId="9" fillId="2" borderId="8" xfId="3" applyFont="1" applyFill="1" applyBorder="1" applyAlignment="1">
      <alignment horizontal="left"/>
    </xf>
    <xf numFmtId="166" fontId="9" fillId="0" borderId="7" xfId="3" applyNumberFormat="1" applyFont="1" applyBorder="1" applyAlignment="1">
      <alignment horizontal="right"/>
    </xf>
    <xf numFmtId="0" fontId="9" fillId="2" borderId="0" xfId="3" applyFont="1" applyFill="1" applyAlignment="1">
      <alignment horizontal="left"/>
    </xf>
    <xf numFmtId="0" fontId="10" fillId="0" borderId="0" xfId="0" applyFont="1" applyAlignment="1">
      <alignment vertical="top" wrapText="1"/>
    </xf>
    <xf numFmtId="166" fontId="11" fillId="0" borderId="0" xfId="0" quotePrefix="1" applyNumberFormat="1" applyFont="1" applyAlignment="1">
      <alignment horizontal="center" vertical="top" wrapText="1"/>
    </xf>
    <xf numFmtId="1" fontId="5" fillId="0" borderId="8" xfId="0" applyNumberFormat="1" applyFont="1" applyBorder="1" applyAlignment="1">
      <alignment horizontal="right"/>
    </xf>
    <xf numFmtId="0" fontId="9" fillId="0" borderId="8" xfId="3" applyFont="1" applyBorder="1" applyAlignment="1">
      <alignment horizontal="left"/>
    </xf>
    <xf numFmtId="0" fontId="9" fillId="3" borderId="8" xfId="3" applyFont="1" applyFill="1" applyBorder="1" applyAlignment="1">
      <alignment horizontal="left"/>
    </xf>
    <xf numFmtId="0" fontId="5" fillId="0" borderId="8" xfId="0" applyFont="1" applyBorder="1" applyAlignment="1">
      <alignment horizontal="left"/>
    </xf>
    <xf numFmtId="166" fontId="9" fillId="0" borderId="8" xfId="3" applyNumberFormat="1" applyFont="1" applyBorder="1" applyAlignment="1">
      <alignment horizontal="righ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168" fontId="0" fillId="0" borderId="0" xfId="0" applyNumberFormat="1"/>
    <xf numFmtId="0" fontId="0" fillId="0" borderId="0" xfId="0" applyAlignment="1">
      <alignment vertical="center" wrapText="1"/>
    </xf>
    <xf numFmtId="0" fontId="0" fillId="0" borderId="0" xfId="0" applyAlignment="1">
      <alignment wrapText="1"/>
    </xf>
    <xf numFmtId="0" fontId="2" fillId="0" borderId="1" xfId="0" applyFont="1" applyBorder="1"/>
    <xf numFmtId="0" fontId="2" fillId="3" borderId="9" xfId="0" applyFont="1" applyFill="1" applyBorder="1"/>
    <xf numFmtId="0" fontId="0" fillId="3" borderId="10" xfId="0" applyFill="1" applyBorder="1"/>
    <xf numFmtId="0" fontId="2" fillId="4" borderId="9" xfId="0" applyFont="1" applyFill="1" applyBorder="1"/>
    <xf numFmtId="0" fontId="0" fillId="4" borderId="10" xfId="0" applyFill="1" applyBorder="1"/>
    <xf numFmtId="0" fontId="2" fillId="5" borderId="9" xfId="0" applyFont="1" applyFill="1" applyBorder="1"/>
    <xf numFmtId="14" fontId="0" fillId="5" borderId="10" xfId="0" applyNumberFormat="1" applyFill="1" applyBorder="1"/>
    <xf numFmtId="0" fontId="2" fillId="6" borderId="9" xfId="0" applyFont="1" applyFill="1" applyBorder="1"/>
    <xf numFmtId="14" fontId="0" fillId="6" borderId="10" xfId="0" applyNumberFormat="1" applyFill="1" applyBorder="1"/>
    <xf numFmtId="0" fontId="2" fillId="0" borderId="9" xfId="0" applyFont="1" applyBorder="1"/>
    <xf numFmtId="164" fontId="0" fillId="0" borderId="10" xfId="1" applyNumberFormat="1" applyFont="1" applyBorder="1"/>
    <xf numFmtId="164" fontId="0" fillId="0" borderId="10" xfId="0" applyNumberFormat="1" applyBorder="1"/>
    <xf numFmtId="0" fontId="2" fillId="0" borderId="9" xfId="0" applyFont="1" applyBorder="1" applyAlignment="1">
      <alignment wrapText="1"/>
    </xf>
    <xf numFmtId="0" fontId="0" fillId="0" borderId="10" xfId="0" applyBorder="1"/>
    <xf numFmtId="0" fontId="2" fillId="0" borderId="11" xfId="0" applyFont="1" applyBorder="1" applyAlignment="1">
      <alignment wrapText="1"/>
    </xf>
    <xf numFmtId="164" fontId="0" fillId="0" borderId="12" xfId="0" applyNumberFormat="1" applyBorder="1"/>
    <xf numFmtId="0" fontId="0" fillId="0" borderId="3" xfId="0" applyBorder="1"/>
    <xf numFmtId="0" fontId="10" fillId="0" borderId="0" xfId="0" applyFont="1"/>
    <xf numFmtId="0" fontId="13"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2" fillId="7" borderId="6" xfId="0" applyFont="1" applyFill="1" applyBorder="1"/>
    <xf numFmtId="0" fontId="0" fillId="7" borderId="15" xfId="0" applyFill="1" applyBorder="1"/>
    <xf numFmtId="0" fontId="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12" fillId="0" borderId="13" xfId="0" applyFont="1" applyBorder="1" applyAlignment="1">
      <alignment wrapText="1"/>
    </xf>
    <xf numFmtId="0" fontId="0" fillId="0" borderId="14" xfId="0" applyBorder="1" applyAlignment="1">
      <alignment wrapText="1"/>
    </xf>
    <xf numFmtId="0" fontId="19" fillId="0" borderId="5" xfId="0" applyFont="1" applyBorder="1" applyAlignment="1">
      <alignment wrapText="1"/>
    </xf>
    <xf numFmtId="0" fontId="6" fillId="4" borderId="1" xfId="0" applyFont="1" applyFill="1" applyBorder="1" applyAlignment="1"/>
    <xf numFmtId="0" fontId="6" fillId="4" borderId="2" xfId="0" applyFont="1" applyFill="1" applyBorder="1" applyAlignment="1"/>
    <xf numFmtId="0" fontId="6" fillId="4" borderId="3" xfId="0" applyFont="1" applyFill="1" applyBorder="1" applyAlignment="1"/>
    <xf numFmtId="0" fontId="6" fillId="4" borderId="14" xfId="0" applyFont="1" applyFill="1" applyBorder="1" applyAlignment="1">
      <alignment horizontal="left" wrapText="1"/>
    </xf>
    <xf numFmtId="0" fontId="0" fillId="0" borderId="0" xfId="0" applyBorder="1"/>
    <xf numFmtId="0" fontId="2" fillId="8" borderId="0" xfId="0" applyFont="1" applyFill="1"/>
    <xf numFmtId="0" fontId="0" fillId="8" borderId="0" xfId="0" applyFill="1"/>
    <xf numFmtId="165" fontId="2" fillId="0" borderId="0" xfId="0" applyNumberFormat="1" applyFont="1" applyProtection="1">
      <protection locked="0"/>
    </xf>
    <xf numFmtId="0" fontId="2" fillId="0" borderId="0" xfId="0" applyFont="1"/>
    <xf numFmtId="0" fontId="13" fillId="0" borderId="5" xfId="0" applyFont="1" applyBorder="1" applyAlignment="1">
      <alignment wrapText="1"/>
    </xf>
    <xf numFmtId="2" fontId="0" fillId="0" borderId="10" xfId="0" applyNumberFormat="1" applyBorder="1"/>
  </cellXfs>
  <cellStyles count="4">
    <cellStyle name="Currency" xfId="1" builtinId="4"/>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8"/>
  <sheetViews>
    <sheetView tabSelected="1" zoomScaleNormal="100" workbookViewId="0"/>
  </sheetViews>
  <sheetFormatPr defaultRowHeight="14.5" x14ac:dyDescent="0.35"/>
  <cols>
    <col min="1" max="1" width="41" bestFit="1" customWidth="1"/>
    <col min="2" max="2" width="24.1796875" bestFit="1" customWidth="1"/>
    <col min="3" max="3" width="121.81640625" style="62" customWidth="1"/>
  </cols>
  <sheetData>
    <row r="1" spans="1:2" ht="15" thickBot="1" x14ac:dyDescent="0.4">
      <c r="A1" s="63" t="s">
        <v>9249</v>
      </c>
      <c r="B1" s="79"/>
    </row>
    <row r="2" spans="1:2" x14ac:dyDescent="0.35">
      <c r="A2" s="84" t="s">
        <v>0</v>
      </c>
      <c r="B2" s="85" t="s">
        <v>2071</v>
      </c>
    </row>
    <row r="3" spans="1:2" x14ac:dyDescent="0.35">
      <c r="A3" s="64" t="s">
        <v>2</v>
      </c>
      <c r="B3" s="65" t="s">
        <v>2071</v>
      </c>
    </row>
    <row r="4" spans="1:2" x14ac:dyDescent="0.35">
      <c r="A4" s="66" t="s">
        <v>4</v>
      </c>
      <c r="B4" s="67" t="s">
        <v>5</v>
      </c>
    </row>
    <row r="5" spans="1:2" x14ac:dyDescent="0.35">
      <c r="A5" s="68" t="s">
        <v>6</v>
      </c>
      <c r="B5" s="69">
        <v>44835</v>
      </c>
    </row>
    <row r="6" spans="1:2" x14ac:dyDescent="0.35">
      <c r="A6" s="70" t="s">
        <v>7</v>
      </c>
      <c r="B6" s="71">
        <v>45199</v>
      </c>
    </row>
    <row r="7" spans="1:2" x14ac:dyDescent="0.35">
      <c r="A7" s="72" t="s">
        <v>8</v>
      </c>
      <c r="B7" s="102">
        <f>ROUND(IF(AND(B5&gt;0,B6&gt;0),(B6-B5+1)/(365/12),"Enter Authorization Dates"),2)</f>
        <v>12</v>
      </c>
    </row>
    <row r="8" spans="1:2" x14ac:dyDescent="0.35">
      <c r="A8" s="72" t="s">
        <v>9</v>
      </c>
      <c r="B8" s="73">
        <f>ROUND(IF(AND(B5&gt;0,B6&gt;0),(((Reference!T4+1-DAY(Calculator!B5))/Reference!T4)*B9),"Enter Authorization Dates"),0)</f>
        <v>3049</v>
      </c>
    </row>
    <row r="9" spans="1:2" x14ac:dyDescent="0.35">
      <c r="A9" s="72" t="s">
        <v>10</v>
      </c>
      <c r="B9" s="74">
        <f>ROUND(IFERROR(INDEX(List!I:U,MATCH(Reference!$S$4,List!Z:Z,0),MATCH(Calculator!$B$4,List!$I$12:$U$12,0)),"Check the County"),0)</f>
        <v>3049</v>
      </c>
    </row>
    <row r="10" spans="1:2" x14ac:dyDescent="0.35">
      <c r="A10" s="72" t="s">
        <v>11</v>
      </c>
      <c r="B10" s="74">
        <f>ROUND(IFERROR(INDEX(List!V:V,MATCH(Reference!$S$4,List!Z:Z,0)),"Check the County"),0)</f>
        <v>860</v>
      </c>
    </row>
    <row r="11" spans="1:2" x14ac:dyDescent="0.35">
      <c r="A11" s="72" t="s">
        <v>12</v>
      </c>
      <c r="B11" s="74">
        <f>ROUND(B9+B10,0)</f>
        <v>3909</v>
      </c>
    </row>
    <row r="12" spans="1:2" x14ac:dyDescent="0.35">
      <c r="A12" s="72"/>
      <c r="B12" s="74"/>
    </row>
    <row r="13" spans="1:2" x14ac:dyDescent="0.35">
      <c r="A13" s="72" t="s">
        <v>13</v>
      </c>
      <c r="B13" s="74">
        <f>ROUND(IF(AND(B5&gt;0,B6&gt;0),B9*B7,"Enter Authorization Dates"),0)</f>
        <v>36588</v>
      </c>
    </row>
    <row r="14" spans="1:2" x14ac:dyDescent="0.35">
      <c r="A14" s="72"/>
      <c r="B14" s="74"/>
    </row>
    <row r="15" spans="1:2" x14ac:dyDescent="0.35">
      <c r="A15" s="72" t="s">
        <v>14</v>
      </c>
      <c r="B15" s="74">
        <f>ROUND(IFERROR(INDEX(List!W:W,MATCH(Reference!S4,List!Z:Z,0)),"Check the County"),0)</f>
        <v>1212</v>
      </c>
    </row>
    <row r="16" spans="1:2" x14ac:dyDescent="0.35">
      <c r="A16" s="72" t="s">
        <v>15</v>
      </c>
      <c r="B16" s="74">
        <f>ROUND(B15/2,0)</f>
        <v>606</v>
      </c>
    </row>
    <row r="17" spans="1:3" x14ac:dyDescent="0.35">
      <c r="A17" s="72"/>
      <c r="B17" s="74"/>
    </row>
    <row r="18" spans="1:3" ht="29" x14ac:dyDescent="0.35">
      <c r="A18" s="75" t="s">
        <v>16</v>
      </c>
      <c r="B18" s="74">
        <f>ROUND(IF(AND(B5&gt;0,B6&gt;0),B20+B15,"Enter Authorization Dates"),0)</f>
        <v>48120</v>
      </c>
    </row>
    <row r="19" spans="1:3" x14ac:dyDescent="0.35">
      <c r="A19" s="72"/>
      <c r="B19" s="76"/>
    </row>
    <row r="20" spans="1:3" ht="29.5" thickBot="1" x14ac:dyDescent="0.4">
      <c r="A20" s="77" t="s">
        <v>17</v>
      </c>
      <c r="B20" s="78">
        <f>ROUND(IF(AND(B5&gt;0,B6&gt;0),B13+(Reference!V4*B10),"Enter Authorization Dates"),0)</f>
        <v>46908</v>
      </c>
    </row>
    <row r="21" spans="1:3" ht="44" thickBot="1" x14ac:dyDescent="0.4">
      <c r="C21" s="86" t="s">
        <v>9270</v>
      </c>
    </row>
    <row r="22" spans="1:3" x14ac:dyDescent="0.35">
      <c r="B22" s="3"/>
      <c r="C22" s="101" t="s">
        <v>9247</v>
      </c>
    </row>
    <row r="23" spans="1:3" ht="29" x14ac:dyDescent="0.35">
      <c r="C23" s="87" t="s">
        <v>9215</v>
      </c>
    </row>
    <row r="24" spans="1:3" ht="43.5" x14ac:dyDescent="0.35">
      <c r="C24" s="87" t="s">
        <v>9216</v>
      </c>
    </row>
    <row r="25" spans="1:3" ht="101.5" x14ac:dyDescent="0.35">
      <c r="B25" s="3"/>
      <c r="C25" s="87" t="s">
        <v>9248</v>
      </c>
    </row>
    <row r="26" spans="1:3" ht="58" x14ac:dyDescent="0.35">
      <c r="C26" s="88" t="s">
        <v>9217</v>
      </c>
    </row>
    <row r="27" spans="1:3" ht="44" thickBot="1" x14ac:dyDescent="0.4">
      <c r="C27" s="90" t="s">
        <v>9218</v>
      </c>
    </row>
    <row r="28" spans="1:3" x14ac:dyDescent="0.35">
      <c r="C28" s="91" t="s">
        <v>9219</v>
      </c>
    </row>
    <row r="29" spans="1:3" x14ac:dyDescent="0.35">
      <c r="C29" s="82" t="s">
        <v>9220</v>
      </c>
    </row>
    <row r="30" spans="1:3" ht="29" x14ac:dyDescent="0.35">
      <c r="C30" s="82" t="s">
        <v>9221</v>
      </c>
    </row>
    <row r="31" spans="1:3" ht="43.5" x14ac:dyDescent="0.35">
      <c r="C31" s="82" t="s">
        <v>9222</v>
      </c>
    </row>
    <row r="32" spans="1:3" ht="29" x14ac:dyDescent="0.35">
      <c r="C32" s="82" t="s">
        <v>9223</v>
      </c>
    </row>
    <row r="33" spans="3:3" ht="72.5" x14ac:dyDescent="0.35">
      <c r="C33" s="82" t="s">
        <v>9224</v>
      </c>
    </row>
    <row r="34" spans="3:3" x14ac:dyDescent="0.35">
      <c r="C34" s="82" t="s">
        <v>9225</v>
      </c>
    </row>
    <row r="35" spans="3:3" ht="58" x14ac:dyDescent="0.35">
      <c r="C35" s="82" t="s">
        <v>9226</v>
      </c>
    </row>
    <row r="36" spans="3:3" x14ac:dyDescent="0.35">
      <c r="C36" s="82" t="s">
        <v>9227</v>
      </c>
    </row>
    <row r="37" spans="3:3" ht="44" thickBot="1" x14ac:dyDescent="0.4">
      <c r="C37" s="83" t="s">
        <v>9228</v>
      </c>
    </row>
    <row r="38" spans="3:3" x14ac:dyDescent="0.35">
      <c r="C38" s="81" t="s">
        <v>9229</v>
      </c>
    </row>
    <row r="39" spans="3:3" x14ac:dyDescent="0.35">
      <c r="C39" s="82" t="s">
        <v>9230</v>
      </c>
    </row>
    <row r="40" spans="3:3" ht="58" x14ac:dyDescent="0.35">
      <c r="C40" s="89" t="s">
        <v>9231</v>
      </c>
    </row>
    <row r="41" spans="3:3" ht="29" x14ac:dyDescent="0.35">
      <c r="C41" s="82" t="s">
        <v>9232</v>
      </c>
    </row>
    <row r="42" spans="3:3" ht="29" x14ac:dyDescent="0.35">
      <c r="C42" s="82" t="s">
        <v>9233</v>
      </c>
    </row>
    <row r="43" spans="3:3" ht="29" x14ac:dyDescent="0.35">
      <c r="C43" s="82" t="s">
        <v>9234</v>
      </c>
    </row>
    <row r="44" spans="3:3" ht="29" x14ac:dyDescent="0.35">
      <c r="C44" s="82" t="s">
        <v>9235</v>
      </c>
    </row>
    <row r="45" spans="3:3" ht="29" x14ac:dyDescent="0.35">
      <c r="C45" s="89" t="s">
        <v>9236</v>
      </c>
    </row>
    <row r="46" spans="3:3" ht="29" x14ac:dyDescent="0.35">
      <c r="C46" s="82" t="s">
        <v>9237</v>
      </c>
    </row>
    <row r="47" spans="3:3" ht="29" x14ac:dyDescent="0.35">
      <c r="C47" s="82" t="s">
        <v>9238</v>
      </c>
    </row>
    <row r="48" spans="3:3" ht="29.5" thickBot="1" x14ac:dyDescent="0.4">
      <c r="C48" s="83" t="s">
        <v>9239</v>
      </c>
    </row>
  </sheetData>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Reference!$C$26:$C$79</xm:f>
          </x14:formula1>
          <xm:sqref>B2</xm:sqref>
        </x14:dataValidation>
        <x14:dataValidation type="list" allowBlank="1" showInputMessage="1" showErrorMessage="1" prompt="Type full name of county or city, or select county or city from drop down menu" xr:uid="{00000000-0002-0000-0000-000003000000}">
          <x14:formula1>
            <xm:f>Reference!$D$26:$D$1956</xm:f>
          </x14:formula1>
          <xm:sqref>B3</xm:sqref>
        </x14:dataValidation>
        <x14:dataValidation type="list" allowBlank="1" showInputMessage="1" showErrorMessage="1" prompt="Type case mix level, or select case mix level from drop down menu" xr:uid="{00000000-0002-0000-0000-000004000000}">
          <x14:formula1>
            <xm:f>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3287"/>
  <sheetViews>
    <sheetView zoomScaleNormal="100" workbookViewId="0">
      <pane xSplit="8" ySplit="13" topLeftCell="I14" activePane="bottomRight" state="frozen"/>
      <selection pane="topRight" activeCell="I1" sqref="I1"/>
      <selection pane="bottomLeft" activeCell="A14" sqref="A14"/>
      <selection pane="bottomRight" activeCell="F574" sqref="F574"/>
    </sheetView>
  </sheetViews>
  <sheetFormatPr defaultRowHeight="14.5" x14ac:dyDescent="0.35"/>
  <cols>
    <col min="7" max="7" width="7.26953125" bestFit="1" customWidth="1"/>
    <col min="8" max="8" width="8.1796875" bestFit="1" customWidth="1"/>
    <col min="9" max="21" width="8.453125" bestFit="1" customWidth="1"/>
    <col min="22" max="22" width="8.54296875" bestFit="1" customWidth="1"/>
    <col min="23" max="24" width="8.453125" bestFit="1" customWidth="1"/>
    <col min="26" max="32" width="9.1796875" customWidth="1"/>
    <col min="33" max="33" width="50.7265625" customWidth="1"/>
    <col min="34" max="34" width="9.1796875" customWidth="1"/>
  </cols>
  <sheetData>
    <row r="1" spans="1:34" x14ac:dyDescent="0.35">
      <c r="A1" s="97" t="s">
        <v>9240</v>
      </c>
      <c r="B1" s="98"/>
      <c r="C1" s="98"/>
      <c r="D1" s="98"/>
      <c r="E1" s="98"/>
      <c r="F1" s="98"/>
      <c r="G1" s="98"/>
      <c r="H1" s="98"/>
      <c r="I1" s="98"/>
      <c r="J1" s="98"/>
      <c r="K1" s="98"/>
      <c r="L1" s="98"/>
    </row>
    <row r="2" spans="1:34" x14ac:dyDescent="0.35">
      <c r="A2" t="s">
        <v>9250</v>
      </c>
    </row>
    <row r="3" spans="1:34" x14ac:dyDescent="0.35">
      <c r="A3" t="s">
        <v>9219</v>
      </c>
    </row>
    <row r="4" spans="1:34" x14ac:dyDescent="0.35">
      <c r="A4" s="80" t="s">
        <v>9241</v>
      </c>
    </row>
    <row r="5" spans="1:34" x14ac:dyDescent="0.35">
      <c r="A5" s="80" t="s">
        <v>9242</v>
      </c>
    </row>
    <row r="6" spans="1:34" x14ac:dyDescent="0.35">
      <c r="A6" s="80" t="s">
        <v>9243</v>
      </c>
    </row>
    <row r="7" spans="1:34" x14ac:dyDescent="0.35">
      <c r="A7" s="80" t="s">
        <v>9244</v>
      </c>
    </row>
    <row r="10" spans="1:34" ht="15" thickBot="1" x14ac:dyDescent="0.4">
      <c r="L10" s="96"/>
    </row>
    <row r="11" spans="1:34" ht="15" thickBot="1" x14ac:dyDescent="0.4">
      <c r="A11" s="4"/>
      <c r="B11" s="4"/>
      <c r="C11" s="5"/>
      <c r="D11" s="5"/>
      <c r="E11" s="6"/>
      <c r="F11" s="6"/>
      <c r="G11" s="6"/>
      <c r="H11" s="7"/>
      <c r="I11" s="92"/>
      <c r="J11" s="93"/>
      <c r="K11" s="93"/>
      <c r="L11" s="93"/>
      <c r="M11" s="93" t="s">
        <v>18</v>
      </c>
      <c r="N11" s="93"/>
      <c r="O11" s="93"/>
      <c r="P11" s="93"/>
      <c r="Q11" s="93"/>
      <c r="R11" s="93"/>
      <c r="S11" s="93"/>
      <c r="T11" s="93"/>
      <c r="U11" s="94"/>
      <c r="V11" s="4"/>
      <c r="W11" s="4"/>
      <c r="X11" s="4"/>
      <c r="Y11" s="4"/>
      <c r="Z11" s="4"/>
      <c r="AA11" s="8"/>
      <c r="AB11" s="8"/>
      <c r="AC11" s="4"/>
      <c r="AD11" s="4"/>
      <c r="AE11" s="9"/>
      <c r="AF11" s="9"/>
      <c r="AG11" s="9"/>
      <c r="AH11" s="9"/>
    </row>
    <row r="12" spans="1:34" ht="58.5" thickBot="1" x14ac:dyDescent="0.4">
      <c r="A12" s="10" t="s">
        <v>19</v>
      </c>
      <c r="B12" s="10" t="s">
        <v>20</v>
      </c>
      <c r="C12" s="10" t="s">
        <v>21</v>
      </c>
      <c r="D12" s="10" t="s">
        <v>22</v>
      </c>
      <c r="E12" s="11" t="s">
        <v>23</v>
      </c>
      <c r="F12" s="53" t="s">
        <v>0</v>
      </c>
      <c r="G12" s="10" t="s">
        <v>24</v>
      </c>
      <c r="H12" s="12" t="s">
        <v>25</v>
      </c>
      <c r="I12" s="13" t="s">
        <v>26</v>
      </c>
      <c r="J12" s="13" t="s">
        <v>27</v>
      </c>
      <c r="K12" s="13" t="s">
        <v>28</v>
      </c>
      <c r="L12" s="95" t="s">
        <v>29</v>
      </c>
      <c r="M12" s="13" t="s">
        <v>5</v>
      </c>
      <c r="N12" s="13" t="s">
        <v>30</v>
      </c>
      <c r="O12" s="13" t="s">
        <v>31</v>
      </c>
      <c r="P12" s="14" t="s">
        <v>32</v>
      </c>
      <c r="Q12" s="14" t="s">
        <v>33</v>
      </c>
      <c r="R12" s="14" t="s">
        <v>34</v>
      </c>
      <c r="S12" s="14" t="s">
        <v>35</v>
      </c>
      <c r="T12" s="15" t="s">
        <v>36</v>
      </c>
      <c r="U12" s="15" t="s">
        <v>37</v>
      </c>
      <c r="V12" s="10" t="s">
        <v>38</v>
      </c>
      <c r="W12" s="10" t="s">
        <v>39</v>
      </c>
      <c r="X12" s="10" t="s">
        <v>40</v>
      </c>
      <c r="Y12" s="16"/>
      <c r="Z12" s="4"/>
      <c r="AA12" s="8"/>
      <c r="AB12" s="8"/>
      <c r="AC12" s="4"/>
      <c r="AD12" s="4"/>
      <c r="AE12" s="17" t="s">
        <v>41</v>
      </c>
      <c r="AF12" s="17" t="s">
        <v>42</v>
      </c>
      <c r="AG12" s="17" t="s">
        <v>22</v>
      </c>
      <c r="AH12" s="17" t="s">
        <v>43</v>
      </c>
    </row>
    <row r="13" spans="1:34" ht="15" thickBot="1" x14ac:dyDescent="0.4">
      <c r="A13" s="18" t="s">
        <v>44</v>
      </c>
      <c r="B13" s="18"/>
      <c r="C13" s="10" t="s">
        <v>45</v>
      </c>
      <c r="D13" s="19" t="s">
        <v>44</v>
      </c>
      <c r="E13" s="20" t="s">
        <v>46</v>
      </c>
      <c r="F13" s="53"/>
      <c r="G13" s="10"/>
      <c r="H13" s="21">
        <v>1</v>
      </c>
      <c r="I13" s="22">
        <f>ROUND((Reference!B$16*List!$H13)+Reference!B$17,0)</f>
        <v>1126</v>
      </c>
      <c r="J13" s="23">
        <f>ROUND((Reference!C$16*List!$H13)+Reference!C$17,0)</f>
        <v>1680</v>
      </c>
      <c r="K13" s="23">
        <f>ROUND((Reference!D$16*List!$H13)+Reference!D$17,0)</f>
        <v>2013</v>
      </c>
      <c r="L13" s="23">
        <f>ROUND((Reference!E$16*List!$H13)+Reference!E$17,0)</f>
        <v>2488</v>
      </c>
      <c r="M13" s="23">
        <f>ROUND((Reference!F$16*List!$H13)+Reference!F$17,0)</f>
        <v>2592</v>
      </c>
      <c r="N13" s="23">
        <f>ROUND((Reference!G$16*List!$H13)+Reference!G$17,0)</f>
        <v>2934</v>
      </c>
      <c r="O13" s="23">
        <f>ROUND((Reference!H$16*List!$H13)+Reference!H$17,0)</f>
        <v>3047</v>
      </c>
      <c r="P13" s="23">
        <f>ROUND((Reference!I$16*List!$H13)+Reference!I$17,0)</f>
        <v>3167</v>
      </c>
      <c r="Q13" s="23">
        <f>ROUND((Reference!J$16*List!$H13)+Reference!J$17,0)</f>
        <v>3666</v>
      </c>
      <c r="R13" s="23">
        <f>ROUND((Reference!K$16*List!$H13)+Reference!K$17,0)</f>
        <v>3782</v>
      </c>
      <c r="S13" s="23">
        <f>ROUND((Reference!L$16*List!$H13)+Reference!L$17,0)</f>
        <v>4081</v>
      </c>
      <c r="T13" s="24">
        <f>ROUND((Reference!M$16*List!$H13)+Reference!M$17,0)</f>
        <v>4874</v>
      </c>
      <c r="U13" s="24">
        <f>ROUND((Reference!N$16*List!$H13)+Reference!N$17,0)</f>
        <v>19667</v>
      </c>
      <c r="V13" s="25">
        <f>ROUND((Reference!O$16*List!$H13)+Reference!O$17,0)</f>
        <v>731</v>
      </c>
      <c r="W13" s="25">
        <f>ROUND((Reference!P$16*List!$H13)+Reference!P$17,0)</f>
        <v>1030</v>
      </c>
      <c r="X13" s="25">
        <f>ROUND((Reference!Q$16*List!$H13)+Reference!Q$17,0)</f>
        <v>515</v>
      </c>
      <c r="Y13" s="26"/>
      <c r="Z13" s="4"/>
      <c r="AA13" s="8"/>
      <c r="AB13" s="8"/>
      <c r="AC13" s="4"/>
      <c r="AD13" s="4"/>
      <c r="AE13" t="str">
        <f t="shared" ref="AE13" si="0">IFERROR(INDEX($AH$12:$AH$3255,MATCH($C13,$AF$12:$AF$3255,0)),"")</f>
        <v/>
      </c>
      <c r="AF13">
        <v>99901</v>
      </c>
      <c r="AG13" t="s">
        <v>47</v>
      </c>
      <c r="AH13" s="27">
        <v>0.6613</v>
      </c>
    </row>
    <row r="14" spans="1:34" x14ac:dyDescent="0.35">
      <c r="A14" s="28" t="s">
        <v>48</v>
      </c>
      <c r="B14" s="28" t="s">
        <v>49</v>
      </c>
      <c r="C14" s="29">
        <v>33860</v>
      </c>
      <c r="D14" s="30" t="s">
        <v>50</v>
      </c>
      <c r="E14" s="31" t="s">
        <v>51</v>
      </c>
      <c r="F14" s="54" t="s">
        <v>52</v>
      </c>
      <c r="G14" s="33" t="s">
        <v>53</v>
      </c>
      <c r="H14" s="34">
        <v>0.76050000000000006</v>
      </c>
      <c r="I14" s="35">
        <f>ROUND((Reference!B$16*List!$H14)+Reference!B$17,0)</f>
        <v>921</v>
      </c>
      <c r="J14" s="35">
        <f>ROUND((Reference!C$16*List!$H14)+Reference!C$17,0)</f>
        <v>1374</v>
      </c>
      <c r="K14" s="35">
        <f>ROUND((Reference!D$16*List!$H14)+Reference!D$17,0)</f>
        <v>1646</v>
      </c>
      <c r="L14" s="35">
        <f>ROUND((Reference!E$16*List!$H14)+Reference!E$17,0)</f>
        <v>2035</v>
      </c>
      <c r="M14" s="35">
        <f>ROUND((Reference!F$16*List!$H14)+Reference!F$17,0)</f>
        <v>2120</v>
      </c>
      <c r="N14" s="35">
        <f>ROUND((Reference!G$16*List!$H14)+Reference!G$17,0)</f>
        <v>2400</v>
      </c>
      <c r="O14" s="35">
        <f>ROUND((Reference!H$16*List!$H14)+Reference!H$17,0)</f>
        <v>2491</v>
      </c>
      <c r="P14" s="35">
        <f>ROUND((Reference!I$16*List!$H14)+Reference!I$17,0)</f>
        <v>2589</v>
      </c>
      <c r="Q14" s="35">
        <f>ROUND((Reference!J$16*List!$H14)+Reference!J$17,0)</f>
        <v>2998</v>
      </c>
      <c r="R14" s="35">
        <f>ROUND((Reference!K$16*List!$H14)+Reference!K$17,0)</f>
        <v>3093</v>
      </c>
      <c r="S14" s="35">
        <f>ROUND((Reference!L$16*List!$H14)+Reference!L$17,0)</f>
        <v>3337</v>
      </c>
      <c r="T14" s="35">
        <f>ROUND((Reference!M$16*List!$H14)+Reference!M$17,0)</f>
        <v>3986</v>
      </c>
      <c r="U14" s="35">
        <f>ROUND((Reference!N$16*List!$H14)+Reference!N$17,0)</f>
        <v>16083</v>
      </c>
      <c r="V14" s="36">
        <f>ROUND((Reference!O$16*List!$H14)+Reference!O$17,0)</f>
        <v>598</v>
      </c>
      <c r="W14" s="36">
        <f>ROUND((Reference!P$16*List!$H14)+Reference!P$17,0)</f>
        <v>842</v>
      </c>
      <c r="X14" s="36">
        <f>ROUND((Reference!Q$16*List!$H14)+Reference!Q$17,0)</f>
        <v>421</v>
      </c>
      <c r="Y14" s="37"/>
      <c r="Z14" s="4" t="str">
        <f>CONCATENATE(AA14, AB14, AC14)</f>
        <v>AUTAUGA, Alabama</v>
      </c>
      <c r="AA14" s="31" t="s">
        <v>51</v>
      </c>
      <c r="AB14" s="38" t="s">
        <v>54</v>
      </c>
      <c r="AC14" s="32" t="s">
        <v>52</v>
      </c>
      <c r="AD14" s="39"/>
      <c r="AE14">
        <f>IFERROR(INDEX($AH:$AH,MATCH($C14,$AF:$AF,0)),"")</f>
        <v>0.76050000000000006</v>
      </c>
      <c r="AF14">
        <v>99902</v>
      </c>
      <c r="AG14" t="s">
        <v>55</v>
      </c>
      <c r="AH14" s="27">
        <v>1.206</v>
      </c>
    </row>
    <row r="15" spans="1:34" x14ac:dyDescent="0.35">
      <c r="A15" s="28" t="s">
        <v>56</v>
      </c>
      <c r="B15" s="28" t="s">
        <v>57</v>
      </c>
      <c r="C15" s="29">
        <v>19300</v>
      </c>
      <c r="D15" s="30" t="s">
        <v>58</v>
      </c>
      <c r="E15" s="31" t="s">
        <v>59</v>
      </c>
      <c r="F15" s="54" t="s">
        <v>52</v>
      </c>
      <c r="G15" s="33" t="s">
        <v>53</v>
      </c>
      <c r="H15" s="40">
        <v>0.7258</v>
      </c>
      <c r="I15" s="35">
        <f>ROUND((Reference!B$16*List!$H15)+Reference!B$17,0)</f>
        <v>891</v>
      </c>
      <c r="J15" s="35">
        <f>ROUND((Reference!C$16*List!$H15)+Reference!C$17,0)</f>
        <v>1329</v>
      </c>
      <c r="K15" s="35">
        <f>ROUND((Reference!D$16*List!$H15)+Reference!D$17,0)</f>
        <v>1593</v>
      </c>
      <c r="L15" s="35">
        <f>ROUND((Reference!E$16*List!$H15)+Reference!E$17,0)</f>
        <v>1969</v>
      </c>
      <c r="M15" s="35">
        <f>ROUND((Reference!F$16*List!$H15)+Reference!F$17,0)</f>
        <v>2051</v>
      </c>
      <c r="N15" s="35">
        <f>ROUND((Reference!G$16*List!$H15)+Reference!G$17,0)</f>
        <v>2322</v>
      </c>
      <c r="O15" s="35">
        <f>ROUND((Reference!H$16*List!$H15)+Reference!H$17,0)</f>
        <v>2411</v>
      </c>
      <c r="P15" s="35">
        <f>ROUND((Reference!I$16*List!$H15)+Reference!I$17,0)</f>
        <v>2506</v>
      </c>
      <c r="Q15" s="35">
        <f>ROUND((Reference!J$16*List!$H15)+Reference!J$17,0)</f>
        <v>2901</v>
      </c>
      <c r="R15" s="35">
        <f>ROUND((Reference!K$16*List!$H15)+Reference!K$17,0)</f>
        <v>2993</v>
      </c>
      <c r="S15" s="35">
        <f>ROUND((Reference!L$16*List!$H15)+Reference!L$17,0)</f>
        <v>3230</v>
      </c>
      <c r="T15" s="35">
        <f>ROUND((Reference!M$16*List!$H15)+Reference!M$17,0)</f>
        <v>3857</v>
      </c>
      <c r="U15" s="35">
        <f>ROUND((Reference!N$16*List!$H15)+Reference!N$17,0)</f>
        <v>15563</v>
      </c>
      <c r="V15" s="36">
        <f>ROUND((Reference!O$16*List!$H15)+Reference!O$17,0)</f>
        <v>579</v>
      </c>
      <c r="W15" s="36">
        <f>ROUND((Reference!P$16*List!$H15)+Reference!P$17,0)</f>
        <v>815</v>
      </c>
      <c r="X15" s="36">
        <f>ROUND((Reference!Q$16*List!$H15)+Reference!Q$17,0)</f>
        <v>408</v>
      </c>
      <c r="Y15" s="37"/>
      <c r="Z15" s="4" t="str">
        <f t="shared" ref="Z15:Z78" si="1">CONCATENATE(AA15, AB15, AC15)</f>
        <v>BALDWIN, Alabama</v>
      </c>
      <c r="AA15" s="31" t="s">
        <v>59</v>
      </c>
      <c r="AB15" s="38" t="s">
        <v>54</v>
      </c>
      <c r="AC15" s="32" t="s">
        <v>52</v>
      </c>
      <c r="AD15" s="39"/>
      <c r="AE15">
        <f t="shared" ref="AE15:AE78" si="2">IFERROR(INDEX($AH:$AH,MATCH($C15,$AF:$AF,0)),"")</f>
        <v>0.7258</v>
      </c>
      <c r="AF15">
        <v>99903</v>
      </c>
      <c r="AG15" t="s">
        <v>60</v>
      </c>
      <c r="AH15" s="27">
        <v>0.85970000000000002</v>
      </c>
    </row>
    <row r="16" spans="1:34" x14ac:dyDescent="0.35">
      <c r="A16" s="28" t="s">
        <v>61</v>
      </c>
      <c r="B16" s="28" t="s">
        <v>62</v>
      </c>
      <c r="C16" s="41">
        <v>99901</v>
      </c>
      <c r="D16" s="30" t="s">
        <v>47</v>
      </c>
      <c r="E16" s="42" t="s">
        <v>63</v>
      </c>
      <c r="F16" s="55" t="s">
        <v>52</v>
      </c>
      <c r="G16" s="33" t="s">
        <v>64</v>
      </c>
      <c r="H16" s="44">
        <v>0.6613</v>
      </c>
      <c r="I16" s="35">
        <f>ROUND((Reference!B$16*List!$H16)+Reference!B$17,0)</f>
        <v>836</v>
      </c>
      <c r="J16" s="35">
        <f>ROUND((Reference!C$16*List!$H16)+Reference!C$17,0)</f>
        <v>1247</v>
      </c>
      <c r="K16" s="35">
        <f>ROUND((Reference!D$16*List!$H16)+Reference!D$17,0)</f>
        <v>1494</v>
      </c>
      <c r="L16" s="35">
        <f>ROUND((Reference!E$16*List!$H16)+Reference!E$17,0)</f>
        <v>1847</v>
      </c>
      <c r="M16" s="35">
        <f>ROUND((Reference!F$16*List!$H16)+Reference!F$17,0)</f>
        <v>1924</v>
      </c>
      <c r="N16" s="35">
        <f>ROUND((Reference!G$16*List!$H16)+Reference!G$17,0)</f>
        <v>2178</v>
      </c>
      <c r="O16" s="35">
        <f>ROUND((Reference!H$16*List!$H16)+Reference!H$17,0)</f>
        <v>2261</v>
      </c>
      <c r="P16" s="35">
        <f>ROUND((Reference!I$16*List!$H16)+Reference!I$17,0)</f>
        <v>2350</v>
      </c>
      <c r="Q16" s="35">
        <f>ROUND((Reference!J$16*List!$H16)+Reference!J$17,0)</f>
        <v>2721</v>
      </c>
      <c r="R16" s="35">
        <f>ROUND((Reference!K$16*List!$H16)+Reference!K$17,0)</f>
        <v>2808</v>
      </c>
      <c r="S16" s="35">
        <f>ROUND((Reference!L$16*List!$H16)+Reference!L$17,0)</f>
        <v>3029</v>
      </c>
      <c r="T16" s="35">
        <f>ROUND((Reference!M$16*List!$H16)+Reference!M$17,0)</f>
        <v>3618</v>
      </c>
      <c r="U16" s="35">
        <f>ROUND((Reference!N$16*List!$H16)+Reference!N$17,0)</f>
        <v>14598</v>
      </c>
      <c r="V16" s="36">
        <f>ROUND((Reference!O$16*List!$H16)+Reference!O$17,0)</f>
        <v>543</v>
      </c>
      <c r="W16" s="36">
        <f>ROUND((Reference!P$16*List!$H16)+Reference!P$17,0)</f>
        <v>765</v>
      </c>
      <c r="X16" s="36">
        <f>ROUND((Reference!Q$16*List!$H16)+Reference!Q$17,0)</f>
        <v>382</v>
      </c>
      <c r="Y16" s="37"/>
      <c r="Z16" s="4" t="str">
        <f t="shared" si="1"/>
        <v>BARBOUR, Alabama</v>
      </c>
      <c r="AA16" s="42" t="s">
        <v>63</v>
      </c>
      <c r="AB16" s="38" t="s">
        <v>54</v>
      </c>
      <c r="AC16" s="43" t="s">
        <v>52</v>
      </c>
      <c r="AD16" s="45"/>
      <c r="AE16">
        <f t="shared" si="2"/>
        <v>0.6613</v>
      </c>
      <c r="AF16">
        <v>99904</v>
      </c>
      <c r="AG16" t="s">
        <v>65</v>
      </c>
      <c r="AH16" s="27">
        <v>0.72430000000000005</v>
      </c>
    </row>
    <row r="17" spans="1:34" x14ac:dyDescent="0.35">
      <c r="A17" s="28" t="s">
        <v>66</v>
      </c>
      <c r="B17" s="28" t="s">
        <v>67</v>
      </c>
      <c r="C17" s="29">
        <v>13820</v>
      </c>
      <c r="D17" s="30" t="s">
        <v>68</v>
      </c>
      <c r="E17" s="31" t="s">
        <v>69</v>
      </c>
      <c r="F17" s="54" t="s">
        <v>52</v>
      </c>
      <c r="G17" s="33" t="s">
        <v>53</v>
      </c>
      <c r="H17" s="40">
        <v>0.80490000000000006</v>
      </c>
      <c r="I17" s="35">
        <f>ROUND((Reference!B$16*List!$H17)+Reference!B$17,0)</f>
        <v>959</v>
      </c>
      <c r="J17" s="35">
        <f>ROUND((Reference!C$16*List!$H17)+Reference!C$17,0)</f>
        <v>1430</v>
      </c>
      <c r="K17" s="35">
        <f>ROUND((Reference!D$16*List!$H17)+Reference!D$17,0)</f>
        <v>1714</v>
      </c>
      <c r="L17" s="35">
        <f>ROUND((Reference!E$16*List!$H17)+Reference!E$17,0)</f>
        <v>2119</v>
      </c>
      <c r="M17" s="35">
        <f>ROUND((Reference!F$16*List!$H17)+Reference!F$17,0)</f>
        <v>2207</v>
      </c>
      <c r="N17" s="35">
        <f>ROUND((Reference!G$16*List!$H17)+Reference!G$17,0)</f>
        <v>2499</v>
      </c>
      <c r="O17" s="35">
        <f>ROUND((Reference!H$16*List!$H17)+Reference!H$17,0)</f>
        <v>2594</v>
      </c>
      <c r="P17" s="35">
        <f>ROUND((Reference!I$16*List!$H17)+Reference!I$17,0)</f>
        <v>2696</v>
      </c>
      <c r="Q17" s="35">
        <f>ROUND((Reference!J$16*List!$H17)+Reference!J$17,0)</f>
        <v>3122</v>
      </c>
      <c r="R17" s="35">
        <f>ROUND((Reference!K$16*List!$H17)+Reference!K$17,0)</f>
        <v>3221</v>
      </c>
      <c r="S17" s="35">
        <f>ROUND((Reference!L$16*List!$H17)+Reference!L$17,0)</f>
        <v>3475</v>
      </c>
      <c r="T17" s="35">
        <f>ROUND((Reference!M$16*List!$H17)+Reference!M$17,0)</f>
        <v>4151</v>
      </c>
      <c r="U17" s="35">
        <f>ROUND((Reference!N$16*List!$H17)+Reference!N$17,0)</f>
        <v>16747</v>
      </c>
      <c r="V17" s="36">
        <f>ROUND((Reference!O$16*List!$H17)+Reference!O$17,0)</f>
        <v>623</v>
      </c>
      <c r="W17" s="36">
        <f>ROUND((Reference!P$16*List!$H17)+Reference!P$17,0)</f>
        <v>877</v>
      </c>
      <c r="X17" s="36">
        <f>ROUND((Reference!Q$16*List!$H17)+Reference!Q$17,0)</f>
        <v>439</v>
      </c>
      <c r="Y17" s="37"/>
      <c r="Z17" s="4" t="str">
        <f t="shared" si="1"/>
        <v>BIBB, Alabama</v>
      </c>
      <c r="AA17" s="31" t="s">
        <v>69</v>
      </c>
      <c r="AB17" s="38" t="s">
        <v>54</v>
      </c>
      <c r="AC17" s="32" t="s">
        <v>52</v>
      </c>
      <c r="AD17" s="39"/>
      <c r="AE17">
        <f t="shared" si="2"/>
        <v>0.80490000000000006</v>
      </c>
      <c r="AF17">
        <v>99905</v>
      </c>
      <c r="AG17" t="s">
        <v>70</v>
      </c>
      <c r="AH17" s="27">
        <v>1.2878000000000001</v>
      </c>
    </row>
    <row r="18" spans="1:34" x14ac:dyDescent="0.35">
      <c r="A18" s="28" t="s">
        <v>71</v>
      </c>
      <c r="B18" s="28" t="s">
        <v>72</v>
      </c>
      <c r="C18" s="29">
        <v>13820</v>
      </c>
      <c r="D18" s="30" t="s">
        <v>68</v>
      </c>
      <c r="E18" s="31" t="s">
        <v>73</v>
      </c>
      <c r="F18" s="54" t="s">
        <v>52</v>
      </c>
      <c r="G18" s="33" t="s">
        <v>53</v>
      </c>
      <c r="H18" s="40">
        <v>0.80490000000000006</v>
      </c>
      <c r="I18" s="35">
        <f>ROUND((Reference!B$16*List!$H18)+Reference!B$17,0)</f>
        <v>959</v>
      </c>
      <c r="J18" s="35">
        <f>ROUND((Reference!C$16*List!$H18)+Reference!C$17,0)</f>
        <v>1430</v>
      </c>
      <c r="K18" s="35">
        <f>ROUND((Reference!D$16*List!$H18)+Reference!D$17,0)</f>
        <v>1714</v>
      </c>
      <c r="L18" s="35">
        <f>ROUND((Reference!E$16*List!$H18)+Reference!E$17,0)</f>
        <v>2119</v>
      </c>
      <c r="M18" s="35">
        <f>ROUND((Reference!F$16*List!$H18)+Reference!F$17,0)</f>
        <v>2207</v>
      </c>
      <c r="N18" s="35">
        <f>ROUND((Reference!G$16*List!$H18)+Reference!G$17,0)</f>
        <v>2499</v>
      </c>
      <c r="O18" s="35">
        <f>ROUND((Reference!H$16*List!$H18)+Reference!H$17,0)</f>
        <v>2594</v>
      </c>
      <c r="P18" s="35">
        <f>ROUND((Reference!I$16*List!$H18)+Reference!I$17,0)</f>
        <v>2696</v>
      </c>
      <c r="Q18" s="35">
        <f>ROUND((Reference!J$16*List!$H18)+Reference!J$17,0)</f>
        <v>3122</v>
      </c>
      <c r="R18" s="35">
        <f>ROUND((Reference!K$16*List!$H18)+Reference!K$17,0)</f>
        <v>3221</v>
      </c>
      <c r="S18" s="35">
        <f>ROUND((Reference!L$16*List!$H18)+Reference!L$17,0)</f>
        <v>3475</v>
      </c>
      <c r="T18" s="35">
        <f>ROUND((Reference!M$16*List!$H18)+Reference!M$17,0)</f>
        <v>4151</v>
      </c>
      <c r="U18" s="35">
        <f>ROUND((Reference!N$16*List!$H18)+Reference!N$17,0)</f>
        <v>16747</v>
      </c>
      <c r="V18" s="36">
        <f>ROUND((Reference!O$16*List!$H18)+Reference!O$17,0)</f>
        <v>623</v>
      </c>
      <c r="W18" s="36">
        <f>ROUND((Reference!P$16*List!$H18)+Reference!P$17,0)</f>
        <v>877</v>
      </c>
      <c r="X18" s="36">
        <f>ROUND((Reference!Q$16*List!$H18)+Reference!Q$17,0)</f>
        <v>439</v>
      </c>
      <c r="Y18" s="37"/>
      <c r="Z18" s="4" t="str">
        <f t="shared" si="1"/>
        <v>BLOUNT, Alabama</v>
      </c>
      <c r="AA18" s="31" t="s">
        <v>73</v>
      </c>
      <c r="AB18" s="38" t="s">
        <v>54</v>
      </c>
      <c r="AC18" s="32" t="s">
        <v>52</v>
      </c>
      <c r="AD18" s="39"/>
      <c r="AE18">
        <f t="shared" si="2"/>
        <v>0.80490000000000006</v>
      </c>
      <c r="AF18">
        <v>99906</v>
      </c>
      <c r="AG18" t="s">
        <v>74</v>
      </c>
      <c r="AH18" s="27">
        <v>1.0264</v>
      </c>
    </row>
    <row r="19" spans="1:34" x14ac:dyDescent="0.35">
      <c r="A19" s="28" t="s">
        <v>75</v>
      </c>
      <c r="B19" s="28" t="s">
        <v>76</v>
      </c>
      <c r="C19" s="41">
        <v>99901</v>
      </c>
      <c r="D19" s="30" t="s">
        <v>47</v>
      </c>
      <c r="E19" s="42" t="s">
        <v>77</v>
      </c>
      <c r="F19" s="55" t="s">
        <v>52</v>
      </c>
      <c r="G19" s="33" t="s">
        <v>64</v>
      </c>
      <c r="H19" s="44">
        <v>0.6613</v>
      </c>
      <c r="I19" s="35">
        <f>ROUND((Reference!B$16*List!$H19)+Reference!B$17,0)</f>
        <v>836</v>
      </c>
      <c r="J19" s="35">
        <f>ROUND((Reference!C$16*List!$H19)+Reference!C$17,0)</f>
        <v>1247</v>
      </c>
      <c r="K19" s="35">
        <f>ROUND((Reference!D$16*List!$H19)+Reference!D$17,0)</f>
        <v>1494</v>
      </c>
      <c r="L19" s="35">
        <f>ROUND((Reference!E$16*List!$H19)+Reference!E$17,0)</f>
        <v>1847</v>
      </c>
      <c r="M19" s="35">
        <f>ROUND((Reference!F$16*List!$H19)+Reference!F$17,0)</f>
        <v>1924</v>
      </c>
      <c r="N19" s="35">
        <f>ROUND((Reference!G$16*List!$H19)+Reference!G$17,0)</f>
        <v>2178</v>
      </c>
      <c r="O19" s="35">
        <f>ROUND((Reference!H$16*List!$H19)+Reference!H$17,0)</f>
        <v>2261</v>
      </c>
      <c r="P19" s="35">
        <f>ROUND((Reference!I$16*List!$H19)+Reference!I$17,0)</f>
        <v>2350</v>
      </c>
      <c r="Q19" s="35">
        <f>ROUND((Reference!J$16*List!$H19)+Reference!J$17,0)</f>
        <v>2721</v>
      </c>
      <c r="R19" s="35">
        <f>ROUND((Reference!K$16*List!$H19)+Reference!K$17,0)</f>
        <v>2808</v>
      </c>
      <c r="S19" s="35">
        <f>ROUND((Reference!L$16*List!$H19)+Reference!L$17,0)</f>
        <v>3029</v>
      </c>
      <c r="T19" s="35">
        <f>ROUND((Reference!M$16*List!$H19)+Reference!M$17,0)</f>
        <v>3618</v>
      </c>
      <c r="U19" s="35">
        <f>ROUND((Reference!N$16*List!$H19)+Reference!N$17,0)</f>
        <v>14598</v>
      </c>
      <c r="V19" s="36">
        <f>ROUND((Reference!O$16*List!$H19)+Reference!O$17,0)</f>
        <v>543</v>
      </c>
      <c r="W19" s="36">
        <f>ROUND((Reference!P$16*List!$H19)+Reference!P$17,0)</f>
        <v>765</v>
      </c>
      <c r="X19" s="36">
        <f>ROUND((Reference!Q$16*List!$H19)+Reference!Q$17,0)</f>
        <v>382</v>
      </c>
      <c r="Y19" s="37"/>
      <c r="Z19" s="4" t="str">
        <f t="shared" si="1"/>
        <v>BULLOCK, Alabama</v>
      </c>
      <c r="AA19" s="42" t="s">
        <v>77</v>
      </c>
      <c r="AB19" s="38" t="s">
        <v>54</v>
      </c>
      <c r="AC19" s="43" t="s">
        <v>52</v>
      </c>
      <c r="AD19" s="45"/>
      <c r="AE19">
        <f t="shared" si="2"/>
        <v>0.6613</v>
      </c>
      <c r="AF19">
        <v>99907</v>
      </c>
      <c r="AG19" t="s">
        <v>78</v>
      </c>
      <c r="AH19" s="27">
        <v>0.95310000000000006</v>
      </c>
    </row>
    <row r="20" spans="1:34" x14ac:dyDescent="0.35">
      <c r="A20" s="28" t="s">
        <v>79</v>
      </c>
      <c r="B20" s="28" t="s">
        <v>80</v>
      </c>
      <c r="C20" s="41">
        <v>99901</v>
      </c>
      <c r="D20" s="30" t="s">
        <v>47</v>
      </c>
      <c r="E20" s="42" t="s">
        <v>81</v>
      </c>
      <c r="F20" s="55" t="s">
        <v>52</v>
      </c>
      <c r="G20" s="33" t="s">
        <v>64</v>
      </c>
      <c r="H20" s="44">
        <v>0.6613</v>
      </c>
      <c r="I20" s="35">
        <f>ROUND((Reference!B$16*List!$H20)+Reference!B$17,0)</f>
        <v>836</v>
      </c>
      <c r="J20" s="35">
        <f>ROUND((Reference!C$16*List!$H20)+Reference!C$17,0)</f>
        <v>1247</v>
      </c>
      <c r="K20" s="35">
        <f>ROUND((Reference!D$16*List!$H20)+Reference!D$17,0)</f>
        <v>1494</v>
      </c>
      <c r="L20" s="35">
        <f>ROUND((Reference!E$16*List!$H20)+Reference!E$17,0)</f>
        <v>1847</v>
      </c>
      <c r="M20" s="35">
        <f>ROUND((Reference!F$16*List!$H20)+Reference!F$17,0)</f>
        <v>1924</v>
      </c>
      <c r="N20" s="35">
        <f>ROUND((Reference!G$16*List!$H20)+Reference!G$17,0)</f>
        <v>2178</v>
      </c>
      <c r="O20" s="35">
        <f>ROUND((Reference!H$16*List!$H20)+Reference!H$17,0)</f>
        <v>2261</v>
      </c>
      <c r="P20" s="35">
        <f>ROUND((Reference!I$16*List!$H20)+Reference!I$17,0)</f>
        <v>2350</v>
      </c>
      <c r="Q20" s="35">
        <f>ROUND((Reference!J$16*List!$H20)+Reference!J$17,0)</f>
        <v>2721</v>
      </c>
      <c r="R20" s="35">
        <f>ROUND((Reference!K$16*List!$H20)+Reference!K$17,0)</f>
        <v>2808</v>
      </c>
      <c r="S20" s="35">
        <f>ROUND((Reference!L$16*List!$H20)+Reference!L$17,0)</f>
        <v>3029</v>
      </c>
      <c r="T20" s="35">
        <f>ROUND((Reference!M$16*List!$H20)+Reference!M$17,0)</f>
        <v>3618</v>
      </c>
      <c r="U20" s="35">
        <f>ROUND((Reference!N$16*List!$H20)+Reference!N$17,0)</f>
        <v>14598</v>
      </c>
      <c r="V20" s="36">
        <f>ROUND((Reference!O$16*List!$H20)+Reference!O$17,0)</f>
        <v>543</v>
      </c>
      <c r="W20" s="36">
        <f>ROUND((Reference!P$16*List!$H20)+Reference!P$17,0)</f>
        <v>765</v>
      </c>
      <c r="X20" s="36">
        <f>ROUND((Reference!Q$16*List!$H20)+Reference!Q$17,0)</f>
        <v>382</v>
      </c>
      <c r="Y20" s="37"/>
      <c r="Z20" s="4" t="str">
        <f t="shared" si="1"/>
        <v>BUTLER, Alabama</v>
      </c>
      <c r="AA20" s="42" t="s">
        <v>81</v>
      </c>
      <c r="AB20" s="38" t="s">
        <v>54</v>
      </c>
      <c r="AC20" s="43" t="s">
        <v>52</v>
      </c>
      <c r="AD20" s="45"/>
      <c r="AE20">
        <f t="shared" si="2"/>
        <v>0.6613</v>
      </c>
      <c r="AF20">
        <v>99908</v>
      </c>
      <c r="AG20" s="46" t="s">
        <v>87</v>
      </c>
      <c r="AH20" s="47" t="s">
        <v>88</v>
      </c>
    </row>
    <row r="21" spans="1:34" x14ac:dyDescent="0.35">
      <c r="A21" s="28" t="s">
        <v>83</v>
      </c>
      <c r="B21" s="28" t="s">
        <v>84</v>
      </c>
      <c r="C21" s="29">
        <v>11500</v>
      </c>
      <c r="D21" s="30" t="s">
        <v>85</v>
      </c>
      <c r="E21" s="31" t="s">
        <v>86</v>
      </c>
      <c r="F21" s="54" t="s">
        <v>52</v>
      </c>
      <c r="G21" s="33" t="s">
        <v>53</v>
      </c>
      <c r="H21" s="40">
        <v>0.66469999999999996</v>
      </c>
      <c r="I21" s="35">
        <f>ROUND((Reference!B$16*List!$H21)+Reference!B$17,0)</f>
        <v>839</v>
      </c>
      <c r="J21" s="35">
        <f>ROUND((Reference!C$16*List!$H21)+Reference!C$17,0)</f>
        <v>1251</v>
      </c>
      <c r="K21" s="35">
        <f>ROUND((Reference!D$16*List!$H21)+Reference!D$17,0)</f>
        <v>1499</v>
      </c>
      <c r="L21" s="35">
        <f>ROUND((Reference!E$16*List!$H21)+Reference!E$17,0)</f>
        <v>1853</v>
      </c>
      <c r="M21" s="35">
        <f>ROUND((Reference!F$16*List!$H21)+Reference!F$17,0)</f>
        <v>1931</v>
      </c>
      <c r="N21" s="35">
        <f>ROUND((Reference!G$16*List!$H21)+Reference!G$17,0)</f>
        <v>2186</v>
      </c>
      <c r="O21" s="35">
        <f>ROUND((Reference!H$16*List!$H21)+Reference!H$17,0)</f>
        <v>2269</v>
      </c>
      <c r="P21" s="35">
        <f>ROUND((Reference!I$16*List!$H21)+Reference!I$17,0)</f>
        <v>2359</v>
      </c>
      <c r="Q21" s="35">
        <f>ROUND((Reference!J$16*List!$H21)+Reference!J$17,0)</f>
        <v>2731</v>
      </c>
      <c r="R21" s="35">
        <f>ROUND((Reference!K$16*List!$H21)+Reference!K$17,0)</f>
        <v>2817</v>
      </c>
      <c r="S21" s="35">
        <f>ROUND((Reference!L$16*List!$H21)+Reference!L$17,0)</f>
        <v>3040</v>
      </c>
      <c r="T21" s="35">
        <f>ROUND((Reference!M$16*List!$H21)+Reference!M$17,0)</f>
        <v>3631</v>
      </c>
      <c r="U21" s="35">
        <f>ROUND((Reference!N$16*List!$H21)+Reference!N$17,0)</f>
        <v>14649</v>
      </c>
      <c r="V21" s="36">
        <f>ROUND((Reference!O$16*List!$H21)+Reference!O$17,0)</f>
        <v>545</v>
      </c>
      <c r="W21" s="36">
        <f>ROUND((Reference!P$16*List!$H21)+Reference!P$17,0)</f>
        <v>767</v>
      </c>
      <c r="X21" s="36">
        <f>ROUND((Reference!Q$16*List!$H21)+Reference!Q$17,0)</f>
        <v>384</v>
      </c>
      <c r="Y21" s="37"/>
      <c r="Z21" s="4" t="str">
        <f t="shared" si="1"/>
        <v>CALHOUN, Alabama</v>
      </c>
      <c r="AA21" s="31" t="s">
        <v>86</v>
      </c>
      <c r="AB21" s="38" t="s">
        <v>54</v>
      </c>
      <c r="AC21" s="32" t="s">
        <v>52</v>
      </c>
      <c r="AD21" s="39"/>
      <c r="AE21">
        <f t="shared" si="2"/>
        <v>0.66469999999999996</v>
      </c>
      <c r="AF21">
        <v>99910</v>
      </c>
      <c r="AG21" t="s">
        <v>82</v>
      </c>
      <c r="AH21" s="27">
        <v>0.81870000000000009</v>
      </c>
    </row>
    <row r="22" spans="1:34" x14ac:dyDescent="0.35">
      <c r="A22" s="28" t="s">
        <v>89</v>
      </c>
      <c r="B22" s="28" t="s">
        <v>90</v>
      </c>
      <c r="C22" s="41">
        <v>99901</v>
      </c>
      <c r="D22" s="30" t="s">
        <v>47</v>
      </c>
      <c r="E22" s="42" t="s">
        <v>91</v>
      </c>
      <c r="F22" s="55" t="s">
        <v>52</v>
      </c>
      <c r="G22" s="33" t="s">
        <v>64</v>
      </c>
      <c r="H22" s="44">
        <v>0.6613</v>
      </c>
      <c r="I22" s="35">
        <f>ROUND((Reference!B$16*List!$H22)+Reference!B$17,0)</f>
        <v>836</v>
      </c>
      <c r="J22" s="35">
        <f>ROUND((Reference!C$16*List!$H22)+Reference!C$17,0)</f>
        <v>1247</v>
      </c>
      <c r="K22" s="35">
        <f>ROUND((Reference!D$16*List!$H22)+Reference!D$17,0)</f>
        <v>1494</v>
      </c>
      <c r="L22" s="35">
        <f>ROUND((Reference!E$16*List!$H22)+Reference!E$17,0)</f>
        <v>1847</v>
      </c>
      <c r="M22" s="35">
        <f>ROUND((Reference!F$16*List!$H22)+Reference!F$17,0)</f>
        <v>1924</v>
      </c>
      <c r="N22" s="35">
        <f>ROUND((Reference!G$16*List!$H22)+Reference!G$17,0)</f>
        <v>2178</v>
      </c>
      <c r="O22" s="35">
        <f>ROUND((Reference!H$16*List!$H22)+Reference!H$17,0)</f>
        <v>2261</v>
      </c>
      <c r="P22" s="35">
        <f>ROUND((Reference!I$16*List!$H22)+Reference!I$17,0)</f>
        <v>2350</v>
      </c>
      <c r="Q22" s="35">
        <f>ROUND((Reference!J$16*List!$H22)+Reference!J$17,0)</f>
        <v>2721</v>
      </c>
      <c r="R22" s="35">
        <f>ROUND((Reference!K$16*List!$H22)+Reference!K$17,0)</f>
        <v>2808</v>
      </c>
      <c r="S22" s="35">
        <f>ROUND((Reference!L$16*List!$H22)+Reference!L$17,0)</f>
        <v>3029</v>
      </c>
      <c r="T22" s="35">
        <f>ROUND((Reference!M$16*List!$H22)+Reference!M$17,0)</f>
        <v>3618</v>
      </c>
      <c r="U22" s="35">
        <f>ROUND((Reference!N$16*List!$H22)+Reference!N$17,0)</f>
        <v>14598</v>
      </c>
      <c r="V22" s="36">
        <f>ROUND((Reference!O$16*List!$H22)+Reference!O$17,0)</f>
        <v>543</v>
      </c>
      <c r="W22" s="36">
        <f>ROUND((Reference!P$16*List!$H22)+Reference!P$17,0)</f>
        <v>765</v>
      </c>
      <c r="X22" s="36">
        <f>ROUND((Reference!Q$16*List!$H22)+Reference!Q$17,0)</f>
        <v>382</v>
      </c>
      <c r="Y22" s="37"/>
      <c r="Z22" s="4" t="str">
        <f t="shared" si="1"/>
        <v>CHAMBERS, Alabama</v>
      </c>
      <c r="AA22" s="42" t="s">
        <v>91</v>
      </c>
      <c r="AB22" s="38" t="s">
        <v>54</v>
      </c>
      <c r="AC22" s="43" t="s">
        <v>52</v>
      </c>
      <c r="AD22" s="45"/>
      <c r="AE22">
        <f t="shared" si="2"/>
        <v>0.6613</v>
      </c>
      <c r="AF22">
        <v>99911</v>
      </c>
      <c r="AG22" t="s">
        <v>95</v>
      </c>
      <c r="AH22" s="27">
        <v>0.74860000000000004</v>
      </c>
    </row>
    <row r="23" spans="1:34" x14ac:dyDescent="0.35">
      <c r="A23" s="28" t="s">
        <v>92</v>
      </c>
      <c r="B23" s="28" t="s">
        <v>93</v>
      </c>
      <c r="C23" s="41">
        <v>99901</v>
      </c>
      <c r="D23" s="30" t="s">
        <v>47</v>
      </c>
      <c r="E23" s="42" t="s">
        <v>94</v>
      </c>
      <c r="F23" s="55" t="s">
        <v>52</v>
      </c>
      <c r="G23" s="33" t="s">
        <v>64</v>
      </c>
      <c r="H23" s="44">
        <v>0.6613</v>
      </c>
      <c r="I23" s="35">
        <f>ROUND((Reference!B$16*List!$H23)+Reference!B$17,0)</f>
        <v>836</v>
      </c>
      <c r="J23" s="35">
        <f>ROUND((Reference!C$16*List!$H23)+Reference!C$17,0)</f>
        <v>1247</v>
      </c>
      <c r="K23" s="35">
        <f>ROUND((Reference!D$16*List!$H23)+Reference!D$17,0)</f>
        <v>1494</v>
      </c>
      <c r="L23" s="35">
        <f>ROUND((Reference!E$16*List!$H23)+Reference!E$17,0)</f>
        <v>1847</v>
      </c>
      <c r="M23" s="35">
        <f>ROUND((Reference!F$16*List!$H23)+Reference!F$17,0)</f>
        <v>1924</v>
      </c>
      <c r="N23" s="35">
        <f>ROUND((Reference!G$16*List!$H23)+Reference!G$17,0)</f>
        <v>2178</v>
      </c>
      <c r="O23" s="35">
        <f>ROUND((Reference!H$16*List!$H23)+Reference!H$17,0)</f>
        <v>2261</v>
      </c>
      <c r="P23" s="35">
        <f>ROUND((Reference!I$16*List!$H23)+Reference!I$17,0)</f>
        <v>2350</v>
      </c>
      <c r="Q23" s="35">
        <f>ROUND((Reference!J$16*List!$H23)+Reference!J$17,0)</f>
        <v>2721</v>
      </c>
      <c r="R23" s="35">
        <f>ROUND((Reference!K$16*List!$H23)+Reference!K$17,0)</f>
        <v>2808</v>
      </c>
      <c r="S23" s="35">
        <f>ROUND((Reference!L$16*List!$H23)+Reference!L$17,0)</f>
        <v>3029</v>
      </c>
      <c r="T23" s="35">
        <f>ROUND((Reference!M$16*List!$H23)+Reference!M$17,0)</f>
        <v>3618</v>
      </c>
      <c r="U23" s="35">
        <f>ROUND((Reference!N$16*List!$H23)+Reference!N$17,0)</f>
        <v>14598</v>
      </c>
      <c r="V23" s="36">
        <f>ROUND((Reference!O$16*List!$H23)+Reference!O$17,0)</f>
        <v>543</v>
      </c>
      <c r="W23" s="36">
        <f>ROUND((Reference!P$16*List!$H23)+Reference!P$17,0)</f>
        <v>765</v>
      </c>
      <c r="X23" s="36">
        <f>ROUND((Reference!Q$16*List!$H23)+Reference!Q$17,0)</f>
        <v>382</v>
      </c>
      <c r="Y23" s="37"/>
      <c r="Z23" s="4" t="str">
        <f t="shared" si="1"/>
        <v>CHEROKEE, Alabama</v>
      </c>
      <c r="AA23" s="42" t="s">
        <v>94</v>
      </c>
      <c r="AB23" s="38" t="s">
        <v>54</v>
      </c>
      <c r="AC23" s="43" t="s">
        <v>52</v>
      </c>
      <c r="AD23" s="45"/>
      <c r="AE23">
        <f t="shared" si="2"/>
        <v>0.6613</v>
      </c>
      <c r="AF23">
        <v>99912</v>
      </c>
      <c r="AG23" t="s">
        <v>99</v>
      </c>
      <c r="AH23" s="27">
        <v>1.2315</v>
      </c>
    </row>
    <row r="24" spans="1:34" x14ac:dyDescent="0.35">
      <c r="A24" s="28" t="s">
        <v>96</v>
      </c>
      <c r="B24" s="28" t="s">
        <v>97</v>
      </c>
      <c r="C24" s="29">
        <v>13820</v>
      </c>
      <c r="D24" s="30" t="s">
        <v>68</v>
      </c>
      <c r="E24" s="31" t="s">
        <v>98</v>
      </c>
      <c r="F24" s="54" t="s">
        <v>52</v>
      </c>
      <c r="G24" s="33" t="s">
        <v>53</v>
      </c>
      <c r="H24" s="40">
        <v>0.80490000000000006</v>
      </c>
      <c r="I24" s="35">
        <f>ROUND((Reference!B$16*List!$H24)+Reference!B$17,0)</f>
        <v>959</v>
      </c>
      <c r="J24" s="35">
        <f>ROUND((Reference!C$16*List!$H24)+Reference!C$17,0)</f>
        <v>1430</v>
      </c>
      <c r="K24" s="35">
        <f>ROUND((Reference!D$16*List!$H24)+Reference!D$17,0)</f>
        <v>1714</v>
      </c>
      <c r="L24" s="35">
        <f>ROUND((Reference!E$16*List!$H24)+Reference!E$17,0)</f>
        <v>2119</v>
      </c>
      <c r="M24" s="35">
        <f>ROUND((Reference!F$16*List!$H24)+Reference!F$17,0)</f>
        <v>2207</v>
      </c>
      <c r="N24" s="35">
        <f>ROUND((Reference!G$16*List!$H24)+Reference!G$17,0)</f>
        <v>2499</v>
      </c>
      <c r="O24" s="35">
        <f>ROUND((Reference!H$16*List!$H24)+Reference!H$17,0)</f>
        <v>2594</v>
      </c>
      <c r="P24" s="35">
        <f>ROUND((Reference!I$16*List!$H24)+Reference!I$17,0)</f>
        <v>2696</v>
      </c>
      <c r="Q24" s="35">
        <f>ROUND((Reference!J$16*List!$H24)+Reference!J$17,0)</f>
        <v>3122</v>
      </c>
      <c r="R24" s="35">
        <f>ROUND((Reference!K$16*List!$H24)+Reference!K$17,0)</f>
        <v>3221</v>
      </c>
      <c r="S24" s="35">
        <f>ROUND((Reference!L$16*List!$H24)+Reference!L$17,0)</f>
        <v>3475</v>
      </c>
      <c r="T24" s="35">
        <f>ROUND((Reference!M$16*List!$H24)+Reference!M$17,0)</f>
        <v>4151</v>
      </c>
      <c r="U24" s="35">
        <f>ROUND((Reference!N$16*List!$H24)+Reference!N$17,0)</f>
        <v>16747</v>
      </c>
      <c r="V24" s="36">
        <f>ROUND((Reference!O$16*List!$H24)+Reference!O$17,0)</f>
        <v>623</v>
      </c>
      <c r="W24" s="36">
        <f>ROUND((Reference!P$16*List!$H24)+Reference!P$17,0)</f>
        <v>877</v>
      </c>
      <c r="X24" s="36">
        <f>ROUND((Reference!Q$16*List!$H24)+Reference!Q$17,0)</f>
        <v>439</v>
      </c>
      <c r="Y24" s="37"/>
      <c r="Z24" s="4" t="str">
        <f t="shared" si="1"/>
        <v>CHILTON, Alabama</v>
      </c>
      <c r="AA24" s="31" t="s">
        <v>98</v>
      </c>
      <c r="AB24" s="38" t="s">
        <v>54</v>
      </c>
      <c r="AC24" s="32" t="s">
        <v>52</v>
      </c>
      <c r="AD24" s="39"/>
      <c r="AE24">
        <f t="shared" si="2"/>
        <v>0.80490000000000006</v>
      </c>
      <c r="AF24">
        <v>99913</v>
      </c>
      <c r="AG24" t="s">
        <v>103</v>
      </c>
      <c r="AH24" s="27">
        <v>0.77410000000000001</v>
      </c>
    </row>
    <row r="25" spans="1:34" x14ac:dyDescent="0.35">
      <c r="A25" s="28" t="s">
        <v>100</v>
      </c>
      <c r="B25" s="28" t="s">
        <v>101</v>
      </c>
      <c r="C25" s="41">
        <v>99901</v>
      </c>
      <c r="D25" s="30" t="s">
        <v>47</v>
      </c>
      <c r="E25" s="42" t="s">
        <v>102</v>
      </c>
      <c r="F25" s="55" t="s">
        <v>52</v>
      </c>
      <c r="G25" s="33" t="s">
        <v>64</v>
      </c>
      <c r="H25" s="44">
        <v>0.6613</v>
      </c>
      <c r="I25" s="35">
        <f>ROUND((Reference!B$16*List!$H25)+Reference!B$17,0)</f>
        <v>836</v>
      </c>
      <c r="J25" s="35">
        <f>ROUND((Reference!C$16*List!$H25)+Reference!C$17,0)</f>
        <v>1247</v>
      </c>
      <c r="K25" s="35">
        <f>ROUND((Reference!D$16*List!$H25)+Reference!D$17,0)</f>
        <v>1494</v>
      </c>
      <c r="L25" s="35">
        <f>ROUND((Reference!E$16*List!$H25)+Reference!E$17,0)</f>
        <v>1847</v>
      </c>
      <c r="M25" s="35">
        <f>ROUND((Reference!F$16*List!$H25)+Reference!F$17,0)</f>
        <v>1924</v>
      </c>
      <c r="N25" s="35">
        <f>ROUND((Reference!G$16*List!$H25)+Reference!G$17,0)</f>
        <v>2178</v>
      </c>
      <c r="O25" s="35">
        <f>ROUND((Reference!H$16*List!$H25)+Reference!H$17,0)</f>
        <v>2261</v>
      </c>
      <c r="P25" s="35">
        <f>ROUND((Reference!I$16*List!$H25)+Reference!I$17,0)</f>
        <v>2350</v>
      </c>
      <c r="Q25" s="35">
        <f>ROUND((Reference!J$16*List!$H25)+Reference!J$17,0)</f>
        <v>2721</v>
      </c>
      <c r="R25" s="35">
        <f>ROUND((Reference!K$16*List!$H25)+Reference!K$17,0)</f>
        <v>2808</v>
      </c>
      <c r="S25" s="35">
        <f>ROUND((Reference!L$16*List!$H25)+Reference!L$17,0)</f>
        <v>3029</v>
      </c>
      <c r="T25" s="35">
        <f>ROUND((Reference!M$16*List!$H25)+Reference!M$17,0)</f>
        <v>3618</v>
      </c>
      <c r="U25" s="35">
        <f>ROUND((Reference!N$16*List!$H25)+Reference!N$17,0)</f>
        <v>14598</v>
      </c>
      <c r="V25" s="36">
        <f>ROUND((Reference!O$16*List!$H25)+Reference!O$17,0)</f>
        <v>543</v>
      </c>
      <c r="W25" s="36">
        <f>ROUND((Reference!P$16*List!$H25)+Reference!P$17,0)</f>
        <v>765</v>
      </c>
      <c r="X25" s="36">
        <f>ROUND((Reference!Q$16*List!$H25)+Reference!Q$17,0)</f>
        <v>382</v>
      </c>
      <c r="Y25" s="37"/>
      <c r="Z25" s="4" t="str">
        <f t="shared" si="1"/>
        <v>CHOCTAW, Alabama</v>
      </c>
      <c r="AA25" s="42" t="s">
        <v>102</v>
      </c>
      <c r="AB25" s="38" t="s">
        <v>54</v>
      </c>
      <c r="AC25" s="43" t="s">
        <v>52</v>
      </c>
      <c r="AD25" s="45"/>
      <c r="AE25">
        <f t="shared" si="2"/>
        <v>0.6613</v>
      </c>
      <c r="AF25">
        <v>99914</v>
      </c>
      <c r="AG25" t="s">
        <v>107</v>
      </c>
      <c r="AH25" s="27">
        <v>0.84360000000000002</v>
      </c>
    </row>
    <row r="26" spans="1:34" x14ac:dyDescent="0.35">
      <c r="A26" s="28" t="s">
        <v>104</v>
      </c>
      <c r="B26" s="28" t="s">
        <v>105</v>
      </c>
      <c r="C26" s="41">
        <v>99901</v>
      </c>
      <c r="D26" s="30" t="s">
        <v>47</v>
      </c>
      <c r="E26" s="42" t="s">
        <v>106</v>
      </c>
      <c r="F26" s="55" t="s">
        <v>52</v>
      </c>
      <c r="G26" s="33" t="s">
        <v>64</v>
      </c>
      <c r="H26" s="44">
        <v>0.6613</v>
      </c>
      <c r="I26" s="35">
        <f>ROUND((Reference!B$16*List!$H26)+Reference!B$17,0)</f>
        <v>836</v>
      </c>
      <c r="J26" s="35">
        <f>ROUND((Reference!C$16*List!$H26)+Reference!C$17,0)</f>
        <v>1247</v>
      </c>
      <c r="K26" s="35">
        <f>ROUND((Reference!D$16*List!$H26)+Reference!D$17,0)</f>
        <v>1494</v>
      </c>
      <c r="L26" s="35">
        <f>ROUND((Reference!E$16*List!$H26)+Reference!E$17,0)</f>
        <v>1847</v>
      </c>
      <c r="M26" s="35">
        <f>ROUND((Reference!F$16*List!$H26)+Reference!F$17,0)</f>
        <v>1924</v>
      </c>
      <c r="N26" s="35">
        <f>ROUND((Reference!G$16*List!$H26)+Reference!G$17,0)</f>
        <v>2178</v>
      </c>
      <c r="O26" s="35">
        <f>ROUND((Reference!H$16*List!$H26)+Reference!H$17,0)</f>
        <v>2261</v>
      </c>
      <c r="P26" s="35">
        <f>ROUND((Reference!I$16*List!$H26)+Reference!I$17,0)</f>
        <v>2350</v>
      </c>
      <c r="Q26" s="35">
        <f>ROUND((Reference!J$16*List!$H26)+Reference!J$17,0)</f>
        <v>2721</v>
      </c>
      <c r="R26" s="35">
        <f>ROUND((Reference!K$16*List!$H26)+Reference!K$17,0)</f>
        <v>2808</v>
      </c>
      <c r="S26" s="35">
        <f>ROUND((Reference!L$16*List!$H26)+Reference!L$17,0)</f>
        <v>3029</v>
      </c>
      <c r="T26" s="35">
        <f>ROUND((Reference!M$16*List!$H26)+Reference!M$17,0)</f>
        <v>3618</v>
      </c>
      <c r="U26" s="35">
        <f>ROUND((Reference!N$16*List!$H26)+Reference!N$17,0)</f>
        <v>14598</v>
      </c>
      <c r="V26" s="36">
        <f>ROUND((Reference!O$16*List!$H26)+Reference!O$17,0)</f>
        <v>543</v>
      </c>
      <c r="W26" s="36">
        <f>ROUND((Reference!P$16*List!$H26)+Reference!P$17,0)</f>
        <v>765</v>
      </c>
      <c r="X26" s="36">
        <f>ROUND((Reference!Q$16*List!$H26)+Reference!Q$17,0)</f>
        <v>382</v>
      </c>
      <c r="Y26" s="37"/>
      <c r="Z26" s="4" t="str">
        <f t="shared" si="1"/>
        <v>CLARKE, Alabama</v>
      </c>
      <c r="AA26" s="42" t="s">
        <v>106</v>
      </c>
      <c r="AB26" s="38" t="s">
        <v>54</v>
      </c>
      <c r="AC26" s="43" t="s">
        <v>52</v>
      </c>
      <c r="AD26" s="45"/>
      <c r="AE26">
        <f t="shared" si="2"/>
        <v>0.6613</v>
      </c>
      <c r="AF26">
        <v>99915</v>
      </c>
      <c r="AG26" t="s">
        <v>111</v>
      </c>
      <c r="AH26" s="27">
        <v>0.83840000000000003</v>
      </c>
    </row>
    <row r="27" spans="1:34" x14ac:dyDescent="0.35">
      <c r="A27" s="28" t="s">
        <v>108</v>
      </c>
      <c r="B27" s="28" t="s">
        <v>109</v>
      </c>
      <c r="C27" s="41">
        <v>99901</v>
      </c>
      <c r="D27" s="30" t="s">
        <v>47</v>
      </c>
      <c r="E27" s="42" t="s">
        <v>110</v>
      </c>
      <c r="F27" s="55" t="s">
        <v>52</v>
      </c>
      <c r="G27" s="33" t="s">
        <v>64</v>
      </c>
      <c r="H27" s="44">
        <v>0.6613</v>
      </c>
      <c r="I27" s="35">
        <f>ROUND((Reference!B$16*List!$H27)+Reference!B$17,0)</f>
        <v>836</v>
      </c>
      <c r="J27" s="35">
        <f>ROUND((Reference!C$16*List!$H27)+Reference!C$17,0)</f>
        <v>1247</v>
      </c>
      <c r="K27" s="35">
        <f>ROUND((Reference!D$16*List!$H27)+Reference!D$17,0)</f>
        <v>1494</v>
      </c>
      <c r="L27" s="35">
        <f>ROUND((Reference!E$16*List!$H27)+Reference!E$17,0)</f>
        <v>1847</v>
      </c>
      <c r="M27" s="35">
        <f>ROUND((Reference!F$16*List!$H27)+Reference!F$17,0)</f>
        <v>1924</v>
      </c>
      <c r="N27" s="35">
        <f>ROUND((Reference!G$16*List!$H27)+Reference!G$17,0)</f>
        <v>2178</v>
      </c>
      <c r="O27" s="35">
        <f>ROUND((Reference!H$16*List!$H27)+Reference!H$17,0)</f>
        <v>2261</v>
      </c>
      <c r="P27" s="35">
        <f>ROUND((Reference!I$16*List!$H27)+Reference!I$17,0)</f>
        <v>2350</v>
      </c>
      <c r="Q27" s="35">
        <f>ROUND((Reference!J$16*List!$H27)+Reference!J$17,0)</f>
        <v>2721</v>
      </c>
      <c r="R27" s="35">
        <f>ROUND((Reference!K$16*List!$H27)+Reference!K$17,0)</f>
        <v>2808</v>
      </c>
      <c r="S27" s="35">
        <f>ROUND((Reference!L$16*List!$H27)+Reference!L$17,0)</f>
        <v>3029</v>
      </c>
      <c r="T27" s="35">
        <f>ROUND((Reference!M$16*List!$H27)+Reference!M$17,0)</f>
        <v>3618</v>
      </c>
      <c r="U27" s="35">
        <f>ROUND((Reference!N$16*List!$H27)+Reference!N$17,0)</f>
        <v>14598</v>
      </c>
      <c r="V27" s="36">
        <f>ROUND((Reference!O$16*List!$H27)+Reference!O$17,0)</f>
        <v>543</v>
      </c>
      <c r="W27" s="36">
        <f>ROUND((Reference!P$16*List!$H27)+Reference!P$17,0)</f>
        <v>765</v>
      </c>
      <c r="X27" s="36">
        <f>ROUND((Reference!Q$16*List!$H27)+Reference!Q$17,0)</f>
        <v>382</v>
      </c>
      <c r="Y27" s="37"/>
      <c r="Z27" s="4" t="str">
        <f t="shared" si="1"/>
        <v>CLAY, Alabama</v>
      </c>
      <c r="AA27" s="42" t="s">
        <v>110</v>
      </c>
      <c r="AB27" s="38" t="s">
        <v>54</v>
      </c>
      <c r="AC27" s="43" t="s">
        <v>52</v>
      </c>
      <c r="AD27" s="45"/>
      <c r="AE27">
        <f t="shared" si="2"/>
        <v>0.6613</v>
      </c>
      <c r="AF27">
        <v>99916</v>
      </c>
      <c r="AG27" t="s">
        <v>115</v>
      </c>
      <c r="AH27" s="27">
        <v>0.79570000000000007</v>
      </c>
    </row>
    <row r="28" spans="1:34" x14ac:dyDescent="0.35">
      <c r="A28" s="28" t="s">
        <v>112</v>
      </c>
      <c r="B28" s="28" t="s">
        <v>113</v>
      </c>
      <c r="C28" s="41">
        <v>99901</v>
      </c>
      <c r="D28" s="30" t="s">
        <v>47</v>
      </c>
      <c r="E28" s="42" t="s">
        <v>114</v>
      </c>
      <c r="F28" s="55" t="s">
        <v>52</v>
      </c>
      <c r="G28" s="33" t="s">
        <v>64</v>
      </c>
      <c r="H28" s="44">
        <v>0.6613</v>
      </c>
      <c r="I28" s="35">
        <f>ROUND((Reference!B$16*List!$H28)+Reference!B$17,0)</f>
        <v>836</v>
      </c>
      <c r="J28" s="35">
        <f>ROUND((Reference!C$16*List!$H28)+Reference!C$17,0)</f>
        <v>1247</v>
      </c>
      <c r="K28" s="35">
        <f>ROUND((Reference!D$16*List!$H28)+Reference!D$17,0)</f>
        <v>1494</v>
      </c>
      <c r="L28" s="35">
        <f>ROUND((Reference!E$16*List!$H28)+Reference!E$17,0)</f>
        <v>1847</v>
      </c>
      <c r="M28" s="35">
        <f>ROUND((Reference!F$16*List!$H28)+Reference!F$17,0)</f>
        <v>1924</v>
      </c>
      <c r="N28" s="35">
        <f>ROUND((Reference!G$16*List!$H28)+Reference!G$17,0)</f>
        <v>2178</v>
      </c>
      <c r="O28" s="35">
        <f>ROUND((Reference!H$16*List!$H28)+Reference!H$17,0)</f>
        <v>2261</v>
      </c>
      <c r="P28" s="35">
        <f>ROUND((Reference!I$16*List!$H28)+Reference!I$17,0)</f>
        <v>2350</v>
      </c>
      <c r="Q28" s="35">
        <f>ROUND((Reference!J$16*List!$H28)+Reference!J$17,0)</f>
        <v>2721</v>
      </c>
      <c r="R28" s="35">
        <f>ROUND((Reference!K$16*List!$H28)+Reference!K$17,0)</f>
        <v>2808</v>
      </c>
      <c r="S28" s="35">
        <f>ROUND((Reference!L$16*List!$H28)+Reference!L$17,0)</f>
        <v>3029</v>
      </c>
      <c r="T28" s="35">
        <f>ROUND((Reference!M$16*List!$H28)+Reference!M$17,0)</f>
        <v>3618</v>
      </c>
      <c r="U28" s="35">
        <f>ROUND((Reference!N$16*List!$H28)+Reference!N$17,0)</f>
        <v>14598</v>
      </c>
      <c r="V28" s="36">
        <f>ROUND((Reference!O$16*List!$H28)+Reference!O$17,0)</f>
        <v>543</v>
      </c>
      <c r="W28" s="36">
        <f>ROUND((Reference!P$16*List!$H28)+Reference!P$17,0)</f>
        <v>765</v>
      </c>
      <c r="X28" s="36">
        <f>ROUND((Reference!Q$16*List!$H28)+Reference!Q$17,0)</f>
        <v>382</v>
      </c>
      <c r="Y28" s="37"/>
      <c r="Z28" s="4" t="str">
        <f t="shared" si="1"/>
        <v>CLEBURNE, Alabama</v>
      </c>
      <c r="AA28" s="42" t="s">
        <v>114</v>
      </c>
      <c r="AB28" s="38" t="s">
        <v>54</v>
      </c>
      <c r="AC28" s="43" t="s">
        <v>52</v>
      </c>
      <c r="AD28" s="45"/>
      <c r="AE28">
        <f t="shared" si="2"/>
        <v>0.6613</v>
      </c>
      <c r="AF28">
        <v>99917</v>
      </c>
      <c r="AG28" t="s">
        <v>119</v>
      </c>
      <c r="AH28" s="27">
        <v>0.7944</v>
      </c>
    </row>
    <row r="29" spans="1:34" x14ac:dyDescent="0.35">
      <c r="A29" s="28" t="s">
        <v>116</v>
      </c>
      <c r="B29" s="28" t="s">
        <v>117</v>
      </c>
      <c r="C29" s="41">
        <v>99901</v>
      </c>
      <c r="D29" s="30" t="s">
        <v>47</v>
      </c>
      <c r="E29" s="42" t="s">
        <v>118</v>
      </c>
      <c r="F29" s="55" t="s">
        <v>52</v>
      </c>
      <c r="G29" s="33" t="s">
        <v>64</v>
      </c>
      <c r="H29" s="44">
        <v>0.6613</v>
      </c>
      <c r="I29" s="35">
        <f>ROUND((Reference!B$16*List!$H29)+Reference!B$17,0)</f>
        <v>836</v>
      </c>
      <c r="J29" s="35">
        <f>ROUND((Reference!C$16*List!$H29)+Reference!C$17,0)</f>
        <v>1247</v>
      </c>
      <c r="K29" s="35">
        <f>ROUND((Reference!D$16*List!$H29)+Reference!D$17,0)</f>
        <v>1494</v>
      </c>
      <c r="L29" s="35">
        <f>ROUND((Reference!E$16*List!$H29)+Reference!E$17,0)</f>
        <v>1847</v>
      </c>
      <c r="M29" s="35">
        <f>ROUND((Reference!F$16*List!$H29)+Reference!F$17,0)</f>
        <v>1924</v>
      </c>
      <c r="N29" s="35">
        <f>ROUND((Reference!G$16*List!$H29)+Reference!G$17,0)</f>
        <v>2178</v>
      </c>
      <c r="O29" s="35">
        <f>ROUND((Reference!H$16*List!$H29)+Reference!H$17,0)</f>
        <v>2261</v>
      </c>
      <c r="P29" s="35">
        <f>ROUND((Reference!I$16*List!$H29)+Reference!I$17,0)</f>
        <v>2350</v>
      </c>
      <c r="Q29" s="35">
        <f>ROUND((Reference!J$16*List!$H29)+Reference!J$17,0)</f>
        <v>2721</v>
      </c>
      <c r="R29" s="35">
        <f>ROUND((Reference!K$16*List!$H29)+Reference!K$17,0)</f>
        <v>2808</v>
      </c>
      <c r="S29" s="35">
        <f>ROUND((Reference!L$16*List!$H29)+Reference!L$17,0)</f>
        <v>3029</v>
      </c>
      <c r="T29" s="35">
        <f>ROUND((Reference!M$16*List!$H29)+Reference!M$17,0)</f>
        <v>3618</v>
      </c>
      <c r="U29" s="35">
        <f>ROUND((Reference!N$16*List!$H29)+Reference!N$17,0)</f>
        <v>14598</v>
      </c>
      <c r="V29" s="36">
        <f>ROUND((Reference!O$16*List!$H29)+Reference!O$17,0)</f>
        <v>543</v>
      </c>
      <c r="W29" s="36">
        <f>ROUND((Reference!P$16*List!$H29)+Reference!P$17,0)</f>
        <v>765</v>
      </c>
      <c r="X29" s="36">
        <f>ROUND((Reference!Q$16*List!$H29)+Reference!Q$17,0)</f>
        <v>382</v>
      </c>
      <c r="Y29" s="37"/>
      <c r="Z29" s="4" t="str">
        <f t="shared" si="1"/>
        <v>COFFEE, Alabama</v>
      </c>
      <c r="AA29" s="42" t="s">
        <v>118</v>
      </c>
      <c r="AB29" s="38" t="s">
        <v>54</v>
      </c>
      <c r="AC29" s="43" t="s">
        <v>52</v>
      </c>
      <c r="AD29" s="45"/>
      <c r="AE29">
        <f t="shared" si="2"/>
        <v>0.6613</v>
      </c>
      <c r="AF29">
        <v>99918</v>
      </c>
      <c r="AG29" t="s">
        <v>124</v>
      </c>
      <c r="AH29" s="27">
        <v>0.7873</v>
      </c>
    </row>
    <row r="30" spans="1:34" x14ac:dyDescent="0.35">
      <c r="A30" s="28" t="s">
        <v>120</v>
      </c>
      <c r="B30" s="28" t="s">
        <v>121</v>
      </c>
      <c r="C30" s="29">
        <v>22520</v>
      </c>
      <c r="D30" s="30" t="s">
        <v>122</v>
      </c>
      <c r="E30" s="31" t="s">
        <v>123</v>
      </c>
      <c r="F30" s="54" t="s">
        <v>52</v>
      </c>
      <c r="G30" s="33" t="s">
        <v>53</v>
      </c>
      <c r="H30" s="40">
        <v>0.65960000000000008</v>
      </c>
      <c r="I30" s="35">
        <f>ROUND((Reference!B$16*List!$H30)+Reference!B$17,0)</f>
        <v>835</v>
      </c>
      <c r="J30" s="35">
        <f>ROUND((Reference!C$16*List!$H30)+Reference!C$17,0)</f>
        <v>1245</v>
      </c>
      <c r="K30" s="35">
        <f>ROUND((Reference!D$16*List!$H30)+Reference!D$17,0)</f>
        <v>1491</v>
      </c>
      <c r="L30" s="35">
        <f>ROUND((Reference!E$16*List!$H30)+Reference!E$17,0)</f>
        <v>1844</v>
      </c>
      <c r="M30" s="35">
        <f>ROUND((Reference!F$16*List!$H30)+Reference!F$17,0)</f>
        <v>1921</v>
      </c>
      <c r="N30" s="35">
        <f>ROUND((Reference!G$16*List!$H30)+Reference!G$17,0)</f>
        <v>2174</v>
      </c>
      <c r="O30" s="35">
        <f>ROUND((Reference!H$16*List!$H30)+Reference!H$17,0)</f>
        <v>2257</v>
      </c>
      <c r="P30" s="35">
        <f>ROUND((Reference!I$16*List!$H30)+Reference!I$17,0)</f>
        <v>2346</v>
      </c>
      <c r="Q30" s="35">
        <f>ROUND((Reference!J$16*List!$H30)+Reference!J$17,0)</f>
        <v>2717</v>
      </c>
      <c r="R30" s="35">
        <f>ROUND((Reference!K$16*List!$H30)+Reference!K$17,0)</f>
        <v>2803</v>
      </c>
      <c r="S30" s="35">
        <f>ROUND((Reference!L$16*List!$H30)+Reference!L$17,0)</f>
        <v>3024</v>
      </c>
      <c r="T30" s="35">
        <f>ROUND((Reference!M$16*List!$H30)+Reference!M$17,0)</f>
        <v>3612</v>
      </c>
      <c r="U30" s="35">
        <f>ROUND((Reference!N$16*List!$H30)+Reference!N$17,0)</f>
        <v>14573</v>
      </c>
      <c r="V30" s="36">
        <f>ROUND((Reference!O$16*List!$H30)+Reference!O$17,0)</f>
        <v>542</v>
      </c>
      <c r="W30" s="36">
        <f>ROUND((Reference!P$16*List!$H30)+Reference!P$17,0)</f>
        <v>763</v>
      </c>
      <c r="X30" s="36">
        <f>ROUND((Reference!Q$16*List!$H30)+Reference!Q$17,0)</f>
        <v>382</v>
      </c>
      <c r="Y30" s="37"/>
      <c r="Z30" s="4" t="str">
        <f t="shared" si="1"/>
        <v>COLBERT, Alabama</v>
      </c>
      <c r="AA30" s="31" t="s">
        <v>123</v>
      </c>
      <c r="AB30" s="38" t="s">
        <v>54</v>
      </c>
      <c r="AC30" s="32" t="s">
        <v>52</v>
      </c>
      <c r="AD30" s="39"/>
      <c r="AE30">
        <f t="shared" si="2"/>
        <v>0.65960000000000008</v>
      </c>
      <c r="AF30">
        <v>99919</v>
      </c>
      <c r="AG30" t="s">
        <v>128</v>
      </c>
      <c r="AH30" s="27">
        <v>0.69350000000000001</v>
      </c>
    </row>
    <row r="31" spans="1:34" x14ac:dyDescent="0.35">
      <c r="A31" s="28" t="s">
        <v>125</v>
      </c>
      <c r="B31" s="28" t="s">
        <v>126</v>
      </c>
      <c r="C31" s="41">
        <v>99901</v>
      </c>
      <c r="D31" s="30" t="s">
        <v>47</v>
      </c>
      <c r="E31" s="42" t="s">
        <v>127</v>
      </c>
      <c r="F31" s="55" t="s">
        <v>52</v>
      </c>
      <c r="G31" s="33" t="s">
        <v>64</v>
      </c>
      <c r="H31" s="44">
        <v>0.6613</v>
      </c>
      <c r="I31" s="35">
        <f>ROUND((Reference!B$16*List!$H31)+Reference!B$17,0)</f>
        <v>836</v>
      </c>
      <c r="J31" s="35">
        <f>ROUND((Reference!C$16*List!$H31)+Reference!C$17,0)</f>
        <v>1247</v>
      </c>
      <c r="K31" s="35">
        <f>ROUND((Reference!D$16*List!$H31)+Reference!D$17,0)</f>
        <v>1494</v>
      </c>
      <c r="L31" s="35">
        <f>ROUND((Reference!E$16*List!$H31)+Reference!E$17,0)</f>
        <v>1847</v>
      </c>
      <c r="M31" s="35">
        <f>ROUND((Reference!F$16*List!$H31)+Reference!F$17,0)</f>
        <v>1924</v>
      </c>
      <c r="N31" s="35">
        <f>ROUND((Reference!G$16*List!$H31)+Reference!G$17,0)</f>
        <v>2178</v>
      </c>
      <c r="O31" s="35">
        <f>ROUND((Reference!H$16*List!$H31)+Reference!H$17,0)</f>
        <v>2261</v>
      </c>
      <c r="P31" s="35">
        <f>ROUND((Reference!I$16*List!$H31)+Reference!I$17,0)</f>
        <v>2350</v>
      </c>
      <c r="Q31" s="35">
        <f>ROUND((Reference!J$16*List!$H31)+Reference!J$17,0)</f>
        <v>2721</v>
      </c>
      <c r="R31" s="35">
        <f>ROUND((Reference!K$16*List!$H31)+Reference!K$17,0)</f>
        <v>2808</v>
      </c>
      <c r="S31" s="35">
        <f>ROUND((Reference!L$16*List!$H31)+Reference!L$17,0)</f>
        <v>3029</v>
      </c>
      <c r="T31" s="35">
        <f>ROUND((Reference!M$16*List!$H31)+Reference!M$17,0)</f>
        <v>3618</v>
      </c>
      <c r="U31" s="35">
        <f>ROUND((Reference!N$16*List!$H31)+Reference!N$17,0)</f>
        <v>14598</v>
      </c>
      <c r="V31" s="36">
        <f>ROUND((Reference!O$16*List!$H31)+Reference!O$17,0)</f>
        <v>543</v>
      </c>
      <c r="W31" s="36">
        <f>ROUND((Reference!P$16*List!$H31)+Reference!P$17,0)</f>
        <v>765</v>
      </c>
      <c r="X31" s="36">
        <f>ROUND((Reference!Q$16*List!$H31)+Reference!Q$17,0)</f>
        <v>382</v>
      </c>
      <c r="Y31" s="37"/>
      <c r="Z31" s="4" t="str">
        <f t="shared" si="1"/>
        <v>CONECUH, Alabama</v>
      </c>
      <c r="AA31" s="42" t="s">
        <v>127</v>
      </c>
      <c r="AB31" s="38" t="s">
        <v>54</v>
      </c>
      <c r="AC31" s="43" t="s">
        <v>52</v>
      </c>
      <c r="AD31" s="45"/>
      <c r="AE31">
        <f t="shared" si="2"/>
        <v>0.6613</v>
      </c>
      <c r="AF31">
        <v>99920</v>
      </c>
      <c r="AG31" t="s">
        <v>132</v>
      </c>
      <c r="AH31" s="27">
        <v>0.8357</v>
      </c>
    </row>
    <row r="32" spans="1:34" x14ac:dyDescent="0.35">
      <c r="A32" s="28" t="s">
        <v>129</v>
      </c>
      <c r="B32" s="28" t="s">
        <v>130</v>
      </c>
      <c r="C32" s="41">
        <v>99901</v>
      </c>
      <c r="D32" s="30" t="s">
        <v>47</v>
      </c>
      <c r="E32" s="42" t="s">
        <v>131</v>
      </c>
      <c r="F32" s="55" t="s">
        <v>52</v>
      </c>
      <c r="G32" s="33" t="s">
        <v>64</v>
      </c>
      <c r="H32" s="44">
        <v>0.6613</v>
      </c>
      <c r="I32" s="35">
        <f>ROUND((Reference!B$16*List!$H32)+Reference!B$17,0)</f>
        <v>836</v>
      </c>
      <c r="J32" s="35">
        <f>ROUND((Reference!C$16*List!$H32)+Reference!C$17,0)</f>
        <v>1247</v>
      </c>
      <c r="K32" s="35">
        <f>ROUND((Reference!D$16*List!$H32)+Reference!D$17,0)</f>
        <v>1494</v>
      </c>
      <c r="L32" s="35">
        <f>ROUND((Reference!E$16*List!$H32)+Reference!E$17,0)</f>
        <v>1847</v>
      </c>
      <c r="M32" s="35">
        <f>ROUND((Reference!F$16*List!$H32)+Reference!F$17,0)</f>
        <v>1924</v>
      </c>
      <c r="N32" s="35">
        <f>ROUND((Reference!G$16*List!$H32)+Reference!G$17,0)</f>
        <v>2178</v>
      </c>
      <c r="O32" s="35">
        <f>ROUND((Reference!H$16*List!$H32)+Reference!H$17,0)</f>
        <v>2261</v>
      </c>
      <c r="P32" s="35">
        <f>ROUND((Reference!I$16*List!$H32)+Reference!I$17,0)</f>
        <v>2350</v>
      </c>
      <c r="Q32" s="35">
        <f>ROUND((Reference!J$16*List!$H32)+Reference!J$17,0)</f>
        <v>2721</v>
      </c>
      <c r="R32" s="35">
        <f>ROUND((Reference!K$16*List!$H32)+Reference!K$17,0)</f>
        <v>2808</v>
      </c>
      <c r="S32" s="35">
        <f>ROUND((Reference!L$16*List!$H32)+Reference!L$17,0)</f>
        <v>3029</v>
      </c>
      <c r="T32" s="35">
        <f>ROUND((Reference!M$16*List!$H32)+Reference!M$17,0)</f>
        <v>3618</v>
      </c>
      <c r="U32" s="35">
        <f>ROUND((Reference!N$16*List!$H32)+Reference!N$17,0)</f>
        <v>14598</v>
      </c>
      <c r="V32" s="36">
        <f>ROUND((Reference!O$16*List!$H32)+Reference!O$17,0)</f>
        <v>543</v>
      </c>
      <c r="W32" s="36">
        <f>ROUND((Reference!P$16*List!$H32)+Reference!P$17,0)</f>
        <v>765</v>
      </c>
      <c r="X32" s="36">
        <f>ROUND((Reference!Q$16*List!$H32)+Reference!Q$17,0)</f>
        <v>382</v>
      </c>
      <c r="Y32" s="37"/>
      <c r="Z32" s="4" t="str">
        <f t="shared" si="1"/>
        <v>COOSA, Alabama</v>
      </c>
      <c r="AA32" s="42" t="s">
        <v>131</v>
      </c>
      <c r="AB32" s="38" t="s">
        <v>54</v>
      </c>
      <c r="AC32" s="43" t="s">
        <v>52</v>
      </c>
      <c r="AD32" s="45"/>
      <c r="AE32">
        <f t="shared" si="2"/>
        <v>0.6613</v>
      </c>
      <c r="AF32">
        <v>99921</v>
      </c>
      <c r="AG32" t="s">
        <v>136</v>
      </c>
      <c r="AH32" s="27">
        <v>0.85430000000000006</v>
      </c>
    </row>
    <row r="33" spans="1:34" x14ac:dyDescent="0.35">
      <c r="A33" s="28" t="s">
        <v>133</v>
      </c>
      <c r="B33" s="28" t="s">
        <v>134</v>
      </c>
      <c r="C33" s="41">
        <v>99901</v>
      </c>
      <c r="D33" s="30" t="s">
        <v>47</v>
      </c>
      <c r="E33" s="42" t="s">
        <v>135</v>
      </c>
      <c r="F33" s="55" t="s">
        <v>52</v>
      </c>
      <c r="G33" s="33" t="s">
        <v>64</v>
      </c>
      <c r="H33" s="44">
        <v>0.6613</v>
      </c>
      <c r="I33" s="35">
        <f>ROUND((Reference!B$16*List!$H33)+Reference!B$17,0)</f>
        <v>836</v>
      </c>
      <c r="J33" s="35">
        <f>ROUND((Reference!C$16*List!$H33)+Reference!C$17,0)</f>
        <v>1247</v>
      </c>
      <c r="K33" s="35">
        <f>ROUND((Reference!D$16*List!$H33)+Reference!D$17,0)</f>
        <v>1494</v>
      </c>
      <c r="L33" s="35">
        <f>ROUND((Reference!E$16*List!$H33)+Reference!E$17,0)</f>
        <v>1847</v>
      </c>
      <c r="M33" s="35">
        <f>ROUND((Reference!F$16*List!$H33)+Reference!F$17,0)</f>
        <v>1924</v>
      </c>
      <c r="N33" s="35">
        <f>ROUND((Reference!G$16*List!$H33)+Reference!G$17,0)</f>
        <v>2178</v>
      </c>
      <c r="O33" s="35">
        <f>ROUND((Reference!H$16*List!$H33)+Reference!H$17,0)</f>
        <v>2261</v>
      </c>
      <c r="P33" s="35">
        <f>ROUND((Reference!I$16*List!$H33)+Reference!I$17,0)</f>
        <v>2350</v>
      </c>
      <c r="Q33" s="35">
        <f>ROUND((Reference!J$16*List!$H33)+Reference!J$17,0)</f>
        <v>2721</v>
      </c>
      <c r="R33" s="35">
        <f>ROUND((Reference!K$16*List!$H33)+Reference!K$17,0)</f>
        <v>2808</v>
      </c>
      <c r="S33" s="35">
        <f>ROUND((Reference!L$16*List!$H33)+Reference!L$17,0)</f>
        <v>3029</v>
      </c>
      <c r="T33" s="35">
        <f>ROUND((Reference!M$16*List!$H33)+Reference!M$17,0)</f>
        <v>3618</v>
      </c>
      <c r="U33" s="35">
        <f>ROUND((Reference!N$16*List!$H33)+Reference!N$17,0)</f>
        <v>14598</v>
      </c>
      <c r="V33" s="36">
        <f>ROUND((Reference!O$16*List!$H33)+Reference!O$17,0)</f>
        <v>543</v>
      </c>
      <c r="W33" s="36">
        <f>ROUND((Reference!P$16*List!$H33)+Reference!P$17,0)</f>
        <v>765</v>
      </c>
      <c r="X33" s="36">
        <f>ROUND((Reference!Q$16*List!$H33)+Reference!Q$17,0)</f>
        <v>382</v>
      </c>
      <c r="Y33" s="37"/>
      <c r="Z33" s="4" t="str">
        <f t="shared" si="1"/>
        <v>COVINGTON, Alabama</v>
      </c>
      <c r="AA33" s="42" t="s">
        <v>135</v>
      </c>
      <c r="AB33" s="38" t="s">
        <v>54</v>
      </c>
      <c r="AC33" s="43" t="s">
        <v>52</v>
      </c>
      <c r="AD33" s="45"/>
      <c r="AE33">
        <f t="shared" si="2"/>
        <v>0.6613</v>
      </c>
      <c r="AF33">
        <v>99922</v>
      </c>
      <c r="AG33" t="s">
        <v>140</v>
      </c>
      <c r="AH33" s="27">
        <v>1.327</v>
      </c>
    </row>
    <row r="34" spans="1:34" x14ac:dyDescent="0.35">
      <c r="A34" s="28" t="s">
        <v>137</v>
      </c>
      <c r="B34" s="28" t="s">
        <v>138</v>
      </c>
      <c r="C34" s="41">
        <v>99901</v>
      </c>
      <c r="D34" s="30" t="s">
        <v>47</v>
      </c>
      <c r="E34" s="42" t="s">
        <v>139</v>
      </c>
      <c r="F34" s="55" t="s">
        <v>52</v>
      </c>
      <c r="G34" s="33" t="s">
        <v>64</v>
      </c>
      <c r="H34" s="44">
        <v>0.6613</v>
      </c>
      <c r="I34" s="35">
        <f>ROUND((Reference!B$16*List!$H34)+Reference!B$17,0)</f>
        <v>836</v>
      </c>
      <c r="J34" s="35">
        <f>ROUND((Reference!C$16*List!$H34)+Reference!C$17,0)</f>
        <v>1247</v>
      </c>
      <c r="K34" s="35">
        <f>ROUND((Reference!D$16*List!$H34)+Reference!D$17,0)</f>
        <v>1494</v>
      </c>
      <c r="L34" s="35">
        <f>ROUND((Reference!E$16*List!$H34)+Reference!E$17,0)</f>
        <v>1847</v>
      </c>
      <c r="M34" s="35">
        <f>ROUND((Reference!F$16*List!$H34)+Reference!F$17,0)</f>
        <v>1924</v>
      </c>
      <c r="N34" s="35">
        <f>ROUND((Reference!G$16*List!$H34)+Reference!G$17,0)</f>
        <v>2178</v>
      </c>
      <c r="O34" s="35">
        <f>ROUND((Reference!H$16*List!$H34)+Reference!H$17,0)</f>
        <v>2261</v>
      </c>
      <c r="P34" s="35">
        <f>ROUND((Reference!I$16*List!$H34)+Reference!I$17,0)</f>
        <v>2350</v>
      </c>
      <c r="Q34" s="35">
        <f>ROUND((Reference!J$16*List!$H34)+Reference!J$17,0)</f>
        <v>2721</v>
      </c>
      <c r="R34" s="35">
        <f>ROUND((Reference!K$16*List!$H34)+Reference!K$17,0)</f>
        <v>2808</v>
      </c>
      <c r="S34" s="35">
        <f>ROUND((Reference!L$16*List!$H34)+Reference!L$17,0)</f>
        <v>3029</v>
      </c>
      <c r="T34" s="35">
        <f>ROUND((Reference!M$16*List!$H34)+Reference!M$17,0)</f>
        <v>3618</v>
      </c>
      <c r="U34" s="35">
        <f>ROUND((Reference!N$16*List!$H34)+Reference!N$17,0)</f>
        <v>14598</v>
      </c>
      <c r="V34" s="36">
        <f>ROUND((Reference!O$16*List!$H34)+Reference!O$17,0)</f>
        <v>543</v>
      </c>
      <c r="W34" s="36">
        <f>ROUND((Reference!P$16*List!$H34)+Reference!P$17,0)</f>
        <v>765</v>
      </c>
      <c r="X34" s="36">
        <f>ROUND((Reference!Q$16*List!$H34)+Reference!Q$17,0)</f>
        <v>382</v>
      </c>
      <c r="Y34" s="37"/>
      <c r="Z34" s="4" t="str">
        <f t="shared" si="1"/>
        <v>CRENSHAW, Alabama</v>
      </c>
      <c r="AA34" s="42" t="s">
        <v>139</v>
      </c>
      <c r="AB34" s="38" t="s">
        <v>54</v>
      </c>
      <c r="AC34" s="43" t="s">
        <v>52</v>
      </c>
      <c r="AD34" s="45"/>
      <c r="AE34">
        <f t="shared" si="2"/>
        <v>0.6613</v>
      </c>
      <c r="AF34">
        <v>99923</v>
      </c>
      <c r="AG34" t="s">
        <v>144</v>
      </c>
      <c r="AH34" s="27">
        <v>0.82580000000000009</v>
      </c>
    </row>
    <row r="35" spans="1:34" x14ac:dyDescent="0.35">
      <c r="A35" s="28" t="s">
        <v>141</v>
      </c>
      <c r="B35" s="28" t="s">
        <v>142</v>
      </c>
      <c r="C35" s="41">
        <v>99901</v>
      </c>
      <c r="D35" s="30" t="s">
        <v>47</v>
      </c>
      <c r="E35" s="42" t="s">
        <v>143</v>
      </c>
      <c r="F35" s="55" t="s">
        <v>52</v>
      </c>
      <c r="G35" s="33" t="s">
        <v>64</v>
      </c>
      <c r="H35" s="44">
        <v>0.6613</v>
      </c>
      <c r="I35" s="35">
        <f>ROUND((Reference!B$16*List!$H35)+Reference!B$17,0)</f>
        <v>836</v>
      </c>
      <c r="J35" s="35">
        <f>ROUND((Reference!C$16*List!$H35)+Reference!C$17,0)</f>
        <v>1247</v>
      </c>
      <c r="K35" s="35">
        <f>ROUND((Reference!D$16*List!$H35)+Reference!D$17,0)</f>
        <v>1494</v>
      </c>
      <c r="L35" s="35">
        <f>ROUND((Reference!E$16*List!$H35)+Reference!E$17,0)</f>
        <v>1847</v>
      </c>
      <c r="M35" s="35">
        <f>ROUND((Reference!F$16*List!$H35)+Reference!F$17,0)</f>
        <v>1924</v>
      </c>
      <c r="N35" s="35">
        <f>ROUND((Reference!G$16*List!$H35)+Reference!G$17,0)</f>
        <v>2178</v>
      </c>
      <c r="O35" s="35">
        <f>ROUND((Reference!H$16*List!$H35)+Reference!H$17,0)</f>
        <v>2261</v>
      </c>
      <c r="P35" s="35">
        <f>ROUND((Reference!I$16*List!$H35)+Reference!I$17,0)</f>
        <v>2350</v>
      </c>
      <c r="Q35" s="35">
        <f>ROUND((Reference!J$16*List!$H35)+Reference!J$17,0)</f>
        <v>2721</v>
      </c>
      <c r="R35" s="35">
        <f>ROUND((Reference!K$16*List!$H35)+Reference!K$17,0)</f>
        <v>2808</v>
      </c>
      <c r="S35" s="35">
        <f>ROUND((Reference!L$16*List!$H35)+Reference!L$17,0)</f>
        <v>3029</v>
      </c>
      <c r="T35" s="35">
        <f>ROUND((Reference!M$16*List!$H35)+Reference!M$17,0)</f>
        <v>3618</v>
      </c>
      <c r="U35" s="35">
        <f>ROUND((Reference!N$16*List!$H35)+Reference!N$17,0)</f>
        <v>14598</v>
      </c>
      <c r="V35" s="36">
        <f>ROUND((Reference!O$16*List!$H35)+Reference!O$17,0)</f>
        <v>543</v>
      </c>
      <c r="W35" s="36">
        <f>ROUND((Reference!P$16*List!$H35)+Reference!P$17,0)</f>
        <v>765</v>
      </c>
      <c r="X35" s="36">
        <f>ROUND((Reference!Q$16*List!$H35)+Reference!Q$17,0)</f>
        <v>382</v>
      </c>
      <c r="Y35" s="37"/>
      <c r="Z35" s="4" t="str">
        <f t="shared" si="1"/>
        <v>CULLMAN, Alabama</v>
      </c>
      <c r="AA35" s="42" t="s">
        <v>143</v>
      </c>
      <c r="AB35" s="38" t="s">
        <v>54</v>
      </c>
      <c r="AC35" s="43" t="s">
        <v>52</v>
      </c>
      <c r="AD35" s="45"/>
      <c r="AE35">
        <f t="shared" si="2"/>
        <v>0.6613</v>
      </c>
      <c r="AF35">
        <v>99924</v>
      </c>
      <c r="AG35" t="s">
        <v>148</v>
      </c>
      <c r="AH35" s="27">
        <v>0.8972</v>
      </c>
    </row>
    <row r="36" spans="1:34" x14ac:dyDescent="0.35">
      <c r="A36" s="28" t="s">
        <v>145</v>
      </c>
      <c r="B36" s="28" t="s">
        <v>146</v>
      </c>
      <c r="C36" s="41">
        <v>99901</v>
      </c>
      <c r="D36" s="30" t="s">
        <v>47</v>
      </c>
      <c r="E36" s="42" t="s">
        <v>147</v>
      </c>
      <c r="F36" s="55" t="s">
        <v>52</v>
      </c>
      <c r="G36" s="33" t="s">
        <v>64</v>
      </c>
      <c r="H36" s="44">
        <v>0.6613</v>
      </c>
      <c r="I36" s="35">
        <f>ROUND((Reference!B$16*List!$H36)+Reference!B$17,0)</f>
        <v>836</v>
      </c>
      <c r="J36" s="35">
        <f>ROUND((Reference!C$16*List!$H36)+Reference!C$17,0)</f>
        <v>1247</v>
      </c>
      <c r="K36" s="35">
        <f>ROUND((Reference!D$16*List!$H36)+Reference!D$17,0)</f>
        <v>1494</v>
      </c>
      <c r="L36" s="35">
        <f>ROUND((Reference!E$16*List!$H36)+Reference!E$17,0)</f>
        <v>1847</v>
      </c>
      <c r="M36" s="35">
        <f>ROUND((Reference!F$16*List!$H36)+Reference!F$17,0)</f>
        <v>1924</v>
      </c>
      <c r="N36" s="35">
        <f>ROUND((Reference!G$16*List!$H36)+Reference!G$17,0)</f>
        <v>2178</v>
      </c>
      <c r="O36" s="35">
        <f>ROUND((Reference!H$16*List!$H36)+Reference!H$17,0)</f>
        <v>2261</v>
      </c>
      <c r="P36" s="35">
        <f>ROUND((Reference!I$16*List!$H36)+Reference!I$17,0)</f>
        <v>2350</v>
      </c>
      <c r="Q36" s="35">
        <f>ROUND((Reference!J$16*List!$H36)+Reference!J$17,0)</f>
        <v>2721</v>
      </c>
      <c r="R36" s="35">
        <f>ROUND((Reference!K$16*List!$H36)+Reference!K$17,0)</f>
        <v>2808</v>
      </c>
      <c r="S36" s="35">
        <f>ROUND((Reference!L$16*List!$H36)+Reference!L$17,0)</f>
        <v>3029</v>
      </c>
      <c r="T36" s="35">
        <f>ROUND((Reference!M$16*List!$H36)+Reference!M$17,0)</f>
        <v>3618</v>
      </c>
      <c r="U36" s="35">
        <f>ROUND((Reference!N$16*List!$H36)+Reference!N$17,0)</f>
        <v>14598</v>
      </c>
      <c r="V36" s="36">
        <f>ROUND((Reference!O$16*List!$H36)+Reference!O$17,0)</f>
        <v>543</v>
      </c>
      <c r="W36" s="36">
        <f>ROUND((Reference!P$16*List!$H36)+Reference!P$17,0)</f>
        <v>765</v>
      </c>
      <c r="X36" s="36">
        <f>ROUND((Reference!Q$16*List!$H36)+Reference!Q$17,0)</f>
        <v>382</v>
      </c>
      <c r="Y36" s="37"/>
      <c r="Z36" s="4" t="str">
        <f t="shared" si="1"/>
        <v>DALE, Alabama</v>
      </c>
      <c r="AA36" s="42" t="s">
        <v>147</v>
      </c>
      <c r="AB36" s="38" t="s">
        <v>54</v>
      </c>
      <c r="AC36" s="43" t="s">
        <v>52</v>
      </c>
      <c r="AD36" s="45"/>
      <c r="AE36">
        <f t="shared" si="2"/>
        <v>0.6613</v>
      </c>
      <c r="AF36">
        <v>99925</v>
      </c>
      <c r="AG36" t="s">
        <v>152</v>
      </c>
      <c r="AH36" s="27">
        <v>0.71950000000000003</v>
      </c>
    </row>
    <row r="37" spans="1:34" x14ac:dyDescent="0.35">
      <c r="A37" s="28" t="s">
        <v>149</v>
      </c>
      <c r="B37" s="28" t="s">
        <v>150</v>
      </c>
      <c r="C37" s="41">
        <v>99901</v>
      </c>
      <c r="D37" s="30" t="s">
        <v>47</v>
      </c>
      <c r="E37" s="42" t="s">
        <v>151</v>
      </c>
      <c r="F37" s="55" t="s">
        <v>52</v>
      </c>
      <c r="G37" s="33" t="s">
        <v>64</v>
      </c>
      <c r="H37" s="44">
        <v>0.6613</v>
      </c>
      <c r="I37" s="35">
        <f>ROUND((Reference!B$16*List!$H37)+Reference!B$17,0)</f>
        <v>836</v>
      </c>
      <c r="J37" s="35">
        <f>ROUND((Reference!C$16*List!$H37)+Reference!C$17,0)</f>
        <v>1247</v>
      </c>
      <c r="K37" s="35">
        <f>ROUND((Reference!D$16*List!$H37)+Reference!D$17,0)</f>
        <v>1494</v>
      </c>
      <c r="L37" s="35">
        <f>ROUND((Reference!E$16*List!$H37)+Reference!E$17,0)</f>
        <v>1847</v>
      </c>
      <c r="M37" s="35">
        <f>ROUND((Reference!F$16*List!$H37)+Reference!F$17,0)</f>
        <v>1924</v>
      </c>
      <c r="N37" s="35">
        <f>ROUND((Reference!G$16*List!$H37)+Reference!G$17,0)</f>
        <v>2178</v>
      </c>
      <c r="O37" s="35">
        <f>ROUND((Reference!H$16*List!$H37)+Reference!H$17,0)</f>
        <v>2261</v>
      </c>
      <c r="P37" s="35">
        <f>ROUND((Reference!I$16*List!$H37)+Reference!I$17,0)</f>
        <v>2350</v>
      </c>
      <c r="Q37" s="35">
        <f>ROUND((Reference!J$16*List!$H37)+Reference!J$17,0)</f>
        <v>2721</v>
      </c>
      <c r="R37" s="35">
        <f>ROUND((Reference!K$16*List!$H37)+Reference!K$17,0)</f>
        <v>2808</v>
      </c>
      <c r="S37" s="35">
        <f>ROUND((Reference!L$16*List!$H37)+Reference!L$17,0)</f>
        <v>3029</v>
      </c>
      <c r="T37" s="35">
        <f>ROUND((Reference!M$16*List!$H37)+Reference!M$17,0)</f>
        <v>3618</v>
      </c>
      <c r="U37" s="35">
        <f>ROUND((Reference!N$16*List!$H37)+Reference!N$17,0)</f>
        <v>14598</v>
      </c>
      <c r="V37" s="36">
        <f>ROUND((Reference!O$16*List!$H37)+Reference!O$17,0)</f>
        <v>543</v>
      </c>
      <c r="W37" s="36">
        <f>ROUND((Reference!P$16*List!$H37)+Reference!P$17,0)</f>
        <v>765</v>
      </c>
      <c r="X37" s="36">
        <f>ROUND((Reference!Q$16*List!$H37)+Reference!Q$17,0)</f>
        <v>382</v>
      </c>
      <c r="Y37" s="37"/>
      <c r="Z37" s="4" t="str">
        <f t="shared" si="1"/>
        <v>DALLAS, Alabama</v>
      </c>
      <c r="AA37" s="42" t="s">
        <v>151</v>
      </c>
      <c r="AB37" s="38" t="s">
        <v>54</v>
      </c>
      <c r="AC37" s="43" t="s">
        <v>52</v>
      </c>
      <c r="AD37" s="45"/>
      <c r="AE37">
        <f t="shared" si="2"/>
        <v>0.6613</v>
      </c>
      <c r="AF37">
        <v>99926</v>
      </c>
      <c r="AG37" t="s">
        <v>156</v>
      </c>
      <c r="AH37" s="27">
        <v>0.78650000000000009</v>
      </c>
    </row>
    <row r="38" spans="1:34" x14ac:dyDescent="0.35">
      <c r="A38" s="28" t="s">
        <v>153</v>
      </c>
      <c r="B38" s="28" t="s">
        <v>154</v>
      </c>
      <c r="C38" s="41">
        <v>99901</v>
      </c>
      <c r="D38" s="30" t="s">
        <v>47</v>
      </c>
      <c r="E38" s="42" t="s">
        <v>155</v>
      </c>
      <c r="F38" s="55" t="s">
        <v>52</v>
      </c>
      <c r="G38" s="33" t="s">
        <v>64</v>
      </c>
      <c r="H38" s="44">
        <v>0.6613</v>
      </c>
      <c r="I38" s="35">
        <f>ROUND((Reference!B$16*List!$H38)+Reference!B$17,0)</f>
        <v>836</v>
      </c>
      <c r="J38" s="35">
        <f>ROUND((Reference!C$16*List!$H38)+Reference!C$17,0)</f>
        <v>1247</v>
      </c>
      <c r="K38" s="35">
        <f>ROUND((Reference!D$16*List!$H38)+Reference!D$17,0)</f>
        <v>1494</v>
      </c>
      <c r="L38" s="35">
        <f>ROUND((Reference!E$16*List!$H38)+Reference!E$17,0)</f>
        <v>1847</v>
      </c>
      <c r="M38" s="35">
        <f>ROUND((Reference!F$16*List!$H38)+Reference!F$17,0)</f>
        <v>1924</v>
      </c>
      <c r="N38" s="35">
        <f>ROUND((Reference!G$16*List!$H38)+Reference!G$17,0)</f>
        <v>2178</v>
      </c>
      <c r="O38" s="35">
        <f>ROUND((Reference!H$16*List!$H38)+Reference!H$17,0)</f>
        <v>2261</v>
      </c>
      <c r="P38" s="35">
        <f>ROUND((Reference!I$16*List!$H38)+Reference!I$17,0)</f>
        <v>2350</v>
      </c>
      <c r="Q38" s="35">
        <f>ROUND((Reference!J$16*List!$H38)+Reference!J$17,0)</f>
        <v>2721</v>
      </c>
      <c r="R38" s="35">
        <f>ROUND((Reference!K$16*List!$H38)+Reference!K$17,0)</f>
        <v>2808</v>
      </c>
      <c r="S38" s="35">
        <f>ROUND((Reference!L$16*List!$H38)+Reference!L$17,0)</f>
        <v>3029</v>
      </c>
      <c r="T38" s="35">
        <f>ROUND((Reference!M$16*List!$H38)+Reference!M$17,0)</f>
        <v>3618</v>
      </c>
      <c r="U38" s="35">
        <f>ROUND((Reference!N$16*List!$H38)+Reference!N$17,0)</f>
        <v>14598</v>
      </c>
      <c r="V38" s="36">
        <f>ROUND((Reference!O$16*List!$H38)+Reference!O$17,0)</f>
        <v>543</v>
      </c>
      <c r="W38" s="36">
        <f>ROUND((Reference!P$16*List!$H38)+Reference!P$17,0)</f>
        <v>765</v>
      </c>
      <c r="X38" s="36">
        <f>ROUND((Reference!Q$16*List!$H38)+Reference!Q$17,0)</f>
        <v>382</v>
      </c>
      <c r="Y38" s="37"/>
      <c r="Z38" s="4" t="str">
        <f t="shared" si="1"/>
        <v>DE KALB, Alabama</v>
      </c>
      <c r="AA38" s="42" t="s">
        <v>155</v>
      </c>
      <c r="AB38" s="38" t="s">
        <v>54</v>
      </c>
      <c r="AC38" s="43" t="s">
        <v>52</v>
      </c>
      <c r="AD38" s="45"/>
      <c r="AE38">
        <f t="shared" si="2"/>
        <v>0.6613</v>
      </c>
      <c r="AF38">
        <v>99927</v>
      </c>
      <c r="AG38" t="s">
        <v>160</v>
      </c>
      <c r="AH38" s="27">
        <v>0.85460000000000003</v>
      </c>
    </row>
    <row r="39" spans="1:34" x14ac:dyDescent="0.35">
      <c r="A39" s="28" t="s">
        <v>157</v>
      </c>
      <c r="B39" s="28" t="s">
        <v>158</v>
      </c>
      <c r="C39" s="29">
        <v>33860</v>
      </c>
      <c r="D39" s="30" t="s">
        <v>50</v>
      </c>
      <c r="E39" s="31" t="s">
        <v>159</v>
      </c>
      <c r="F39" s="54" t="s">
        <v>52</v>
      </c>
      <c r="G39" s="33" t="s">
        <v>53</v>
      </c>
      <c r="H39" s="40">
        <v>0.76050000000000006</v>
      </c>
      <c r="I39" s="35">
        <f>ROUND((Reference!B$16*List!$H39)+Reference!B$17,0)</f>
        <v>921</v>
      </c>
      <c r="J39" s="35">
        <f>ROUND((Reference!C$16*List!$H39)+Reference!C$17,0)</f>
        <v>1374</v>
      </c>
      <c r="K39" s="35">
        <f>ROUND((Reference!D$16*List!$H39)+Reference!D$17,0)</f>
        <v>1646</v>
      </c>
      <c r="L39" s="35">
        <f>ROUND((Reference!E$16*List!$H39)+Reference!E$17,0)</f>
        <v>2035</v>
      </c>
      <c r="M39" s="35">
        <f>ROUND((Reference!F$16*List!$H39)+Reference!F$17,0)</f>
        <v>2120</v>
      </c>
      <c r="N39" s="35">
        <f>ROUND((Reference!G$16*List!$H39)+Reference!G$17,0)</f>
        <v>2400</v>
      </c>
      <c r="O39" s="35">
        <f>ROUND((Reference!H$16*List!$H39)+Reference!H$17,0)</f>
        <v>2491</v>
      </c>
      <c r="P39" s="35">
        <f>ROUND((Reference!I$16*List!$H39)+Reference!I$17,0)</f>
        <v>2589</v>
      </c>
      <c r="Q39" s="35">
        <f>ROUND((Reference!J$16*List!$H39)+Reference!J$17,0)</f>
        <v>2998</v>
      </c>
      <c r="R39" s="35">
        <f>ROUND((Reference!K$16*List!$H39)+Reference!K$17,0)</f>
        <v>3093</v>
      </c>
      <c r="S39" s="35">
        <f>ROUND((Reference!L$16*List!$H39)+Reference!L$17,0)</f>
        <v>3337</v>
      </c>
      <c r="T39" s="35">
        <f>ROUND((Reference!M$16*List!$H39)+Reference!M$17,0)</f>
        <v>3986</v>
      </c>
      <c r="U39" s="35">
        <f>ROUND((Reference!N$16*List!$H39)+Reference!N$17,0)</f>
        <v>16083</v>
      </c>
      <c r="V39" s="36">
        <f>ROUND((Reference!O$16*List!$H39)+Reference!O$17,0)</f>
        <v>598</v>
      </c>
      <c r="W39" s="36">
        <f>ROUND((Reference!P$16*List!$H39)+Reference!P$17,0)</f>
        <v>842</v>
      </c>
      <c r="X39" s="36">
        <f>ROUND((Reference!Q$16*List!$H39)+Reference!Q$17,0)</f>
        <v>421</v>
      </c>
      <c r="Y39" s="37"/>
      <c r="Z39" s="4" t="str">
        <f t="shared" si="1"/>
        <v>ELMORE, Alabama</v>
      </c>
      <c r="AA39" s="31" t="s">
        <v>159</v>
      </c>
      <c r="AB39" s="38" t="s">
        <v>54</v>
      </c>
      <c r="AC39" s="32" t="s">
        <v>52</v>
      </c>
      <c r="AD39" s="39"/>
      <c r="AE39">
        <f t="shared" si="2"/>
        <v>0.76050000000000006</v>
      </c>
      <c r="AF39">
        <v>99928</v>
      </c>
      <c r="AG39" t="s">
        <v>164</v>
      </c>
      <c r="AH39" s="27">
        <v>0.87460000000000004</v>
      </c>
    </row>
    <row r="40" spans="1:34" x14ac:dyDescent="0.35">
      <c r="A40" s="28" t="s">
        <v>161</v>
      </c>
      <c r="B40" s="28" t="s">
        <v>162</v>
      </c>
      <c r="C40" s="41">
        <v>99901</v>
      </c>
      <c r="D40" s="30" t="s">
        <v>47</v>
      </c>
      <c r="E40" s="42" t="s">
        <v>163</v>
      </c>
      <c r="F40" s="55" t="s">
        <v>52</v>
      </c>
      <c r="G40" s="33" t="s">
        <v>64</v>
      </c>
      <c r="H40" s="44">
        <v>0.6613</v>
      </c>
      <c r="I40" s="35">
        <f>ROUND((Reference!B$16*List!$H40)+Reference!B$17,0)</f>
        <v>836</v>
      </c>
      <c r="J40" s="35">
        <f>ROUND((Reference!C$16*List!$H40)+Reference!C$17,0)</f>
        <v>1247</v>
      </c>
      <c r="K40" s="35">
        <f>ROUND((Reference!D$16*List!$H40)+Reference!D$17,0)</f>
        <v>1494</v>
      </c>
      <c r="L40" s="35">
        <f>ROUND((Reference!E$16*List!$H40)+Reference!E$17,0)</f>
        <v>1847</v>
      </c>
      <c r="M40" s="35">
        <f>ROUND((Reference!F$16*List!$H40)+Reference!F$17,0)</f>
        <v>1924</v>
      </c>
      <c r="N40" s="35">
        <f>ROUND((Reference!G$16*List!$H40)+Reference!G$17,0)</f>
        <v>2178</v>
      </c>
      <c r="O40" s="35">
        <f>ROUND((Reference!H$16*List!$H40)+Reference!H$17,0)</f>
        <v>2261</v>
      </c>
      <c r="P40" s="35">
        <f>ROUND((Reference!I$16*List!$H40)+Reference!I$17,0)</f>
        <v>2350</v>
      </c>
      <c r="Q40" s="35">
        <f>ROUND((Reference!J$16*List!$H40)+Reference!J$17,0)</f>
        <v>2721</v>
      </c>
      <c r="R40" s="35">
        <f>ROUND((Reference!K$16*List!$H40)+Reference!K$17,0)</f>
        <v>2808</v>
      </c>
      <c r="S40" s="35">
        <f>ROUND((Reference!L$16*List!$H40)+Reference!L$17,0)</f>
        <v>3029</v>
      </c>
      <c r="T40" s="35">
        <f>ROUND((Reference!M$16*List!$H40)+Reference!M$17,0)</f>
        <v>3618</v>
      </c>
      <c r="U40" s="35">
        <f>ROUND((Reference!N$16*List!$H40)+Reference!N$17,0)</f>
        <v>14598</v>
      </c>
      <c r="V40" s="36">
        <f>ROUND((Reference!O$16*List!$H40)+Reference!O$17,0)</f>
        <v>543</v>
      </c>
      <c r="W40" s="36">
        <f>ROUND((Reference!P$16*List!$H40)+Reference!P$17,0)</f>
        <v>765</v>
      </c>
      <c r="X40" s="36">
        <f>ROUND((Reference!Q$16*List!$H40)+Reference!Q$17,0)</f>
        <v>382</v>
      </c>
      <c r="Y40" s="37"/>
      <c r="Z40" s="4" t="str">
        <f t="shared" si="1"/>
        <v>ESCAMBIA, Alabama</v>
      </c>
      <c r="AA40" s="42" t="s">
        <v>163</v>
      </c>
      <c r="AB40" s="38" t="s">
        <v>54</v>
      </c>
      <c r="AC40" s="43" t="s">
        <v>52</v>
      </c>
      <c r="AD40" s="45"/>
      <c r="AE40">
        <f t="shared" si="2"/>
        <v>0.6613</v>
      </c>
      <c r="AF40">
        <v>99929</v>
      </c>
      <c r="AG40" t="s">
        <v>169</v>
      </c>
      <c r="AH40" s="27">
        <v>1.0814000000000001</v>
      </c>
    </row>
    <row r="41" spans="1:34" x14ac:dyDescent="0.35">
      <c r="A41" s="28" t="s">
        <v>165</v>
      </c>
      <c r="B41" s="28" t="s">
        <v>166</v>
      </c>
      <c r="C41" s="29">
        <v>23460</v>
      </c>
      <c r="D41" s="30" t="s">
        <v>167</v>
      </c>
      <c r="E41" s="31" t="s">
        <v>168</v>
      </c>
      <c r="F41" s="54" t="s">
        <v>52</v>
      </c>
      <c r="G41" s="33" t="s">
        <v>53</v>
      </c>
      <c r="H41" s="40">
        <v>0.68030000000000002</v>
      </c>
      <c r="I41" s="35">
        <f>ROUND((Reference!B$16*List!$H41)+Reference!B$17,0)</f>
        <v>852</v>
      </c>
      <c r="J41" s="35">
        <f>ROUND((Reference!C$16*List!$H41)+Reference!C$17,0)</f>
        <v>1271</v>
      </c>
      <c r="K41" s="35">
        <f>ROUND((Reference!D$16*List!$H41)+Reference!D$17,0)</f>
        <v>1523</v>
      </c>
      <c r="L41" s="35">
        <f>ROUND((Reference!E$16*List!$H41)+Reference!E$17,0)</f>
        <v>1883</v>
      </c>
      <c r="M41" s="35">
        <f>ROUND((Reference!F$16*List!$H41)+Reference!F$17,0)</f>
        <v>1961</v>
      </c>
      <c r="N41" s="35">
        <f>ROUND((Reference!G$16*List!$H41)+Reference!G$17,0)</f>
        <v>2221</v>
      </c>
      <c r="O41" s="35">
        <f>ROUND((Reference!H$16*List!$H41)+Reference!H$17,0)</f>
        <v>2305</v>
      </c>
      <c r="P41" s="35">
        <f>ROUND((Reference!I$16*List!$H41)+Reference!I$17,0)</f>
        <v>2396</v>
      </c>
      <c r="Q41" s="35">
        <f>ROUND((Reference!J$16*List!$H41)+Reference!J$17,0)</f>
        <v>2774</v>
      </c>
      <c r="R41" s="35">
        <f>ROUND((Reference!K$16*List!$H41)+Reference!K$17,0)</f>
        <v>2862</v>
      </c>
      <c r="S41" s="35">
        <f>ROUND((Reference!L$16*List!$H41)+Reference!L$17,0)</f>
        <v>3088</v>
      </c>
      <c r="T41" s="35">
        <f>ROUND((Reference!M$16*List!$H41)+Reference!M$17,0)</f>
        <v>3689</v>
      </c>
      <c r="U41" s="35">
        <f>ROUND((Reference!N$16*List!$H41)+Reference!N$17,0)</f>
        <v>14882</v>
      </c>
      <c r="V41" s="36">
        <f>ROUND((Reference!O$16*List!$H41)+Reference!O$17,0)</f>
        <v>553</v>
      </c>
      <c r="W41" s="36">
        <f>ROUND((Reference!P$16*List!$H41)+Reference!P$17,0)</f>
        <v>780</v>
      </c>
      <c r="X41" s="36">
        <f>ROUND((Reference!Q$16*List!$H41)+Reference!Q$17,0)</f>
        <v>390</v>
      </c>
      <c r="Y41" s="37"/>
      <c r="Z41" s="4" t="str">
        <f t="shared" si="1"/>
        <v>ETOWAH, Alabama</v>
      </c>
      <c r="AA41" s="31" t="s">
        <v>168</v>
      </c>
      <c r="AB41" s="38" t="s">
        <v>54</v>
      </c>
      <c r="AC41" s="32" t="s">
        <v>52</v>
      </c>
      <c r="AD41" s="39"/>
      <c r="AE41">
        <f t="shared" si="2"/>
        <v>0.68030000000000002</v>
      </c>
      <c r="AF41">
        <v>99930</v>
      </c>
      <c r="AG41" t="s">
        <v>173</v>
      </c>
      <c r="AH41" s="27">
        <v>1.0297000000000001</v>
      </c>
    </row>
    <row r="42" spans="1:34" x14ac:dyDescent="0.35">
      <c r="A42" s="28" t="s">
        <v>170</v>
      </c>
      <c r="B42" s="28" t="s">
        <v>171</v>
      </c>
      <c r="C42" s="41">
        <v>99901</v>
      </c>
      <c r="D42" s="30" t="s">
        <v>47</v>
      </c>
      <c r="E42" s="42" t="s">
        <v>172</v>
      </c>
      <c r="F42" s="55" t="s">
        <v>52</v>
      </c>
      <c r="G42" s="33" t="s">
        <v>64</v>
      </c>
      <c r="H42" s="44">
        <v>0.6613</v>
      </c>
      <c r="I42" s="35">
        <f>ROUND((Reference!B$16*List!$H42)+Reference!B$17,0)</f>
        <v>836</v>
      </c>
      <c r="J42" s="35">
        <f>ROUND((Reference!C$16*List!$H42)+Reference!C$17,0)</f>
        <v>1247</v>
      </c>
      <c r="K42" s="35">
        <f>ROUND((Reference!D$16*List!$H42)+Reference!D$17,0)</f>
        <v>1494</v>
      </c>
      <c r="L42" s="35">
        <f>ROUND((Reference!E$16*List!$H42)+Reference!E$17,0)</f>
        <v>1847</v>
      </c>
      <c r="M42" s="35">
        <f>ROUND((Reference!F$16*List!$H42)+Reference!F$17,0)</f>
        <v>1924</v>
      </c>
      <c r="N42" s="35">
        <f>ROUND((Reference!G$16*List!$H42)+Reference!G$17,0)</f>
        <v>2178</v>
      </c>
      <c r="O42" s="35">
        <f>ROUND((Reference!H$16*List!$H42)+Reference!H$17,0)</f>
        <v>2261</v>
      </c>
      <c r="P42" s="35">
        <f>ROUND((Reference!I$16*List!$H42)+Reference!I$17,0)</f>
        <v>2350</v>
      </c>
      <c r="Q42" s="35">
        <f>ROUND((Reference!J$16*List!$H42)+Reference!J$17,0)</f>
        <v>2721</v>
      </c>
      <c r="R42" s="35">
        <f>ROUND((Reference!K$16*List!$H42)+Reference!K$17,0)</f>
        <v>2808</v>
      </c>
      <c r="S42" s="35">
        <f>ROUND((Reference!L$16*List!$H42)+Reference!L$17,0)</f>
        <v>3029</v>
      </c>
      <c r="T42" s="35">
        <f>ROUND((Reference!M$16*List!$H42)+Reference!M$17,0)</f>
        <v>3618</v>
      </c>
      <c r="U42" s="35">
        <f>ROUND((Reference!N$16*List!$H42)+Reference!N$17,0)</f>
        <v>14598</v>
      </c>
      <c r="V42" s="36">
        <f>ROUND((Reference!O$16*List!$H42)+Reference!O$17,0)</f>
        <v>543</v>
      </c>
      <c r="W42" s="36">
        <f>ROUND((Reference!P$16*List!$H42)+Reference!P$17,0)</f>
        <v>765</v>
      </c>
      <c r="X42" s="36">
        <f>ROUND((Reference!Q$16*List!$H42)+Reference!Q$17,0)</f>
        <v>382</v>
      </c>
      <c r="Y42" s="37"/>
      <c r="Z42" s="4" t="str">
        <f t="shared" si="1"/>
        <v>FAYETTE, Alabama</v>
      </c>
      <c r="AA42" s="42" t="s">
        <v>172</v>
      </c>
      <c r="AB42" s="38" t="s">
        <v>54</v>
      </c>
      <c r="AC42" s="43" t="s">
        <v>52</v>
      </c>
      <c r="AD42" s="45"/>
      <c r="AE42">
        <f t="shared" si="2"/>
        <v>0.6613</v>
      </c>
      <c r="AF42">
        <v>99931</v>
      </c>
      <c r="AG42" s="46" t="s">
        <v>177</v>
      </c>
      <c r="AH42" s="47" t="s">
        <v>88</v>
      </c>
    </row>
    <row r="43" spans="1:34" x14ac:dyDescent="0.35">
      <c r="A43" s="28" t="s">
        <v>174</v>
      </c>
      <c r="B43" s="28" t="s">
        <v>175</v>
      </c>
      <c r="C43" s="41">
        <v>99901</v>
      </c>
      <c r="D43" s="30" t="s">
        <v>47</v>
      </c>
      <c r="E43" s="42" t="s">
        <v>176</v>
      </c>
      <c r="F43" s="55" t="s">
        <v>52</v>
      </c>
      <c r="G43" s="33" t="s">
        <v>64</v>
      </c>
      <c r="H43" s="44">
        <v>0.6613</v>
      </c>
      <c r="I43" s="35">
        <f>ROUND((Reference!B$16*List!$H43)+Reference!B$17,0)</f>
        <v>836</v>
      </c>
      <c r="J43" s="35">
        <f>ROUND((Reference!C$16*List!$H43)+Reference!C$17,0)</f>
        <v>1247</v>
      </c>
      <c r="K43" s="35">
        <f>ROUND((Reference!D$16*List!$H43)+Reference!D$17,0)</f>
        <v>1494</v>
      </c>
      <c r="L43" s="35">
        <f>ROUND((Reference!E$16*List!$H43)+Reference!E$17,0)</f>
        <v>1847</v>
      </c>
      <c r="M43" s="35">
        <f>ROUND((Reference!F$16*List!$H43)+Reference!F$17,0)</f>
        <v>1924</v>
      </c>
      <c r="N43" s="35">
        <f>ROUND((Reference!G$16*List!$H43)+Reference!G$17,0)</f>
        <v>2178</v>
      </c>
      <c r="O43" s="35">
        <f>ROUND((Reference!H$16*List!$H43)+Reference!H$17,0)</f>
        <v>2261</v>
      </c>
      <c r="P43" s="35">
        <f>ROUND((Reference!I$16*List!$H43)+Reference!I$17,0)</f>
        <v>2350</v>
      </c>
      <c r="Q43" s="35">
        <f>ROUND((Reference!J$16*List!$H43)+Reference!J$17,0)</f>
        <v>2721</v>
      </c>
      <c r="R43" s="35">
        <f>ROUND((Reference!K$16*List!$H43)+Reference!K$17,0)</f>
        <v>2808</v>
      </c>
      <c r="S43" s="35">
        <f>ROUND((Reference!L$16*List!$H43)+Reference!L$17,0)</f>
        <v>3029</v>
      </c>
      <c r="T43" s="35">
        <f>ROUND((Reference!M$16*List!$H43)+Reference!M$17,0)</f>
        <v>3618</v>
      </c>
      <c r="U43" s="35">
        <f>ROUND((Reference!N$16*List!$H43)+Reference!N$17,0)</f>
        <v>14598</v>
      </c>
      <c r="V43" s="36">
        <f>ROUND((Reference!O$16*List!$H43)+Reference!O$17,0)</f>
        <v>543</v>
      </c>
      <c r="W43" s="36">
        <f>ROUND((Reference!P$16*List!$H43)+Reference!P$17,0)</f>
        <v>765</v>
      </c>
      <c r="X43" s="36">
        <f>ROUND((Reference!Q$16*List!$H43)+Reference!Q$17,0)</f>
        <v>382</v>
      </c>
      <c r="Y43" s="37"/>
      <c r="Z43" s="4" t="str">
        <f t="shared" si="1"/>
        <v>FRANKLIN, Alabama</v>
      </c>
      <c r="AA43" s="42" t="s">
        <v>176</v>
      </c>
      <c r="AB43" s="38" t="s">
        <v>54</v>
      </c>
      <c r="AC43" s="43" t="s">
        <v>52</v>
      </c>
      <c r="AD43" s="45"/>
      <c r="AE43">
        <f t="shared" si="2"/>
        <v>0.6613</v>
      </c>
      <c r="AF43">
        <v>99932</v>
      </c>
      <c r="AG43" t="s">
        <v>182</v>
      </c>
      <c r="AH43" s="27">
        <v>0.8518</v>
      </c>
    </row>
    <row r="44" spans="1:34" x14ac:dyDescent="0.35">
      <c r="A44" s="28" t="s">
        <v>178</v>
      </c>
      <c r="B44" s="28" t="s">
        <v>179</v>
      </c>
      <c r="C44" s="29">
        <v>20020</v>
      </c>
      <c r="D44" s="30" t="s">
        <v>180</v>
      </c>
      <c r="E44" s="31" t="s">
        <v>181</v>
      </c>
      <c r="F44" s="54" t="s">
        <v>52</v>
      </c>
      <c r="G44" s="33" t="s">
        <v>53</v>
      </c>
      <c r="H44" s="40">
        <v>0.67700000000000005</v>
      </c>
      <c r="I44" s="35">
        <f>ROUND((Reference!B$16*List!$H44)+Reference!B$17,0)</f>
        <v>849</v>
      </c>
      <c r="J44" s="35">
        <f>ROUND((Reference!C$16*List!$H44)+Reference!C$17,0)</f>
        <v>1267</v>
      </c>
      <c r="K44" s="35">
        <f>ROUND((Reference!D$16*List!$H44)+Reference!D$17,0)</f>
        <v>1518</v>
      </c>
      <c r="L44" s="35">
        <f>ROUND((Reference!E$16*List!$H44)+Reference!E$17,0)</f>
        <v>1877</v>
      </c>
      <c r="M44" s="35">
        <f>ROUND((Reference!F$16*List!$H44)+Reference!F$17,0)</f>
        <v>1955</v>
      </c>
      <c r="N44" s="35">
        <f>ROUND((Reference!G$16*List!$H44)+Reference!G$17,0)</f>
        <v>2213</v>
      </c>
      <c r="O44" s="35">
        <f>ROUND((Reference!H$16*List!$H44)+Reference!H$17,0)</f>
        <v>2298</v>
      </c>
      <c r="P44" s="35">
        <f>ROUND((Reference!I$16*List!$H44)+Reference!I$17,0)</f>
        <v>2388</v>
      </c>
      <c r="Q44" s="35">
        <f>ROUND((Reference!J$16*List!$H44)+Reference!J$17,0)</f>
        <v>2765</v>
      </c>
      <c r="R44" s="35">
        <f>ROUND((Reference!K$16*List!$H44)+Reference!K$17,0)</f>
        <v>2853</v>
      </c>
      <c r="S44" s="35">
        <f>ROUND((Reference!L$16*List!$H44)+Reference!L$17,0)</f>
        <v>3078</v>
      </c>
      <c r="T44" s="35">
        <f>ROUND((Reference!M$16*List!$H44)+Reference!M$17,0)</f>
        <v>3676</v>
      </c>
      <c r="U44" s="35">
        <f>ROUND((Reference!N$16*List!$H44)+Reference!N$17,0)</f>
        <v>14833</v>
      </c>
      <c r="V44" s="36">
        <f>ROUND((Reference!O$16*List!$H44)+Reference!O$17,0)</f>
        <v>551</v>
      </c>
      <c r="W44" s="36">
        <f>ROUND((Reference!P$16*List!$H44)+Reference!P$17,0)</f>
        <v>777</v>
      </c>
      <c r="X44" s="36">
        <f>ROUND((Reference!Q$16*List!$H44)+Reference!Q$17,0)</f>
        <v>388</v>
      </c>
      <c r="Y44" s="37"/>
      <c r="Z44" s="4" t="str">
        <f t="shared" si="1"/>
        <v>GENEVA, Alabama</v>
      </c>
      <c r="AA44" s="31" t="s">
        <v>181</v>
      </c>
      <c r="AB44" s="38" t="s">
        <v>54</v>
      </c>
      <c r="AC44" s="32" t="s">
        <v>52</v>
      </c>
      <c r="AD44" s="39"/>
      <c r="AE44">
        <f t="shared" si="2"/>
        <v>0.67700000000000005</v>
      </c>
      <c r="AF44">
        <v>99933</v>
      </c>
      <c r="AG44" t="s">
        <v>187</v>
      </c>
      <c r="AH44" s="27">
        <v>0.8449000000000001</v>
      </c>
    </row>
    <row r="45" spans="1:34" x14ac:dyDescent="0.35">
      <c r="A45" s="28" t="s">
        <v>183</v>
      </c>
      <c r="B45" s="28" t="s">
        <v>184</v>
      </c>
      <c r="C45" s="41">
        <v>46220</v>
      </c>
      <c r="D45" s="30" t="s">
        <v>185</v>
      </c>
      <c r="E45" s="42" t="s">
        <v>186</v>
      </c>
      <c r="F45" s="55" t="s">
        <v>52</v>
      </c>
      <c r="G45" s="33" t="s">
        <v>53</v>
      </c>
      <c r="H45" s="44">
        <v>0.73830000000000007</v>
      </c>
      <c r="I45" s="35">
        <f>ROUND((Reference!B$16*List!$H45)+Reference!B$17,0)</f>
        <v>902</v>
      </c>
      <c r="J45" s="35">
        <f>ROUND((Reference!C$16*List!$H45)+Reference!C$17,0)</f>
        <v>1345</v>
      </c>
      <c r="K45" s="35">
        <f>ROUND((Reference!D$16*List!$H45)+Reference!D$17,0)</f>
        <v>1612</v>
      </c>
      <c r="L45" s="35">
        <f>ROUND((Reference!E$16*List!$H45)+Reference!E$17,0)</f>
        <v>1993</v>
      </c>
      <c r="M45" s="35">
        <f>ROUND((Reference!F$16*List!$H45)+Reference!F$17,0)</f>
        <v>2076</v>
      </c>
      <c r="N45" s="35">
        <f>ROUND((Reference!G$16*List!$H45)+Reference!G$17,0)</f>
        <v>2350</v>
      </c>
      <c r="O45" s="35">
        <f>ROUND((Reference!H$16*List!$H45)+Reference!H$17,0)</f>
        <v>2440</v>
      </c>
      <c r="P45" s="35">
        <f>ROUND((Reference!I$16*List!$H45)+Reference!I$17,0)</f>
        <v>2536</v>
      </c>
      <c r="Q45" s="35">
        <f>ROUND((Reference!J$16*List!$H45)+Reference!J$17,0)</f>
        <v>2936</v>
      </c>
      <c r="R45" s="35">
        <f>ROUND((Reference!K$16*List!$H45)+Reference!K$17,0)</f>
        <v>3029</v>
      </c>
      <c r="S45" s="35">
        <f>ROUND((Reference!L$16*List!$H45)+Reference!L$17,0)</f>
        <v>3269</v>
      </c>
      <c r="T45" s="35">
        <f>ROUND((Reference!M$16*List!$H45)+Reference!M$17,0)</f>
        <v>3904</v>
      </c>
      <c r="U45" s="35">
        <f>ROUND((Reference!N$16*List!$H45)+Reference!N$17,0)</f>
        <v>15751</v>
      </c>
      <c r="V45" s="36">
        <f>ROUND((Reference!O$16*List!$H45)+Reference!O$17,0)</f>
        <v>586</v>
      </c>
      <c r="W45" s="36">
        <f>ROUND((Reference!P$16*List!$H45)+Reference!P$17,0)</f>
        <v>825</v>
      </c>
      <c r="X45" s="36">
        <f>ROUND((Reference!Q$16*List!$H45)+Reference!Q$17,0)</f>
        <v>413</v>
      </c>
      <c r="Y45" s="37"/>
      <c r="Z45" s="4" t="str">
        <f t="shared" si="1"/>
        <v>GREENE, Alabama</v>
      </c>
      <c r="AA45" s="42" t="s">
        <v>186</v>
      </c>
      <c r="AB45" s="38" t="s">
        <v>54</v>
      </c>
      <c r="AC45" s="43" t="s">
        <v>52</v>
      </c>
      <c r="AD45" s="45"/>
      <c r="AE45">
        <f t="shared" si="2"/>
        <v>0.73830000000000007</v>
      </c>
      <c r="AF45">
        <v>99934</v>
      </c>
      <c r="AG45" t="s">
        <v>191</v>
      </c>
      <c r="AH45" s="27">
        <v>0.80620000000000003</v>
      </c>
    </row>
    <row r="46" spans="1:34" x14ac:dyDescent="0.35">
      <c r="A46" s="28" t="s">
        <v>188</v>
      </c>
      <c r="B46" s="28" t="s">
        <v>189</v>
      </c>
      <c r="C46" s="29">
        <v>46220</v>
      </c>
      <c r="D46" s="30" t="s">
        <v>185</v>
      </c>
      <c r="E46" s="31" t="s">
        <v>190</v>
      </c>
      <c r="F46" s="54" t="s">
        <v>52</v>
      </c>
      <c r="G46" s="33" t="s">
        <v>53</v>
      </c>
      <c r="H46" s="40">
        <v>0.73830000000000007</v>
      </c>
      <c r="I46" s="35">
        <f>ROUND((Reference!B$16*List!$H46)+Reference!B$17,0)</f>
        <v>902</v>
      </c>
      <c r="J46" s="35">
        <f>ROUND((Reference!C$16*List!$H46)+Reference!C$17,0)</f>
        <v>1345</v>
      </c>
      <c r="K46" s="35">
        <f>ROUND((Reference!D$16*List!$H46)+Reference!D$17,0)</f>
        <v>1612</v>
      </c>
      <c r="L46" s="35">
        <f>ROUND((Reference!E$16*List!$H46)+Reference!E$17,0)</f>
        <v>1993</v>
      </c>
      <c r="M46" s="35">
        <f>ROUND((Reference!F$16*List!$H46)+Reference!F$17,0)</f>
        <v>2076</v>
      </c>
      <c r="N46" s="35">
        <f>ROUND((Reference!G$16*List!$H46)+Reference!G$17,0)</f>
        <v>2350</v>
      </c>
      <c r="O46" s="35">
        <f>ROUND((Reference!H$16*List!$H46)+Reference!H$17,0)</f>
        <v>2440</v>
      </c>
      <c r="P46" s="35">
        <f>ROUND((Reference!I$16*List!$H46)+Reference!I$17,0)</f>
        <v>2536</v>
      </c>
      <c r="Q46" s="35">
        <f>ROUND((Reference!J$16*List!$H46)+Reference!J$17,0)</f>
        <v>2936</v>
      </c>
      <c r="R46" s="35">
        <f>ROUND((Reference!K$16*List!$H46)+Reference!K$17,0)</f>
        <v>3029</v>
      </c>
      <c r="S46" s="35">
        <f>ROUND((Reference!L$16*List!$H46)+Reference!L$17,0)</f>
        <v>3269</v>
      </c>
      <c r="T46" s="35">
        <f>ROUND((Reference!M$16*List!$H46)+Reference!M$17,0)</f>
        <v>3904</v>
      </c>
      <c r="U46" s="35">
        <f>ROUND((Reference!N$16*List!$H46)+Reference!N$17,0)</f>
        <v>15751</v>
      </c>
      <c r="V46" s="36">
        <f>ROUND((Reference!O$16*List!$H46)+Reference!O$17,0)</f>
        <v>586</v>
      </c>
      <c r="W46" s="36">
        <f>ROUND((Reference!P$16*List!$H46)+Reference!P$17,0)</f>
        <v>825</v>
      </c>
      <c r="X46" s="36">
        <f>ROUND((Reference!Q$16*List!$H46)+Reference!Q$17,0)</f>
        <v>413</v>
      </c>
      <c r="Y46" s="37"/>
      <c r="Z46" s="4" t="str">
        <f t="shared" si="1"/>
        <v>HALE, Alabama</v>
      </c>
      <c r="AA46" s="31" t="s">
        <v>190</v>
      </c>
      <c r="AB46" s="38" t="s">
        <v>54</v>
      </c>
      <c r="AC46" s="32" t="s">
        <v>52</v>
      </c>
      <c r="AD46" s="39"/>
      <c r="AE46">
        <f t="shared" si="2"/>
        <v>0.73830000000000007</v>
      </c>
      <c r="AF46">
        <v>99935</v>
      </c>
      <c r="AG46" t="s">
        <v>195</v>
      </c>
      <c r="AH46" s="27">
        <v>0.80379999999999996</v>
      </c>
    </row>
    <row r="47" spans="1:34" x14ac:dyDescent="0.35">
      <c r="A47" s="28" t="s">
        <v>192</v>
      </c>
      <c r="B47" s="28" t="s">
        <v>193</v>
      </c>
      <c r="C47" s="29">
        <v>20020</v>
      </c>
      <c r="D47" s="30" t="s">
        <v>180</v>
      </c>
      <c r="E47" s="31" t="s">
        <v>194</v>
      </c>
      <c r="F47" s="54" t="s">
        <v>52</v>
      </c>
      <c r="G47" s="33" t="s">
        <v>53</v>
      </c>
      <c r="H47" s="40">
        <v>0.67700000000000005</v>
      </c>
      <c r="I47" s="35">
        <f>ROUND((Reference!B$16*List!$H47)+Reference!B$17,0)</f>
        <v>849</v>
      </c>
      <c r="J47" s="35">
        <f>ROUND((Reference!C$16*List!$H47)+Reference!C$17,0)</f>
        <v>1267</v>
      </c>
      <c r="K47" s="35">
        <f>ROUND((Reference!D$16*List!$H47)+Reference!D$17,0)</f>
        <v>1518</v>
      </c>
      <c r="L47" s="35">
        <f>ROUND((Reference!E$16*List!$H47)+Reference!E$17,0)</f>
        <v>1877</v>
      </c>
      <c r="M47" s="35">
        <f>ROUND((Reference!F$16*List!$H47)+Reference!F$17,0)</f>
        <v>1955</v>
      </c>
      <c r="N47" s="35">
        <f>ROUND((Reference!G$16*List!$H47)+Reference!G$17,0)</f>
        <v>2213</v>
      </c>
      <c r="O47" s="35">
        <f>ROUND((Reference!H$16*List!$H47)+Reference!H$17,0)</f>
        <v>2298</v>
      </c>
      <c r="P47" s="35">
        <f>ROUND((Reference!I$16*List!$H47)+Reference!I$17,0)</f>
        <v>2388</v>
      </c>
      <c r="Q47" s="35">
        <f>ROUND((Reference!J$16*List!$H47)+Reference!J$17,0)</f>
        <v>2765</v>
      </c>
      <c r="R47" s="35">
        <f>ROUND((Reference!K$16*List!$H47)+Reference!K$17,0)</f>
        <v>2853</v>
      </c>
      <c r="S47" s="35">
        <f>ROUND((Reference!L$16*List!$H47)+Reference!L$17,0)</f>
        <v>3078</v>
      </c>
      <c r="T47" s="35">
        <f>ROUND((Reference!M$16*List!$H47)+Reference!M$17,0)</f>
        <v>3676</v>
      </c>
      <c r="U47" s="35">
        <f>ROUND((Reference!N$16*List!$H47)+Reference!N$17,0)</f>
        <v>14833</v>
      </c>
      <c r="V47" s="36">
        <f>ROUND((Reference!O$16*List!$H47)+Reference!O$17,0)</f>
        <v>551</v>
      </c>
      <c r="W47" s="36">
        <f>ROUND((Reference!P$16*List!$H47)+Reference!P$17,0)</f>
        <v>777</v>
      </c>
      <c r="X47" s="36">
        <f>ROUND((Reference!Q$16*List!$H47)+Reference!Q$17,0)</f>
        <v>388</v>
      </c>
      <c r="Y47" s="37"/>
      <c r="Z47" s="4" t="str">
        <f t="shared" si="1"/>
        <v>HENRY, Alabama</v>
      </c>
      <c r="AA47" s="31" t="s">
        <v>194</v>
      </c>
      <c r="AB47" s="38" t="s">
        <v>54</v>
      </c>
      <c r="AC47" s="32" t="s">
        <v>52</v>
      </c>
      <c r="AD47" s="39"/>
      <c r="AE47">
        <f t="shared" si="2"/>
        <v>0.67700000000000005</v>
      </c>
      <c r="AF47">
        <v>99936</v>
      </c>
      <c r="AG47" t="s">
        <v>199</v>
      </c>
      <c r="AH47" s="27">
        <v>0.80780000000000007</v>
      </c>
    </row>
    <row r="48" spans="1:34" x14ac:dyDescent="0.35">
      <c r="A48" s="28" t="s">
        <v>196</v>
      </c>
      <c r="B48" s="28" t="s">
        <v>197</v>
      </c>
      <c r="C48" s="29">
        <v>20020</v>
      </c>
      <c r="D48" s="30" t="s">
        <v>180</v>
      </c>
      <c r="E48" s="31" t="s">
        <v>198</v>
      </c>
      <c r="F48" s="54" t="s">
        <v>52</v>
      </c>
      <c r="G48" s="33" t="s">
        <v>53</v>
      </c>
      <c r="H48" s="40">
        <v>0.67700000000000005</v>
      </c>
      <c r="I48" s="35">
        <f>ROUND((Reference!B$16*List!$H48)+Reference!B$17,0)</f>
        <v>849</v>
      </c>
      <c r="J48" s="35">
        <f>ROUND((Reference!C$16*List!$H48)+Reference!C$17,0)</f>
        <v>1267</v>
      </c>
      <c r="K48" s="35">
        <f>ROUND((Reference!D$16*List!$H48)+Reference!D$17,0)</f>
        <v>1518</v>
      </c>
      <c r="L48" s="35">
        <f>ROUND((Reference!E$16*List!$H48)+Reference!E$17,0)</f>
        <v>1877</v>
      </c>
      <c r="M48" s="35">
        <f>ROUND((Reference!F$16*List!$H48)+Reference!F$17,0)</f>
        <v>1955</v>
      </c>
      <c r="N48" s="35">
        <f>ROUND((Reference!G$16*List!$H48)+Reference!G$17,0)</f>
        <v>2213</v>
      </c>
      <c r="O48" s="35">
        <f>ROUND((Reference!H$16*List!$H48)+Reference!H$17,0)</f>
        <v>2298</v>
      </c>
      <c r="P48" s="35">
        <f>ROUND((Reference!I$16*List!$H48)+Reference!I$17,0)</f>
        <v>2388</v>
      </c>
      <c r="Q48" s="35">
        <f>ROUND((Reference!J$16*List!$H48)+Reference!J$17,0)</f>
        <v>2765</v>
      </c>
      <c r="R48" s="35">
        <f>ROUND((Reference!K$16*List!$H48)+Reference!K$17,0)</f>
        <v>2853</v>
      </c>
      <c r="S48" s="35">
        <f>ROUND((Reference!L$16*List!$H48)+Reference!L$17,0)</f>
        <v>3078</v>
      </c>
      <c r="T48" s="35">
        <f>ROUND((Reference!M$16*List!$H48)+Reference!M$17,0)</f>
        <v>3676</v>
      </c>
      <c r="U48" s="35">
        <f>ROUND((Reference!N$16*List!$H48)+Reference!N$17,0)</f>
        <v>14833</v>
      </c>
      <c r="V48" s="36">
        <f>ROUND((Reference!O$16*List!$H48)+Reference!O$17,0)</f>
        <v>551</v>
      </c>
      <c r="W48" s="36">
        <f>ROUND((Reference!P$16*List!$H48)+Reference!P$17,0)</f>
        <v>777</v>
      </c>
      <c r="X48" s="36">
        <f>ROUND((Reference!Q$16*List!$H48)+Reference!Q$17,0)</f>
        <v>388</v>
      </c>
      <c r="Y48" s="37"/>
      <c r="Z48" s="4" t="str">
        <f t="shared" si="1"/>
        <v>HOUSTON, Alabama</v>
      </c>
      <c r="AA48" s="31" t="s">
        <v>198</v>
      </c>
      <c r="AB48" s="38" t="s">
        <v>54</v>
      </c>
      <c r="AC48" s="32" t="s">
        <v>52</v>
      </c>
      <c r="AD48" s="39"/>
      <c r="AE48">
        <f t="shared" si="2"/>
        <v>0.67700000000000005</v>
      </c>
      <c r="AF48">
        <v>99937</v>
      </c>
      <c r="AG48" t="s">
        <v>203</v>
      </c>
      <c r="AH48" s="27">
        <v>0.76450000000000007</v>
      </c>
    </row>
    <row r="49" spans="1:34" x14ac:dyDescent="0.35">
      <c r="A49" s="28" t="s">
        <v>200</v>
      </c>
      <c r="B49" s="28" t="s">
        <v>201</v>
      </c>
      <c r="C49" s="41">
        <v>99901</v>
      </c>
      <c r="D49" s="30" t="s">
        <v>47</v>
      </c>
      <c r="E49" s="42" t="s">
        <v>202</v>
      </c>
      <c r="F49" s="55" t="s">
        <v>52</v>
      </c>
      <c r="G49" s="33" t="s">
        <v>64</v>
      </c>
      <c r="H49" s="44">
        <v>0.6613</v>
      </c>
      <c r="I49" s="35">
        <f>ROUND((Reference!B$16*List!$H49)+Reference!B$17,0)</f>
        <v>836</v>
      </c>
      <c r="J49" s="35">
        <f>ROUND((Reference!C$16*List!$H49)+Reference!C$17,0)</f>
        <v>1247</v>
      </c>
      <c r="K49" s="35">
        <f>ROUND((Reference!D$16*List!$H49)+Reference!D$17,0)</f>
        <v>1494</v>
      </c>
      <c r="L49" s="35">
        <f>ROUND((Reference!E$16*List!$H49)+Reference!E$17,0)</f>
        <v>1847</v>
      </c>
      <c r="M49" s="35">
        <f>ROUND((Reference!F$16*List!$H49)+Reference!F$17,0)</f>
        <v>1924</v>
      </c>
      <c r="N49" s="35">
        <f>ROUND((Reference!G$16*List!$H49)+Reference!G$17,0)</f>
        <v>2178</v>
      </c>
      <c r="O49" s="35">
        <f>ROUND((Reference!H$16*List!$H49)+Reference!H$17,0)</f>
        <v>2261</v>
      </c>
      <c r="P49" s="35">
        <f>ROUND((Reference!I$16*List!$H49)+Reference!I$17,0)</f>
        <v>2350</v>
      </c>
      <c r="Q49" s="35">
        <f>ROUND((Reference!J$16*List!$H49)+Reference!J$17,0)</f>
        <v>2721</v>
      </c>
      <c r="R49" s="35">
        <f>ROUND((Reference!K$16*List!$H49)+Reference!K$17,0)</f>
        <v>2808</v>
      </c>
      <c r="S49" s="35">
        <f>ROUND((Reference!L$16*List!$H49)+Reference!L$17,0)</f>
        <v>3029</v>
      </c>
      <c r="T49" s="35">
        <f>ROUND((Reference!M$16*List!$H49)+Reference!M$17,0)</f>
        <v>3618</v>
      </c>
      <c r="U49" s="35">
        <f>ROUND((Reference!N$16*List!$H49)+Reference!N$17,0)</f>
        <v>14598</v>
      </c>
      <c r="V49" s="36">
        <f>ROUND((Reference!O$16*List!$H49)+Reference!O$17,0)</f>
        <v>543</v>
      </c>
      <c r="W49" s="36">
        <f>ROUND((Reference!P$16*List!$H49)+Reference!P$17,0)</f>
        <v>765</v>
      </c>
      <c r="X49" s="36">
        <f>ROUND((Reference!Q$16*List!$H49)+Reference!Q$17,0)</f>
        <v>382</v>
      </c>
      <c r="Y49" s="37"/>
      <c r="Z49" s="4" t="str">
        <f t="shared" si="1"/>
        <v>JACKSON, Alabama</v>
      </c>
      <c r="AA49" s="42" t="s">
        <v>202</v>
      </c>
      <c r="AB49" s="38" t="s">
        <v>54</v>
      </c>
      <c r="AC49" s="43" t="s">
        <v>52</v>
      </c>
      <c r="AD49" s="45"/>
      <c r="AE49">
        <f t="shared" si="2"/>
        <v>0.6613</v>
      </c>
      <c r="AF49">
        <v>99938</v>
      </c>
      <c r="AG49" t="s">
        <v>207</v>
      </c>
      <c r="AH49" s="27">
        <v>1.0167000000000002</v>
      </c>
    </row>
    <row r="50" spans="1:34" x14ac:dyDescent="0.35">
      <c r="A50" s="28" t="s">
        <v>204</v>
      </c>
      <c r="B50" s="28" t="s">
        <v>205</v>
      </c>
      <c r="C50" s="29">
        <v>13820</v>
      </c>
      <c r="D50" s="30" t="s">
        <v>68</v>
      </c>
      <c r="E50" s="31" t="s">
        <v>206</v>
      </c>
      <c r="F50" s="54" t="s">
        <v>52</v>
      </c>
      <c r="G50" s="33" t="s">
        <v>53</v>
      </c>
      <c r="H50" s="40">
        <v>0.80490000000000006</v>
      </c>
      <c r="I50" s="35">
        <f>ROUND((Reference!B$16*List!$H50)+Reference!B$17,0)</f>
        <v>959</v>
      </c>
      <c r="J50" s="35">
        <f>ROUND((Reference!C$16*List!$H50)+Reference!C$17,0)</f>
        <v>1430</v>
      </c>
      <c r="K50" s="35">
        <f>ROUND((Reference!D$16*List!$H50)+Reference!D$17,0)</f>
        <v>1714</v>
      </c>
      <c r="L50" s="35">
        <f>ROUND((Reference!E$16*List!$H50)+Reference!E$17,0)</f>
        <v>2119</v>
      </c>
      <c r="M50" s="35">
        <f>ROUND((Reference!F$16*List!$H50)+Reference!F$17,0)</f>
        <v>2207</v>
      </c>
      <c r="N50" s="35">
        <f>ROUND((Reference!G$16*List!$H50)+Reference!G$17,0)</f>
        <v>2499</v>
      </c>
      <c r="O50" s="35">
        <f>ROUND((Reference!H$16*List!$H50)+Reference!H$17,0)</f>
        <v>2594</v>
      </c>
      <c r="P50" s="35">
        <f>ROUND((Reference!I$16*List!$H50)+Reference!I$17,0)</f>
        <v>2696</v>
      </c>
      <c r="Q50" s="35">
        <f>ROUND((Reference!J$16*List!$H50)+Reference!J$17,0)</f>
        <v>3122</v>
      </c>
      <c r="R50" s="35">
        <f>ROUND((Reference!K$16*List!$H50)+Reference!K$17,0)</f>
        <v>3221</v>
      </c>
      <c r="S50" s="35">
        <f>ROUND((Reference!L$16*List!$H50)+Reference!L$17,0)</f>
        <v>3475</v>
      </c>
      <c r="T50" s="35">
        <f>ROUND((Reference!M$16*List!$H50)+Reference!M$17,0)</f>
        <v>4151</v>
      </c>
      <c r="U50" s="35">
        <f>ROUND((Reference!N$16*List!$H50)+Reference!N$17,0)</f>
        <v>16747</v>
      </c>
      <c r="V50" s="36">
        <f>ROUND((Reference!O$16*List!$H50)+Reference!O$17,0)</f>
        <v>623</v>
      </c>
      <c r="W50" s="36">
        <f>ROUND((Reference!P$16*List!$H50)+Reference!P$17,0)</f>
        <v>877</v>
      </c>
      <c r="X50" s="36">
        <f>ROUND((Reference!Q$16*List!$H50)+Reference!Q$17,0)</f>
        <v>439</v>
      </c>
      <c r="Y50" s="37"/>
      <c r="Z50" s="4" t="str">
        <f t="shared" si="1"/>
        <v>JEFFERSON, Alabama</v>
      </c>
      <c r="AA50" s="31" t="s">
        <v>206</v>
      </c>
      <c r="AB50" s="38" t="s">
        <v>54</v>
      </c>
      <c r="AC50" s="32" t="s">
        <v>52</v>
      </c>
      <c r="AD50" s="39"/>
      <c r="AE50">
        <f t="shared" si="2"/>
        <v>0.80490000000000006</v>
      </c>
      <c r="AF50">
        <v>99939</v>
      </c>
      <c r="AG50" t="s">
        <v>211</v>
      </c>
      <c r="AH50" s="27">
        <v>0.81120000000000003</v>
      </c>
    </row>
    <row r="51" spans="1:34" x14ac:dyDescent="0.35">
      <c r="A51" s="28" t="s">
        <v>208</v>
      </c>
      <c r="B51" s="28" t="s">
        <v>209</v>
      </c>
      <c r="C51" s="41">
        <v>99901</v>
      </c>
      <c r="D51" s="30" t="s">
        <v>47</v>
      </c>
      <c r="E51" s="42" t="s">
        <v>210</v>
      </c>
      <c r="F51" s="55" t="s">
        <v>52</v>
      </c>
      <c r="G51" s="33" t="s">
        <v>64</v>
      </c>
      <c r="H51" s="44">
        <v>0.6613</v>
      </c>
      <c r="I51" s="35">
        <f>ROUND((Reference!B$16*List!$H51)+Reference!B$17,0)</f>
        <v>836</v>
      </c>
      <c r="J51" s="35">
        <f>ROUND((Reference!C$16*List!$H51)+Reference!C$17,0)</f>
        <v>1247</v>
      </c>
      <c r="K51" s="35">
        <f>ROUND((Reference!D$16*List!$H51)+Reference!D$17,0)</f>
        <v>1494</v>
      </c>
      <c r="L51" s="35">
        <f>ROUND((Reference!E$16*List!$H51)+Reference!E$17,0)</f>
        <v>1847</v>
      </c>
      <c r="M51" s="35">
        <f>ROUND((Reference!F$16*List!$H51)+Reference!F$17,0)</f>
        <v>1924</v>
      </c>
      <c r="N51" s="35">
        <f>ROUND((Reference!G$16*List!$H51)+Reference!G$17,0)</f>
        <v>2178</v>
      </c>
      <c r="O51" s="35">
        <f>ROUND((Reference!H$16*List!$H51)+Reference!H$17,0)</f>
        <v>2261</v>
      </c>
      <c r="P51" s="35">
        <f>ROUND((Reference!I$16*List!$H51)+Reference!I$17,0)</f>
        <v>2350</v>
      </c>
      <c r="Q51" s="35">
        <f>ROUND((Reference!J$16*List!$H51)+Reference!J$17,0)</f>
        <v>2721</v>
      </c>
      <c r="R51" s="35">
        <f>ROUND((Reference!K$16*List!$H51)+Reference!K$17,0)</f>
        <v>2808</v>
      </c>
      <c r="S51" s="35">
        <f>ROUND((Reference!L$16*List!$H51)+Reference!L$17,0)</f>
        <v>3029</v>
      </c>
      <c r="T51" s="35">
        <f>ROUND((Reference!M$16*List!$H51)+Reference!M$17,0)</f>
        <v>3618</v>
      </c>
      <c r="U51" s="35">
        <f>ROUND((Reference!N$16*List!$H51)+Reference!N$17,0)</f>
        <v>14598</v>
      </c>
      <c r="V51" s="36">
        <f>ROUND((Reference!O$16*List!$H51)+Reference!O$17,0)</f>
        <v>543</v>
      </c>
      <c r="W51" s="36">
        <f>ROUND((Reference!P$16*List!$H51)+Reference!P$17,0)</f>
        <v>765</v>
      </c>
      <c r="X51" s="36">
        <f>ROUND((Reference!Q$16*List!$H51)+Reference!Q$17,0)</f>
        <v>382</v>
      </c>
      <c r="Y51" s="37"/>
      <c r="Z51" s="4" t="str">
        <f t="shared" si="1"/>
        <v>LAMAR, Alabama</v>
      </c>
      <c r="AA51" s="42" t="s">
        <v>210</v>
      </c>
      <c r="AB51" s="38" t="s">
        <v>54</v>
      </c>
      <c r="AC51" s="43" t="s">
        <v>52</v>
      </c>
      <c r="AD51" s="45"/>
      <c r="AE51">
        <f t="shared" si="2"/>
        <v>0.6613</v>
      </c>
      <c r="AF51">
        <v>99940</v>
      </c>
      <c r="AG51" t="s">
        <v>215</v>
      </c>
      <c r="AH51" s="27">
        <v>0.4047</v>
      </c>
    </row>
    <row r="52" spans="1:34" x14ac:dyDescent="0.35">
      <c r="A52" s="28" t="s">
        <v>212</v>
      </c>
      <c r="B52" s="28" t="s">
        <v>213</v>
      </c>
      <c r="C52" s="29">
        <v>22520</v>
      </c>
      <c r="D52" s="30" t="s">
        <v>122</v>
      </c>
      <c r="E52" s="31" t="s">
        <v>214</v>
      </c>
      <c r="F52" s="54" t="s">
        <v>52</v>
      </c>
      <c r="G52" s="33" t="s">
        <v>53</v>
      </c>
      <c r="H52" s="40">
        <v>0.65960000000000008</v>
      </c>
      <c r="I52" s="35">
        <f>ROUND((Reference!B$16*List!$H52)+Reference!B$17,0)</f>
        <v>835</v>
      </c>
      <c r="J52" s="35">
        <f>ROUND((Reference!C$16*List!$H52)+Reference!C$17,0)</f>
        <v>1245</v>
      </c>
      <c r="K52" s="35">
        <f>ROUND((Reference!D$16*List!$H52)+Reference!D$17,0)</f>
        <v>1491</v>
      </c>
      <c r="L52" s="35">
        <f>ROUND((Reference!E$16*List!$H52)+Reference!E$17,0)</f>
        <v>1844</v>
      </c>
      <c r="M52" s="35">
        <f>ROUND((Reference!F$16*List!$H52)+Reference!F$17,0)</f>
        <v>1921</v>
      </c>
      <c r="N52" s="35">
        <f>ROUND((Reference!G$16*List!$H52)+Reference!G$17,0)</f>
        <v>2174</v>
      </c>
      <c r="O52" s="35">
        <f>ROUND((Reference!H$16*List!$H52)+Reference!H$17,0)</f>
        <v>2257</v>
      </c>
      <c r="P52" s="35">
        <f>ROUND((Reference!I$16*List!$H52)+Reference!I$17,0)</f>
        <v>2346</v>
      </c>
      <c r="Q52" s="35">
        <f>ROUND((Reference!J$16*List!$H52)+Reference!J$17,0)</f>
        <v>2717</v>
      </c>
      <c r="R52" s="35">
        <f>ROUND((Reference!K$16*List!$H52)+Reference!K$17,0)</f>
        <v>2803</v>
      </c>
      <c r="S52" s="35">
        <f>ROUND((Reference!L$16*List!$H52)+Reference!L$17,0)</f>
        <v>3024</v>
      </c>
      <c r="T52" s="35">
        <f>ROUND((Reference!M$16*List!$H52)+Reference!M$17,0)</f>
        <v>3612</v>
      </c>
      <c r="U52" s="35">
        <f>ROUND((Reference!N$16*List!$H52)+Reference!N$17,0)</f>
        <v>14573</v>
      </c>
      <c r="V52" s="36">
        <f>ROUND((Reference!O$16*List!$H52)+Reference!O$17,0)</f>
        <v>542</v>
      </c>
      <c r="W52" s="36">
        <f>ROUND((Reference!P$16*List!$H52)+Reference!P$17,0)</f>
        <v>763</v>
      </c>
      <c r="X52" s="36">
        <f>ROUND((Reference!Q$16*List!$H52)+Reference!Q$17,0)</f>
        <v>382</v>
      </c>
      <c r="Y52" s="37"/>
      <c r="Z52" s="4" t="str">
        <f t="shared" si="1"/>
        <v>LAUDERDALE, Alabama</v>
      </c>
      <c r="AA52" s="31" t="s">
        <v>214</v>
      </c>
      <c r="AB52" s="38" t="s">
        <v>54</v>
      </c>
      <c r="AC52" s="32" t="s">
        <v>52</v>
      </c>
      <c r="AD52" s="39"/>
      <c r="AE52">
        <f t="shared" si="2"/>
        <v>0.65960000000000008</v>
      </c>
      <c r="AF52">
        <v>99941</v>
      </c>
      <c r="AG52" t="s">
        <v>220</v>
      </c>
      <c r="AH52" s="47" t="s">
        <v>88</v>
      </c>
    </row>
    <row r="53" spans="1:34" x14ac:dyDescent="0.35">
      <c r="A53" s="28" t="s">
        <v>216</v>
      </c>
      <c r="B53" s="28" t="s">
        <v>217</v>
      </c>
      <c r="C53" s="29">
        <v>19460</v>
      </c>
      <c r="D53" s="30" t="s">
        <v>218</v>
      </c>
      <c r="E53" s="31" t="s">
        <v>219</v>
      </c>
      <c r="F53" s="54" t="s">
        <v>52</v>
      </c>
      <c r="G53" s="33" t="s">
        <v>53</v>
      </c>
      <c r="H53" s="40">
        <v>0.68140000000000001</v>
      </c>
      <c r="I53" s="35">
        <f>ROUND((Reference!B$16*List!$H53)+Reference!B$17,0)</f>
        <v>853</v>
      </c>
      <c r="J53" s="35">
        <f>ROUND((Reference!C$16*List!$H53)+Reference!C$17,0)</f>
        <v>1273</v>
      </c>
      <c r="K53" s="35">
        <f>ROUND((Reference!D$16*List!$H53)+Reference!D$17,0)</f>
        <v>1525</v>
      </c>
      <c r="L53" s="35">
        <f>ROUND((Reference!E$16*List!$H53)+Reference!E$17,0)</f>
        <v>1885</v>
      </c>
      <c r="M53" s="35">
        <f>ROUND((Reference!F$16*List!$H53)+Reference!F$17,0)</f>
        <v>1964</v>
      </c>
      <c r="N53" s="35">
        <f>ROUND((Reference!G$16*List!$H53)+Reference!G$17,0)</f>
        <v>2223</v>
      </c>
      <c r="O53" s="35">
        <f>ROUND((Reference!H$16*List!$H53)+Reference!H$17,0)</f>
        <v>2308</v>
      </c>
      <c r="P53" s="35">
        <f>ROUND((Reference!I$16*List!$H53)+Reference!I$17,0)</f>
        <v>2399</v>
      </c>
      <c r="Q53" s="35">
        <f>ROUND((Reference!J$16*List!$H53)+Reference!J$17,0)</f>
        <v>2778</v>
      </c>
      <c r="R53" s="35">
        <f>ROUND((Reference!K$16*List!$H53)+Reference!K$17,0)</f>
        <v>2865</v>
      </c>
      <c r="S53" s="35">
        <f>ROUND((Reference!L$16*List!$H53)+Reference!L$17,0)</f>
        <v>3092</v>
      </c>
      <c r="T53" s="35">
        <f>ROUND((Reference!M$16*List!$H53)+Reference!M$17,0)</f>
        <v>3693</v>
      </c>
      <c r="U53" s="35">
        <f>ROUND((Reference!N$16*List!$H53)+Reference!N$17,0)</f>
        <v>14899</v>
      </c>
      <c r="V53" s="36">
        <f>ROUND((Reference!O$16*List!$H53)+Reference!O$17,0)</f>
        <v>554</v>
      </c>
      <c r="W53" s="36">
        <f>ROUND((Reference!P$16*List!$H53)+Reference!P$17,0)</f>
        <v>780</v>
      </c>
      <c r="X53" s="36">
        <f>ROUND((Reference!Q$16*List!$H53)+Reference!Q$17,0)</f>
        <v>390</v>
      </c>
      <c r="Y53" s="37"/>
      <c r="Z53" s="4" t="str">
        <f t="shared" si="1"/>
        <v>LAWRENCE, Alabama</v>
      </c>
      <c r="AA53" s="31" t="s">
        <v>219</v>
      </c>
      <c r="AB53" s="38" t="s">
        <v>54</v>
      </c>
      <c r="AC53" s="32" t="s">
        <v>52</v>
      </c>
      <c r="AD53" s="39"/>
      <c r="AE53">
        <f t="shared" si="2"/>
        <v>0.68140000000000001</v>
      </c>
      <c r="AF53">
        <v>99942</v>
      </c>
      <c r="AG53" t="s">
        <v>225</v>
      </c>
      <c r="AH53" s="27">
        <v>0.80220000000000002</v>
      </c>
    </row>
    <row r="54" spans="1:34" x14ac:dyDescent="0.35">
      <c r="A54" s="28" t="s">
        <v>221</v>
      </c>
      <c r="B54" s="28" t="s">
        <v>222</v>
      </c>
      <c r="C54" s="29">
        <v>12220</v>
      </c>
      <c r="D54" s="30" t="s">
        <v>223</v>
      </c>
      <c r="E54" s="31" t="s">
        <v>224</v>
      </c>
      <c r="F54" s="54" t="s">
        <v>52</v>
      </c>
      <c r="G54" s="33" t="s">
        <v>53</v>
      </c>
      <c r="H54" s="40">
        <v>0.68240000000000001</v>
      </c>
      <c r="I54" s="35">
        <f>ROUND((Reference!B$16*List!$H54)+Reference!B$17,0)</f>
        <v>854</v>
      </c>
      <c r="J54" s="35">
        <f>ROUND((Reference!C$16*List!$H54)+Reference!C$17,0)</f>
        <v>1274</v>
      </c>
      <c r="K54" s="35">
        <f>ROUND((Reference!D$16*List!$H54)+Reference!D$17,0)</f>
        <v>1526</v>
      </c>
      <c r="L54" s="35">
        <f>ROUND((Reference!E$16*List!$H54)+Reference!E$17,0)</f>
        <v>1887</v>
      </c>
      <c r="M54" s="35">
        <f>ROUND((Reference!F$16*List!$H54)+Reference!F$17,0)</f>
        <v>1966</v>
      </c>
      <c r="N54" s="35">
        <f>ROUND((Reference!G$16*List!$H54)+Reference!G$17,0)</f>
        <v>2225</v>
      </c>
      <c r="O54" s="35">
        <f>ROUND((Reference!H$16*List!$H54)+Reference!H$17,0)</f>
        <v>2310</v>
      </c>
      <c r="P54" s="35">
        <f>ROUND((Reference!I$16*List!$H54)+Reference!I$17,0)</f>
        <v>2401</v>
      </c>
      <c r="Q54" s="35">
        <f>ROUND((Reference!J$16*List!$H54)+Reference!J$17,0)</f>
        <v>2780</v>
      </c>
      <c r="R54" s="35">
        <f>ROUND((Reference!K$16*List!$H54)+Reference!K$17,0)</f>
        <v>2868</v>
      </c>
      <c r="S54" s="35">
        <f>ROUND((Reference!L$16*List!$H54)+Reference!L$17,0)</f>
        <v>3095</v>
      </c>
      <c r="T54" s="35">
        <f>ROUND((Reference!M$16*List!$H54)+Reference!M$17,0)</f>
        <v>3696</v>
      </c>
      <c r="U54" s="35">
        <f>ROUND((Reference!N$16*List!$H54)+Reference!N$17,0)</f>
        <v>14914</v>
      </c>
      <c r="V54" s="36">
        <f>ROUND((Reference!O$16*List!$H54)+Reference!O$17,0)</f>
        <v>554</v>
      </c>
      <c r="W54" s="36">
        <f>ROUND((Reference!P$16*List!$H54)+Reference!P$17,0)</f>
        <v>781</v>
      </c>
      <c r="X54" s="36">
        <f>ROUND((Reference!Q$16*List!$H54)+Reference!Q$17,0)</f>
        <v>391</v>
      </c>
      <c r="Y54" s="37"/>
      <c r="Z54" s="4" t="str">
        <f t="shared" si="1"/>
        <v>LEE, Alabama</v>
      </c>
      <c r="AA54" s="31" t="s">
        <v>224</v>
      </c>
      <c r="AB54" s="38" t="s">
        <v>54</v>
      </c>
      <c r="AC54" s="32" t="s">
        <v>52</v>
      </c>
      <c r="AD54" s="39"/>
      <c r="AE54">
        <f t="shared" si="2"/>
        <v>0.68240000000000001</v>
      </c>
      <c r="AF54">
        <v>99943</v>
      </c>
      <c r="AG54" t="s">
        <v>230</v>
      </c>
      <c r="AH54" s="27">
        <v>0.83400000000000007</v>
      </c>
    </row>
    <row r="55" spans="1:34" x14ac:dyDescent="0.35">
      <c r="A55" s="28" t="s">
        <v>226</v>
      </c>
      <c r="B55" s="28" t="s">
        <v>227</v>
      </c>
      <c r="C55" s="29">
        <v>26620</v>
      </c>
      <c r="D55" s="30" t="s">
        <v>228</v>
      </c>
      <c r="E55" s="31" t="s">
        <v>229</v>
      </c>
      <c r="F55" s="54" t="s">
        <v>52</v>
      </c>
      <c r="G55" s="33" t="s">
        <v>53</v>
      </c>
      <c r="H55" s="40">
        <v>0.80430000000000001</v>
      </c>
      <c r="I55" s="35">
        <f>ROUND((Reference!B$16*List!$H55)+Reference!B$17,0)</f>
        <v>959</v>
      </c>
      <c r="J55" s="35">
        <f>ROUND((Reference!C$16*List!$H55)+Reference!C$17,0)</f>
        <v>1430</v>
      </c>
      <c r="K55" s="35">
        <f>ROUND((Reference!D$16*List!$H55)+Reference!D$17,0)</f>
        <v>1713</v>
      </c>
      <c r="L55" s="35">
        <f>ROUND((Reference!E$16*List!$H55)+Reference!E$17,0)</f>
        <v>2118</v>
      </c>
      <c r="M55" s="35">
        <f>ROUND((Reference!F$16*List!$H55)+Reference!F$17,0)</f>
        <v>2206</v>
      </c>
      <c r="N55" s="35">
        <f>ROUND((Reference!G$16*List!$H55)+Reference!G$17,0)</f>
        <v>2497</v>
      </c>
      <c r="O55" s="35">
        <f>ROUND((Reference!H$16*List!$H55)+Reference!H$17,0)</f>
        <v>2593</v>
      </c>
      <c r="P55" s="35">
        <f>ROUND((Reference!I$16*List!$H55)+Reference!I$17,0)</f>
        <v>2695</v>
      </c>
      <c r="Q55" s="35">
        <f>ROUND((Reference!J$16*List!$H55)+Reference!J$17,0)</f>
        <v>3120</v>
      </c>
      <c r="R55" s="35">
        <f>ROUND((Reference!K$16*List!$H55)+Reference!K$17,0)</f>
        <v>3219</v>
      </c>
      <c r="S55" s="35">
        <f>ROUND((Reference!L$16*List!$H55)+Reference!L$17,0)</f>
        <v>3474</v>
      </c>
      <c r="T55" s="35">
        <f>ROUND((Reference!M$16*List!$H55)+Reference!M$17,0)</f>
        <v>4149</v>
      </c>
      <c r="U55" s="35">
        <f>ROUND((Reference!N$16*List!$H55)+Reference!N$17,0)</f>
        <v>16738</v>
      </c>
      <c r="V55" s="36">
        <f>ROUND((Reference!O$16*List!$H55)+Reference!O$17,0)</f>
        <v>622</v>
      </c>
      <c r="W55" s="36">
        <f>ROUND((Reference!P$16*List!$H55)+Reference!P$17,0)</f>
        <v>877</v>
      </c>
      <c r="X55" s="36">
        <f>ROUND((Reference!Q$16*List!$H55)+Reference!Q$17,0)</f>
        <v>438</v>
      </c>
      <c r="Y55" s="37"/>
      <c r="Z55" s="4" t="str">
        <f t="shared" si="1"/>
        <v>LIMESTONE, Alabama</v>
      </c>
      <c r="AA55" s="31" t="s">
        <v>229</v>
      </c>
      <c r="AB55" s="38" t="s">
        <v>54</v>
      </c>
      <c r="AC55" s="32" t="s">
        <v>52</v>
      </c>
      <c r="AD55" s="39"/>
      <c r="AE55">
        <f t="shared" si="2"/>
        <v>0.80430000000000001</v>
      </c>
      <c r="AF55">
        <v>99944</v>
      </c>
      <c r="AG55" t="s">
        <v>234</v>
      </c>
      <c r="AH55" s="27">
        <v>0.87650000000000006</v>
      </c>
    </row>
    <row r="56" spans="1:34" x14ac:dyDescent="0.35">
      <c r="A56" s="28" t="s">
        <v>231</v>
      </c>
      <c r="B56" s="28" t="s">
        <v>232</v>
      </c>
      <c r="C56" s="29">
        <v>33860</v>
      </c>
      <c r="D56" s="30" t="s">
        <v>50</v>
      </c>
      <c r="E56" s="31" t="s">
        <v>233</v>
      </c>
      <c r="F56" s="54" t="s">
        <v>52</v>
      </c>
      <c r="G56" s="33" t="s">
        <v>53</v>
      </c>
      <c r="H56" s="40">
        <v>0.76050000000000006</v>
      </c>
      <c r="I56" s="35">
        <f>ROUND((Reference!B$16*List!$H56)+Reference!B$17,0)</f>
        <v>921</v>
      </c>
      <c r="J56" s="35">
        <f>ROUND((Reference!C$16*List!$H56)+Reference!C$17,0)</f>
        <v>1374</v>
      </c>
      <c r="K56" s="35">
        <f>ROUND((Reference!D$16*List!$H56)+Reference!D$17,0)</f>
        <v>1646</v>
      </c>
      <c r="L56" s="35">
        <f>ROUND((Reference!E$16*List!$H56)+Reference!E$17,0)</f>
        <v>2035</v>
      </c>
      <c r="M56" s="35">
        <f>ROUND((Reference!F$16*List!$H56)+Reference!F$17,0)</f>
        <v>2120</v>
      </c>
      <c r="N56" s="35">
        <f>ROUND((Reference!G$16*List!$H56)+Reference!G$17,0)</f>
        <v>2400</v>
      </c>
      <c r="O56" s="35">
        <f>ROUND((Reference!H$16*List!$H56)+Reference!H$17,0)</f>
        <v>2491</v>
      </c>
      <c r="P56" s="35">
        <f>ROUND((Reference!I$16*List!$H56)+Reference!I$17,0)</f>
        <v>2589</v>
      </c>
      <c r="Q56" s="35">
        <f>ROUND((Reference!J$16*List!$H56)+Reference!J$17,0)</f>
        <v>2998</v>
      </c>
      <c r="R56" s="35">
        <f>ROUND((Reference!K$16*List!$H56)+Reference!K$17,0)</f>
        <v>3093</v>
      </c>
      <c r="S56" s="35">
        <f>ROUND((Reference!L$16*List!$H56)+Reference!L$17,0)</f>
        <v>3337</v>
      </c>
      <c r="T56" s="35">
        <f>ROUND((Reference!M$16*List!$H56)+Reference!M$17,0)</f>
        <v>3986</v>
      </c>
      <c r="U56" s="35">
        <f>ROUND((Reference!N$16*List!$H56)+Reference!N$17,0)</f>
        <v>16083</v>
      </c>
      <c r="V56" s="36">
        <f>ROUND((Reference!O$16*List!$H56)+Reference!O$17,0)</f>
        <v>598</v>
      </c>
      <c r="W56" s="36">
        <f>ROUND((Reference!P$16*List!$H56)+Reference!P$17,0)</f>
        <v>842</v>
      </c>
      <c r="X56" s="36">
        <f>ROUND((Reference!Q$16*List!$H56)+Reference!Q$17,0)</f>
        <v>421</v>
      </c>
      <c r="Y56" s="37"/>
      <c r="Z56" s="4" t="str">
        <f t="shared" si="1"/>
        <v>LOWNDES, Alabama</v>
      </c>
      <c r="AA56" s="31" t="s">
        <v>233</v>
      </c>
      <c r="AB56" s="38" t="s">
        <v>54</v>
      </c>
      <c r="AC56" s="32" t="s">
        <v>52</v>
      </c>
      <c r="AD56" s="39"/>
      <c r="AE56">
        <f t="shared" si="2"/>
        <v>0.76050000000000006</v>
      </c>
      <c r="AF56">
        <v>99945</v>
      </c>
      <c r="AG56" t="s">
        <v>238</v>
      </c>
      <c r="AH56" s="27">
        <v>0.94430000000000003</v>
      </c>
    </row>
    <row r="57" spans="1:34" x14ac:dyDescent="0.35">
      <c r="A57" s="28" t="s">
        <v>235</v>
      </c>
      <c r="B57" s="28" t="s">
        <v>236</v>
      </c>
      <c r="C57" s="41">
        <v>99901</v>
      </c>
      <c r="D57" s="30" t="s">
        <v>47</v>
      </c>
      <c r="E57" s="42" t="s">
        <v>237</v>
      </c>
      <c r="F57" s="55" t="s">
        <v>52</v>
      </c>
      <c r="G57" s="33" t="s">
        <v>64</v>
      </c>
      <c r="H57" s="44">
        <v>0.6613</v>
      </c>
      <c r="I57" s="35">
        <f>ROUND((Reference!B$16*List!$H57)+Reference!B$17,0)</f>
        <v>836</v>
      </c>
      <c r="J57" s="35">
        <f>ROUND((Reference!C$16*List!$H57)+Reference!C$17,0)</f>
        <v>1247</v>
      </c>
      <c r="K57" s="35">
        <f>ROUND((Reference!D$16*List!$H57)+Reference!D$17,0)</f>
        <v>1494</v>
      </c>
      <c r="L57" s="35">
        <f>ROUND((Reference!E$16*List!$H57)+Reference!E$17,0)</f>
        <v>1847</v>
      </c>
      <c r="M57" s="35">
        <f>ROUND((Reference!F$16*List!$H57)+Reference!F$17,0)</f>
        <v>1924</v>
      </c>
      <c r="N57" s="35">
        <f>ROUND((Reference!G$16*List!$H57)+Reference!G$17,0)</f>
        <v>2178</v>
      </c>
      <c r="O57" s="35">
        <f>ROUND((Reference!H$16*List!$H57)+Reference!H$17,0)</f>
        <v>2261</v>
      </c>
      <c r="P57" s="35">
        <f>ROUND((Reference!I$16*List!$H57)+Reference!I$17,0)</f>
        <v>2350</v>
      </c>
      <c r="Q57" s="35">
        <f>ROUND((Reference!J$16*List!$H57)+Reference!J$17,0)</f>
        <v>2721</v>
      </c>
      <c r="R57" s="35">
        <f>ROUND((Reference!K$16*List!$H57)+Reference!K$17,0)</f>
        <v>2808</v>
      </c>
      <c r="S57" s="35">
        <f>ROUND((Reference!L$16*List!$H57)+Reference!L$17,0)</f>
        <v>3029</v>
      </c>
      <c r="T57" s="35">
        <f>ROUND((Reference!M$16*List!$H57)+Reference!M$17,0)</f>
        <v>3618</v>
      </c>
      <c r="U57" s="35">
        <f>ROUND((Reference!N$16*List!$H57)+Reference!N$17,0)</f>
        <v>14598</v>
      </c>
      <c r="V57" s="36">
        <f>ROUND((Reference!O$16*List!$H57)+Reference!O$17,0)</f>
        <v>543</v>
      </c>
      <c r="W57" s="36">
        <f>ROUND((Reference!P$16*List!$H57)+Reference!P$17,0)</f>
        <v>765</v>
      </c>
      <c r="X57" s="36">
        <f>ROUND((Reference!Q$16*List!$H57)+Reference!Q$17,0)</f>
        <v>382</v>
      </c>
      <c r="Y57" s="37"/>
      <c r="Z57" s="4" t="str">
        <f t="shared" si="1"/>
        <v>MACON, Alabama</v>
      </c>
      <c r="AA57" s="42" t="s">
        <v>237</v>
      </c>
      <c r="AB57" s="38" t="s">
        <v>54</v>
      </c>
      <c r="AC57" s="43" t="s">
        <v>52</v>
      </c>
      <c r="AD57" s="45"/>
      <c r="AE57">
        <f t="shared" si="2"/>
        <v>0.6613</v>
      </c>
      <c r="AF57">
        <v>99946</v>
      </c>
      <c r="AG57" t="s">
        <v>242</v>
      </c>
      <c r="AH57" s="27">
        <v>0.87650000000000006</v>
      </c>
    </row>
    <row r="58" spans="1:34" x14ac:dyDescent="0.35">
      <c r="A58" s="28" t="s">
        <v>239</v>
      </c>
      <c r="B58" s="28" t="s">
        <v>240</v>
      </c>
      <c r="C58" s="29">
        <v>26620</v>
      </c>
      <c r="D58" s="30" t="s">
        <v>228</v>
      </c>
      <c r="E58" s="31" t="s">
        <v>241</v>
      </c>
      <c r="F58" s="54" t="s">
        <v>52</v>
      </c>
      <c r="G58" s="33" t="s">
        <v>53</v>
      </c>
      <c r="H58" s="40">
        <v>0.80430000000000001</v>
      </c>
      <c r="I58" s="35">
        <f>ROUND((Reference!B$16*List!$H58)+Reference!B$17,0)</f>
        <v>959</v>
      </c>
      <c r="J58" s="35">
        <f>ROUND((Reference!C$16*List!$H58)+Reference!C$17,0)</f>
        <v>1430</v>
      </c>
      <c r="K58" s="35">
        <f>ROUND((Reference!D$16*List!$H58)+Reference!D$17,0)</f>
        <v>1713</v>
      </c>
      <c r="L58" s="35">
        <f>ROUND((Reference!E$16*List!$H58)+Reference!E$17,0)</f>
        <v>2118</v>
      </c>
      <c r="M58" s="35">
        <f>ROUND((Reference!F$16*List!$H58)+Reference!F$17,0)</f>
        <v>2206</v>
      </c>
      <c r="N58" s="35">
        <f>ROUND((Reference!G$16*List!$H58)+Reference!G$17,0)</f>
        <v>2497</v>
      </c>
      <c r="O58" s="35">
        <f>ROUND((Reference!H$16*List!$H58)+Reference!H$17,0)</f>
        <v>2593</v>
      </c>
      <c r="P58" s="35">
        <f>ROUND((Reference!I$16*List!$H58)+Reference!I$17,0)</f>
        <v>2695</v>
      </c>
      <c r="Q58" s="35">
        <f>ROUND((Reference!J$16*List!$H58)+Reference!J$17,0)</f>
        <v>3120</v>
      </c>
      <c r="R58" s="35">
        <f>ROUND((Reference!K$16*List!$H58)+Reference!K$17,0)</f>
        <v>3219</v>
      </c>
      <c r="S58" s="35">
        <f>ROUND((Reference!L$16*List!$H58)+Reference!L$17,0)</f>
        <v>3474</v>
      </c>
      <c r="T58" s="35">
        <f>ROUND((Reference!M$16*List!$H58)+Reference!M$17,0)</f>
        <v>4149</v>
      </c>
      <c r="U58" s="35">
        <f>ROUND((Reference!N$16*List!$H58)+Reference!N$17,0)</f>
        <v>16738</v>
      </c>
      <c r="V58" s="36">
        <f>ROUND((Reference!O$16*List!$H58)+Reference!O$17,0)</f>
        <v>622</v>
      </c>
      <c r="W58" s="36">
        <f>ROUND((Reference!P$16*List!$H58)+Reference!P$17,0)</f>
        <v>877</v>
      </c>
      <c r="X58" s="36">
        <f>ROUND((Reference!Q$16*List!$H58)+Reference!Q$17,0)</f>
        <v>438</v>
      </c>
      <c r="Y58" s="37"/>
      <c r="Z58" s="4" t="str">
        <f t="shared" si="1"/>
        <v>MADISON, Alabama</v>
      </c>
      <c r="AA58" s="31" t="s">
        <v>241</v>
      </c>
      <c r="AB58" s="38" t="s">
        <v>54</v>
      </c>
      <c r="AC58" s="32" t="s">
        <v>52</v>
      </c>
      <c r="AD58" s="39"/>
      <c r="AE58">
        <f t="shared" si="2"/>
        <v>0.80430000000000001</v>
      </c>
      <c r="AF58">
        <v>99947</v>
      </c>
      <c r="AG58" t="s">
        <v>246</v>
      </c>
      <c r="AH58" s="27">
        <v>0.94430000000000003</v>
      </c>
    </row>
    <row r="59" spans="1:34" x14ac:dyDescent="0.35">
      <c r="A59" s="28" t="s">
        <v>243</v>
      </c>
      <c r="B59" s="28" t="s">
        <v>244</v>
      </c>
      <c r="C59" s="41">
        <v>99901</v>
      </c>
      <c r="D59" s="30" t="s">
        <v>47</v>
      </c>
      <c r="E59" s="42" t="s">
        <v>245</v>
      </c>
      <c r="F59" s="55" t="s">
        <v>52</v>
      </c>
      <c r="G59" s="33" t="s">
        <v>64</v>
      </c>
      <c r="H59" s="44">
        <v>0.6613</v>
      </c>
      <c r="I59" s="35">
        <f>ROUND((Reference!B$16*List!$H59)+Reference!B$17,0)</f>
        <v>836</v>
      </c>
      <c r="J59" s="35">
        <f>ROUND((Reference!C$16*List!$H59)+Reference!C$17,0)</f>
        <v>1247</v>
      </c>
      <c r="K59" s="35">
        <f>ROUND((Reference!D$16*List!$H59)+Reference!D$17,0)</f>
        <v>1494</v>
      </c>
      <c r="L59" s="35">
        <f>ROUND((Reference!E$16*List!$H59)+Reference!E$17,0)</f>
        <v>1847</v>
      </c>
      <c r="M59" s="35">
        <f>ROUND((Reference!F$16*List!$H59)+Reference!F$17,0)</f>
        <v>1924</v>
      </c>
      <c r="N59" s="35">
        <f>ROUND((Reference!G$16*List!$H59)+Reference!G$17,0)</f>
        <v>2178</v>
      </c>
      <c r="O59" s="35">
        <f>ROUND((Reference!H$16*List!$H59)+Reference!H$17,0)</f>
        <v>2261</v>
      </c>
      <c r="P59" s="35">
        <f>ROUND((Reference!I$16*List!$H59)+Reference!I$17,0)</f>
        <v>2350</v>
      </c>
      <c r="Q59" s="35">
        <f>ROUND((Reference!J$16*List!$H59)+Reference!J$17,0)</f>
        <v>2721</v>
      </c>
      <c r="R59" s="35">
        <f>ROUND((Reference!K$16*List!$H59)+Reference!K$17,0)</f>
        <v>2808</v>
      </c>
      <c r="S59" s="35">
        <f>ROUND((Reference!L$16*List!$H59)+Reference!L$17,0)</f>
        <v>3029</v>
      </c>
      <c r="T59" s="35">
        <f>ROUND((Reference!M$16*List!$H59)+Reference!M$17,0)</f>
        <v>3618</v>
      </c>
      <c r="U59" s="35">
        <f>ROUND((Reference!N$16*List!$H59)+Reference!N$17,0)</f>
        <v>14598</v>
      </c>
      <c r="V59" s="36">
        <f>ROUND((Reference!O$16*List!$H59)+Reference!O$17,0)</f>
        <v>543</v>
      </c>
      <c r="W59" s="36">
        <f>ROUND((Reference!P$16*List!$H59)+Reference!P$17,0)</f>
        <v>765</v>
      </c>
      <c r="X59" s="36">
        <f>ROUND((Reference!Q$16*List!$H59)+Reference!Q$17,0)</f>
        <v>382</v>
      </c>
      <c r="Y59" s="37"/>
      <c r="Z59" s="4" t="str">
        <f t="shared" si="1"/>
        <v>MARENGO, Alabama</v>
      </c>
      <c r="AA59" s="42" t="s">
        <v>245</v>
      </c>
      <c r="AB59" s="38" t="s">
        <v>54</v>
      </c>
      <c r="AC59" s="43" t="s">
        <v>52</v>
      </c>
      <c r="AD59" s="45"/>
      <c r="AE59">
        <f t="shared" si="2"/>
        <v>0.6613</v>
      </c>
      <c r="AF59">
        <v>99948</v>
      </c>
      <c r="AG59" t="s">
        <v>250</v>
      </c>
      <c r="AH59" s="27">
        <v>0.60040000000000004</v>
      </c>
    </row>
    <row r="60" spans="1:34" x14ac:dyDescent="0.35">
      <c r="A60" s="28" t="s">
        <v>247</v>
      </c>
      <c r="B60" s="28" t="s">
        <v>248</v>
      </c>
      <c r="C60" s="41">
        <v>99901</v>
      </c>
      <c r="D60" s="30" t="s">
        <v>47</v>
      </c>
      <c r="E60" s="42" t="s">
        <v>249</v>
      </c>
      <c r="F60" s="55" t="s">
        <v>52</v>
      </c>
      <c r="G60" s="33" t="s">
        <v>64</v>
      </c>
      <c r="H60" s="44">
        <v>0.6613</v>
      </c>
      <c r="I60" s="35">
        <f>ROUND((Reference!B$16*List!$H60)+Reference!B$17,0)</f>
        <v>836</v>
      </c>
      <c r="J60" s="35">
        <f>ROUND((Reference!C$16*List!$H60)+Reference!C$17,0)</f>
        <v>1247</v>
      </c>
      <c r="K60" s="35">
        <f>ROUND((Reference!D$16*List!$H60)+Reference!D$17,0)</f>
        <v>1494</v>
      </c>
      <c r="L60" s="35">
        <f>ROUND((Reference!E$16*List!$H60)+Reference!E$17,0)</f>
        <v>1847</v>
      </c>
      <c r="M60" s="35">
        <f>ROUND((Reference!F$16*List!$H60)+Reference!F$17,0)</f>
        <v>1924</v>
      </c>
      <c r="N60" s="35">
        <f>ROUND((Reference!G$16*List!$H60)+Reference!G$17,0)</f>
        <v>2178</v>
      </c>
      <c r="O60" s="35">
        <f>ROUND((Reference!H$16*List!$H60)+Reference!H$17,0)</f>
        <v>2261</v>
      </c>
      <c r="P60" s="35">
        <f>ROUND((Reference!I$16*List!$H60)+Reference!I$17,0)</f>
        <v>2350</v>
      </c>
      <c r="Q60" s="35">
        <f>ROUND((Reference!J$16*List!$H60)+Reference!J$17,0)</f>
        <v>2721</v>
      </c>
      <c r="R60" s="35">
        <f>ROUND((Reference!K$16*List!$H60)+Reference!K$17,0)</f>
        <v>2808</v>
      </c>
      <c r="S60" s="35">
        <f>ROUND((Reference!L$16*List!$H60)+Reference!L$17,0)</f>
        <v>3029</v>
      </c>
      <c r="T60" s="35">
        <f>ROUND((Reference!M$16*List!$H60)+Reference!M$17,0)</f>
        <v>3618</v>
      </c>
      <c r="U60" s="35">
        <f>ROUND((Reference!N$16*List!$H60)+Reference!N$17,0)</f>
        <v>14598</v>
      </c>
      <c r="V60" s="36">
        <f>ROUND((Reference!O$16*List!$H60)+Reference!O$17,0)</f>
        <v>543</v>
      </c>
      <c r="W60" s="36">
        <f>ROUND((Reference!P$16*List!$H60)+Reference!P$17,0)</f>
        <v>765</v>
      </c>
      <c r="X60" s="36">
        <f>ROUND((Reference!Q$16*List!$H60)+Reference!Q$17,0)</f>
        <v>382</v>
      </c>
      <c r="Y60" s="37"/>
      <c r="Z60" s="4" t="str">
        <f t="shared" si="1"/>
        <v>MARION, Alabama</v>
      </c>
      <c r="AA60" s="42" t="s">
        <v>249</v>
      </c>
      <c r="AB60" s="38" t="s">
        <v>54</v>
      </c>
      <c r="AC60" s="43" t="s">
        <v>52</v>
      </c>
      <c r="AD60" s="45"/>
      <c r="AE60">
        <f t="shared" si="2"/>
        <v>0.6613</v>
      </c>
      <c r="AF60">
        <v>99949</v>
      </c>
      <c r="AG60" t="s">
        <v>254</v>
      </c>
      <c r="AH60" s="27">
        <v>0.81220000000000003</v>
      </c>
    </row>
    <row r="61" spans="1:34" x14ac:dyDescent="0.35">
      <c r="A61" s="28" t="s">
        <v>251</v>
      </c>
      <c r="B61" s="28" t="s">
        <v>252</v>
      </c>
      <c r="C61" s="41">
        <v>99901</v>
      </c>
      <c r="D61" s="30" t="s">
        <v>47</v>
      </c>
      <c r="E61" s="42" t="s">
        <v>253</v>
      </c>
      <c r="F61" s="55" t="s">
        <v>52</v>
      </c>
      <c r="G61" s="33" t="s">
        <v>64</v>
      </c>
      <c r="H61" s="44">
        <v>0.6613</v>
      </c>
      <c r="I61" s="35">
        <f>ROUND((Reference!B$16*List!$H61)+Reference!B$17,0)</f>
        <v>836</v>
      </c>
      <c r="J61" s="35">
        <f>ROUND((Reference!C$16*List!$H61)+Reference!C$17,0)</f>
        <v>1247</v>
      </c>
      <c r="K61" s="35">
        <f>ROUND((Reference!D$16*List!$H61)+Reference!D$17,0)</f>
        <v>1494</v>
      </c>
      <c r="L61" s="35">
        <f>ROUND((Reference!E$16*List!$H61)+Reference!E$17,0)</f>
        <v>1847</v>
      </c>
      <c r="M61" s="35">
        <f>ROUND((Reference!F$16*List!$H61)+Reference!F$17,0)</f>
        <v>1924</v>
      </c>
      <c r="N61" s="35">
        <f>ROUND((Reference!G$16*List!$H61)+Reference!G$17,0)</f>
        <v>2178</v>
      </c>
      <c r="O61" s="35">
        <f>ROUND((Reference!H$16*List!$H61)+Reference!H$17,0)</f>
        <v>2261</v>
      </c>
      <c r="P61" s="35">
        <f>ROUND((Reference!I$16*List!$H61)+Reference!I$17,0)</f>
        <v>2350</v>
      </c>
      <c r="Q61" s="35">
        <f>ROUND((Reference!J$16*List!$H61)+Reference!J$17,0)</f>
        <v>2721</v>
      </c>
      <c r="R61" s="35">
        <f>ROUND((Reference!K$16*List!$H61)+Reference!K$17,0)</f>
        <v>2808</v>
      </c>
      <c r="S61" s="35">
        <f>ROUND((Reference!L$16*List!$H61)+Reference!L$17,0)</f>
        <v>3029</v>
      </c>
      <c r="T61" s="35">
        <f>ROUND((Reference!M$16*List!$H61)+Reference!M$17,0)</f>
        <v>3618</v>
      </c>
      <c r="U61" s="35">
        <f>ROUND((Reference!N$16*List!$H61)+Reference!N$17,0)</f>
        <v>14598</v>
      </c>
      <c r="V61" s="36">
        <f>ROUND((Reference!O$16*List!$H61)+Reference!O$17,0)</f>
        <v>543</v>
      </c>
      <c r="W61" s="36">
        <f>ROUND((Reference!P$16*List!$H61)+Reference!P$17,0)</f>
        <v>765</v>
      </c>
      <c r="X61" s="36">
        <f>ROUND((Reference!Q$16*List!$H61)+Reference!Q$17,0)</f>
        <v>382</v>
      </c>
      <c r="Y61" s="37"/>
      <c r="Z61" s="4" t="str">
        <f t="shared" si="1"/>
        <v>MARSHALL, Alabama</v>
      </c>
      <c r="AA61" s="42" t="s">
        <v>253</v>
      </c>
      <c r="AB61" s="38" t="s">
        <v>54</v>
      </c>
      <c r="AC61" s="43" t="s">
        <v>52</v>
      </c>
      <c r="AD61" s="45"/>
      <c r="AE61">
        <f t="shared" si="2"/>
        <v>0.6613</v>
      </c>
      <c r="AF61">
        <v>99950</v>
      </c>
      <c r="AG61" t="s">
        <v>259</v>
      </c>
      <c r="AH61" s="27">
        <v>1.0270000000000001</v>
      </c>
    </row>
    <row r="62" spans="1:34" x14ac:dyDescent="0.35">
      <c r="A62" s="28" t="s">
        <v>255</v>
      </c>
      <c r="B62" s="28" t="s">
        <v>256</v>
      </c>
      <c r="C62" s="29">
        <v>33660</v>
      </c>
      <c r="D62" s="30" t="s">
        <v>257</v>
      </c>
      <c r="E62" s="31" t="s">
        <v>258</v>
      </c>
      <c r="F62" s="54" t="s">
        <v>52</v>
      </c>
      <c r="G62" s="33" t="s">
        <v>53</v>
      </c>
      <c r="H62" s="40">
        <v>0.73670000000000002</v>
      </c>
      <c r="I62" s="35">
        <f>ROUND((Reference!B$16*List!$H62)+Reference!B$17,0)</f>
        <v>901</v>
      </c>
      <c r="J62" s="35">
        <f>ROUND((Reference!C$16*List!$H62)+Reference!C$17,0)</f>
        <v>1343</v>
      </c>
      <c r="K62" s="35">
        <f>ROUND((Reference!D$16*List!$H62)+Reference!D$17,0)</f>
        <v>1609</v>
      </c>
      <c r="L62" s="35">
        <f>ROUND((Reference!E$16*List!$H62)+Reference!E$17,0)</f>
        <v>1990</v>
      </c>
      <c r="M62" s="35">
        <f>ROUND((Reference!F$16*List!$H62)+Reference!F$17,0)</f>
        <v>2073</v>
      </c>
      <c r="N62" s="35">
        <f>ROUND((Reference!G$16*List!$H62)+Reference!G$17,0)</f>
        <v>2347</v>
      </c>
      <c r="O62" s="35">
        <f>ROUND((Reference!H$16*List!$H62)+Reference!H$17,0)</f>
        <v>2436</v>
      </c>
      <c r="P62" s="35">
        <f>ROUND((Reference!I$16*List!$H62)+Reference!I$17,0)</f>
        <v>2532</v>
      </c>
      <c r="Q62" s="35">
        <f>ROUND((Reference!J$16*List!$H62)+Reference!J$17,0)</f>
        <v>2932</v>
      </c>
      <c r="R62" s="35">
        <f>ROUND((Reference!K$16*List!$H62)+Reference!K$17,0)</f>
        <v>3025</v>
      </c>
      <c r="S62" s="35">
        <f>ROUND((Reference!L$16*List!$H62)+Reference!L$17,0)</f>
        <v>3264</v>
      </c>
      <c r="T62" s="35">
        <f>ROUND((Reference!M$16*List!$H62)+Reference!M$17,0)</f>
        <v>3898</v>
      </c>
      <c r="U62" s="35">
        <f>ROUND((Reference!N$16*List!$H62)+Reference!N$17,0)</f>
        <v>15727</v>
      </c>
      <c r="V62" s="36">
        <f>ROUND((Reference!O$16*List!$H62)+Reference!O$17,0)</f>
        <v>585</v>
      </c>
      <c r="W62" s="36">
        <f>ROUND((Reference!P$16*List!$H62)+Reference!P$17,0)</f>
        <v>824</v>
      </c>
      <c r="X62" s="36">
        <f>ROUND((Reference!Q$16*List!$H62)+Reference!Q$17,0)</f>
        <v>412</v>
      </c>
      <c r="Y62" s="37"/>
      <c r="Z62" s="4" t="str">
        <f t="shared" si="1"/>
        <v>MOBILE, Alabama</v>
      </c>
      <c r="AA62" s="31" t="s">
        <v>258</v>
      </c>
      <c r="AB62" s="38" t="s">
        <v>54</v>
      </c>
      <c r="AC62" s="32" t="s">
        <v>52</v>
      </c>
      <c r="AD62" s="39"/>
      <c r="AE62">
        <f t="shared" si="2"/>
        <v>0.73670000000000002</v>
      </c>
      <c r="AF62">
        <v>99951</v>
      </c>
      <c r="AG62" t="s">
        <v>263</v>
      </c>
      <c r="AH62" s="27">
        <v>0.72370000000000001</v>
      </c>
    </row>
    <row r="63" spans="1:34" x14ac:dyDescent="0.35">
      <c r="A63" s="28" t="s">
        <v>260</v>
      </c>
      <c r="B63" s="28" t="s">
        <v>261</v>
      </c>
      <c r="C63" s="41">
        <v>99901</v>
      </c>
      <c r="D63" s="30" t="s">
        <v>47</v>
      </c>
      <c r="E63" s="42" t="s">
        <v>262</v>
      </c>
      <c r="F63" s="55" t="s">
        <v>52</v>
      </c>
      <c r="G63" s="33" t="s">
        <v>64</v>
      </c>
      <c r="H63" s="44">
        <v>0.6613</v>
      </c>
      <c r="I63" s="35">
        <f>ROUND((Reference!B$16*List!$H63)+Reference!B$17,0)</f>
        <v>836</v>
      </c>
      <c r="J63" s="35">
        <f>ROUND((Reference!C$16*List!$H63)+Reference!C$17,0)</f>
        <v>1247</v>
      </c>
      <c r="K63" s="35">
        <f>ROUND((Reference!D$16*List!$H63)+Reference!D$17,0)</f>
        <v>1494</v>
      </c>
      <c r="L63" s="35">
        <f>ROUND((Reference!E$16*List!$H63)+Reference!E$17,0)</f>
        <v>1847</v>
      </c>
      <c r="M63" s="35">
        <f>ROUND((Reference!F$16*List!$H63)+Reference!F$17,0)</f>
        <v>1924</v>
      </c>
      <c r="N63" s="35">
        <f>ROUND((Reference!G$16*List!$H63)+Reference!G$17,0)</f>
        <v>2178</v>
      </c>
      <c r="O63" s="35">
        <f>ROUND((Reference!H$16*List!$H63)+Reference!H$17,0)</f>
        <v>2261</v>
      </c>
      <c r="P63" s="35">
        <f>ROUND((Reference!I$16*List!$H63)+Reference!I$17,0)</f>
        <v>2350</v>
      </c>
      <c r="Q63" s="35">
        <f>ROUND((Reference!J$16*List!$H63)+Reference!J$17,0)</f>
        <v>2721</v>
      </c>
      <c r="R63" s="35">
        <f>ROUND((Reference!K$16*List!$H63)+Reference!K$17,0)</f>
        <v>2808</v>
      </c>
      <c r="S63" s="35">
        <f>ROUND((Reference!L$16*List!$H63)+Reference!L$17,0)</f>
        <v>3029</v>
      </c>
      <c r="T63" s="35">
        <f>ROUND((Reference!M$16*List!$H63)+Reference!M$17,0)</f>
        <v>3618</v>
      </c>
      <c r="U63" s="35">
        <f>ROUND((Reference!N$16*List!$H63)+Reference!N$17,0)</f>
        <v>14598</v>
      </c>
      <c r="V63" s="36">
        <f>ROUND((Reference!O$16*List!$H63)+Reference!O$17,0)</f>
        <v>543</v>
      </c>
      <c r="W63" s="36">
        <f>ROUND((Reference!P$16*List!$H63)+Reference!P$17,0)</f>
        <v>765</v>
      </c>
      <c r="X63" s="36">
        <f>ROUND((Reference!Q$16*List!$H63)+Reference!Q$17,0)</f>
        <v>382</v>
      </c>
      <c r="Y63" s="37"/>
      <c r="Z63" s="4" t="str">
        <f t="shared" si="1"/>
        <v>MONROE, Alabama</v>
      </c>
      <c r="AA63" s="42" t="s">
        <v>262</v>
      </c>
      <c r="AB63" s="38" t="s">
        <v>54</v>
      </c>
      <c r="AC63" s="43" t="s">
        <v>52</v>
      </c>
      <c r="AD63" s="45"/>
      <c r="AE63">
        <f t="shared" si="2"/>
        <v>0.6613</v>
      </c>
      <c r="AF63">
        <v>99952</v>
      </c>
      <c r="AG63" t="s">
        <v>267</v>
      </c>
      <c r="AH63" s="27">
        <v>0.86120000000000008</v>
      </c>
    </row>
    <row r="64" spans="1:34" x14ac:dyDescent="0.35">
      <c r="A64" s="28" t="s">
        <v>264</v>
      </c>
      <c r="B64" s="28" t="s">
        <v>265</v>
      </c>
      <c r="C64" s="29">
        <v>33860</v>
      </c>
      <c r="D64" s="30" t="s">
        <v>50</v>
      </c>
      <c r="E64" s="31" t="s">
        <v>266</v>
      </c>
      <c r="F64" s="54" t="s">
        <v>52</v>
      </c>
      <c r="G64" s="33" t="s">
        <v>53</v>
      </c>
      <c r="H64" s="40">
        <v>0.76050000000000006</v>
      </c>
      <c r="I64" s="35">
        <f>ROUND((Reference!B$16*List!$H64)+Reference!B$17,0)</f>
        <v>921</v>
      </c>
      <c r="J64" s="35">
        <f>ROUND((Reference!C$16*List!$H64)+Reference!C$17,0)</f>
        <v>1374</v>
      </c>
      <c r="K64" s="35">
        <f>ROUND((Reference!D$16*List!$H64)+Reference!D$17,0)</f>
        <v>1646</v>
      </c>
      <c r="L64" s="35">
        <f>ROUND((Reference!E$16*List!$H64)+Reference!E$17,0)</f>
        <v>2035</v>
      </c>
      <c r="M64" s="35">
        <f>ROUND((Reference!F$16*List!$H64)+Reference!F$17,0)</f>
        <v>2120</v>
      </c>
      <c r="N64" s="35">
        <f>ROUND((Reference!G$16*List!$H64)+Reference!G$17,0)</f>
        <v>2400</v>
      </c>
      <c r="O64" s="35">
        <f>ROUND((Reference!H$16*List!$H64)+Reference!H$17,0)</f>
        <v>2491</v>
      </c>
      <c r="P64" s="35">
        <f>ROUND((Reference!I$16*List!$H64)+Reference!I$17,0)</f>
        <v>2589</v>
      </c>
      <c r="Q64" s="35">
        <f>ROUND((Reference!J$16*List!$H64)+Reference!J$17,0)</f>
        <v>2998</v>
      </c>
      <c r="R64" s="35">
        <f>ROUND((Reference!K$16*List!$H64)+Reference!K$17,0)</f>
        <v>3093</v>
      </c>
      <c r="S64" s="35">
        <f>ROUND((Reference!L$16*List!$H64)+Reference!L$17,0)</f>
        <v>3337</v>
      </c>
      <c r="T64" s="35">
        <f>ROUND((Reference!M$16*List!$H64)+Reference!M$17,0)</f>
        <v>3986</v>
      </c>
      <c r="U64" s="35">
        <f>ROUND((Reference!N$16*List!$H64)+Reference!N$17,0)</f>
        <v>16083</v>
      </c>
      <c r="V64" s="36">
        <f>ROUND((Reference!O$16*List!$H64)+Reference!O$17,0)</f>
        <v>598</v>
      </c>
      <c r="W64" s="36">
        <f>ROUND((Reference!P$16*List!$H64)+Reference!P$17,0)</f>
        <v>842</v>
      </c>
      <c r="X64" s="36">
        <f>ROUND((Reference!Q$16*List!$H64)+Reference!Q$17,0)</f>
        <v>421</v>
      </c>
      <c r="Y64" s="37"/>
      <c r="Z64" s="4" t="str">
        <f t="shared" si="1"/>
        <v>MONTGOMERY, Alabama</v>
      </c>
      <c r="AA64" s="31" t="s">
        <v>266</v>
      </c>
      <c r="AB64" s="38" t="s">
        <v>54</v>
      </c>
      <c r="AC64" s="32" t="s">
        <v>52</v>
      </c>
      <c r="AD64" s="39"/>
      <c r="AE64">
        <f t="shared" si="2"/>
        <v>0.76050000000000006</v>
      </c>
      <c r="AF64">
        <v>99953</v>
      </c>
      <c r="AG64" t="s">
        <v>271</v>
      </c>
      <c r="AH64" s="27">
        <v>0.93680000000000008</v>
      </c>
    </row>
    <row r="65" spans="1:34" x14ac:dyDescent="0.35">
      <c r="A65" s="28" t="s">
        <v>268</v>
      </c>
      <c r="B65" s="28" t="s">
        <v>269</v>
      </c>
      <c r="C65" s="29">
        <v>19460</v>
      </c>
      <c r="D65" s="30" t="s">
        <v>218</v>
      </c>
      <c r="E65" s="31" t="s">
        <v>270</v>
      </c>
      <c r="F65" s="54" t="s">
        <v>52</v>
      </c>
      <c r="G65" s="33" t="s">
        <v>53</v>
      </c>
      <c r="H65" s="40">
        <v>0.68140000000000001</v>
      </c>
      <c r="I65" s="35">
        <f>ROUND((Reference!B$16*List!$H65)+Reference!B$17,0)</f>
        <v>853</v>
      </c>
      <c r="J65" s="35">
        <f>ROUND((Reference!C$16*List!$H65)+Reference!C$17,0)</f>
        <v>1273</v>
      </c>
      <c r="K65" s="35">
        <f>ROUND((Reference!D$16*List!$H65)+Reference!D$17,0)</f>
        <v>1525</v>
      </c>
      <c r="L65" s="35">
        <f>ROUND((Reference!E$16*List!$H65)+Reference!E$17,0)</f>
        <v>1885</v>
      </c>
      <c r="M65" s="35">
        <f>ROUND((Reference!F$16*List!$H65)+Reference!F$17,0)</f>
        <v>1964</v>
      </c>
      <c r="N65" s="35">
        <f>ROUND((Reference!G$16*List!$H65)+Reference!G$17,0)</f>
        <v>2223</v>
      </c>
      <c r="O65" s="35">
        <f>ROUND((Reference!H$16*List!$H65)+Reference!H$17,0)</f>
        <v>2308</v>
      </c>
      <c r="P65" s="35">
        <f>ROUND((Reference!I$16*List!$H65)+Reference!I$17,0)</f>
        <v>2399</v>
      </c>
      <c r="Q65" s="35">
        <f>ROUND((Reference!J$16*List!$H65)+Reference!J$17,0)</f>
        <v>2778</v>
      </c>
      <c r="R65" s="35">
        <f>ROUND((Reference!K$16*List!$H65)+Reference!K$17,0)</f>
        <v>2865</v>
      </c>
      <c r="S65" s="35">
        <f>ROUND((Reference!L$16*List!$H65)+Reference!L$17,0)</f>
        <v>3092</v>
      </c>
      <c r="T65" s="35">
        <f>ROUND((Reference!M$16*List!$H65)+Reference!M$17,0)</f>
        <v>3693</v>
      </c>
      <c r="U65" s="35">
        <f>ROUND((Reference!N$16*List!$H65)+Reference!N$17,0)</f>
        <v>14899</v>
      </c>
      <c r="V65" s="36">
        <f>ROUND((Reference!O$16*List!$H65)+Reference!O$17,0)</f>
        <v>554</v>
      </c>
      <c r="W65" s="36">
        <f>ROUND((Reference!P$16*List!$H65)+Reference!P$17,0)</f>
        <v>780</v>
      </c>
      <c r="X65" s="36">
        <f>ROUND((Reference!Q$16*List!$H65)+Reference!Q$17,0)</f>
        <v>390</v>
      </c>
      <c r="Y65" s="37"/>
      <c r="Z65" s="4" t="str">
        <f t="shared" si="1"/>
        <v>MORGAN, Alabama</v>
      </c>
      <c r="AA65" s="31" t="s">
        <v>270</v>
      </c>
      <c r="AB65" s="38" t="s">
        <v>54</v>
      </c>
      <c r="AC65" s="32" t="s">
        <v>52</v>
      </c>
      <c r="AD65" s="39"/>
      <c r="AE65">
        <f t="shared" si="2"/>
        <v>0.68140000000000001</v>
      </c>
      <c r="AF65">
        <v>99965</v>
      </c>
      <c r="AG65" t="s">
        <v>275</v>
      </c>
      <c r="AH65" s="27">
        <v>0.96109999999999995</v>
      </c>
    </row>
    <row r="66" spans="1:34" x14ac:dyDescent="0.35">
      <c r="A66" s="28" t="s">
        <v>272</v>
      </c>
      <c r="B66" s="28" t="s">
        <v>273</v>
      </c>
      <c r="C66" s="41">
        <v>99901</v>
      </c>
      <c r="D66" s="30" t="s">
        <v>47</v>
      </c>
      <c r="E66" s="42" t="s">
        <v>274</v>
      </c>
      <c r="F66" s="55" t="s">
        <v>52</v>
      </c>
      <c r="G66" s="33" t="s">
        <v>64</v>
      </c>
      <c r="H66" s="44">
        <v>0.6613</v>
      </c>
      <c r="I66" s="35">
        <f>ROUND((Reference!B$16*List!$H66)+Reference!B$17,0)</f>
        <v>836</v>
      </c>
      <c r="J66" s="35">
        <f>ROUND((Reference!C$16*List!$H66)+Reference!C$17,0)</f>
        <v>1247</v>
      </c>
      <c r="K66" s="35">
        <f>ROUND((Reference!D$16*List!$H66)+Reference!D$17,0)</f>
        <v>1494</v>
      </c>
      <c r="L66" s="35">
        <f>ROUND((Reference!E$16*List!$H66)+Reference!E$17,0)</f>
        <v>1847</v>
      </c>
      <c r="M66" s="35">
        <f>ROUND((Reference!F$16*List!$H66)+Reference!F$17,0)</f>
        <v>1924</v>
      </c>
      <c r="N66" s="35">
        <f>ROUND((Reference!G$16*List!$H66)+Reference!G$17,0)</f>
        <v>2178</v>
      </c>
      <c r="O66" s="35">
        <f>ROUND((Reference!H$16*List!$H66)+Reference!H$17,0)</f>
        <v>2261</v>
      </c>
      <c r="P66" s="35">
        <f>ROUND((Reference!I$16*List!$H66)+Reference!I$17,0)</f>
        <v>2350</v>
      </c>
      <c r="Q66" s="35">
        <f>ROUND((Reference!J$16*List!$H66)+Reference!J$17,0)</f>
        <v>2721</v>
      </c>
      <c r="R66" s="35">
        <f>ROUND((Reference!K$16*List!$H66)+Reference!K$17,0)</f>
        <v>2808</v>
      </c>
      <c r="S66" s="35">
        <f>ROUND((Reference!L$16*List!$H66)+Reference!L$17,0)</f>
        <v>3029</v>
      </c>
      <c r="T66" s="35">
        <f>ROUND((Reference!M$16*List!$H66)+Reference!M$17,0)</f>
        <v>3618</v>
      </c>
      <c r="U66" s="35">
        <f>ROUND((Reference!N$16*List!$H66)+Reference!N$17,0)</f>
        <v>14598</v>
      </c>
      <c r="V66" s="36">
        <f>ROUND((Reference!O$16*List!$H66)+Reference!O$17,0)</f>
        <v>543</v>
      </c>
      <c r="W66" s="36">
        <f>ROUND((Reference!P$16*List!$H66)+Reference!P$17,0)</f>
        <v>765</v>
      </c>
      <c r="X66" s="36">
        <f>ROUND((Reference!Q$16*List!$H66)+Reference!Q$17,0)</f>
        <v>382</v>
      </c>
      <c r="Y66" s="37"/>
      <c r="Z66" s="4" t="str">
        <f t="shared" si="1"/>
        <v>PERRY, Alabama</v>
      </c>
      <c r="AA66" s="42" t="s">
        <v>274</v>
      </c>
      <c r="AB66" s="38" t="s">
        <v>54</v>
      </c>
      <c r="AC66" s="43" t="s">
        <v>52</v>
      </c>
      <c r="AD66" s="45"/>
      <c r="AE66">
        <f t="shared" si="2"/>
        <v>0.6613</v>
      </c>
      <c r="AF66">
        <v>10180</v>
      </c>
      <c r="AG66" t="s">
        <v>279</v>
      </c>
      <c r="AH66">
        <v>0.85300000000000009</v>
      </c>
    </row>
    <row r="67" spans="1:34" x14ac:dyDescent="0.35">
      <c r="A67" s="28" t="s">
        <v>276</v>
      </c>
      <c r="B67" s="28" t="s">
        <v>277</v>
      </c>
      <c r="C67" s="29">
        <v>46220</v>
      </c>
      <c r="D67" s="30" t="s">
        <v>185</v>
      </c>
      <c r="E67" s="31" t="s">
        <v>278</v>
      </c>
      <c r="F67" s="54" t="s">
        <v>52</v>
      </c>
      <c r="G67" s="33" t="s">
        <v>53</v>
      </c>
      <c r="H67" s="40">
        <v>0.73830000000000007</v>
      </c>
      <c r="I67" s="35">
        <f>ROUND((Reference!B$16*List!$H67)+Reference!B$17,0)</f>
        <v>902</v>
      </c>
      <c r="J67" s="35">
        <f>ROUND((Reference!C$16*List!$H67)+Reference!C$17,0)</f>
        <v>1345</v>
      </c>
      <c r="K67" s="35">
        <f>ROUND((Reference!D$16*List!$H67)+Reference!D$17,0)</f>
        <v>1612</v>
      </c>
      <c r="L67" s="35">
        <f>ROUND((Reference!E$16*List!$H67)+Reference!E$17,0)</f>
        <v>1993</v>
      </c>
      <c r="M67" s="35">
        <f>ROUND((Reference!F$16*List!$H67)+Reference!F$17,0)</f>
        <v>2076</v>
      </c>
      <c r="N67" s="35">
        <f>ROUND((Reference!G$16*List!$H67)+Reference!G$17,0)</f>
        <v>2350</v>
      </c>
      <c r="O67" s="35">
        <f>ROUND((Reference!H$16*List!$H67)+Reference!H$17,0)</f>
        <v>2440</v>
      </c>
      <c r="P67" s="35">
        <f>ROUND((Reference!I$16*List!$H67)+Reference!I$17,0)</f>
        <v>2536</v>
      </c>
      <c r="Q67" s="35">
        <f>ROUND((Reference!J$16*List!$H67)+Reference!J$17,0)</f>
        <v>2936</v>
      </c>
      <c r="R67" s="35">
        <f>ROUND((Reference!K$16*List!$H67)+Reference!K$17,0)</f>
        <v>3029</v>
      </c>
      <c r="S67" s="35">
        <f>ROUND((Reference!L$16*List!$H67)+Reference!L$17,0)</f>
        <v>3269</v>
      </c>
      <c r="T67" s="35">
        <f>ROUND((Reference!M$16*List!$H67)+Reference!M$17,0)</f>
        <v>3904</v>
      </c>
      <c r="U67" s="35">
        <f>ROUND((Reference!N$16*List!$H67)+Reference!N$17,0)</f>
        <v>15751</v>
      </c>
      <c r="V67" s="36">
        <f>ROUND((Reference!O$16*List!$H67)+Reference!O$17,0)</f>
        <v>586</v>
      </c>
      <c r="W67" s="36">
        <f>ROUND((Reference!P$16*List!$H67)+Reference!P$17,0)</f>
        <v>825</v>
      </c>
      <c r="X67" s="36">
        <f>ROUND((Reference!Q$16*List!$H67)+Reference!Q$17,0)</f>
        <v>413</v>
      </c>
      <c r="Y67" s="37"/>
      <c r="Z67" s="4" t="str">
        <f t="shared" si="1"/>
        <v>PICKENS, Alabama</v>
      </c>
      <c r="AA67" s="31" t="s">
        <v>278</v>
      </c>
      <c r="AB67" s="38" t="s">
        <v>54</v>
      </c>
      <c r="AC67" s="32" t="s">
        <v>52</v>
      </c>
      <c r="AD67" s="39"/>
      <c r="AE67">
        <f t="shared" si="2"/>
        <v>0.73830000000000007</v>
      </c>
      <c r="AF67">
        <v>10380</v>
      </c>
      <c r="AG67" t="s">
        <v>283</v>
      </c>
      <c r="AH67">
        <v>0.29749999999999999</v>
      </c>
    </row>
    <row r="68" spans="1:34" x14ac:dyDescent="0.35">
      <c r="A68" s="28" t="s">
        <v>280</v>
      </c>
      <c r="B68" s="28" t="s">
        <v>281</v>
      </c>
      <c r="C68" s="41">
        <v>99901</v>
      </c>
      <c r="D68" s="30" t="s">
        <v>47</v>
      </c>
      <c r="E68" s="42" t="s">
        <v>282</v>
      </c>
      <c r="F68" s="55" t="s">
        <v>52</v>
      </c>
      <c r="G68" s="33" t="s">
        <v>64</v>
      </c>
      <c r="H68" s="44">
        <v>0.6613</v>
      </c>
      <c r="I68" s="35">
        <f>ROUND((Reference!B$16*List!$H68)+Reference!B$17,0)</f>
        <v>836</v>
      </c>
      <c r="J68" s="35">
        <f>ROUND((Reference!C$16*List!$H68)+Reference!C$17,0)</f>
        <v>1247</v>
      </c>
      <c r="K68" s="35">
        <f>ROUND((Reference!D$16*List!$H68)+Reference!D$17,0)</f>
        <v>1494</v>
      </c>
      <c r="L68" s="35">
        <f>ROUND((Reference!E$16*List!$H68)+Reference!E$17,0)</f>
        <v>1847</v>
      </c>
      <c r="M68" s="35">
        <f>ROUND((Reference!F$16*List!$H68)+Reference!F$17,0)</f>
        <v>1924</v>
      </c>
      <c r="N68" s="35">
        <f>ROUND((Reference!G$16*List!$H68)+Reference!G$17,0)</f>
        <v>2178</v>
      </c>
      <c r="O68" s="35">
        <f>ROUND((Reference!H$16*List!$H68)+Reference!H$17,0)</f>
        <v>2261</v>
      </c>
      <c r="P68" s="35">
        <f>ROUND((Reference!I$16*List!$H68)+Reference!I$17,0)</f>
        <v>2350</v>
      </c>
      <c r="Q68" s="35">
        <f>ROUND((Reference!J$16*List!$H68)+Reference!J$17,0)</f>
        <v>2721</v>
      </c>
      <c r="R68" s="35">
        <f>ROUND((Reference!K$16*List!$H68)+Reference!K$17,0)</f>
        <v>2808</v>
      </c>
      <c r="S68" s="35">
        <f>ROUND((Reference!L$16*List!$H68)+Reference!L$17,0)</f>
        <v>3029</v>
      </c>
      <c r="T68" s="35">
        <f>ROUND((Reference!M$16*List!$H68)+Reference!M$17,0)</f>
        <v>3618</v>
      </c>
      <c r="U68" s="35">
        <f>ROUND((Reference!N$16*List!$H68)+Reference!N$17,0)</f>
        <v>14598</v>
      </c>
      <c r="V68" s="36">
        <f>ROUND((Reference!O$16*List!$H68)+Reference!O$17,0)</f>
        <v>543</v>
      </c>
      <c r="W68" s="36">
        <f>ROUND((Reference!P$16*List!$H68)+Reference!P$17,0)</f>
        <v>765</v>
      </c>
      <c r="X68" s="36">
        <f>ROUND((Reference!Q$16*List!$H68)+Reference!Q$17,0)</f>
        <v>382</v>
      </c>
      <c r="Y68" s="37"/>
      <c r="Z68" s="4" t="str">
        <f t="shared" si="1"/>
        <v>PIKE, Alabama</v>
      </c>
      <c r="AA68" s="42" t="s">
        <v>282</v>
      </c>
      <c r="AB68" s="38" t="s">
        <v>54</v>
      </c>
      <c r="AC68" s="43" t="s">
        <v>52</v>
      </c>
      <c r="AD68" s="45"/>
      <c r="AE68">
        <f t="shared" si="2"/>
        <v>0.6613</v>
      </c>
      <c r="AF68">
        <v>10420</v>
      </c>
      <c r="AG68" t="s">
        <v>287</v>
      </c>
      <c r="AH68">
        <v>0.83550000000000002</v>
      </c>
    </row>
    <row r="69" spans="1:34" x14ac:dyDescent="0.35">
      <c r="A69" s="28" t="s">
        <v>284</v>
      </c>
      <c r="B69" s="28" t="s">
        <v>285</v>
      </c>
      <c r="C69" s="41">
        <v>99901</v>
      </c>
      <c r="D69" s="30" t="s">
        <v>47</v>
      </c>
      <c r="E69" s="42" t="s">
        <v>286</v>
      </c>
      <c r="F69" s="55" t="s">
        <v>52</v>
      </c>
      <c r="G69" s="33" t="s">
        <v>64</v>
      </c>
      <c r="H69" s="44">
        <v>0.6613</v>
      </c>
      <c r="I69" s="35">
        <f>ROUND((Reference!B$16*List!$H69)+Reference!B$17,0)</f>
        <v>836</v>
      </c>
      <c r="J69" s="35">
        <f>ROUND((Reference!C$16*List!$H69)+Reference!C$17,0)</f>
        <v>1247</v>
      </c>
      <c r="K69" s="35">
        <f>ROUND((Reference!D$16*List!$H69)+Reference!D$17,0)</f>
        <v>1494</v>
      </c>
      <c r="L69" s="35">
        <f>ROUND((Reference!E$16*List!$H69)+Reference!E$17,0)</f>
        <v>1847</v>
      </c>
      <c r="M69" s="35">
        <f>ROUND((Reference!F$16*List!$H69)+Reference!F$17,0)</f>
        <v>1924</v>
      </c>
      <c r="N69" s="35">
        <f>ROUND((Reference!G$16*List!$H69)+Reference!G$17,0)</f>
        <v>2178</v>
      </c>
      <c r="O69" s="35">
        <f>ROUND((Reference!H$16*List!$H69)+Reference!H$17,0)</f>
        <v>2261</v>
      </c>
      <c r="P69" s="35">
        <f>ROUND((Reference!I$16*List!$H69)+Reference!I$17,0)</f>
        <v>2350</v>
      </c>
      <c r="Q69" s="35">
        <f>ROUND((Reference!J$16*List!$H69)+Reference!J$17,0)</f>
        <v>2721</v>
      </c>
      <c r="R69" s="35">
        <f>ROUND((Reference!K$16*List!$H69)+Reference!K$17,0)</f>
        <v>2808</v>
      </c>
      <c r="S69" s="35">
        <f>ROUND((Reference!L$16*List!$H69)+Reference!L$17,0)</f>
        <v>3029</v>
      </c>
      <c r="T69" s="35">
        <f>ROUND((Reference!M$16*List!$H69)+Reference!M$17,0)</f>
        <v>3618</v>
      </c>
      <c r="U69" s="35">
        <f>ROUND((Reference!N$16*List!$H69)+Reference!N$17,0)</f>
        <v>14598</v>
      </c>
      <c r="V69" s="36">
        <f>ROUND((Reference!O$16*List!$H69)+Reference!O$17,0)</f>
        <v>543</v>
      </c>
      <c r="W69" s="36">
        <f>ROUND((Reference!P$16*List!$H69)+Reference!P$17,0)</f>
        <v>765</v>
      </c>
      <c r="X69" s="36">
        <f>ROUND((Reference!Q$16*List!$H69)+Reference!Q$17,0)</f>
        <v>382</v>
      </c>
      <c r="Y69" s="37"/>
      <c r="Z69" s="4" t="str">
        <f t="shared" si="1"/>
        <v>RANDOLPH, Alabama</v>
      </c>
      <c r="AA69" s="42" t="s">
        <v>286</v>
      </c>
      <c r="AB69" s="38" t="s">
        <v>54</v>
      </c>
      <c r="AC69" s="43" t="s">
        <v>52</v>
      </c>
      <c r="AD69" s="45"/>
      <c r="AE69">
        <f t="shared" si="2"/>
        <v>0.6613</v>
      </c>
      <c r="AF69">
        <v>10500</v>
      </c>
      <c r="AG69" t="s">
        <v>292</v>
      </c>
      <c r="AH69">
        <v>0.86310000000000009</v>
      </c>
    </row>
    <row r="70" spans="1:34" x14ac:dyDescent="0.35">
      <c r="A70" s="28" t="s">
        <v>288</v>
      </c>
      <c r="B70" s="28" t="s">
        <v>289</v>
      </c>
      <c r="C70" s="29">
        <v>17980</v>
      </c>
      <c r="D70" s="30" t="s">
        <v>290</v>
      </c>
      <c r="E70" s="31" t="s">
        <v>291</v>
      </c>
      <c r="F70" s="54" t="s">
        <v>52</v>
      </c>
      <c r="G70" s="33" t="s">
        <v>53</v>
      </c>
      <c r="H70" s="40">
        <v>0.80530000000000002</v>
      </c>
      <c r="I70" s="35">
        <f>ROUND((Reference!B$16*List!$H70)+Reference!B$17,0)</f>
        <v>959</v>
      </c>
      <c r="J70" s="35">
        <f>ROUND((Reference!C$16*List!$H70)+Reference!C$17,0)</f>
        <v>1431</v>
      </c>
      <c r="K70" s="35">
        <f>ROUND((Reference!D$16*List!$H70)+Reference!D$17,0)</f>
        <v>1715</v>
      </c>
      <c r="L70" s="35">
        <f>ROUND((Reference!E$16*List!$H70)+Reference!E$17,0)</f>
        <v>2119</v>
      </c>
      <c r="M70" s="35">
        <f>ROUND((Reference!F$16*List!$H70)+Reference!F$17,0)</f>
        <v>2208</v>
      </c>
      <c r="N70" s="35">
        <f>ROUND((Reference!G$16*List!$H70)+Reference!G$17,0)</f>
        <v>2500</v>
      </c>
      <c r="O70" s="35">
        <f>ROUND((Reference!H$16*List!$H70)+Reference!H$17,0)</f>
        <v>2595</v>
      </c>
      <c r="P70" s="35">
        <f>ROUND((Reference!I$16*List!$H70)+Reference!I$17,0)</f>
        <v>2697</v>
      </c>
      <c r="Q70" s="35">
        <f>ROUND((Reference!J$16*List!$H70)+Reference!J$17,0)</f>
        <v>3123</v>
      </c>
      <c r="R70" s="35">
        <f>ROUND((Reference!K$16*List!$H70)+Reference!K$17,0)</f>
        <v>3222</v>
      </c>
      <c r="S70" s="35">
        <f>ROUND((Reference!L$16*List!$H70)+Reference!L$17,0)</f>
        <v>3477</v>
      </c>
      <c r="T70" s="35">
        <f>ROUND((Reference!M$16*List!$H70)+Reference!M$17,0)</f>
        <v>4152</v>
      </c>
      <c r="U70" s="35">
        <f>ROUND((Reference!N$16*List!$H70)+Reference!N$17,0)</f>
        <v>16753</v>
      </c>
      <c r="V70" s="36">
        <f>ROUND((Reference!O$16*List!$H70)+Reference!O$17,0)</f>
        <v>623</v>
      </c>
      <c r="W70" s="36">
        <f>ROUND((Reference!P$16*List!$H70)+Reference!P$17,0)</f>
        <v>878</v>
      </c>
      <c r="X70" s="36">
        <f>ROUND((Reference!Q$16*List!$H70)+Reference!Q$17,0)</f>
        <v>439</v>
      </c>
      <c r="Y70" s="37"/>
      <c r="Z70" s="4" t="str">
        <f t="shared" si="1"/>
        <v>RUSSELL, Alabama</v>
      </c>
      <c r="AA70" s="31" t="s">
        <v>291</v>
      </c>
      <c r="AB70" s="38" t="s">
        <v>54</v>
      </c>
      <c r="AC70" s="32" t="s">
        <v>52</v>
      </c>
      <c r="AD70" s="39"/>
      <c r="AE70">
        <f t="shared" si="2"/>
        <v>0.80530000000000002</v>
      </c>
      <c r="AF70">
        <v>10540</v>
      </c>
      <c r="AG70" t="s">
        <v>296</v>
      </c>
      <c r="AH70">
        <v>1.0724</v>
      </c>
    </row>
    <row r="71" spans="1:34" x14ac:dyDescent="0.35">
      <c r="A71" s="28" t="s">
        <v>293</v>
      </c>
      <c r="B71" s="28" t="s">
        <v>294</v>
      </c>
      <c r="C71" s="29">
        <v>13820</v>
      </c>
      <c r="D71" s="30" t="s">
        <v>68</v>
      </c>
      <c r="E71" s="31" t="s">
        <v>295</v>
      </c>
      <c r="F71" s="54" t="s">
        <v>52</v>
      </c>
      <c r="G71" s="33" t="s">
        <v>53</v>
      </c>
      <c r="H71" s="40">
        <v>0.80490000000000006</v>
      </c>
      <c r="I71" s="35">
        <f>ROUND((Reference!B$16*List!$H71)+Reference!B$17,0)</f>
        <v>959</v>
      </c>
      <c r="J71" s="35">
        <f>ROUND((Reference!C$16*List!$H71)+Reference!C$17,0)</f>
        <v>1430</v>
      </c>
      <c r="K71" s="35">
        <f>ROUND((Reference!D$16*List!$H71)+Reference!D$17,0)</f>
        <v>1714</v>
      </c>
      <c r="L71" s="35">
        <f>ROUND((Reference!E$16*List!$H71)+Reference!E$17,0)</f>
        <v>2119</v>
      </c>
      <c r="M71" s="35">
        <f>ROUND((Reference!F$16*List!$H71)+Reference!F$17,0)</f>
        <v>2207</v>
      </c>
      <c r="N71" s="35">
        <f>ROUND((Reference!G$16*List!$H71)+Reference!G$17,0)</f>
        <v>2499</v>
      </c>
      <c r="O71" s="35">
        <f>ROUND((Reference!H$16*List!$H71)+Reference!H$17,0)</f>
        <v>2594</v>
      </c>
      <c r="P71" s="35">
        <f>ROUND((Reference!I$16*List!$H71)+Reference!I$17,0)</f>
        <v>2696</v>
      </c>
      <c r="Q71" s="35">
        <f>ROUND((Reference!J$16*List!$H71)+Reference!J$17,0)</f>
        <v>3122</v>
      </c>
      <c r="R71" s="35">
        <f>ROUND((Reference!K$16*List!$H71)+Reference!K$17,0)</f>
        <v>3221</v>
      </c>
      <c r="S71" s="35">
        <f>ROUND((Reference!L$16*List!$H71)+Reference!L$17,0)</f>
        <v>3475</v>
      </c>
      <c r="T71" s="35">
        <f>ROUND((Reference!M$16*List!$H71)+Reference!M$17,0)</f>
        <v>4151</v>
      </c>
      <c r="U71" s="35">
        <f>ROUND((Reference!N$16*List!$H71)+Reference!N$17,0)</f>
        <v>16747</v>
      </c>
      <c r="V71" s="36">
        <f>ROUND((Reference!O$16*List!$H71)+Reference!O$17,0)</f>
        <v>623</v>
      </c>
      <c r="W71" s="36">
        <f>ROUND((Reference!P$16*List!$H71)+Reference!P$17,0)</f>
        <v>877</v>
      </c>
      <c r="X71" s="36">
        <f>ROUND((Reference!Q$16*List!$H71)+Reference!Q$17,0)</f>
        <v>439</v>
      </c>
      <c r="Y71" s="37"/>
      <c r="Z71" s="4" t="str">
        <f t="shared" si="1"/>
        <v>ST. CLAIR, Alabama</v>
      </c>
      <c r="AA71" s="31" t="s">
        <v>295</v>
      </c>
      <c r="AB71" s="38" t="s">
        <v>54</v>
      </c>
      <c r="AC71" s="32" t="s">
        <v>52</v>
      </c>
      <c r="AD71" s="39"/>
      <c r="AE71">
        <f t="shared" si="2"/>
        <v>0.80490000000000006</v>
      </c>
      <c r="AF71">
        <v>10580</v>
      </c>
      <c r="AG71" t="s">
        <v>300</v>
      </c>
      <c r="AH71">
        <v>0.8034</v>
      </c>
    </row>
    <row r="72" spans="1:34" x14ac:dyDescent="0.35">
      <c r="A72" s="28" t="s">
        <v>297</v>
      </c>
      <c r="B72" s="28" t="s">
        <v>298</v>
      </c>
      <c r="C72" s="29">
        <v>13820</v>
      </c>
      <c r="D72" s="30" t="s">
        <v>68</v>
      </c>
      <c r="E72" s="31" t="s">
        <v>299</v>
      </c>
      <c r="F72" s="54" t="s">
        <v>52</v>
      </c>
      <c r="G72" s="33" t="s">
        <v>53</v>
      </c>
      <c r="H72" s="40">
        <v>0.80490000000000006</v>
      </c>
      <c r="I72" s="35">
        <f>ROUND((Reference!B$16*List!$H72)+Reference!B$17,0)</f>
        <v>959</v>
      </c>
      <c r="J72" s="35">
        <f>ROUND((Reference!C$16*List!$H72)+Reference!C$17,0)</f>
        <v>1430</v>
      </c>
      <c r="K72" s="35">
        <f>ROUND((Reference!D$16*List!$H72)+Reference!D$17,0)</f>
        <v>1714</v>
      </c>
      <c r="L72" s="35">
        <f>ROUND((Reference!E$16*List!$H72)+Reference!E$17,0)</f>
        <v>2119</v>
      </c>
      <c r="M72" s="35">
        <f>ROUND((Reference!F$16*List!$H72)+Reference!F$17,0)</f>
        <v>2207</v>
      </c>
      <c r="N72" s="35">
        <f>ROUND((Reference!G$16*List!$H72)+Reference!G$17,0)</f>
        <v>2499</v>
      </c>
      <c r="O72" s="35">
        <f>ROUND((Reference!H$16*List!$H72)+Reference!H$17,0)</f>
        <v>2594</v>
      </c>
      <c r="P72" s="35">
        <f>ROUND((Reference!I$16*List!$H72)+Reference!I$17,0)</f>
        <v>2696</v>
      </c>
      <c r="Q72" s="35">
        <f>ROUND((Reference!J$16*List!$H72)+Reference!J$17,0)</f>
        <v>3122</v>
      </c>
      <c r="R72" s="35">
        <f>ROUND((Reference!K$16*List!$H72)+Reference!K$17,0)</f>
        <v>3221</v>
      </c>
      <c r="S72" s="35">
        <f>ROUND((Reference!L$16*List!$H72)+Reference!L$17,0)</f>
        <v>3475</v>
      </c>
      <c r="T72" s="35">
        <f>ROUND((Reference!M$16*List!$H72)+Reference!M$17,0)</f>
        <v>4151</v>
      </c>
      <c r="U72" s="35">
        <f>ROUND((Reference!N$16*List!$H72)+Reference!N$17,0)</f>
        <v>16747</v>
      </c>
      <c r="V72" s="36">
        <f>ROUND((Reference!O$16*List!$H72)+Reference!O$17,0)</f>
        <v>623</v>
      </c>
      <c r="W72" s="36">
        <f>ROUND((Reference!P$16*List!$H72)+Reference!P$17,0)</f>
        <v>877</v>
      </c>
      <c r="X72" s="36">
        <f>ROUND((Reference!Q$16*List!$H72)+Reference!Q$17,0)</f>
        <v>439</v>
      </c>
      <c r="Y72" s="37"/>
      <c r="Z72" s="4" t="str">
        <f t="shared" si="1"/>
        <v>SHELBY, Alabama</v>
      </c>
      <c r="AA72" s="31" t="s">
        <v>299</v>
      </c>
      <c r="AB72" s="38" t="s">
        <v>54</v>
      </c>
      <c r="AC72" s="32" t="s">
        <v>52</v>
      </c>
      <c r="AD72" s="39"/>
      <c r="AE72">
        <f t="shared" si="2"/>
        <v>0.80490000000000006</v>
      </c>
      <c r="AF72">
        <v>10740</v>
      </c>
      <c r="AG72" t="s">
        <v>304</v>
      </c>
      <c r="AH72">
        <v>0.90140000000000009</v>
      </c>
    </row>
    <row r="73" spans="1:34" x14ac:dyDescent="0.35">
      <c r="A73" s="28" t="s">
        <v>301</v>
      </c>
      <c r="B73" s="28" t="s">
        <v>302</v>
      </c>
      <c r="C73" s="41">
        <v>99901</v>
      </c>
      <c r="D73" s="30" t="s">
        <v>47</v>
      </c>
      <c r="E73" s="42" t="s">
        <v>303</v>
      </c>
      <c r="F73" s="55" t="s">
        <v>52</v>
      </c>
      <c r="G73" s="33" t="s">
        <v>64</v>
      </c>
      <c r="H73" s="44">
        <v>0.6613</v>
      </c>
      <c r="I73" s="35">
        <f>ROUND((Reference!B$16*List!$H73)+Reference!B$17,0)</f>
        <v>836</v>
      </c>
      <c r="J73" s="35">
        <f>ROUND((Reference!C$16*List!$H73)+Reference!C$17,0)</f>
        <v>1247</v>
      </c>
      <c r="K73" s="35">
        <f>ROUND((Reference!D$16*List!$H73)+Reference!D$17,0)</f>
        <v>1494</v>
      </c>
      <c r="L73" s="35">
        <f>ROUND((Reference!E$16*List!$H73)+Reference!E$17,0)</f>
        <v>1847</v>
      </c>
      <c r="M73" s="35">
        <f>ROUND((Reference!F$16*List!$H73)+Reference!F$17,0)</f>
        <v>1924</v>
      </c>
      <c r="N73" s="35">
        <f>ROUND((Reference!G$16*List!$H73)+Reference!G$17,0)</f>
        <v>2178</v>
      </c>
      <c r="O73" s="35">
        <f>ROUND((Reference!H$16*List!$H73)+Reference!H$17,0)</f>
        <v>2261</v>
      </c>
      <c r="P73" s="35">
        <f>ROUND((Reference!I$16*List!$H73)+Reference!I$17,0)</f>
        <v>2350</v>
      </c>
      <c r="Q73" s="35">
        <f>ROUND((Reference!J$16*List!$H73)+Reference!J$17,0)</f>
        <v>2721</v>
      </c>
      <c r="R73" s="35">
        <f>ROUND((Reference!K$16*List!$H73)+Reference!K$17,0)</f>
        <v>2808</v>
      </c>
      <c r="S73" s="35">
        <f>ROUND((Reference!L$16*List!$H73)+Reference!L$17,0)</f>
        <v>3029</v>
      </c>
      <c r="T73" s="35">
        <f>ROUND((Reference!M$16*List!$H73)+Reference!M$17,0)</f>
        <v>3618</v>
      </c>
      <c r="U73" s="35">
        <f>ROUND((Reference!N$16*List!$H73)+Reference!N$17,0)</f>
        <v>14598</v>
      </c>
      <c r="V73" s="36">
        <f>ROUND((Reference!O$16*List!$H73)+Reference!O$17,0)</f>
        <v>543</v>
      </c>
      <c r="W73" s="36">
        <f>ROUND((Reference!P$16*List!$H73)+Reference!P$17,0)</f>
        <v>765</v>
      </c>
      <c r="X73" s="36">
        <f>ROUND((Reference!Q$16*List!$H73)+Reference!Q$17,0)</f>
        <v>382</v>
      </c>
      <c r="Y73" s="37"/>
      <c r="Z73" s="4" t="str">
        <f t="shared" si="1"/>
        <v>SUMTER, Alabama</v>
      </c>
      <c r="AA73" s="42" t="s">
        <v>303</v>
      </c>
      <c r="AB73" s="38" t="s">
        <v>54</v>
      </c>
      <c r="AC73" s="43" t="s">
        <v>52</v>
      </c>
      <c r="AD73" s="45"/>
      <c r="AE73">
        <f t="shared" si="2"/>
        <v>0.6613</v>
      </c>
      <c r="AF73">
        <v>10780</v>
      </c>
      <c r="AG73" t="s">
        <v>308</v>
      </c>
      <c r="AH73">
        <v>0.87440000000000007</v>
      </c>
    </row>
    <row r="74" spans="1:34" x14ac:dyDescent="0.35">
      <c r="A74" s="28" t="s">
        <v>305</v>
      </c>
      <c r="B74" s="28" t="s">
        <v>306</v>
      </c>
      <c r="C74" s="41">
        <v>99901</v>
      </c>
      <c r="D74" s="30" t="s">
        <v>47</v>
      </c>
      <c r="E74" s="42" t="s">
        <v>307</v>
      </c>
      <c r="F74" s="55" t="s">
        <v>52</v>
      </c>
      <c r="G74" s="33" t="s">
        <v>64</v>
      </c>
      <c r="H74" s="44">
        <v>0.6613</v>
      </c>
      <c r="I74" s="35">
        <f>ROUND((Reference!B$16*List!$H74)+Reference!B$17,0)</f>
        <v>836</v>
      </c>
      <c r="J74" s="35">
        <f>ROUND((Reference!C$16*List!$H74)+Reference!C$17,0)</f>
        <v>1247</v>
      </c>
      <c r="K74" s="35">
        <f>ROUND((Reference!D$16*List!$H74)+Reference!D$17,0)</f>
        <v>1494</v>
      </c>
      <c r="L74" s="35">
        <f>ROUND((Reference!E$16*List!$H74)+Reference!E$17,0)</f>
        <v>1847</v>
      </c>
      <c r="M74" s="35">
        <f>ROUND((Reference!F$16*List!$H74)+Reference!F$17,0)</f>
        <v>1924</v>
      </c>
      <c r="N74" s="35">
        <f>ROUND((Reference!G$16*List!$H74)+Reference!G$17,0)</f>
        <v>2178</v>
      </c>
      <c r="O74" s="35">
        <f>ROUND((Reference!H$16*List!$H74)+Reference!H$17,0)</f>
        <v>2261</v>
      </c>
      <c r="P74" s="35">
        <f>ROUND((Reference!I$16*List!$H74)+Reference!I$17,0)</f>
        <v>2350</v>
      </c>
      <c r="Q74" s="35">
        <f>ROUND((Reference!J$16*List!$H74)+Reference!J$17,0)</f>
        <v>2721</v>
      </c>
      <c r="R74" s="35">
        <f>ROUND((Reference!K$16*List!$H74)+Reference!K$17,0)</f>
        <v>2808</v>
      </c>
      <c r="S74" s="35">
        <f>ROUND((Reference!L$16*List!$H74)+Reference!L$17,0)</f>
        <v>3029</v>
      </c>
      <c r="T74" s="35">
        <f>ROUND((Reference!M$16*List!$H74)+Reference!M$17,0)</f>
        <v>3618</v>
      </c>
      <c r="U74" s="35">
        <f>ROUND((Reference!N$16*List!$H74)+Reference!N$17,0)</f>
        <v>14598</v>
      </c>
      <c r="V74" s="36">
        <f>ROUND((Reference!O$16*List!$H74)+Reference!O$17,0)</f>
        <v>543</v>
      </c>
      <c r="W74" s="36">
        <f>ROUND((Reference!P$16*List!$H74)+Reference!P$17,0)</f>
        <v>765</v>
      </c>
      <c r="X74" s="36">
        <f>ROUND((Reference!Q$16*List!$H74)+Reference!Q$17,0)</f>
        <v>382</v>
      </c>
      <c r="Y74" s="37"/>
      <c r="Z74" s="4" t="str">
        <f t="shared" si="1"/>
        <v>TALLADEGA, Alabama</v>
      </c>
      <c r="AA74" s="42" t="s">
        <v>307</v>
      </c>
      <c r="AB74" s="38" t="s">
        <v>54</v>
      </c>
      <c r="AC74" s="43" t="s">
        <v>52</v>
      </c>
      <c r="AD74" s="45"/>
      <c r="AE74">
        <f t="shared" si="2"/>
        <v>0.6613</v>
      </c>
      <c r="AF74">
        <v>10900</v>
      </c>
      <c r="AG74" t="s">
        <v>312</v>
      </c>
      <c r="AH74">
        <v>0.94950000000000001</v>
      </c>
    </row>
    <row r="75" spans="1:34" x14ac:dyDescent="0.35">
      <c r="A75" s="28" t="s">
        <v>309</v>
      </c>
      <c r="B75" s="28" t="s">
        <v>310</v>
      </c>
      <c r="C75" s="41">
        <v>99901</v>
      </c>
      <c r="D75" s="30" t="s">
        <v>47</v>
      </c>
      <c r="E75" s="42" t="s">
        <v>311</v>
      </c>
      <c r="F75" s="55" t="s">
        <v>52</v>
      </c>
      <c r="G75" s="33" t="s">
        <v>64</v>
      </c>
      <c r="H75" s="44">
        <v>0.6613</v>
      </c>
      <c r="I75" s="35">
        <f>ROUND((Reference!B$16*List!$H75)+Reference!B$17,0)</f>
        <v>836</v>
      </c>
      <c r="J75" s="35">
        <f>ROUND((Reference!C$16*List!$H75)+Reference!C$17,0)</f>
        <v>1247</v>
      </c>
      <c r="K75" s="35">
        <f>ROUND((Reference!D$16*List!$H75)+Reference!D$17,0)</f>
        <v>1494</v>
      </c>
      <c r="L75" s="35">
        <f>ROUND((Reference!E$16*List!$H75)+Reference!E$17,0)</f>
        <v>1847</v>
      </c>
      <c r="M75" s="35">
        <f>ROUND((Reference!F$16*List!$H75)+Reference!F$17,0)</f>
        <v>1924</v>
      </c>
      <c r="N75" s="35">
        <f>ROUND((Reference!G$16*List!$H75)+Reference!G$17,0)</f>
        <v>2178</v>
      </c>
      <c r="O75" s="35">
        <f>ROUND((Reference!H$16*List!$H75)+Reference!H$17,0)</f>
        <v>2261</v>
      </c>
      <c r="P75" s="35">
        <f>ROUND((Reference!I$16*List!$H75)+Reference!I$17,0)</f>
        <v>2350</v>
      </c>
      <c r="Q75" s="35">
        <f>ROUND((Reference!J$16*List!$H75)+Reference!J$17,0)</f>
        <v>2721</v>
      </c>
      <c r="R75" s="35">
        <f>ROUND((Reference!K$16*List!$H75)+Reference!K$17,0)</f>
        <v>2808</v>
      </c>
      <c r="S75" s="35">
        <f>ROUND((Reference!L$16*List!$H75)+Reference!L$17,0)</f>
        <v>3029</v>
      </c>
      <c r="T75" s="35">
        <f>ROUND((Reference!M$16*List!$H75)+Reference!M$17,0)</f>
        <v>3618</v>
      </c>
      <c r="U75" s="35">
        <f>ROUND((Reference!N$16*List!$H75)+Reference!N$17,0)</f>
        <v>14598</v>
      </c>
      <c r="V75" s="36">
        <f>ROUND((Reference!O$16*List!$H75)+Reference!O$17,0)</f>
        <v>543</v>
      </c>
      <c r="W75" s="36">
        <f>ROUND((Reference!P$16*List!$H75)+Reference!P$17,0)</f>
        <v>765</v>
      </c>
      <c r="X75" s="36">
        <f>ROUND((Reference!Q$16*List!$H75)+Reference!Q$17,0)</f>
        <v>382</v>
      </c>
      <c r="Y75" s="37"/>
      <c r="Z75" s="4" t="str">
        <f t="shared" si="1"/>
        <v>TALLAPOOSA, Alabama</v>
      </c>
      <c r="AA75" s="42" t="s">
        <v>311</v>
      </c>
      <c r="AB75" s="38" t="s">
        <v>54</v>
      </c>
      <c r="AC75" s="43" t="s">
        <v>52</v>
      </c>
      <c r="AD75" s="45"/>
      <c r="AE75">
        <f t="shared" si="2"/>
        <v>0.6613</v>
      </c>
      <c r="AF75">
        <v>11020</v>
      </c>
      <c r="AG75" t="s">
        <v>316</v>
      </c>
      <c r="AH75">
        <v>0.85389999999999999</v>
      </c>
    </row>
    <row r="76" spans="1:34" x14ac:dyDescent="0.35">
      <c r="A76" s="28" t="s">
        <v>313</v>
      </c>
      <c r="B76" s="28" t="s">
        <v>314</v>
      </c>
      <c r="C76" s="29">
        <v>46220</v>
      </c>
      <c r="D76" s="30" t="s">
        <v>185</v>
      </c>
      <c r="E76" s="31" t="s">
        <v>315</v>
      </c>
      <c r="F76" s="54" t="s">
        <v>52</v>
      </c>
      <c r="G76" s="33" t="s">
        <v>53</v>
      </c>
      <c r="H76" s="40">
        <v>0.73830000000000007</v>
      </c>
      <c r="I76" s="35">
        <f>ROUND((Reference!B$16*List!$H76)+Reference!B$17,0)</f>
        <v>902</v>
      </c>
      <c r="J76" s="35">
        <f>ROUND((Reference!C$16*List!$H76)+Reference!C$17,0)</f>
        <v>1345</v>
      </c>
      <c r="K76" s="35">
        <f>ROUND((Reference!D$16*List!$H76)+Reference!D$17,0)</f>
        <v>1612</v>
      </c>
      <c r="L76" s="35">
        <f>ROUND((Reference!E$16*List!$H76)+Reference!E$17,0)</f>
        <v>1993</v>
      </c>
      <c r="M76" s="35">
        <f>ROUND((Reference!F$16*List!$H76)+Reference!F$17,0)</f>
        <v>2076</v>
      </c>
      <c r="N76" s="35">
        <f>ROUND((Reference!G$16*List!$H76)+Reference!G$17,0)</f>
        <v>2350</v>
      </c>
      <c r="O76" s="35">
        <f>ROUND((Reference!H$16*List!$H76)+Reference!H$17,0)</f>
        <v>2440</v>
      </c>
      <c r="P76" s="35">
        <f>ROUND((Reference!I$16*List!$H76)+Reference!I$17,0)</f>
        <v>2536</v>
      </c>
      <c r="Q76" s="35">
        <f>ROUND((Reference!J$16*List!$H76)+Reference!J$17,0)</f>
        <v>2936</v>
      </c>
      <c r="R76" s="35">
        <f>ROUND((Reference!K$16*List!$H76)+Reference!K$17,0)</f>
        <v>3029</v>
      </c>
      <c r="S76" s="35">
        <f>ROUND((Reference!L$16*List!$H76)+Reference!L$17,0)</f>
        <v>3269</v>
      </c>
      <c r="T76" s="35">
        <f>ROUND((Reference!M$16*List!$H76)+Reference!M$17,0)</f>
        <v>3904</v>
      </c>
      <c r="U76" s="35">
        <f>ROUND((Reference!N$16*List!$H76)+Reference!N$17,0)</f>
        <v>15751</v>
      </c>
      <c r="V76" s="36">
        <f>ROUND((Reference!O$16*List!$H76)+Reference!O$17,0)</f>
        <v>586</v>
      </c>
      <c r="W76" s="36">
        <f>ROUND((Reference!P$16*List!$H76)+Reference!P$17,0)</f>
        <v>825</v>
      </c>
      <c r="X76" s="36">
        <f>ROUND((Reference!Q$16*List!$H76)+Reference!Q$17,0)</f>
        <v>413</v>
      </c>
      <c r="Y76" s="37"/>
      <c r="Z76" s="4" t="str">
        <f t="shared" si="1"/>
        <v>TUSCALOOSA, Alabama</v>
      </c>
      <c r="AA76" s="31" t="s">
        <v>315</v>
      </c>
      <c r="AB76" s="38" t="s">
        <v>54</v>
      </c>
      <c r="AC76" s="32" t="s">
        <v>52</v>
      </c>
      <c r="AD76" s="39"/>
      <c r="AE76">
        <f t="shared" si="2"/>
        <v>0.73830000000000007</v>
      </c>
      <c r="AF76">
        <v>11100</v>
      </c>
      <c r="AG76" t="s">
        <v>320</v>
      </c>
      <c r="AH76">
        <v>0.82350000000000001</v>
      </c>
    </row>
    <row r="77" spans="1:34" x14ac:dyDescent="0.35">
      <c r="A77" s="28" t="s">
        <v>317</v>
      </c>
      <c r="B77" s="28" t="s">
        <v>318</v>
      </c>
      <c r="C77" s="29">
        <v>99901</v>
      </c>
      <c r="D77" s="30" t="s">
        <v>47</v>
      </c>
      <c r="E77" s="31" t="s">
        <v>319</v>
      </c>
      <c r="F77" s="54" t="s">
        <v>52</v>
      </c>
      <c r="G77" s="33" t="s">
        <v>64</v>
      </c>
      <c r="H77" s="40">
        <v>0.6613</v>
      </c>
      <c r="I77" s="35">
        <f>ROUND((Reference!B$16*List!$H77)+Reference!B$17,0)</f>
        <v>836</v>
      </c>
      <c r="J77" s="35">
        <f>ROUND((Reference!C$16*List!$H77)+Reference!C$17,0)</f>
        <v>1247</v>
      </c>
      <c r="K77" s="35">
        <f>ROUND((Reference!D$16*List!$H77)+Reference!D$17,0)</f>
        <v>1494</v>
      </c>
      <c r="L77" s="35">
        <f>ROUND((Reference!E$16*List!$H77)+Reference!E$17,0)</f>
        <v>1847</v>
      </c>
      <c r="M77" s="35">
        <f>ROUND((Reference!F$16*List!$H77)+Reference!F$17,0)</f>
        <v>1924</v>
      </c>
      <c r="N77" s="35">
        <f>ROUND((Reference!G$16*List!$H77)+Reference!G$17,0)</f>
        <v>2178</v>
      </c>
      <c r="O77" s="35">
        <f>ROUND((Reference!H$16*List!$H77)+Reference!H$17,0)</f>
        <v>2261</v>
      </c>
      <c r="P77" s="35">
        <f>ROUND((Reference!I$16*List!$H77)+Reference!I$17,0)</f>
        <v>2350</v>
      </c>
      <c r="Q77" s="35">
        <f>ROUND((Reference!J$16*List!$H77)+Reference!J$17,0)</f>
        <v>2721</v>
      </c>
      <c r="R77" s="35">
        <f>ROUND((Reference!K$16*List!$H77)+Reference!K$17,0)</f>
        <v>2808</v>
      </c>
      <c r="S77" s="35">
        <f>ROUND((Reference!L$16*List!$H77)+Reference!L$17,0)</f>
        <v>3029</v>
      </c>
      <c r="T77" s="35">
        <f>ROUND((Reference!M$16*List!$H77)+Reference!M$17,0)</f>
        <v>3618</v>
      </c>
      <c r="U77" s="35">
        <f>ROUND((Reference!N$16*List!$H77)+Reference!N$17,0)</f>
        <v>14598</v>
      </c>
      <c r="V77" s="36">
        <f>ROUND((Reference!O$16*List!$H77)+Reference!O$17,0)</f>
        <v>543</v>
      </c>
      <c r="W77" s="36">
        <f>ROUND((Reference!P$16*List!$H77)+Reference!P$17,0)</f>
        <v>765</v>
      </c>
      <c r="X77" s="36">
        <f>ROUND((Reference!Q$16*List!$H77)+Reference!Q$17,0)</f>
        <v>382</v>
      </c>
      <c r="Y77" s="37"/>
      <c r="Z77" s="4" t="str">
        <f t="shared" si="1"/>
        <v>WALKER, Alabama</v>
      </c>
      <c r="AA77" s="31" t="s">
        <v>319</v>
      </c>
      <c r="AB77" s="38" t="s">
        <v>54</v>
      </c>
      <c r="AC77" s="32" t="s">
        <v>52</v>
      </c>
      <c r="AD77" s="39"/>
      <c r="AE77">
        <f t="shared" si="2"/>
        <v>0.6613</v>
      </c>
      <c r="AF77">
        <v>11180</v>
      </c>
      <c r="AG77" t="s">
        <v>323</v>
      </c>
      <c r="AH77">
        <v>0.86670000000000003</v>
      </c>
    </row>
    <row r="78" spans="1:34" x14ac:dyDescent="0.35">
      <c r="A78" s="28" t="s">
        <v>321</v>
      </c>
      <c r="B78" s="28" t="s">
        <v>322</v>
      </c>
      <c r="C78" s="41">
        <v>33660</v>
      </c>
      <c r="D78" s="30" t="s">
        <v>257</v>
      </c>
      <c r="E78" s="42" t="s">
        <v>259</v>
      </c>
      <c r="F78" s="55" t="s">
        <v>52</v>
      </c>
      <c r="G78" s="33" t="s">
        <v>53</v>
      </c>
      <c r="H78" s="44">
        <v>0.73670000000000002</v>
      </c>
      <c r="I78" s="35">
        <f>ROUND((Reference!B$16*List!$H78)+Reference!B$17,0)</f>
        <v>901</v>
      </c>
      <c r="J78" s="35">
        <f>ROUND((Reference!C$16*List!$H78)+Reference!C$17,0)</f>
        <v>1343</v>
      </c>
      <c r="K78" s="35">
        <f>ROUND((Reference!D$16*List!$H78)+Reference!D$17,0)</f>
        <v>1609</v>
      </c>
      <c r="L78" s="35">
        <f>ROUND((Reference!E$16*List!$H78)+Reference!E$17,0)</f>
        <v>1990</v>
      </c>
      <c r="M78" s="35">
        <f>ROUND((Reference!F$16*List!$H78)+Reference!F$17,0)</f>
        <v>2073</v>
      </c>
      <c r="N78" s="35">
        <f>ROUND((Reference!G$16*List!$H78)+Reference!G$17,0)</f>
        <v>2347</v>
      </c>
      <c r="O78" s="35">
        <f>ROUND((Reference!H$16*List!$H78)+Reference!H$17,0)</f>
        <v>2436</v>
      </c>
      <c r="P78" s="35">
        <f>ROUND((Reference!I$16*List!$H78)+Reference!I$17,0)</f>
        <v>2532</v>
      </c>
      <c r="Q78" s="35">
        <f>ROUND((Reference!J$16*List!$H78)+Reference!J$17,0)</f>
        <v>2932</v>
      </c>
      <c r="R78" s="35">
        <f>ROUND((Reference!K$16*List!$H78)+Reference!K$17,0)</f>
        <v>3025</v>
      </c>
      <c r="S78" s="35">
        <f>ROUND((Reference!L$16*List!$H78)+Reference!L$17,0)</f>
        <v>3264</v>
      </c>
      <c r="T78" s="35">
        <f>ROUND((Reference!M$16*List!$H78)+Reference!M$17,0)</f>
        <v>3898</v>
      </c>
      <c r="U78" s="35">
        <f>ROUND((Reference!N$16*List!$H78)+Reference!N$17,0)</f>
        <v>15727</v>
      </c>
      <c r="V78" s="36">
        <f>ROUND((Reference!O$16*List!$H78)+Reference!O$17,0)</f>
        <v>585</v>
      </c>
      <c r="W78" s="36">
        <f>ROUND((Reference!P$16*List!$H78)+Reference!P$17,0)</f>
        <v>824</v>
      </c>
      <c r="X78" s="36">
        <f>ROUND((Reference!Q$16*List!$H78)+Reference!Q$17,0)</f>
        <v>412</v>
      </c>
      <c r="Y78" s="37"/>
      <c r="Z78" s="4" t="str">
        <f t="shared" si="1"/>
        <v>WASHINGTON, Alabama</v>
      </c>
      <c r="AA78" s="42" t="s">
        <v>259</v>
      </c>
      <c r="AB78" s="38" t="s">
        <v>54</v>
      </c>
      <c r="AC78" s="43" t="s">
        <v>52</v>
      </c>
      <c r="AD78" s="45"/>
      <c r="AE78">
        <f t="shared" si="2"/>
        <v>0.73670000000000002</v>
      </c>
      <c r="AF78">
        <v>11244</v>
      </c>
      <c r="AG78" t="s">
        <v>327</v>
      </c>
      <c r="AH78">
        <v>1.2822</v>
      </c>
    </row>
    <row r="79" spans="1:34" x14ac:dyDescent="0.35">
      <c r="A79" s="28" t="s">
        <v>324</v>
      </c>
      <c r="B79" s="28" t="s">
        <v>325</v>
      </c>
      <c r="C79" s="41">
        <v>99901</v>
      </c>
      <c r="D79" s="30" t="s">
        <v>47</v>
      </c>
      <c r="E79" s="42" t="s">
        <v>326</v>
      </c>
      <c r="F79" s="55" t="s">
        <v>52</v>
      </c>
      <c r="G79" s="33" t="s">
        <v>64</v>
      </c>
      <c r="H79" s="44">
        <v>0.6613</v>
      </c>
      <c r="I79" s="35">
        <f>ROUND((Reference!B$16*List!$H79)+Reference!B$17,0)</f>
        <v>836</v>
      </c>
      <c r="J79" s="35">
        <f>ROUND((Reference!C$16*List!$H79)+Reference!C$17,0)</f>
        <v>1247</v>
      </c>
      <c r="K79" s="35">
        <f>ROUND((Reference!D$16*List!$H79)+Reference!D$17,0)</f>
        <v>1494</v>
      </c>
      <c r="L79" s="35">
        <f>ROUND((Reference!E$16*List!$H79)+Reference!E$17,0)</f>
        <v>1847</v>
      </c>
      <c r="M79" s="35">
        <f>ROUND((Reference!F$16*List!$H79)+Reference!F$17,0)</f>
        <v>1924</v>
      </c>
      <c r="N79" s="35">
        <f>ROUND((Reference!G$16*List!$H79)+Reference!G$17,0)</f>
        <v>2178</v>
      </c>
      <c r="O79" s="35">
        <f>ROUND((Reference!H$16*List!$H79)+Reference!H$17,0)</f>
        <v>2261</v>
      </c>
      <c r="P79" s="35">
        <f>ROUND((Reference!I$16*List!$H79)+Reference!I$17,0)</f>
        <v>2350</v>
      </c>
      <c r="Q79" s="35">
        <f>ROUND((Reference!J$16*List!$H79)+Reference!J$17,0)</f>
        <v>2721</v>
      </c>
      <c r="R79" s="35">
        <f>ROUND((Reference!K$16*List!$H79)+Reference!K$17,0)</f>
        <v>2808</v>
      </c>
      <c r="S79" s="35">
        <f>ROUND((Reference!L$16*List!$H79)+Reference!L$17,0)</f>
        <v>3029</v>
      </c>
      <c r="T79" s="35">
        <f>ROUND((Reference!M$16*List!$H79)+Reference!M$17,0)</f>
        <v>3618</v>
      </c>
      <c r="U79" s="35">
        <f>ROUND((Reference!N$16*List!$H79)+Reference!N$17,0)</f>
        <v>14598</v>
      </c>
      <c r="V79" s="36">
        <f>ROUND((Reference!O$16*List!$H79)+Reference!O$17,0)</f>
        <v>543</v>
      </c>
      <c r="W79" s="36">
        <f>ROUND((Reference!P$16*List!$H79)+Reference!P$17,0)</f>
        <v>765</v>
      </c>
      <c r="X79" s="36">
        <f>ROUND((Reference!Q$16*List!$H79)+Reference!Q$17,0)</f>
        <v>382</v>
      </c>
      <c r="Y79" s="37"/>
      <c r="Z79" s="4" t="str">
        <f t="shared" ref="Z79:Z142" si="3">CONCATENATE(AA79, AB79, AC79)</f>
        <v>WILCOX, Alabama</v>
      </c>
      <c r="AA79" s="42" t="s">
        <v>326</v>
      </c>
      <c r="AB79" s="38" t="s">
        <v>54</v>
      </c>
      <c r="AC79" s="43" t="s">
        <v>52</v>
      </c>
      <c r="AD79" s="45"/>
      <c r="AE79">
        <f t="shared" ref="AE79:AE142" si="4">IFERROR(INDEX($AH:$AH,MATCH($C79,$AF:$AF,0)),"")</f>
        <v>0.6613</v>
      </c>
      <c r="AF79">
        <v>11260</v>
      </c>
      <c r="AG79" t="s">
        <v>331</v>
      </c>
      <c r="AH79">
        <v>1.1943000000000001</v>
      </c>
    </row>
    <row r="80" spans="1:34" x14ac:dyDescent="0.35">
      <c r="A80" s="28" t="s">
        <v>328</v>
      </c>
      <c r="B80" s="28" t="s">
        <v>329</v>
      </c>
      <c r="C80" s="41">
        <v>99901</v>
      </c>
      <c r="D80" s="30" t="s">
        <v>47</v>
      </c>
      <c r="E80" s="42" t="s">
        <v>330</v>
      </c>
      <c r="F80" s="55" t="s">
        <v>52</v>
      </c>
      <c r="G80" s="33" t="s">
        <v>64</v>
      </c>
      <c r="H80" s="44">
        <v>0.6613</v>
      </c>
      <c r="I80" s="35">
        <f>ROUND((Reference!B$16*List!$H80)+Reference!B$17,0)</f>
        <v>836</v>
      </c>
      <c r="J80" s="35">
        <f>ROUND((Reference!C$16*List!$H80)+Reference!C$17,0)</f>
        <v>1247</v>
      </c>
      <c r="K80" s="35">
        <f>ROUND((Reference!D$16*List!$H80)+Reference!D$17,0)</f>
        <v>1494</v>
      </c>
      <c r="L80" s="35">
        <f>ROUND((Reference!E$16*List!$H80)+Reference!E$17,0)</f>
        <v>1847</v>
      </c>
      <c r="M80" s="35">
        <f>ROUND((Reference!F$16*List!$H80)+Reference!F$17,0)</f>
        <v>1924</v>
      </c>
      <c r="N80" s="35">
        <f>ROUND((Reference!G$16*List!$H80)+Reference!G$17,0)</f>
        <v>2178</v>
      </c>
      <c r="O80" s="35">
        <f>ROUND((Reference!H$16*List!$H80)+Reference!H$17,0)</f>
        <v>2261</v>
      </c>
      <c r="P80" s="35">
        <f>ROUND((Reference!I$16*List!$H80)+Reference!I$17,0)</f>
        <v>2350</v>
      </c>
      <c r="Q80" s="35">
        <f>ROUND((Reference!J$16*List!$H80)+Reference!J$17,0)</f>
        <v>2721</v>
      </c>
      <c r="R80" s="35">
        <f>ROUND((Reference!K$16*List!$H80)+Reference!K$17,0)</f>
        <v>2808</v>
      </c>
      <c r="S80" s="35">
        <f>ROUND((Reference!L$16*List!$H80)+Reference!L$17,0)</f>
        <v>3029</v>
      </c>
      <c r="T80" s="35">
        <f>ROUND((Reference!M$16*List!$H80)+Reference!M$17,0)</f>
        <v>3618</v>
      </c>
      <c r="U80" s="35">
        <f>ROUND((Reference!N$16*List!$H80)+Reference!N$17,0)</f>
        <v>14598</v>
      </c>
      <c r="V80" s="36">
        <f>ROUND((Reference!O$16*List!$H80)+Reference!O$17,0)</f>
        <v>543</v>
      </c>
      <c r="W80" s="36">
        <f>ROUND((Reference!P$16*List!$H80)+Reference!P$17,0)</f>
        <v>765</v>
      </c>
      <c r="X80" s="36">
        <f>ROUND((Reference!Q$16*List!$H80)+Reference!Q$17,0)</f>
        <v>382</v>
      </c>
      <c r="Y80" s="37"/>
      <c r="Z80" s="4" t="str">
        <f t="shared" si="3"/>
        <v>WINSTON, Alabama</v>
      </c>
      <c r="AA80" s="42" t="s">
        <v>330</v>
      </c>
      <c r="AB80" s="38" t="s">
        <v>54</v>
      </c>
      <c r="AC80" s="43" t="s">
        <v>52</v>
      </c>
      <c r="AD80" s="45"/>
      <c r="AE80">
        <f t="shared" si="4"/>
        <v>0.6613</v>
      </c>
      <c r="AF80">
        <v>11460</v>
      </c>
      <c r="AG80" t="s">
        <v>335</v>
      </c>
      <c r="AH80">
        <v>1.0257000000000001</v>
      </c>
    </row>
    <row r="81" spans="1:34" x14ac:dyDescent="0.35">
      <c r="A81" s="28" t="s">
        <v>332</v>
      </c>
      <c r="B81" s="28" t="s">
        <v>333</v>
      </c>
      <c r="C81" s="41">
        <v>99901</v>
      </c>
      <c r="D81" s="30" t="s">
        <v>47</v>
      </c>
      <c r="E81" s="42" t="s">
        <v>334</v>
      </c>
      <c r="F81" s="55" t="s">
        <v>52</v>
      </c>
      <c r="G81" s="33" t="s">
        <v>64</v>
      </c>
      <c r="H81" s="44">
        <v>0.6613</v>
      </c>
      <c r="I81" s="35">
        <f>ROUND((Reference!B$16*List!$H81)+Reference!B$17,0)</f>
        <v>836</v>
      </c>
      <c r="J81" s="35">
        <f>ROUND((Reference!C$16*List!$H81)+Reference!C$17,0)</f>
        <v>1247</v>
      </c>
      <c r="K81" s="35">
        <f>ROUND((Reference!D$16*List!$H81)+Reference!D$17,0)</f>
        <v>1494</v>
      </c>
      <c r="L81" s="35">
        <f>ROUND((Reference!E$16*List!$H81)+Reference!E$17,0)</f>
        <v>1847</v>
      </c>
      <c r="M81" s="35">
        <f>ROUND((Reference!F$16*List!$H81)+Reference!F$17,0)</f>
        <v>1924</v>
      </c>
      <c r="N81" s="35">
        <f>ROUND((Reference!G$16*List!$H81)+Reference!G$17,0)</f>
        <v>2178</v>
      </c>
      <c r="O81" s="35">
        <f>ROUND((Reference!H$16*List!$H81)+Reference!H$17,0)</f>
        <v>2261</v>
      </c>
      <c r="P81" s="35">
        <f>ROUND((Reference!I$16*List!$H81)+Reference!I$17,0)</f>
        <v>2350</v>
      </c>
      <c r="Q81" s="35">
        <f>ROUND((Reference!J$16*List!$H81)+Reference!J$17,0)</f>
        <v>2721</v>
      </c>
      <c r="R81" s="35">
        <f>ROUND((Reference!K$16*List!$H81)+Reference!K$17,0)</f>
        <v>2808</v>
      </c>
      <c r="S81" s="35">
        <f>ROUND((Reference!L$16*List!$H81)+Reference!L$17,0)</f>
        <v>3029</v>
      </c>
      <c r="T81" s="35">
        <f>ROUND((Reference!M$16*List!$H81)+Reference!M$17,0)</f>
        <v>3618</v>
      </c>
      <c r="U81" s="35">
        <f>ROUND((Reference!N$16*List!$H81)+Reference!N$17,0)</f>
        <v>14598</v>
      </c>
      <c r="V81" s="36">
        <f>ROUND((Reference!O$16*List!$H81)+Reference!O$17,0)</f>
        <v>543</v>
      </c>
      <c r="W81" s="36">
        <f>ROUND((Reference!P$16*List!$H81)+Reference!P$17,0)</f>
        <v>765</v>
      </c>
      <c r="X81" s="36">
        <f>ROUND((Reference!Q$16*List!$H81)+Reference!Q$17,0)</f>
        <v>382</v>
      </c>
      <c r="Y81" s="37"/>
      <c r="Z81" s="4" t="str">
        <f t="shared" si="3"/>
        <v>STATEWIDE, Alabama</v>
      </c>
      <c r="AA81" s="42" t="s">
        <v>334</v>
      </c>
      <c r="AB81" s="38" t="s">
        <v>54</v>
      </c>
      <c r="AC81" s="43" t="s">
        <v>52</v>
      </c>
      <c r="AD81" s="45"/>
      <c r="AE81">
        <f t="shared" si="4"/>
        <v>0.6613</v>
      </c>
      <c r="AF81">
        <v>11500</v>
      </c>
      <c r="AG81" t="s">
        <v>85</v>
      </c>
      <c r="AH81">
        <v>0.66469999999999996</v>
      </c>
    </row>
    <row r="82" spans="1:34" x14ac:dyDescent="0.35">
      <c r="A82" s="28" t="s">
        <v>336</v>
      </c>
      <c r="B82" s="28" t="s">
        <v>336</v>
      </c>
      <c r="C82" s="41">
        <v>99902</v>
      </c>
      <c r="D82" s="30" t="s">
        <v>55</v>
      </c>
      <c r="E82" s="42" t="s">
        <v>337</v>
      </c>
      <c r="F82" s="55" t="s">
        <v>338</v>
      </c>
      <c r="G82" s="33" t="s">
        <v>64</v>
      </c>
      <c r="H82" s="44">
        <v>1.206</v>
      </c>
      <c r="I82" s="35">
        <f>ROUND((Reference!B$16*List!$H82)+Reference!B$17,0)</f>
        <v>1303</v>
      </c>
      <c r="J82" s="35">
        <f>ROUND((Reference!C$16*List!$H82)+Reference!C$17,0)</f>
        <v>1943</v>
      </c>
      <c r="K82" s="35">
        <f>ROUND((Reference!D$16*List!$H82)+Reference!D$17,0)</f>
        <v>2328</v>
      </c>
      <c r="L82" s="35">
        <f>ROUND((Reference!E$16*List!$H82)+Reference!E$17,0)</f>
        <v>2878</v>
      </c>
      <c r="M82" s="35">
        <f>ROUND((Reference!F$16*List!$H82)+Reference!F$17,0)</f>
        <v>2998</v>
      </c>
      <c r="N82" s="35">
        <f>ROUND((Reference!G$16*List!$H82)+Reference!G$17,0)</f>
        <v>3395</v>
      </c>
      <c r="O82" s="35">
        <f>ROUND((Reference!H$16*List!$H82)+Reference!H$17,0)</f>
        <v>3524</v>
      </c>
      <c r="P82" s="35">
        <f>ROUND((Reference!I$16*List!$H82)+Reference!I$17,0)</f>
        <v>3663</v>
      </c>
      <c r="Q82" s="35">
        <f>ROUND((Reference!J$16*List!$H82)+Reference!J$17,0)</f>
        <v>4241</v>
      </c>
      <c r="R82" s="35">
        <f>ROUND((Reference!K$16*List!$H82)+Reference!K$17,0)</f>
        <v>4375</v>
      </c>
      <c r="S82" s="35">
        <f>ROUND((Reference!L$16*List!$H82)+Reference!L$17,0)</f>
        <v>4721</v>
      </c>
      <c r="T82" s="35">
        <f>ROUND((Reference!M$16*List!$H82)+Reference!M$17,0)</f>
        <v>5639</v>
      </c>
      <c r="U82" s="35">
        <f>ROUND((Reference!N$16*List!$H82)+Reference!N$17,0)</f>
        <v>22751</v>
      </c>
      <c r="V82" s="36">
        <f>ROUND((Reference!O$16*List!$H82)+Reference!O$17,0)</f>
        <v>846</v>
      </c>
      <c r="W82" s="36">
        <f>ROUND((Reference!P$16*List!$H82)+Reference!P$17,0)</f>
        <v>1192</v>
      </c>
      <c r="X82" s="36">
        <f>ROUND((Reference!Q$16*List!$H82)+Reference!Q$17,0)</f>
        <v>596</v>
      </c>
      <c r="Y82" s="37"/>
      <c r="Z82" s="4" t="str">
        <f t="shared" si="3"/>
        <v>ALEUTIANS EAST, Alaska</v>
      </c>
      <c r="AA82" s="42" t="s">
        <v>337</v>
      </c>
      <c r="AB82" s="38" t="s">
        <v>54</v>
      </c>
      <c r="AC82" s="43" t="s">
        <v>338</v>
      </c>
      <c r="AD82" s="45"/>
      <c r="AE82">
        <f t="shared" si="4"/>
        <v>1.206</v>
      </c>
      <c r="AF82">
        <v>11540</v>
      </c>
      <c r="AG82" t="s">
        <v>341</v>
      </c>
      <c r="AH82">
        <v>0.96190000000000009</v>
      </c>
    </row>
    <row r="83" spans="1:34" x14ac:dyDescent="0.35">
      <c r="A83" s="28" t="s">
        <v>339</v>
      </c>
      <c r="B83" s="28" t="s">
        <v>339</v>
      </c>
      <c r="C83" s="29">
        <v>99902</v>
      </c>
      <c r="D83" s="30" t="s">
        <v>55</v>
      </c>
      <c r="E83" s="31" t="s">
        <v>340</v>
      </c>
      <c r="F83" s="55" t="s">
        <v>338</v>
      </c>
      <c r="G83" s="33" t="s">
        <v>64</v>
      </c>
      <c r="H83" s="40">
        <v>1.206</v>
      </c>
      <c r="I83" s="35">
        <f>ROUND((Reference!B$16*List!$H83)+Reference!B$17,0)</f>
        <v>1303</v>
      </c>
      <c r="J83" s="35">
        <f>ROUND((Reference!C$16*List!$H83)+Reference!C$17,0)</f>
        <v>1943</v>
      </c>
      <c r="K83" s="35">
        <f>ROUND((Reference!D$16*List!$H83)+Reference!D$17,0)</f>
        <v>2328</v>
      </c>
      <c r="L83" s="35">
        <f>ROUND((Reference!E$16*List!$H83)+Reference!E$17,0)</f>
        <v>2878</v>
      </c>
      <c r="M83" s="35">
        <f>ROUND((Reference!F$16*List!$H83)+Reference!F$17,0)</f>
        <v>2998</v>
      </c>
      <c r="N83" s="35">
        <f>ROUND((Reference!G$16*List!$H83)+Reference!G$17,0)</f>
        <v>3395</v>
      </c>
      <c r="O83" s="35">
        <f>ROUND((Reference!H$16*List!$H83)+Reference!H$17,0)</f>
        <v>3524</v>
      </c>
      <c r="P83" s="35">
        <f>ROUND((Reference!I$16*List!$H83)+Reference!I$17,0)</f>
        <v>3663</v>
      </c>
      <c r="Q83" s="35">
        <f>ROUND((Reference!J$16*List!$H83)+Reference!J$17,0)</f>
        <v>4241</v>
      </c>
      <c r="R83" s="35">
        <f>ROUND((Reference!K$16*List!$H83)+Reference!K$17,0)</f>
        <v>4375</v>
      </c>
      <c r="S83" s="35">
        <f>ROUND((Reference!L$16*List!$H83)+Reference!L$17,0)</f>
        <v>4721</v>
      </c>
      <c r="T83" s="35">
        <f>ROUND((Reference!M$16*List!$H83)+Reference!M$17,0)</f>
        <v>5639</v>
      </c>
      <c r="U83" s="35">
        <f>ROUND((Reference!N$16*List!$H83)+Reference!N$17,0)</f>
        <v>22751</v>
      </c>
      <c r="V83" s="36">
        <f>ROUND((Reference!O$16*List!$H83)+Reference!O$17,0)</f>
        <v>846</v>
      </c>
      <c r="W83" s="36">
        <f>ROUND((Reference!P$16*List!$H83)+Reference!P$17,0)</f>
        <v>1192</v>
      </c>
      <c r="X83" s="36">
        <f>ROUND((Reference!Q$16*List!$H83)+Reference!Q$17,0)</f>
        <v>596</v>
      </c>
      <c r="Y83" s="37"/>
      <c r="Z83" s="4" t="str">
        <f t="shared" si="3"/>
        <v>ALEUTIANS WEST, Alaska</v>
      </c>
      <c r="AA83" s="31" t="s">
        <v>340</v>
      </c>
      <c r="AB83" s="38" t="s">
        <v>54</v>
      </c>
      <c r="AC83" s="32" t="s">
        <v>338</v>
      </c>
      <c r="AD83" s="39"/>
      <c r="AE83">
        <f t="shared" si="4"/>
        <v>1.206</v>
      </c>
      <c r="AF83">
        <v>11640</v>
      </c>
      <c r="AG83" t="s">
        <v>344</v>
      </c>
      <c r="AH83">
        <v>0.34290000000000004</v>
      </c>
    </row>
    <row r="84" spans="1:34" x14ac:dyDescent="0.35">
      <c r="A84" s="28" t="s">
        <v>342</v>
      </c>
      <c r="B84" s="28" t="s">
        <v>342</v>
      </c>
      <c r="C84" s="41">
        <v>11260</v>
      </c>
      <c r="D84" s="30" t="s">
        <v>331</v>
      </c>
      <c r="E84" s="42" t="s">
        <v>343</v>
      </c>
      <c r="F84" s="54" t="s">
        <v>338</v>
      </c>
      <c r="G84" s="33" t="s">
        <v>53</v>
      </c>
      <c r="H84" s="44">
        <v>1.1943000000000001</v>
      </c>
      <c r="I84" s="35">
        <f>ROUND((Reference!B$16*List!$H84)+Reference!B$17,0)</f>
        <v>1293</v>
      </c>
      <c r="J84" s="35">
        <f>ROUND((Reference!C$16*List!$H84)+Reference!C$17,0)</f>
        <v>1928</v>
      </c>
      <c r="K84" s="35">
        <f>ROUND((Reference!D$16*List!$H84)+Reference!D$17,0)</f>
        <v>2310</v>
      </c>
      <c r="L84" s="35">
        <f>ROUND((Reference!E$16*List!$H84)+Reference!E$17,0)</f>
        <v>2856</v>
      </c>
      <c r="M84" s="35">
        <f>ROUND((Reference!F$16*List!$H84)+Reference!F$17,0)</f>
        <v>2975</v>
      </c>
      <c r="N84" s="35">
        <f>ROUND((Reference!G$16*List!$H84)+Reference!G$17,0)</f>
        <v>3368</v>
      </c>
      <c r="O84" s="35">
        <f>ROUND((Reference!H$16*List!$H84)+Reference!H$17,0)</f>
        <v>3497</v>
      </c>
      <c r="P84" s="35">
        <f>ROUND((Reference!I$16*List!$H84)+Reference!I$17,0)</f>
        <v>3635</v>
      </c>
      <c r="Q84" s="35">
        <f>ROUND((Reference!J$16*List!$H84)+Reference!J$17,0)</f>
        <v>4209</v>
      </c>
      <c r="R84" s="35">
        <f>ROUND((Reference!K$16*List!$H84)+Reference!K$17,0)</f>
        <v>4342</v>
      </c>
      <c r="S84" s="35">
        <f>ROUND((Reference!L$16*List!$H84)+Reference!L$17,0)</f>
        <v>4685</v>
      </c>
      <c r="T84" s="35">
        <f>ROUND((Reference!M$16*List!$H84)+Reference!M$17,0)</f>
        <v>5595</v>
      </c>
      <c r="U84" s="35">
        <f>ROUND((Reference!N$16*List!$H84)+Reference!N$17,0)</f>
        <v>22575</v>
      </c>
      <c r="V84" s="36">
        <f>ROUND((Reference!O$16*List!$H84)+Reference!O$17,0)</f>
        <v>839</v>
      </c>
      <c r="W84" s="36">
        <f>ROUND((Reference!P$16*List!$H84)+Reference!P$17,0)</f>
        <v>1183</v>
      </c>
      <c r="X84" s="36">
        <f>ROUND((Reference!Q$16*List!$H84)+Reference!Q$17,0)</f>
        <v>591</v>
      </c>
      <c r="Y84" s="37"/>
      <c r="Z84" s="4" t="str">
        <f t="shared" si="3"/>
        <v>ANCHORAGE, Alaska</v>
      </c>
      <c r="AA84" s="42" t="s">
        <v>343</v>
      </c>
      <c r="AB84" s="38" t="s">
        <v>54</v>
      </c>
      <c r="AC84" s="43" t="s">
        <v>338</v>
      </c>
      <c r="AD84" s="45"/>
      <c r="AE84">
        <f t="shared" si="4"/>
        <v>1.1943000000000001</v>
      </c>
      <c r="AF84">
        <v>11700</v>
      </c>
      <c r="AG84" t="s">
        <v>347</v>
      </c>
      <c r="AH84">
        <v>0.85050000000000003</v>
      </c>
    </row>
    <row r="85" spans="1:34" x14ac:dyDescent="0.35">
      <c r="A85" s="28" t="s">
        <v>345</v>
      </c>
      <c r="B85" s="28" t="s">
        <v>345</v>
      </c>
      <c r="C85" s="41">
        <v>99902</v>
      </c>
      <c r="D85" s="30" t="s">
        <v>55</v>
      </c>
      <c r="E85" s="42" t="s">
        <v>346</v>
      </c>
      <c r="F85" s="55" t="s">
        <v>338</v>
      </c>
      <c r="G85" s="33" t="s">
        <v>64</v>
      </c>
      <c r="H85" s="44">
        <v>1.206</v>
      </c>
      <c r="I85" s="35">
        <f>ROUND((Reference!B$16*List!$H85)+Reference!B$17,0)</f>
        <v>1303</v>
      </c>
      <c r="J85" s="35">
        <f>ROUND((Reference!C$16*List!$H85)+Reference!C$17,0)</f>
        <v>1943</v>
      </c>
      <c r="K85" s="35">
        <f>ROUND((Reference!D$16*List!$H85)+Reference!D$17,0)</f>
        <v>2328</v>
      </c>
      <c r="L85" s="35">
        <f>ROUND((Reference!E$16*List!$H85)+Reference!E$17,0)</f>
        <v>2878</v>
      </c>
      <c r="M85" s="35">
        <f>ROUND((Reference!F$16*List!$H85)+Reference!F$17,0)</f>
        <v>2998</v>
      </c>
      <c r="N85" s="35">
        <f>ROUND((Reference!G$16*List!$H85)+Reference!G$17,0)</f>
        <v>3395</v>
      </c>
      <c r="O85" s="35">
        <f>ROUND((Reference!H$16*List!$H85)+Reference!H$17,0)</f>
        <v>3524</v>
      </c>
      <c r="P85" s="35">
        <f>ROUND((Reference!I$16*List!$H85)+Reference!I$17,0)</f>
        <v>3663</v>
      </c>
      <c r="Q85" s="35">
        <f>ROUND((Reference!J$16*List!$H85)+Reference!J$17,0)</f>
        <v>4241</v>
      </c>
      <c r="R85" s="35">
        <f>ROUND((Reference!K$16*List!$H85)+Reference!K$17,0)</f>
        <v>4375</v>
      </c>
      <c r="S85" s="35">
        <f>ROUND((Reference!L$16*List!$H85)+Reference!L$17,0)</f>
        <v>4721</v>
      </c>
      <c r="T85" s="35">
        <f>ROUND((Reference!M$16*List!$H85)+Reference!M$17,0)</f>
        <v>5639</v>
      </c>
      <c r="U85" s="35">
        <f>ROUND((Reference!N$16*List!$H85)+Reference!N$17,0)</f>
        <v>22751</v>
      </c>
      <c r="V85" s="36">
        <f>ROUND((Reference!O$16*List!$H85)+Reference!O$17,0)</f>
        <v>846</v>
      </c>
      <c r="W85" s="36">
        <f>ROUND((Reference!P$16*List!$H85)+Reference!P$17,0)</f>
        <v>1192</v>
      </c>
      <c r="X85" s="36">
        <f>ROUND((Reference!Q$16*List!$H85)+Reference!Q$17,0)</f>
        <v>596</v>
      </c>
      <c r="Y85" s="37"/>
      <c r="Z85" s="4" t="str">
        <f t="shared" si="3"/>
        <v>BETHEL, Alaska</v>
      </c>
      <c r="AA85" s="42" t="s">
        <v>346</v>
      </c>
      <c r="AB85" s="38" t="s">
        <v>54</v>
      </c>
      <c r="AC85" s="43" t="s">
        <v>338</v>
      </c>
      <c r="AD85" s="45"/>
      <c r="AE85">
        <f t="shared" si="4"/>
        <v>1.206</v>
      </c>
      <c r="AF85">
        <v>12020</v>
      </c>
      <c r="AG85" t="s">
        <v>350</v>
      </c>
      <c r="AH85">
        <v>0.88</v>
      </c>
    </row>
    <row r="86" spans="1:34" x14ac:dyDescent="0.35">
      <c r="A86" s="28" t="s">
        <v>348</v>
      </c>
      <c r="B86" s="28" t="s">
        <v>348</v>
      </c>
      <c r="C86" s="41">
        <v>99902</v>
      </c>
      <c r="D86" s="30" t="s">
        <v>55</v>
      </c>
      <c r="E86" s="42" t="s">
        <v>349</v>
      </c>
      <c r="F86" s="55" t="s">
        <v>338</v>
      </c>
      <c r="G86" s="33" t="s">
        <v>64</v>
      </c>
      <c r="H86" s="44">
        <v>1.206</v>
      </c>
      <c r="I86" s="35">
        <f>ROUND((Reference!B$16*List!$H86)+Reference!B$17,0)</f>
        <v>1303</v>
      </c>
      <c r="J86" s="35">
        <f>ROUND((Reference!C$16*List!$H86)+Reference!C$17,0)</f>
        <v>1943</v>
      </c>
      <c r="K86" s="35">
        <f>ROUND((Reference!D$16*List!$H86)+Reference!D$17,0)</f>
        <v>2328</v>
      </c>
      <c r="L86" s="35">
        <f>ROUND((Reference!E$16*List!$H86)+Reference!E$17,0)</f>
        <v>2878</v>
      </c>
      <c r="M86" s="35">
        <f>ROUND((Reference!F$16*List!$H86)+Reference!F$17,0)</f>
        <v>2998</v>
      </c>
      <c r="N86" s="35">
        <f>ROUND((Reference!G$16*List!$H86)+Reference!G$17,0)</f>
        <v>3395</v>
      </c>
      <c r="O86" s="35">
        <f>ROUND((Reference!H$16*List!$H86)+Reference!H$17,0)</f>
        <v>3524</v>
      </c>
      <c r="P86" s="35">
        <f>ROUND((Reference!I$16*List!$H86)+Reference!I$17,0)</f>
        <v>3663</v>
      </c>
      <c r="Q86" s="35">
        <f>ROUND((Reference!J$16*List!$H86)+Reference!J$17,0)</f>
        <v>4241</v>
      </c>
      <c r="R86" s="35">
        <f>ROUND((Reference!K$16*List!$H86)+Reference!K$17,0)</f>
        <v>4375</v>
      </c>
      <c r="S86" s="35">
        <f>ROUND((Reference!L$16*List!$H86)+Reference!L$17,0)</f>
        <v>4721</v>
      </c>
      <c r="T86" s="35">
        <f>ROUND((Reference!M$16*List!$H86)+Reference!M$17,0)</f>
        <v>5639</v>
      </c>
      <c r="U86" s="35">
        <f>ROUND((Reference!N$16*List!$H86)+Reference!N$17,0)</f>
        <v>22751</v>
      </c>
      <c r="V86" s="36">
        <f>ROUND((Reference!O$16*List!$H86)+Reference!O$17,0)</f>
        <v>846</v>
      </c>
      <c r="W86" s="36">
        <f>ROUND((Reference!P$16*List!$H86)+Reference!P$17,0)</f>
        <v>1192</v>
      </c>
      <c r="X86" s="36">
        <f>ROUND((Reference!Q$16*List!$H86)+Reference!Q$17,0)</f>
        <v>596</v>
      </c>
      <c r="Y86" s="37"/>
      <c r="Z86" s="4" t="str">
        <f t="shared" si="3"/>
        <v>BRISTOL BAY BOROUGH, Alaska</v>
      </c>
      <c r="AA86" s="42" t="s">
        <v>349</v>
      </c>
      <c r="AB86" s="38" t="s">
        <v>54</v>
      </c>
      <c r="AC86" s="43" t="s">
        <v>338</v>
      </c>
      <c r="AD86" s="45"/>
      <c r="AE86">
        <f t="shared" si="4"/>
        <v>1.206</v>
      </c>
      <c r="AF86">
        <v>12060</v>
      </c>
      <c r="AG86" t="s">
        <v>353</v>
      </c>
      <c r="AH86">
        <v>0.94930000000000003</v>
      </c>
    </row>
    <row r="87" spans="1:34" x14ac:dyDescent="0.35">
      <c r="A87" s="28" t="s">
        <v>351</v>
      </c>
      <c r="B87" s="28" t="s">
        <v>351</v>
      </c>
      <c r="C87" s="41">
        <v>99902</v>
      </c>
      <c r="D87" s="30" t="s">
        <v>55</v>
      </c>
      <c r="E87" s="42" t="s">
        <v>352</v>
      </c>
      <c r="F87" s="55" t="s">
        <v>338</v>
      </c>
      <c r="G87" s="33" t="s">
        <v>64</v>
      </c>
      <c r="H87" s="44">
        <v>1.206</v>
      </c>
      <c r="I87" s="35">
        <f>ROUND((Reference!B$16*List!$H87)+Reference!B$17,0)</f>
        <v>1303</v>
      </c>
      <c r="J87" s="35">
        <f>ROUND((Reference!C$16*List!$H87)+Reference!C$17,0)</f>
        <v>1943</v>
      </c>
      <c r="K87" s="35">
        <f>ROUND((Reference!D$16*List!$H87)+Reference!D$17,0)</f>
        <v>2328</v>
      </c>
      <c r="L87" s="35">
        <f>ROUND((Reference!E$16*List!$H87)+Reference!E$17,0)</f>
        <v>2878</v>
      </c>
      <c r="M87" s="35">
        <f>ROUND((Reference!F$16*List!$H87)+Reference!F$17,0)</f>
        <v>2998</v>
      </c>
      <c r="N87" s="35">
        <f>ROUND((Reference!G$16*List!$H87)+Reference!G$17,0)</f>
        <v>3395</v>
      </c>
      <c r="O87" s="35">
        <f>ROUND((Reference!H$16*List!$H87)+Reference!H$17,0)</f>
        <v>3524</v>
      </c>
      <c r="P87" s="35">
        <f>ROUND((Reference!I$16*List!$H87)+Reference!I$17,0)</f>
        <v>3663</v>
      </c>
      <c r="Q87" s="35">
        <f>ROUND((Reference!J$16*List!$H87)+Reference!J$17,0)</f>
        <v>4241</v>
      </c>
      <c r="R87" s="35">
        <f>ROUND((Reference!K$16*List!$H87)+Reference!K$17,0)</f>
        <v>4375</v>
      </c>
      <c r="S87" s="35">
        <f>ROUND((Reference!L$16*List!$H87)+Reference!L$17,0)</f>
        <v>4721</v>
      </c>
      <c r="T87" s="35">
        <f>ROUND((Reference!M$16*List!$H87)+Reference!M$17,0)</f>
        <v>5639</v>
      </c>
      <c r="U87" s="35">
        <f>ROUND((Reference!N$16*List!$H87)+Reference!N$17,0)</f>
        <v>22751</v>
      </c>
      <c r="V87" s="36">
        <f>ROUND((Reference!O$16*List!$H87)+Reference!O$17,0)</f>
        <v>846</v>
      </c>
      <c r="W87" s="36">
        <f>ROUND((Reference!P$16*List!$H87)+Reference!P$17,0)</f>
        <v>1192</v>
      </c>
      <c r="X87" s="36">
        <f>ROUND((Reference!Q$16*List!$H87)+Reference!Q$17,0)</f>
        <v>596</v>
      </c>
      <c r="Y87" s="37"/>
      <c r="Z87" s="4" t="str">
        <f t="shared" si="3"/>
        <v>DENALI, Alaska</v>
      </c>
      <c r="AA87" s="42" t="s">
        <v>352</v>
      </c>
      <c r="AB87" s="38" t="s">
        <v>54</v>
      </c>
      <c r="AC87" s="43" t="s">
        <v>338</v>
      </c>
      <c r="AD87" s="45"/>
      <c r="AE87">
        <f t="shared" si="4"/>
        <v>1.206</v>
      </c>
      <c r="AF87">
        <v>12100</v>
      </c>
      <c r="AG87" t="s">
        <v>356</v>
      </c>
      <c r="AH87">
        <v>1.0858000000000001</v>
      </c>
    </row>
    <row r="88" spans="1:34" x14ac:dyDescent="0.35">
      <c r="A88" s="28" t="s">
        <v>354</v>
      </c>
      <c r="B88" s="28" t="s">
        <v>354</v>
      </c>
      <c r="C88" s="29">
        <v>99902</v>
      </c>
      <c r="D88" s="30" t="s">
        <v>55</v>
      </c>
      <c r="E88" s="31" t="s">
        <v>355</v>
      </c>
      <c r="F88" s="55" t="s">
        <v>338</v>
      </c>
      <c r="G88" s="33" t="s">
        <v>64</v>
      </c>
      <c r="H88" s="40">
        <v>1.206</v>
      </c>
      <c r="I88" s="35">
        <f>ROUND((Reference!B$16*List!$H88)+Reference!B$17,0)</f>
        <v>1303</v>
      </c>
      <c r="J88" s="35">
        <f>ROUND((Reference!C$16*List!$H88)+Reference!C$17,0)</f>
        <v>1943</v>
      </c>
      <c r="K88" s="35">
        <f>ROUND((Reference!D$16*List!$H88)+Reference!D$17,0)</f>
        <v>2328</v>
      </c>
      <c r="L88" s="35">
        <f>ROUND((Reference!E$16*List!$H88)+Reference!E$17,0)</f>
        <v>2878</v>
      </c>
      <c r="M88" s="35">
        <f>ROUND((Reference!F$16*List!$H88)+Reference!F$17,0)</f>
        <v>2998</v>
      </c>
      <c r="N88" s="35">
        <f>ROUND((Reference!G$16*List!$H88)+Reference!G$17,0)</f>
        <v>3395</v>
      </c>
      <c r="O88" s="35">
        <f>ROUND((Reference!H$16*List!$H88)+Reference!H$17,0)</f>
        <v>3524</v>
      </c>
      <c r="P88" s="35">
        <f>ROUND((Reference!I$16*List!$H88)+Reference!I$17,0)</f>
        <v>3663</v>
      </c>
      <c r="Q88" s="35">
        <f>ROUND((Reference!J$16*List!$H88)+Reference!J$17,0)</f>
        <v>4241</v>
      </c>
      <c r="R88" s="35">
        <f>ROUND((Reference!K$16*List!$H88)+Reference!K$17,0)</f>
        <v>4375</v>
      </c>
      <c r="S88" s="35">
        <f>ROUND((Reference!L$16*List!$H88)+Reference!L$17,0)</f>
        <v>4721</v>
      </c>
      <c r="T88" s="35">
        <f>ROUND((Reference!M$16*List!$H88)+Reference!M$17,0)</f>
        <v>5639</v>
      </c>
      <c r="U88" s="35">
        <f>ROUND((Reference!N$16*List!$H88)+Reference!N$17,0)</f>
        <v>22751</v>
      </c>
      <c r="V88" s="36">
        <f>ROUND((Reference!O$16*List!$H88)+Reference!O$17,0)</f>
        <v>846</v>
      </c>
      <c r="W88" s="36">
        <f>ROUND((Reference!P$16*List!$H88)+Reference!P$17,0)</f>
        <v>1192</v>
      </c>
      <c r="X88" s="36">
        <f>ROUND((Reference!Q$16*List!$H88)+Reference!Q$17,0)</f>
        <v>596</v>
      </c>
      <c r="Y88" s="37"/>
      <c r="Z88" s="4" t="str">
        <f t="shared" si="3"/>
        <v>DILLINGHAM, Alaska</v>
      </c>
      <c r="AA88" s="31" t="s">
        <v>355</v>
      </c>
      <c r="AB88" s="38" t="s">
        <v>54</v>
      </c>
      <c r="AC88" s="32" t="s">
        <v>338</v>
      </c>
      <c r="AD88" s="39"/>
      <c r="AE88">
        <f t="shared" si="4"/>
        <v>1.206</v>
      </c>
      <c r="AF88">
        <v>12220</v>
      </c>
      <c r="AG88" t="s">
        <v>223</v>
      </c>
      <c r="AH88">
        <v>0.68240000000000001</v>
      </c>
    </row>
    <row r="89" spans="1:34" x14ac:dyDescent="0.35">
      <c r="A89" s="28" t="s">
        <v>357</v>
      </c>
      <c r="B89" s="28" t="s">
        <v>357</v>
      </c>
      <c r="C89" s="41">
        <v>21820</v>
      </c>
      <c r="D89" s="30" t="s">
        <v>358</v>
      </c>
      <c r="E89" s="42" t="s">
        <v>359</v>
      </c>
      <c r="F89" s="54" t="s">
        <v>338</v>
      </c>
      <c r="G89" s="33" t="s">
        <v>53</v>
      </c>
      <c r="H89" s="44">
        <v>0.95669999999999999</v>
      </c>
      <c r="I89" s="35">
        <f>ROUND((Reference!B$16*List!$H89)+Reference!B$17,0)</f>
        <v>1089</v>
      </c>
      <c r="J89" s="35">
        <f>ROUND((Reference!C$16*List!$H89)+Reference!C$17,0)</f>
        <v>1624</v>
      </c>
      <c r="K89" s="35">
        <f>ROUND((Reference!D$16*List!$H89)+Reference!D$17,0)</f>
        <v>1946</v>
      </c>
      <c r="L89" s="35">
        <f>ROUND((Reference!E$16*List!$H89)+Reference!E$17,0)</f>
        <v>2406</v>
      </c>
      <c r="M89" s="35">
        <f>ROUND((Reference!F$16*List!$H89)+Reference!F$17,0)</f>
        <v>2507</v>
      </c>
      <c r="N89" s="35">
        <f>ROUND((Reference!G$16*List!$H89)+Reference!G$17,0)</f>
        <v>2838</v>
      </c>
      <c r="O89" s="35">
        <f>ROUND((Reference!H$16*List!$H89)+Reference!H$17,0)</f>
        <v>2946</v>
      </c>
      <c r="P89" s="35">
        <f>ROUND((Reference!I$16*List!$H89)+Reference!I$17,0)</f>
        <v>3062</v>
      </c>
      <c r="Q89" s="35">
        <f>ROUND((Reference!J$16*List!$H89)+Reference!J$17,0)</f>
        <v>3546</v>
      </c>
      <c r="R89" s="35">
        <f>ROUND((Reference!K$16*List!$H89)+Reference!K$17,0)</f>
        <v>3658</v>
      </c>
      <c r="S89" s="35">
        <f>ROUND((Reference!L$16*List!$H89)+Reference!L$17,0)</f>
        <v>3947</v>
      </c>
      <c r="T89" s="35">
        <f>ROUND((Reference!M$16*List!$H89)+Reference!M$17,0)</f>
        <v>4714</v>
      </c>
      <c r="U89" s="35">
        <f>ROUND((Reference!N$16*List!$H89)+Reference!N$17,0)</f>
        <v>19019</v>
      </c>
      <c r="V89" s="36">
        <f>ROUND((Reference!O$16*List!$H89)+Reference!O$17,0)</f>
        <v>707</v>
      </c>
      <c r="W89" s="36">
        <f>ROUND((Reference!P$16*List!$H89)+Reference!P$17,0)</f>
        <v>996</v>
      </c>
      <c r="X89" s="36">
        <f>ROUND((Reference!Q$16*List!$H89)+Reference!Q$17,0)</f>
        <v>498</v>
      </c>
      <c r="Y89" s="37"/>
      <c r="Z89" s="4" t="str">
        <f t="shared" si="3"/>
        <v>FAIRBANKS NORTH STAR, Alaska</v>
      </c>
      <c r="AA89" s="42" t="s">
        <v>359</v>
      </c>
      <c r="AB89" s="38" t="s">
        <v>54</v>
      </c>
      <c r="AC89" s="43" t="s">
        <v>338</v>
      </c>
      <c r="AD89" s="45"/>
      <c r="AE89">
        <f t="shared" si="4"/>
        <v>0.95669999999999999</v>
      </c>
      <c r="AF89">
        <v>12260</v>
      </c>
      <c r="AG89" t="s">
        <v>362</v>
      </c>
      <c r="AH89">
        <v>0.85100000000000009</v>
      </c>
    </row>
    <row r="90" spans="1:34" x14ac:dyDescent="0.35">
      <c r="A90" s="28" t="s">
        <v>360</v>
      </c>
      <c r="B90" s="28" t="s">
        <v>360</v>
      </c>
      <c r="C90" s="41">
        <v>99902</v>
      </c>
      <c r="D90" s="30" t="s">
        <v>55</v>
      </c>
      <c r="E90" s="42" t="s">
        <v>361</v>
      </c>
      <c r="F90" s="55" t="s">
        <v>338</v>
      </c>
      <c r="G90" s="33" t="s">
        <v>64</v>
      </c>
      <c r="H90" s="44">
        <v>1.206</v>
      </c>
      <c r="I90" s="35">
        <f>ROUND((Reference!B$16*List!$H90)+Reference!B$17,0)</f>
        <v>1303</v>
      </c>
      <c r="J90" s="35">
        <f>ROUND((Reference!C$16*List!$H90)+Reference!C$17,0)</f>
        <v>1943</v>
      </c>
      <c r="K90" s="35">
        <f>ROUND((Reference!D$16*List!$H90)+Reference!D$17,0)</f>
        <v>2328</v>
      </c>
      <c r="L90" s="35">
        <f>ROUND((Reference!E$16*List!$H90)+Reference!E$17,0)</f>
        <v>2878</v>
      </c>
      <c r="M90" s="35">
        <f>ROUND((Reference!F$16*List!$H90)+Reference!F$17,0)</f>
        <v>2998</v>
      </c>
      <c r="N90" s="35">
        <f>ROUND((Reference!G$16*List!$H90)+Reference!G$17,0)</f>
        <v>3395</v>
      </c>
      <c r="O90" s="35">
        <f>ROUND((Reference!H$16*List!$H90)+Reference!H$17,0)</f>
        <v>3524</v>
      </c>
      <c r="P90" s="35">
        <f>ROUND((Reference!I$16*List!$H90)+Reference!I$17,0)</f>
        <v>3663</v>
      </c>
      <c r="Q90" s="35">
        <f>ROUND((Reference!J$16*List!$H90)+Reference!J$17,0)</f>
        <v>4241</v>
      </c>
      <c r="R90" s="35">
        <f>ROUND((Reference!K$16*List!$H90)+Reference!K$17,0)</f>
        <v>4375</v>
      </c>
      <c r="S90" s="35">
        <f>ROUND((Reference!L$16*List!$H90)+Reference!L$17,0)</f>
        <v>4721</v>
      </c>
      <c r="T90" s="35">
        <f>ROUND((Reference!M$16*List!$H90)+Reference!M$17,0)</f>
        <v>5639</v>
      </c>
      <c r="U90" s="35">
        <f>ROUND((Reference!N$16*List!$H90)+Reference!N$17,0)</f>
        <v>22751</v>
      </c>
      <c r="V90" s="36">
        <f>ROUND((Reference!O$16*List!$H90)+Reference!O$17,0)</f>
        <v>846</v>
      </c>
      <c r="W90" s="36">
        <f>ROUND((Reference!P$16*List!$H90)+Reference!P$17,0)</f>
        <v>1192</v>
      </c>
      <c r="X90" s="36">
        <f>ROUND((Reference!Q$16*List!$H90)+Reference!Q$17,0)</f>
        <v>596</v>
      </c>
      <c r="Y90" s="37"/>
      <c r="Z90" s="4" t="str">
        <f t="shared" si="3"/>
        <v>HAINES, Alaska</v>
      </c>
      <c r="AA90" s="42" t="s">
        <v>361</v>
      </c>
      <c r="AB90" s="38" t="s">
        <v>54</v>
      </c>
      <c r="AC90" s="43" t="s">
        <v>338</v>
      </c>
      <c r="AD90" s="45"/>
      <c r="AE90">
        <f t="shared" si="4"/>
        <v>1.206</v>
      </c>
      <c r="AF90">
        <v>12420</v>
      </c>
      <c r="AG90" t="s">
        <v>365</v>
      </c>
      <c r="AH90">
        <v>0.95080000000000009</v>
      </c>
    </row>
    <row r="91" spans="1:34" x14ac:dyDescent="0.35">
      <c r="A91" s="28" t="s">
        <v>363</v>
      </c>
      <c r="B91" s="28" t="s">
        <v>363</v>
      </c>
      <c r="C91" s="41">
        <v>99902</v>
      </c>
      <c r="D91" s="30" t="s">
        <v>55</v>
      </c>
      <c r="E91" s="42" t="s">
        <v>364</v>
      </c>
      <c r="F91" s="55" t="s">
        <v>338</v>
      </c>
      <c r="G91" s="33" t="s">
        <v>64</v>
      </c>
      <c r="H91" s="44">
        <v>1.206</v>
      </c>
      <c r="I91" s="35">
        <f>ROUND((Reference!B$16*List!$H91)+Reference!B$17,0)</f>
        <v>1303</v>
      </c>
      <c r="J91" s="35">
        <f>ROUND((Reference!C$16*List!$H91)+Reference!C$17,0)</f>
        <v>1943</v>
      </c>
      <c r="K91" s="35">
        <f>ROUND((Reference!D$16*List!$H91)+Reference!D$17,0)</f>
        <v>2328</v>
      </c>
      <c r="L91" s="35">
        <f>ROUND((Reference!E$16*List!$H91)+Reference!E$17,0)</f>
        <v>2878</v>
      </c>
      <c r="M91" s="35">
        <f>ROUND((Reference!F$16*List!$H91)+Reference!F$17,0)</f>
        <v>2998</v>
      </c>
      <c r="N91" s="35">
        <f>ROUND((Reference!G$16*List!$H91)+Reference!G$17,0)</f>
        <v>3395</v>
      </c>
      <c r="O91" s="35">
        <f>ROUND((Reference!H$16*List!$H91)+Reference!H$17,0)</f>
        <v>3524</v>
      </c>
      <c r="P91" s="35">
        <f>ROUND((Reference!I$16*List!$H91)+Reference!I$17,0)</f>
        <v>3663</v>
      </c>
      <c r="Q91" s="35">
        <f>ROUND((Reference!J$16*List!$H91)+Reference!J$17,0)</f>
        <v>4241</v>
      </c>
      <c r="R91" s="35">
        <f>ROUND((Reference!K$16*List!$H91)+Reference!K$17,0)</f>
        <v>4375</v>
      </c>
      <c r="S91" s="35">
        <f>ROUND((Reference!L$16*List!$H91)+Reference!L$17,0)</f>
        <v>4721</v>
      </c>
      <c r="T91" s="35">
        <f>ROUND((Reference!M$16*List!$H91)+Reference!M$17,0)</f>
        <v>5639</v>
      </c>
      <c r="U91" s="35">
        <f>ROUND((Reference!N$16*List!$H91)+Reference!N$17,0)</f>
        <v>22751</v>
      </c>
      <c r="V91" s="36">
        <f>ROUND((Reference!O$16*List!$H91)+Reference!O$17,0)</f>
        <v>846</v>
      </c>
      <c r="W91" s="36">
        <f>ROUND((Reference!P$16*List!$H91)+Reference!P$17,0)</f>
        <v>1192</v>
      </c>
      <c r="X91" s="36">
        <f>ROUND((Reference!Q$16*List!$H91)+Reference!Q$17,0)</f>
        <v>596</v>
      </c>
      <c r="Y91" s="37"/>
      <c r="Z91" s="4" t="str">
        <f t="shared" si="3"/>
        <v>HOONAH-ANGOON CENSUS AREA, Alaska</v>
      </c>
      <c r="AA91" s="42" t="s">
        <v>364</v>
      </c>
      <c r="AB91" s="38" t="s">
        <v>54</v>
      </c>
      <c r="AC91" s="43" t="s">
        <v>338</v>
      </c>
      <c r="AD91" s="45"/>
      <c r="AE91">
        <f t="shared" si="4"/>
        <v>1.206</v>
      </c>
      <c r="AF91">
        <v>12540</v>
      </c>
      <c r="AG91" t="s">
        <v>368</v>
      </c>
      <c r="AH91">
        <v>1.1985000000000001</v>
      </c>
    </row>
    <row r="92" spans="1:34" x14ac:dyDescent="0.35">
      <c r="A92" s="28" t="s">
        <v>366</v>
      </c>
      <c r="B92" s="28" t="s">
        <v>366</v>
      </c>
      <c r="C92" s="41">
        <v>99902</v>
      </c>
      <c r="D92" s="30" t="s">
        <v>55</v>
      </c>
      <c r="E92" s="42" t="s">
        <v>367</v>
      </c>
      <c r="F92" s="55" t="s">
        <v>338</v>
      </c>
      <c r="G92" s="33" t="s">
        <v>64</v>
      </c>
      <c r="H92" s="44">
        <v>1.206</v>
      </c>
      <c r="I92" s="35">
        <f>ROUND((Reference!B$16*List!$H92)+Reference!B$17,0)</f>
        <v>1303</v>
      </c>
      <c r="J92" s="35">
        <f>ROUND((Reference!C$16*List!$H92)+Reference!C$17,0)</f>
        <v>1943</v>
      </c>
      <c r="K92" s="35">
        <f>ROUND((Reference!D$16*List!$H92)+Reference!D$17,0)</f>
        <v>2328</v>
      </c>
      <c r="L92" s="35">
        <f>ROUND((Reference!E$16*List!$H92)+Reference!E$17,0)</f>
        <v>2878</v>
      </c>
      <c r="M92" s="35">
        <f>ROUND((Reference!F$16*List!$H92)+Reference!F$17,0)</f>
        <v>2998</v>
      </c>
      <c r="N92" s="35">
        <f>ROUND((Reference!G$16*List!$H92)+Reference!G$17,0)</f>
        <v>3395</v>
      </c>
      <c r="O92" s="35">
        <f>ROUND((Reference!H$16*List!$H92)+Reference!H$17,0)</f>
        <v>3524</v>
      </c>
      <c r="P92" s="35">
        <f>ROUND((Reference!I$16*List!$H92)+Reference!I$17,0)</f>
        <v>3663</v>
      </c>
      <c r="Q92" s="35">
        <f>ROUND((Reference!J$16*List!$H92)+Reference!J$17,0)</f>
        <v>4241</v>
      </c>
      <c r="R92" s="35">
        <f>ROUND((Reference!K$16*List!$H92)+Reference!K$17,0)</f>
        <v>4375</v>
      </c>
      <c r="S92" s="35">
        <f>ROUND((Reference!L$16*List!$H92)+Reference!L$17,0)</f>
        <v>4721</v>
      </c>
      <c r="T92" s="35">
        <f>ROUND((Reference!M$16*List!$H92)+Reference!M$17,0)</f>
        <v>5639</v>
      </c>
      <c r="U92" s="35">
        <f>ROUND((Reference!N$16*List!$H92)+Reference!N$17,0)</f>
        <v>22751</v>
      </c>
      <c r="V92" s="36">
        <f>ROUND((Reference!O$16*List!$H92)+Reference!O$17,0)</f>
        <v>846</v>
      </c>
      <c r="W92" s="36">
        <f>ROUND((Reference!P$16*List!$H92)+Reference!P$17,0)</f>
        <v>1192</v>
      </c>
      <c r="X92" s="36">
        <f>ROUND((Reference!Q$16*List!$H92)+Reference!Q$17,0)</f>
        <v>596</v>
      </c>
      <c r="Y92" s="37"/>
      <c r="Z92" s="4" t="str">
        <f t="shared" si="3"/>
        <v>JUNEAU, Alaska</v>
      </c>
      <c r="AA92" s="42" t="s">
        <v>367</v>
      </c>
      <c r="AB92" s="38" t="s">
        <v>54</v>
      </c>
      <c r="AC92" s="43" t="s">
        <v>338</v>
      </c>
      <c r="AD92" s="45"/>
      <c r="AE92">
        <f t="shared" si="4"/>
        <v>1.206</v>
      </c>
      <c r="AF92">
        <v>12580</v>
      </c>
      <c r="AG92" t="s">
        <v>371</v>
      </c>
      <c r="AH92">
        <v>0.9447000000000001</v>
      </c>
    </row>
    <row r="93" spans="1:34" x14ac:dyDescent="0.35">
      <c r="A93" s="28" t="s">
        <v>369</v>
      </c>
      <c r="B93" s="28" t="s">
        <v>369</v>
      </c>
      <c r="C93" s="41">
        <v>99902</v>
      </c>
      <c r="D93" s="30" t="s">
        <v>55</v>
      </c>
      <c r="E93" s="42" t="s">
        <v>370</v>
      </c>
      <c r="F93" s="55" t="s">
        <v>338</v>
      </c>
      <c r="G93" s="33" t="s">
        <v>64</v>
      </c>
      <c r="H93" s="44">
        <v>1.206</v>
      </c>
      <c r="I93" s="35">
        <f>ROUND((Reference!B$16*List!$H93)+Reference!B$17,0)</f>
        <v>1303</v>
      </c>
      <c r="J93" s="35">
        <f>ROUND((Reference!C$16*List!$H93)+Reference!C$17,0)</f>
        <v>1943</v>
      </c>
      <c r="K93" s="35">
        <f>ROUND((Reference!D$16*List!$H93)+Reference!D$17,0)</f>
        <v>2328</v>
      </c>
      <c r="L93" s="35">
        <f>ROUND((Reference!E$16*List!$H93)+Reference!E$17,0)</f>
        <v>2878</v>
      </c>
      <c r="M93" s="35">
        <f>ROUND((Reference!F$16*List!$H93)+Reference!F$17,0)</f>
        <v>2998</v>
      </c>
      <c r="N93" s="35">
        <f>ROUND((Reference!G$16*List!$H93)+Reference!G$17,0)</f>
        <v>3395</v>
      </c>
      <c r="O93" s="35">
        <f>ROUND((Reference!H$16*List!$H93)+Reference!H$17,0)</f>
        <v>3524</v>
      </c>
      <c r="P93" s="35">
        <f>ROUND((Reference!I$16*List!$H93)+Reference!I$17,0)</f>
        <v>3663</v>
      </c>
      <c r="Q93" s="35">
        <f>ROUND((Reference!J$16*List!$H93)+Reference!J$17,0)</f>
        <v>4241</v>
      </c>
      <c r="R93" s="35">
        <f>ROUND((Reference!K$16*List!$H93)+Reference!K$17,0)</f>
        <v>4375</v>
      </c>
      <c r="S93" s="35">
        <f>ROUND((Reference!L$16*List!$H93)+Reference!L$17,0)</f>
        <v>4721</v>
      </c>
      <c r="T93" s="35">
        <f>ROUND((Reference!M$16*List!$H93)+Reference!M$17,0)</f>
        <v>5639</v>
      </c>
      <c r="U93" s="35">
        <f>ROUND((Reference!N$16*List!$H93)+Reference!N$17,0)</f>
        <v>22751</v>
      </c>
      <c r="V93" s="36">
        <f>ROUND((Reference!O$16*List!$H93)+Reference!O$17,0)</f>
        <v>846</v>
      </c>
      <c r="W93" s="36">
        <f>ROUND((Reference!P$16*List!$H93)+Reference!P$17,0)</f>
        <v>1192</v>
      </c>
      <c r="X93" s="36">
        <f>ROUND((Reference!Q$16*List!$H93)+Reference!Q$17,0)</f>
        <v>596</v>
      </c>
      <c r="Y93" s="37"/>
      <c r="Z93" s="4" t="str">
        <f t="shared" si="3"/>
        <v>KENAI PENINSULA, Alaska</v>
      </c>
      <c r="AA93" s="42" t="s">
        <v>370</v>
      </c>
      <c r="AB93" s="38" t="s">
        <v>54</v>
      </c>
      <c r="AC93" s="43" t="s">
        <v>338</v>
      </c>
      <c r="AD93" s="45"/>
      <c r="AE93">
        <f t="shared" si="4"/>
        <v>1.206</v>
      </c>
      <c r="AF93">
        <v>12620</v>
      </c>
      <c r="AG93" t="s">
        <v>374</v>
      </c>
      <c r="AH93">
        <v>0.92170000000000007</v>
      </c>
    </row>
    <row r="94" spans="1:34" x14ac:dyDescent="0.35">
      <c r="A94" s="28" t="s">
        <v>372</v>
      </c>
      <c r="B94" s="28" t="s">
        <v>372</v>
      </c>
      <c r="C94" s="41">
        <v>99902</v>
      </c>
      <c r="D94" s="30" t="s">
        <v>55</v>
      </c>
      <c r="E94" s="42" t="s">
        <v>373</v>
      </c>
      <c r="F94" s="55" t="s">
        <v>338</v>
      </c>
      <c r="G94" s="33" t="s">
        <v>64</v>
      </c>
      <c r="H94" s="44">
        <v>1.206</v>
      </c>
      <c r="I94" s="35">
        <f>ROUND((Reference!B$16*List!$H94)+Reference!B$17,0)</f>
        <v>1303</v>
      </c>
      <c r="J94" s="35">
        <f>ROUND((Reference!C$16*List!$H94)+Reference!C$17,0)</f>
        <v>1943</v>
      </c>
      <c r="K94" s="35">
        <f>ROUND((Reference!D$16*List!$H94)+Reference!D$17,0)</f>
        <v>2328</v>
      </c>
      <c r="L94" s="35">
        <f>ROUND((Reference!E$16*List!$H94)+Reference!E$17,0)</f>
        <v>2878</v>
      </c>
      <c r="M94" s="35">
        <f>ROUND((Reference!F$16*List!$H94)+Reference!F$17,0)</f>
        <v>2998</v>
      </c>
      <c r="N94" s="35">
        <f>ROUND((Reference!G$16*List!$H94)+Reference!G$17,0)</f>
        <v>3395</v>
      </c>
      <c r="O94" s="35">
        <f>ROUND((Reference!H$16*List!$H94)+Reference!H$17,0)</f>
        <v>3524</v>
      </c>
      <c r="P94" s="35">
        <f>ROUND((Reference!I$16*List!$H94)+Reference!I$17,0)</f>
        <v>3663</v>
      </c>
      <c r="Q94" s="35">
        <f>ROUND((Reference!J$16*List!$H94)+Reference!J$17,0)</f>
        <v>4241</v>
      </c>
      <c r="R94" s="35">
        <f>ROUND((Reference!K$16*List!$H94)+Reference!K$17,0)</f>
        <v>4375</v>
      </c>
      <c r="S94" s="35">
        <f>ROUND((Reference!L$16*List!$H94)+Reference!L$17,0)</f>
        <v>4721</v>
      </c>
      <c r="T94" s="35">
        <f>ROUND((Reference!M$16*List!$H94)+Reference!M$17,0)</f>
        <v>5639</v>
      </c>
      <c r="U94" s="35">
        <f>ROUND((Reference!N$16*List!$H94)+Reference!N$17,0)</f>
        <v>22751</v>
      </c>
      <c r="V94" s="36">
        <f>ROUND((Reference!O$16*List!$H94)+Reference!O$17,0)</f>
        <v>846</v>
      </c>
      <c r="W94" s="36">
        <f>ROUND((Reference!P$16*List!$H94)+Reference!P$17,0)</f>
        <v>1192</v>
      </c>
      <c r="X94" s="36">
        <f>ROUND((Reference!Q$16*List!$H94)+Reference!Q$17,0)</f>
        <v>596</v>
      </c>
      <c r="Y94" s="37"/>
      <c r="Z94" s="4" t="str">
        <f t="shared" si="3"/>
        <v>KETCHIKAN GATEWAY, Alaska</v>
      </c>
      <c r="AA94" s="42" t="s">
        <v>373</v>
      </c>
      <c r="AB94" s="38" t="s">
        <v>54</v>
      </c>
      <c r="AC94" s="43" t="s">
        <v>338</v>
      </c>
      <c r="AD94" s="45"/>
      <c r="AE94">
        <f t="shared" si="4"/>
        <v>1.206</v>
      </c>
      <c r="AF94">
        <v>12700</v>
      </c>
      <c r="AG94" t="s">
        <v>377</v>
      </c>
      <c r="AH94">
        <v>1.1897</v>
      </c>
    </row>
    <row r="95" spans="1:34" x14ac:dyDescent="0.35">
      <c r="A95" s="28" t="s">
        <v>375</v>
      </c>
      <c r="B95" s="28" t="s">
        <v>375</v>
      </c>
      <c r="C95" s="41">
        <v>99902</v>
      </c>
      <c r="D95" s="30" t="s">
        <v>55</v>
      </c>
      <c r="E95" s="42" t="s">
        <v>376</v>
      </c>
      <c r="F95" s="55" t="s">
        <v>338</v>
      </c>
      <c r="G95" s="33" t="s">
        <v>64</v>
      </c>
      <c r="H95" s="44">
        <v>1.206</v>
      </c>
      <c r="I95" s="35">
        <f>ROUND((Reference!B$16*List!$H95)+Reference!B$17,0)</f>
        <v>1303</v>
      </c>
      <c r="J95" s="35">
        <f>ROUND((Reference!C$16*List!$H95)+Reference!C$17,0)</f>
        <v>1943</v>
      </c>
      <c r="K95" s="35">
        <f>ROUND((Reference!D$16*List!$H95)+Reference!D$17,0)</f>
        <v>2328</v>
      </c>
      <c r="L95" s="35">
        <f>ROUND((Reference!E$16*List!$H95)+Reference!E$17,0)</f>
        <v>2878</v>
      </c>
      <c r="M95" s="35">
        <f>ROUND((Reference!F$16*List!$H95)+Reference!F$17,0)</f>
        <v>2998</v>
      </c>
      <c r="N95" s="35">
        <f>ROUND((Reference!G$16*List!$H95)+Reference!G$17,0)</f>
        <v>3395</v>
      </c>
      <c r="O95" s="35">
        <f>ROUND((Reference!H$16*List!$H95)+Reference!H$17,0)</f>
        <v>3524</v>
      </c>
      <c r="P95" s="35">
        <f>ROUND((Reference!I$16*List!$H95)+Reference!I$17,0)</f>
        <v>3663</v>
      </c>
      <c r="Q95" s="35">
        <f>ROUND((Reference!J$16*List!$H95)+Reference!J$17,0)</f>
        <v>4241</v>
      </c>
      <c r="R95" s="35">
        <f>ROUND((Reference!K$16*List!$H95)+Reference!K$17,0)</f>
        <v>4375</v>
      </c>
      <c r="S95" s="35">
        <f>ROUND((Reference!L$16*List!$H95)+Reference!L$17,0)</f>
        <v>4721</v>
      </c>
      <c r="T95" s="35">
        <f>ROUND((Reference!M$16*List!$H95)+Reference!M$17,0)</f>
        <v>5639</v>
      </c>
      <c r="U95" s="35">
        <f>ROUND((Reference!N$16*List!$H95)+Reference!N$17,0)</f>
        <v>22751</v>
      </c>
      <c r="V95" s="36">
        <f>ROUND((Reference!O$16*List!$H95)+Reference!O$17,0)</f>
        <v>846</v>
      </c>
      <c r="W95" s="36">
        <f>ROUND((Reference!P$16*List!$H95)+Reference!P$17,0)</f>
        <v>1192</v>
      </c>
      <c r="X95" s="36">
        <f>ROUND((Reference!Q$16*List!$H95)+Reference!Q$17,0)</f>
        <v>596</v>
      </c>
      <c r="Y95" s="37"/>
      <c r="Z95" s="4" t="str">
        <f t="shared" si="3"/>
        <v>KODIAK ISLAND BOROUGH, Alaska</v>
      </c>
      <c r="AA95" s="42" t="s">
        <v>376</v>
      </c>
      <c r="AB95" s="38" t="s">
        <v>54</v>
      </c>
      <c r="AC95" s="43" t="s">
        <v>338</v>
      </c>
      <c r="AD95" s="45"/>
      <c r="AE95">
        <f t="shared" si="4"/>
        <v>1.206</v>
      </c>
      <c r="AF95">
        <v>12940</v>
      </c>
      <c r="AG95" t="s">
        <v>381</v>
      </c>
      <c r="AH95">
        <v>0.78839999999999999</v>
      </c>
    </row>
    <row r="96" spans="1:34" x14ac:dyDescent="0.35">
      <c r="A96" s="28" t="s">
        <v>378</v>
      </c>
      <c r="B96" s="28" t="s">
        <v>379</v>
      </c>
      <c r="C96" s="29">
        <v>99902</v>
      </c>
      <c r="D96" s="30" t="s">
        <v>55</v>
      </c>
      <c r="E96" s="31" t="s">
        <v>380</v>
      </c>
      <c r="F96" s="55" t="s">
        <v>338</v>
      </c>
      <c r="G96" s="33" t="s">
        <v>64</v>
      </c>
      <c r="H96" s="40">
        <v>1.206</v>
      </c>
      <c r="I96" s="35">
        <f>ROUND((Reference!B$16*List!$H96)+Reference!B$17,0)</f>
        <v>1303</v>
      </c>
      <c r="J96" s="35">
        <f>ROUND((Reference!C$16*List!$H96)+Reference!C$17,0)</f>
        <v>1943</v>
      </c>
      <c r="K96" s="35">
        <f>ROUND((Reference!D$16*List!$H96)+Reference!D$17,0)</f>
        <v>2328</v>
      </c>
      <c r="L96" s="35">
        <f>ROUND((Reference!E$16*List!$H96)+Reference!E$17,0)</f>
        <v>2878</v>
      </c>
      <c r="M96" s="35">
        <f>ROUND((Reference!F$16*List!$H96)+Reference!F$17,0)</f>
        <v>2998</v>
      </c>
      <c r="N96" s="35">
        <f>ROUND((Reference!G$16*List!$H96)+Reference!G$17,0)</f>
        <v>3395</v>
      </c>
      <c r="O96" s="35">
        <f>ROUND((Reference!H$16*List!$H96)+Reference!H$17,0)</f>
        <v>3524</v>
      </c>
      <c r="P96" s="35">
        <f>ROUND((Reference!I$16*List!$H96)+Reference!I$17,0)</f>
        <v>3663</v>
      </c>
      <c r="Q96" s="35">
        <f>ROUND((Reference!J$16*List!$H96)+Reference!J$17,0)</f>
        <v>4241</v>
      </c>
      <c r="R96" s="35">
        <f>ROUND((Reference!K$16*List!$H96)+Reference!K$17,0)</f>
        <v>4375</v>
      </c>
      <c r="S96" s="35">
        <f>ROUND((Reference!L$16*List!$H96)+Reference!L$17,0)</f>
        <v>4721</v>
      </c>
      <c r="T96" s="35">
        <f>ROUND((Reference!M$16*List!$H96)+Reference!M$17,0)</f>
        <v>5639</v>
      </c>
      <c r="U96" s="35">
        <f>ROUND((Reference!N$16*List!$H96)+Reference!N$17,0)</f>
        <v>22751</v>
      </c>
      <c r="V96" s="36">
        <f>ROUND((Reference!O$16*List!$H96)+Reference!O$17,0)</f>
        <v>846</v>
      </c>
      <c r="W96" s="36">
        <f>ROUND((Reference!P$16*List!$H96)+Reference!P$17,0)</f>
        <v>1192</v>
      </c>
      <c r="X96" s="36">
        <f>ROUND((Reference!Q$16*List!$H96)+Reference!Q$17,0)</f>
        <v>596</v>
      </c>
      <c r="Y96" s="37"/>
      <c r="Z96" s="4" t="str">
        <f t="shared" si="3"/>
        <v>KUSILVAK CENSUS AREA, Alaska</v>
      </c>
      <c r="AA96" s="31" t="s">
        <v>380</v>
      </c>
      <c r="AB96" s="38" t="s">
        <v>54</v>
      </c>
      <c r="AC96" s="32" t="s">
        <v>338</v>
      </c>
      <c r="AD96" s="39"/>
      <c r="AE96">
        <f t="shared" si="4"/>
        <v>1.206</v>
      </c>
      <c r="AF96">
        <v>12980</v>
      </c>
      <c r="AG96" t="s">
        <v>384</v>
      </c>
      <c r="AH96">
        <v>0.91860000000000008</v>
      </c>
    </row>
    <row r="97" spans="1:34" x14ac:dyDescent="0.35">
      <c r="A97" s="28" t="s">
        <v>382</v>
      </c>
      <c r="B97" s="28" t="s">
        <v>382</v>
      </c>
      <c r="C97" s="41">
        <v>99902</v>
      </c>
      <c r="D97" s="30" t="s">
        <v>55</v>
      </c>
      <c r="E97" s="42" t="s">
        <v>383</v>
      </c>
      <c r="F97" s="54" t="s">
        <v>338</v>
      </c>
      <c r="G97" s="33" t="s">
        <v>64</v>
      </c>
      <c r="H97" s="44">
        <v>1.206</v>
      </c>
      <c r="I97" s="35">
        <f>ROUND((Reference!B$16*List!$H97)+Reference!B$17,0)</f>
        <v>1303</v>
      </c>
      <c r="J97" s="35">
        <f>ROUND((Reference!C$16*List!$H97)+Reference!C$17,0)</f>
        <v>1943</v>
      </c>
      <c r="K97" s="35">
        <f>ROUND((Reference!D$16*List!$H97)+Reference!D$17,0)</f>
        <v>2328</v>
      </c>
      <c r="L97" s="35">
        <f>ROUND((Reference!E$16*List!$H97)+Reference!E$17,0)</f>
        <v>2878</v>
      </c>
      <c r="M97" s="35">
        <f>ROUND((Reference!F$16*List!$H97)+Reference!F$17,0)</f>
        <v>2998</v>
      </c>
      <c r="N97" s="35">
        <f>ROUND((Reference!G$16*List!$H97)+Reference!G$17,0)</f>
        <v>3395</v>
      </c>
      <c r="O97" s="35">
        <f>ROUND((Reference!H$16*List!$H97)+Reference!H$17,0)</f>
        <v>3524</v>
      </c>
      <c r="P97" s="35">
        <f>ROUND((Reference!I$16*List!$H97)+Reference!I$17,0)</f>
        <v>3663</v>
      </c>
      <c r="Q97" s="35">
        <f>ROUND((Reference!J$16*List!$H97)+Reference!J$17,0)</f>
        <v>4241</v>
      </c>
      <c r="R97" s="35">
        <f>ROUND((Reference!K$16*List!$H97)+Reference!K$17,0)</f>
        <v>4375</v>
      </c>
      <c r="S97" s="35">
        <f>ROUND((Reference!L$16*List!$H97)+Reference!L$17,0)</f>
        <v>4721</v>
      </c>
      <c r="T97" s="35">
        <f>ROUND((Reference!M$16*List!$H97)+Reference!M$17,0)</f>
        <v>5639</v>
      </c>
      <c r="U97" s="35">
        <f>ROUND((Reference!N$16*List!$H97)+Reference!N$17,0)</f>
        <v>22751</v>
      </c>
      <c r="V97" s="36">
        <f>ROUND((Reference!O$16*List!$H97)+Reference!O$17,0)</f>
        <v>846</v>
      </c>
      <c r="W97" s="36">
        <f>ROUND((Reference!P$16*List!$H97)+Reference!P$17,0)</f>
        <v>1192</v>
      </c>
      <c r="X97" s="36">
        <f>ROUND((Reference!Q$16*List!$H97)+Reference!Q$17,0)</f>
        <v>596</v>
      </c>
      <c r="Y97" s="37"/>
      <c r="Z97" s="4" t="str">
        <f t="shared" si="3"/>
        <v>LAKE AND PENINSULA, Alaska</v>
      </c>
      <c r="AA97" s="42" t="s">
        <v>383</v>
      </c>
      <c r="AB97" s="38" t="s">
        <v>54</v>
      </c>
      <c r="AC97" s="43" t="s">
        <v>338</v>
      </c>
      <c r="AD97" s="45"/>
      <c r="AE97">
        <f t="shared" si="4"/>
        <v>1.206</v>
      </c>
      <c r="AF97">
        <v>13020</v>
      </c>
      <c r="AG97" t="s">
        <v>387</v>
      </c>
      <c r="AH97">
        <v>0.90790000000000004</v>
      </c>
    </row>
    <row r="98" spans="1:34" x14ac:dyDescent="0.35">
      <c r="A98" s="28" t="s">
        <v>385</v>
      </c>
      <c r="B98" s="28" t="s">
        <v>385</v>
      </c>
      <c r="C98" s="41">
        <v>11260</v>
      </c>
      <c r="D98" s="30" t="s">
        <v>331</v>
      </c>
      <c r="E98" s="42" t="s">
        <v>386</v>
      </c>
      <c r="F98" s="55" t="s">
        <v>338</v>
      </c>
      <c r="G98" s="33" t="s">
        <v>53</v>
      </c>
      <c r="H98" s="44">
        <v>1.1943000000000001</v>
      </c>
      <c r="I98" s="35">
        <f>ROUND((Reference!B$16*List!$H98)+Reference!B$17,0)</f>
        <v>1293</v>
      </c>
      <c r="J98" s="35">
        <f>ROUND((Reference!C$16*List!$H98)+Reference!C$17,0)</f>
        <v>1928</v>
      </c>
      <c r="K98" s="35">
        <f>ROUND((Reference!D$16*List!$H98)+Reference!D$17,0)</f>
        <v>2310</v>
      </c>
      <c r="L98" s="35">
        <f>ROUND((Reference!E$16*List!$H98)+Reference!E$17,0)</f>
        <v>2856</v>
      </c>
      <c r="M98" s="35">
        <f>ROUND((Reference!F$16*List!$H98)+Reference!F$17,0)</f>
        <v>2975</v>
      </c>
      <c r="N98" s="35">
        <f>ROUND((Reference!G$16*List!$H98)+Reference!G$17,0)</f>
        <v>3368</v>
      </c>
      <c r="O98" s="35">
        <f>ROUND((Reference!H$16*List!$H98)+Reference!H$17,0)</f>
        <v>3497</v>
      </c>
      <c r="P98" s="35">
        <f>ROUND((Reference!I$16*List!$H98)+Reference!I$17,0)</f>
        <v>3635</v>
      </c>
      <c r="Q98" s="35">
        <f>ROUND((Reference!J$16*List!$H98)+Reference!J$17,0)</f>
        <v>4209</v>
      </c>
      <c r="R98" s="35">
        <f>ROUND((Reference!K$16*List!$H98)+Reference!K$17,0)</f>
        <v>4342</v>
      </c>
      <c r="S98" s="35">
        <f>ROUND((Reference!L$16*List!$H98)+Reference!L$17,0)</f>
        <v>4685</v>
      </c>
      <c r="T98" s="35">
        <f>ROUND((Reference!M$16*List!$H98)+Reference!M$17,0)</f>
        <v>5595</v>
      </c>
      <c r="U98" s="35">
        <f>ROUND((Reference!N$16*List!$H98)+Reference!N$17,0)</f>
        <v>22575</v>
      </c>
      <c r="V98" s="36">
        <f>ROUND((Reference!O$16*List!$H98)+Reference!O$17,0)</f>
        <v>839</v>
      </c>
      <c r="W98" s="36">
        <f>ROUND((Reference!P$16*List!$H98)+Reference!P$17,0)</f>
        <v>1183</v>
      </c>
      <c r="X98" s="36">
        <f>ROUND((Reference!Q$16*List!$H98)+Reference!Q$17,0)</f>
        <v>591</v>
      </c>
      <c r="Y98" s="37"/>
      <c r="Z98" s="4" t="str">
        <f t="shared" si="3"/>
        <v>MATANUSKA-SUSITNA, Alaska</v>
      </c>
      <c r="AA98" s="42" t="s">
        <v>386</v>
      </c>
      <c r="AB98" s="38" t="s">
        <v>54</v>
      </c>
      <c r="AC98" s="43" t="s">
        <v>338</v>
      </c>
      <c r="AD98" s="45"/>
      <c r="AE98">
        <f t="shared" si="4"/>
        <v>1.1943000000000001</v>
      </c>
      <c r="AF98">
        <v>13140</v>
      </c>
      <c r="AG98" t="s">
        <v>390</v>
      </c>
      <c r="AH98">
        <v>0.88570000000000004</v>
      </c>
    </row>
    <row r="99" spans="1:34" x14ac:dyDescent="0.35">
      <c r="A99" s="28" t="s">
        <v>388</v>
      </c>
      <c r="B99" s="28" t="s">
        <v>388</v>
      </c>
      <c r="C99" s="41">
        <v>99902</v>
      </c>
      <c r="D99" s="30" t="s">
        <v>55</v>
      </c>
      <c r="E99" s="42" t="s">
        <v>389</v>
      </c>
      <c r="F99" s="55" t="s">
        <v>338</v>
      </c>
      <c r="G99" s="33" t="s">
        <v>64</v>
      </c>
      <c r="H99" s="44">
        <v>1.206</v>
      </c>
      <c r="I99" s="35">
        <f>ROUND((Reference!B$16*List!$H99)+Reference!B$17,0)</f>
        <v>1303</v>
      </c>
      <c r="J99" s="35">
        <f>ROUND((Reference!C$16*List!$H99)+Reference!C$17,0)</f>
        <v>1943</v>
      </c>
      <c r="K99" s="35">
        <f>ROUND((Reference!D$16*List!$H99)+Reference!D$17,0)</f>
        <v>2328</v>
      </c>
      <c r="L99" s="35">
        <f>ROUND((Reference!E$16*List!$H99)+Reference!E$17,0)</f>
        <v>2878</v>
      </c>
      <c r="M99" s="35">
        <f>ROUND((Reference!F$16*List!$H99)+Reference!F$17,0)</f>
        <v>2998</v>
      </c>
      <c r="N99" s="35">
        <f>ROUND((Reference!G$16*List!$H99)+Reference!G$17,0)</f>
        <v>3395</v>
      </c>
      <c r="O99" s="35">
        <f>ROUND((Reference!H$16*List!$H99)+Reference!H$17,0)</f>
        <v>3524</v>
      </c>
      <c r="P99" s="35">
        <f>ROUND((Reference!I$16*List!$H99)+Reference!I$17,0)</f>
        <v>3663</v>
      </c>
      <c r="Q99" s="35">
        <f>ROUND((Reference!J$16*List!$H99)+Reference!J$17,0)</f>
        <v>4241</v>
      </c>
      <c r="R99" s="35">
        <f>ROUND((Reference!K$16*List!$H99)+Reference!K$17,0)</f>
        <v>4375</v>
      </c>
      <c r="S99" s="35">
        <f>ROUND((Reference!L$16*List!$H99)+Reference!L$17,0)</f>
        <v>4721</v>
      </c>
      <c r="T99" s="35">
        <f>ROUND((Reference!M$16*List!$H99)+Reference!M$17,0)</f>
        <v>5639</v>
      </c>
      <c r="U99" s="35">
        <f>ROUND((Reference!N$16*List!$H99)+Reference!N$17,0)</f>
        <v>22751</v>
      </c>
      <c r="V99" s="36">
        <f>ROUND((Reference!O$16*List!$H99)+Reference!O$17,0)</f>
        <v>846</v>
      </c>
      <c r="W99" s="36">
        <f>ROUND((Reference!P$16*List!$H99)+Reference!P$17,0)</f>
        <v>1192</v>
      </c>
      <c r="X99" s="36">
        <f>ROUND((Reference!Q$16*List!$H99)+Reference!Q$17,0)</f>
        <v>596</v>
      </c>
      <c r="Y99" s="37"/>
      <c r="Z99" s="4" t="str">
        <f t="shared" si="3"/>
        <v>NOME, Alaska</v>
      </c>
      <c r="AA99" s="42" t="s">
        <v>389</v>
      </c>
      <c r="AB99" s="38" t="s">
        <v>54</v>
      </c>
      <c r="AC99" s="43" t="s">
        <v>338</v>
      </c>
      <c r="AD99" s="45"/>
      <c r="AE99">
        <f t="shared" si="4"/>
        <v>1.206</v>
      </c>
      <c r="AF99">
        <v>13220</v>
      </c>
      <c r="AG99" t="s">
        <v>393</v>
      </c>
      <c r="AH99">
        <v>0.76680000000000004</v>
      </c>
    </row>
    <row r="100" spans="1:34" x14ac:dyDescent="0.35">
      <c r="A100" s="28" t="s">
        <v>391</v>
      </c>
      <c r="B100" s="28" t="s">
        <v>391</v>
      </c>
      <c r="C100" s="41">
        <v>99902</v>
      </c>
      <c r="D100" s="30" t="s">
        <v>55</v>
      </c>
      <c r="E100" s="42" t="s">
        <v>392</v>
      </c>
      <c r="F100" s="55" t="s">
        <v>338</v>
      </c>
      <c r="G100" s="33" t="s">
        <v>64</v>
      </c>
      <c r="H100" s="44">
        <v>1.206</v>
      </c>
      <c r="I100" s="35">
        <f>ROUND((Reference!B$16*List!$H100)+Reference!B$17,0)</f>
        <v>1303</v>
      </c>
      <c r="J100" s="35">
        <f>ROUND((Reference!C$16*List!$H100)+Reference!C$17,0)</f>
        <v>1943</v>
      </c>
      <c r="K100" s="35">
        <f>ROUND((Reference!D$16*List!$H100)+Reference!D$17,0)</f>
        <v>2328</v>
      </c>
      <c r="L100" s="35">
        <f>ROUND((Reference!E$16*List!$H100)+Reference!E$17,0)</f>
        <v>2878</v>
      </c>
      <c r="M100" s="35">
        <f>ROUND((Reference!F$16*List!$H100)+Reference!F$17,0)</f>
        <v>2998</v>
      </c>
      <c r="N100" s="35">
        <f>ROUND((Reference!G$16*List!$H100)+Reference!G$17,0)</f>
        <v>3395</v>
      </c>
      <c r="O100" s="35">
        <f>ROUND((Reference!H$16*List!$H100)+Reference!H$17,0)</f>
        <v>3524</v>
      </c>
      <c r="P100" s="35">
        <f>ROUND((Reference!I$16*List!$H100)+Reference!I$17,0)</f>
        <v>3663</v>
      </c>
      <c r="Q100" s="35">
        <f>ROUND((Reference!J$16*List!$H100)+Reference!J$17,0)</f>
        <v>4241</v>
      </c>
      <c r="R100" s="35">
        <f>ROUND((Reference!K$16*List!$H100)+Reference!K$17,0)</f>
        <v>4375</v>
      </c>
      <c r="S100" s="35">
        <f>ROUND((Reference!L$16*List!$H100)+Reference!L$17,0)</f>
        <v>4721</v>
      </c>
      <c r="T100" s="35">
        <f>ROUND((Reference!M$16*List!$H100)+Reference!M$17,0)</f>
        <v>5639</v>
      </c>
      <c r="U100" s="35">
        <f>ROUND((Reference!N$16*List!$H100)+Reference!N$17,0)</f>
        <v>22751</v>
      </c>
      <c r="V100" s="36">
        <f>ROUND((Reference!O$16*List!$H100)+Reference!O$17,0)</f>
        <v>846</v>
      </c>
      <c r="W100" s="36">
        <f>ROUND((Reference!P$16*List!$H100)+Reference!P$17,0)</f>
        <v>1192</v>
      </c>
      <c r="X100" s="36">
        <f>ROUND((Reference!Q$16*List!$H100)+Reference!Q$17,0)</f>
        <v>596</v>
      </c>
      <c r="Y100" s="37"/>
      <c r="Z100" s="4" t="str">
        <f t="shared" si="3"/>
        <v>NORTH SLOPE BOROUH, Alaska</v>
      </c>
      <c r="AA100" s="42" t="s">
        <v>392</v>
      </c>
      <c r="AB100" s="38" t="s">
        <v>54</v>
      </c>
      <c r="AC100" s="43" t="s">
        <v>338</v>
      </c>
      <c r="AD100" s="45"/>
      <c r="AE100">
        <f t="shared" si="4"/>
        <v>1.206</v>
      </c>
      <c r="AF100">
        <v>13380</v>
      </c>
      <c r="AG100" t="s">
        <v>396</v>
      </c>
      <c r="AH100">
        <v>1.1781000000000001</v>
      </c>
    </row>
    <row r="101" spans="1:34" x14ac:dyDescent="0.35">
      <c r="A101" s="28" t="s">
        <v>394</v>
      </c>
      <c r="B101" s="28" t="s">
        <v>394</v>
      </c>
      <c r="C101" s="41">
        <v>99902</v>
      </c>
      <c r="D101" s="30" t="s">
        <v>55</v>
      </c>
      <c r="E101" s="42" t="s">
        <v>395</v>
      </c>
      <c r="F101" s="55" t="s">
        <v>338</v>
      </c>
      <c r="G101" s="33" t="s">
        <v>64</v>
      </c>
      <c r="H101" s="44">
        <v>1.206</v>
      </c>
      <c r="I101" s="35">
        <f>ROUND((Reference!B$16*List!$H101)+Reference!B$17,0)</f>
        <v>1303</v>
      </c>
      <c r="J101" s="35">
        <f>ROUND((Reference!C$16*List!$H101)+Reference!C$17,0)</f>
        <v>1943</v>
      </c>
      <c r="K101" s="35">
        <f>ROUND((Reference!D$16*List!$H101)+Reference!D$17,0)</f>
        <v>2328</v>
      </c>
      <c r="L101" s="35">
        <f>ROUND((Reference!E$16*List!$H101)+Reference!E$17,0)</f>
        <v>2878</v>
      </c>
      <c r="M101" s="35">
        <f>ROUND((Reference!F$16*List!$H101)+Reference!F$17,0)</f>
        <v>2998</v>
      </c>
      <c r="N101" s="35">
        <f>ROUND((Reference!G$16*List!$H101)+Reference!G$17,0)</f>
        <v>3395</v>
      </c>
      <c r="O101" s="35">
        <f>ROUND((Reference!H$16*List!$H101)+Reference!H$17,0)</f>
        <v>3524</v>
      </c>
      <c r="P101" s="35">
        <f>ROUND((Reference!I$16*List!$H101)+Reference!I$17,0)</f>
        <v>3663</v>
      </c>
      <c r="Q101" s="35">
        <f>ROUND((Reference!J$16*List!$H101)+Reference!J$17,0)</f>
        <v>4241</v>
      </c>
      <c r="R101" s="35">
        <f>ROUND((Reference!K$16*List!$H101)+Reference!K$17,0)</f>
        <v>4375</v>
      </c>
      <c r="S101" s="35">
        <f>ROUND((Reference!L$16*List!$H101)+Reference!L$17,0)</f>
        <v>4721</v>
      </c>
      <c r="T101" s="35">
        <f>ROUND((Reference!M$16*List!$H101)+Reference!M$17,0)</f>
        <v>5639</v>
      </c>
      <c r="U101" s="35">
        <f>ROUND((Reference!N$16*List!$H101)+Reference!N$17,0)</f>
        <v>22751</v>
      </c>
      <c r="V101" s="36">
        <f>ROUND((Reference!O$16*List!$H101)+Reference!O$17,0)</f>
        <v>846</v>
      </c>
      <c r="W101" s="36">
        <f>ROUND((Reference!P$16*List!$H101)+Reference!P$17,0)</f>
        <v>1192</v>
      </c>
      <c r="X101" s="36">
        <f>ROUND((Reference!Q$16*List!$H101)+Reference!Q$17,0)</f>
        <v>596</v>
      </c>
      <c r="Y101" s="37"/>
      <c r="Z101" s="4" t="str">
        <f t="shared" si="3"/>
        <v>NORTHWEST ARTIC BOROUGH, Alaska</v>
      </c>
      <c r="AA101" s="42" t="s">
        <v>395</v>
      </c>
      <c r="AB101" s="38" t="s">
        <v>54</v>
      </c>
      <c r="AC101" s="43" t="s">
        <v>338</v>
      </c>
      <c r="AD101" s="45"/>
      <c r="AE101">
        <f t="shared" si="4"/>
        <v>1.206</v>
      </c>
      <c r="AF101">
        <v>13460</v>
      </c>
      <c r="AG101" t="s">
        <v>399</v>
      </c>
      <c r="AH101">
        <v>1.1285000000000001</v>
      </c>
    </row>
    <row r="102" spans="1:34" x14ac:dyDescent="0.35">
      <c r="A102" s="28" t="s">
        <v>397</v>
      </c>
      <c r="B102" s="28" t="s">
        <v>397</v>
      </c>
      <c r="C102" s="41">
        <v>99902</v>
      </c>
      <c r="D102" s="30" t="s">
        <v>55</v>
      </c>
      <c r="E102" s="42" t="s">
        <v>398</v>
      </c>
      <c r="F102" s="55" t="s">
        <v>338</v>
      </c>
      <c r="G102" s="33" t="s">
        <v>64</v>
      </c>
      <c r="H102" s="44">
        <v>1.206</v>
      </c>
      <c r="I102" s="35">
        <f>ROUND((Reference!B$16*List!$H102)+Reference!B$17,0)</f>
        <v>1303</v>
      </c>
      <c r="J102" s="35">
        <f>ROUND((Reference!C$16*List!$H102)+Reference!C$17,0)</f>
        <v>1943</v>
      </c>
      <c r="K102" s="35">
        <f>ROUND((Reference!D$16*List!$H102)+Reference!D$17,0)</f>
        <v>2328</v>
      </c>
      <c r="L102" s="35">
        <f>ROUND((Reference!E$16*List!$H102)+Reference!E$17,0)</f>
        <v>2878</v>
      </c>
      <c r="M102" s="35">
        <f>ROUND((Reference!F$16*List!$H102)+Reference!F$17,0)</f>
        <v>2998</v>
      </c>
      <c r="N102" s="35">
        <f>ROUND((Reference!G$16*List!$H102)+Reference!G$17,0)</f>
        <v>3395</v>
      </c>
      <c r="O102" s="35">
        <f>ROUND((Reference!H$16*List!$H102)+Reference!H$17,0)</f>
        <v>3524</v>
      </c>
      <c r="P102" s="35">
        <f>ROUND((Reference!I$16*List!$H102)+Reference!I$17,0)</f>
        <v>3663</v>
      </c>
      <c r="Q102" s="35">
        <f>ROUND((Reference!J$16*List!$H102)+Reference!J$17,0)</f>
        <v>4241</v>
      </c>
      <c r="R102" s="35">
        <f>ROUND((Reference!K$16*List!$H102)+Reference!K$17,0)</f>
        <v>4375</v>
      </c>
      <c r="S102" s="35">
        <f>ROUND((Reference!L$16*List!$H102)+Reference!L$17,0)</f>
        <v>4721</v>
      </c>
      <c r="T102" s="35">
        <f>ROUND((Reference!M$16*List!$H102)+Reference!M$17,0)</f>
        <v>5639</v>
      </c>
      <c r="U102" s="35">
        <f>ROUND((Reference!N$16*List!$H102)+Reference!N$17,0)</f>
        <v>22751</v>
      </c>
      <c r="V102" s="36">
        <f>ROUND((Reference!O$16*List!$H102)+Reference!O$17,0)</f>
        <v>846</v>
      </c>
      <c r="W102" s="36">
        <f>ROUND((Reference!P$16*List!$H102)+Reference!P$17,0)</f>
        <v>1192</v>
      </c>
      <c r="X102" s="36">
        <f>ROUND((Reference!Q$16*List!$H102)+Reference!Q$17,0)</f>
        <v>596</v>
      </c>
      <c r="Y102" s="37"/>
      <c r="Z102" s="4" t="str">
        <f t="shared" si="3"/>
        <v>PETERSBURG BOROUGH, Alaska</v>
      </c>
      <c r="AA102" s="42" t="s">
        <v>398</v>
      </c>
      <c r="AB102" s="38" t="s">
        <v>54</v>
      </c>
      <c r="AC102" s="43" t="s">
        <v>338</v>
      </c>
      <c r="AD102" s="45"/>
      <c r="AE102">
        <f t="shared" si="4"/>
        <v>1.206</v>
      </c>
      <c r="AF102">
        <v>13740</v>
      </c>
      <c r="AG102" t="s">
        <v>402</v>
      </c>
      <c r="AH102">
        <v>0.90590000000000004</v>
      </c>
    </row>
    <row r="103" spans="1:34" x14ac:dyDescent="0.35">
      <c r="A103" s="28" t="s">
        <v>400</v>
      </c>
      <c r="B103" s="28" t="s">
        <v>400</v>
      </c>
      <c r="C103" s="41">
        <v>99902</v>
      </c>
      <c r="D103" s="30" t="s">
        <v>55</v>
      </c>
      <c r="E103" s="42" t="s">
        <v>401</v>
      </c>
      <c r="F103" s="55" t="s">
        <v>338</v>
      </c>
      <c r="G103" s="33" t="s">
        <v>64</v>
      </c>
      <c r="H103" s="44">
        <v>1.206</v>
      </c>
      <c r="I103" s="35">
        <f>ROUND((Reference!B$16*List!$H103)+Reference!B$17,0)</f>
        <v>1303</v>
      </c>
      <c r="J103" s="35">
        <f>ROUND((Reference!C$16*List!$H103)+Reference!C$17,0)</f>
        <v>1943</v>
      </c>
      <c r="K103" s="35">
        <f>ROUND((Reference!D$16*List!$H103)+Reference!D$17,0)</f>
        <v>2328</v>
      </c>
      <c r="L103" s="35">
        <f>ROUND((Reference!E$16*List!$H103)+Reference!E$17,0)</f>
        <v>2878</v>
      </c>
      <c r="M103" s="35">
        <f>ROUND((Reference!F$16*List!$H103)+Reference!F$17,0)</f>
        <v>2998</v>
      </c>
      <c r="N103" s="35">
        <f>ROUND((Reference!G$16*List!$H103)+Reference!G$17,0)</f>
        <v>3395</v>
      </c>
      <c r="O103" s="35">
        <f>ROUND((Reference!H$16*List!$H103)+Reference!H$17,0)</f>
        <v>3524</v>
      </c>
      <c r="P103" s="35">
        <f>ROUND((Reference!I$16*List!$H103)+Reference!I$17,0)</f>
        <v>3663</v>
      </c>
      <c r="Q103" s="35">
        <f>ROUND((Reference!J$16*List!$H103)+Reference!J$17,0)</f>
        <v>4241</v>
      </c>
      <c r="R103" s="35">
        <f>ROUND((Reference!K$16*List!$H103)+Reference!K$17,0)</f>
        <v>4375</v>
      </c>
      <c r="S103" s="35">
        <f>ROUND((Reference!L$16*List!$H103)+Reference!L$17,0)</f>
        <v>4721</v>
      </c>
      <c r="T103" s="35">
        <f>ROUND((Reference!M$16*List!$H103)+Reference!M$17,0)</f>
        <v>5639</v>
      </c>
      <c r="U103" s="35">
        <f>ROUND((Reference!N$16*List!$H103)+Reference!N$17,0)</f>
        <v>22751</v>
      </c>
      <c r="V103" s="36">
        <f>ROUND((Reference!O$16*List!$H103)+Reference!O$17,0)</f>
        <v>846</v>
      </c>
      <c r="W103" s="36">
        <f>ROUND((Reference!P$16*List!$H103)+Reference!P$17,0)</f>
        <v>1192</v>
      </c>
      <c r="X103" s="36">
        <f>ROUND((Reference!Q$16*List!$H103)+Reference!Q$17,0)</f>
        <v>596</v>
      </c>
      <c r="Y103" s="37"/>
      <c r="Z103" s="4" t="str">
        <f t="shared" si="3"/>
        <v>PR.OF WALES-HYDER CNS ARE, Alaska</v>
      </c>
      <c r="AA103" s="42" t="s">
        <v>401</v>
      </c>
      <c r="AB103" s="38" t="s">
        <v>54</v>
      </c>
      <c r="AC103" s="43" t="s">
        <v>338</v>
      </c>
      <c r="AD103" s="45"/>
      <c r="AE103">
        <f t="shared" si="4"/>
        <v>1.206</v>
      </c>
      <c r="AF103">
        <v>13780</v>
      </c>
      <c r="AG103" t="s">
        <v>405</v>
      </c>
      <c r="AH103">
        <v>0.82210000000000005</v>
      </c>
    </row>
    <row r="104" spans="1:34" x14ac:dyDescent="0.35">
      <c r="A104" s="28" t="s">
        <v>403</v>
      </c>
      <c r="B104" s="28" t="s">
        <v>403</v>
      </c>
      <c r="C104" s="41">
        <v>99902</v>
      </c>
      <c r="D104" s="30" t="s">
        <v>55</v>
      </c>
      <c r="E104" s="42" t="s">
        <v>404</v>
      </c>
      <c r="F104" s="55" t="s">
        <v>338</v>
      </c>
      <c r="G104" s="33" t="s">
        <v>64</v>
      </c>
      <c r="H104" s="44">
        <v>1.206</v>
      </c>
      <c r="I104" s="35">
        <f>ROUND((Reference!B$16*List!$H104)+Reference!B$17,0)</f>
        <v>1303</v>
      </c>
      <c r="J104" s="35">
        <f>ROUND((Reference!C$16*List!$H104)+Reference!C$17,0)</f>
        <v>1943</v>
      </c>
      <c r="K104" s="35">
        <f>ROUND((Reference!D$16*List!$H104)+Reference!D$17,0)</f>
        <v>2328</v>
      </c>
      <c r="L104" s="35">
        <f>ROUND((Reference!E$16*List!$H104)+Reference!E$17,0)</f>
        <v>2878</v>
      </c>
      <c r="M104" s="35">
        <f>ROUND((Reference!F$16*List!$H104)+Reference!F$17,0)</f>
        <v>2998</v>
      </c>
      <c r="N104" s="35">
        <f>ROUND((Reference!G$16*List!$H104)+Reference!G$17,0)</f>
        <v>3395</v>
      </c>
      <c r="O104" s="35">
        <f>ROUND((Reference!H$16*List!$H104)+Reference!H$17,0)</f>
        <v>3524</v>
      </c>
      <c r="P104" s="35">
        <f>ROUND((Reference!I$16*List!$H104)+Reference!I$17,0)</f>
        <v>3663</v>
      </c>
      <c r="Q104" s="35">
        <f>ROUND((Reference!J$16*List!$H104)+Reference!J$17,0)</f>
        <v>4241</v>
      </c>
      <c r="R104" s="35">
        <f>ROUND((Reference!K$16*List!$H104)+Reference!K$17,0)</f>
        <v>4375</v>
      </c>
      <c r="S104" s="35">
        <f>ROUND((Reference!L$16*List!$H104)+Reference!L$17,0)</f>
        <v>4721</v>
      </c>
      <c r="T104" s="35">
        <f>ROUND((Reference!M$16*List!$H104)+Reference!M$17,0)</f>
        <v>5639</v>
      </c>
      <c r="U104" s="35">
        <f>ROUND((Reference!N$16*List!$H104)+Reference!N$17,0)</f>
        <v>22751</v>
      </c>
      <c r="V104" s="36">
        <f>ROUND((Reference!O$16*List!$H104)+Reference!O$17,0)</f>
        <v>846</v>
      </c>
      <c r="W104" s="36">
        <f>ROUND((Reference!P$16*List!$H104)+Reference!P$17,0)</f>
        <v>1192</v>
      </c>
      <c r="X104" s="36">
        <f>ROUND((Reference!Q$16*List!$H104)+Reference!Q$17,0)</f>
        <v>596</v>
      </c>
      <c r="Y104" s="37"/>
      <c r="Z104" s="4" t="str">
        <f t="shared" si="3"/>
        <v>SITKA BOROUGH, Alaska</v>
      </c>
      <c r="AA104" s="42" t="s">
        <v>404</v>
      </c>
      <c r="AB104" s="38" t="s">
        <v>54</v>
      </c>
      <c r="AC104" s="43" t="s">
        <v>338</v>
      </c>
      <c r="AD104" s="45"/>
      <c r="AE104">
        <f t="shared" si="4"/>
        <v>1.206</v>
      </c>
      <c r="AF104">
        <v>13820</v>
      </c>
      <c r="AG104" t="s">
        <v>68</v>
      </c>
      <c r="AH104">
        <v>0.80490000000000006</v>
      </c>
    </row>
    <row r="105" spans="1:34" x14ac:dyDescent="0.35">
      <c r="A105" s="28" t="s">
        <v>406</v>
      </c>
      <c r="B105" s="28" t="s">
        <v>406</v>
      </c>
      <c r="C105" s="41">
        <v>99902</v>
      </c>
      <c r="D105" s="30" t="s">
        <v>55</v>
      </c>
      <c r="E105" s="42" t="s">
        <v>407</v>
      </c>
      <c r="F105" s="55" t="s">
        <v>338</v>
      </c>
      <c r="G105" s="33" t="s">
        <v>64</v>
      </c>
      <c r="H105" s="44">
        <v>1.206</v>
      </c>
      <c r="I105" s="35">
        <f>ROUND((Reference!B$16*List!$H105)+Reference!B$17,0)</f>
        <v>1303</v>
      </c>
      <c r="J105" s="35">
        <f>ROUND((Reference!C$16*List!$H105)+Reference!C$17,0)</f>
        <v>1943</v>
      </c>
      <c r="K105" s="35">
        <f>ROUND((Reference!D$16*List!$H105)+Reference!D$17,0)</f>
        <v>2328</v>
      </c>
      <c r="L105" s="35">
        <f>ROUND((Reference!E$16*List!$H105)+Reference!E$17,0)</f>
        <v>2878</v>
      </c>
      <c r="M105" s="35">
        <f>ROUND((Reference!F$16*List!$H105)+Reference!F$17,0)</f>
        <v>2998</v>
      </c>
      <c r="N105" s="35">
        <f>ROUND((Reference!G$16*List!$H105)+Reference!G$17,0)</f>
        <v>3395</v>
      </c>
      <c r="O105" s="35">
        <f>ROUND((Reference!H$16*List!$H105)+Reference!H$17,0)</f>
        <v>3524</v>
      </c>
      <c r="P105" s="35">
        <f>ROUND((Reference!I$16*List!$H105)+Reference!I$17,0)</f>
        <v>3663</v>
      </c>
      <c r="Q105" s="35">
        <f>ROUND((Reference!J$16*List!$H105)+Reference!J$17,0)</f>
        <v>4241</v>
      </c>
      <c r="R105" s="35">
        <f>ROUND((Reference!K$16*List!$H105)+Reference!K$17,0)</f>
        <v>4375</v>
      </c>
      <c r="S105" s="35">
        <f>ROUND((Reference!L$16*List!$H105)+Reference!L$17,0)</f>
        <v>4721</v>
      </c>
      <c r="T105" s="35">
        <f>ROUND((Reference!M$16*List!$H105)+Reference!M$17,0)</f>
        <v>5639</v>
      </c>
      <c r="U105" s="35">
        <f>ROUND((Reference!N$16*List!$H105)+Reference!N$17,0)</f>
        <v>22751</v>
      </c>
      <c r="V105" s="36">
        <f>ROUND((Reference!O$16*List!$H105)+Reference!O$17,0)</f>
        <v>846</v>
      </c>
      <c r="W105" s="36">
        <f>ROUND((Reference!P$16*List!$H105)+Reference!P$17,0)</f>
        <v>1192</v>
      </c>
      <c r="X105" s="36">
        <f>ROUND((Reference!Q$16*List!$H105)+Reference!Q$17,0)</f>
        <v>596</v>
      </c>
      <c r="Y105" s="37"/>
      <c r="Z105" s="4" t="str">
        <f t="shared" si="3"/>
        <v>SKAGWAY-YAKUTAT, Alaska</v>
      </c>
      <c r="AA105" s="42" t="s">
        <v>407</v>
      </c>
      <c r="AB105" s="38" t="s">
        <v>54</v>
      </c>
      <c r="AC105" s="43" t="s">
        <v>338</v>
      </c>
      <c r="AD105" s="45"/>
      <c r="AE105">
        <f t="shared" si="4"/>
        <v>1.206</v>
      </c>
      <c r="AF105">
        <v>13900</v>
      </c>
      <c r="AG105" t="s">
        <v>410</v>
      </c>
      <c r="AH105">
        <v>0.84030000000000005</v>
      </c>
    </row>
    <row r="106" spans="1:34" x14ac:dyDescent="0.35">
      <c r="A106" s="28" t="s">
        <v>408</v>
      </c>
      <c r="B106" s="28" t="s">
        <v>408</v>
      </c>
      <c r="C106" s="41">
        <v>99902</v>
      </c>
      <c r="D106" s="30" t="s">
        <v>55</v>
      </c>
      <c r="E106" s="42" t="s">
        <v>409</v>
      </c>
      <c r="F106" s="55" t="s">
        <v>338</v>
      </c>
      <c r="G106" s="33" t="s">
        <v>64</v>
      </c>
      <c r="H106" s="44">
        <v>1.206</v>
      </c>
      <c r="I106" s="35">
        <f>ROUND((Reference!B$16*List!$H106)+Reference!B$17,0)</f>
        <v>1303</v>
      </c>
      <c r="J106" s="35">
        <f>ROUND((Reference!C$16*List!$H106)+Reference!C$17,0)</f>
        <v>1943</v>
      </c>
      <c r="K106" s="35">
        <f>ROUND((Reference!D$16*List!$H106)+Reference!D$17,0)</f>
        <v>2328</v>
      </c>
      <c r="L106" s="35">
        <f>ROUND((Reference!E$16*List!$H106)+Reference!E$17,0)</f>
        <v>2878</v>
      </c>
      <c r="M106" s="35">
        <f>ROUND((Reference!F$16*List!$H106)+Reference!F$17,0)</f>
        <v>2998</v>
      </c>
      <c r="N106" s="35">
        <f>ROUND((Reference!G$16*List!$H106)+Reference!G$17,0)</f>
        <v>3395</v>
      </c>
      <c r="O106" s="35">
        <f>ROUND((Reference!H$16*List!$H106)+Reference!H$17,0)</f>
        <v>3524</v>
      </c>
      <c r="P106" s="35">
        <f>ROUND((Reference!I$16*List!$H106)+Reference!I$17,0)</f>
        <v>3663</v>
      </c>
      <c r="Q106" s="35">
        <f>ROUND((Reference!J$16*List!$H106)+Reference!J$17,0)</f>
        <v>4241</v>
      </c>
      <c r="R106" s="35">
        <f>ROUND((Reference!K$16*List!$H106)+Reference!K$17,0)</f>
        <v>4375</v>
      </c>
      <c r="S106" s="35">
        <f>ROUND((Reference!L$16*List!$H106)+Reference!L$17,0)</f>
        <v>4721</v>
      </c>
      <c r="T106" s="35">
        <f>ROUND((Reference!M$16*List!$H106)+Reference!M$17,0)</f>
        <v>5639</v>
      </c>
      <c r="U106" s="35">
        <f>ROUND((Reference!N$16*List!$H106)+Reference!N$17,0)</f>
        <v>22751</v>
      </c>
      <c r="V106" s="36">
        <f>ROUND((Reference!O$16*List!$H106)+Reference!O$17,0)</f>
        <v>846</v>
      </c>
      <c r="W106" s="36">
        <f>ROUND((Reference!P$16*List!$H106)+Reference!P$17,0)</f>
        <v>1192</v>
      </c>
      <c r="X106" s="36">
        <f>ROUND((Reference!Q$16*List!$H106)+Reference!Q$17,0)</f>
        <v>596</v>
      </c>
      <c r="Y106" s="37"/>
      <c r="Z106" s="4" t="str">
        <f t="shared" si="3"/>
        <v>SOUTHEAST FAIRBANKS, Alaska</v>
      </c>
      <c r="AA106" s="42" t="s">
        <v>409</v>
      </c>
      <c r="AB106" s="38" t="s">
        <v>54</v>
      </c>
      <c r="AC106" s="43" t="s">
        <v>338</v>
      </c>
      <c r="AD106" s="45"/>
      <c r="AE106">
        <f t="shared" si="4"/>
        <v>1.206</v>
      </c>
      <c r="AF106">
        <v>13980</v>
      </c>
      <c r="AG106" t="s">
        <v>413</v>
      </c>
      <c r="AH106">
        <v>0.85600000000000009</v>
      </c>
    </row>
    <row r="107" spans="1:34" x14ac:dyDescent="0.35">
      <c r="A107" s="28" t="s">
        <v>411</v>
      </c>
      <c r="B107" s="28" t="s">
        <v>411</v>
      </c>
      <c r="C107" s="41">
        <v>99902</v>
      </c>
      <c r="D107" s="30" t="s">
        <v>55</v>
      </c>
      <c r="E107" s="42" t="s">
        <v>412</v>
      </c>
      <c r="F107" s="55" t="s">
        <v>338</v>
      </c>
      <c r="G107" s="33" t="s">
        <v>64</v>
      </c>
      <c r="H107" s="44">
        <v>1.206</v>
      </c>
      <c r="I107" s="35">
        <f>ROUND((Reference!B$16*List!$H107)+Reference!B$17,0)</f>
        <v>1303</v>
      </c>
      <c r="J107" s="35">
        <f>ROUND((Reference!C$16*List!$H107)+Reference!C$17,0)</f>
        <v>1943</v>
      </c>
      <c r="K107" s="35">
        <f>ROUND((Reference!D$16*List!$H107)+Reference!D$17,0)</f>
        <v>2328</v>
      </c>
      <c r="L107" s="35">
        <f>ROUND((Reference!E$16*List!$H107)+Reference!E$17,0)</f>
        <v>2878</v>
      </c>
      <c r="M107" s="35">
        <f>ROUND((Reference!F$16*List!$H107)+Reference!F$17,0)</f>
        <v>2998</v>
      </c>
      <c r="N107" s="35">
        <f>ROUND((Reference!G$16*List!$H107)+Reference!G$17,0)</f>
        <v>3395</v>
      </c>
      <c r="O107" s="35">
        <f>ROUND((Reference!H$16*List!$H107)+Reference!H$17,0)</f>
        <v>3524</v>
      </c>
      <c r="P107" s="35">
        <f>ROUND((Reference!I$16*List!$H107)+Reference!I$17,0)</f>
        <v>3663</v>
      </c>
      <c r="Q107" s="35">
        <f>ROUND((Reference!J$16*List!$H107)+Reference!J$17,0)</f>
        <v>4241</v>
      </c>
      <c r="R107" s="35">
        <f>ROUND((Reference!K$16*List!$H107)+Reference!K$17,0)</f>
        <v>4375</v>
      </c>
      <c r="S107" s="35">
        <f>ROUND((Reference!L$16*List!$H107)+Reference!L$17,0)</f>
        <v>4721</v>
      </c>
      <c r="T107" s="35">
        <f>ROUND((Reference!M$16*List!$H107)+Reference!M$17,0)</f>
        <v>5639</v>
      </c>
      <c r="U107" s="35">
        <f>ROUND((Reference!N$16*List!$H107)+Reference!N$17,0)</f>
        <v>22751</v>
      </c>
      <c r="V107" s="36">
        <f>ROUND((Reference!O$16*List!$H107)+Reference!O$17,0)</f>
        <v>846</v>
      </c>
      <c r="W107" s="36">
        <f>ROUND((Reference!P$16*List!$H107)+Reference!P$17,0)</f>
        <v>1192</v>
      </c>
      <c r="X107" s="36">
        <f>ROUND((Reference!Q$16*List!$H107)+Reference!Q$17,0)</f>
        <v>596</v>
      </c>
      <c r="Y107" s="37"/>
      <c r="Z107" s="4" t="str">
        <f t="shared" si="3"/>
        <v>VALDEZ-CORDOVA, Alaska</v>
      </c>
      <c r="AA107" s="42" t="s">
        <v>412</v>
      </c>
      <c r="AB107" s="38" t="s">
        <v>54</v>
      </c>
      <c r="AC107" s="43" t="s">
        <v>338</v>
      </c>
      <c r="AD107" s="45"/>
      <c r="AE107">
        <f t="shared" si="4"/>
        <v>1.206</v>
      </c>
      <c r="AF107">
        <v>14010</v>
      </c>
      <c r="AG107" t="s">
        <v>416</v>
      </c>
      <c r="AH107">
        <v>0.92510000000000003</v>
      </c>
    </row>
    <row r="108" spans="1:34" x14ac:dyDescent="0.35">
      <c r="A108" s="28" t="s">
        <v>414</v>
      </c>
      <c r="B108" s="28" t="s">
        <v>414</v>
      </c>
      <c r="C108" s="41">
        <v>99902</v>
      </c>
      <c r="D108" s="30" t="s">
        <v>55</v>
      </c>
      <c r="E108" s="42" t="s">
        <v>415</v>
      </c>
      <c r="F108" s="55" t="s">
        <v>338</v>
      </c>
      <c r="G108" s="33" t="s">
        <v>64</v>
      </c>
      <c r="H108" s="44">
        <v>1.206</v>
      </c>
      <c r="I108" s="35">
        <f>ROUND((Reference!B$16*List!$H108)+Reference!B$17,0)</f>
        <v>1303</v>
      </c>
      <c r="J108" s="35">
        <f>ROUND((Reference!C$16*List!$H108)+Reference!C$17,0)</f>
        <v>1943</v>
      </c>
      <c r="K108" s="35">
        <f>ROUND((Reference!D$16*List!$H108)+Reference!D$17,0)</f>
        <v>2328</v>
      </c>
      <c r="L108" s="35">
        <f>ROUND((Reference!E$16*List!$H108)+Reference!E$17,0)</f>
        <v>2878</v>
      </c>
      <c r="M108" s="35">
        <f>ROUND((Reference!F$16*List!$H108)+Reference!F$17,0)</f>
        <v>2998</v>
      </c>
      <c r="N108" s="35">
        <f>ROUND((Reference!G$16*List!$H108)+Reference!G$17,0)</f>
        <v>3395</v>
      </c>
      <c r="O108" s="35">
        <f>ROUND((Reference!H$16*List!$H108)+Reference!H$17,0)</f>
        <v>3524</v>
      </c>
      <c r="P108" s="35">
        <f>ROUND((Reference!I$16*List!$H108)+Reference!I$17,0)</f>
        <v>3663</v>
      </c>
      <c r="Q108" s="35">
        <f>ROUND((Reference!J$16*List!$H108)+Reference!J$17,0)</f>
        <v>4241</v>
      </c>
      <c r="R108" s="35">
        <f>ROUND((Reference!K$16*List!$H108)+Reference!K$17,0)</f>
        <v>4375</v>
      </c>
      <c r="S108" s="35">
        <f>ROUND((Reference!L$16*List!$H108)+Reference!L$17,0)</f>
        <v>4721</v>
      </c>
      <c r="T108" s="35">
        <f>ROUND((Reference!M$16*List!$H108)+Reference!M$17,0)</f>
        <v>5639</v>
      </c>
      <c r="U108" s="35">
        <f>ROUND((Reference!N$16*List!$H108)+Reference!N$17,0)</f>
        <v>22751</v>
      </c>
      <c r="V108" s="36">
        <f>ROUND((Reference!O$16*List!$H108)+Reference!O$17,0)</f>
        <v>846</v>
      </c>
      <c r="W108" s="36">
        <f>ROUND((Reference!P$16*List!$H108)+Reference!P$17,0)</f>
        <v>1192</v>
      </c>
      <c r="X108" s="36">
        <f>ROUND((Reference!Q$16*List!$H108)+Reference!Q$17,0)</f>
        <v>596</v>
      </c>
      <c r="Y108" s="37"/>
      <c r="Z108" s="4" t="str">
        <f t="shared" si="3"/>
        <v>WRANGELL CITY AND BOROUGH, Alaska</v>
      </c>
      <c r="AA108" s="42" t="s">
        <v>415</v>
      </c>
      <c r="AB108" s="38" t="s">
        <v>54</v>
      </c>
      <c r="AC108" s="43" t="s">
        <v>338</v>
      </c>
      <c r="AD108" s="45"/>
      <c r="AE108">
        <f t="shared" si="4"/>
        <v>1.206</v>
      </c>
      <c r="AF108">
        <v>14020</v>
      </c>
      <c r="AG108" t="s">
        <v>419</v>
      </c>
      <c r="AH108">
        <v>0.92900000000000005</v>
      </c>
    </row>
    <row r="109" spans="1:34" x14ac:dyDescent="0.35">
      <c r="A109" s="28" t="s">
        <v>417</v>
      </c>
      <c r="B109" s="28" t="s">
        <v>417</v>
      </c>
      <c r="C109" s="41">
        <v>99902</v>
      </c>
      <c r="D109" s="30" t="s">
        <v>55</v>
      </c>
      <c r="E109" s="42" t="s">
        <v>418</v>
      </c>
      <c r="F109" s="55" t="s">
        <v>338</v>
      </c>
      <c r="G109" s="33" t="s">
        <v>64</v>
      </c>
      <c r="H109" s="44">
        <v>1.206</v>
      </c>
      <c r="I109" s="35">
        <f>ROUND((Reference!B$16*List!$H109)+Reference!B$17,0)</f>
        <v>1303</v>
      </c>
      <c r="J109" s="35">
        <f>ROUND((Reference!C$16*List!$H109)+Reference!C$17,0)</f>
        <v>1943</v>
      </c>
      <c r="K109" s="35">
        <f>ROUND((Reference!D$16*List!$H109)+Reference!D$17,0)</f>
        <v>2328</v>
      </c>
      <c r="L109" s="35">
        <f>ROUND((Reference!E$16*List!$H109)+Reference!E$17,0)</f>
        <v>2878</v>
      </c>
      <c r="M109" s="35">
        <f>ROUND((Reference!F$16*List!$H109)+Reference!F$17,0)</f>
        <v>2998</v>
      </c>
      <c r="N109" s="35">
        <f>ROUND((Reference!G$16*List!$H109)+Reference!G$17,0)</f>
        <v>3395</v>
      </c>
      <c r="O109" s="35">
        <f>ROUND((Reference!H$16*List!$H109)+Reference!H$17,0)</f>
        <v>3524</v>
      </c>
      <c r="P109" s="35">
        <f>ROUND((Reference!I$16*List!$H109)+Reference!I$17,0)</f>
        <v>3663</v>
      </c>
      <c r="Q109" s="35">
        <f>ROUND((Reference!J$16*List!$H109)+Reference!J$17,0)</f>
        <v>4241</v>
      </c>
      <c r="R109" s="35">
        <f>ROUND((Reference!K$16*List!$H109)+Reference!K$17,0)</f>
        <v>4375</v>
      </c>
      <c r="S109" s="35">
        <f>ROUND((Reference!L$16*List!$H109)+Reference!L$17,0)</f>
        <v>4721</v>
      </c>
      <c r="T109" s="35">
        <f>ROUND((Reference!M$16*List!$H109)+Reference!M$17,0)</f>
        <v>5639</v>
      </c>
      <c r="U109" s="35">
        <f>ROUND((Reference!N$16*List!$H109)+Reference!N$17,0)</f>
        <v>22751</v>
      </c>
      <c r="V109" s="36">
        <f>ROUND((Reference!O$16*List!$H109)+Reference!O$17,0)</f>
        <v>846</v>
      </c>
      <c r="W109" s="36">
        <f>ROUND((Reference!P$16*List!$H109)+Reference!P$17,0)</f>
        <v>1192</v>
      </c>
      <c r="X109" s="36">
        <f>ROUND((Reference!Q$16*List!$H109)+Reference!Q$17,0)</f>
        <v>596</v>
      </c>
      <c r="Y109" s="37"/>
      <c r="Z109" s="4" t="str">
        <f t="shared" si="3"/>
        <v>YAKUTAT BOROUGH, Alaska</v>
      </c>
      <c r="AA109" s="42" t="s">
        <v>418</v>
      </c>
      <c r="AB109" s="38" t="s">
        <v>54</v>
      </c>
      <c r="AC109" s="43" t="s">
        <v>338</v>
      </c>
      <c r="AD109" s="45"/>
      <c r="AE109">
        <f t="shared" si="4"/>
        <v>1.206</v>
      </c>
      <c r="AF109">
        <v>14100</v>
      </c>
      <c r="AG109" t="s">
        <v>422</v>
      </c>
      <c r="AH109">
        <v>0.89439999999999997</v>
      </c>
    </row>
    <row r="110" spans="1:34" x14ac:dyDescent="0.35">
      <c r="A110" s="28" t="s">
        <v>420</v>
      </c>
      <c r="B110" s="28" t="s">
        <v>420</v>
      </c>
      <c r="C110" s="41">
        <v>99902</v>
      </c>
      <c r="D110" s="30" t="s">
        <v>55</v>
      </c>
      <c r="E110" s="42" t="s">
        <v>421</v>
      </c>
      <c r="F110" s="55" t="s">
        <v>338</v>
      </c>
      <c r="G110" s="33" t="s">
        <v>64</v>
      </c>
      <c r="H110" s="44">
        <v>1.206</v>
      </c>
      <c r="I110" s="35">
        <f>ROUND((Reference!B$16*List!$H110)+Reference!B$17,0)</f>
        <v>1303</v>
      </c>
      <c r="J110" s="35">
        <f>ROUND((Reference!C$16*List!$H110)+Reference!C$17,0)</f>
        <v>1943</v>
      </c>
      <c r="K110" s="35">
        <f>ROUND((Reference!D$16*List!$H110)+Reference!D$17,0)</f>
        <v>2328</v>
      </c>
      <c r="L110" s="35">
        <f>ROUND((Reference!E$16*List!$H110)+Reference!E$17,0)</f>
        <v>2878</v>
      </c>
      <c r="M110" s="35">
        <f>ROUND((Reference!F$16*List!$H110)+Reference!F$17,0)</f>
        <v>2998</v>
      </c>
      <c r="N110" s="35">
        <f>ROUND((Reference!G$16*List!$H110)+Reference!G$17,0)</f>
        <v>3395</v>
      </c>
      <c r="O110" s="35">
        <f>ROUND((Reference!H$16*List!$H110)+Reference!H$17,0)</f>
        <v>3524</v>
      </c>
      <c r="P110" s="35">
        <f>ROUND((Reference!I$16*List!$H110)+Reference!I$17,0)</f>
        <v>3663</v>
      </c>
      <c r="Q110" s="35">
        <f>ROUND((Reference!J$16*List!$H110)+Reference!J$17,0)</f>
        <v>4241</v>
      </c>
      <c r="R110" s="35">
        <f>ROUND((Reference!K$16*List!$H110)+Reference!K$17,0)</f>
        <v>4375</v>
      </c>
      <c r="S110" s="35">
        <f>ROUND((Reference!L$16*List!$H110)+Reference!L$17,0)</f>
        <v>4721</v>
      </c>
      <c r="T110" s="35">
        <f>ROUND((Reference!M$16*List!$H110)+Reference!M$17,0)</f>
        <v>5639</v>
      </c>
      <c r="U110" s="35">
        <f>ROUND((Reference!N$16*List!$H110)+Reference!N$17,0)</f>
        <v>22751</v>
      </c>
      <c r="V110" s="36">
        <f>ROUND((Reference!O$16*List!$H110)+Reference!O$17,0)</f>
        <v>846</v>
      </c>
      <c r="W110" s="36">
        <f>ROUND((Reference!P$16*List!$H110)+Reference!P$17,0)</f>
        <v>1192</v>
      </c>
      <c r="X110" s="36">
        <f>ROUND((Reference!Q$16*List!$H110)+Reference!Q$17,0)</f>
        <v>596</v>
      </c>
      <c r="Y110" s="37"/>
      <c r="Z110" s="4" t="str">
        <f t="shared" si="3"/>
        <v>YUKON-KOYUKUK, Alaska</v>
      </c>
      <c r="AA110" s="42" t="s">
        <v>421</v>
      </c>
      <c r="AB110" s="38" t="s">
        <v>54</v>
      </c>
      <c r="AC110" s="43" t="s">
        <v>338</v>
      </c>
      <c r="AD110" s="45"/>
      <c r="AE110">
        <f t="shared" si="4"/>
        <v>1.206</v>
      </c>
      <c r="AF110">
        <v>14260</v>
      </c>
      <c r="AG110" t="s">
        <v>425</v>
      </c>
      <c r="AH110">
        <v>0.93300000000000005</v>
      </c>
    </row>
    <row r="111" spans="1:34" x14ac:dyDescent="0.35">
      <c r="A111" s="28" t="s">
        <v>423</v>
      </c>
      <c r="B111" s="28" t="s">
        <v>424</v>
      </c>
      <c r="C111" s="29">
        <v>99902</v>
      </c>
      <c r="D111" s="30" t="s">
        <v>55</v>
      </c>
      <c r="E111" s="31" t="s">
        <v>334</v>
      </c>
      <c r="F111" s="55" t="s">
        <v>338</v>
      </c>
      <c r="G111" s="33" t="s">
        <v>64</v>
      </c>
      <c r="H111" s="40">
        <v>1.206</v>
      </c>
      <c r="I111" s="35">
        <f>ROUND((Reference!B$16*List!$H111)+Reference!B$17,0)</f>
        <v>1303</v>
      </c>
      <c r="J111" s="35">
        <f>ROUND((Reference!C$16*List!$H111)+Reference!C$17,0)</f>
        <v>1943</v>
      </c>
      <c r="K111" s="35">
        <f>ROUND((Reference!D$16*List!$H111)+Reference!D$17,0)</f>
        <v>2328</v>
      </c>
      <c r="L111" s="35">
        <f>ROUND((Reference!E$16*List!$H111)+Reference!E$17,0)</f>
        <v>2878</v>
      </c>
      <c r="M111" s="35">
        <f>ROUND((Reference!F$16*List!$H111)+Reference!F$17,0)</f>
        <v>2998</v>
      </c>
      <c r="N111" s="35">
        <f>ROUND((Reference!G$16*List!$H111)+Reference!G$17,0)</f>
        <v>3395</v>
      </c>
      <c r="O111" s="35">
        <f>ROUND((Reference!H$16*List!$H111)+Reference!H$17,0)</f>
        <v>3524</v>
      </c>
      <c r="P111" s="35">
        <f>ROUND((Reference!I$16*List!$H111)+Reference!I$17,0)</f>
        <v>3663</v>
      </c>
      <c r="Q111" s="35">
        <f>ROUND((Reference!J$16*List!$H111)+Reference!J$17,0)</f>
        <v>4241</v>
      </c>
      <c r="R111" s="35">
        <f>ROUND((Reference!K$16*List!$H111)+Reference!K$17,0)</f>
        <v>4375</v>
      </c>
      <c r="S111" s="35">
        <f>ROUND((Reference!L$16*List!$H111)+Reference!L$17,0)</f>
        <v>4721</v>
      </c>
      <c r="T111" s="35">
        <f>ROUND((Reference!M$16*List!$H111)+Reference!M$17,0)</f>
        <v>5639</v>
      </c>
      <c r="U111" s="35">
        <f>ROUND((Reference!N$16*List!$H111)+Reference!N$17,0)</f>
        <v>22751</v>
      </c>
      <c r="V111" s="36">
        <f>ROUND((Reference!O$16*List!$H111)+Reference!O$17,0)</f>
        <v>846</v>
      </c>
      <c r="W111" s="36">
        <f>ROUND((Reference!P$16*List!$H111)+Reference!P$17,0)</f>
        <v>1192</v>
      </c>
      <c r="X111" s="36">
        <f>ROUND((Reference!Q$16*List!$H111)+Reference!Q$17,0)</f>
        <v>596</v>
      </c>
      <c r="Y111" s="37"/>
      <c r="Z111" s="4" t="str">
        <f t="shared" si="3"/>
        <v>STATEWIDE, Alaska</v>
      </c>
      <c r="AA111" s="31" t="s">
        <v>334</v>
      </c>
      <c r="AB111" s="38" t="s">
        <v>54</v>
      </c>
      <c r="AC111" s="32" t="s">
        <v>338</v>
      </c>
      <c r="AD111" s="39"/>
      <c r="AE111">
        <f t="shared" si="4"/>
        <v>1.206</v>
      </c>
      <c r="AF111">
        <v>14454</v>
      </c>
      <c r="AG111" t="s">
        <v>430</v>
      </c>
      <c r="AH111">
        <v>1.1752</v>
      </c>
    </row>
    <row r="112" spans="1:34" x14ac:dyDescent="0.35">
      <c r="A112" s="28" t="s">
        <v>426</v>
      </c>
      <c r="B112" s="28" t="s">
        <v>427</v>
      </c>
      <c r="C112" s="29">
        <v>99903</v>
      </c>
      <c r="D112" s="30" t="s">
        <v>60</v>
      </c>
      <c r="E112" s="31" t="s">
        <v>428</v>
      </c>
      <c r="F112" s="55" t="s">
        <v>429</v>
      </c>
      <c r="G112" s="33" t="s">
        <v>64</v>
      </c>
      <c r="H112" s="40">
        <v>0.85970000000000002</v>
      </c>
      <c r="I112" s="35">
        <f>ROUND((Reference!B$16*List!$H112)+Reference!B$17,0)</f>
        <v>1006</v>
      </c>
      <c r="J112" s="35">
        <f>ROUND((Reference!C$16*List!$H112)+Reference!C$17,0)</f>
        <v>1500</v>
      </c>
      <c r="K112" s="35">
        <f>ROUND((Reference!D$16*List!$H112)+Reference!D$17,0)</f>
        <v>1798</v>
      </c>
      <c r="L112" s="35">
        <f>ROUND((Reference!E$16*List!$H112)+Reference!E$17,0)</f>
        <v>2222</v>
      </c>
      <c r="M112" s="35">
        <f>ROUND((Reference!F$16*List!$H112)+Reference!F$17,0)</f>
        <v>2315</v>
      </c>
      <c r="N112" s="35">
        <f>ROUND((Reference!G$16*List!$H112)+Reference!G$17,0)</f>
        <v>2621</v>
      </c>
      <c r="O112" s="35">
        <f>ROUND((Reference!H$16*List!$H112)+Reference!H$17,0)</f>
        <v>2721</v>
      </c>
      <c r="P112" s="35">
        <f>ROUND((Reference!I$16*List!$H112)+Reference!I$17,0)</f>
        <v>2828</v>
      </c>
      <c r="Q112" s="35">
        <f>ROUND((Reference!J$16*List!$H112)+Reference!J$17,0)</f>
        <v>3275</v>
      </c>
      <c r="R112" s="35">
        <f>ROUND((Reference!K$16*List!$H112)+Reference!K$17,0)</f>
        <v>3379</v>
      </c>
      <c r="S112" s="35">
        <f>ROUND((Reference!L$16*List!$H112)+Reference!L$17,0)</f>
        <v>3646</v>
      </c>
      <c r="T112" s="35">
        <f>ROUND((Reference!M$16*List!$H112)+Reference!M$17,0)</f>
        <v>4354</v>
      </c>
      <c r="U112" s="35">
        <f>ROUND((Reference!N$16*List!$H112)+Reference!N$17,0)</f>
        <v>17568</v>
      </c>
      <c r="V112" s="36">
        <f>ROUND((Reference!O$16*List!$H112)+Reference!O$17,0)</f>
        <v>653</v>
      </c>
      <c r="W112" s="36">
        <f>ROUND((Reference!P$16*List!$H112)+Reference!P$17,0)</f>
        <v>920</v>
      </c>
      <c r="X112" s="36">
        <f>ROUND((Reference!Q$16*List!$H112)+Reference!Q$17,0)</f>
        <v>460</v>
      </c>
      <c r="Y112" s="37"/>
      <c r="Z112" s="4" t="str">
        <f t="shared" si="3"/>
        <v>APACHE, Arizona</v>
      </c>
      <c r="AA112" s="31" t="s">
        <v>428</v>
      </c>
      <c r="AB112" s="38" t="s">
        <v>54</v>
      </c>
      <c r="AC112" s="32" t="s">
        <v>429</v>
      </c>
      <c r="AD112" s="39"/>
      <c r="AE112">
        <f t="shared" si="4"/>
        <v>0.85970000000000002</v>
      </c>
      <c r="AF112">
        <v>14500</v>
      </c>
      <c r="AG112" t="s">
        <v>435</v>
      </c>
      <c r="AH112">
        <v>1.0134000000000001</v>
      </c>
    </row>
    <row r="113" spans="1:34" x14ac:dyDescent="0.35">
      <c r="A113" s="28" t="s">
        <v>431</v>
      </c>
      <c r="B113" s="28" t="s">
        <v>432</v>
      </c>
      <c r="C113" s="41">
        <v>43420</v>
      </c>
      <c r="D113" s="30" t="s">
        <v>433</v>
      </c>
      <c r="E113" s="42" t="s">
        <v>434</v>
      </c>
      <c r="F113" s="54" t="s">
        <v>429</v>
      </c>
      <c r="G113" s="33" t="s">
        <v>53</v>
      </c>
      <c r="H113" s="44">
        <v>0.85830000000000006</v>
      </c>
      <c r="I113" s="35">
        <f>ROUND((Reference!B$16*List!$H113)+Reference!B$17,0)</f>
        <v>1005</v>
      </c>
      <c r="J113" s="35">
        <f>ROUND((Reference!C$16*List!$H113)+Reference!C$17,0)</f>
        <v>1499</v>
      </c>
      <c r="K113" s="35">
        <f>ROUND((Reference!D$16*List!$H113)+Reference!D$17,0)</f>
        <v>1796</v>
      </c>
      <c r="L113" s="35">
        <f>ROUND((Reference!E$16*List!$H113)+Reference!E$17,0)</f>
        <v>2220</v>
      </c>
      <c r="M113" s="35">
        <f>ROUND((Reference!F$16*List!$H113)+Reference!F$17,0)</f>
        <v>2313</v>
      </c>
      <c r="N113" s="35">
        <f>ROUND((Reference!G$16*List!$H113)+Reference!G$17,0)</f>
        <v>2618</v>
      </c>
      <c r="O113" s="35">
        <f>ROUND((Reference!H$16*List!$H113)+Reference!H$17,0)</f>
        <v>2718</v>
      </c>
      <c r="P113" s="35">
        <f>ROUND((Reference!I$16*List!$H113)+Reference!I$17,0)</f>
        <v>2825</v>
      </c>
      <c r="Q113" s="35">
        <f>ROUND((Reference!J$16*List!$H113)+Reference!J$17,0)</f>
        <v>3271</v>
      </c>
      <c r="R113" s="35">
        <f>ROUND((Reference!K$16*List!$H113)+Reference!K$17,0)</f>
        <v>3375</v>
      </c>
      <c r="S113" s="35">
        <f>ROUND((Reference!L$16*List!$H113)+Reference!L$17,0)</f>
        <v>3641</v>
      </c>
      <c r="T113" s="35">
        <f>ROUND((Reference!M$16*List!$H113)+Reference!M$17,0)</f>
        <v>4349</v>
      </c>
      <c r="U113" s="35">
        <f>ROUND((Reference!N$16*List!$H113)+Reference!N$17,0)</f>
        <v>17547</v>
      </c>
      <c r="V113" s="36">
        <f>ROUND((Reference!O$16*List!$H113)+Reference!O$17,0)</f>
        <v>652</v>
      </c>
      <c r="W113" s="36">
        <f>ROUND((Reference!P$16*List!$H113)+Reference!P$17,0)</f>
        <v>919</v>
      </c>
      <c r="X113" s="36">
        <f>ROUND((Reference!Q$16*List!$H113)+Reference!Q$17,0)</f>
        <v>460</v>
      </c>
      <c r="Y113" s="37"/>
      <c r="Z113" s="4" t="str">
        <f t="shared" si="3"/>
        <v>COCHISE, Arizona</v>
      </c>
      <c r="AA113" s="42" t="s">
        <v>434</v>
      </c>
      <c r="AB113" s="38" t="s">
        <v>54</v>
      </c>
      <c r="AC113" s="43" t="s">
        <v>429</v>
      </c>
      <c r="AD113" s="45"/>
      <c r="AE113">
        <f t="shared" si="4"/>
        <v>0.85830000000000006</v>
      </c>
      <c r="AF113">
        <v>14540</v>
      </c>
      <c r="AG113" t="s">
        <v>440</v>
      </c>
      <c r="AH113">
        <v>0.85489999999999999</v>
      </c>
    </row>
    <row r="114" spans="1:34" x14ac:dyDescent="0.35">
      <c r="A114" s="28" t="s">
        <v>436</v>
      </c>
      <c r="B114" s="28" t="s">
        <v>437</v>
      </c>
      <c r="C114" s="41">
        <v>22380</v>
      </c>
      <c r="D114" s="30" t="s">
        <v>438</v>
      </c>
      <c r="E114" s="42" t="s">
        <v>439</v>
      </c>
      <c r="F114" s="54" t="s">
        <v>429</v>
      </c>
      <c r="G114" s="33" t="s">
        <v>53</v>
      </c>
      <c r="H114" s="44">
        <v>1.0327</v>
      </c>
      <c r="I114" s="35">
        <f>ROUND((Reference!B$16*List!$H114)+Reference!B$17,0)</f>
        <v>1154</v>
      </c>
      <c r="J114" s="35">
        <f>ROUND((Reference!C$16*List!$H114)+Reference!C$17,0)</f>
        <v>1722</v>
      </c>
      <c r="K114" s="35">
        <f>ROUND((Reference!D$16*List!$H114)+Reference!D$17,0)</f>
        <v>2063</v>
      </c>
      <c r="L114" s="35">
        <f>ROUND((Reference!E$16*List!$H114)+Reference!E$17,0)</f>
        <v>2550</v>
      </c>
      <c r="M114" s="35">
        <f>ROUND((Reference!F$16*List!$H114)+Reference!F$17,0)</f>
        <v>2657</v>
      </c>
      <c r="N114" s="35">
        <f>ROUND((Reference!G$16*List!$H114)+Reference!G$17,0)</f>
        <v>3008</v>
      </c>
      <c r="O114" s="35">
        <f>ROUND((Reference!H$16*List!$H114)+Reference!H$17,0)</f>
        <v>3123</v>
      </c>
      <c r="P114" s="35">
        <f>ROUND((Reference!I$16*List!$H114)+Reference!I$17,0)</f>
        <v>3245</v>
      </c>
      <c r="Q114" s="35">
        <f>ROUND((Reference!J$16*List!$H114)+Reference!J$17,0)</f>
        <v>3758</v>
      </c>
      <c r="R114" s="35">
        <f>ROUND((Reference!K$16*List!$H114)+Reference!K$17,0)</f>
        <v>3877</v>
      </c>
      <c r="S114" s="35">
        <f>ROUND((Reference!L$16*List!$H114)+Reference!L$17,0)</f>
        <v>4183</v>
      </c>
      <c r="T114" s="35">
        <f>ROUND((Reference!M$16*List!$H114)+Reference!M$17,0)</f>
        <v>4996</v>
      </c>
      <c r="U114" s="35">
        <f>ROUND((Reference!N$16*List!$H114)+Reference!N$17,0)</f>
        <v>20157</v>
      </c>
      <c r="V114" s="36">
        <f>ROUND((Reference!O$16*List!$H114)+Reference!O$17,0)</f>
        <v>749</v>
      </c>
      <c r="W114" s="36">
        <f>ROUND((Reference!P$16*List!$H114)+Reference!P$17,0)</f>
        <v>1056</v>
      </c>
      <c r="X114" s="36">
        <f>ROUND((Reference!Q$16*List!$H114)+Reference!Q$17,0)</f>
        <v>528</v>
      </c>
      <c r="Y114" s="37"/>
      <c r="Z114" s="4" t="str">
        <f t="shared" si="3"/>
        <v>COCONINO, Arizona</v>
      </c>
      <c r="AA114" s="42" t="s">
        <v>439</v>
      </c>
      <c r="AB114" s="38" t="s">
        <v>54</v>
      </c>
      <c r="AC114" s="43" t="s">
        <v>429</v>
      </c>
      <c r="AD114" s="45"/>
      <c r="AE114">
        <f t="shared" si="4"/>
        <v>1.0327</v>
      </c>
      <c r="AF114">
        <v>14740</v>
      </c>
      <c r="AG114" t="s">
        <v>444</v>
      </c>
      <c r="AH114">
        <v>1.1580000000000001</v>
      </c>
    </row>
    <row r="115" spans="1:34" x14ac:dyDescent="0.35">
      <c r="A115" s="28" t="s">
        <v>441</v>
      </c>
      <c r="B115" s="28" t="s">
        <v>442</v>
      </c>
      <c r="C115" s="41">
        <v>99903</v>
      </c>
      <c r="D115" s="30" t="s">
        <v>60</v>
      </c>
      <c r="E115" s="42" t="s">
        <v>443</v>
      </c>
      <c r="F115" s="55" t="s">
        <v>429</v>
      </c>
      <c r="G115" s="33" t="s">
        <v>64</v>
      </c>
      <c r="H115" s="44">
        <v>0.85970000000000002</v>
      </c>
      <c r="I115" s="35">
        <f>ROUND((Reference!B$16*List!$H115)+Reference!B$17,0)</f>
        <v>1006</v>
      </c>
      <c r="J115" s="35">
        <f>ROUND((Reference!C$16*List!$H115)+Reference!C$17,0)</f>
        <v>1500</v>
      </c>
      <c r="K115" s="35">
        <f>ROUND((Reference!D$16*List!$H115)+Reference!D$17,0)</f>
        <v>1798</v>
      </c>
      <c r="L115" s="35">
        <f>ROUND((Reference!E$16*List!$H115)+Reference!E$17,0)</f>
        <v>2222</v>
      </c>
      <c r="M115" s="35">
        <f>ROUND((Reference!F$16*List!$H115)+Reference!F$17,0)</f>
        <v>2315</v>
      </c>
      <c r="N115" s="35">
        <f>ROUND((Reference!G$16*List!$H115)+Reference!G$17,0)</f>
        <v>2621</v>
      </c>
      <c r="O115" s="35">
        <f>ROUND((Reference!H$16*List!$H115)+Reference!H$17,0)</f>
        <v>2721</v>
      </c>
      <c r="P115" s="35">
        <f>ROUND((Reference!I$16*List!$H115)+Reference!I$17,0)</f>
        <v>2828</v>
      </c>
      <c r="Q115" s="35">
        <f>ROUND((Reference!J$16*List!$H115)+Reference!J$17,0)</f>
        <v>3275</v>
      </c>
      <c r="R115" s="35">
        <f>ROUND((Reference!K$16*List!$H115)+Reference!K$17,0)</f>
        <v>3379</v>
      </c>
      <c r="S115" s="35">
        <f>ROUND((Reference!L$16*List!$H115)+Reference!L$17,0)</f>
        <v>3646</v>
      </c>
      <c r="T115" s="35">
        <f>ROUND((Reference!M$16*List!$H115)+Reference!M$17,0)</f>
        <v>4354</v>
      </c>
      <c r="U115" s="35">
        <f>ROUND((Reference!N$16*List!$H115)+Reference!N$17,0)</f>
        <v>17568</v>
      </c>
      <c r="V115" s="36">
        <f>ROUND((Reference!O$16*List!$H115)+Reference!O$17,0)</f>
        <v>653</v>
      </c>
      <c r="W115" s="36">
        <f>ROUND((Reference!P$16*List!$H115)+Reference!P$17,0)</f>
        <v>920</v>
      </c>
      <c r="X115" s="36">
        <f>ROUND((Reference!Q$16*List!$H115)+Reference!Q$17,0)</f>
        <v>460</v>
      </c>
      <c r="Y115" s="37"/>
      <c r="Z115" s="4" t="str">
        <f t="shared" si="3"/>
        <v>GILA, Arizona</v>
      </c>
      <c r="AA115" s="42" t="s">
        <v>443</v>
      </c>
      <c r="AB115" s="38" t="s">
        <v>54</v>
      </c>
      <c r="AC115" s="43" t="s">
        <v>429</v>
      </c>
      <c r="AD115" s="45"/>
      <c r="AE115">
        <f t="shared" si="4"/>
        <v>0.85970000000000002</v>
      </c>
      <c r="AF115">
        <v>14860</v>
      </c>
      <c r="AG115" t="s">
        <v>448</v>
      </c>
      <c r="AH115">
        <v>1.1754</v>
      </c>
    </row>
    <row r="116" spans="1:34" x14ac:dyDescent="0.35">
      <c r="A116" s="28" t="s">
        <v>445</v>
      </c>
      <c r="B116" s="28" t="s">
        <v>446</v>
      </c>
      <c r="C116" s="41">
        <v>99903</v>
      </c>
      <c r="D116" s="30" t="s">
        <v>60</v>
      </c>
      <c r="E116" s="42" t="s">
        <v>447</v>
      </c>
      <c r="F116" s="55" t="s">
        <v>429</v>
      </c>
      <c r="G116" s="33" t="s">
        <v>64</v>
      </c>
      <c r="H116" s="44">
        <v>0.85970000000000002</v>
      </c>
      <c r="I116" s="35">
        <f>ROUND((Reference!B$16*List!$H116)+Reference!B$17,0)</f>
        <v>1006</v>
      </c>
      <c r="J116" s="35">
        <f>ROUND((Reference!C$16*List!$H116)+Reference!C$17,0)</f>
        <v>1500</v>
      </c>
      <c r="K116" s="35">
        <f>ROUND((Reference!D$16*List!$H116)+Reference!D$17,0)</f>
        <v>1798</v>
      </c>
      <c r="L116" s="35">
        <f>ROUND((Reference!E$16*List!$H116)+Reference!E$17,0)</f>
        <v>2222</v>
      </c>
      <c r="M116" s="35">
        <f>ROUND((Reference!F$16*List!$H116)+Reference!F$17,0)</f>
        <v>2315</v>
      </c>
      <c r="N116" s="35">
        <f>ROUND((Reference!G$16*List!$H116)+Reference!G$17,0)</f>
        <v>2621</v>
      </c>
      <c r="O116" s="35">
        <f>ROUND((Reference!H$16*List!$H116)+Reference!H$17,0)</f>
        <v>2721</v>
      </c>
      <c r="P116" s="35">
        <f>ROUND((Reference!I$16*List!$H116)+Reference!I$17,0)</f>
        <v>2828</v>
      </c>
      <c r="Q116" s="35">
        <f>ROUND((Reference!J$16*List!$H116)+Reference!J$17,0)</f>
        <v>3275</v>
      </c>
      <c r="R116" s="35">
        <f>ROUND((Reference!K$16*List!$H116)+Reference!K$17,0)</f>
        <v>3379</v>
      </c>
      <c r="S116" s="35">
        <f>ROUND((Reference!L$16*List!$H116)+Reference!L$17,0)</f>
        <v>3646</v>
      </c>
      <c r="T116" s="35">
        <f>ROUND((Reference!M$16*List!$H116)+Reference!M$17,0)</f>
        <v>4354</v>
      </c>
      <c r="U116" s="35">
        <f>ROUND((Reference!N$16*List!$H116)+Reference!N$17,0)</f>
        <v>17568</v>
      </c>
      <c r="V116" s="36">
        <f>ROUND((Reference!O$16*List!$H116)+Reference!O$17,0)</f>
        <v>653</v>
      </c>
      <c r="W116" s="36">
        <f>ROUND((Reference!P$16*List!$H116)+Reference!P$17,0)</f>
        <v>920</v>
      </c>
      <c r="X116" s="36">
        <f>ROUND((Reference!Q$16*List!$H116)+Reference!Q$17,0)</f>
        <v>460</v>
      </c>
      <c r="Y116" s="37"/>
      <c r="Z116" s="4" t="str">
        <f t="shared" si="3"/>
        <v>GRAHAM, Arizona</v>
      </c>
      <c r="AA116" s="42" t="s">
        <v>447</v>
      </c>
      <c r="AB116" s="38" t="s">
        <v>54</v>
      </c>
      <c r="AC116" s="43" t="s">
        <v>429</v>
      </c>
      <c r="AD116" s="45"/>
      <c r="AE116">
        <f t="shared" si="4"/>
        <v>0.85970000000000002</v>
      </c>
      <c r="AF116">
        <v>15180</v>
      </c>
      <c r="AG116" t="s">
        <v>452</v>
      </c>
      <c r="AH116">
        <v>0.81580000000000008</v>
      </c>
    </row>
    <row r="117" spans="1:34" x14ac:dyDescent="0.35">
      <c r="A117" s="28" t="s">
        <v>449</v>
      </c>
      <c r="B117" s="28" t="s">
        <v>450</v>
      </c>
      <c r="C117" s="29">
        <v>99903</v>
      </c>
      <c r="D117" s="30" t="s">
        <v>60</v>
      </c>
      <c r="E117" s="31" t="s">
        <v>451</v>
      </c>
      <c r="F117" s="55" t="s">
        <v>429</v>
      </c>
      <c r="G117" s="33" t="s">
        <v>64</v>
      </c>
      <c r="H117" s="40">
        <v>0.85970000000000002</v>
      </c>
      <c r="I117" s="35">
        <f>ROUND((Reference!B$16*List!$H117)+Reference!B$17,0)</f>
        <v>1006</v>
      </c>
      <c r="J117" s="35">
        <f>ROUND((Reference!C$16*List!$H117)+Reference!C$17,0)</f>
        <v>1500</v>
      </c>
      <c r="K117" s="35">
        <f>ROUND((Reference!D$16*List!$H117)+Reference!D$17,0)</f>
        <v>1798</v>
      </c>
      <c r="L117" s="35">
        <f>ROUND((Reference!E$16*List!$H117)+Reference!E$17,0)</f>
        <v>2222</v>
      </c>
      <c r="M117" s="35">
        <f>ROUND((Reference!F$16*List!$H117)+Reference!F$17,0)</f>
        <v>2315</v>
      </c>
      <c r="N117" s="35">
        <f>ROUND((Reference!G$16*List!$H117)+Reference!G$17,0)</f>
        <v>2621</v>
      </c>
      <c r="O117" s="35">
        <f>ROUND((Reference!H$16*List!$H117)+Reference!H$17,0)</f>
        <v>2721</v>
      </c>
      <c r="P117" s="35">
        <f>ROUND((Reference!I$16*List!$H117)+Reference!I$17,0)</f>
        <v>2828</v>
      </c>
      <c r="Q117" s="35">
        <f>ROUND((Reference!J$16*List!$H117)+Reference!J$17,0)</f>
        <v>3275</v>
      </c>
      <c r="R117" s="35">
        <f>ROUND((Reference!K$16*List!$H117)+Reference!K$17,0)</f>
        <v>3379</v>
      </c>
      <c r="S117" s="35">
        <f>ROUND((Reference!L$16*List!$H117)+Reference!L$17,0)</f>
        <v>3646</v>
      </c>
      <c r="T117" s="35">
        <f>ROUND((Reference!M$16*List!$H117)+Reference!M$17,0)</f>
        <v>4354</v>
      </c>
      <c r="U117" s="35">
        <f>ROUND((Reference!N$16*List!$H117)+Reference!N$17,0)</f>
        <v>17568</v>
      </c>
      <c r="V117" s="36">
        <f>ROUND((Reference!O$16*List!$H117)+Reference!O$17,0)</f>
        <v>653</v>
      </c>
      <c r="W117" s="36">
        <f>ROUND((Reference!P$16*List!$H117)+Reference!P$17,0)</f>
        <v>920</v>
      </c>
      <c r="X117" s="36">
        <f>ROUND((Reference!Q$16*List!$H117)+Reference!Q$17,0)</f>
        <v>460</v>
      </c>
      <c r="Y117" s="37"/>
      <c r="Z117" s="4" t="str">
        <f t="shared" si="3"/>
        <v>GREENLEE, Arizona</v>
      </c>
      <c r="AA117" s="31" t="s">
        <v>451</v>
      </c>
      <c r="AB117" s="38" t="s">
        <v>54</v>
      </c>
      <c r="AC117" s="32" t="s">
        <v>429</v>
      </c>
      <c r="AD117" s="39"/>
      <c r="AE117">
        <f t="shared" si="4"/>
        <v>0.85970000000000002</v>
      </c>
      <c r="AF117">
        <v>15260</v>
      </c>
      <c r="AG117" t="s">
        <v>456</v>
      </c>
      <c r="AH117">
        <v>0.87860000000000005</v>
      </c>
    </row>
    <row r="118" spans="1:34" x14ac:dyDescent="0.35">
      <c r="A118" s="28" t="s">
        <v>453</v>
      </c>
      <c r="B118" s="28" t="s">
        <v>454</v>
      </c>
      <c r="C118" s="29">
        <v>99903</v>
      </c>
      <c r="D118" s="30" t="s">
        <v>60</v>
      </c>
      <c r="E118" s="31" t="s">
        <v>455</v>
      </c>
      <c r="F118" s="55" t="s">
        <v>429</v>
      </c>
      <c r="G118" s="33" t="s">
        <v>64</v>
      </c>
      <c r="H118" s="40">
        <v>0.85970000000000002</v>
      </c>
      <c r="I118" s="35">
        <f>ROUND((Reference!B$16*List!$H118)+Reference!B$17,0)</f>
        <v>1006</v>
      </c>
      <c r="J118" s="35">
        <f>ROUND((Reference!C$16*List!$H118)+Reference!C$17,0)</f>
        <v>1500</v>
      </c>
      <c r="K118" s="35">
        <f>ROUND((Reference!D$16*List!$H118)+Reference!D$17,0)</f>
        <v>1798</v>
      </c>
      <c r="L118" s="35">
        <f>ROUND((Reference!E$16*List!$H118)+Reference!E$17,0)</f>
        <v>2222</v>
      </c>
      <c r="M118" s="35">
        <f>ROUND((Reference!F$16*List!$H118)+Reference!F$17,0)</f>
        <v>2315</v>
      </c>
      <c r="N118" s="35">
        <f>ROUND((Reference!G$16*List!$H118)+Reference!G$17,0)</f>
        <v>2621</v>
      </c>
      <c r="O118" s="35">
        <f>ROUND((Reference!H$16*List!$H118)+Reference!H$17,0)</f>
        <v>2721</v>
      </c>
      <c r="P118" s="35">
        <f>ROUND((Reference!I$16*List!$H118)+Reference!I$17,0)</f>
        <v>2828</v>
      </c>
      <c r="Q118" s="35">
        <f>ROUND((Reference!J$16*List!$H118)+Reference!J$17,0)</f>
        <v>3275</v>
      </c>
      <c r="R118" s="35">
        <f>ROUND((Reference!K$16*List!$H118)+Reference!K$17,0)</f>
        <v>3379</v>
      </c>
      <c r="S118" s="35">
        <f>ROUND((Reference!L$16*List!$H118)+Reference!L$17,0)</f>
        <v>3646</v>
      </c>
      <c r="T118" s="35">
        <f>ROUND((Reference!M$16*List!$H118)+Reference!M$17,0)</f>
        <v>4354</v>
      </c>
      <c r="U118" s="35">
        <f>ROUND((Reference!N$16*List!$H118)+Reference!N$17,0)</f>
        <v>17568</v>
      </c>
      <c r="V118" s="36">
        <f>ROUND((Reference!O$16*List!$H118)+Reference!O$17,0)</f>
        <v>653</v>
      </c>
      <c r="W118" s="36">
        <f>ROUND((Reference!P$16*List!$H118)+Reference!P$17,0)</f>
        <v>920</v>
      </c>
      <c r="X118" s="36">
        <f>ROUND((Reference!Q$16*List!$H118)+Reference!Q$17,0)</f>
        <v>460</v>
      </c>
      <c r="Y118" s="37"/>
      <c r="Z118" s="4" t="str">
        <f t="shared" si="3"/>
        <v>LAPAZ, Arizona</v>
      </c>
      <c r="AA118" s="31" t="s">
        <v>455</v>
      </c>
      <c r="AB118" s="38" t="s">
        <v>54</v>
      </c>
      <c r="AC118" s="32" t="s">
        <v>429</v>
      </c>
      <c r="AD118" s="39"/>
      <c r="AE118">
        <f t="shared" si="4"/>
        <v>0.85970000000000002</v>
      </c>
      <c r="AF118">
        <v>15380</v>
      </c>
      <c r="AG118" t="s">
        <v>461</v>
      </c>
      <c r="AH118">
        <v>1.0438000000000001</v>
      </c>
    </row>
    <row r="119" spans="1:34" x14ac:dyDescent="0.35">
      <c r="A119" s="28" t="s">
        <v>457</v>
      </c>
      <c r="B119" s="28" t="s">
        <v>458</v>
      </c>
      <c r="C119" s="41">
        <v>38060</v>
      </c>
      <c r="D119" s="30" t="s">
        <v>459</v>
      </c>
      <c r="E119" s="42" t="s">
        <v>460</v>
      </c>
      <c r="F119" s="54" t="s">
        <v>429</v>
      </c>
      <c r="G119" s="33" t="s">
        <v>53</v>
      </c>
      <c r="H119" s="44">
        <v>0.9759000000000001</v>
      </c>
      <c r="I119" s="35">
        <f>ROUND((Reference!B$16*List!$H119)+Reference!B$17,0)</f>
        <v>1106</v>
      </c>
      <c r="J119" s="35">
        <f>ROUND((Reference!C$16*List!$H119)+Reference!C$17,0)</f>
        <v>1649</v>
      </c>
      <c r="K119" s="35">
        <f>ROUND((Reference!D$16*List!$H119)+Reference!D$17,0)</f>
        <v>1976</v>
      </c>
      <c r="L119" s="35">
        <f>ROUND((Reference!E$16*List!$H119)+Reference!E$17,0)</f>
        <v>2442</v>
      </c>
      <c r="M119" s="35">
        <f>ROUND((Reference!F$16*List!$H119)+Reference!F$17,0)</f>
        <v>2545</v>
      </c>
      <c r="N119" s="35">
        <f>ROUND((Reference!G$16*List!$H119)+Reference!G$17,0)</f>
        <v>2881</v>
      </c>
      <c r="O119" s="35">
        <f>ROUND((Reference!H$16*List!$H119)+Reference!H$17,0)</f>
        <v>2991</v>
      </c>
      <c r="P119" s="35">
        <f>ROUND((Reference!I$16*List!$H119)+Reference!I$17,0)</f>
        <v>3108</v>
      </c>
      <c r="Q119" s="35">
        <f>ROUND((Reference!J$16*List!$H119)+Reference!J$17,0)</f>
        <v>3599</v>
      </c>
      <c r="R119" s="35">
        <f>ROUND((Reference!K$16*List!$H119)+Reference!K$17,0)</f>
        <v>3713</v>
      </c>
      <c r="S119" s="35">
        <f>ROUND((Reference!L$16*List!$H119)+Reference!L$17,0)</f>
        <v>4006</v>
      </c>
      <c r="T119" s="35">
        <f>ROUND((Reference!M$16*List!$H119)+Reference!M$17,0)</f>
        <v>4785</v>
      </c>
      <c r="U119" s="35">
        <f>ROUND((Reference!N$16*List!$H119)+Reference!N$17,0)</f>
        <v>19307</v>
      </c>
      <c r="V119" s="36">
        <f>ROUND((Reference!O$16*List!$H119)+Reference!O$17,0)</f>
        <v>718</v>
      </c>
      <c r="W119" s="36">
        <f>ROUND((Reference!P$16*List!$H119)+Reference!P$17,0)</f>
        <v>1011</v>
      </c>
      <c r="X119" s="36">
        <f>ROUND((Reference!Q$16*List!$H119)+Reference!Q$17,0)</f>
        <v>506</v>
      </c>
      <c r="Y119" s="37"/>
      <c r="Z119" s="4" t="str">
        <f t="shared" si="3"/>
        <v>MARICOPA, Arizona</v>
      </c>
      <c r="AA119" s="42" t="s">
        <v>460</v>
      </c>
      <c r="AB119" s="38" t="s">
        <v>54</v>
      </c>
      <c r="AC119" s="43" t="s">
        <v>429</v>
      </c>
      <c r="AD119" s="45"/>
      <c r="AE119">
        <f t="shared" si="4"/>
        <v>0.9759000000000001</v>
      </c>
      <c r="AF119">
        <v>15500</v>
      </c>
      <c r="AG119" t="s">
        <v>466</v>
      </c>
      <c r="AH119">
        <v>0.88150000000000006</v>
      </c>
    </row>
    <row r="120" spans="1:34" x14ac:dyDescent="0.35">
      <c r="A120" s="28" t="s">
        <v>462</v>
      </c>
      <c r="B120" s="28" t="s">
        <v>463</v>
      </c>
      <c r="C120" s="29">
        <v>29420</v>
      </c>
      <c r="D120" s="30" t="s">
        <v>464</v>
      </c>
      <c r="E120" s="31" t="s">
        <v>465</v>
      </c>
      <c r="F120" s="54" t="s">
        <v>429</v>
      </c>
      <c r="G120" s="33" t="s">
        <v>53</v>
      </c>
      <c r="H120" s="40">
        <v>0.87339999999999995</v>
      </c>
      <c r="I120" s="35">
        <f>ROUND((Reference!B$16*List!$H120)+Reference!B$17,0)</f>
        <v>1018</v>
      </c>
      <c r="J120" s="35">
        <f>ROUND((Reference!C$16*List!$H120)+Reference!C$17,0)</f>
        <v>1518</v>
      </c>
      <c r="K120" s="35">
        <f>ROUND((Reference!D$16*List!$H120)+Reference!D$17,0)</f>
        <v>1819</v>
      </c>
      <c r="L120" s="35">
        <f>ROUND((Reference!E$16*List!$H120)+Reference!E$17,0)</f>
        <v>2248</v>
      </c>
      <c r="M120" s="35">
        <f>ROUND((Reference!F$16*List!$H120)+Reference!F$17,0)</f>
        <v>2342</v>
      </c>
      <c r="N120" s="35">
        <f>ROUND((Reference!G$16*List!$H120)+Reference!G$17,0)</f>
        <v>2652</v>
      </c>
      <c r="O120" s="35">
        <f>ROUND((Reference!H$16*List!$H120)+Reference!H$17,0)</f>
        <v>2753</v>
      </c>
      <c r="P120" s="35">
        <f>ROUND((Reference!I$16*List!$H120)+Reference!I$17,0)</f>
        <v>2861</v>
      </c>
      <c r="Q120" s="35">
        <f>ROUND((Reference!J$16*List!$H120)+Reference!J$17,0)</f>
        <v>3313</v>
      </c>
      <c r="R120" s="35">
        <f>ROUND((Reference!K$16*List!$H120)+Reference!K$17,0)</f>
        <v>3418</v>
      </c>
      <c r="S120" s="35">
        <f>ROUND((Reference!L$16*List!$H120)+Reference!L$17,0)</f>
        <v>3688</v>
      </c>
      <c r="T120" s="35">
        <f>ROUND((Reference!M$16*List!$H120)+Reference!M$17,0)</f>
        <v>4405</v>
      </c>
      <c r="U120" s="35">
        <f>ROUND((Reference!N$16*List!$H120)+Reference!N$17,0)</f>
        <v>17773</v>
      </c>
      <c r="V120" s="36">
        <f>ROUND((Reference!O$16*List!$H120)+Reference!O$17,0)</f>
        <v>661</v>
      </c>
      <c r="W120" s="36">
        <f>ROUND((Reference!P$16*List!$H120)+Reference!P$17,0)</f>
        <v>931</v>
      </c>
      <c r="X120" s="36">
        <f>ROUND((Reference!Q$16*List!$H120)+Reference!Q$17,0)</f>
        <v>465</v>
      </c>
      <c r="Y120" s="37"/>
      <c r="Z120" s="4" t="str">
        <f t="shared" si="3"/>
        <v>MOHAVE, Arizona</v>
      </c>
      <c r="AA120" s="31" t="s">
        <v>465</v>
      </c>
      <c r="AB120" s="38" t="s">
        <v>54</v>
      </c>
      <c r="AC120" s="32" t="s">
        <v>429</v>
      </c>
      <c r="AD120" s="39"/>
      <c r="AE120">
        <f t="shared" si="4"/>
        <v>0.87339999999999995</v>
      </c>
      <c r="AF120">
        <v>15540</v>
      </c>
      <c r="AG120" t="s">
        <v>470</v>
      </c>
      <c r="AH120">
        <v>0.95520000000000005</v>
      </c>
    </row>
    <row r="121" spans="1:34" x14ac:dyDescent="0.35">
      <c r="A121" s="28" t="s">
        <v>467</v>
      </c>
      <c r="B121" s="28" t="s">
        <v>468</v>
      </c>
      <c r="C121" s="29">
        <v>99903</v>
      </c>
      <c r="D121" s="30" t="s">
        <v>60</v>
      </c>
      <c r="E121" s="31" t="s">
        <v>469</v>
      </c>
      <c r="F121" s="55" t="s">
        <v>429</v>
      </c>
      <c r="G121" s="33" t="s">
        <v>64</v>
      </c>
      <c r="H121" s="40">
        <v>0.85970000000000002</v>
      </c>
      <c r="I121" s="35">
        <f>ROUND((Reference!B$16*List!$H121)+Reference!B$17,0)</f>
        <v>1006</v>
      </c>
      <c r="J121" s="35">
        <f>ROUND((Reference!C$16*List!$H121)+Reference!C$17,0)</f>
        <v>1500</v>
      </c>
      <c r="K121" s="35">
        <f>ROUND((Reference!D$16*List!$H121)+Reference!D$17,0)</f>
        <v>1798</v>
      </c>
      <c r="L121" s="35">
        <f>ROUND((Reference!E$16*List!$H121)+Reference!E$17,0)</f>
        <v>2222</v>
      </c>
      <c r="M121" s="35">
        <f>ROUND((Reference!F$16*List!$H121)+Reference!F$17,0)</f>
        <v>2315</v>
      </c>
      <c r="N121" s="35">
        <f>ROUND((Reference!G$16*List!$H121)+Reference!G$17,0)</f>
        <v>2621</v>
      </c>
      <c r="O121" s="35">
        <f>ROUND((Reference!H$16*List!$H121)+Reference!H$17,0)</f>
        <v>2721</v>
      </c>
      <c r="P121" s="35">
        <f>ROUND((Reference!I$16*List!$H121)+Reference!I$17,0)</f>
        <v>2828</v>
      </c>
      <c r="Q121" s="35">
        <f>ROUND((Reference!J$16*List!$H121)+Reference!J$17,0)</f>
        <v>3275</v>
      </c>
      <c r="R121" s="35">
        <f>ROUND((Reference!K$16*List!$H121)+Reference!K$17,0)</f>
        <v>3379</v>
      </c>
      <c r="S121" s="35">
        <f>ROUND((Reference!L$16*List!$H121)+Reference!L$17,0)</f>
        <v>3646</v>
      </c>
      <c r="T121" s="35">
        <f>ROUND((Reference!M$16*List!$H121)+Reference!M$17,0)</f>
        <v>4354</v>
      </c>
      <c r="U121" s="35">
        <f>ROUND((Reference!N$16*List!$H121)+Reference!N$17,0)</f>
        <v>17568</v>
      </c>
      <c r="V121" s="36">
        <f>ROUND((Reference!O$16*List!$H121)+Reference!O$17,0)</f>
        <v>653</v>
      </c>
      <c r="W121" s="36">
        <f>ROUND((Reference!P$16*List!$H121)+Reference!P$17,0)</f>
        <v>920</v>
      </c>
      <c r="X121" s="36">
        <f>ROUND((Reference!Q$16*List!$H121)+Reference!Q$17,0)</f>
        <v>460</v>
      </c>
      <c r="Y121" s="37"/>
      <c r="Z121" s="4" t="str">
        <f t="shared" si="3"/>
        <v>NAVAJO, Arizona</v>
      </c>
      <c r="AA121" s="31" t="s">
        <v>469</v>
      </c>
      <c r="AB121" s="38" t="s">
        <v>54</v>
      </c>
      <c r="AC121" s="32" t="s">
        <v>429</v>
      </c>
      <c r="AD121" s="39"/>
      <c r="AE121">
        <f t="shared" si="4"/>
        <v>0.85970000000000002</v>
      </c>
      <c r="AF121">
        <v>15680</v>
      </c>
      <c r="AG121" t="s">
        <v>475</v>
      </c>
      <c r="AH121">
        <v>0.8851</v>
      </c>
    </row>
    <row r="122" spans="1:34" x14ac:dyDescent="0.35">
      <c r="A122" s="28" t="s">
        <v>471</v>
      </c>
      <c r="B122" s="28" t="s">
        <v>472</v>
      </c>
      <c r="C122" s="41">
        <v>46060</v>
      </c>
      <c r="D122" s="30" t="s">
        <v>473</v>
      </c>
      <c r="E122" s="42" t="s">
        <v>474</v>
      </c>
      <c r="F122" s="54" t="s">
        <v>429</v>
      </c>
      <c r="G122" s="33" t="s">
        <v>53</v>
      </c>
      <c r="H122" s="44">
        <v>0.84570000000000001</v>
      </c>
      <c r="I122" s="35">
        <f>ROUND((Reference!B$16*List!$H122)+Reference!B$17,0)</f>
        <v>994</v>
      </c>
      <c r="J122" s="35">
        <f>ROUND((Reference!C$16*List!$H122)+Reference!C$17,0)</f>
        <v>1483</v>
      </c>
      <c r="K122" s="35">
        <f>ROUND((Reference!D$16*List!$H122)+Reference!D$17,0)</f>
        <v>1776</v>
      </c>
      <c r="L122" s="35">
        <f>ROUND((Reference!E$16*List!$H122)+Reference!E$17,0)</f>
        <v>2196</v>
      </c>
      <c r="M122" s="35">
        <f>ROUND((Reference!F$16*List!$H122)+Reference!F$17,0)</f>
        <v>2288</v>
      </c>
      <c r="N122" s="35">
        <f>ROUND((Reference!G$16*List!$H122)+Reference!G$17,0)</f>
        <v>2590</v>
      </c>
      <c r="O122" s="35">
        <f>ROUND((Reference!H$16*List!$H122)+Reference!H$17,0)</f>
        <v>2689</v>
      </c>
      <c r="P122" s="35">
        <f>ROUND((Reference!I$16*List!$H122)+Reference!I$17,0)</f>
        <v>2795</v>
      </c>
      <c r="Q122" s="35">
        <f>ROUND((Reference!J$16*List!$H122)+Reference!J$17,0)</f>
        <v>3236</v>
      </c>
      <c r="R122" s="35">
        <f>ROUND((Reference!K$16*List!$H122)+Reference!K$17,0)</f>
        <v>3338</v>
      </c>
      <c r="S122" s="35">
        <f>ROUND((Reference!L$16*List!$H122)+Reference!L$17,0)</f>
        <v>3602</v>
      </c>
      <c r="T122" s="35">
        <f>ROUND((Reference!M$16*List!$H122)+Reference!M$17,0)</f>
        <v>4302</v>
      </c>
      <c r="U122" s="35">
        <f>ROUND((Reference!N$16*List!$H122)+Reference!N$17,0)</f>
        <v>17358</v>
      </c>
      <c r="V122" s="36">
        <f>ROUND((Reference!O$16*List!$H122)+Reference!O$17,0)</f>
        <v>645</v>
      </c>
      <c r="W122" s="36">
        <f>ROUND((Reference!P$16*List!$H122)+Reference!P$17,0)</f>
        <v>909</v>
      </c>
      <c r="X122" s="36">
        <f>ROUND((Reference!Q$16*List!$H122)+Reference!Q$17,0)</f>
        <v>455</v>
      </c>
      <c r="Y122" s="37"/>
      <c r="Z122" s="4" t="str">
        <f t="shared" si="3"/>
        <v>PIMA, Arizona</v>
      </c>
      <c r="AA122" s="42" t="s">
        <v>474</v>
      </c>
      <c r="AB122" s="38" t="s">
        <v>54</v>
      </c>
      <c r="AC122" s="43" t="s">
        <v>429</v>
      </c>
      <c r="AD122" s="45"/>
      <c r="AE122">
        <f t="shared" si="4"/>
        <v>0.84570000000000001</v>
      </c>
      <c r="AF122">
        <v>15764</v>
      </c>
      <c r="AG122" t="s">
        <v>479</v>
      </c>
      <c r="AH122">
        <v>1.0672000000000001</v>
      </c>
    </row>
    <row r="123" spans="1:34" x14ac:dyDescent="0.35">
      <c r="A123" s="28" t="s">
        <v>476</v>
      </c>
      <c r="B123" s="28" t="s">
        <v>477</v>
      </c>
      <c r="C123" s="29">
        <v>38060</v>
      </c>
      <c r="D123" s="30" t="s">
        <v>459</v>
      </c>
      <c r="E123" s="31" t="s">
        <v>478</v>
      </c>
      <c r="F123" s="54" t="s">
        <v>429</v>
      </c>
      <c r="G123" s="33" t="s">
        <v>53</v>
      </c>
      <c r="H123" s="40">
        <v>0.9759000000000001</v>
      </c>
      <c r="I123" s="35">
        <f>ROUND((Reference!B$16*List!$H123)+Reference!B$17,0)</f>
        <v>1106</v>
      </c>
      <c r="J123" s="35">
        <f>ROUND((Reference!C$16*List!$H123)+Reference!C$17,0)</f>
        <v>1649</v>
      </c>
      <c r="K123" s="35">
        <f>ROUND((Reference!D$16*List!$H123)+Reference!D$17,0)</f>
        <v>1976</v>
      </c>
      <c r="L123" s="35">
        <f>ROUND((Reference!E$16*List!$H123)+Reference!E$17,0)</f>
        <v>2442</v>
      </c>
      <c r="M123" s="35">
        <f>ROUND((Reference!F$16*List!$H123)+Reference!F$17,0)</f>
        <v>2545</v>
      </c>
      <c r="N123" s="35">
        <f>ROUND((Reference!G$16*List!$H123)+Reference!G$17,0)</f>
        <v>2881</v>
      </c>
      <c r="O123" s="35">
        <f>ROUND((Reference!H$16*List!$H123)+Reference!H$17,0)</f>
        <v>2991</v>
      </c>
      <c r="P123" s="35">
        <f>ROUND((Reference!I$16*List!$H123)+Reference!I$17,0)</f>
        <v>3108</v>
      </c>
      <c r="Q123" s="35">
        <f>ROUND((Reference!J$16*List!$H123)+Reference!J$17,0)</f>
        <v>3599</v>
      </c>
      <c r="R123" s="35">
        <f>ROUND((Reference!K$16*List!$H123)+Reference!K$17,0)</f>
        <v>3713</v>
      </c>
      <c r="S123" s="35">
        <f>ROUND((Reference!L$16*List!$H123)+Reference!L$17,0)</f>
        <v>4006</v>
      </c>
      <c r="T123" s="35">
        <f>ROUND((Reference!M$16*List!$H123)+Reference!M$17,0)</f>
        <v>4785</v>
      </c>
      <c r="U123" s="35">
        <f>ROUND((Reference!N$16*List!$H123)+Reference!N$17,0)</f>
        <v>19307</v>
      </c>
      <c r="V123" s="36">
        <f>ROUND((Reference!O$16*List!$H123)+Reference!O$17,0)</f>
        <v>718</v>
      </c>
      <c r="W123" s="36">
        <f>ROUND((Reference!P$16*List!$H123)+Reference!P$17,0)</f>
        <v>1011</v>
      </c>
      <c r="X123" s="36">
        <f>ROUND((Reference!Q$16*List!$H123)+Reference!Q$17,0)</f>
        <v>506</v>
      </c>
      <c r="Y123" s="37"/>
      <c r="Z123" s="4" t="str">
        <f t="shared" si="3"/>
        <v>PINAL, Arizona</v>
      </c>
      <c r="AA123" s="31" t="s">
        <v>478</v>
      </c>
      <c r="AB123" s="38" t="s">
        <v>54</v>
      </c>
      <c r="AC123" s="32" t="s">
        <v>429</v>
      </c>
      <c r="AD123" s="39"/>
      <c r="AE123">
        <f t="shared" si="4"/>
        <v>0.9759000000000001</v>
      </c>
      <c r="AF123">
        <v>15804</v>
      </c>
      <c r="AG123" t="s">
        <v>483</v>
      </c>
      <c r="AH123">
        <v>1.0508999999999999</v>
      </c>
    </row>
    <row r="124" spans="1:34" x14ac:dyDescent="0.35">
      <c r="A124" s="28" t="s">
        <v>480</v>
      </c>
      <c r="B124" s="28" t="s">
        <v>481</v>
      </c>
      <c r="C124" s="29">
        <v>99903</v>
      </c>
      <c r="D124" s="30" t="s">
        <v>60</v>
      </c>
      <c r="E124" s="31" t="s">
        <v>482</v>
      </c>
      <c r="F124" s="55" t="s">
        <v>429</v>
      </c>
      <c r="G124" s="33" t="s">
        <v>64</v>
      </c>
      <c r="H124" s="40">
        <v>0.85970000000000002</v>
      </c>
      <c r="I124" s="35">
        <f>ROUND((Reference!B$16*List!$H124)+Reference!B$17,0)</f>
        <v>1006</v>
      </c>
      <c r="J124" s="35">
        <f>ROUND((Reference!C$16*List!$H124)+Reference!C$17,0)</f>
        <v>1500</v>
      </c>
      <c r="K124" s="35">
        <f>ROUND((Reference!D$16*List!$H124)+Reference!D$17,0)</f>
        <v>1798</v>
      </c>
      <c r="L124" s="35">
        <f>ROUND((Reference!E$16*List!$H124)+Reference!E$17,0)</f>
        <v>2222</v>
      </c>
      <c r="M124" s="35">
        <f>ROUND((Reference!F$16*List!$H124)+Reference!F$17,0)</f>
        <v>2315</v>
      </c>
      <c r="N124" s="35">
        <f>ROUND((Reference!G$16*List!$H124)+Reference!G$17,0)</f>
        <v>2621</v>
      </c>
      <c r="O124" s="35">
        <f>ROUND((Reference!H$16*List!$H124)+Reference!H$17,0)</f>
        <v>2721</v>
      </c>
      <c r="P124" s="35">
        <f>ROUND((Reference!I$16*List!$H124)+Reference!I$17,0)</f>
        <v>2828</v>
      </c>
      <c r="Q124" s="35">
        <f>ROUND((Reference!J$16*List!$H124)+Reference!J$17,0)</f>
        <v>3275</v>
      </c>
      <c r="R124" s="35">
        <f>ROUND((Reference!K$16*List!$H124)+Reference!K$17,0)</f>
        <v>3379</v>
      </c>
      <c r="S124" s="35">
        <f>ROUND((Reference!L$16*List!$H124)+Reference!L$17,0)</f>
        <v>3646</v>
      </c>
      <c r="T124" s="35">
        <f>ROUND((Reference!M$16*List!$H124)+Reference!M$17,0)</f>
        <v>4354</v>
      </c>
      <c r="U124" s="35">
        <f>ROUND((Reference!N$16*List!$H124)+Reference!N$17,0)</f>
        <v>17568</v>
      </c>
      <c r="V124" s="36">
        <f>ROUND((Reference!O$16*List!$H124)+Reference!O$17,0)</f>
        <v>653</v>
      </c>
      <c r="W124" s="36">
        <f>ROUND((Reference!P$16*List!$H124)+Reference!P$17,0)</f>
        <v>920</v>
      </c>
      <c r="X124" s="36">
        <f>ROUND((Reference!Q$16*List!$H124)+Reference!Q$17,0)</f>
        <v>460</v>
      </c>
      <c r="Y124" s="37"/>
      <c r="Z124" s="4" t="str">
        <f t="shared" si="3"/>
        <v>SANTA CRUZ, Arizona</v>
      </c>
      <c r="AA124" s="31" t="s">
        <v>482</v>
      </c>
      <c r="AB124" s="38" t="s">
        <v>54</v>
      </c>
      <c r="AC124" s="32" t="s">
        <v>429</v>
      </c>
      <c r="AD124" s="39"/>
      <c r="AE124">
        <f t="shared" si="4"/>
        <v>0.85970000000000002</v>
      </c>
      <c r="AF124">
        <v>15940</v>
      </c>
      <c r="AG124" t="s">
        <v>488</v>
      </c>
      <c r="AH124">
        <v>0.79990000000000006</v>
      </c>
    </row>
    <row r="125" spans="1:34" x14ac:dyDescent="0.35">
      <c r="A125" s="28" t="s">
        <v>484</v>
      </c>
      <c r="B125" s="28" t="s">
        <v>485</v>
      </c>
      <c r="C125" s="41">
        <v>39150</v>
      </c>
      <c r="D125" s="30" t="s">
        <v>486</v>
      </c>
      <c r="E125" s="42" t="s">
        <v>487</v>
      </c>
      <c r="F125" s="54" t="s">
        <v>429</v>
      </c>
      <c r="G125" s="33" t="s">
        <v>53</v>
      </c>
      <c r="H125" s="44">
        <v>0.98510000000000009</v>
      </c>
      <c r="I125" s="35">
        <f>ROUND((Reference!B$16*List!$H125)+Reference!B$17,0)</f>
        <v>1114</v>
      </c>
      <c r="J125" s="35">
        <f>ROUND((Reference!C$16*List!$H125)+Reference!C$17,0)</f>
        <v>1661</v>
      </c>
      <c r="K125" s="35">
        <f>ROUND((Reference!D$16*List!$H125)+Reference!D$17,0)</f>
        <v>1990</v>
      </c>
      <c r="L125" s="35">
        <f>ROUND((Reference!E$16*List!$H125)+Reference!E$17,0)</f>
        <v>2460</v>
      </c>
      <c r="M125" s="35">
        <f>ROUND((Reference!F$16*List!$H125)+Reference!F$17,0)</f>
        <v>2563</v>
      </c>
      <c r="N125" s="35">
        <f>ROUND((Reference!G$16*List!$H125)+Reference!G$17,0)</f>
        <v>2901</v>
      </c>
      <c r="O125" s="35">
        <f>ROUND((Reference!H$16*List!$H125)+Reference!H$17,0)</f>
        <v>3012</v>
      </c>
      <c r="P125" s="35">
        <f>ROUND((Reference!I$16*List!$H125)+Reference!I$17,0)</f>
        <v>3131</v>
      </c>
      <c r="Q125" s="35">
        <f>ROUND((Reference!J$16*List!$H125)+Reference!J$17,0)</f>
        <v>3625</v>
      </c>
      <c r="R125" s="35">
        <f>ROUND((Reference!K$16*List!$H125)+Reference!K$17,0)</f>
        <v>3740</v>
      </c>
      <c r="S125" s="35">
        <f>ROUND((Reference!L$16*List!$H125)+Reference!L$17,0)</f>
        <v>4035</v>
      </c>
      <c r="T125" s="35">
        <f>ROUND((Reference!M$16*List!$H125)+Reference!M$17,0)</f>
        <v>4819</v>
      </c>
      <c r="U125" s="35">
        <f>ROUND((Reference!N$16*List!$H125)+Reference!N$17,0)</f>
        <v>19444</v>
      </c>
      <c r="V125" s="36">
        <f>ROUND((Reference!O$16*List!$H125)+Reference!O$17,0)</f>
        <v>723</v>
      </c>
      <c r="W125" s="36">
        <f>ROUND((Reference!P$16*List!$H125)+Reference!P$17,0)</f>
        <v>1019</v>
      </c>
      <c r="X125" s="36">
        <f>ROUND((Reference!Q$16*List!$H125)+Reference!Q$17,0)</f>
        <v>509</v>
      </c>
      <c r="Y125" s="37"/>
      <c r="Z125" s="4" t="str">
        <f t="shared" si="3"/>
        <v>YAVAPAI, Arizona</v>
      </c>
      <c r="AA125" s="42" t="s">
        <v>487</v>
      </c>
      <c r="AB125" s="38" t="s">
        <v>54</v>
      </c>
      <c r="AC125" s="43" t="s">
        <v>429</v>
      </c>
      <c r="AD125" s="45"/>
      <c r="AE125">
        <f t="shared" si="4"/>
        <v>0.98510000000000009</v>
      </c>
      <c r="AF125">
        <v>15980</v>
      </c>
      <c r="AG125" t="s">
        <v>493</v>
      </c>
      <c r="AH125">
        <v>0.90600000000000003</v>
      </c>
    </row>
    <row r="126" spans="1:34" x14ac:dyDescent="0.35">
      <c r="A126" s="28" t="s">
        <v>489</v>
      </c>
      <c r="B126" s="28" t="s">
        <v>490</v>
      </c>
      <c r="C126" s="41">
        <v>49740</v>
      </c>
      <c r="D126" s="30" t="s">
        <v>491</v>
      </c>
      <c r="E126" s="42" t="s">
        <v>492</v>
      </c>
      <c r="F126" s="54" t="s">
        <v>429</v>
      </c>
      <c r="G126" s="33" t="s">
        <v>53</v>
      </c>
      <c r="H126" s="44">
        <v>1.0278</v>
      </c>
      <c r="I126" s="35">
        <f>ROUND((Reference!B$16*List!$H126)+Reference!B$17,0)</f>
        <v>1150</v>
      </c>
      <c r="J126" s="35">
        <f>ROUND((Reference!C$16*List!$H126)+Reference!C$17,0)</f>
        <v>1715</v>
      </c>
      <c r="K126" s="35">
        <f>ROUND((Reference!D$16*List!$H126)+Reference!D$17,0)</f>
        <v>2055</v>
      </c>
      <c r="L126" s="35">
        <f>ROUND((Reference!E$16*List!$H126)+Reference!E$17,0)</f>
        <v>2541</v>
      </c>
      <c r="M126" s="35">
        <f>ROUND((Reference!F$16*List!$H126)+Reference!F$17,0)</f>
        <v>2647</v>
      </c>
      <c r="N126" s="35">
        <f>ROUND((Reference!G$16*List!$H126)+Reference!G$17,0)</f>
        <v>2997</v>
      </c>
      <c r="O126" s="35">
        <f>ROUND((Reference!H$16*List!$H126)+Reference!H$17,0)</f>
        <v>3111</v>
      </c>
      <c r="P126" s="35">
        <f>ROUND((Reference!I$16*List!$H126)+Reference!I$17,0)</f>
        <v>3233</v>
      </c>
      <c r="Q126" s="35">
        <f>ROUND((Reference!J$16*List!$H126)+Reference!J$17,0)</f>
        <v>3744</v>
      </c>
      <c r="R126" s="35">
        <f>ROUND((Reference!K$16*List!$H126)+Reference!K$17,0)</f>
        <v>3863</v>
      </c>
      <c r="S126" s="35">
        <f>ROUND((Reference!L$16*List!$H126)+Reference!L$17,0)</f>
        <v>4168</v>
      </c>
      <c r="T126" s="35">
        <f>ROUND((Reference!M$16*List!$H126)+Reference!M$17,0)</f>
        <v>4978</v>
      </c>
      <c r="U126" s="35">
        <f>ROUND((Reference!N$16*List!$H126)+Reference!N$17,0)</f>
        <v>20083</v>
      </c>
      <c r="V126" s="36">
        <f>ROUND((Reference!O$16*List!$H126)+Reference!O$17,0)</f>
        <v>747</v>
      </c>
      <c r="W126" s="36">
        <f>ROUND((Reference!P$16*List!$H126)+Reference!P$17,0)</f>
        <v>1052</v>
      </c>
      <c r="X126" s="36">
        <f>ROUND((Reference!Q$16*List!$H126)+Reference!Q$17,0)</f>
        <v>526</v>
      </c>
      <c r="Y126" s="37"/>
      <c r="Z126" s="4" t="str">
        <f t="shared" si="3"/>
        <v>YUMA, Arizona</v>
      </c>
      <c r="AA126" s="42" t="s">
        <v>492</v>
      </c>
      <c r="AB126" s="38" t="s">
        <v>54</v>
      </c>
      <c r="AC126" s="43" t="s">
        <v>429</v>
      </c>
      <c r="AD126" s="45"/>
      <c r="AE126">
        <f t="shared" si="4"/>
        <v>1.0278</v>
      </c>
      <c r="AF126">
        <v>16020</v>
      </c>
      <c r="AG126" t="s">
        <v>496</v>
      </c>
      <c r="AH126">
        <v>0.80549999999999999</v>
      </c>
    </row>
    <row r="127" spans="1:34" x14ac:dyDescent="0.35">
      <c r="A127" s="28" t="s">
        <v>494</v>
      </c>
      <c r="B127" s="28" t="s">
        <v>495</v>
      </c>
      <c r="C127" s="41">
        <v>99903</v>
      </c>
      <c r="D127" s="30" t="s">
        <v>60</v>
      </c>
      <c r="E127" s="42" t="s">
        <v>334</v>
      </c>
      <c r="F127" s="54" t="s">
        <v>429</v>
      </c>
      <c r="G127" s="33" t="s">
        <v>64</v>
      </c>
      <c r="H127" s="44">
        <v>0.85970000000000002</v>
      </c>
      <c r="I127" s="35">
        <f>ROUND((Reference!B$16*List!$H127)+Reference!B$17,0)</f>
        <v>1006</v>
      </c>
      <c r="J127" s="35">
        <f>ROUND((Reference!C$16*List!$H127)+Reference!C$17,0)</f>
        <v>1500</v>
      </c>
      <c r="K127" s="35">
        <f>ROUND((Reference!D$16*List!$H127)+Reference!D$17,0)</f>
        <v>1798</v>
      </c>
      <c r="L127" s="35">
        <f>ROUND((Reference!E$16*List!$H127)+Reference!E$17,0)</f>
        <v>2222</v>
      </c>
      <c r="M127" s="35">
        <f>ROUND((Reference!F$16*List!$H127)+Reference!F$17,0)</f>
        <v>2315</v>
      </c>
      <c r="N127" s="35">
        <f>ROUND((Reference!G$16*List!$H127)+Reference!G$17,0)</f>
        <v>2621</v>
      </c>
      <c r="O127" s="35">
        <f>ROUND((Reference!H$16*List!$H127)+Reference!H$17,0)</f>
        <v>2721</v>
      </c>
      <c r="P127" s="35">
        <f>ROUND((Reference!I$16*List!$H127)+Reference!I$17,0)</f>
        <v>2828</v>
      </c>
      <c r="Q127" s="35">
        <f>ROUND((Reference!J$16*List!$H127)+Reference!J$17,0)</f>
        <v>3275</v>
      </c>
      <c r="R127" s="35">
        <f>ROUND((Reference!K$16*List!$H127)+Reference!K$17,0)</f>
        <v>3379</v>
      </c>
      <c r="S127" s="35">
        <f>ROUND((Reference!L$16*List!$H127)+Reference!L$17,0)</f>
        <v>3646</v>
      </c>
      <c r="T127" s="35">
        <f>ROUND((Reference!M$16*List!$H127)+Reference!M$17,0)</f>
        <v>4354</v>
      </c>
      <c r="U127" s="35">
        <f>ROUND((Reference!N$16*List!$H127)+Reference!N$17,0)</f>
        <v>17568</v>
      </c>
      <c r="V127" s="36">
        <f>ROUND((Reference!O$16*List!$H127)+Reference!O$17,0)</f>
        <v>653</v>
      </c>
      <c r="W127" s="36">
        <f>ROUND((Reference!P$16*List!$H127)+Reference!P$17,0)</f>
        <v>920</v>
      </c>
      <c r="X127" s="36">
        <f>ROUND((Reference!Q$16*List!$H127)+Reference!Q$17,0)</f>
        <v>460</v>
      </c>
      <c r="Y127" s="37"/>
      <c r="Z127" s="4" t="str">
        <f t="shared" si="3"/>
        <v>STATEWIDE, Arizona</v>
      </c>
      <c r="AA127" s="42" t="s">
        <v>334</v>
      </c>
      <c r="AB127" s="38" t="s">
        <v>54</v>
      </c>
      <c r="AC127" s="43" t="s">
        <v>429</v>
      </c>
      <c r="AD127" s="45"/>
      <c r="AE127">
        <f t="shared" si="4"/>
        <v>0.85970000000000002</v>
      </c>
      <c r="AF127">
        <v>16060</v>
      </c>
      <c r="AG127" t="s">
        <v>500</v>
      </c>
      <c r="AH127">
        <v>0.8357</v>
      </c>
    </row>
    <row r="128" spans="1:34" x14ac:dyDescent="0.35">
      <c r="A128" s="28" t="s">
        <v>497</v>
      </c>
      <c r="B128" s="28" t="s">
        <v>498</v>
      </c>
      <c r="C128" s="29">
        <v>99904</v>
      </c>
      <c r="D128" s="30" t="s">
        <v>65</v>
      </c>
      <c r="E128" s="31" t="s">
        <v>65</v>
      </c>
      <c r="F128" s="55" t="s">
        <v>499</v>
      </c>
      <c r="G128" s="33" t="s">
        <v>64</v>
      </c>
      <c r="H128" s="40">
        <v>0.72430000000000005</v>
      </c>
      <c r="I128" s="35">
        <f>ROUND((Reference!B$16*List!$H128)+Reference!B$17,0)</f>
        <v>890</v>
      </c>
      <c r="J128" s="35">
        <f>ROUND((Reference!C$16*List!$H128)+Reference!C$17,0)</f>
        <v>1327</v>
      </c>
      <c r="K128" s="35">
        <f>ROUND((Reference!D$16*List!$H128)+Reference!D$17,0)</f>
        <v>1590</v>
      </c>
      <c r="L128" s="35">
        <f>ROUND((Reference!E$16*List!$H128)+Reference!E$17,0)</f>
        <v>1966</v>
      </c>
      <c r="M128" s="35">
        <f>ROUND((Reference!F$16*List!$H128)+Reference!F$17,0)</f>
        <v>2048</v>
      </c>
      <c r="N128" s="35">
        <f>ROUND((Reference!G$16*List!$H128)+Reference!G$17,0)</f>
        <v>2319</v>
      </c>
      <c r="O128" s="35">
        <f>ROUND((Reference!H$16*List!$H128)+Reference!H$17,0)</f>
        <v>2407</v>
      </c>
      <c r="P128" s="35">
        <f>ROUND((Reference!I$16*List!$H128)+Reference!I$17,0)</f>
        <v>2502</v>
      </c>
      <c r="Q128" s="35">
        <f>ROUND((Reference!J$16*List!$H128)+Reference!J$17,0)</f>
        <v>2897</v>
      </c>
      <c r="R128" s="35">
        <f>ROUND((Reference!K$16*List!$H128)+Reference!K$17,0)</f>
        <v>2989</v>
      </c>
      <c r="S128" s="35">
        <f>ROUND((Reference!L$16*List!$H128)+Reference!L$17,0)</f>
        <v>3225</v>
      </c>
      <c r="T128" s="35">
        <f>ROUND((Reference!M$16*List!$H128)+Reference!M$17,0)</f>
        <v>3852</v>
      </c>
      <c r="U128" s="35">
        <f>ROUND((Reference!N$16*List!$H128)+Reference!N$17,0)</f>
        <v>15541</v>
      </c>
      <c r="V128" s="36">
        <f>ROUND((Reference!O$16*List!$H128)+Reference!O$17,0)</f>
        <v>578</v>
      </c>
      <c r="W128" s="36">
        <f>ROUND((Reference!P$16*List!$H128)+Reference!P$17,0)</f>
        <v>814</v>
      </c>
      <c r="X128" s="36">
        <f>ROUND((Reference!Q$16*List!$H128)+Reference!Q$17,0)</f>
        <v>407</v>
      </c>
      <c r="Y128" s="37"/>
      <c r="Z128" s="4" t="str">
        <f t="shared" si="3"/>
        <v>ARKANSAS, Arkansas</v>
      </c>
      <c r="AA128" s="31" t="s">
        <v>65</v>
      </c>
      <c r="AB128" s="38" t="s">
        <v>54</v>
      </c>
      <c r="AC128" s="32" t="s">
        <v>499</v>
      </c>
      <c r="AD128" s="39"/>
      <c r="AE128">
        <f t="shared" si="4"/>
        <v>0.72430000000000005</v>
      </c>
      <c r="AF128">
        <v>16180</v>
      </c>
      <c r="AG128" t="s">
        <v>504</v>
      </c>
      <c r="AH128">
        <v>0.98580000000000001</v>
      </c>
    </row>
    <row r="129" spans="1:34" x14ac:dyDescent="0.35">
      <c r="A129" s="28" t="s">
        <v>501</v>
      </c>
      <c r="B129" s="28" t="s">
        <v>502</v>
      </c>
      <c r="C129" s="41">
        <v>99904</v>
      </c>
      <c r="D129" s="30" t="s">
        <v>65</v>
      </c>
      <c r="E129" s="42" t="s">
        <v>503</v>
      </c>
      <c r="F129" s="55" t="s">
        <v>499</v>
      </c>
      <c r="G129" s="33" t="s">
        <v>64</v>
      </c>
      <c r="H129" s="44">
        <v>0.72430000000000005</v>
      </c>
      <c r="I129" s="35">
        <f>ROUND((Reference!B$16*List!$H129)+Reference!B$17,0)</f>
        <v>890</v>
      </c>
      <c r="J129" s="35">
        <f>ROUND((Reference!C$16*List!$H129)+Reference!C$17,0)</f>
        <v>1327</v>
      </c>
      <c r="K129" s="35">
        <f>ROUND((Reference!D$16*List!$H129)+Reference!D$17,0)</f>
        <v>1590</v>
      </c>
      <c r="L129" s="35">
        <f>ROUND((Reference!E$16*List!$H129)+Reference!E$17,0)</f>
        <v>1966</v>
      </c>
      <c r="M129" s="35">
        <f>ROUND((Reference!F$16*List!$H129)+Reference!F$17,0)</f>
        <v>2048</v>
      </c>
      <c r="N129" s="35">
        <f>ROUND((Reference!G$16*List!$H129)+Reference!G$17,0)</f>
        <v>2319</v>
      </c>
      <c r="O129" s="35">
        <f>ROUND((Reference!H$16*List!$H129)+Reference!H$17,0)</f>
        <v>2407</v>
      </c>
      <c r="P129" s="35">
        <f>ROUND((Reference!I$16*List!$H129)+Reference!I$17,0)</f>
        <v>2502</v>
      </c>
      <c r="Q129" s="35">
        <f>ROUND((Reference!J$16*List!$H129)+Reference!J$17,0)</f>
        <v>2897</v>
      </c>
      <c r="R129" s="35">
        <f>ROUND((Reference!K$16*List!$H129)+Reference!K$17,0)</f>
        <v>2989</v>
      </c>
      <c r="S129" s="35">
        <f>ROUND((Reference!L$16*List!$H129)+Reference!L$17,0)</f>
        <v>3225</v>
      </c>
      <c r="T129" s="35">
        <f>ROUND((Reference!M$16*List!$H129)+Reference!M$17,0)</f>
        <v>3852</v>
      </c>
      <c r="U129" s="35">
        <f>ROUND((Reference!N$16*List!$H129)+Reference!N$17,0)</f>
        <v>15541</v>
      </c>
      <c r="V129" s="36">
        <f>ROUND((Reference!O$16*List!$H129)+Reference!O$17,0)</f>
        <v>578</v>
      </c>
      <c r="W129" s="36">
        <f>ROUND((Reference!P$16*List!$H129)+Reference!P$17,0)</f>
        <v>814</v>
      </c>
      <c r="X129" s="36">
        <f>ROUND((Reference!Q$16*List!$H129)+Reference!Q$17,0)</f>
        <v>407</v>
      </c>
      <c r="Y129" s="37"/>
      <c r="Z129" s="4" t="str">
        <f t="shared" si="3"/>
        <v>ASHLEY, Arkansas</v>
      </c>
      <c r="AA129" s="42" t="s">
        <v>503</v>
      </c>
      <c r="AB129" s="38" t="s">
        <v>54</v>
      </c>
      <c r="AC129" s="43" t="s">
        <v>499</v>
      </c>
      <c r="AD129" s="45"/>
      <c r="AE129">
        <f t="shared" si="4"/>
        <v>0.72430000000000005</v>
      </c>
      <c r="AF129">
        <v>16220</v>
      </c>
      <c r="AG129" t="s">
        <v>508</v>
      </c>
      <c r="AH129">
        <v>0.98350000000000004</v>
      </c>
    </row>
    <row r="130" spans="1:34" x14ac:dyDescent="0.35">
      <c r="A130" s="28" t="s">
        <v>505</v>
      </c>
      <c r="B130" s="28" t="s">
        <v>506</v>
      </c>
      <c r="C130" s="41">
        <v>99904</v>
      </c>
      <c r="D130" s="30" t="s">
        <v>65</v>
      </c>
      <c r="E130" s="42" t="s">
        <v>507</v>
      </c>
      <c r="F130" s="55" t="s">
        <v>499</v>
      </c>
      <c r="G130" s="33" t="s">
        <v>64</v>
      </c>
      <c r="H130" s="44">
        <v>0.72430000000000005</v>
      </c>
      <c r="I130" s="35">
        <f>ROUND((Reference!B$16*List!$H130)+Reference!B$17,0)</f>
        <v>890</v>
      </c>
      <c r="J130" s="35">
        <f>ROUND((Reference!C$16*List!$H130)+Reference!C$17,0)</f>
        <v>1327</v>
      </c>
      <c r="K130" s="35">
        <f>ROUND((Reference!D$16*List!$H130)+Reference!D$17,0)</f>
        <v>1590</v>
      </c>
      <c r="L130" s="35">
        <f>ROUND((Reference!E$16*List!$H130)+Reference!E$17,0)</f>
        <v>1966</v>
      </c>
      <c r="M130" s="35">
        <f>ROUND((Reference!F$16*List!$H130)+Reference!F$17,0)</f>
        <v>2048</v>
      </c>
      <c r="N130" s="35">
        <f>ROUND((Reference!G$16*List!$H130)+Reference!G$17,0)</f>
        <v>2319</v>
      </c>
      <c r="O130" s="35">
        <f>ROUND((Reference!H$16*List!$H130)+Reference!H$17,0)</f>
        <v>2407</v>
      </c>
      <c r="P130" s="35">
        <f>ROUND((Reference!I$16*List!$H130)+Reference!I$17,0)</f>
        <v>2502</v>
      </c>
      <c r="Q130" s="35">
        <f>ROUND((Reference!J$16*List!$H130)+Reference!J$17,0)</f>
        <v>2897</v>
      </c>
      <c r="R130" s="35">
        <f>ROUND((Reference!K$16*List!$H130)+Reference!K$17,0)</f>
        <v>2989</v>
      </c>
      <c r="S130" s="35">
        <f>ROUND((Reference!L$16*List!$H130)+Reference!L$17,0)</f>
        <v>3225</v>
      </c>
      <c r="T130" s="35">
        <f>ROUND((Reference!M$16*List!$H130)+Reference!M$17,0)</f>
        <v>3852</v>
      </c>
      <c r="U130" s="35">
        <f>ROUND((Reference!N$16*List!$H130)+Reference!N$17,0)</f>
        <v>15541</v>
      </c>
      <c r="V130" s="36">
        <f>ROUND((Reference!O$16*List!$H130)+Reference!O$17,0)</f>
        <v>578</v>
      </c>
      <c r="W130" s="36">
        <f>ROUND((Reference!P$16*List!$H130)+Reference!P$17,0)</f>
        <v>814</v>
      </c>
      <c r="X130" s="36">
        <f>ROUND((Reference!Q$16*List!$H130)+Reference!Q$17,0)</f>
        <v>407</v>
      </c>
      <c r="Y130" s="37"/>
      <c r="Z130" s="4" t="str">
        <f t="shared" si="3"/>
        <v>BAXTER, Arkansas</v>
      </c>
      <c r="AA130" s="42" t="s">
        <v>507</v>
      </c>
      <c r="AB130" s="38" t="s">
        <v>54</v>
      </c>
      <c r="AC130" s="43" t="s">
        <v>499</v>
      </c>
      <c r="AD130" s="45"/>
      <c r="AE130">
        <f t="shared" si="4"/>
        <v>0.72430000000000005</v>
      </c>
      <c r="AF130">
        <v>16300</v>
      </c>
      <c r="AG130" t="s">
        <v>513</v>
      </c>
      <c r="AH130">
        <v>0.86250000000000004</v>
      </c>
    </row>
    <row r="131" spans="1:34" x14ac:dyDescent="0.35">
      <c r="A131" s="28" t="s">
        <v>509</v>
      </c>
      <c r="B131" s="28" t="s">
        <v>510</v>
      </c>
      <c r="C131" s="41">
        <v>22220</v>
      </c>
      <c r="D131" s="30" t="s">
        <v>511</v>
      </c>
      <c r="E131" s="42" t="s">
        <v>512</v>
      </c>
      <c r="F131" s="54" t="s">
        <v>499</v>
      </c>
      <c r="G131" s="33" t="s">
        <v>53</v>
      </c>
      <c r="H131" s="44">
        <v>0.86120000000000008</v>
      </c>
      <c r="I131" s="35">
        <f>ROUND((Reference!B$16*List!$H131)+Reference!B$17,0)</f>
        <v>1007</v>
      </c>
      <c r="J131" s="35">
        <f>ROUND((Reference!C$16*List!$H131)+Reference!C$17,0)</f>
        <v>1502</v>
      </c>
      <c r="K131" s="35">
        <f>ROUND((Reference!D$16*List!$H131)+Reference!D$17,0)</f>
        <v>1800</v>
      </c>
      <c r="L131" s="35">
        <f>ROUND((Reference!E$16*List!$H131)+Reference!E$17,0)</f>
        <v>2225</v>
      </c>
      <c r="M131" s="35">
        <f>ROUND((Reference!F$16*List!$H131)+Reference!F$17,0)</f>
        <v>2318</v>
      </c>
      <c r="N131" s="35">
        <f>ROUND((Reference!G$16*List!$H131)+Reference!G$17,0)</f>
        <v>2625</v>
      </c>
      <c r="O131" s="35">
        <f>ROUND((Reference!H$16*List!$H131)+Reference!H$17,0)</f>
        <v>2725</v>
      </c>
      <c r="P131" s="35">
        <f>ROUND((Reference!I$16*List!$H131)+Reference!I$17,0)</f>
        <v>2832</v>
      </c>
      <c r="Q131" s="35">
        <f>ROUND((Reference!J$16*List!$H131)+Reference!J$17,0)</f>
        <v>3279</v>
      </c>
      <c r="R131" s="35">
        <f>ROUND((Reference!K$16*List!$H131)+Reference!K$17,0)</f>
        <v>3383</v>
      </c>
      <c r="S131" s="35">
        <f>ROUND((Reference!L$16*List!$H131)+Reference!L$17,0)</f>
        <v>3650</v>
      </c>
      <c r="T131" s="35">
        <f>ROUND((Reference!M$16*List!$H131)+Reference!M$17,0)</f>
        <v>4360</v>
      </c>
      <c r="U131" s="35">
        <f>ROUND((Reference!N$16*List!$H131)+Reference!N$17,0)</f>
        <v>17590</v>
      </c>
      <c r="V131" s="36">
        <f>ROUND((Reference!O$16*List!$H131)+Reference!O$17,0)</f>
        <v>654</v>
      </c>
      <c r="W131" s="36">
        <f>ROUND((Reference!P$16*List!$H131)+Reference!P$17,0)</f>
        <v>921</v>
      </c>
      <c r="X131" s="36">
        <f>ROUND((Reference!Q$16*List!$H131)+Reference!Q$17,0)</f>
        <v>461</v>
      </c>
      <c r="Y131" s="37"/>
      <c r="Z131" s="4" t="str">
        <f t="shared" si="3"/>
        <v>BENTON, Arkansas</v>
      </c>
      <c r="AA131" s="42" t="s">
        <v>512</v>
      </c>
      <c r="AB131" s="38" t="s">
        <v>54</v>
      </c>
      <c r="AC131" s="43" t="s">
        <v>499</v>
      </c>
      <c r="AD131" s="45"/>
      <c r="AE131">
        <f t="shared" si="4"/>
        <v>0.86120000000000008</v>
      </c>
      <c r="AF131">
        <v>16540</v>
      </c>
      <c r="AG131" t="s">
        <v>517</v>
      </c>
      <c r="AH131">
        <v>1.1061000000000001</v>
      </c>
    </row>
    <row r="132" spans="1:34" x14ac:dyDescent="0.35">
      <c r="A132" s="28" t="s">
        <v>514</v>
      </c>
      <c r="B132" s="28" t="s">
        <v>515</v>
      </c>
      <c r="C132" s="41">
        <v>99904</v>
      </c>
      <c r="D132" s="30" t="s">
        <v>65</v>
      </c>
      <c r="E132" s="42" t="s">
        <v>516</v>
      </c>
      <c r="F132" s="55" t="s">
        <v>499</v>
      </c>
      <c r="G132" s="33" t="s">
        <v>64</v>
      </c>
      <c r="H132" s="44">
        <v>0.72430000000000005</v>
      </c>
      <c r="I132" s="35">
        <f>ROUND((Reference!B$16*List!$H132)+Reference!B$17,0)</f>
        <v>890</v>
      </c>
      <c r="J132" s="35">
        <f>ROUND((Reference!C$16*List!$H132)+Reference!C$17,0)</f>
        <v>1327</v>
      </c>
      <c r="K132" s="35">
        <f>ROUND((Reference!D$16*List!$H132)+Reference!D$17,0)</f>
        <v>1590</v>
      </c>
      <c r="L132" s="35">
        <f>ROUND((Reference!E$16*List!$H132)+Reference!E$17,0)</f>
        <v>1966</v>
      </c>
      <c r="M132" s="35">
        <f>ROUND((Reference!F$16*List!$H132)+Reference!F$17,0)</f>
        <v>2048</v>
      </c>
      <c r="N132" s="35">
        <f>ROUND((Reference!G$16*List!$H132)+Reference!G$17,0)</f>
        <v>2319</v>
      </c>
      <c r="O132" s="35">
        <f>ROUND((Reference!H$16*List!$H132)+Reference!H$17,0)</f>
        <v>2407</v>
      </c>
      <c r="P132" s="35">
        <f>ROUND((Reference!I$16*List!$H132)+Reference!I$17,0)</f>
        <v>2502</v>
      </c>
      <c r="Q132" s="35">
        <f>ROUND((Reference!J$16*List!$H132)+Reference!J$17,0)</f>
        <v>2897</v>
      </c>
      <c r="R132" s="35">
        <f>ROUND((Reference!K$16*List!$H132)+Reference!K$17,0)</f>
        <v>2989</v>
      </c>
      <c r="S132" s="35">
        <f>ROUND((Reference!L$16*List!$H132)+Reference!L$17,0)</f>
        <v>3225</v>
      </c>
      <c r="T132" s="35">
        <f>ROUND((Reference!M$16*List!$H132)+Reference!M$17,0)</f>
        <v>3852</v>
      </c>
      <c r="U132" s="35">
        <f>ROUND((Reference!N$16*List!$H132)+Reference!N$17,0)</f>
        <v>15541</v>
      </c>
      <c r="V132" s="36">
        <f>ROUND((Reference!O$16*List!$H132)+Reference!O$17,0)</f>
        <v>578</v>
      </c>
      <c r="W132" s="36">
        <f>ROUND((Reference!P$16*List!$H132)+Reference!P$17,0)</f>
        <v>814</v>
      </c>
      <c r="X132" s="36">
        <f>ROUND((Reference!Q$16*List!$H132)+Reference!Q$17,0)</f>
        <v>407</v>
      </c>
      <c r="Y132" s="37"/>
      <c r="Z132" s="4" t="str">
        <f t="shared" si="3"/>
        <v>BOONE, Arkansas</v>
      </c>
      <c r="AA132" s="42" t="s">
        <v>516</v>
      </c>
      <c r="AB132" s="38" t="s">
        <v>54</v>
      </c>
      <c r="AC132" s="43" t="s">
        <v>499</v>
      </c>
      <c r="AD132" s="45"/>
      <c r="AE132">
        <f t="shared" si="4"/>
        <v>0.72430000000000005</v>
      </c>
      <c r="AF132">
        <v>16580</v>
      </c>
      <c r="AG132" t="s">
        <v>521</v>
      </c>
      <c r="AH132">
        <v>0.89180000000000004</v>
      </c>
    </row>
    <row r="133" spans="1:34" x14ac:dyDescent="0.35">
      <c r="A133" s="28" t="s">
        <v>518</v>
      </c>
      <c r="B133" s="28" t="s">
        <v>519</v>
      </c>
      <c r="C133" s="41">
        <v>99904</v>
      </c>
      <c r="D133" s="30" t="s">
        <v>65</v>
      </c>
      <c r="E133" s="42" t="s">
        <v>520</v>
      </c>
      <c r="F133" s="55" t="s">
        <v>499</v>
      </c>
      <c r="G133" s="33" t="s">
        <v>64</v>
      </c>
      <c r="H133" s="44">
        <v>0.72430000000000005</v>
      </c>
      <c r="I133" s="35">
        <f>ROUND((Reference!B$16*List!$H133)+Reference!B$17,0)</f>
        <v>890</v>
      </c>
      <c r="J133" s="35">
        <f>ROUND((Reference!C$16*List!$H133)+Reference!C$17,0)</f>
        <v>1327</v>
      </c>
      <c r="K133" s="35">
        <f>ROUND((Reference!D$16*List!$H133)+Reference!D$17,0)</f>
        <v>1590</v>
      </c>
      <c r="L133" s="35">
        <f>ROUND((Reference!E$16*List!$H133)+Reference!E$17,0)</f>
        <v>1966</v>
      </c>
      <c r="M133" s="35">
        <f>ROUND((Reference!F$16*List!$H133)+Reference!F$17,0)</f>
        <v>2048</v>
      </c>
      <c r="N133" s="35">
        <f>ROUND((Reference!G$16*List!$H133)+Reference!G$17,0)</f>
        <v>2319</v>
      </c>
      <c r="O133" s="35">
        <f>ROUND((Reference!H$16*List!$H133)+Reference!H$17,0)</f>
        <v>2407</v>
      </c>
      <c r="P133" s="35">
        <f>ROUND((Reference!I$16*List!$H133)+Reference!I$17,0)</f>
        <v>2502</v>
      </c>
      <c r="Q133" s="35">
        <f>ROUND((Reference!J$16*List!$H133)+Reference!J$17,0)</f>
        <v>2897</v>
      </c>
      <c r="R133" s="35">
        <f>ROUND((Reference!K$16*List!$H133)+Reference!K$17,0)</f>
        <v>2989</v>
      </c>
      <c r="S133" s="35">
        <f>ROUND((Reference!L$16*List!$H133)+Reference!L$17,0)</f>
        <v>3225</v>
      </c>
      <c r="T133" s="35">
        <f>ROUND((Reference!M$16*List!$H133)+Reference!M$17,0)</f>
        <v>3852</v>
      </c>
      <c r="U133" s="35">
        <f>ROUND((Reference!N$16*List!$H133)+Reference!N$17,0)</f>
        <v>15541</v>
      </c>
      <c r="V133" s="36">
        <f>ROUND((Reference!O$16*List!$H133)+Reference!O$17,0)</f>
        <v>578</v>
      </c>
      <c r="W133" s="36">
        <f>ROUND((Reference!P$16*List!$H133)+Reference!P$17,0)</f>
        <v>814</v>
      </c>
      <c r="X133" s="36">
        <f>ROUND((Reference!Q$16*List!$H133)+Reference!Q$17,0)</f>
        <v>407</v>
      </c>
      <c r="Y133" s="37"/>
      <c r="Z133" s="4" t="str">
        <f t="shared" si="3"/>
        <v>BRADLEY, Arkansas</v>
      </c>
      <c r="AA133" s="42" t="s">
        <v>520</v>
      </c>
      <c r="AB133" s="38" t="s">
        <v>54</v>
      </c>
      <c r="AC133" s="43" t="s">
        <v>499</v>
      </c>
      <c r="AD133" s="45"/>
      <c r="AE133">
        <f t="shared" si="4"/>
        <v>0.72430000000000005</v>
      </c>
      <c r="AF133">
        <v>16620</v>
      </c>
      <c r="AG133" t="s">
        <v>524</v>
      </c>
      <c r="AH133">
        <v>0.83879999999999999</v>
      </c>
    </row>
    <row r="134" spans="1:34" x14ac:dyDescent="0.35">
      <c r="A134" s="28" t="s">
        <v>522</v>
      </c>
      <c r="B134" s="28" t="s">
        <v>523</v>
      </c>
      <c r="C134" s="41">
        <v>99904</v>
      </c>
      <c r="D134" s="30" t="s">
        <v>65</v>
      </c>
      <c r="E134" s="42" t="s">
        <v>86</v>
      </c>
      <c r="F134" s="55" t="s">
        <v>499</v>
      </c>
      <c r="G134" s="33" t="s">
        <v>64</v>
      </c>
      <c r="H134" s="44">
        <v>0.72430000000000005</v>
      </c>
      <c r="I134" s="35">
        <f>ROUND((Reference!B$16*List!$H134)+Reference!B$17,0)</f>
        <v>890</v>
      </c>
      <c r="J134" s="35">
        <f>ROUND((Reference!C$16*List!$H134)+Reference!C$17,0)</f>
        <v>1327</v>
      </c>
      <c r="K134" s="35">
        <f>ROUND((Reference!D$16*List!$H134)+Reference!D$17,0)</f>
        <v>1590</v>
      </c>
      <c r="L134" s="35">
        <f>ROUND((Reference!E$16*List!$H134)+Reference!E$17,0)</f>
        <v>1966</v>
      </c>
      <c r="M134" s="35">
        <f>ROUND((Reference!F$16*List!$H134)+Reference!F$17,0)</f>
        <v>2048</v>
      </c>
      <c r="N134" s="35">
        <f>ROUND((Reference!G$16*List!$H134)+Reference!G$17,0)</f>
        <v>2319</v>
      </c>
      <c r="O134" s="35">
        <f>ROUND((Reference!H$16*List!$H134)+Reference!H$17,0)</f>
        <v>2407</v>
      </c>
      <c r="P134" s="35">
        <f>ROUND((Reference!I$16*List!$H134)+Reference!I$17,0)</f>
        <v>2502</v>
      </c>
      <c r="Q134" s="35">
        <f>ROUND((Reference!J$16*List!$H134)+Reference!J$17,0)</f>
        <v>2897</v>
      </c>
      <c r="R134" s="35">
        <f>ROUND((Reference!K$16*List!$H134)+Reference!K$17,0)</f>
        <v>2989</v>
      </c>
      <c r="S134" s="35">
        <f>ROUND((Reference!L$16*List!$H134)+Reference!L$17,0)</f>
        <v>3225</v>
      </c>
      <c r="T134" s="35">
        <f>ROUND((Reference!M$16*List!$H134)+Reference!M$17,0)</f>
        <v>3852</v>
      </c>
      <c r="U134" s="35">
        <f>ROUND((Reference!N$16*List!$H134)+Reference!N$17,0)</f>
        <v>15541</v>
      </c>
      <c r="V134" s="36">
        <f>ROUND((Reference!O$16*List!$H134)+Reference!O$17,0)</f>
        <v>578</v>
      </c>
      <c r="W134" s="36">
        <f>ROUND((Reference!P$16*List!$H134)+Reference!P$17,0)</f>
        <v>814</v>
      </c>
      <c r="X134" s="36">
        <f>ROUND((Reference!Q$16*List!$H134)+Reference!Q$17,0)</f>
        <v>407</v>
      </c>
      <c r="Y134" s="37"/>
      <c r="Z134" s="4" t="str">
        <f t="shared" si="3"/>
        <v>CALHOUN, Arkansas</v>
      </c>
      <c r="AA134" s="42" t="s">
        <v>86</v>
      </c>
      <c r="AB134" s="38" t="s">
        <v>54</v>
      </c>
      <c r="AC134" s="43" t="s">
        <v>499</v>
      </c>
      <c r="AD134" s="45"/>
      <c r="AE134">
        <f t="shared" si="4"/>
        <v>0.72430000000000005</v>
      </c>
      <c r="AF134">
        <v>16700</v>
      </c>
      <c r="AG134" t="s">
        <v>528</v>
      </c>
      <c r="AH134">
        <v>0.91860000000000008</v>
      </c>
    </row>
    <row r="135" spans="1:34" x14ac:dyDescent="0.35">
      <c r="A135" s="28" t="s">
        <v>525</v>
      </c>
      <c r="B135" s="28" t="s">
        <v>526</v>
      </c>
      <c r="C135" s="41">
        <v>99904</v>
      </c>
      <c r="D135" s="30" t="s">
        <v>65</v>
      </c>
      <c r="E135" s="42" t="s">
        <v>527</v>
      </c>
      <c r="F135" s="55" t="s">
        <v>499</v>
      </c>
      <c r="G135" s="33" t="s">
        <v>64</v>
      </c>
      <c r="H135" s="44">
        <v>0.72430000000000005</v>
      </c>
      <c r="I135" s="35">
        <f>ROUND((Reference!B$16*List!$H135)+Reference!B$17,0)</f>
        <v>890</v>
      </c>
      <c r="J135" s="35">
        <f>ROUND((Reference!C$16*List!$H135)+Reference!C$17,0)</f>
        <v>1327</v>
      </c>
      <c r="K135" s="35">
        <f>ROUND((Reference!D$16*List!$H135)+Reference!D$17,0)</f>
        <v>1590</v>
      </c>
      <c r="L135" s="35">
        <f>ROUND((Reference!E$16*List!$H135)+Reference!E$17,0)</f>
        <v>1966</v>
      </c>
      <c r="M135" s="35">
        <f>ROUND((Reference!F$16*List!$H135)+Reference!F$17,0)</f>
        <v>2048</v>
      </c>
      <c r="N135" s="35">
        <f>ROUND((Reference!G$16*List!$H135)+Reference!G$17,0)</f>
        <v>2319</v>
      </c>
      <c r="O135" s="35">
        <f>ROUND((Reference!H$16*List!$H135)+Reference!H$17,0)</f>
        <v>2407</v>
      </c>
      <c r="P135" s="35">
        <f>ROUND((Reference!I$16*List!$H135)+Reference!I$17,0)</f>
        <v>2502</v>
      </c>
      <c r="Q135" s="35">
        <f>ROUND((Reference!J$16*List!$H135)+Reference!J$17,0)</f>
        <v>2897</v>
      </c>
      <c r="R135" s="35">
        <f>ROUND((Reference!K$16*List!$H135)+Reference!K$17,0)</f>
        <v>2989</v>
      </c>
      <c r="S135" s="35">
        <f>ROUND((Reference!L$16*List!$H135)+Reference!L$17,0)</f>
        <v>3225</v>
      </c>
      <c r="T135" s="35">
        <f>ROUND((Reference!M$16*List!$H135)+Reference!M$17,0)</f>
        <v>3852</v>
      </c>
      <c r="U135" s="35">
        <f>ROUND((Reference!N$16*List!$H135)+Reference!N$17,0)</f>
        <v>15541</v>
      </c>
      <c r="V135" s="36">
        <f>ROUND((Reference!O$16*List!$H135)+Reference!O$17,0)</f>
        <v>578</v>
      </c>
      <c r="W135" s="36">
        <f>ROUND((Reference!P$16*List!$H135)+Reference!P$17,0)</f>
        <v>814</v>
      </c>
      <c r="X135" s="36">
        <f>ROUND((Reference!Q$16*List!$H135)+Reference!Q$17,0)</f>
        <v>407</v>
      </c>
      <c r="Y135" s="37"/>
      <c r="Z135" s="4" t="str">
        <f t="shared" si="3"/>
        <v>CARROLL, Arkansas</v>
      </c>
      <c r="AA135" s="42" t="s">
        <v>527</v>
      </c>
      <c r="AB135" s="38" t="s">
        <v>54</v>
      </c>
      <c r="AC135" s="43" t="s">
        <v>499</v>
      </c>
      <c r="AD135" s="45"/>
      <c r="AE135">
        <f t="shared" si="4"/>
        <v>0.72430000000000005</v>
      </c>
      <c r="AF135">
        <v>16740</v>
      </c>
      <c r="AG135" t="s">
        <v>532</v>
      </c>
      <c r="AH135">
        <v>0.94980000000000009</v>
      </c>
    </row>
    <row r="136" spans="1:34" x14ac:dyDescent="0.35">
      <c r="A136" s="28" t="s">
        <v>529</v>
      </c>
      <c r="B136" s="28" t="s">
        <v>530</v>
      </c>
      <c r="C136" s="41">
        <v>99904</v>
      </c>
      <c r="D136" s="30" t="s">
        <v>65</v>
      </c>
      <c r="E136" s="42" t="s">
        <v>531</v>
      </c>
      <c r="F136" s="55" t="s">
        <v>499</v>
      </c>
      <c r="G136" s="33" t="s">
        <v>64</v>
      </c>
      <c r="H136" s="44">
        <v>0.72430000000000005</v>
      </c>
      <c r="I136" s="35">
        <f>ROUND((Reference!B$16*List!$H136)+Reference!B$17,0)</f>
        <v>890</v>
      </c>
      <c r="J136" s="35">
        <f>ROUND((Reference!C$16*List!$H136)+Reference!C$17,0)</f>
        <v>1327</v>
      </c>
      <c r="K136" s="35">
        <f>ROUND((Reference!D$16*List!$H136)+Reference!D$17,0)</f>
        <v>1590</v>
      </c>
      <c r="L136" s="35">
        <f>ROUND((Reference!E$16*List!$H136)+Reference!E$17,0)</f>
        <v>1966</v>
      </c>
      <c r="M136" s="35">
        <f>ROUND((Reference!F$16*List!$H136)+Reference!F$17,0)</f>
        <v>2048</v>
      </c>
      <c r="N136" s="35">
        <f>ROUND((Reference!G$16*List!$H136)+Reference!G$17,0)</f>
        <v>2319</v>
      </c>
      <c r="O136" s="35">
        <f>ROUND((Reference!H$16*List!$H136)+Reference!H$17,0)</f>
        <v>2407</v>
      </c>
      <c r="P136" s="35">
        <f>ROUND((Reference!I$16*List!$H136)+Reference!I$17,0)</f>
        <v>2502</v>
      </c>
      <c r="Q136" s="35">
        <f>ROUND((Reference!J$16*List!$H136)+Reference!J$17,0)</f>
        <v>2897</v>
      </c>
      <c r="R136" s="35">
        <f>ROUND((Reference!K$16*List!$H136)+Reference!K$17,0)</f>
        <v>2989</v>
      </c>
      <c r="S136" s="35">
        <f>ROUND((Reference!L$16*List!$H136)+Reference!L$17,0)</f>
        <v>3225</v>
      </c>
      <c r="T136" s="35">
        <f>ROUND((Reference!M$16*List!$H136)+Reference!M$17,0)</f>
        <v>3852</v>
      </c>
      <c r="U136" s="35">
        <f>ROUND((Reference!N$16*List!$H136)+Reference!N$17,0)</f>
        <v>15541</v>
      </c>
      <c r="V136" s="36">
        <f>ROUND((Reference!O$16*List!$H136)+Reference!O$17,0)</f>
        <v>578</v>
      </c>
      <c r="W136" s="36">
        <f>ROUND((Reference!P$16*List!$H136)+Reference!P$17,0)</f>
        <v>814</v>
      </c>
      <c r="X136" s="36">
        <f>ROUND((Reference!Q$16*List!$H136)+Reference!Q$17,0)</f>
        <v>407</v>
      </c>
      <c r="Y136" s="37"/>
      <c r="Z136" s="4" t="str">
        <f t="shared" si="3"/>
        <v>CHICOT, Arkansas</v>
      </c>
      <c r="AA136" s="42" t="s">
        <v>531</v>
      </c>
      <c r="AB136" s="38" t="s">
        <v>54</v>
      </c>
      <c r="AC136" s="43" t="s">
        <v>499</v>
      </c>
      <c r="AD136" s="45"/>
      <c r="AE136">
        <f t="shared" si="4"/>
        <v>0.72430000000000005</v>
      </c>
      <c r="AF136">
        <v>16820</v>
      </c>
      <c r="AG136" t="s">
        <v>536</v>
      </c>
      <c r="AH136">
        <v>0.91310000000000002</v>
      </c>
    </row>
    <row r="137" spans="1:34" x14ac:dyDescent="0.35">
      <c r="A137" s="28" t="s">
        <v>533</v>
      </c>
      <c r="B137" s="28" t="s">
        <v>534</v>
      </c>
      <c r="C137" s="29">
        <v>99904</v>
      </c>
      <c r="D137" s="30" t="s">
        <v>65</v>
      </c>
      <c r="E137" s="31" t="s">
        <v>535</v>
      </c>
      <c r="F137" s="55" t="s">
        <v>499</v>
      </c>
      <c r="G137" s="33" t="s">
        <v>64</v>
      </c>
      <c r="H137" s="40">
        <v>0.72430000000000005</v>
      </c>
      <c r="I137" s="35">
        <f>ROUND((Reference!B$16*List!$H137)+Reference!B$17,0)</f>
        <v>890</v>
      </c>
      <c r="J137" s="35">
        <f>ROUND((Reference!C$16*List!$H137)+Reference!C$17,0)</f>
        <v>1327</v>
      </c>
      <c r="K137" s="35">
        <f>ROUND((Reference!D$16*List!$H137)+Reference!D$17,0)</f>
        <v>1590</v>
      </c>
      <c r="L137" s="35">
        <f>ROUND((Reference!E$16*List!$H137)+Reference!E$17,0)</f>
        <v>1966</v>
      </c>
      <c r="M137" s="35">
        <f>ROUND((Reference!F$16*List!$H137)+Reference!F$17,0)</f>
        <v>2048</v>
      </c>
      <c r="N137" s="35">
        <f>ROUND((Reference!G$16*List!$H137)+Reference!G$17,0)</f>
        <v>2319</v>
      </c>
      <c r="O137" s="35">
        <f>ROUND((Reference!H$16*List!$H137)+Reference!H$17,0)</f>
        <v>2407</v>
      </c>
      <c r="P137" s="35">
        <f>ROUND((Reference!I$16*List!$H137)+Reference!I$17,0)</f>
        <v>2502</v>
      </c>
      <c r="Q137" s="35">
        <f>ROUND((Reference!J$16*List!$H137)+Reference!J$17,0)</f>
        <v>2897</v>
      </c>
      <c r="R137" s="35">
        <f>ROUND((Reference!K$16*List!$H137)+Reference!K$17,0)</f>
        <v>2989</v>
      </c>
      <c r="S137" s="35">
        <f>ROUND((Reference!L$16*List!$H137)+Reference!L$17,0)</f>
        <v>3225</v>
      </c>
      <c r="T137" s="35">
        <f>ROUND((Reference!M$16*List!$H137)+Reference!M$17,0)</f>
        <v>3852</v>
      </c>
      <c r="U137" s="35">
        <f>ROUND((Reference!N$16*List!$H137)+Reference!N$17,0)</f>
        <v>15541</v>
      </c>
      <c r="V137" s="36">
        <f>ROUND((Reference!O$16*List!$H137)+Reference!O$17,0)</f>
        <v>578</v>
      </c>
      <c r="W137" s="36">
        <f>ROUND((Reference!P$16*List!$H137)+Reference!P$17,0)</f>
        <v>814</v>
      </c>
      <c r="X137" s="36">
        <f>ROUND((Reference!Q$16*List!$H137)+Reference!Q$17,0)</f>
        <v>407</v>
      </c>
      <c r="Y137" s="37"/>
      <c r="Z137" s="4" t="str">
        <f t="shared" si="3"/>
        <v>CLARK, Arkansas</v>
      </c>
      <c r="AA137" s="31" t="s">
        <v>535</v>
      </c>
      <c r="AB137" s="38" t="s">
        <v>54</v>
      </c>
      <c r="AC137" s="32" t="s">
        <v>499</v>
      </c>
      <c r="AD137" s="39"/>
      <c r="AE137">
        <f t="shared" si="4"/>
        <v>0.72430000000000005</v>
      </c>
      <c r="AF137">
        <v>16860</v>
      </c>
      <c r="AG137" t="s">
        <v>539</v>
      </c>
      <c r="AH137">
        <v>0.83250000000000002</v>
      </c>
    </row>
    <row r="138" spans="1:34" x14ac:dyDescent="0.35">
      <c r="A138" s="28" t="s">
        <v>537</v>
      </c>
      <c r="B138" s="28" t="s">
        <v>538</v>
      </c>
      <c r="C138" s="41">
        <v>99904</v>
      </c>
      <c r="D138" s="30" t="s">
        <v>65</v>
      </c>
      <c r="E138" s="42" t="s">
        <v>110</v>
      </c>
      <c r="F138" s="55" t="s">
        <v>499</v>
      </c>
      <c r="G138" s="33" t="s">
        <v>64</v>
      </c>
      <c r="H138" s="44">
        <v>0.72430000000000005</v>
      </c>
      <c r="I138" s="35">
        <f>ROUND((Reference!B$16*List!$H138)+Reference!B$17,0)</f>
        <v>890</v>
      </c>
      <c r="J138" s="35">
        <f>ROUND((Reference!C$16*List!$H138)+Reference!C$17,0)</f>
        <v>1327</v>
      </c>
      <c r="K138" s="35">
        <f>ROUND((Reference!D$16*List!$H138)+Reference!D$17,0)</f>
        <v>1590</v>
      </c>
      <c r="L138" s="35">
        <f>ROUND((Reference!E$16*List!$H138)+Reference!E$17,0)</f>
        <v>1966</v>
      </c>
      <c r="M138" s="35">
        <f>ROUND((Reference!F$16*List!$H138)+Reference!F$17,0)</f>
        <v>2048</v>
      </c>
      <c r="N138" s="35">
        <f>ROUND((Reference!G$16*List!$H138)+Reference!G$17,0)</f>
        <v>2319</v>
      </c>
      <c r="O138" s="35">
        <f>ROUND((Reference!H$16*List!$H138)+Reference!H$17,0)</f>
        <v>2407</v>
      </c>
      <c r="P138" s="35">
        <f>ROUND((Reference!I$16*List!$H138)+Reference!I$17,0)</f>
        <v>2502</v>
      </c>
      <c r="Q138" s="35">
        <f>ROUND((Reference!J$16*List!$H138)+Reference!J$17,0)</f>
        <v>2897</v>
      </c>
      <c r="R138" s="35">
        <f>ROUND((Reference!K$16*List!$H138)+Reference!K$17,0)</f>
        <v>2989</v>
      </c>
      <c r="S138" s="35">
        <f>ROUND((Reference!L$16*List!$H138)+Reference!L$17,0)</f>
        <v>3225</v>
      </c>
      <c r="T138" s="35">
        <f>ROUND((Reference!M$16*List!$H138)+Reference!M$17,0)</f>
        <v>3852</v>
      </c>
      <c r="U138" s="35">
        <f>ROUND((Reference!N$16*List!$H138)+Reference!N$17,0)</f>
        <v>15541</v>
      </c>
      <c r="V138" s="36">
        <f>ROUND((Reference!O$16*List!$H138)+Reference!O$17,0)</f>
        <v>578</v>
      </c>
      <c r="W138" s="36">
        <f>ROUND((Reference!P$16*List!$H138)+Reference!P$17,0)</f>
        <v>814</v>
      </c>
      <c r="X138" s="36">
        <f>ROUND((Reference!Q$16*List!$H138)+Reference!Q$17,0)</f>
        <v>407</v>
      </c>
      <c r="Y138" s="37"/>
      <c r="Z138" s="4" t="str">
        <f t="shared" si="3"/>
        <v>CLAY, Arkansas</v>
      </c>
      <c r="AA138" s="42" t="s">
        <v>110</v>
      </c>
      <c r="AB138" s="38" t="s">
        <v>54</v>
      </c>
      <c r="AC138" s="43" t="s">
        <v>499</v>
      </c>
      <c r="AD138" s="45"/>
      <c r="AE138">
        <f t="shared" si="4"/>
        <v>0.72430000000000005</v>
      </c>
      <c r="AF138">
        <v>16940</v>
      </c>
      <c r="AG138" t="s">
        <v>542</v>
      </c>
      <c r="AH138">
        <v>0.90350000000000008</v>
      </c>
    </row>
    <row r="139" spans="1:34" x14ac:dyDescent="0.35">
      <c r="A139" s="28" t="s">
        <v>540</v>
      </c>
      <c r="B139" s="28" t="s">
        <v>541</v>
      </c>
      <c r="C139" s="41">
        <v>99904</v>
      </c>
      <c r="D139" s="30" t="s">
        <v>65</v>
      </c>
      <c r="E139" s="42" t="s">
        <v>114</v>
      </c>
      <c r="F139" s="55" t="s">
        <v>499</v>
      </c>
      <c r="G139" s="33" t="s">
        <v>64</v>
      </c>
      <c r="H139" s="44">
        <v>0.72430000000000005</v>
      </c>
      <c r="I139" s="35">
        <f>ROUND((Reference!B$16*List!$H139)+Reference!B$17,0)</f>
        <v>890</v>
      </c>
      <c r="J139" s="35">
        <f>ROUND((Reference!C$16*List!$H139)+Reference!C$17,0)</f>
        <v>1327</v>
      </c>
      <c r="K139" s="35">
        <f>ROUND((Reference!D$16*List!$H139)+Reference!D$17,0)</f>
        <v>1590</v>
      </c>
      <c r="L139" s="35">
        <f>ROUND((Reference!E$16*List!$H139)+Reference!E$17,0)</f>
        <v>1966</v>
      </c>
      <c r="M139" s="35">
        <f>ROUND((Reference!F$16*List!$H139)+Reference!F$17,0)</f>
        <v>2048</v>
      </c>
      <c r="N139" s="35">
        <f>ROUND((Reference!G$16*List!$H139)+Reference!G$17,0)</f>
        <v>2319</v>
      </c>
      <c r="O139" s="35">
        <f>ROUND((Reference!H$16*List!$H139)+Reference!H$17,0)</f>
        <v>2407</v>
      </c>
      <c r="P139" s="35">
        <f>ROUND((Reference!I$16*List!$H139)+Reference!I$17,0)</f>
        <v>2502</v>
      </c>
      <c r="Q139" s="35">
        <f>ROUND((Reference!J$16*List!$H139)+Reference!J$17,0)</f>
        <v>2897</v>
      </c>
      <c r="R139" s="35">
        <f>ROUND((Reference!K$16*List!$H139)+Reference!K$17,0)</f>
        <v>2989</v>
      </c>
      <c r="S139" s="35">
        <f>ROUND((Reference!L$16*List!$H139)+Reference!L$17,0)</f>
        <v>3225</v>
      </c>
      <c r="T139" s="35">
        <f>ROUND((Reference!M$16*List!$H139)+Reference!M$17,0)</f>
        <v>3852</v>
      </c>
      <c r="U139" s="35">
        <f>ROUND((Reference!N$16*List!$H139)+Reference!N$17,0)</f>
        <v>15541</v>
      </c>
      <c r="V139" s="36">
        <f>ROUND((Reference!O$16*List!$H139)+Reference!O$17,0)</f>
        <v>578</v>
      </c>
      <c r="W139" s="36">
        <f>ROUND((Reference!P$16*List!$H139)+Reference!P$17,0)</f>
        <v>814</v>
      </c>
      <c r="X139" s="36">
        <f>ROUND((Reference!Q$16*List!$H139)+Reference!Q$17,0)</f>
        <v>407</v>
      </c>
      <c r="Y139" s="37"/>
      <c r="Z139" s="4" t="str">
        <f t="shared" si="3"/>
        <v>CLEBURNE, Arkansas</v>
      </c>
      <c r="AA139" s="42" t="s">
        <v>114</v>
      </c>
      <c r="AB139" s="38" t="s">
        <v>54</v>
      </c>
      <c r="AC139" s="43" t="s">
        <v>499</v>
      </c>
      <c r="AD139" s="45"/>
      <c r="AE139">
        <f t="shared" si="4"/>
        <v>0.72430000000000005</v>
      </c>
      <c r="AF139">
        <v>16984</v>
      </c>
      <c r="AG139" t="s">
        <v>547</v>
      </c>
      <c r="AH139">
        <v>1.0505</v>
      </c>
    </row>
    <row r="140" spans="1:34" x14ac:dyDescent="0.35">
      <c r="A140" s="28" t="s">
        <v>543</v>
      </c>
      <c r="B140" s="28" t="s">
        <v>544</v>
      </c>
      <c r="C140" s="29">
        <v>38220</v>
      </c>
      <c r="D140" s="30" t="s">
        <v>545</v>
      </c>
      <c r="E140" s="31" t="s">
        <v>546</v>
      </c>
      <c r="F140" s="54" t="s">
        <v>499</v>
      </c>
      <c r="G140" s="33" t="s">
        <v>53</v>
      </c>
      <c r="H140" s="40">
        <v>0.73419999999999996</v>
      </c>
      <c r="I140" s="35">
        <f>ROUND((Reference!B$16*List!$H140)+Reference!B$17,0)</f>
        <v>898</v>
      </c>
      <c r="J140" s="35">
        <f>ROUND((Reference!C$16*List!$H140)+Reference!C$17,0)</f>
        <v>1340</v>
      </c>
      <c r="K140" s="35">
        <f>ROUND((Reference!D$16*List!$H140)+Reference!D$17,0)</f>
        <v>1606</v>
      </c>
      <c r="L140" s="35">
        <f>ROUND((Reference!E$16*List!$H140)+Reference!E$17,0)</f>
        <v>1985</v>
      </c>
      <c r="M140" s="35">
        <f>ROUND((Reference!F$16*List!$H140)+Reference!F$17,0)</f>
        <v>2068</v>
      </c>
      <c r="N140" s="35">
        <f>ROUND((Reference!G$16*List!$H140)+Reference!G$17,0)</f>
        <v>2341</v>
      </c>
      <c r="O140" s="35">
        <f>ROUND((Reference!H$16*List!$H140)+Reference!H$17,0)</f>
        <v>2430</v>
      </c>
      <c r="P140" s="35">
        <f>ROUND((Reference!I$16*List!$H140)+Reference!I$17,0)</f>
        <v>2526</v>
      </c>
      <c r="Q140" s="35">
        <f>ROUND((Reference!J$16*List!$H140)+Reference!J$17,0)</f>
        <v>2925</v>
      </c>
      <c r="R140" s="35">
        <f>ROUND((Reference!K$16*List!$H140)+Reference!K$17,0)</f>
        <v>3017</v>
      </c>
      <c r="S140" s="35">
        <f>ROUND((Reference!L$16*List!$H140)+Reference!L$17,0)</f>
        <v>3256</v>
      </c>
      <c r="T140" s="35">
        <f>ROUND((Reference!M$16*List!$H140)+Reference!M$17,0)</f>
        <v>3888</v>
      </c>
      <c r="U140" s="35">
        <f>ROUND((Reference!N$16*List!$H140)+Reference!N$17,0)</f>
        <v>15689</v>
      </c>
      <c r="V140" s="36">
        <f>ROUND((Reference!O$16*List!$H140)+Reference!O$17,0)</f>
        <v>583</v>
      </c>
      <c r="W140" s="36">
        <f>ROUND((Reference!P$16*List!$H140)+Reference!P$17,0)</f>
        <v>822</v>
      </c>
      <c r="X140" s="36">
        <f>ROUND((Reference!Q$16*List!$H140)+Reference!Q$17,0)</f>
        <v>411</v>
      </c>
      <c r="Y140" s="37"/>
      <c r="Z140" s="4" t="str">
        <f t="shared" si="3"/>
        <v>CLEVELAND, Arkansas</v>
      </c>
      <c r="AA140" s="31" t="s">
        <v>546</v>
      </c>
      <c r="AB140" s="38" t="s">
        <v>54</v>
      </c>
      <c r="AC140" s="32" t="s">
        <v>499</v>
      </c>
      <c r="AD140" s="39"/>
      <c r="AE140">
        <f t="shared" si="4"/>
        <v>0.73419999999999996</v>
      </c>
      <c r="AF140">
        <v>17020</v>
      </c>
      <c r="AG140" t="s">
        <v>551</v>
      </c>
      <c r="AH140">
        <v>1.0860000000000001</v>
      </c>
    </row>
    <row r="141" spans="1:34" x14ac:dyDescent="0.35">
      <c r="A141" s="28" t="s">
        <v>548</v>
      </c>
      <c r="B141" s="28" t="s">
        <v>549</v>
      </c>
      <c r="C141" s="29">
        <v>99904</v>
      </c>
      <c r="D141" s="30" t="s">
        <v>65</v>
      </c>
      <c r="E141" s="31" t="s">
        <v>550</v>
      </c>
      <c r="F141" s="55" t="s">
        <v>499</v>
      </c>
      <c r="G141" s="33" t="s">
        <v>64</v>
      </c>
      <c r="H141" s="40">
        <v>0.72430000000000005</v>
      </c>
      <c r="I141" s="35">
        <f>ROUND((Reference!B$16*List!$H141)+Reference!B$17,0)</f>
        <v>890</v>
      </c>
      <c r="J141" s="35">
        <f>ROUND((Reference!C$16*List!$H141)+Reference!C$17,0)</f>
        <v>1327</v>
      </c>
      <c r="K141" s="35">
        <f>ROUND((Reference!D$16*List!$H141)+Reference!D$17,0)</f>
        <v>1590</v>
      </c>
      <c r="L141" s="35">
        <f>ROUND((Reference!E$16*List!$H141)+Reference!E$17,0)</f>
        <v>1966</v>
      </c>
      <c r="M141" s="35">
        <f>ROUND((Reference!F$16*List!$H141)+Reference!F$17,0)</f>
        <v>2048</v>
      </c>
      <c r="N141" s="35">
        <f>ROUND((Reference!G$16*List!$H141)+Reference!G$17,0)</f>
        <v>2319</v>
      </c>
      <c r="O141" s="35">
        <f>ROUND((Reference!H$16*List!$H141)+Reference!H$17,0)</f>
        <v>2407</v>
      </c>
      <c r="P141" s="35">
        <f>ROUND((Reference!I$16*List!$H141)+Reference!I$17,0)</f>
        <v>2502</v>
      </c>
      <c r="Q141" s="35">
        <f>ROUND((Reference!J$16*List!$H141)+Reference!J$17,0)</f>
        <v>2897</v>
      </c>
      <c r="R141" s="35">
        <f>ROUND((Reference!K$16*List!$H141)+Reference!K$17,0)</f>
        <v>2989</v>
      </c>
      <c r="S141" s="35">
        <f>ROUND((Reference!L$16*List!$H141)+Reference!L$17,0)</f>
        <v>3225</v>
      </c>
      <c r="T141" s="35">
        <f>ROUND((Reference!M$16*List!$H141)+Reference!M$17,0)</f>
        <v>3852</v>
      </c>
      <c r="U141" s="35">
        <f>ROUND((Reference!N$16*List!$H141)+Reference!N$17,0)</f>
        <v>15541</v>
      </c>
      <c r="V141" s="36">
        <f>ROUND((Reference!O$16*List!$H141)+Reference!O$17,0)</f>
        <v>578</v>
      </c>
      <c r="W141" s="36">
        <f>ROUND((Reference!P$16*List!$H141)+Reference!P$17,0)</f>
        <v>814</v>
      </c>
      <c r="X141" s="36">
        <f>ROUND((Reference!Q$16*List!$H141)+Reference!Q$17,0)</f>
        <v>407</v>
      </c>
      <c r="Y141" s="37"/>
      <c r="Z141" s="4" t="str">
        <f t="shared" si="3"/>
        <v>COLUMBIA, Arkansas</v>
      </c>
      <c r="AA141" s="31" t="s">
        <v>550</v>
      </c>
      <c r="AB141" s="38" t="s">
        <v>54</v>
      </c>
      <c r="AC141" s="32" t="s">
        <v>499</v>
      </c>
      <c r="AD141" s="39"/>
      <c r="AE141">
        <f t="shared" si="4"/>
        <v>0.72430000000000005</v>
      </c>
      <c r="AF141">
        <v>17140</v>
      </c>
      <c r="AG141" t="s">
        <v>555</v>
      </c>
      <c r="AH141">
        <v>0.92610000000000003</v>
      </c>
    </row>
    <row r="142" spans="1:34" x14ac:dyDescent="0.35">
      <c r="A142" s="28" t="s">
        <v>552</v>
      </c>
      <c r="B142" s="28" t="s">
        <v>553</v>
      </c>
      <c r="C142" s="29">
        <v>99904</v>
      </c>
      <c r="D142" s="30" t="s">
        <v>65</v>
      </c>
      <c r="E142" s="31" t="s">
        <v>554</v>
      </c>
      <c r="F142" s="55" t="s">
        <v>499</v>
      </c>
      <c r="G142" s="33" t="s">
        <v>64</v>
      </c>
      <c r="H142" s="40">
        <v>0.72430000000000005</v>
      </c>
      <c r="I142" s="35">
        <f>ROUND((Reference!B$16*List!$H142)+Reference!B$17,0)</f>
        <v>890</v>
      </c>
      <c r="J142" s="35">
        <f>ROUND((Reference!C$16*List!$H142)+Reference!C$17,0)</f>
        <v>1327</v>
      </c>
      <c r="K142" s="35">
        <f>ROUND((Reference!D$16*List!$H142)+Reference!D$17,0)</f>
        <v>1590</v>
      </c>
      <c r="L142" s="35">
        <f>ROUND((Reference!E$16*List!$H142)+Reference!E$17,0)</f>
        <v>1966</v>
      </c>
      <c r="M142" s="35">
        <f>ROUND((Reference!F$16*List!$H142)+Reference!F$17,0)</f>
        <v>2048</v>
      </c>
      <c r="N142" s="35">
        <f>ROUND((Reference!G$16*List!$H142)+Reference!G$17,0)</f>
        <v>2319</v>
      </c>
      <c r="O142" s="35">
        <f>ROUND((Reference!H$16*List!$H142)+Reference!H$17,0)</f>
        <v>2407</v>
      </c>
      <c r="P142" s="35">
        <f>ROUND((Reference!I$16*List!$H142)+Reference!I$17,0)</f>
        <v>2502</v>
      </c>
      <c r="Q142" s="35">
        <f>ROUND((Reference!J$16*List!$H142)+Reference!J$17,0)</f>
        <v>2897</v>
      </c>
      <c r="R142" s="35">
        <f>ROUND((Reference!K$16*List!$H142)+Reference!K$17,0)</f>
        <v>2989</v>
      </c>
      <c r="S142" s="35">
        <f>ROUND((Reference!L$16*List!$H142)+Reference!L$17,0)</f>
        <v>3225</v>
      </c>
      <c r="T142" s="35">
        <f>ROUND((Reference!M$16*List!$H142)+Reference!M$17,0)</f>
        <v>3852</v>
      </c>
      <c r="U142" s="35">
        <f>ROUND((Reference!N$16*List!$H142)+Reference!N$17,0)</f>
        <v>15541</v>
      </c>
      <c r="V142" s="36">
        <f>ROUND((Reference!O$16*List!$H142)+Reference!O$17,0)</f>
        <v>578</v>
      </c>
      <c r="W142" s="36">
        <f>ROUND((Reference!P$16*List!$H142)+Reference!P$17,0)</f>
        <v>814</v>
      </c>
      <c r="X142" s="36">
        <f>ROUND((Reference!Q$16*List!$H142)+Reference!Q$17,0)</f>
        <v>407</v>
      </c>
      <c r="Y142" s="37"/>
      <c r="Z142" s="4" t="str">
        <f t="shared" si="3"/>
        <v>CONWAY, Arkansas</v>
      </c>
      <c r="AA142" s="31" t="s">
        <v>554</v>
      </c>
      <c r="AB142" s="38" t="s">
        <v>54</v>
      </c>
      <c r="AC142" s="32" t="s">
        <v>499</v>
      </c>
      <c r="AD142" s="39"/>
      <c r="AE142">
        <f t="shared" si="4"/>
        <v>0.72430000000000005</v>
      </c>
      <c r="AF142">
        <v>17300</v>
      </c>
      <c r="AG142" t="s">
        <v>560</v>
      </c>
      <c r="AH142">
        <v>0.74170000000000003</v>
      </c>
    </row>
    <row r="143" spans="1:34" x14ac:dyDescent="0.35">
      <c r="A143" s="28" t="s">
        <v>556</v>
      </c>
      <c r="B143" s="28" t="s">
        <v>557</v>
      </c>
      <c r="C143" s="41">
        <v>27860</v>
      </c>
      <c r="D143" s="30" t="s">
        <v>558</v>
      </c>
      <c r="E143" s="42" t="s">
        <v>559</v>
      </c>
      <c r="F143" s="54" t="s">
        <v>499</v>
      </c>
      <c r="G143" s="33" t="s">
        <v>53</v>
      </c>
      <c r="H143" s="44">
        <v>0.79970000000000008</v>
      </c>
      <c r="I143" s="35">
        <f>ROUND((Reference!B$16*List!$H143)+Reference!B$17,0)</f>
        <v>955</v>
      </c>
      <c r="J143" s="35">
        <f>ROUND((Reference!C$16*List!$H143)+Reference!C$17,0)</f>
        <v>1424</v>
      </c>
      <c r="K143" s="35">
        <f>ROUND((Reference!D$16*List!$H143)+Reference!D$17,0)</f>
        <v>1706</v>
      </c>
      <c r="L143" s="35">
        <f>ROUND((Reference!E$16*List!$H143)+Reference!E$17,0)</f>
        <v>2109</v>
      </c>
      <c r="M143" s="35">
        <f>ROUND((Reference!F$16*List!$H143)+Reference!F$17,0)</f>
        <v>2197</v>
      </c>
      <c r="N143" s="35">
        <f>ROUND((Reference!G$16*List!$H143)+Reference!G$17,0)</f>
        <v>2487</v>
      </c>
      <c r="O143" s="35">
        <f>ROUND((Reference!H$16*List!$H143)+Reference!H$17,0)</f>
        <v>2582</v>
      </c>
      <c r="P143" s="35">
        <f>ROUND((Reference!I$16*List!$H143)+Reference!I$17,0)</f>
        <v>2684</v>
      </c>
      <c r="Q143" s="35">
        <f>ROUND((Reference!J$16*List!$H143)+Reference!J$17,0)</f>
        <v>3108</v>
      </c>
      <c r="R143" s="35">
        <f>ROUND((Reference!K$16*List!$H143)+Reference!K$17,0)</f>
        <v>3206</v>
      </c>
      <c r="S143" s="35">
        <f>ROUND((Reference!L$16*List!$H143)+Reference!L$17,0)</f>
        <v>3459</v>
      </c>
      <c r="T143" s="35">
        <f>ROUND((Reference!M$16*List!$H143)+Reference!M$17,0)</f>
        <v>4131</v>
      </c>
      <c r="U143" s="35">
        <f>ROUND((Reference!N$16*List!$H143)+Reference!N$17,0)</f>
        <v>16670</v>
      </c>
      <c r="V143" s="36">
        <f>ROUND((Reference!O$16*List!$H143)+Reference!O$17,0)</f>
        <v>620</v>
      </c>
      <c r="W143" s="36">
        <f>ROUND((Reference!P$16*List!$H143)+Reference!P$17,0)</f>
        <v>873</v>
      </c>
      <c r="X143" s="36">
        <f>ROUND((Reference!Q$16*List!$H143)+Reference!Q$17,0)</f>
        <v>437</v>
      </c>
      <c r="Y143" s="37"/>
      <c r="Z143" s="4" t="str">
        <f t="shared" ref="Z143:Z206" si="5">CONCATENATE(AA143, AB143, AC143)</f>
        <v>CRAIGHEAD, Arkansas</v>
      </c>
      <c r="AA143" s="42" t="s">
        <v>559</v>
      </c>
      <c r="AB143" s="38" t="s">
        <v>54</v>
      </c>
      <c r="AC143" s="43" t="s">
        <v>499</v>
      </c>
      <c r="AD143" s="45"/>
      <c r="AE143">
        <f t="shared" ref="AE143:AE206" si="6">IFERROR(INDEX($AH:$AH,MATCH($C143,$AF:$AF,0)),"")</f>
        <v>0.79970000000000008</v>
      </c>
      <c r="AF143">
        <v>17420</v>
      </c>
      <c r="AG143" t="s">
        <v>565</v>
      </c>
      <c r="AH143">
        <v>0.72970000000000002</v>
      </c>
    </row>
    <row r="144" spans="1:34" x14ac:dyDescent="0.35">
      <c r="A144" s="28" t="s">
        <v>561</v>
      </c>
      <c r="B144" s="28" t="s">
        <v>562</v>
      </c>
      <c r="C144" s="41">
        <v>22900</v>
      </c>
      <c r="D144" s="30" t="s">
        <v>563</v>
      </c>
      <c r="E144" s="42" t="s">
        <v>564</v>
      </c>
      <c r="F144" s="54" t="s">
        <v>499</v>
      </c>
      <c r="G144" s="33" t="s">
        <v>53</v>
      </c>
      <c r="H144" s="44">
        <v>0.79210000000000003</v>
      </c>
      <c r="I144" s="35">
        <f>ROUND((Reference!B$16*List!$H144)+Reference!B$17,0)</f>
        <v>948</v>
      </c>
      <c r="J144" s="35">
        <f>ROUND((Reference!C$16*List!$H144)+Reference!C$17,0)</f>
        <v>1414</v>
      </c>
      <c r="K144" s="35">
        <f>ROUND((Reference!D$16*List!$H144)+Reference!D$17,0)</f>
        <v>1694</v>
      </c>
      <c r="L144" s="35">
        <f>ROUND((Reference!E$16*List!$H144)+Reference!E$17,0)</f>
        <v>2094</v>
      </c>
      <c r="M144" s="35">
        <f>ROUND((Reference!F$16*List!$H144)+Reference!F$17,0)</f>
        <v>2182</v>
      </c>
      <c r="N144" s="35">
        <f>ROUND((Reference!G$16*List!$H144)+Reference!G$17,0)</f>
        <v>2470</v>
      </c>
      <c r="O144" s="35">
        <f>ROUND((Reference!H$16*List!$H144)+Reference!H$17,0)</f>
        <v>2565</v>
      </c>
      <c r="P144" s="35">
        <f>ROUND((Reference!I$16*List!$H144)+Reference!I$17,0)</f>
        <v>2666</v>
      </c>
      <c r="Q144" s="35">
        <f>ROUND((Reference!J$16*List!$H144)+Reference!J$17,0)</f>
        <v>3086</v>
      </c>
      <c r="R144" s="35">
        <f>ROUND((Reference!K$16*List!$H144)+Reference!K$17,0)</f>
        <v>3184</v>
      </c>
      <c r="S144" s="35">
        <f>ROUND((Reference!L$16*List!$H144)+Reference!L$17,0)</f>
        <v>3436</v>
      </c>
      <c r="T144" s="35">
        <f>ROUND((Reference!M$16*List!$H144)+Reference!M$17,0)</f>
        <v>4103</v>
      </c>
      <c r="U144" s="35">
        <f>ROUND((Reference!N$16*List!$H144)+Reference!N$17,0)</f>
        <v>16556</v>
      </c>
      <c r="V144" s="36">
        <f>ROUND((Reference!O$16*List!$H144)+Reference!O$17,0)</f>
        <v>615</v>
      </c>
      <c r="W144" s="36">
        <f>ROUND((Reference!P$16*List!$H144)+Reference!P$17,0)</f>
        <v>867</v>
      </c>
      <c r="X144" s="36">
        <f>ROUND((Reference!Q$16*List!$H144)+Reference!Q$17,0)</f>
        <v>434</v>
      </c>
      <c r="Y144" s="37"/>
      <c r="Z144" s="4" t="str">
        <f t="shared" si="5"/>
        <v>CRAWFORD, Arkansas</v>
      </c>
      <c r="AA144" s="42" t="s">
        <v>564</v>
      </c>
      <c r="AB144" s="38" t="s">
        <v>54</v>
      </c>
      <c r="AC144" s="43" t="s">
        <v>499</v>
      </c>
      <c r="AD144" s="45"/>
      <c r="AE144">
        <f t="shared" si="6"/>
        <v>0.79210000000000003</v>
      </c>
      <c r="AF144">
        <v>17460</v>
      </c>
      <c r="AG144" t="s">
        <v>570</v>
      </c>
      <c r="AH144">
        <v>0.88740000000000008</v>
      </c>
    </row>
    <row r="145" spans="1:34" x14ac:dyDescent="0.35">
      <c r="A145" s="28" t="s">
        <v>566</v>
      </c>
      <c r="B145" s="28" t="s">
        <v>567</v>
      </c>
      <c r="C145" s="41">
        <v>32820</v>
      </c>
      <c r="D145" s="30" t="s">
        <v>568</v>
      </c>
      <c r="E145" s="42" t="s">
        <v>569</v>
      </c>
      <c r="F145" s="54" t="s">
        <v>499</v>
      </c>
      <c r="G145" s="33" t="s">
        <v>53</v>
      </c>
      <c r="H145" s="44">
        <v>0.82210000000000005</v>
      </c>
      <c r="I145" s="35">
        <f>ROUND((Reference!B$16*List!$H145)+Reference!B$17,0)</f>
        <v>974</v>
      </c>
      <c r="J145" s="35">
        <f>ROUND((Reference!C$16*List!$H145)+Reference!C$17,0)</f>
        <v>1452</v>
      </c>
      <c r="K145" s="35">
        <f>ROUND((Reference!D$16*List!$H145)+Reference!D$17,0)</f>
        <v>1740</v>
      </c>
      <c r="L145" s="35">
        <f>ROUND((Reference!E$16*List!$H145)+Reference!E$17,0)</f>
        <v>2151</v>
      </c>
      <c r="M145" s="35">
        <f>ROUND((Reference!F$16*List!$H145)+Reference!F$17,0)</f>
        <v>2241</v>
      </c>
      <c r="N145" s="35">
        <f>ROUND((Reference!G$16*List!$H145)+Reference!G$17,0)</f>
        <v>2537</v>
      </c>
      <c r="O145" s="35">
        <f>ROUND((Reference!H$16*List!$H145)+Reference!H$17,0)</f>
        <v>2634</v>
      </c>
      <c r="P145" s="35">
        <f>ROUND((Reference!I$16*List!$H145)+Reference!I$17,0)</f>
        <v>2738</v>
      </c>
      <c r="Q145" s="35">
        <f>ROUND((Reference!J$16*List!$H145)+Reference!J$17,0)</f>
        <v>3170</v>
      </c>
      <c r="R145" s="35">
        <f>ROUND((Reference!K$16*List!$H145)+Reference!K$17,0)</f>
        <v>3270</v>
      </c>
      <c r="S145" s="35">
        <f>ROUND((Reference!L$16*List!$H145)+Reference!L$17,0)</f>
        <v>3529</v>
      </c>
      <c r="T145" s="35">
        <f>ROUND((Reference!M$16*List!$H145)+Reference!M$17,0)</f>
        <v>4215</v>
      </c>
      <c r="U145" s="35">
        <f>ROUND((Reference!N$16*List!$H145)+Reference!N$17,0)</f>
        <v>17005</v>
      </c>
      <c r="V145" s="36">
        <f>ROUND((Reference!O$16*List!$H145)+Reference!O$17,0)</f>
        <v>632</v>
      </c>
      <c r="W145" s="36">
        <f>ROUND((Reference!P$16*List!$H145)+Reference!P$17,0)</f>
        <v>891</v>
      </c>
      <c r="X145" s="36">
        <f>ROUND((Reference!Q$16*List!$H145)+Reference!Q$17,0)</f>
        <v>445</v>
      </c>
      <c r="Y145" s="37"/>
      <c r="Z145" s="4" t="str">
        <f t="shared" si="5"/>
        <v>CRITTENDEN, Arkansas</v>
      </c>
      <c r="AA145" s="42" t="s">
        <v>569</v>
      </c>
      <c r="AB145" s="38" t="s">
        <v>54</v>
      </c>
      <c r="AC145" s="43" t="s">
        <v>499</v>
      </c>
      <c r="AD145" s="45"/>
      <c r="AE145">
        <f t="shared" si="6"/>
        <v>0.82210000000000005</v>
      </c>
      <c r="AF145">
        <v>17660</v>
      </c>
      <c r="AG145" t="s">
        <v>574</v>
      </c>
      <c r="AH145">
        <v>0.92820000000000003</v>
      </c>
    </row>
    <row r="146" spans="1:34" x14ac:dyDescent="0.35">
      <c r="A146" s="28" t="s">
        <v>571</v>
      </c>
      <c r="B146" s="28" t="s">
        <v>572</v>
      </c>
      <c r="C146" s="41">
        <v>99904</v>
      </c>
      <c r="D146" s="30" t="s">
        <v>65</v>
      </c>
      <c r="E146" s="42" t="s">
        <v>573</v>
      </c>
      <c r="F146" s="55" t="s">
        <v>499</v>
      </c>
      <c r="G146" s="33" t="s">
        <v>64</v>
      </c>
      <c r="H146" s="44">
        <v>0.72430000000000005</v>
      </c>
      <c r="I146" s="35">
        <f>ROUND((Reference!B$16*List!$H146)+Reference!B$17,0)</f>
        <v>890</v>
      </c>
      <c r="J146" s="35">
        <f>ROUND((Reference!C$16*List!$H146)+Reference!C$17,0)</f>
        <v>1327</v>
      </c>
      <c r="K146" s="35">
        <f>ROUND((Reference!D$16*List!$H146)+Reference!D$17,0)</f>
        <v>1590</v>
      </c>
      <c r="L146" s="35">
        <f>ROUND((Reference!E$16*List!$H146)+Reference!E$17,0)</f>
        <v>1966</v>
      </c>
      <c r="M146" s="35">
        <f>ROUND((Reference!F$16*List!$H146)+Reference!F$17,0)</f>
        <v>2048</v>
      </c>
      <c r="N146" s="35">
        <f>ROUND((Reference!G$16*List!$H146)+Reference!G$17,0)</f>
        <v>2319</v>
      </c>
      <c r="O146" s="35">
        <f>ROUND((Reference!H$16*List!$H146)+Reference!H$17,0)</f>
        <v>2407</v>
      </c>
      <c r="P146" s="35">
        <f>ROUND((Reference!I$16*List!$H146)+Reference!I$17,0)</f>
        <v>2502</v>
      </c>
      <c r="Q146" s="35">
        <f>ROUND((Reference!J$16*List!$H146)+Reference!J$17,0)</f>
        <v>2897</v>
      </c>
      <c r="R146" s="35">
        <f>ROUND((Reference!K$16*List!$H146)+Reference!K$17,0)</f>
        <v>2989</v>
      </c>
      <c r="S146" s="35">
        <f>ROUND((Reference!L$16*List!$H146)+Reference!L$17,0)</f>
        <v>3225</v>
      </c>
      <c r="T146" s="35">
        <f>ROUND((Reference!M$16*List!$H146)+Reference!M$17,0)</f>
        <v>3852</v>
      </c>
      <c r="U146" s="35">
        <f>ROUND((Reference!N$16*List!$H146)+Reference!N$17,0)</f>
        <v>15541</v>
      </c>
      <c r="V146" s="36">
        <f>ROUND((Reference!O$16*List!$H146)+Reference!O$17,0)</f>
        <v>578</v>
      </c>
      <c r="W146" s="36">
        <f>ROUND((Reference!P$16*List!$H146)+Reference!P$17,0)</f>
        <v>814</v>
      </c>
      <c r="X146" s="36">
        <f>ROUND((Reference!Q$16*List!$H146)+Reference!Q$17,0)</f>
        <v>407</v>
      </c>
      <c r="Y146" s="37"/>
      <c r="Z146" s="4" t="str">
        <f t="shared" si="5"/>
        <v>CROSS, Arkansas</v>
      </c>
      <c r="AA146" s="42" t="s">
        <v>573</v>
      </c>
      <c r="AB146" s="38" t="s">
        <v>54</v>
      </c>
      <c r="AC146" s="43" t="s">
        <v>499</v>
      </c>
      <c r="AD146" s="45"/>
      <c r="AE146">
        <f t="shared" si="6"/>
        <v>0.72430000000000005</v>
      </c>
      <c r="AF146">
        <v>17780</v>
      </c>
      <c r="AG146" t="s">
        <v>577</v>
      </c>
      <c r="AH146">
        <v>0.86580000000000001</v>
      </c>
    </row>
    <row r="147" spans="1:34" x14ac:dyDescent="0.35">
      <c r="A147" s="28" t="s">
        <v>575</v>
      </c>
      <c r="B147" s="28" t="s">
        <v>576</v>
      </c>
      <c r="C147" s="29">
        <v>99904</v>
      </c>
      <c r="D147" s="30" t="s">
        <v>65</v>
      </c>
      <c r="E147" s="31" t="s">
        <v>151</v>
      </c>
      <c r="F147" s="55" t="s">
        <v>499</v>
      </c>
      <c r="G147" s="33" t="s">
        <v>64</v>
      </c>
      <c r="H147" s="40">
        <v>0.72430000000000005</v>
      </c>
      <c r="I147" s="35">
        <f>ROUND((Reference!B$16*List!$H147)+Reference!B$17,0)</f>
        <v>890</v>
      </c>
      <c r="J147" s="35">
        <f>ROUND((Reference!C$16*List!$H147)+Reference!C$17,0)</f>
        <v>1327</v>
      </c>
      <c r="K147" s="35">
        <f>ROUND((Reference!D$16*List!$H147)+Reference!D$17,0)</f>
        <v>1590</v>
      </c>
      <c r="L147" s="35">
        <f>ROUND((Reference!E$16*List!$H147)+Reference!E$17,0)</f>
        <v>1966</v>
      </c>
      <c r="M147" s="35">
        <f>ROUND((Reference!F$16*List!$H147)+Reference!F$17,0)</f>
        <v>2048</v>
      </c>
      <c r="N147" s="35">
        <f>ROUND((Reference!G$16*List!$H147)+Reference!G$17,0)</f>
        <v>2319</v>
      </c>
      <c r="O147" s="35">
        <f>ROUND((Reference!H$16*List!$H147)+Reference!H$17,0)</f>
        <v>2407</v>
      </c>
      <c r="P147" s="35">
        <f>ROUND((Reference!I$16*List!$H147)+Reference!I$17,0)</f>
        <v>2502</v>
      </c>
      <c r="Q147" s="35">
        <f>ROUND((Reference!J$16*List!$H147)+Reference!J$17,0)</f>
        <v>2897</v>
      </c>
      <c r="R147" s="35">
        <f>ROUND((Reference!K$16*List!$H147)+Reference!K$17,0)</f>
        <v>2989</v>
      </c>
      <c r="S147" s="35">
        <f>ROUND((Reference!L$16*List!$H147)+Reference!L$17,0)</f>
        <v>3225</v>
      </c>
      <c r="T147" s="35">
        <f>ROUND((Reference!M$16*List!$H147)+Reference!M$17,0)</f>
        <v>3852</v>
      </c>
      <c r="U147" s="35">
        <f>ROUND((Reference!N$16*List!$H147)+Reference!N$17,0)</f>
        <v>15541</v>
      </c>
      <c r="V147" s="36">
        <f>ROUND((Reference!O$16*List!$H147)+Reference!O$17,0)</f>
        <v>578</v>
      </c>
      <c r="W147" s="36">
        <f>ROUND((Reference!P$16*List!$H147)+Reference!P$17,0)</f>
        <v>814</v>
      </c>
      <c r="X147" s="36">
        <f>ROUND((Reference!Q$16*List!$H147)+Reference!Q$17,0)</f>
        <v>407</v>
      </c>
      <c r="Y147" s="37"/>
      <c r="Z147" s="4" t="str">
        <f t="shared" si="5"/>
        <v>DALLAS, Arkansas</v>
      </c>
      <c r="AA147" s="31" t="s">
        <v>151</v>
      </c>
      <c r="AB147" s="38" t="s">
        <v>54</v>
      </c>
      <c r="AC147" s="32" t="s">
        <v>499</v>
      </c>
      <c r="AD147" s="39"/>
      <c r="AE147">
        <f t="shared" si="6"/>
        <v>0.72430000000000005</v>
      </c>
      <c r="AF147">
        <v>17820</v>
      </c>
      <c r="AG147" t="s">
        <v>581</v>
      </c>
      <c r="AH147">
        <v>0.96420000000000006</v>
      </c>
    </row>
    <row r="148" spans="1:34" x14ac:dyDescent="0.35">
      <c r="A148" s="28" t="s">
        <v>578</v>
      </c>
      <c r="B148" s="28" t="s">
        <v>579</v>
      </c>
      <c r="C148" s="41">
        <v>99904</v>
      </c>
      <c r="D148" s="30" t="s">
        <v>65</v>
      </c>
      <c r="E148" s="42" t="s">
        <v>580</v>
      </c>
      <c r="F148" s="55" t="s">
        <v>499</v>
      </c>
      <c r="G148" s="33" t="s">
        <v>64</v>
      </c>
      <c r="H148" s="44">
        <v>0.72430000000000005</v>
      </c>
      <c r="I148" s="35">
        <f>ROUND((Reference!B$16*List!$H148)+Reference!B$17,0)</f>
        <v>890</v>
      </c>
      <c r="J148" s="35">
        <f>ROUND((Reference!C$16*List!$H148)+Reference!C$17,0)</f>
        <v>1327</v>
      </c>
      <c r="K148" s="35">
        <f>ROUND((Reference!D$16*List!$H148)+Reference!D$17,0)</f>
        <v>1590</v>
      </c>
      <c r="L148" s="35">
        <f>ROUND((Reference!E$16*List!$H148)+Reference!E$17,0)</f>
        <v>1966</v>
      </c>
      <c r="M148" s="35">
        <f>ROUND((Reference!F$16*List!$H148)+Reference!F$17,0)</f>
        <v>2048</v>
      </c>
      <c r="N148" s="35">
        <f>ROUND((Reference!G$16*List!$H148)+Reference!G$17,0)</f>
        <v>2319</v>
      </c>
      <c r="O148" s="35">
        <f>ROUND((Reference!H$16*List!$H148)+Reference!H$17,0)</f>
        <v>2407</v>
      </c>
      <c r="P148" s="35">
        <f>ROUND((Reference!I$16*List!$H148)+Reference!I$17,0)</f>
        <v>2502</v>
      </c>
      <c r="Q148" s="35">
        <f>ROUND((Reference!J$16*List!$H148)+Reference!J$17,0)</f>
        <v>2897</v>
      </c>
      <c r="R148" s="35">
        <f>ROUND((Reference!K$16*List!$H148)+Reference!K$17,0)</f>
        <v>2989</v>
      </c>
      <c r="S148" s="35">
        <f>ROUND((Reference!L$16*List!$H148)+Reference!L$17,0)</f>
        <v>3225</v>
      </c>
      <c r="T148" s="35">
        <f>ROUND((Reference!M$16*List!$H148)+Reference!M$17,0)</f>
        <v>3852</v>
      </c>
      <c r="U148" s="35">
        <f>ROUND((Reference!N$16*List!$H148)+Reference!N$17,0)</f>
        <v>15541</v>
      </c>
      <c r="V148" s="36">
        <f>ROUND((Reference!O$16*List!$H148)+Reference!O$17,0)</f>
        <v>578</v>
      </c>
      <c r="W148" s="36">
        <f>ROUND((Reference!P$16*List!$H148)+Reference!P$17,0)</f>
        <v>814</v>
      </c>
      <c r="X148" s="36">
        <f>ROUND((Reference!Q$16*List!$H148)+Reference!Q$17,0)</f>
        <v>407</v>
      </c>
      <c r="Y148" s="37"/>
      <c r="Z148" s="4" t="str">
        <f t="shared" si="5"/>
        <v>DESHA, Arkansas</v>
      </c>
      <c r="AA148" s="42" t="s">
        <v>580</v>
      </c>
      <c r="AB148" s="38" t="s">
        <v>54</v>
      </c>
      <c r="AC148" s="43" t="s">
        <v>499</v>
      </c>
      <c r="AD148" s="45"/>
      <c r="AE148">
        <f t="shared" si="6"/>
        <v>0.72430000000000005</v>
      </c>
      <c r="AF148">
        <v>17860</v>
      </c>
      <c r="AG148" t="s">
        <v>585</v>
      </c>
      <c r="AH148">
        <v>0.84700000000000009</v>
      </c>
    </row>
    <row r="149" spans="1:34" x14ac:dyDescent="0.35">
      <c r="A149" s="28" t="s">
        <v>582</v>
      </c>
      <c r="B149" s="28" t="s">
        <v>583</v>
      </c>
      <c r="C149" s="41">
        <v>99904</v>
      </c>
      <c r="D149" s="30" t="s">
        <v>65</v>
      </c>
      <c r="E149" s="42" t="s">
        <v>584</v>
      </c>
      <c r="F149" s="55" t="s">
        <v>499</v>
      </c>
      <c r="G149" s="33" t="s">
        <v>64</v>
      </c>
      <c r="H149" s="44">
        <v>0.72430000000000005</v>
      </c>
      <c r="I149" s="35">
        <f>ROUND((Reference!B$16*List!$H149)+Reference!B$17,0)</f>
        <v>890</v>
      </c>
      <c r="J149" s="35">
        <f>ROUND((Reference!C$16*List!$H149)+Reference!C$17,0)</f>
        <v>1327</v>
      </c>
      <c r="K149" s="35">
        <f>ROUND((Reference!D$16*List!$H149)+Reference!D$17,0)</f>
        <v>1590</v>
      </c>
      <c r="L149" s="35">
        <f>ROUND((Reference!E$16*List!$H149)+Reference!E$17,0)</f>
        <v>1966</v>
      </c>
      <c r="M149" s="35">
        <f>ROUND((Reference!F$16*List!$H149)+Reference!F$17,0)</f>
        <v>2048</v>
      </c>
      <c r="N149" s="35">
        <f>ROUND((Reference!G$16*List!$H149)+Reference!G$17,0)</f>
        <v>2319</v>
      </c>
      <c r="O149" s="35">
        <f>ROUND((Reference!H$16*List!$H149)+Reference!H$17,0)</f>
        <v>2407</v>
      </c>
      <c r="P149" s="35">
        <f>ROUND((Reference!I$16*List!$H149)+Reference!I$17,0)</f>
        <v>2502</v>
      </c>
      <c r="Q149" s="35">
        <f>ROUND((Reference!J$16*List!$H149)+Reference!J$17,0)</f>
        <v>2897</v>
      </c>
      <c r="R149" s="35">
        <f>ROUND((Reference!K$16*List!$H149)+Reference!K$17,0)</f>
        <v>2989</v>
      </c>
      <c r="S149" s="35">
        <f>ROUND((Reference!L$16*List!$H149)+Reference!L$17,0)</f>
        <v>3225</v>
      </c>
      <c r="T149" s="35">
        <f>ROUND((Reference!M$16*List!$H149)+Reference!M$17,0)</f>
        <v>3852</v>
      </c>
      <c r="U149" s="35">
        <f>ROUND((Reference!N$16*List!$H149)+Reference!N$17,0)</f>
        <v>15541</v>
      </c>
      <c r="V149" s="36">
        <f>ROUND((Reference!O$16*List!$H149)+Reference!O$17,0)</f>
        <v>578</v>
      </c>
      <c r="W149" s="36">
        <f>ROUND((Reference!P$16*List!$H149)+Reference!P$17,0)</f>
        <v>814</v>
      </c>
      <c r="X149" s="36">
        <f>ROUND((Reference!Q$16*List!$H149)+Reference!Q$17,0)</f>
        <v>407</v>
      </c>
      <c r="Y149" s="37"/>
      <c r="Z149" s="4" t="str">
        <f t="shared" si="5"/>
        <v>DREW, Arkansas</v>
      </c>
      <c r="AA149" s="42" t="s">
        <v>584</v>
      </c>
      <c r="AB149" s="38" t="s">
        <v>54</v>
      </c>
      <c r="AC149" s="43" t="s">
        <v>499</v>
      </c>
      <c r="AD149" s="45"/>
      <c r="AE149">
        <f t="shared" si="6"/>
        <v>0.72430000000000005</v>
      </c>
      <c r="AF149">
        <v>17900</v>
      </c>
      <c r="AG149" t="s">
        <v>590</v>
      </c>
      <c r="AH149">
        <v>0.88840000000000008</v>
      </c>
    </row>
    <row r="150" spans="1:34" x14ac:dyDescent="0.35">
      <c r="A150" s="28" t="s">
        <v>586</v>
      </c>
      <c r="B150" s="28" t="s">
        <v>587</v>
      </c>
      <c r="C150" s="29">
        <v>30780</v>
      </c>
      <c r="D150" s="30" t="s">
        <v>588</v>
      </c>
      <c r="E150" s="31" t="s">
        <v>589</v>
      </c>
      <c r="F150" s="54" t="s">
        <v>499</v>
      </c>
      <c r="G150" s="33" t="s">
        <v>53</v>
      </c>
      <c r="H150" s="40">
        <v>0.83840000000000003</v>
      </c>
      <c r="I150" s="35">
        <f>ROUND((Reference!B$16*List!$H150)+Reference!B$17,0)</f>
        <v>988</v>
      </c>
      <c r="J150" s="35">
        <f>ROUND((Reference!C$16*List!$H150)+Reference!C$17,0)</f>
        <v>1473</v>
      </c>
      <c r="K150" s="35">
        <f>ROUND((Reference!D$16*List!$H150)+Reference!D$17,0)</f>
        <v>1765</v>
      </c>
      <c r="L150" s="35">
        <f>ROUND((Reference!E$16*List!$H150)+Reference!E$17,0)</f>
        <v>2182</v>
      </c>
      <c r="M150" s="35">
        <f>ROUND((Reference!F$16*List!$H150)+Reference!F$17,0)</f>
        <v>2273</v>
      </c>
      <c r="N150" s="35">
        <f>ROUND((Reference!G$16*List!$H150)+Reference!G$17,0)</f>
        <v>2574</v>
      </c>
      <c r="O150" s="35">
        <f>ROUND((Reference!H$16*List!$H150)+Reference!H$17,0)</f>
        <v>2672</v>
      </c>
      <c r="P150" s="35">
        <f>ROUND((Reference!I$16*List!$H150)+Reference!I$17,0)</f>
        <v>2777</v>
      </c>
      <c r="Q150" s="35">
        <f>ROUND((Reference!J$16*List!$H150)+Reference!J$17,0)</f>
        <v>3216</v>
      </c>
      <c r="R150" s="35">
        <f>ROUND((Reference!K$16*List!$H150)+Reference!K$17,0)</f>
        <v>3317</v>
      </c>
      <c r="S150" s="35">
        <f>ROUND((Reference!L$16*List!$H150)+Reference!L$17,0)</f>
        <v>3579</v>
      </c>
      <c r="T150" s="35">
        <f>ROUND((Reference!M$16*List!$H150)+Reference!M$17,0)</f>
        <v>4275</v>
      </c>
      <c r="U150" s="35">
        <f>ROUND((Reference!N$16*List!$H150)+Reference!N$17,0)</f>
        <v>17249</v>
      </c>
      <c r="V150" s="36">
        <f>ROUND((Reference!O$16*List!$H150)+Reference!O$17,0)</f>
        <v>641</v>
      </c>
      <c r="W150" s="36">
        <f>ROUND((Reference!P$16*List!$H150)+Reference!P$17,0)</f>
        <v>904</v>
      </c>
      <c r="X150" s="36">
        <f>ROUND((Reference!Q$16*List!$H150)+Reference!Q$17,0)</f>
        <v>452</v>
      </c>
      <c r="Y150" s="37"/>
      <c r="Z150" s="4" t="str">
        <f t="shared" si="5"/>
        <v>FAULKNER, Arkansas</v>
      </c>
      <c r="AA150" s="31" t="s">
        <v>589</v>
      </c>
      <c r="AB150" s="38" t="s">
        <v>54</v>
      </c>
      <c r="AC150" s="32" t="s">
        <v>499</v>
      </c>
      <c r="AD150" s="39"/>
      <c r="AE150">
        <f t="shared" si="6"/>
        <v>0.83840000000000003</v>
      </c>
      <c r="AF150">
        <v>17980</v>
      </c>
      <c r="AG150" t="s">
        <v>290</v>
      </c>
      <c r="AH150">
        <v>0.80530000000000002</v>
      </c>
    </row>
    <row r="151" spans="1:34" x14ac:dyDescent="0.35">
      <c r="A151" s="28" t="s">
        <v>591</v>
      </c>
      <c r="B151" s="28" t="s">
        <v>592</v>
      </c>
      <c r="C151" s="29">
        <v>22900</v>
      </c>
      <c r="D151" s="30" t="s">
        <v>563</v>
      </c>
      <c r="E151" s="31" t="s">
        <v>176</v>
      </c>
      <c r="F151" s="55" t="s">
        <v>499</v>
      </c>
      <c r="G151" s="33" t="s">
        <v>593</v>
      </c>
      <c r="H151" s="40">
        <v>0.79210000000000003</v>
      </c>
      <c r="I151" s="35">
        <f>ROUND((Reference!B$16*List!$H151)+Reference!B$17,0)</f>
        <v>948</v>
      </c>
      <c r="J151" s="35">
        <f>ROUND((Reference!C$16*List!$H151)+Reference!C$17,0)</f>
        <v>1414</v>
      </c>
      <c r="K151" s="35">
        <f>ROUND((Reference!D$16*List!$H151)+Reference!D$17,0)</f>
        <v>1694</v>
      </c>
      <c r="L151" s="35">
        <f>ROUND((Reference!E$16*List!$H151)+Reference!E$17,0)</f>
        <v>2094</v>
      </c>
      <c r="M151" s="35">
        <f>ROUND((Reference!F$16*List!$H151)+Reference!F$17,0)</f>
        <v>2182</v>
      </c>
      <c r="N151" s="35">
        <f>ROUND((Reference!G$16*List!$H151)+Reference!G$17,0)</f>
        <v>2470</v>
      </c>
      <c r="O151" s="35">
        <f>ROUND((Reference!H$16*List!$H151)+Reference!H$17,0)</f>
        <v>2565</v>
      </c>
      <c r="P151" s="35">
        <f>ROUND((Reference!I$16*List!$H151)+Reference!I$17,0)</f>
        <v>2666</v>
      </c>
      <c r="Q151" s="35">
        <f>ROUND((Reference!J$16*List!$H151)+Reference!J$17,0)</f>
        <v>3086</v>
      </c>
      <c r="R151" s="35">
        <f>ROUND((Reference!K$16*List!$H151)+Reference!K$17,0)</f>
        <v>3184</v>
      </c>
      <c r="S151" s="35">
        <f>ROUND((Reference!L$16*List!$H151)+Reference!L$17,0)</f>
        <v>3436</v>
      </c>
      <c r="T151" s="35">
        <f>ROUND((Reference!M$16*List!$H151)+Reference!M$17,0)</f>
        <v>4103</v>
      </c>
      <c r="U151" s="35">
        <f>ROUND((Reference!N$16*List!$H151)+Reference!N$17,0)</f>
        <v>16556</v>
      </c>
      <c r="V151" s="36">
        <f>ROUND((Reference!O$16*List!$H151)+Reference!O$17,0)</f>
        <v>615</v>
      </c>
      <c r="W151" s="36">
        <f>ROUND((Reference!P$16*List!$H151)+Reference!P$17,0)</f>
        <v>867</v>
      </c>
      <c r="X151" s="36">
        <f>ROUND((Reference!Q$16*List!$H151)+Reference!Q$17,0)</f>
        <v>434</v>
      </c>
      <c r="Y151" s="37"/>
      <c r="Z151" s="4" t="str">
        <f t="shared" si="5"/>
        <v>FRANKLIN, Arkansas</v>
      </c>
      <c r="AA151" s="31" t="s">
        <v>176</v>
      </c>
      <c r="AB151" s="38" t="s">
        <v>54</v>
      </c>
      <c r="AC151" s="32" t="s">
        <v>499</v>
      </c>
      <c r="AD151" s="39"/>
      <c r="AE151">
        <f t="shared" si="6"/>
        <v>0.79210000000000003</v>
      </c>
      <c r="AF151">
        <v>18020</v>
      </c>
      <c r="AG151" t="s">
        <v>597</v>
      </c>
      <c r="AH151">
        <v>1.0006000000000002</v>
      </c>
    </row>
    <row r="152" spans="1:34" x14ac:dyDescent="0.35">
      <c r="A152" s="28" t="s">
        <v>594</v>
      </c>
      <c r="B152" s="28" t="s">
        <v>595</v>
      </c>
      <c r="C152" s="41">
        <v>99904</v>
      </c>
      <c r="D152" s="30" t="s">
        <v>65</v>
      </c>
      <c r="E152" s="42" t="s">
        <v>596</v>
      </c>
      <c r="F152" s="55" t="s">
        <v>499</v>
      </c>
      <c r="G152" s="33" t="s">
        <v>64</v>
      </c>
      <c r="H152" s="44">
        <v>0.72430000000000005</v>
      </c>
      <c r="I152" s="35">
        <f>ROUND((Reference!B$16*List!$H152)+Reference!B$17,0)</f>
        <v>890</v>
      </c>
      <c r="J152" s="35">
        <f>ROUND((Reference!C$16*List!$H152)+Reference!C$17,0)</f>
        <v>1327</v>
      </c>
      <c r="K152" s="35">
        <f>ROUND((Reference!D$16*List!$H152)+Reference!D$17,0)</f>
        <v>1590</v>
      </c>
      <c r="L152" s="35">
        <f>ROUND((Reference!E$16*List!$H152)+Reference!E$17,0)</f>
        <v>1966</v>
      </c>
      <c r="M152" s="35">
        <f>ROUND((Reference!F$16*List!$H152)+Reference!F$17,0)</f>
        <v>2048</v>
      </c>
      <c r="N152" s="35">
        <f>ROUND((Reference!G$16*List!$H152)+Reference!G$17,0)</f>
        <v>2319</v>
      </c>
      <c r="O152" s="35">
        <f>ROUND((Reference!H$16*List!$H152)+Reference!H$17,0)</f>
        <v>2407</v>
      </c>
      <c r="P152" s="35">
        <f>ROUND((Reference!I$16*List!$H152)+Reference!I$17,0)</f>
        <v>2502</v>
      </c>
      <c r="Q152" s="35">
        <f>ROUND((Reference!J$16*List!$H152)+Reference!J$17,0)</f>
        <v>2897</v>
      </c>
      <c r="R152" s="35">
        <f>ROUND((Reference!K$16*List!$H152)+Reference!K$17,0)</f>
        <v>2989</v>
      </c>
      <c r="S152" s="35">
        <f>ROUND((Reference!L$16*List!$H152)+Reference!L$17,0)</f>
        <v>3225</v>
      </c>
      <c r="T152" s="35">
        <f>ROUND((Reference!M$16*List!$H152)+Reference!M$17,0)</f>
        <v>3852</v>
      </c>
      <c r="U152" s="35">
        <f>ROUND((Reference!N$16*List!$H152)+Reference!N$17,0)</f>
        <v>15541</v>
      </c>
      <c r="V152" s="36">
        <f>ROUND((Reference!O$16*List!$H152)+Reference!O$17,0)</f>
        <v>578</v>
      </c>
      <c r="W152" s="36">
        <f>ROUND((Reference!P$16*List!$H152)+Reference!P$17,0)</f>
        <v>814</v>
      </c>
      <c r="X152" s="36">
        <f>ROUND((Reference!Q$16*List!$H152)+Reference!Q$17,0)</f>
        <v>407</v>
      </c>
      <c r="Y152" s="37"/>
      <c r="Z152" s="4" t="str">
        <f t="shared" si="5"/>
        <v>FULTON, Arkansas</v>
      </c>
      <c r="AA152" s="42" t="s">
        <v>596</v>
      </c>
      <c r="AB152" s="38" t="s">
        <v>54</v>
      </c>
      <c r="AC152" s="43" t="s">
        <v>499</v>
      </c>
      <c r="AD152" s="45"/>
      <c r="AE152">
        <f t="shared" si="6"/>
        <v>0.72430000000000005</v>
      </c>
      <c r="AF152">
        <v>18140</v>
      </c>
      <c r="AG152" t="s">
        <v>602</v>
      </c>
      <c r="AH152">
        <v>0.94750000000000001</v>
      </c>
    </row>
    <row r="153" spans="1:34" x14ac:dyDescent="0.35">
      <c r="A153" s="28" t="s">
        <v>598</v>
      </c>
      <c r="B153" s="28" t="s">
        <v>599</v>
      </c>
      <c r="C153" s="41">
        <v>26300</v>
      </c>
      <c r="D153" s="30" t="s">
        <v>600</v>
      </c>
      <c r="E153" s="42" t="s">
        <v>601</v>
      </c>
      <c r="F153" s="54" t="s">
        <v>499</v>
      </c>
      <c r="G153" s="33" t="s">
        <v>53</v>
      </c>
      <c r="H153" s="44">
        <v>0.82710000000000006</v>
      </c>
      <c r="I153" s="35">
        <f>ROUND((Reference!B$16*List!$H153)+Reference!B$17,0)</f>
        <v>978</v>
      </c>
      <c r="J153" s="35">
        <f>ROUND((Reference!C$16*List!$H153)+Reference!C$17,0)</f>
        <v>1459</v>
      </c>
      <c r="K153" s="35">
        <f>ROUND((Reference!D$16*List!$H153)+Reference!D$17,0)</f>
        <v>1748</v>
      </c>
      <c r="L153" s="35">
        <f>ROUND((Reference!E$16*List!$H153)+Reference!E$17,0)</f>
        <v>2161</v>
      </c>
      <c r="M153" s="35">
        <f>ROUND((Reference!F$16*List!$H153)+Reference!F$17,0)</f>
        <v>2251</v>
      </c>
      <c r="N153" s="35">
        <f>ROUND((Reference!G$16*List!$H153)+Reference!G$17,0)</f>
        <v>2548</v>
      </c>
      <c r="O153" s="35">
        <f>ROUND((Reference!H$16*List!$H153)+Reference!H$17,0)</f>
        <v>2646</v>
      </c>
      <c r="P153" s="35">
        <f>ROUND((Reference!I$16*List!$H153)+Reference!I$17,0)</f>
        <v>2750</v>
      </c>
      <c r="Q153" s="35">
        <f>ROUND((Reference!J$16*List!$H153)+Reference!J$17,0)</f>
        <v>3184</v>
      </c>
      <c r="R153" s="35">
        <f>ROUND((Reference!K$16*List!$H153)+Reference!K$17,0)</f>
        <v>3285</v>
      </c>
      <c r="S153" s="35">
        <f>ROUND((Reference!L$16*List!$H153)+Reference!L$17,0)</f>
        <v>3544</v>
      </c>
      <c r="T153" s="35">
        <f>ROUND((Reference!M$16*List!$H153)+Reference!M$17,0)</f>
        <v>4233</v>
      </c>
      <c r="U153" s="35">
        <f>ROUND((Reference!N$16*List!$H153)+Reference!N$17,0)</f>
        <v>17080</v>
      </c>
      <c r="V153" s="36">
        <f>ROUND((Reference!O$16*List!$H153)+Reference!O$17,0)</f>
        <v>635</v>
      </c>
      <c r="W153" s="36">
        <f>ROUND((Reference!P$16*List!$H153)+Reference!P$17,0)</f>
        <v>895</v>
      </c>
      <c r="X153" s="36">
        <f>ROUND((Reference!Q$16*List!$H153)+Reference!Q$17,0)</f>
        <v>447</v>
      </c>
      <c r="Y153" s="37"/>
      <c r="Z153" s="4" t="str">
        <f t="shared" si="5"/>
        <v>GARLAND, Arkansas</v>
      </c>
      <c r="AA153" s="42" t="s">
        <v>601</v>
      </c>
      <c r="AB153" s="38" t="s">
        <v>54</v>
      </c>
      <c r="AC153" s="43" t="s">
        <v>499</v>
      </c>
      <c r="AD153" s="45"/>
      <c r="AE153">
        <f t="shared" si="6"/>
        <v>0.82710000000000006</v>
      </c>
      <c r="AF153">
        <v>18580</v>
      </c>
      <c r="AG153" t="s">
        <v>606</v>
      </c>
      <c r="AH153">
        <v>0.95860000000000001</v>
      </c>
    </row>
    <row r="154" spans="1:34" x14ac:dyDescent="0.35">
      <c r="A154" s="28" t="s">
        <v>603</v>
      </c>
      <c r="B154" s="28" t="s">
        <v>604</v>
      </c>
      <c r="C154" s="41">
        <v>30780</v>
      </c>
      <c r="D154" s="30" t="s">
        <v>588</v>
      </c>
      <c r="E154" s="42" t="s">
        <v>605</v>
      </c>
      <c r="F154" s="54" t="s">
        <v>499</v>
      </c>
      <c r="G154" s="33" t="s">
        <v>53</v>
      </c>
      <c r="H154" s="44">
        <v>0.83840000000000003</v>
      </c>
      <c r="I154" s="35">
        <f>ROUND((Reference!B$16*List!$H154)+Reference!B$17,0)</f>
        <v>988</v>
      </c>
      <c r="J154" s="35">
        <f>ROUND((Reference!C$16*List!$H154)+Reference!C$17,0)</f>
        <v>1473</v>
      </c>
      <c r="K154" s="35">
        <f>ROUND((Reference!D$16*List!$H154)+Reference!D$17,0)</f>
        <v>1765</v>
      </c>
      <c r="L154" s="35">
        <f>ROUND((Reference!E$16*List!$H154)+Reference!E$17,0)</f>
        <v>2182</v>
      </c>
      <c r="M154" s="35">
        <f>ROUND((Reference!F$16*List!$H154)+Reference!F$17,0)</f>
        <v>2273</v>
      </c>
      <c r="N154" s="35">
        <f>ROUND((Reference!G$16*List!$H154)+Reference!G$17,0)</f>
        <v>2574</v>
      </c>
      <c r="O154" s="35">
        <f>ROUND((Reference!H$16*List!$H154)+Reference!H$17,0)</f>
        <v>2672</v>
      </c>
      <c r="P154" s="35">
        <f>ROUND((Reference!I$16*List!$H154)+Reference!I$17,0)</f>
        <v>2777</v>
      </c>
      <c r="Q154" s="35">
        <f>ROUND((Reference!J$16*List!$H154)+Reference!J$17,0)</f>
        <v>3216</v>
      </c>
      <c r="R154" s="35">
        <f>ROUND((Reference!K$16*List!$H154)+Reference!K$17,0)</f>
        <v>3317</v>
      </c>
      <c r="S154" s="35">
        <f>ROUND((Reference!L$16*List!$H154)+Reference!L$17,0)</f>
        <v>3579</v>
      </c>
      <c r="T154" s="35">
        <f>ROUND((Reference!M$16*List!$H154)+Reference!M$17,0)</f>
        <v>4275</v>
      </c>
      <c r="U154" s="35">
        <f>ROUND((Reference!N$16*List!$H154)+Reference!N$17,0)</f>
        <v>17249</v>
      </c>
      <c r="V154" s="36">
        <f>ROUND((Reference!O$16*List!$H154)+Reference!O$17,0)</f>
        <v>641</v>
      </c>
      <c r="W154" s="36">
        <f>ROUND((Reference!P$16*List!$H154)+Reference!P$17,0)</f>
        <v>904</v>
      </c>
      <c r="X154" s="36">
        <f>ROUND((Reference!Q$16*List!$H154)+Reference!Q$17,0)</f>
        <v>452</v>
      </c>
      <c r="Y154" s="37"/>
      <c r="Z154" s="4" t="str">
        <f t="shared" si="5"/>
        <v>GRANT, Arkansas</v>
      </c>
      <c r="AA154" s="42" t="s">
        <v>605</v>
      </c>
      <c r="AB154" s="38" t="s">
        <v>54</v>
      </c>
      <c r="AC154" s="43" t="s">
        <v>499</v>
      </c>
      <c r="AD154" s="45"/>
      <c r="AE154">
        <f t="shared" si="6"/>
        <v>0.83840000000000003</v>
      </c>
      <c r="AF154">
        <v>18700</v>
      </c>
      <c r="AG154" t="s">
        <v>609</v>
      </c>
      <c r="AH154">
        <v>1.0952</v>
      </c>
    </row>
    <row r="155" spans="1:34" x14ac:dyDescent="0.35">
      <c r="A155" s="28" t="s">
        <v>607</v>
      </c>
      <c r="B155" s="28" t="s">
        <v>608</v>
      </c>
      <c r="C155" s="41">
        <v>99904</v>
      </c>
      <c r="D155" s="30" t="s">
        <v>65</v>
      </c>
      <c r="E155" s="42" t="s">
        <v>186</v>
      </c>
      <c r="F155" s="55" t="s">
        <v>499</v>
      </c>
      <c r="G155" s="33" t="s">
        <v>64</v>
      </c>
      <c r="H155" s="44">
        <v>0.72430000000000005</v>
      </c>
      <c r="I155" s="35">
        <f>ROUND((Reference!B$16*List!$H155)+Reference!B$17,0)</f>
        <v>890</v>
      </c>
      <c r="J155" s="35">
        <f>ROUND((Reference!C$16*List!$H155)+Reference!C$17,0)</f>
        <v>1327</v>
      </c>
      <c r="K155" s="35">
        <f>ROUND((Reference!D$16*List!$H155)+Reference!D$17,0)</f>
        <v>1590</v>
      </c>
      <c r="L155" s="35">
        <f>ROUND((Reference!E$16*List!$H155)+Reference!E$17,0)</f>
        <v>1966</v>
      </c>
      <c r="M155" s="35">
        <f>ROUND((Reference!F$16*List!$H155)+Reference!F$17,0)</f>
        <v>2048</v>
      </c>
      <c r="N155" s="35">
        <f>ROUND((Reference!G$16*List!$H155)+Reference!G$17,0)</f>
        <v>2319</v>
      </c>
      <c r="O155" s="35">
        <f>ROUND((Reference!H$16*List!$H155)+Reference!H$17,0)</f>
        <v>2407</v>
      </c>
      <c r="P155" s="35">
        <f>ROUND((Reference!I$16*List!$H155)+Reference!I$17,0)</f>
        <v>2502</v>
      </c>
      <c r="Q155" s="35">
        <f>ROUND((Reference!J$16*List!$H155)+Reference!J$17,0)</f>
        <v>2897</v>
      </c>
      <c r="R155" s="35">
        <f>ROUND((Reference!K$16*List!$H155)+Reference!K$17,0)</f>
        <v>2989</v>
      </c>
      <c r="S155" s="35">
        <f>ROUND((Reference!L$16*List!$H155)+Reference!L$17,0)</f>
        <v>3225</v>
      </c>
      <c r="T155" s="35">
        <f>ROUND((Reference!M$16*List!$H155)+Reference!M$17,0)</f>
        <v>3852</v>
      </c>
      <c r="U155" s="35">
        <f>ROUND((Reference!N$16*List!$H155)+Reference!N$17,0)</f>
        <v>15541</v>
      </c>
      <c r="V155" s="36">
        <f>ROUND((Reference!O$16*List!$H155)+Reference!O$17,0)</f>
        <v>578</v>
      </c>
      <c r="W155" s="36">
        <f>ROUND((Reference!P$16*List!$H155)+Reference!P$17,0)</f>
        <v>814</v>
      </c>
      <c r="X155" s="36">
        <f>ROUND((Reference!Q$16*List!$H155)+Reference!Q$17,0)</f>
        <v>407</v>
      </c>
      <c r="Y155" s="37"/>
      <c r="Z155" s="4" t="str">
        <f t="shared" si="5"/>
        <v>GREENE, Arkansas</v>
      </c>
      <c r="AA155" s="42" t="s">
        <v>186</v>
      </c>
      <c r="AB155" s="38" t="s">
        <v>54</v>
      </c>
      <c r="AC155" s="43" t="s">
        <v>499</v>
      </c>
      <c r="AD155" s="45"/>
      <c r="AE155">
        <f t="shared" si="6"/>
        <v>0.72430000000000005</v>
      </c>
      <c r="AF155">
        <v>18880</v>
      </c>
      <c r="AG155" t="s">
        <v>613</v>
      </c>
      <c r="AH155">
        <v>0.88340000000000007</v>
      </c>
    </row>
    <row r="156" spans="1:34" x14ac:dyDescent="0.35">
      <c r="A156" s="28" t="s">
        <v>610</v>
      </c>
      <c r="B156" s="28" t="s">
        <v>611</v>
      </c>
      <c r="C156" s="41">
        <v>99904</v>
      </c>
      <c r="D156" s="30" t="s">
        <v>65</v>
      </c>
      <c r="E156" s="42" t="s">
        <v>612</v>
      </c>
      <c r="F156" s="55" t="s">
        <v>499</v>
      </c>
      <c r="G156" s="33" t="s">
        <v>64</v>
      </c>
      <c r="H156" s="44">
        <v>0.72430000000000005</v>
      </c>
      <c r="I156" s="35">
        <f>ROUND((Reference!B$16*List!$H156)+Reference!B$17,0)</f>
        <v>890</v>
      </c>
      <c r="J156" s="35">
        <f>ROUND((Reference!C$16*List!$H156)+Reference!C$17,0)</f>
        <v>1327</v>
      </c>
      <c r="K156" s="35">
        <f>ROUND((Reference!D$16*List!$H156)+Reference!D$17,0)</f>
        <v>1590</v>
      </c>
      <c r="L156" s="35">
        <f>ROUND((Reference!E$16*List!$H156)+Reference!E$17,0)</f>
        <v>1966</v>
      </c>
      <c r="M156" s="35">
        <f>ROUND((Reference!F$16*List!$H156)+Reference!F$17,0)</f>
        <v>2048</v>
      </c>
      <c r="N156" s="35">
        <f>ROUND((Reference!G$16*List!$H156)+Reference!G$17,0)</f>
        <v>2319</v>
      </c>
      <c r="O156" s="35">
        <f>ROUND((Reference!H$16*List!$H156)+Reference!H$17,0)</f>
        <v>2407</v>
      </c>
      <c r="P156" s="35">
        <f>ROUND((Reference!I$16*List!$H156)+Reference!I$17,0)</f>
        <v>2502</v>
      </c>
      <c r="Q156" s="35">
        <f>ROUND((Reference!J$16*List!$H156)+Reference!J$17,0)</f>
        <v>2897</v>
      </c>
      <c r="R156" s="35">
        <f>ROUND((Reference!K$16*List!$H156)+Reference!K$17,0)</f>
        <v>2989</v>
      </c>
      <c r="S156" s="35">
        <f>ROUND((Reference!L$16*List!$H156)+Reference!L$17,0)</f>
        <v>3225</v>
      </c>
      <c r="T156" s="35">
        <f>ROUND((Reference!M$16*List!$H156)+Reference!M$17,0)</f>
        <v>3852</v>
      </c>
      <c r="U156" s="35">
        <f>ROUND((Reference!N$16*List!$H156)+Reference!N$17,0)</f>
        <v>15541</v>
      </c>
      <c r="V156" s="36">
        <f>ROUND((Reference!O$16*List!$H156)+Reference!O$17,0)</f>
        <v>578</v>
      </c>
      <c r="W156" s="36">
        <f>ROUND((Reference!P$16*List!$H156)+Reference!P$17,0)</f>
        <v>814</v>
      </c>
      <c r="X156" s="36">
        <f>ROUND((Reference!Q$16*List!$H156)+Reference!Q$17,0)</f>
        <v>407</v>
      </c>
      <c r="Y156" s="37"/>
      <c r="Z156" s="4" t="str">
        <f t="shared" si="5"/>
        <v>HEMPSTEAD, Arkansas</v>
      </c>
      <c r="AA156" s="42" t="s">
        <v>612</v>
      </c>
      <c r="AB156" s="38" t="s">
        <v>54</v>
      </c>
      <c r="AC156" s="43" t="s">
        <v>499</v>
      </c>
      <c r="AD156" s="45"/>
      <c r="AE156">
        <f t="shared" si="6"/>
        <v>0.72430000000000005</v>
      </c>
      <c r="AF156">
        <v>19060</v>
      </c>
      <c r="AG156" t="s">
        <v>617</v>
      </c>
      <c r="AH156">
        <v>0.87609999999999999</v>
      </c>
    </row>
    <row r="157" spans="1:34" x14ac:dyDescent="0.35">
      <c r="A157" s="28" t="s">
        <v>614</v>
      </c>
      <c r="B157" s="28" t="s">
        <v>615</v>
      </c>
      <c r="C157" s="41">
        <v>99904</v>
      </c>
      <c r="D157" s="30" t="s">
        <v>65</v>
      </c>
      <c r="E157" s="42" t="s">
        <v>616</v>
      </c>
      <c r="F157" s="55" t="s">
        <v>499</v>
      </c>
      <c r="G157" s="33" t="s">
        <v>64</v>
      </c>
      <c r="H157" s="44">
        <v>0.72430000000000005</v>
      </c>
      <c r="I157" s="35">
        <f>ROUND((Reference!B$16*List!$H157)+Reference!B$17,0)</f>
        <v>890</v>
      </c>
      <c r="J157" s="35">
        <f>ROUND((Reference!C$16*List!$H157)+Reference!C$17,0)</f>
        <v>1327</v>
      </c>
      <c r="K157" s="35">
        <f>ROUND((Reference!D$16*List!$H157)+Reference!D$17,0)</f>
        <v>1590</v>
      </c>
      <c r="L157" s="35">
        <f>ROUND((Reference!E$16*List!$H157)+Reference!E$17,0)</f>
        <v>1966</v>
      </c>
      <c r="M157" s="35">
        <f>ROUND((Reference!F$16*List!$H157)+Reference!F$17,0)</f>
        <v>2048</v>
      </c>
      <c r="N157" s="35">
        <f>ROUND((Reference!G$16*List!$H157)+Reference!G$17,0)</f>
        <v>2319</v>
      </c>
      <c r="O157" s="35">
        <f>ROUND((Reference!H$16*List!$H157)+Reference!H$17,0)</f>
        <v>2407</v>
      </c>
      <c r="P157" s="35">
        <f>ROUND((Reference!I$16*List!$H157)+Reference!I$17,0)</f>
        <v>2502</v>
      </c>
      <c r="Q157" s="35">
        <f>ROUND((Reference!J$16*List!$H157)+Reference!J$17,0)</f>
        <v>2897</v>
      </c>
      <c r="R157" s="35">
        <f>ROUND((Reference!K$16*List!$H157)+Reference!K$17,0)</f>
        <v>2989</v>
      </c>
      <c r="S157" s="35">
        <f>ROUND((Reference!L$16*List!$H157)+Reference!L$17,0)</f>
        <v>3225</v>
      </c>
      <c r="T157" s="35">
        <f>ROUND((Reference!M$16*List!$H157)+Reference!M$17,0)</f>
        <v>3852</v>
      </c>
      <c r="U157" s="35">
        <f>ROUND((Reference!N$16*List!$H157)+Reference!N$17,0)</f>
        <v>15541</v>
      </c>
      <c r="V157" s="36">
        <f>ROUND((Reference!O$16*List!$H157)+Reference!O$17,0)</f>
        <v>578</v>
      </c>
      <c r="W157" s="36">
        <f>ROUND((Reference!P$16*List!$H157)+Reference!P$17,0)</f>
        <v>814</v>
      </c>
      <c r="X157" s="36">
        <f>ROUND((Reference!Q$16*List!$H157)+Reference!Q$17,0)</f>
        <v>407</v>
      </c>
      <c r="Y157" s="37"/>
      <c r="Z157" s="4" t="str">
        <f t="shared" si="5"/>
        <v>HOT SPRING, Arkansas</v>
      </c>
      <c r="AA157" s="42" t="s">
        <v>616</v>
      </c>
      <c r="AB157" s="38" t="s">
        <v>54</v>
      </c>
      <c r="AC157" s="43" t="s">
        <v>499</v>
      </c>
      <c r="AD157" s="45"/>
      <c r="AE157">
        <f t="shared" si="6"/>
        <v>0.72430000000000005</v>
      </c>
      <c r="AF157">
        <v>19124</v>
      </c>
      <c r="AG157" t="s">
        <v>621</v>
      </c>
      <c r="AH157">
        <v>0.96730000000000005</v>
      </c>
    </row>
    <row r="158" spans="1:34" x14ac:dyDescent="0.35">
      <c r="A158" s="28" t="s">
        <v>618</v>
      </c>
      <c r="B158" s="28" t="s">
        <v>619</v>
      </c>
      <c r="C158" s="41">
        <v>99904</v>
      </c>
      <c r="D158" s="30" t="s">
        <v>65</v>
      </c>
      <c r="E158" s="42" t="s">
        <v>620</v>
      </c>
      <c r="F158" s="55" t="s">
        <v>499</v>
      </c>
      <c r="G158" s="33" t="s">
        <v>64</v>
      </c>
      <c r="H158" s="44">
        <v>0.72430000000000005</v>
      </c>
      <c r="I158" s="35">
        <f>ROUND((Reference!B$16*List!$H158)+Reference!B$17,0)</f>
        <v>890</v>
      </c>
      <c r="J158" s="35">
        <f>ROUND((Reference!C$16*List!$H158)+Reference!C$17,0)</f>
        <v>1327</v>
      </c>
      <c r="K158" s="35">
        <f>ROUND((Reference!D$16*List!$H158)+Reference!D$17,0)</f>
        <v>1590</v>
      </c>
      <c r="L158" s="35">
        <f>ROUND((Reference!E$16*List!$H158)+Reference!E$17,0)</f>
        <v>1966</v>
      </c>
      <c r="M158" s="35">
        <f>ROUND((Reference!F$16*List!$H158)+Reference!F$17,0)</f>
        <v>2048</v>
      </c>
      <c r="N158" s="35">
        <f>ROUND((Reference!G$16*List!$H158)+Reference!G$17,0)</f>
        <v>2319</v>
      </c>
      <c r="O158" s="35">
        <f>ROUND((Reference!H$16*List!$H158)+Reference!H$17,0)</f>
        <v>2407</v>
      </c>
      <c r="P158" s="35">
        <f>ROUND((Reference!I$16*List!$H158)+Reference!I$17,0)</f>
        <v>2502</v>
      </c>
      <c r="Q158" s="35">
        <f>ROUND((Reference!J$16*List!$H158)+Reference!J$17,0)</f>
        <v>2897</v>
      </c>
      <c r="R158" s="35">
        <f>ROUND((Reference!K$16*List!$H158)+Reference!K$17,0)</f>
        <v>2989</v>
      </c>
      <c r="S158" s="35">
        <f>ROUND((Reference!L$16*List!$H158)+Reference!L$17,0)</f>
        <v>3225</v>
      </c>
      <c r="T158" s="35">
        <f>ROUND((Reference!M$16*List!$H158)+Reference!M$17,0)</f>
        <v>3852</v>
      </c>
      <c r="U158" s="35">
        <f>ROUND((Reference!N$16*List!$H158)+Reference!N$17,0)</f>
        <v>15541</v>
      </c>
      <c r="V158" s="36">
        <f>ROUND((Reference!O$16*List!$H158)+Reference!O$17,0)</f>
        <v>578</v>
      </c>
      <c r="W158" s="36">
        <f>ROUND((Reference!P$16*List!$H158)+Reference!P$17,0)</f>
        <v>814</v>
      </c>
      <c r="X158" s="36">
        <f>ROUND((Reference!Q$16*List!$H158)+Reference!Q$17,0)</f>
        <v>407</v>
      </c>
      <c r="Y158" s="37"/>
      <c r="Z158" s="4" t="str">
        <f t="shared" si="5"/>
        <v>HOWARD, Arkansas</v>
      </c>
      <c r="AA158" s="42" t="s">
        <v>620</v>
      </c>
      <c r="AB158" s="38" t="s">
        <v>54</v>
      </c>
      <c r="AC158" s="43" t="s">
        <v>499</v>
      </c>
      <c r="AD158" s="45"/>
      <c r="AE158">
        <f t="shared" si="6"/>
        <v>0.72430000000000005</v>
      </c>
      <c r="AF158">
        <v>19140</v>
      </c>
      <c r="AG158" t="s">
        <v>625</v>
      </c>
      <c r="AH158">
        <v>0.92300000000000004</v>
      </c>
    </row>
    <row r="159" spans="1:34" x14ac:dyDescent="0.35">
      <c r="A159" s="28" t="s">
        <v>622</v>
      </c>
      <c r="B159" s="28" t="s">
        <v>623</v>
      </c>
      <c r="C159" s="29">
        <v>99904</v>
      </c>
      <c r="D159" s="30" t="s">
        <v>65</v>
      </c>
      <c r="E159" s="31" t="s">
        <v>624</v>
      </c>
      <c r="F159" s="55" t="s">
        <v>499</v>
      </c>
      <c r="G159" s="33" t="s">
        <v>64</v>
      </c>
      <c r="H159" s="40">
        <v>0.72430000000000005</v>
      </c>
      <c r="I159" s="35">
        <f>ROUND((Reference!B$16*List!$H159)+Reference!B$17,0)</f>
        <v>890</v>
      </c>
      <c r="J159" s="35">
        <f>ROUND((Reference!C$16*List!$H159)+Reference!C$17,0)</f>
        <v>1327</v>
      </c>
      <c r="K159" s="35">
        <f>ROUND((Reference!D$16*List!$H159)+Reference!D$17,0)</f>
        <v>1590</v>
      </c>
      <c r="L159" s="35">
        <f>ROUND((Reference!E$16*List!$H159)+Reference!E$17,0)</f>
        <v>1966</v>
      </c>
      <c r="M159" s="35">
        <f>ROUND((Reference!F$16*List!$H159)+Reference!F$17,0)</f>
        <v>2048</v>
      </c>
      <c r="N159" s="35">
        <f>ROUND((Reference!G$16*List!$H159)+Reference!G$17,0)</f>
        <v>2319</v>
      </c>
      <c r="O159" s="35">
        <f>ROUND((Reference!H$16*List!$H159)+Reference!H$17,0)</f>
        <v>2407</v>
      </c>
      <c r="P159" s="35">
        <f>ROUND((Reference!I$16*List!$H159)+Reference!I$17,0)</f>
        <v>2502</v>
      </c>
      <c r="Q159" s="35">
        <f>ROUND((Reference!J$16*List!$H159)+Reference!J$17,0)</f>
        <v>2897</v>
      </c>
      <c r="R159" s="35">
        <f>ROUND((Reference!K$16*List!$H159)+Reference!K$17,0)</f>
        <v>2989</v>
      </c>
      <c r="S159" s="35">
        <f>ROUND((Reference!L$16*List!$H159)+Reference!L$17,0)</f>
        <v>3225</v>
      </c>
      <c r="T159" s="35">
        <f>ROUND((Reference!M$16*List!$H159)+Reference!M$17,0)</f>
        <v>3852</v>
      </c>
      <c r="U159" s="35">
        <f>ROUND((Reference!N$16*List!$H159)+Reference!N$17,0)</f>
        <v>15541</v>
      </c>
      <c r="V159" s="36">
        <f>ROUND((Reference!O$16*List!$H159)+Reference!O$17,0)</f>
        <v>578</v>
      </c>
      <c r="W159" s="36">
        <f>ROUND((Reference!P$16*List!$H159)+Reference!P$17,0)</f>
        <v>814</v>
      </c>
      <c r="X159" s="36">
        <f>ROUND((Reference!Q$16*List!$H159)+Reference!Q$17,0)</f>
        <v>407</v>
      </c>
      <c r="Y159" s="37"/>
      <c r="Z159" s="4" t="str">
        <f t="shared" si="5"/>
        <v>INDEPENDENCE, Arkansas</v>
      </c>
      <c r="AA159" s="31" t="s">
        <v>624</v>
      </c>
      <c r="AB159" s="38" t="s">
        <v>54</v>
      </c>
      <c r="AC159" s="32" t="s">
        <v>499</v>
      </c>
      <c r="AD159" s="39"/>
      <c r="AE159">
        <f t="shared" si="6"/>
        <v>0.72430000000000005</v>
      </c>
      <c r="AF159">
        <v>19180</v>
      </c>
      <c r="AG159" t="s">
        <v>629</v>
      </c>
      <c r="AH159">
        <v>0.9376000000000001</v>
      </c>
    </row>
    <row r="160" spans="1:34" x14ac:dyDescent="0.35">
      <c r="A160" s="28" t="s">
        <v>626</v>
      </c>
      <c r="B160" s="28" t="s">
        <v>627</v>
      </c>
      <c r="C160" s="41">
        <v>99904</v>
      </c>
      <c r="D160" s="30" t="s">
        <v>65</v>
      </c>
      <c r="E160" s="42" t="s">
        <v>628</v>
      </c>
      <c r="F160" s="55" t="s">
        <v>499</v>
      </c>
      <c r="G160" s="33" t="s">
        <v>64</v>
      </c>
      <c r="H160" s="44">
        <v>0.72430000000000005</v>
      </c>
      <c r="I160" s="35">
        <f>ROUND((Reference!B$16*List!$H160)+Reference!B$17,0)</f>
        <v>890</v>
      </c>
      <c r="J160" s="35">
        <f>ROUND((Reference!C$16*List!$H160)+Reference!C$17,0)</f>
        <v>1327</v>
      </c>
      <c r="K160" s="35">
        <f>ROUND((Reference!D$16*List!$H160)+Reference!D$17,0)</f>
        <v>1590</v>
      </c>
      <c r="L160" s="35">
        <f>ROUND((Reference!E$16*List!$H160)+Reference!E$17,0)</f>
        <v>1966</v>
      </c>
      <c r="M160" s="35">
        <f>ROUND((Reference!F$16*List!$H160)+Reference!F$17,0)</f>
        <v>2048</v>
      </c>
      <c r="N160" s="35">
        <f>ROUND((Reference!G$16*List!$H160)+Reference!G$17,0)</f>
        <v>2319</v>
      </c>
      <c r="O160" s="35">
        <f>ROUND((Reference!H$16*List!$H160)+Reference!H$17,0)</f>
        <v>2407</v>
      </c>
      <c r="P160" s="35">
        <f>ROUND((Reference!I$16*List!$H160)+Reference!I$17,0)</f>
        <v>2502</v>
      </c>
      <c r="Q160" s="35">
        <f>ROUND((Reference!J$16*List!$H160)+Reference!J$17,0)</f>
        <v>2897</v>
      </c>
      <c r="R160" s="35">
        <f>ROUND((Reference!K$16*List!$H160)+Reference!K$17,0)</f>
        <v>2989</v>
      </c>
      <c r="S160" s="35">
        <f>ROUND((Reference!L$16*List!$H160)+Reference!L$17,0)</f>
        <v>3225</v>
      </c>
      <c r="T160" s="35">
        <f>ROUND((Reference!M$16*List!$H160)+Reference!M$17,0)</f>
        <v>3852</v>
      </c>
      <c r="U160" s="35">
        <f>ROUND((Reference!N$16*List!$H160)+Reference!N$17,0)</f>
        <v>15541</v>
      </c>
      <c r="V160" s="36">
        <f>ROUND((Reference!O$16*List!$H160)+Reference!O$17,0)</f>
        <v>578</v>
      </c>
      <c r="W160" s="36">
        <f>ROUND((Reference!P$16*List!$H160)+Reference!P$17,0)</f>
        <v>814</v>
      </c>
      <c r="X160" s="36">
        <f>ROUND((Reference!Q$16*List!$H160)+Reference!Q$17,0)</f>
        <v>407</v>
      </c>
      <c r="Y160" s="37"/>
      <c r="Z160" s="4" t="str">
        <f t="shared" si="5"/>
        <v>IZARD, Arkansas</v>
      </c>
      <c r="AA160" s="42" t="s">
        <v>628</v>
      </c>
      <c r="AB160" s="38" t="s">
        <v>54</v>
      </c>
      <c r="AC160" s="43" t="s">
        <v>499</v>
      </c>
      <c r="AD160" s="45"/>
      <c r="AE160">
        <f t="shared" si="6"/>
        <v>0.72430000000000005</v>
      </c>
      <c r="AF160">
        <v>19300</v>
      </c>
      <c r="AG160" t="s">
        <v>58</v>
      </c>
      <c r="AH160">
        <v>0.7258</v>
      </c>
    </row>
    <row r="161" spans="1:34" x14ac:dyDescent="0.35">
      <c r="A161" s="28" t="s">
        <v>630</v>
      </c>
      <c r="B161" s="28" t="s">
        <v>631</v>
      </c>
      <c r="C161" s="41">
        <v>99904</v>
      </c>
      <c r="D161" s="30" t="s">
        <v>65</v>
      </c>
      <c r="E161" s="42" t="s">
        <v>202</v>
      </c>
      <c r="F161" s="55" t="s">
        <v>499</v>
      </c>
      <c r="G161" s="33" t="s">
        <v>64</v>
      </c>
      <c r="H161" s="44">
        <v>0.72430000000000005</v>
      </c>
      <c r="I161" s="35">
        <f>ROUND((Reference!B$16*List!$H161)+Reference!B$17,0)</f>
        <v>890</v>
      </c>
      <c r="J161" s="35">
        <f>ROUND((Reference!C$16*List!$H161)+Reference!C$17,0)</f>
        <v>1327</v>
      </c>
      <c r="K161" s="35">
        <f>ROUND((Reference!D$16*List!$H161)+Reference!D$17,0)</f>
        <v>1590</v>
      </c>
      <c r="L161" s="35">
        <f>ROUND((Reference!E$16*List!$H161)+Reference!E$17,0)</f>
        <v>1966</v>
      </c>
      <c r="M161" s="35">
        <f>ROUND((Reference!F$16*List!$H161)+Reference!F$17,0)</f>
        <v>2048</v>
      </c>
      <c r="N161" s="35">
        <f>ROUND((Reference!G$16*List!$H161)+Reference!G$17,0)</f>
        <v>2319</v>
      </c>
      <c r="O161" s="35">
        <f>ROUND((Reference!H$16*List!$H161)+Reference!H$17,0)</f>
        <v>2407</v>
      </c>
      <c r="P161" s="35">
        <f>ROUND((Reference!I$16*List!$H161)+Reference!I$17,0)</f>
        <v>2502</v>
      </c>
      <c r="Q161" s="35">
        <f>ROUND((Reference!J$16*List!$H161)+Reference!J$17,0)</f>
        <v>2897</v>
      </c>
      <c r="R161" s="35">
        <f>ROUND((Reference!K$16*List!$H161)+Reference!K$17,0)</f>
        <v>2989</v>
      </c>
      <c r="S161" s="35">
        <f>ROUND((Reference!L$16*List!$H161)+Reference!L$17,0)</f>
        <v>3225</v>
      </c>
      <c r="T161" s="35">
        <f>ROUND((Reference!M$16*List!$H161)+Reference!M$17,0)</f>
        <v>3852</v>
      </c>
      <c r="U161" s="35">
        <f>ROUND((Reference!N$16*List!$H161)+Reference!N$17,0)</f>
        <v>15541</v>
      </c>
      <c r="V161" s="36">
        <f>ROUND((Reference!O$16*List!$H161)+Reference!O$17,0)</f>
        <v>578</v>
      </c>
      <c r="W161" s="36">
        <f>ROUND((Reference!P$16*List!$H161)+Reference!P$17,0)</f>
        <v>814</v>
      </c>
      <c r="X161" s="36">
        <f>ROUND((Reference!Q$16*List!$H161)+Reference!Q$17,0)</f>
        <v>407</v>
      </c>
      <c r="Y161" s="37"/>
      <c r="Z161" s="4" t="str">
        <f t="shared" si="5"/>
        <v>JACKSON, Arkansas</v>
      </c>
      <c r="AA161" s="42" t="s">
        <v>202</v>
      </c>
      <c r="AB161" s="38" t="s">
        <v>54</v>
      </c>
      <c r="AC161" s="43" t="s">
        <v>499</v>
      </c>
      <c r="AD161" s="45"/>
      <c r="AE161">
        <f t="shared" si="6"/>
        <v>0.72430000000000005</v>
      </c>
      <c r="AF161">
        <v>19340</v>
      </c>
      <c r="AG161" t="s">
        <v>634</v>
      </c>
      <c r="AH161">
        <v>0.7954</v>
      </c>
    </row>
    <row r="162" spans="1:34" x14ac:dyDescent="0.35">
      <c r="A162" s="28" t="s">
        <v>632</v>
      </c>
      <c r="B162" s="28" t="s">
        <v>633</v>
      </c>
      <c r="C162" s="41">
        <v>38220</v>
      </c>
      <c r="D162" s="30" t="s">
        <v>545</v>
      </c>
      <c r="E162" s="42" t="s">
        <v>206</v>
      </c>
      <c r="F162" s="54" t="s">
        <v>499</v>
      </c>
      <c r="G162" s="33" t="s">
        <v>53</v>
      </c>
      <c r="H162" s="44">
        <v>0.73419999999999996</v>
      </c>
      <c r="I162" s="35">
        <f>ROUND((Reference!B$16*List!$H162)+Reference!B$17,0)</f>
        <v>898</v>
      </c>
      <c r="J162" s="35">
        <f>ROUND((Reference!C$16*List!$H162)+Reference!C$17,0)</f>
        <v>1340</v>
      </c>
      <c r="K162" s="35">
        <f>ROUND((Reference!D$16*List!$H162)+Reference!D$17,0)</f>
        <v>1606</v>
      </c>
      <c r="L162" s="35">
        <f>ROUND((Reference!E$16*List!$H162)+Reference!E$17,0)</f>
        <v>1985</v>
      </c>
      <c r="M162" s="35">
        <f>ROUND((Reference!F$16*List!$H162)+Reference!F$17,0)</f>
        <v>2068</v>
      </c>
      <c r="N162" s="35">
        <f>ROUND((Reference!G$16*List!$H162)+Reference!G$17,0)</f>
        <v>2341</v>
      </c>
      <c r="O162" s="35">
        <f>ROUND((Reference!H$16*List!$H162)+Reference!H$17,0)</f>
        <v>2430</v>
      </c>
      <c r="P162" s="35">
        <f>ROUND((Reference!I$16*List!$H162)+Reference!I$17,0)</f>
        <v>2526</v>
      </c>
      <c r="Q162" s="35">
        <f>ROUND((Reference!J$16*List!$H162)+Reference!J$17,0)</f>
        <v>2925</v>
      </c>
      <c r="R162" s="35">
        <f>ROUND((Reference!K$16*List!$H162)+Reference!K$17,0)</f>
        <v>3017</v>
      </c>
      <c r="S162" s="35">
        <f>ROUND((Reference!L$16*List!$H162)+Reference!L$17,0)</f>
        <v>3256</v>
      </c>
      <c r="T162" s="35">
        <f>ROUND((Reference!M$16*List!$H162)+Reference!M$17,0)</f>
        <v>3888</v>
      </c>
      <c r="U162" s="35">
        <f>ROUND((Reference!N$16*List!$H162)+Reference!N$17,0)</f>
        <v>15689</v>
      </c>
      <c r="V162" s="36">
        <f>ROUND((Reference!O$16*List!$H162)+Reference!O$17,0)</f>
        <v>583</v>
      </c>
      <c r="W162" s="36">
        <f>ROUND((Reference!P$16*List!$H162)+Reference!P$17,0)</f>
        <v>822</v>
      </c>
      <c r="X162" s="36">
        <f>ROUND((Reference!Q$16*List!$H162)+Reference!Q$17,0)</f>
        <v>411</v>
      </c>
      <c r="Y162" s="37"/>
      <c r="Z162" s="4" t="str">
        <f t="shared" si="5"/>
        <v>JEFFERSON, Arkansas</v>
      </c>
      <c r="AA162" s="42" t="s">
        <v>206</v>
      </c>
      <c r="AB162" s="38" t="s">
        <v>54</v>
      </c>
      <c r="AC162" s="43" t="s">
        <v>499</v>
      </c>
      <c r="AD162" s="45"/>
      <c r="AE162">
        <f t="shared" si="6"/>
        <v>0.73419999999999996</v>
      </c>
      <c r="AF162">
        <v>19430</v>
      </c>
      <c r="AG162" t="s">
        <v>638</v>
      </c>
      <c r="AH162">
        <v>0.88990000000000002</v>
      </c>
    </row>
    <row r="163" spans="1:34" x14ac:dyDescent="0.35">
      <c r="A163" s="28" t="s">
        <v>635</v>
      </c>
      <c r="B163" s="28" t="s">
        <v>636</v>
      </c>
      <c r="C163" s="41">
        <v>99904</v>
      </c>
      <c r="D163" s="30" t="s">
        <v>65</v>
      </c>
      <c r="E163" s="42" t="s">
        <v>637</v>
      </c>
      <c r="F163" s="55" t="s">
        <v>499</v>
      </c>
      <c r="G163" s="33" t="s">
        <v>64</v>
      </c>
      <c r="H163" s="44">
        <v>0.72430000000000005</v>
      </c>
      <c r="I163" s="35">
        <f>ROUND((Reference!B$16*List!$H163)+Reference!B$17,0)</f>
        <v>890</v>
      </c>
      <c r="J163" s="35">
        <f>ROUND((Reference!C$16*List!$H163)+Reference!C$17,0)</f>
        <v>1327</v>
      </c>
      <c r="K163" s="35">
        <f>ROUND((Reference!D$16*List!$H163)+Reference!D$17,0)</f>
        <v>1590</v>
      </c>
      <c r="L163" s="35">
        <f>ROUND((Reference!E$16*List!$H163)+Reference!E$17,0)</f>
        <v>1966</v>
      </c>
      <c r="M163" s="35">
        <f>ROUND((Reference!F$16*List!$H163)+Reference!F$17,0)</f>
        <v>2048</v>
      </c>
      <c r="N163" s="35">
        <f>ROUND((Reference!G$16*List!$H163)+Reference!G$17,0)</f>
        <v>2319</v>
      </c>
      <c r="O163" s="35">
        <f>ROUND((Reference!H$16*List!$H163)+Reference!H$17,0)</f>
        <v>2407</v>
      </c>
      <c r="P163" s="35">
        <f>ROUND((Reference!I$16*List!$H163)+Reference!I$17,0)</f>
        <v>2502</v>
      </c>
      <c r="Q163" s="35">
        <f>ROUND((Reference!J$16*List!$H163)+Reference!J$17,0)</f>
        <v>2897</v>
      </c>
      <c r="R163" s="35">
        <f>ROUND((Reference!K$16*List!$H163)+Reference!K$17,0)</f>
        <v>2989</v>
      </c>
      <c r="S163" s="35">
        <f>ROUND((Reference!L$16*List!$H163)+Reference!L$17,0)</f>
        <v>3225</v>
      </c>
      <c r="T163" s="35">
        <f>ROUND((Reference!M$16*List!$H163)+Reference!M$17,0)</f>
        <v>3852</v>
      </c>
      <c r="U163" s="35">
        <f>ROUND((Reference!N$16*List!$H163)+Reference!N$17,0)</f>
        <v>15541</v>
      </c>
      <c r="V163" s="36">
        <f>ROUND((Reference!O$16*List!$H163)+Reference!O$17,0)</f>
        <v>578</v>
      </c>
      <c r="W163" s="36">
        <f>ROUND((Reference!P$16*List!$H163)+Reference!P$17,0)</f>
        <v>814</v>
      </c>
      <c r="X163" s="36">
        <f>ROUND((Reference!Q$16*List!$H163)+Reference!Q$17,0)</f>
        <v>407</v>
      </c>
      <c r="Y163" s="37"/>
      <c r="Z163" s="4" t="str">
        <f t="shared" si="5"/>
        <v>JOHNSON, Arkansas</v>
      </c>
      <c r="AA163" s="42" t="s">
        <v>637</v>
      </c>
      <c r="AB163" s="38" t="s">
        <v>54</v>
      </c>
      <c r="AC163" s="43" t="s">
        <v>499</v>
      </c>
      <c r="AD163" s="45"/>
      <c r="AE163">
        <f t="shared" si="6"/>
        <v>0.72430000000000005</v>
      </c>
      <c r="AF163">
        <v>19460</v>
      </c>
      <c r="AG163" t="s">
        <v>218</v>
      </c>
      <c r="AH163">
        <v>0.68140000000000001</v>
      </c>
    </row>
    <row r="164" spans="1:34" x14ac:dyDescent="0.35">
      <c r="A164" s="28" t="s">
        <v>639</v>
      </c>
      <c r="B164" s="28" t="s">
        <v>640</v>
      </c>
      <c r="C164" s="29">
        <v>99904</v>
      </c>
      <c r="D164" s="30" t="s">
        <v>65</v>
      </c>
      <c r="E164" s="31" t="s">
        <v>641</v>
      </c>
      <c r="F164" s="55" t="s">
        <v>499</v>
      </c>
      <c r="G164" s="33" t="s">
        <v>64</v>
      </c>
      <c r="H164" s="40">
        <v>0.72430000000000005</v>
      </c>
      <c r="I164" s="35">
        <f>ROUND((Reference!B$16*List!$H164)+Reference!B$17,0)</f>
        <v>890</v>
      </c>
      <c r="J164" s="35">
        <f>ROUND((Reference!C$16*List!$H164)+Reference!C$17,0)</f>
        <v>1327</v>
      </c>
      <c r="K164" s="35">
        <f>ROUND((Reference!D$16*List!$H164)+Reference!D$17,0)</f>
        <v>1590</v>
      </c>
      <c r="L164" s="35">
        <f>ROUND((Reference!E$16*List!$H164)+Reference!E$17,0)</f>
        <v>1966</v>
      </c>
      <c r="M164" s="35">
        <f>ROUND((Reference!F$16*List!$H164)+Reference!F$17,0)</f>
        <v>2048</v>
      </c>
      <c r="N164" s="35">
        <f>ROUND((Reference!G$16*List!$H164)+Reference!G$17,0)</f>
        <v>2319</v>
      </c>
      <c r="O164" s="35">
        <f>ROUND((Reference!H$16*List!$H164)+Reference!H$17,0)</f>
        <v>2407</v>
      </c>
      <c r="P164" s="35">
        <f>ROUND((Reference!I$16*List!$H164)+Reference!I$17,0)</f>
        <v>2502</v>
      </c>
      <c r="Q164" s="35">
        <f>ROUND((Reference!J$16*List!$H164)+Reference!J$17,0)</f>
        <v>2897</v>
      </c>
      <c r="R164" s="35">
        <f>ROUND((Reference!K$16*List!$H164)+Reference!K$17,0)</f>
        <v>2989</v>
      </c>
      <c r="S164" s="35">
        <f>ROUND((Reference!L$16*List!$H164)+Reference!L$17,0)</f>
        <v>3225</v>
      </c>
      <c r="T164" s="35">
        <f>ROUND((Reference!M$16*List!$H164)+Reference!M$17,0)</f>
        <v>3852</v>
      </c>
      <c r="U164" s="35">
        <f>ROUND((Reference!N$16*List!$H164)+Reference!N$17,0)</f>
        <v>15541</v>
      </c>
      <c r="V164" s="36">
        <f>ROUND((Reference!O$16*List!$H164)+Reference!O$17,0)</f>
        <v>578</v>
      </c>
      <c r="W164" s="36">
        <f>ROUND((Reference!P$16*List!$H164)+Reference!P$17,0)</f>
        <v>814</v>
      </c>
      <c r="X164" s="36">
        <f>ROUND((Reference!Q$16*List!$H164)+Reference!Q$17,0)</f>
        <v>407</v>
      </c>
      <c r="Y164" s="37"/>
      <c r="Z164" s="4" t="str">
        <f t="shared" si="5"/>
        <v>LAFAYETTE, Arkansas</v>
      </c>
      <c r="AA164" s="31" t="s">
        <v>641</v>
      </c>
      <c r="AB164" s="38" t="s">
        <v>54</v>
      </c>
      <c r="AC164" s="32" t="s">
        <v>499</v>
      </c>
      <c r="AD164" s="39"/>
      <c r="AE164">
        <f t="shared" si="6"/>
        <v>0.72430000000000005</v>
      </c>
      <c r="AF164">
        <v>19500</v>
      </c>
      <c r="AG164" t="s">
        <v>644</v>
      </c>
      <c r="AH164">
        <v>0.87020000000000008</v>
      </c>
    </row>
    <row r="165" spans="1:34" x14ac:dyDescent="0.35">
      <c r="A165" s="28" t="s">
        <v>642</v>
      </c>
      <c r="B165" s="28" t="s">
        <v>643</v>
      </c>
      <c r="C165" s="29">
        <v>99904</v>
      </c>
      <c r="D165" s="30" t="s">
        <v>65</v>
      </c>
      <c r="E165" s="31" t="s">
        <v>219</v>
      </c>
      <c r="F165" s="55" t="s">
        <v>499</v>
      </c>
      <c r="G165" s="33" t="s">
        <v>64</v>
      </c>
      <c r="H165" s="40">
        <v>0.72430000000000005</v>
      </c>
      <c r="I165" s="35">
        <f>ROUND((Reference!B$16*List!$H165)+Reference!B$17,0)</f>
        <v>890</v>
      </c>
      <c r="J165" s="35">
        <f>ROUND((Reference!C$16*List!$H165)+Reference!C$17,0)</f>
        <v>1327</v>
      </c>
      <c r="K165" s="35">
        <f>ROUND((Reference!D$16*List!$H165)+Reference!D$17,0)</f>
        <v>1590</v>
      </c>
      <c r="L165" s="35">
        <f>ROUND((Reference!E$16*List!$H165)+Reference!E$17,0)</f>
        <v>1966</v>
      </c>
      <c r="M165" s="35">
        <f>ROUND((Reference!F$16*List!$H165)+Reference!F$17,0)</f>
        <v>2048</v>
      </c>
      <c r="N165" s="35">
        <f>ROUND((Reference!G$16*List!$H165)+Reference!G$17,0)</f>
        <v>2319</v>
      </c>
      <c r="O165" s="35">
        <f>ROUND((Reference!H$16*List!$H165)+Reference!H$17,0)</f>
        <v>2407</v>
      </c>
      <c r="P165" s="35">
        <f>ROUND((Reference!I$16*List!$H165)+Reference!I$17,0)</f>
        <v>2502</v>
      </c>
      <c r="Q165" s="35">
        <f>ROUND((Reference!J$16*List!$H165)+Reference!J$17,0)</f>
        <v>2897</v>
      </c>
      <c r="R165" s="35">
        <f>ROUND((Reference!K$16*List!$H165)+Reference!K$17,0)</f>
        <v>2989</v>
      </c>
      <c r="S165" s="35">
        <f>ROUND((Reference!L$16*List!$H165)+Reference!L$17,0)</f>
        <v>3225</v>
      </c>
      <c r="T165" s="35">
        <f>ROUND((Reference!M$16*List!$H165)+Reference!M$17,0)</f>
        <v>3852</v>
      </c>
      <c r="U165" s="35">
        <f>ROUND((Reference!N$16*List!$H165)+Reference!N$17,0)</f>
        <v>15541</v>
      </c>
      <c r="V165" s="36">
        <f>ROUND((Reference!O$16*List!$H165)+Reference!O$17,0)</f>
        <v>578</v>
      </c>
      <c r="W165" s="36">
        <f>ROUND((Reference!P$16*List!$H165)+Reference!P$17,0)</f>
        <v>814</v>
      </c>
      <c r="X165" s="36">
        <f>ROUND((Reference!Q$16*List!$H165)+Reference!Q$17,0)</f>
        <v>407</v>
      </c>
      <c r="Y165" s="37"/>
      <c r="Z165" s="4" t="str">
        <f t="shared" si="5"/>
        <v>LAWRENCE, Arkansas</v>
      </c>
      <c r="AA165" s="31" t="s">
        <v>219</v>
      </c>
      <c r="AB165" s="38" t="s">
        <v>54</v>
      </c>
      <c r="AC165" s="32" t="s">
        <v>499</v>
      </c>
      <c r="AD165" s="39"/>
      <c r="AE165">
        <f t="shared" si="6"/>
        <v>0.72430000000000005</v>
      </c>
      <c r="AF165">
        <v>19660</v>
      </c>
      <c r="AG165" t="s">
        <v>647</v>
      </c>
      <c r="AH165">
        <v>0.8206</v>
      </c>
    </row>
    <row r="166" spans="1:34" x14ac:dyDescent="0.35">
      <c r="A166" s="28" t="s">
        <v>645</v>
      </c>
      <c r="B166" s="28" t="s">
        <v>646</v>
      </c>
      <c r="C166" s="41">
        <v>99904</v>
      </c>
      <c r="D166" s="30" t="s">
        <v>65</v>
      </c>
      <c r="E166" s="42" t="s">
        <v>224</v>
      </c>
      <c r="F166" s="55" t="s">
        <v>499</v>
      </c>
      <c r="G166" s="33" t="s">
        <v>64</v>
      </c>
      <c r="H166" s="44">
        <v>0.72430000000000005</v>
      </c>
      <c r="I166" s="35">
        <f>ROUND((Reference!B$16*List!$H166)+Reference!B$17,0)</f>
        <v>890</v>
      </c>
      <c r="J166" s="35">
        <f>ROUND((Reference!C$16*List!$H166)+Reference!C$17,0)</f>
        <v>1327</v>
      </c>
      <c r="K166" s="35">
        <f>ROUND((Reference!D$16*List!$H166)+Reference!D$17,0)</f>
        <v>1590</v>
      </c>
      <c r="L166" s="35">
        <f>ROUND((Reference!E$16*List!$H166)+Reference!E$17,0)</f>
        <v>1966</v>
      </c>
      <c r="M166" s="35">
        <f>ROUND((Reference!F$16*List!$H166)+Reference!F$17,0)</f>
        <v>2048</v>
      </c>
      <c r="N166" s="35">
        <f>ROUND((Reference!G$16*List!$H166)+Reference!G$17,0)</f>
        <v>2319</v>
      </c>
      <c r="O166" s="35">
        <f>ROUND((Reference!H$16*List!$H166)+Reference!H$17,0)</f>
        <v>2407</v>
      </c>
      <c r="P166" s="35">
        <f>ROUND((Reference!I$16*List!$H166)+Reference!I$17,0)</f>
        <v>2502</v>
      </c>
      <c r="Q166" s="35">
        <f>ROUND((Reference!J$16*List!$H166)+Reference!J$17,0)</f>
        <v>2897</v>
      </c>
      <c r="R166" s="35">
        <f>ROUND((Reference!K$16*List!$H166)+Reference!K$17,0)</f>
        <v>2989</v>
      </c>
      <c r="S166" s="35">
        <f>ROUND((Reference!L$16*List!$H166)+Reference!L$17,0)</f>
        <v>3225</v>
      </c>
      <c r="T166" s="35">
        <f>ROUND((Reference!M$16*List!$H166)+Reference!M$17,0)</f>
        <v>3852</v>
      </c>
      <c r="U166" s="35">
        <f>ROUND((Reference!N$16*List!$H166)+Reference!N$17,0)</f>
        <v>15541</v>
      </c>
      <c r="V166" s="36">
        <f>ROUND((Reference!O$16*List!$H166)+Reference!O$17,0)</f>
        <v>578</v>
      </c>
      <c r="W166" s="36">
        <f>ROUND((Reference!P$16*List!$H166)+Reference!P$17,0)</f>
        <v>814</v>
      </c>
      <c r="X166" s="36">
        <f>ROUND((Reference!Q$16*List!$H166)+Reference!Q$17,0)</f>
        <v>407</v>
      </c>
      <c r="Y166" s="37"/>
      <c r="Z166" s="4" t="str">
        <f t="shared" si="5"/>
        <v>LEE, Arkansas</v>
      </c>
      <c r="AA166" s="42" t="s">
        <v>224</v>
      </c>
      <c r="AB166" s="38" t="s">
        <v>54</v>
      </c>
      <c r="AC166" s="43" t="s">
        <v>499</v>
      </c>
      <c r="AD166" s="45"/>
      <c r="AE166">
        <f t="shared" si="6"/>
        <v>0.72430000000000005</v>
      </c>
      <c r="AF166">
        <v>19740</v>
      </c>
      <c r="AG166" t="s">
        <v>651</v>
      </c>
      <c r="AH166">
        <v>0.9900000000000001</v>
      </c>
    </row>
    <row r="167" spans="1:34" x14ac:dyDescent="0.35">
      <c r="A167" s="28" t="s">
        <v>648</v>
      </c>
      <c r="B167" s="28" t="s">
        <v>649</v>
      </c>
      <c r="C167" s="29">
        <v>38220</v>
      </c>
      <c r="D167" s="30" t="s">
        <v>545</v>
      </c>
      <c r="E167" s="31" t="s">
        <v>650</v>
      </c>
      <c r="F167" s="54" t="s">
        <v>499</v>
      </c>
      <c r="G167" s="33" t="s">
        <v>53</v>
      </c>
      <c r="H167" s="40">
        <v>0.73419999999999996</v>
      </c>
      <c r="I167" s="35">
        <f>ROUND((Reference!B$16*List!$H167)+Reference!B$17,0)</f>
        <v>898</v>
      </c>
      <c r="J167" s="35">
        <f>ROUND((Reference!C$16*List!$H167)+Reference!C$17,0)</f>
        <v>1340</v>
      </c>
      <c r="K167" s="35">
        <f>ROUND((Reference!D$16*List!$H167)+Reference!D$17,0)</f>
        <v>1606</v>
      </c>
      <c r="L167" s="35">
        <f>ROUND((Reference!E$16*List!$H167)+Reference!E$17,0)</f>
        <v>1985</v>
      </c>
      <c r="M167" s="35">
        <f>ROUND((Reference!F$16*List!$H167)+Reference!F$17,0)</f>
        <v>2068</v>
      </c>
      <c r="N167" s="35">
        <f>ROUND((Reference!G$16*List!$H167)+Reference!G$17,0)</f>
        <v>2341</v>
      </c>
      <c r="O167" s="35">
        <f>ROUND((Reference!H$16*List!$H167)+Reference!H$17,0)</f>
        <v>2430</v>
      </c>
      <c r="P167" s="35">
        <f>ROUND((Reference!I$16*List!$H167)+Reference!I$17,0)</f>
        <v>2526</v>
      </c>
      <c r="Q167" s="35">
        <f>ROUND((Reference!J$16*List!$H167)+Reference!J$17,0)</f>
        <v>2925</v>
      </c>
      <c r="R167" s="35">
        <f>ROUND((Reference!K$16*List!$H167)+Reference!K$17,0)</f>
        <v>3017</v>
      </c>
      <c r="S167" s="35">
        <f>ROUND((Reference!L$16*List!$H167)+Reference!L$17,0)</f>
        <v>3256</v>
      </c>
      <c r="T167" s="35">
        <f>ROUND((Reference!M$16*List!$H167)+Reference!M$17,0)</f>
        <v>3888</v>
      </c>
      <c r="U167" s="35">
        <f>ROUND((Reference!N$16*List!$H167)+Reference!N$17,0)</f>
        <v>15689</v>
      </c>
      <c r="V167" s="36">
        <f>ROUND((Reference!O$16*List!$H167)+Reference!O$17,0)</f>
        <v>583</v>
      </c>
      <c r="W167" s="36">
        <f>ROUND((Reference!P$16*List!$H167)+Reference!P$17,0)</f>
        <v>822</v>
      </c>
      <c r="X167" s="36">
        <f>ROUND((Reference!Q$16*List!$H167)+Reference!Q$17,0)</f>
        <v>411</v>
      </c>
      <c r="Y167" s="37"/>
      <c r="Z167" s="4" t="str">
        <f t="shared" si="5"/>
        <v>LINCOLN, Arkansas</v>
      </c>
      <c r="AA167" s="31" t="s">
        <v>650</v>
      </c>
      <c r="AB167" s="38" t="s">
        <v>54</v>
      </c>
      <c r="AC167" s="32" t="s">
        <v>499</v>
      </c>
      <c r="AD167" s="39"/>
      <c r="AE167">
        <f t="shared" si="6"/>
        <v>0.73419999999999996</v>
      </c>
      <c r="AF167">
        <v>19780</v>
      </c>
      <c r="AG167" t="s">
        <v>656</v>
      </c>
      <c r="AH167">
        <v>0.84709999999999996</v>
      </c>
    </row>
    <row r="168" spans="1:34" x14ac:dyDescent="0.35">
      <c r="A168" s="28" t="s">
        <v>652</v>
      </c>
      <c r="B168" s="28" t="s">
        <v>653</v>
      </c>
      <c r="C168" s="29">
        <v>45500</v>
      </c>
      <c r="D168" s="30" t="s">
        <v>654</v>
      </c>
      <c r="E168" s="31" t="s">
        <v>655</v>
      </c>
      <c r="F168" s="54" t="s">
        <v>499</v>
      </c>
      <c r="G168" s="33" t="s">
        <v>53</v>
      </c>
      <c r="H168" s="40">
        <v>0.88530000000000009</v>
      </c>
      <c r="I168" s="35">
        <f>ROUND((Reference!B$16*List!$H168)+Reference!B$17,0)</f>
        <v>1028</v>
      </c>
      <c r="J168" s="35">
        <f>ROUND((Reference!C$16*List!$H168)+Reference!C$17,0)</f>
        <v>1533</v>
      </c>
      <c r="K168" s="35">
        <f>ROUND((Reference!D$16*List!$H168)+Reference!D$17,0)</f>
        <v>1837</v>
      </c>
      <c r="L168" s="35">
        <f>ROUND((Reference!E$16*List!$H168)+Reference!E$17,0)</f>
        <v>2271</v>
      </c>
      <c r="M168" s="35">
        <f>ROUND((Reference!F$16*List!$H168)+Reference!F$17,0)</f>
        <v>2366</v>
      </c>
      <c r="N168" s="35">
        <f>ROUND((Reference!G$16*List!$H168)+Reference!G$17,0)</f>
        <v>2678</v>
      </c>
      <c r="O168" s="35">
        <f>ROUND((Reference!H$16*List!$H168)+Reference!H$17,0)</f>
        <v>2781</v>
      </c>
      <c r="P168" s="35">
        <f>ROUND((Reference!I$16*List!$H168)+Reference!I$17,0)</f>
        <v>2890</v>
      </c>
      <c r="Q168" s="35">
        <f>ROUND((Reference!J$16*List!$H168)+Reference!J$17,0)</f>
        <v>3346</v>
      </c>
      <c r="R168" s="35">
        <f>ROUND((Reference!K$16*List!$H168)+Reference!K$17,0)</f>
        <v>3452</v>
      </c>
      <c r="S168" s="35">
        <f>ROUND((Reference!L$16*List!$H168)+Reference!L$17,0)</f>
        <v>3725</v>
      </c>
      <c r="T168" s="35">
        <f>ROUND((Reference!M$16*List!$H168)+Reference!M$17,0)</f>
        <v>4449</v>
      </c>
      <c r="U168" s="35">
        <f>ROUND((Reference!N$16*List!$H168)+Reference!N$17,0)</f>
        <v>17951</v>
      </c>
      <c r="V168" s="36">
        <f>ROUND((Reference!O$16*List!$H168)+Reference!O$17,0)</f>
        <v>667</v>
      </c>
      <c r="W168" s="36">
        <f>ROUND((Reference!P$16*List!$H168)+Reference!P$17,0)</f>
        <v>940</v>
      </c>
      <c r="X168" s="36">
        <f>ROUND((Reference!Q$16*List!$H168)+Reference!Q$17,0)</f>
        <v>470</v>
      </c>
      <c r="Y168" s="37"/>
      <c r="Z168" s="4" t="str">
        <f t="shared" si="5"/>
        <v>LITTLE RIVER, Arkansas</v>
      </c>
      <c r="AA168" s="31" t="s">
        <v>655</v>
      </c>
      <c r="AB168" s="38" t="s">
        <v>54</v>
      </c>
      <c r="AC168" s="32" t="s">
        <v>499</v>
      </c>
      <c r="AD168" s="39"/>
      <c r="AE168">
        <f t="shared" si="6"/>
        <v>0.88530000000000009</v>
      </c>
      <c r="AF168">
        <v>19804</v>
      </c>
      <c r="AG168" t="s">
        <v>660</v>
      </c>
      <c r="AH168">
        <v>0.8821</v>
      </c>
    </row>
    <row r="169" spans="1:34" x14ac:dyDescent="0.35">
      <c r="A169" s="28" t="s">
        <v>657</v>
      </c>
      <c r="B169" s="28" t="s">
        <v>658</v>
      </c>
      <c r="C169" s="41">
        <v>99904</v>
      </c>
      <c r="D169" s="30" t="s">
        <v>65</v>
      </c>
      <c r="E169" s="42" t="s">
        <v>659</v>
      </c>
      <c r="F169" s="55" t="s">
        <v>499</v>
      </c>
      <c r="G169" s="33" t="s">
        <v>64</v>
      </c>
      <c r="H169" s="44">
        <v>0.72430000000000005</v>
      </c>
      <c r="I169" s="35">
        <f>ROUND((Reference!B$16*List!$H169)+Reference!B$17,0)</f>
        <v>890</v>
      </c>
      <c r="J169" s="35">
        <f>ROUND((Reference!C$16*List!$H169)+Reference!C$17,0)</f>
        <v>1327</v>
      </c>
      <c r="K169" s="35">
        <f>ROUND((Reference!D$16*List!$H169)+Reference!D$17,0)</f>
        <v>1590</v>
      </c>
      <c r="L169" s="35">
        <f>ROUND((Reference!E$16*List!$H169)+Reference!E$17,0)</f>
        <v>1966</v>
      </c>
      <c r="M169" s="35">
        <f>ROUND((Reference!F$16*List!$H169)+Reference!F$17,0)</f>
        <v>2048</v>
      </c>
      <c r="N169" s="35">
        <f>ROUND((Reference!G$16*List!$H169)+Reference!G$17,0)</f>
        <v>2319</v>
      </c>
      <c r="O169" s="35">
        <f>ROUND((Reference!H$16*List!$H169)+Reference!H$17,0)</f>
        <v>2407</v>
      </c>
      <c r="P169" s="35">
        <f>ROUND((Reference!I$16*List!$H169)+Reference!I$17,0)</f>
        <v>2502</v>
      </c>
      <c r="Q169" s="35">
        <f>ROUND((Reference!J$16*List!$H169)+Reference!J$17,0)</f>
        <v>2897</v>
      </c>
      <c r="R169" s="35">
        <f>ROUND((Reference!K$16*List!$H169)+Reference!K$17,0)</f>
        <v>2989</v>
      </c>
      <c r="S169" s="35">
        <f>ROUND((Reference!L$16*List!$H169)+Reference!L$17,0)</f>
        <v>3225</v>
      </c>
      <c r="T169" s="35">
        <f>ROUND((Reference!M$16*List!$H169)+Reference!M$17,0)</f>
        <v>3852</v>
      </c>
      <c r="U169" s="35">
        <f>ROUND((Reference!N$16*List!$H169)+Reference!N$17,0)</f>
        <v>15541</v>
      </c>
      <c r="V169" s="36">
        <f>ROUND((Reference!O$16*List!$H169)+Reference!O$17,0)</f>
        <v>578</v>
      </c>
      <c r="W169" s="36">
        <f>ROUND((Reference!P$16*List!$H169)+Reference!P$17,0)</f>
        <v>814</v>
      </c>
      <c r="X169" s="36">
        <f>ROUND((Reference!Q$16*List!$H169)+Reference!Q$17,0)</f>
        <v>407</v>
      </c>
      <c r="Y169" s="37"/>
      <c r="Z169" s="4" t="str">
        <f t="shared" si="5"/>
        <v>LOGAN, Arkansas</v>
      </c>
      <c r="AA169" s="42" t="s">
        <v>659</v>
      </c>
      <c r="AB169" s="38" t="s">
        <v>54</v>
      </c>
      <c r="AC169" s="43" t="s">
        <v>499</v>
      </c>
      <c r="AD169" s="45"/>
      <c r="AE169">
        <f t="shared" si="6"/>
        <v>0.72430000000000005</v>
      </c>
      <c r="AF169">
        <v>20020</v>
      </c>
      <c r="AG169" t="s">
        <v>180</v>
      </c>
      <c r="AH169">
        <v>0.67700000000000005</v>
      </c>
    </row>
    <row r="170" spans="1:34" x14ac:dyDescent="0.35">
      <c r="A170" s="28" t="s">
        <v>661</v>
      </c>
      <c r="B170" s="28" t="s">
        <v>662</v>
      </c>
      <c r="C170" s="29">
        <v>30780</v>
      </c>
      <c r="D170" s="30" t="s">
        <v>588</v>
      </c>
      <c r="E170" s="31" t="s">
        <v>663</v>
      </c>
      <c r="F170" s="54" t="s">
        <v>499</v>
      </c>
      <c r="G170" s="33" t="s">
        <v>53</v>
      </c>
      <c r="H170" s="40">
        <v>0.83840000000000003</v>
      </c>
      <c r="I170" s="35">
        <f>ROUND((Reference!B$16*List!$H170)+Reference!B$17,0)</f>
        <v>988</v>
      </c>
      <c r="J170" s="35">
        <f>ROUND((Reference!C$16*List!$H170)+Reference!C$17,0)</f>
        <v>1473</v>
      </c>
      <c r="K170" s="35">
        <f>ROUND((Reference!D$16*List!$H170)+Reference!D$17,0)</f>
        <v>1765</v>
      </c>
      <c r="L170" s="35">
        <f>ROUND((Reference!E$16*List!$H170)+Reference!E$17,0)</f>
        <v>2182</v>
      </c>
      <c r="M170" s="35">
        <f>ROUND((Reference!F$16*List!$H170)+Reference!F$17,0)</f>
        <v>2273</v>
      </c>
      <c r="N170" s="35">
        <f>ROUND((Reference!G$16*List!$H170)+Reference!G$17,0)</f>
        <v>2574</v>
      </c>
      <c r="O170" s="35">
        <f>ROUND((Reference!H$16*List!$H170)+Reference!H$17,0)</f>
        <v>2672</v>
      </c>
      <c r="P170" s="35">
        <f>ROUND((Reference!I$16*List!$H170)+Reference!I$17,0)</f>
        <v>2777</v>
      </c>
      <c r="Q170" s="35">
        <f>ROUND((Reference!J$16*List!$H170)+Reference!J$17,0)</f>
        <v>3216</v>
      </c>
      <c r="R170" s="35">
        <f>ROUND((Reference!K$16*List!$H170)+Reference!K$17,0)</f>
        <v>3317</v>
      </c>
      <c r="S170" s="35">
        <f>ROUND((Reference!L$16*List!$H170)+Reference!L$17,0)</f>
        <v>3579</v>
      </c>
      <c r="T170" s="35">
        <f>ROUND((Reference!M$16*List!$H170)+Reference!M$17,0)</f>
        <v>4275</v>
      </c>
      <c r="U170" s="35">
        <f>ROUND((Reference!N$16*List!$H170)+Reference!N$17,0)</f>
        <v>17249</v>
      </c>
      <c r="V170" s="36">
        <f>ROUND((Reference!O$16*List!$H170)+Reference!O$17,0)</f>
        <v>641</v>
      </c>
      <c r="W170" s="36">
        <f>ROUND((Reference!P$16*List!$H170)+Reference!P$17,0)</f>
        <v>904</v>
      </c>
      <c r="X170" s="36">
        <f>ROUND((Reference!Q$16*List!$H170)+Reference!Q$17,0)</f>
        <v>452</v>
      </c>
      <c r="Y170" s="37"/>
      <c r="Z170" s="4" t="str">
        <f t="shared" si="5"/>
        <v>LONOKE, Arkansas</v>
      </c>
      <c r="AA170" s="31" t="s">
        <v>663</v>
      </c>
      <c r="AB170" s="38" t="s">
        <v>54</v>
      </c>
      <c r="AC170" s="32" t="s">
        <v>499</v>
      </c>
      <c r="AD170" s="39"/>
      <c r="AE170">
        <f t="shared" si="6"/>
        <v>0.83840000000000003</v>
      </c>
      <c r="AF170">
        <v>20100</v>
      </c>
      <c r="AG170" t="s">
        <v>666</v>
      </c>
      <c r="AH170">
        <v>1.0322</v>
      </c>
    </row>
    <row r="171" spans="1:34" x14ac:dyDescent="0.35">
      <c r="A171" s="28" t="s">
        <v>664</v>
      </c>
      <c r="B171" s="28" t="s">
        <v>665</v>
      </c>
      <c r="C171" s="41">
        <v>22220</v>
      </c>
      <c r="D171" s="30" t="s">
        <v>511</v>
      </c>
      <c r="E171" s="42" t="s">
        <v>241</v>
      </c>
      <c r="F171" s="54" t="s">
        <v>499</v>
      </c>
      <c r="G171" s="33" t="s">
        <v>53</v>
      </c>
      <c r="H171" s="44">
        <v>0.86120000000000008</v>
      </c>
      <c r="I171" s="35">
        <f>ROUND((Reference!B$16*List!$H171)+Reference!B$17,0)</f>
        <v>1007</v>
      </c>
      <c r="J171" s="35">
        <f>ROUND((Reference!C$16*List!$H171)+Reference!C$17,0)</f>
        <v>1502</v>
      </c>
      <c r="K171" s="35">
        <f>ROUND((Reference!D$16*List!$H171)+Reference!D$17,0)</f>
        <v>1800</v>
      </c>
      <c r="L171" s="35">
        <f>ROUND((Reference!E$16*List!$H171)+Reference!E$17,0)</f>
        <v>2225</v>
      </c>
      <c r="M171" s="35">
        <f>ROUND((Reference!F$16*List!$H171)+Reference!F$17,0)</f>
        <v>2318</v>
      </c>
      <c r="N171" s="35">
        <f>ROUND((Reference!G$16*List!$H171)+Reference!G$17,0)</f>
        <v>2625</v>
      </c>
      <c r="O171" s="35">
        <f>ROUND((Reference!H$16*List!$H171)+Reference!H$17,0)</f>
        <v>2725</v>
      </c>
      <c r="P171" s="35">
        <f>ROUND((Reference!I$16*List!$H171)+Reference!I$17,0)</f>
        <v>2832</v>
      </c>
      <c r="Q171" s="35">
        <f>ROUND((Reference!J$16*List!$H171)+Reference!J$17,0)</f>
        <v>3279</v>
      </c>
      <c r="R171" s="35">
        <f>ROUND((Reference!K$16*List!$H171)+Reference!K$17,0)</f>
        <v>3383</v>
      </c>
      <c r="S171" s="35">
        <f>ROUND((Reference!L$16*List!$H171)+Reference!L$17,0)</f>
        <v>3650</v>
      </c>
      <c r="T171" s="35">
        <f>ROUND((Reference!M$16*List!$H171)+Reference!M$17,0)</f>
        <v>4360</v>
      </c>
      <c r="U171" s="35">
        <f>ROUND((Reference!N$16*List!$H171)+Reference!N$17,0)</f>
        <v>17590</v>
      </c>
      <c r="V171" s="36">
        <f>ROUND((Reference!O$16*List!$H171)+Reference!O$17,0)</f>
        <v>654</v>
      </c>
      <c r="W171" s="36">
        <f>ROUND((Reference!P$16*List!$H171)+Reference!P$17,0)</f>
        <v>921</v>
      </c>
      <c r="X171" s="36">
        <f>ROUND((Reference!Q$16*List!$H171)+Reference!Q$17,0)</f>
        <v>461</v>
      </c>
      <c r="Y171" s="37"/>
      <c r="Z171" s="4" t="str">
        <f t="shared" si="5"/>
        <v>MADISON, Arkansas</v>
      </c>
      <c r="AA171" s="42" t="s">
        <v>241</v>
      </c>
      <c r="AB171" s="38" t="s">
        <v>54</v>
      </c>
      <c r="AC171" s="43" t="s">
        <v>499</v>
      </c>
      <c r="AD171" s="45"/>
      <c r="AE171">
        <f t="shared" si="6"/>
        <v>0.86120000000000008</v>
      </c>
      <c r="AF171">
        <v>20220</v>
      </c>
      <c r="AG171" t="s">
        <v>669</v>
      </c>
      <c r="AH171">
        <v>0.8417</v>
      </c>
    </row>
    <row r="172" spans="1:34" x14ac:dyDescent="0.35">
      <c r="A172" s="28" t="s">
        <v>667</v>
      </c>
      <c r="B172" s="28" t="s">
        <v>668</v>
      </c>
      <c r="C172" s="41">
        <v>99904</v>
      </c>
      <c r="D172" s="30" t="s">
        <v>65</v>
      </c>
      <c r="E172" s="42" t="s">
        <v>249</v>
      </c>
      <c r="F172" s="55" t="s">
        <v>499</v>
      </c>
      <c r="G172" s="33" t="s">
        <v>64</v>
      </c>
      <c r="H172" s="44">
        <v>0.72430000000000005</v>
      </c>
      <c r="I172" s="35">
        <f>ROUND((Reference!B$16*List!$H172)+Reference!B$17,0)</f>
        <v>890</v>
      </c>
      <c r="J172" s="35">
        <f>ROUND((Reference!C$16*List!$H172)+Reference!C$17,0)</f>
        <v>1327</v>
      </c>
      <c r="K172" s="35">
        <f>ROUND((Reference!D$16*List!$H172)+Reference!D$17,0)</f>
        <v>1590</v>
      </c>
      <c r="L172" s="35">
        <f>ROUND((Reference!E$16*List!$H172)+Reference!E$17,0)</f>
        <v>1966</v>
      </c>
      <c r="M172" s="35">
        <f>ROUND((Reference!F$16*List!$H172)+Reference!F$17,0)</f>
        <v>2048</v>
      </c>
      <c r="N172" s="35">
        <f>ROUND((Reference!G$16*List!$H172)+Reference!G$17,0)</f>
        <v>2319</v>
      </c>
      <c r="O172" s="35">
        <f>ROUND((Reference!H$16*List!$H172)+Reference!H$17,0)</f>
        <v>2407</v>
      </c>
      <c r="P172" s="35">
        <f>ROUND((Reference!I$16*List!$H172)+Reference!I$17,0)</f>
        <v>2502</v>
      </c>
      <c r="Q172" s="35">
        <f>ROUND((Reference!J$16*List!$H172)+Reference!J$17,0)</f>
        <v>2897</v>
      </c>
      <c r="R172" s="35">
        <f>ROUND((Reference!K$16*List!$H172)+Reference!K$17,0)</f>
        <v>2989</v>
      </c>
      <c r="S172" s="35">
        <f>ROUND((Reference!L$16*List!$H172)+Reference!L$17,0)</f>
        <v>3225</v>
      </c>
      <c r="T172" s="35">
        <f>ROUND((Reference!M$16*List!$H172)+Reference!M$17,0)</f>
        <v>3852</v>
      </c>
      <c r="U172" s="35">
        <f>ROUND((Reference!N$16*List!$H172)+Reference!N$17,0)</f>
        <v>15541</v>
      </c>
      <c r="V172" s="36">
        <f>ROUND((Reference!O$16*List!$H172)+Reference!O$17,0)</f>
        <v>578</v>
      </c>
      <c r="W172" s="36">
        <f>ROUND((Reference!P$16*List!$H172)+Reference!P$17,0)</f>
        <v>814</v>
      </c>
      <c r="X172" s="36">
        <f>ROUND((Reference!Q$16*List!$H172)+Reference!Q$17,0)</f>
        <v>407</v>
      </c>
      <c r="Y172" s="37"/>
      <c r="Z172" s="4" t="str">
        <f t="shared" si="5"/>
        <v>MARION, Arkansas</v>
      </c>
      <c r="AA172" s="42" t="s">
        <v>249</v>
      </c>
      <c r="AB172" s="38" t="s">
        <v>54</v>
      </c>
      <c r="AC172" s="43" t="s">
        <v>499</v>
      </c>
      <c r="AD172" s="45"/>
      <c r="AE172">
        <f t="shared" si="6"/>
        <v>0.72430000000000005</v>
      </c>
      <c r="AF172">
        <v>20260</v>
      </c>
      <c r="AG172" t="s">
        <v>673</v>
      </c>
      <c r="AH172">
        <v>0.9768</v>
      </c>
    </row>
    <row r="173" spans="1:34" x14ac:dyDescent="0.35">
      <c r="A173" s="28" t="s">
        <v>670</v>
      </c>
      <c r="B173" s="28" t="s">
        <v>671</v>
      </c>
      <c r="C173" s="41">
        <v>45500</v>
      </c>
      <c r="D173" s="30" t="s">
        <v>654</v>
      </c>
      <c r="E173" s="42" t="s">
        <v>672</v>
      </c>
      <c r="F173" s="54" t="s">
        <v>499</v>
      </c>
      <c r="G173" s="33" t="s">
        <v>53</v>
      </c>
      <c r="H173" s="44">
        <v>0.88530000000000009</v>
      </c>
      <c r="I173" s="35">
        <f>ROUND((Reference!B$16*List!$H173)+Reference!B$17,0)</f>
        <v>1028</v>
      </c>
      <c r="J173" s="35">
        <f>ROUND((Reference!C$16*List!$H173)+Reference!C$17,0)</f>
        <v>1533</v>
      </c>
      <c r="K173" s="35">
        <f>ROUND((Reference!D$16*List!$H173)+Reference!D$17,0)</f>
        <v>1837</v>
      </c>
      <c r="L173" s="35">
        <f>ROUND((Reference!E$16*List!$H173)+Reference!E$17,0)</f>
        <v>2271</v>
      </c>
      <c r="M173" s="35">
        <f>ROUND((Reference!F$16*List!$H173)+Reference!F$17,0)</f>
        <v>2366</v>
      </c>
      <c r="N173" s="35">
        <f>ROUND((Reference!G$16*List!$H173)+Reference!G$17,0)</f>
        <v>2678</v>
      </c>
      <c r="O173" s="35">
        <f>ROUND((Reference!H$16*List!$H173)+Reference!H$17,0)</f>
        <v>2781</v>
      </c>
      <c r="P173" s="35">
        <f>ROUND((Reference!I$16*List!$H173)+Reference!I$17,0)</f>
        <v>2890</v>
      </c>
      <c r="Q173" s="35">
        <f>ROUND((Reference!J$16*List!$H173)+Reference!J$17,0)</f>
        <v>3346</v>
      </c>
      <c r="R173" s="35">
        <f>ROUND((Reference!K$16*List!$H173)+Reference!K$17,0)</f>
        <v>3452</v>
      </c>
      <c r="S173" s="35">
        <f>ROUND((Reference!L$16*List!$H173)+Reference!L$17,0)</f>
        <v>3725</v>
      </c>
      <c r="T173" s="35">
        <f>ROUND((Reference!M$16*List!$H173)+Reference!M$17,0)</f>
        <v>4449</v>
      </c>
      <c r="U173" s="35">
        <f>ROUND((Reference!N$16*List!$H173)+Reference!N$17,0)</f>
        <v>17951</v>
      </c>
      <c r="V173" s="36">
        <f>ROUND((Reference!O$16*List!$H173)+Reference!O$17,0)</f>
        <v>667</v>
      </c>
      <c r="W173" s="36">
        <f>ROUND((Reference!P$16*List!$H173)+Reference!P$17,0)</f>
        <v>940</v>
      </c>
      <c r="X173" s="36">
        <f>ROUND((Reference!Q$16*List!$H173)+Reference!Q$17,0)</f>
        <v>470</v>
      </c>
      <c r="Y173" s="37"/>
      <c r="Z173" s="4" t="str">
        <f t="shared" si="5"/>
        <v>MILLER, Arkansas</v>
      </c>
      <c r="AA173" s="42" t="s">
        <v>672</v>
      </c>
      <c r="AB173" s="38" t="s">
        <v>54</v>
      </c>
      <c r="AC173" s="43" t="s">
        <v>499</v>
      </c>
      <c r="AD173" s="45"/>
      <c r="AE173">
        <f t="shared" si="6"/>
        <v>0.88530000000000009</v>
      </c>
      <c r="AF173">
        <v>20500</v>
      </c>
      <c r="AG173" t="s">
        <v>676</v>
      </c>
      <c r="AH173">
        <v>0.9830000000000001</v>
      </c>
    </row>
    <row r="174" spans="1:34" x14ac:dyDescent="0.35">
      <c r="A174" s="28" t="s">
        <v>674</v>
      </c>
      <c r="B174" s="28" t="s">
        <v>675</v>
      </c>
      <c r="C174" s="41">
        <v>99904</v>
      </c>
      <c r="D174" s="30" t="s">
        <v>65</v>
      </c>
      <c r="E174" s="42" t="s">
        <v>152</v>
      </c>
      <c r="F174" s="55" t="s">
        <v>499</v>
      </c>
      <c r="G174" s="33" t="s">
        <v>64</v>
      </c>
      <c r="H174" s="44">
        <v>0.72430000000000005</v>
      </c>
      <c r="I174" s="35">
        <f>ROUND((Reference!B$16*List!$H174)+Reference!B$17,0)</f>
        <v>890</v>
      </c>
      <c r="J174" s="35">
        <f>ROUND((Reference!C$16*List!$H174)+Reference!C$17,0)</f>
        <v>1327</v>
      </c>
      <c r="K174" s="35">
        <f>ROUND((Reference!D$16*List!$H174)+Reference!D$17,0)</f>
        <v>1590</v>
      </c>
      <c r="L174" s="35">
        <f>ROUND((Reference!E$16*List!$H174)+Reference!E$17,0)</f>
        <v>1966</v>
      </c>
      <c r="M174" s="35">
        <f>ROUND((Reference!F$16*List!$H174)+Reference!F$17,0)</f>
        <v>2048</v>
      </c>
      <c r="N174" s="35">
        <f>ROUND((Reference!G$16*List!$H174)+Reference!G$17,0)</f>
        <v>2319</v>
      </c>
      <c r="O174" s="35">
        <f>ROUND((Reference!H$16*List!$H174)+Reference!H$17,0)</f>
        <v>2407</v>
      </c>
      <c r="P174" s="35">
        <f>ROUND((Reference!I$16*List!$H174)+Reference!I$17,0)</f>
        <v>2502</v>
      </c>
      <c r="Q174" s="35">
        <f>ROUND((Reference!J$16*List!$H174)+Reference!J$17,0)</f>
        <v>2897</v>
      </c>
      <c r="R174" s="35">
        <f>ROUND((Reference!K$16*List!$H174)+Reference!K$17,0)</f>
        <v>2989</v>
      </c>
      <c r="S174" s="35">
        <f>ROUND((Reference!L$16*List!$H174)+Reference!L$17,0)</f>
        <v>3225</v>
      </c>
      <c r="T174" s="35">
        <f>ROUND((Reference!M$16*List!$H174)+Reference!M$17,0)</f>
        <v>3852</v>
      </c>
      <c r="U174" s="35">
        <f>ROUND((Reference!N$16*List!$H174)+Reference!N$17,0)</f>
        <v>15541</v>
      </c>
      <c r="V174" s="36">
        <f>ROUND((Reference!O$16*List!$H174)+Reference!O$17,0)</f>
        <v>578</v>
      </c>
      <c r="W174" s="36">
        <f>ROUND((Reference!P$16*List!$H174)+Reference!P$17,0)</f>
        <v>814</v>
      </c>
      <c r="X174" s="36">
        <f>ROUND((Reference!Q$16*List!$H174)+Reference!Q$17,0)</f>
        <v>407</v>
      </c>
      <c r="Y174" s="37"/>
      <c r="Z174" s="4" t="str">
        <f t="shared" si="5"/>
        <v>MISSISSIPPI, Arkansas</v>
      </c>
      <c r="AA174" s="42" t="s">
        <v>152</v>
      </c>
      <c r="AB174" s="38" t="s">
        <v>54</v>
      </c>
      <c r="AC174" s="43" t="s">
        <v>499</v>
      </c>
      <c r="AD174" s="45"/>
      <c r="AE174">
        <f t="shared" si="6"/>
        <v>0.72430000000000005</v>
      </c>
      <c r="AF174">
        <v>20700</v>
      </c>
      <c r="AG174" t="s">
        <v>679</v>
      </c>
      <c r="AH174">
        <v>0.91860000000000008</v>
      </c>
    </row>
    <row r="175" spans="1:34" x14ac:dyDescent="0.35">
      <c r="A175" s="28" t="s">
        <v>677</v>
      </c>
      <c r="B175" s="28" t="s">
        <v>678</v>
      </c>
      <c r="C175" s="41">
        <v>99904</v>
      </c>
      <c r="D175" s="30" t="s">
        <v>65</v>
      </c>
      <c r="E175" s="42" t="s">
        <v>262</v>
      </c>
      <c r="F175" s="55" t="s">
        <v>499</v>
      </c>
      <c r="G175" s="33" t="s">
        <v>64</v>
      </c>
      <c r="H175" s="44">
        <v>0.72430000000000005</v>
      </c>
      <c r="I175" s="35">
        <f>ROUND((Reference!B$16*List!$H175)+Reference!B$17,0)</f>
        <v>890</v>
      </c>
      <c r="J175" s="35">
        <f>ROUND((Reference!C$16*List!$H175)+Reference!C$17,0)</f>
        <v>1327</v>
      </c>
      <c r="K175" s="35">
        <f>ROUND((Reference!D$16*List!$H175)+Reference!D$17,0)</f>
        <v>1590</v>
      </c>
      <c r="L175" s="35">
        <f>ROUND((Reference!E$16*List!$H175)+Reference!E$17,0)</f>
        <v>1966</v>
      </c>
      <c r="M175" s="35">
        <f>ROUND((Reference!F$16*List!$H175)+Reference!F$17,0)</f>
        <v>2048</v>
      </c>
      <c r="N175" s="35">
        <f>ROUND((Reference!G$16*List!$H175)+Reference!G$17,0)</f>
        <v>2319</v>
      </c>
      <c r="O175" s="35">
        <f>ROUND((Reference!H$16*List!$H175)+Reference!H$17,0)</f>
        <v>2407</v>
      </c>
      <c r="P175" s="35">
        <f>ROUND((Reference!I$16*List!$H175)+Reference!I$17,0)</f>
        <v>2502</v>
      </c>
      <c r="Q175" s="35">
        <f>ROUND((Reference!J$16*List!$H175)+Reference!J$17,0)</f>
        <v>2897</v>
      </c>
      <c r="R175" s="35">
        <f>ROUND((Reference!K$16*List!$H175)+Reference!K$17,0)</f>
        <v>2989</v>
      </c>
      <c r="S175" s="35">
        <f>ROUND((Reference!L$16*List!$H175)+Reference!L$17,0)</f>
        <v>3225</v>
      </c>
      <c r="T175" s="35">
        <f>ROUND((Reference!M$16*List!$H175)+Reference!M$17,0)</f>
        <v>3852</v>
      </c>
      <c r="U175" s="35">
        <f>ROUND((Reference!N$16*List!$H175)+Reference!N$17,0)</f>
        <v>15541</v>
      </c>
      <c r="V175" s="36">
        <f>ROUND((Reference!O$16*List!$H175)+Reference!O$17,0)</f>
        <v>578</v>
      </c>
      <c r="W175" s="36">
        <f>ROUND((Reference!P$16*List!$H175)+Reference!P$17,0)</f>
        <v>814</v>
      </c>
      <c r="X175" s="36">
        <f>ROUND((Reference!Q$16*List!$H175)+Reference!Q$17,0)</f>
        <v>407</v>
      </c>
      <c r="Y175" s="37"/>
      <c r="Z175" s="4" t="str">
        <f t="shared" si="5"/>
        <v>MONROE, Arkansas</v>
      </c>
      <c r="AA175" s="42" t="s">
        <v>262</v>
      </c>
      <c r="AB175" s="38" t="s">
        <v>54</v>
      </c>
      <c r="AC175" s="43" t="s">
        <v>499</v>
      </c>
      <c r="AD175" s="45"/>
      <c r="AE175">
        <f t="shared" si="6"/>
        <v>0.72430000000000005</v>
      </c>
      <c r="AF175">
        <v>20740</v>
      </c>
      <c r="AG175" t="s">
        <v>682</v>
      </c>
      <c r="AH175">
        <v>0.99619999999999997</v>
      </c>
    </row>
    <row r="176" spans="1:34" x14ac:dyDescent="0.35">
      <c r="A176" s="28" t="s">
        <v>680</v>
      </c>
      <c r="B176" s="28" t="s">
        <v>681</v>
      </c>
      <c r="C176" s="41">
        <v>99904</v>
      </c>
      <c r="D176" s="30" t="s">
        <v>65</v>
      </c>
      <c r="E176" s="42" t="s">
        <v>266</v>
      </c>
      <c r="F176" s="55" t="s">
        <v>499</v>
      </c>
      <c r="G176" s="33" t="s">
        <v>64</v>
      </c>
      <c r="H176" s="44">
        <v>0.72430000000000005</v>
      </c>
      <c r="I176" s="35">
        <f>ROUND((Reference!B$16*List!$H176)+Reference!B$17,0)</f>
        <v>890</v>
      </c>
      <c r="J176" s="35">
        <f>ROUND((Reference!C$16*List!$H176)+Reference!C$17,0)</f>
        <v>1327</v>
      </c>
      <c r="K176" s="35">
        <f>ROUND((Reference!D$16*List!$H176)+Reference!D$17,0)</f>
        <v>1590</v>
      </c>
      <c r="L176" s="35">
        <f>ROUND((Reference!E$16*List!$H176)+Reference!E$17,0)</f>
        <v>1966</v>
      </c>
      <c r="M176" s="35">
        <f>ROUND((Reference!F$16*List!$H176)+Reference!F$17,0)</f>
        <v>2048</v>
      </c>
      <c r="N176" s="35">
        <f>ROUND((Reference!G$16*List!$H176)+Reference!G$17,0)</f>
        <v>2319</v>
      </c>
      <c r="O176" s="35">
        <f>ROUND((Reference!H$16*List!$H176)+Reference!H$17,0)</f>
        <v>2407</v>
      </c>
      <c r="P176" s="35">
        <f>ROUND((Reference!I$16*List!$H176)+Reference!I$17,0)</f>
        <v>2502</v>
      </c>
      <c r="Q176" s="35">
        <f>ROUND((Reference!J$16*List!$H176)+Reference!J$17,0)</f>
        <v>2897</v>
      </c>
      <c r="R176" s="35">
        <f>ROUND((Reference!K$16*List!$H176)+Reference!K$17,0)</f>
        <v>2989</v>
      </c>
      <c r="S176" s="35">
        <f>ROUND((Reference!L$16*List!$H176)+Reference!L$17,0)</f>
        <v>3225</v>
      </c>
      <c r="T176" s="35">
        <f>ROUND((Reference!M$16*List!$H176)+Reference!M$17,0)</f>
        <v>3852</v>
      </c>
      <c r="U176" s="35">
        <f>ROUND((Reference!N$16*List!$H176)+Reference!N$17,0)</f>
        <v>15541</v>
      </c>
      <c r="V176" s="36">
        <f>ROUND((Reference!O$16*List!$H176)+Reference!O$17,0)</f>
        <v>578</v>
      </c>
      <c r="W176" s="36">
        <f>ROUND((Reference!P$16*List!$H176)+Reference!P$17,0)</f>
        <v>814</v>
      </c>
      <c r="X176" s="36">
        <f>ROUND((Reference!Q$16*List!$H176)+Reference!Q$17,0)</f>
        <v>407</v>
      </c>
      <c r="Y176" s="37"/>
      <c r="Z176" s="4" t="str">
        <f t="shared" si="5"/>
        <v>MONTGOMERY, Arkansas</v>
      </c>
      <c r="AA176" s="42" t="s">
        <v>266</v>
      </c>
      <c r="AB176" s="38" t="s">
        <v>54</v>
      </c>
      <c r="AC176" s="43" t="s">
        <v>499</v>
      </c>
      <c r="AD176" s="45"/>
      <c r="AE176">
        <f t="shared" si="6"/>
        <v>0.72430000000000005</v>
      </c>
      <c r="AF176">
        <v>20940</v>
      </c>
      <c r="AG176" t="s">
        <v>685</v>
      </c>
      <c r="AH176">
        <v>0.94180000000000008</v>
      </c>
    </row>
    <row r="177" spans="1:34" x14ac:dyDescent="0.35">
      <c r="A177" s="28" t="s">
        <v>683</v>
      </c>
      <c r="B177" s="28" t="s">
        <v>684</v>
      </c>
      <c r="C177" s="29">
        <v>99904</v>
      </c>
      <c r="D177" s="30" t="s">
        <v>65</v>
      </c>
      <c r="E177" s="31" t="s">
        <v>169</v>
      </c>
      <c r="F177" s="55" t="s">
        <v>499</v>
      </c>
      <c r="G177" s="33" t="s">
        <v>64</v>
      </c>
      <c r="H177" s="40">
        <v>0.72430000000000005</v>
      </c>
      <c r="I177" s="35">
        <f>ROUND((Reference!B$16*List!$H177)+Reference!B$17,0)</f>
        <v>890</v>
      </c>
      <c r="J177" s="35">
        <f>ROUND((Reference!C$16*List!$H177)+Reference!C$17,0)</f>
        <v>1327</v>
      </c>
      <c r="K177" s="35">
        <f>ROUND((Reference!D$16*List!$H177)+Reference!D$17,0)</f>
        <v>1590</v>
      </c>
      <c r="L177" s="35">
        <f>ROUND((Reference!E$16*List!$H177)+Reference!E$17,0)</f>
        <v>1966</v>
      </c>
      <c r="M177" s="35">
        <f>ROUND((Reference!F$16*List!$H177)+Reference!F$17,0)</f>
        <v>2048</v>
      </c>
      <c r="N177" s="35">
        <f>ROUND((Reference!G$16*List!$H177)+Reference!G$17,0)</f>
        <v>2319</v>
      </c>
      <c r="O177" s="35">
        <f>ROUND((Reference!H$16*List!$H177)+Reference!H$17,0)</f>
        <v>2407</v>
      </c>
      <c r="P177" s="35">
        <f>ROUND((Reference!I$16*List!$H177)+Reference!I$17,0)</f>
        <v>2502</v>
      </c>
      <c r="Q177" s="35">
        <f>ROUND((Reference!J$16*List!$H177)+Reference!J$17,0)</f>
        <v>2897</v>
      </c>
      <c r="R177" s="35">
        <f>ROUND((Reference!K$16*List!$H177)+Reference!K$17,0)</f>
        <v>2989</v>
      </c>
      <c r="S177" s="35">
        <f>ROUND((Reference!L$16*List!$H177)+Reference!L$17,0)</f>
        <v>3225</v>
      </c>
      <c r="T177" s="35">
        <f>ROUND((Reference!M$16*List!$H177)+Reference!M$17,0)</f>
        <v>3852</v>
      </c>
      <c r="U177" s="35">
        <f>ROUND((Reference!N$16*List!$H177)+Reference!N$17,0)</f>
        <v>15541</v>
      </c>
      <c r="V177" s="36">
        <f>ROUND((Reference!O$16*List!$H177)+Reference!O$17,0)</f>
        <v>578</v>
      </c>
      <c r="W177" s="36">
        <f>ROUND((Reference!P$16*List!$H177)+Reference!P$17,0)</f>
        <v>814</v>
      </c>
      <c r="X177" s="36">
        <f>ROUND((Reference!Q$16*List!$H177)+Reference!Q$17,0)</f>
        <v>407</v>
      </c>
      <c r="Y177" s="37"/>
      <c r="Z177" s="4" t="str">
        <f t="shared" si="5"/>
        <v>NEVADA, Arkansas</v>
      </c>
      <c r="AA177" s="31" t="s">
        <v>169</v>
      </c>
      <c r="AB177" s="38" t="s">
        <v>54</v>
      </c>
      <c r="AC177" s="32" t="s">
        <v>499</v>
      </c>
      <c r="AD177" s="39"/>
      <c r="AE177">
        <f t="shared" si="6"/>
        <v>0.72430000000000005</v>
      </c>
      <c r="AF177">
        <v>20994</v>
      </c>
      <c r="AG177" t="s">
        <v>689</v>
      </c>
      <c r="AH177">
        <v>1.0297000000000001</v>
      </c>
    </row>
    <row r="178" spans="1:34" x14ac:dyDescent="0.35">
      <c r="A178" s="28" t="s">
        <v>686</v>
      </c>
      <c r="B178" s="28" t="s">
        <v>687</v>
      </c>
      <c r="C178" s="41">
        <v>99904</v>
      </c>
      <c r="D178" s="30" t="s">
        <v>65</v>
      </c>
      <c r="E178" s="42" t="s">
        <v>688</v>
      </c>
      <c r="F178" s="55" t="s">
        <v>499</v>
      </c>
      <c r="G178" s="33" t="s">
        <v>64</v>
      </c>
      <c r="H178" s="44">
        <v>0.72430000000000005</v>
      </c>
      <c r="I178" s="35">
        <f>ROUND((Reference!B$16*List!$H178)+Reference!B$17,0)</f>
        <v>890</v>
      </c>
      <c r="J178" s="35">
        <f>ROUND((Reference!C$16*List!$H178)+Reference!C$17,0)</f>
        <v>1327</v>
      </c>
      <c r="K178" s="35">
        <f>ROUND((Reference!D$16*List!$H178)+Reference!D$17,0)</f>
        <v>1590</v>
      </c>
      <c r="L178" s="35">
        <f>ROUND((Reference!E$16*List!$H178)+Reference!E$17,0)</f>
        <v>1966</v>
      </c>
      <c r="M178" s="35">
        <f>ROUND((Reference!F$16*List!$H178)+Reference!F$17,0)</f>
        <v>2048</v>
      </c>
      <c r="N178" s="35">
        <f>ROUND((Reference!G$16*List!$H178)+Reference!G$17,0)</f>
        <v>2319</v>
      </c>
      <c r="O178" s="35">
        <f>ROUND((Reference!H$16*List!$H178)+Reference!H$17,0)</f>
        <v>2407</v>
      </c>
      <c r="P178" s="35">
        <f>ROUND((Reference!I$16*List!$H178)+Reference!I$17,0)</f>
        <v>2502</v>
      </c>
      <c r="Q178" s="35">
        <f>ROUND((Reference!J$16*List!$H178)+Reference!J$17,0)</f>
        <v>2897</v>
      </c>
      <c r="R178" s="35">
        <f>ROUND((Reference!K$16*List!$H178)+Reference!K$17,0)</f>
        <v>2989</v>
      </c>
      <c r="S178" s="35">
        <f>ROUND((Reference!L$16*List!$H178)+Reference!L$17,0)</f>
        <v>3225</v>
      </c>
      <c r="T178" s="35">
        <f>ROUND((Reference!M$16*List!$H178)+Reference!M$17,0)</f>
        <v>3852</v>
      </c>
      <c r="U178" s="35">
        <f>ROUND((Reference!N$16*List!$H178)+Reference!N$17,0)</f>
        <v>15541</v>
      </c>
      <c r="V178" s="36">
        <f>ROUND((Reference!O$16*List!$H178)+Reference!O$17,0)</f>
        <v>578</v>
      </c>
      <c r="W178" s="36">
        <f>ROUND((Reference!P$16*List!$H178)+Reference!P$17,0)</f>
        <v>814</v>
      </c>
      <c r="X178" s="36">
        <f>ROUND((Reference!Q$16*List!$H178)+Reference!Q$17,0)</f>
        <v>407</v>
      </c>
      <c r="Y178" s="37"/>
      <c r="Z178" s="4" t="str">
        <f t="shared" si="5"/>
        <v>NEWTON, Arkansas</v>
      </c>
      <c r="AA178" s="42" t="s">
        <v>688</v>
      </c>
      <c r="AB178" s="38" t="s">
        <v>54</v>
      </c>
      <c r="AC178" s="43" t="s">
        <v>499</v>
      </c>
      <c r="AD178" s="45"/>
      <c r="AE178">
        <f t="shared" si="6"/>
        <v>0.72430000000000005</v>
      </c>
      <c r="AF178">
        <v>21060</v>
      </c>
      <c r="AG178" t="s">
        <v>693</v>
      </c>
      <c r="AH178">
        <v>0.8962</v>
      </c>
    </row>
    <row r="179" spans="1:34" x14ac:dyDescent="0.35">
      <c r="A179" s="28" t="s">
        <v>690</v>
      </c>
      <c r="B179" s="28" t="s">
        <v>691</v>
      </c>
      <c r="C179" s="41">
        <v>99904</v>
      </c>
      <c r="D179" s="30" t="s">
        <v>65</v>
      </c>
      <c r="E179" s="42" t="s">
        <v>692</v>
      </c>
      <c r="F179" s="55" t="s">
        <v>499</v>
      </c>
      <c r="G179" s="33" t="s">
        <v>64</v>
      </c>
      <c r="H179" s="44">
        <v>0.72430000000000005</v>
      </c>
      <c r="I179" s="35">
        <f>ROUND((Reference!B$16*List!$H179)+Reference!B$17,0)</f>
        <v>890</v>
      </c>
      <c r="J179" s="35">
        <f>ROUND((Reference!C$16*List!$H179)+Reference!C$17,0)</f>
        <v>1327</v>
      </c>
      <c r="K179" s="35">
        <f>ROUND((Reference!D$16*List!$H179)+Reference!D$17,0)</f>
        <v>1590</v>
      </c>
      <c r="L179" s="35">
        <f>ROUND((Reference!E$16*List!$H179)+Reference!E$17,0)</f>
        <v>1966</v>
      </c>
      <c r="M179" s="35">
        <f>ROUND((Reference!F$16*List!$H179)+Reference!F$17,0)</f>
        <v>2048</v>
      </c>
      <c r="N179" s="35">
        <f>ROUND((Reference!G$16*List!$H179)+Reference!G$17,0)</f>
        <v>2319</v>
      </c>
      <c r="O179" s="35">
        <f>ROUND((Reference!H$16*List!$H179)+Reference!H$17,0)</f>
        <v>2407</v>
      </c>
      <c r="P179" s="35">
        <f>ROUND((Reference!I$16*List!$H179)+Reference!I$17,0)</f>
        <v>2502</v>
      </c>
      <c r="Q179" s="35">
        <f>ROUND((Reference!J$16*List!$H179)+Reference!J$17,0)</f>
        <v>2897</v>
      </c>
      <c r="R179" s="35">
        <f>ROUND((Reference!K$16*List!$H179)+Reference!K$17,0)</f>
        <v>2989</v>
      </c>
      <c r="S179" s="35">
        <f>ROUND((Reference!L$16*List!$H179)+Reference!L$17,0)</f>
        <v>3225</v>
      </c>
      <c r="T179" s="35">
        <f>ROUND((Reference!M$16*List!$H179)+Reference!M$17,0)</f>
        <v>3852</v>
      </c>
      <c r="U179" s="35">
        <f>ROUND((Reference!N$16*List!$H179)+Reference!N$17,0)</f>
        <v>15541</v>
      </c>
      <c r="V179" s="36">
        <f>ROUND((Reference!O$16*List!$H179)+Reference!O$17,0)</f>
        <v>578</v>
      </c>
      <c r="W179" s="36">
        <f>ROUND((Reference!P$16*List!$H179)+Reference!P$17,0)</f>
        <v>814</v>
      </c>
      <c r="X179" s="36">
        <f>ROUND((Reference!Q$16*List!$H179)+Reference!Q$17,0)</f>
        <v>407</v>
      </c>
      <c r="Y179" s="37"/>
      <c r="Z179" s="4" t="str">
        <f t="shared" si="5"/>
        <v>OUACHITA, Arkansas</v>
      </c>
      <c r="AA179" s="42" t="s">
        <v>692</v>
      </c>
      <c r="AB179" s="38" t="s">
        <v>54</v>
      </c>
      <c r="AC179" s="43" t="s">
        <v>499</v>
      </c>
      <c r="AD179" s="45"/>
      <c r="AE179">
        <f t="shared" si="6"/>
        <v>0.72430000000000005</v>
      </c>
      <c r="AF179">
        <v>21140</v>
      </c>
      <c r="AG179" t="s">
        <v>696</v>
      </c>
      <c r="AH179">
        <v>0.9910000000000001</v>
      </c>
    </row>
    <row r="180" spans="1:34" x14ac:dyDescent="0.35">
      <c r="A180" s="28" t="s">
        <v>694</v>
      </c>
      <c r="B180" s="28" t="s">
        <v>695</v>
      </c>
      <c r="C180" s="29">
        <v>30780</v>
      </c>
      <c r="D180" s="30" t="s">
        <v>588</v>
      </c>
      <c r="E180" s="31" t="s">
        <v>274</v>
      </c>
      <c r="F180" s="54" t="s">
        <v>499</v>
      </c>
      <c r="G180" s="33" t="s">
        <v>53</v>
      </c>
      <c r="H180" s="40">
        <v>0.83840000000000003</v>
      </c>
      <c r="I180" s="35">
        <f>ROUND((Reference!B$16*List!$H180)+Reference!B$17,0)</f>
        <v>988</v>
      </c>
      <c r="J180" s="35">
        <f>ROUND((Reference!C$16*List!$H180)+Reference!C$17,0)</f>
        <v>1473</v>
      </c>
      <c r="K180" s="35">
        <f>ROUND((Reference!D$16*List!$H180)+Reference!D$17,0)</f>
        <v>1765</v>
      </c>
      <c r="L180" s="35">
        <f>ROUND((Reference!E$16*List!$H180)+Reference!E$17,0)</f>
        <v>2182</v>
      </c>
      <c r="M180" s="35">
        <f>ROUND((Reference!F$16*List!$H180)+Reference!F$17,0)</f>
        <v>2273</v>
      </c>
      <c r="N180" s="35">
        <f>ROUND((Reference!G$16*List!$H180)+Reference!G$17,0)</f>
        <v>2574</v>
      </c>
      <c r="O180" s="35">
        <f>ROUND((Reference!H$16*List!$H180)+Reference!H$17,0)</f>
        <v>2672</v>
      </c>
      <c r="P180" s="35">
        <f>ROUND((Reference!I$16*List!$H180)+Reference!I$17,0)</f>
        <v>2777</v>
      </c>
      <c r="Q180" s="35">
        <f>ROUND((Reference!J$16*List!$H180)+Reference!J$17,0)</f>
        <v>3216</v>
      </c>
      <c r="R180" s="35">
        <f>ROUND((Reference!K$16*List!$H180)+Reference!K$17,0)</f>
        <v>3317</v>
      </c>
      <c r="S180" s="35">
        <f>ROUND((Reference!L$16*List!$H180)+Reference!L$17,0)</f>
        <v>3579</v>
      </c>
      <c r="T180" s="35">
        <f>ROUND((Reference!M$16*List!$H180)+Reference!M$17,0)</f>
        <v>4275</v>
      </c>
      <c r="U180" s="35">
        <f>ROUND((Reference!N$16*List!$H180)+Reference!N$17,0)</f>
        <v>17249</v>
      </c>
      <c r="V180" s="36">
        <f>ROUND((Reference!O$16*List!$H180)+Reference!O$17,0)</f>
        <v>641</v>
      </c>
      <c r="W180" s="36">
        <f>ROUND((Reference!P$16*List!$H180)+Reference!P$17,0)</f>
        <v>904</v>
      </c>
      <c r="X180" s="36">
        <f>ROUND((Reference!Q$16*List!$H180)+Reference!Q$17,0)</f>
        <v>452</v>
      </c>
      <c r="Y180" s="37"/>
      <c r="Z180" s="4" t="str">
        <f t="shared" si="5"/>
        <v>PERRY, Arkansas</v>
      </c>
      <c r="AA180" s="31" t="s">
        <v>274</v>
      </c>
      <c r="AB180" s="38" t="s">
        <v>54</v>
      </c>
      <c r="AC180" s="32" t="s">
        <v>499</v>
      </c>
      <c r="AD180" s="39"/>
      <c r="AE180">
        <f t="shared" si="6"/>
        <v>0.83840000000000003</v>
      </c>
      <c r="AF180">
        <v>21300</v>
      </c>
      <c r="AG180" t="s">
        <v>700</v>
      </c>
      <c r="AH180">
        <v>0.9215000000000001</v>
      </c>
    </row>
    <row r="181" spans="1:34" x14ac:dyDescent="0.35">
      <c r="A181" s="28" t="s">
        <v>697</v>
      </c>
      <c r="B181" s="28" t="s">
        <v>698</v>
      </c>
      <c r="C181" s="41">
        <v>99904</v>
      </c>
      <c r="D181" s="30" t="s">
        <v>65</v>
      </c>
      <c r="E181" s="42" t="s">
        <v>699</v>
      </c>
      <c r="F181" s="55" t="s">
        <v>499</v>
      </c>
      <c r="G181" s="33" t="s">
        <v>64</v>
      </c>
      <c r="H181" s="44">
        <v>0.72430000000000005</v>
      </c>
      <c r="I181" s="35">
        <f>ROUND((Reference!B$16*List!$H181)+Reference!B$17,0)</f>
        <v>890</v>
      </c>
      <c r="J181" s="35">
        <f>ROUND((Reference!C$16*List!$H181)+Reference!C$17,0)</f>
        <v>1327</v>
      </c>
      <c r="K181" s="35">
        <f>ROUND((Reference!D$16*List!$H181)+Reference!D$17,0)</f>
        <v>1590</v>
      </c>
      <c r="L181" s="35">
        <f>ROUND((Reference!E$16*List!$H181)+Reference!E$17,0)</f>
        <v>1966</v>
      </c>
      <c r="M181" s="35">
        <f>ROUND((Reference!F$16*List!$H181)+Reference!F$17,0)</f>
        <v>2048</v>
      </c>
      <c r="N181" s="35">
        <f>ROUND((Reference!G$16*List!$H181)+Reference!G$17,0)</f>
        <v>2319</v>
      </c>
      <c r="O181" s="35">
        <f>ROUND((Reference!H$16*List!$H181)+Reference!H$17,0)</f>
        <v>2407</v>
      </c>
      <c r="P181" s="35">
        <f>ROUND((Reference!I$16*List!$H181)+Reference!I$17,0)</f>
        <v>2502</v>
      </c>
      <c r="Q181" s="35">
        <f>ROUND((Reference!J$16*List!$H181)+Reference!J$17,0)</f>
        <v>2897</v>
      </c>
      <c r="R181" s="35">
        <f>ROUND((Reference!K$16*List!$H181)+Reference!K$17,0)</f>
        <v>2989</v>
      </c>
      <c r="S181" s="35">
        <f>ROUND((Reference!L$16*List!$H181)+Reference!L$17,0)</f>
        <v>3225</v>
      </c>
      <c r="T181" s="35">
        <f>ROUND((Reference!M$16*List!$H181)+Reference!M$17,0)</f>
        <v>3852</v>
      </c>
      <c r="U181" s="35">
        <f>ROUND((Reference!N$16*List!$H181)+Reference!N$17,0)</f>
        <v>15541</v>
      </c>
      <c r="V181" s="36">
        <f>ROUND((Reference!O$16*List!$H181)+Reference!O$17,0)</f>
        <v>578</v>
      </c>
      <c r="W181" s="36">
        <f>ROUND((Reference!P$16*List!$H181)+Reference!P$17,0)</f>
        <v>814</v>
      </c>
      <c r="X181" s="36">
        <f>ROUND((Reference!Q$16*List!$H181)+Reference!Q$17,0)</f>
        <v>407</v>
      </c>
      <c r="Y181" s="37"/>
      <c r="Z181" s="4" t="str">
        <f t="shared" si="5"/>
        <v>PHILLIPS, Arkansas</v>
      </c>
      <c r="AA181" s="42" t="s">
        <v>699</v>
      </c>
      <c r="AB181" s="38" t="s">
        <v>54</v>
      </c>
      <c r="AC181" s="43" t="s">
        <v>499</v>
      </c>
      <c r="AD181" s="45"/>
      <c r="AE181">
        <f t="shared" si="6"/>
        <v>0.72430000000000005</v>
      </c>
      <c r="AF181">
        <v>21340</v>
      </c>
      <c r="AG181" t="s">
        <v>703</v>
      </c>
      <c r="AH181">
        <v>0.80780000000000007</v>
      </c>
    </row>
    <row r="182" spans="1:34" x14ac:dyDescent="0.35">
      <c r="A182" s="28" t="s">
        <v>701</v>
      </c>
      <c r="B182" s="28" t="s">
        <v>702</v>
      </c>
      <c r="C182" s="41">
        <v>99904</v>
      </c>
      <c r="D182" s="30" t="s">
        <v>65</v>
      </c>
      <c r="E182" s="42" t="s">
        <v>282</v>
      </c>
      <c r="F182" s="55" t="s">
        <v>499</v>
      </c>
      <c r="G182" s="33" t="s">
        <v>64</v>
      </c>
      <c r="H182" s="44">
        <v>0.72430000000000005</v>
      </c>
      <c r="I182" s="35">
        <f>ROUND((Reference!B$16*List!$H182)+Reference!B$17,0)</f>
        <v>890</v>
      </c>
      <c r="J182" s="35">
        <f>ROUND((Reference!C$16*List!$H182)+Reference!C$17,0)</f>
        <v>1327</v>
      </c>
      <c r="K182" s="35">
        <f>ROUND((Reference!D$16*List!$H182)+Reference!D$17,0)</f>
        <v>1590</v>
      </c>
      <c r="L182" s="35">
        <f>ROUND((Reference!E$16*List!$H182)+Reference!E$17,0)</f>
        <v>1966</v>
      </c>
      <c r="M182" s="35">
        <f>ROUND((Reference!F$16*List!$H182)+Reference!F$17,0)</f>
        <v>2048</v>
      </c>
      <c r="N182" s="35">
        <f>ROUND((Reference!G$16*List!$H182)+Reference!G$17,0)</f>
        <v>2319</v>
      </c>
      <c r="O182" s="35">
        <f>ROUND((Reference!H$16*List!$H182)+Reference!H$17,0)</f>
        <v>2407</v>
      </c>
      <c r="P182" s="35">
        <f>ROUND((Reference!I$16*List!$H182)+Reference!I$17,0)</f>
        <v>2502</v>
      </c>
      <c r="Q182" s="35">
        <f>ROUND((Reference!J$16*List!$H182)+Reference!J$17,0)</f>
        <v>2897</v>
      </c>
      <c r="R182" s="35">
        <f>ROUND((Reference!K$16*List!$H182)+Reference!K$17,0)</f>
        <v>2989</v>
      </c>
      <c r="S182" s="35">
        <f>ROUND((Reference!L$16*List!$H182)+Reference!L$17,0)</f>
        <v>3225</v>
      </c>
      <c r="T182" s="35">
        <f>ROUND((Reference!M$16*List!$H182)+Reference!M$17,0)</f>
        <v>3852</v>
      </c>
      <c r="U182" s="35">
        <f>ROUND((Reference!N$16*List!$H182)+Reference!N$17,0)</f>
        <v>15541</v>
      </c>
      <c r="V182" s="36">
        <f>ROUND((Reference!O$16*List!$H182)+Reference!O$17,0)</f>
        <v>578</v>
      </c>
      <c r="W182" s="36">
        <f>ROUND((Reference!P$16*List!$H182)+Reference!P$17,0)</f>
        <v>814</v>
      </c>
      <c r="X182" s="36">
        <f>ROUND((Reference!Q$16*List!$H182)+Reference!Q$17,0)</f>
        <v>407</v>
      </c>
      <c r="Y182" s="37"/>
      <c r="Z182" s="4" t="str">
        <f t="shared" si="5"/>
        <v>PIKE, Arkansas</v>
      </c>
      <c r="AA182" s="42" t="s">
        <v>282</v>
      </c>
      <c r="AB182" s="38" t="s">
        <v>54</v>
      </c>
      <c r="AC182" s="43" t="s">
        <v>499</v>
      </c>
      <c r="AD182" s="45"/>
      <c r="AE182">
        <f t="shared" si="6"/>
        <v>0.72430000000000005</v>
      </c>
      <c r="AF182">
        <v>21420</v>
      </c>
      <c r="AG182" t="s">
        <v>707</v>
      </c>
      <c r="AH182">
        <v>0.85530000000000006</v>
      </c>
    </row>
    <row r="183" spans="1:34" x14ac:dyDescent="0.35">
      <c r="A183" s="28" t="s">
        <v>704</v>
      </c>
      <c r="B183" s="28" t="s">
        <v>705</v>
      </c>
      <c r="C183" s="41">
        <v>27860</v>
      </c>
      <c r="D183" s="30" t="s">
        <v>558</v>
      </c>
      <c r="E183" s="42" t="s">
        <v>706</v>
      </c>
      <c r="F183" s="54" t="s">
        <v>499</v>
      </c>
      <c r="G183" s="33" t="s">
        <v>53</v>
      </c>
      <c r="H183" s="44">
        <v>0.79970000000000008</v>
      </c>
      <c r="I183" s="35">
        <f>ROUND((Reference!B$16*List!$H183)+Reference!B$17,0)</f>
        <v>955</v>
      </c>
      <c r="J183" s="35">
        <f>ROUND((Reference!C$16*List!$H183)+Reference!C$17,0)</f>
        <v>1424</v>
      </c>
      <c r="K183" s="35">
        <f>ROUND((Reference!D$16*List!$H183)+Reference!D$17,0)</f>
        <v>1706</v>
      </c>
      <c r="L183" s="35">
        <f>ROUND((Reference!E$16*List!$H183)+Reference!E$17,0)</f>
        <v>2109</v>
      </c>
      <c r="M183" s="35">
        <f>ROUND((Reference!F$16*List!$H183)+Reference!F$17,0)</f>
        <v>2197</v>
      </c>
      <c r="N183" s="35">
        <f>ROUND((Reference!G$16*List!$H183)+Reference!G$17,0)</f>
        <v>2487</v>
      </c>
      <c r="O183" s="35">
        <f>ROUND((Reference!H$16*List!$H183)+Reference!H$17,0)</f>
        <v>2582</v>
      </c>
      <c r="P183" s="35">
        <f>ROUND((Reference!I$16*List!$H183)+Reference!I$17,0)</f>
        <v>2684</v>
      </c>
      <c r="Q183" s="35">
        <f>ROUND((Reference!J$16*List!$H183)+Reference!J$17,0)</f>
        <v>3108</v>
      </c>
      <c r="R183" s="35">
        <f>ROUND((Reference!K$16*List!$H183)+Reference!K$17,0)</f>
        <v>3206</v>
      </c>
      <c r="S183" s="35">
        <f>ROUND((Reference!L$16*List!$H183)+Reference!L$17,0)</f>
        <v>3459</v>
      </c>
      <c r="T183" s="35">
        <f>ROUND((Reference!M$16*List!$H183)+Reference!M$17,0)</f>
        <v>4131</v>
      </c>
      <c r="U183" s="35">
        <f>ROUND((Reference!N$16*List!$H183)+Reference!N$17,0)</f>
        <v>16670</v>
      </c>
      <c r="V183" s="36">
        <f>ROUND((Reference!O$16*List!$H183)+Reference!O$17,0)</f>
        <v>620</v>
      </c>
      <c r="W183" s="36">
        <f>ROUND((Reference!P$16*List!$H183)+Reference!P$17,0)</f>
        <v>873</v>
      </c>
      <c r="X183" s="36">
        <f>ROUND((Reference!Q$16*List!$H183)+Reference!Q$17,0)</f>
        <v>437</v>
      </c>
      <c r="Y183" s="37"/>
      <c r="Z183" s="4" t="str">
        <f t="shared" si="5"/>
        <v>POINSETT, Arkansas</v>
      </c>
      <c r="AA183" s="42" t="s">
        <v>706</v>
      </c>
      <c r="AB183" s="38" t="s">
        <v>54</v>
      </c>
      <c r="AC183" s="43" t="s">
        <v>499</v>
      </c>
      <c r="AD183" s="45"/>
      <c r="AE183">
        <f t="shared" si="6"/>
        <v>0.79970000000000008</v>
      </c>
      <c r="AF183">
        <v>21500</v>
      </c>
      <c r="AG183" t="s">
        <v>711</v>
      </c>
      <c r="AH183">
        <v>0.76430000000000009</v>
      </c>
    </row>
    <row r="184" spans="1:34" x14ac:dyDescent="0.35">
      <c r="A184" s="28" t="s">
        <v>708</v>
      </c>
      <c r="B184" s="28" t="s">
        <v>709</v>
      </c>
      <c r="C184" s="29">
        <v>99904</v>
      </c>
      <c r="D184" s="30" t="s">
        <v>65</v>
      </c>
      <c r="E184" s="31" t="s">
        <v>710</v>
      </c>
      <c r="F184" s="55" t="s">
        <v>499</v>
      </c>
      <c r="G184" s="33" t="s">
        <v>64</v>
      </c>
      <c r="H184" s="40">
        <v>0.72430000000000005</v>
      </c>
      <c r="I184" s="35">
        <f>ROUND((Reference!B$16*List!$H184)+Reference!B$17,0)</f>
        <v>890</v>
      </c>
      <c r="J184" s="35">
        <f>ROUND((Reference!C$16*List!$H184)+Reference!C$17,0)</f>
        <v>1327</v>
      </c>
      <c r="K184" s="35">
        <f>ROUND((Reference!D$16*List!$H184)+Reference!D$17,0)</f>
        <v>1590</v>
      </c>
      <c r="L184" s="35">
        <f>ROUND((Reference!E$16*List!$H184)+Reference!E$17,0)</f>
        <v>1966</v>
      </c>
      <c r="M184" s="35">
        <f>ROUND((Reference!F$16*List!$H184)+Reference!F$17,0)</f>
        <v>2048</v>
      </c>
      <c r="N184" s="35">
        <f>ROUND((Reference!G$16*List!$H184)+Reference!G$17,0)</f>
        <v>2319</v>
      </c>
      <c r="O184" s="35">
        <f>ROUND((Reference!H$16*List!$H184)+Reference!H$17,0)</f>
        <v>2407</v>
      </c>
      <c r="P184" s="35">
        <f>ROUND((Reference!I$16*List!$H184)+Reference!I$17,0)</f>
        <v>2502</v>
      </c>
      <c r="Q184" s="35">
        <f>ROUND((Reference!J$16*List!$H184)+Reference!J$17,0)</f>
        <v>2897</v>
      </c>
      <c r="R184" s="35">
        <f>ROUND((Reference!K$16*List!$H184)+Reference!K$17,0)</f>
        <v>2989</v>
      </c>
      <c r="S184" s="35">
        <f>ROUND((Reference!L$16*List!$H184)+Reference!L$17,0)</f>
        <v>3225</v>
      </c>
      <c r="T184" s="35">
        <f>ROUND((Reference!M$16*List!$H184)+Reference!M$17,0)</f>
        <v>3852</v>
      </c>
      <c r="U184" s="35">
        <f>ROUND((Reference!N$16*List!$H184)+Reference!N$17,0)</f>
        <v>15541</v>
      </c>
      <c r="V184" s="36">
        <f>ROUND((Reference!O$16*List!$H184)+Reference!O$17,0)</f>
        <v>578</v>
      </c>
      <c r="W184" s="36">
        <f>ROUND((Reference!P$16*List!$H184)+Reference!P$17,0)</f>
        <v>814</v>
      </c>
      <c r="X184" s="36">
        <f>ROUND((Reference!Q$16*List!$H184)+Reference!Q$17,0)</f>
        <v>407</v>
      </c>
      <c r="Y184" s="37"/>
      <c r="Z184" s="4" t="str">
        <f t="shared" si="5"/>
        <v>POLK, Arkansas</v>
      </c>
      <c r="AA184" s="31" t="s">
        <v>710</v>
      </c>
      <c r="AB184" s="38" t="s">
        <v>54</v>
      </c>
      <c r="AC184" s="32" t="s">
        <v>499</v>
      </c>
      <c r="AD184" s="39"/>
      <c r="AE184">
        <f t="shared" si="6"/>
        <v>0.72430000000000005</v>
      </c>
      <c r="AF184">
        <v>21660</v>
      </c>
      <c r="AG184" t="s">
        <v>715</v>
      </c>
      <c r="AH184">
        <v>1.1459000000000001</v>
      </c>
    </row>
    <row r="185" spans="1:34" x14ac:dyDescent="0.35">
      <c r="A185" s="28" t="s">
        <v>712</v>
      </c>
      <c r="B185" s="28" t="s">
        <v>713</v>
      </c>
      <c r="C185" s="41">
        <v>99904</v>
      </c>
      <c r="D185" s="30" t="s">
        <v>65</v>
      </c>
      <c r="E185" s="42" t="s">
        <v>714</v>
      </c>
      <c r="F185" s="55" t="s">
        <v>499</v>
      </c>
      <c r="G185" s="33" t="s">
        <v>64</v>
      </c>
      <c r="H185" s="44">
        <v>0.72430000000000005</v>
      </c>
      <c r="I185" s="35">
        <f>ROUND((Reference!B$16*List!$H185)+Reference!B$17,0)</f>
        <v>890</v>
      </c>
      <c r="J185" s="35">
        <f>ROUND((Reference!C$16*List!$H185)+Reference!C$17,0)</f>
        <v>1327</v>
      </c>
      <c r="K185" s="35">
        <f>ROUND((Reference!D$16*List!$H185)+Reference!D$17,0)</f>
        <v>1590</v>
      </c>
      <c r="L185" s="35">
        <f>ROUND((Reference!E$16*List!$H185)+Reference!E$17,0)</f>
        <v>1966</v>
      </c>
      <c r="M185" s="35">
        <f>ROUND((Reference!F$16*List!$H185)+Reference!F$17,0)</f>
        <v>2048</v>
      </c>
      <c r="N185" s="35">
        <f>ROUND((Reference!G$16*List!$H185)+Reference!G$17,0)</f>
        <v>2319</v>
      </c>
      <c r="O185" s="35">
        <f>ROUND((Reference!H$16*List!$H185)+Reference!H$17,0)</f>
        <v>2407</v>
      </c>
      <c r="P185" s="35">
        <f>ROUND((Reference!I$16*List!$H185)+Reference!I$17,0)</f>
        <v>2502</v>
      </c>
      <c r="Q185" s="35">
        <f>ROUND((Reference!J$16*List!$H185)+Reference!J$17,0)</f>
        <v>2897</v>
      </c>
      <c r="R185" s="35">
        <f>ROUND((Reference!K$16*List!$H185)+Reference!K$17,0)</f>
        <v>2989</v>
      </c>
      <c r="S185" s="35">
        <f>ROUND((Reference!L$16*List!$H185)+Reference!L$17,0)</f>
        <v>3225</v>
      </c>
      <c r="T185" s="35">
        <f>ROUND((Reference!M$16*List!$H185)+Reference!M$17,0)</f>
        <v>3852</v>
      </c>
      <c r="U185" s="35">
        <f>ROUND((Reference!N$16*List!$H185)+Reference!N$17,0)</f>
        <v>15541</v>
      </c>
      <c r="V185" s="36">
        <f>ROUND((Reference!O$16*List!$H185)+Reference!O$17,0)</f>
        <v>578</v>
      </c>
      <c r="W185" s="36">
        <f>ROUND((Reference!P$16*List!$H185)+Reference!P$17,0)</f>
        <v>814</v>
      </c>
      <c r="X185" s="36">
        <f>ROUND((Reference!Q$16*List!$H185)+Reference!Q$17,0)</f>
        <v>407</v>
      </c>
      <c r="Y185" s="37"/>
      <c r="Z185" s="4" t="str">
        <f t="shared" si="5"/>
        <v>POPE, Arkansas</v>
      </c>
      <c r="AA185" s="42" t="s">
        <v>714</v>
      </c>
      <c r="AB185" s="38" t="s">
        <v>54</v>
      </c>
      <c r="AC185" s="43" t="s">
        <v>499</v>
      </c>
      <c r="AD185" s="45"/>
      <c r="AE185">
        <f t="shared" si="6"/>
        <v>0.72430000000000005</v>
      </c>
      <c r="AF185">
        <v>21780</v>
      </c>
      <c r="AG185" t="s">
        <v>719</v>
      </c>
      <c r="AH185">
        <v>0.9205000000000001</v>
      </c>
    </row>
    <row r="186" spans="1:34" x14ac:dyDescent="0.35">
      <c r="A186" s="28" t="s">
        <v>716</v>
      </c>
      <c r="B186" s="28" t="s">
        <v>717</v>
      </c>
      <c r="C186" s="41">
        <v>99904</v>
      </c>
      <c r="D186" s="30" t="s">
        <v>65</v>
      </c>
      <c r="E186" s="42" t="s">
        <v>718</v>
      </c>
      <c r="F186" s="55" t="s">
        <v>499</v>
      </c>
      <c r="G186" s="33" t="s">
        <v>64</v>
      </c>
      <c r="H186" s="40">
        <v>0.72430000000000005</v>
      </c>
      <c r="I186" s="35">
        <f>ROUND((Reference!B$16*List!$H186)+Reference!B$17,0)</f>
        <v>890</v>
      </c>
      <c r="J186" s="35">
        <f>ROUND((Reference!C$16*List!$H186)+Reference!C$17,0)</f>
        <v>1327</v>
      </c>
      <c r="K186" s="35">
        <f>ROUND((Reference!D$16*List!$H186)+Reference!D$17,0)</f>
        <v>1590</v>
      </c>
      <c r="L186" s="35">
        <f>ROUND((Reference!E$16*List!$H186)+Reference!E$17,0)</f>
        <v>1966</v>
      </c>
      <c r="M186" s="35">
        <f>ROUND((Reference!F$16*List!$H186)+Reference!F$17,0)</f>
        <v>2048</v>
      </c>
      <c r="N186" s="35">
        <f>ROUND((Reference!G$16*List!$H186)+Reference!G$17,0)</f>
        <v>2319</v>
      </c>
      <c r="O186" s="35">
        <f>ROUND((Reference!H$16*List!$H186)+Reference!H$17,0)</f>
        <v>2407</v>
      </c>
      <c r="P186" s="35">
        <f>ROUND((Reference!I$16*List!$H186)+Reference!I$17,0)</f>
        <v>2502</v>
      </c>
      <c r="Q186" s="35">
        <f>ROUND((Reference!J$16*List!$H186)+Reference!J$17,0)</f>
        <v>2897</v>
      </c>
      <c r="R186" s="35">
        <f>ROUND((Reference!K$16*List!$H186)+Reference!K$17,0)</f>
        <v>2989</v>
      </c>
      <c r="S186" s="35">
        <f>ROUND((Reference!L$16*List!$H186)+Reference!L$17,0)</f>
        <v>3225</v>
      </c>
      <c r="T186" s="35">
        <f>ROUND((Reference!M$16*List!$H186)+Reference!M$17,0)</f>
        <v>3852</v>
      </c>
      <c r="U186" s="35">
        <f>ROUND((Reference!N$16*List!$H186)+Reference!N$17,0)</f>
        <v>15541</v>
      </c>
      <c r="V186" s="36">
        <f>ROUND((Reference!O$16*List!$H186)+Reference!O$17,0)</f>
        <v>578</v>
      </c>
      <c r="W186" s="36">
        <f>ROUND((Reference!P$16*List!$H186)+Reference!P$17,0)</f>
        <v>814</v>
      </c>
      <c r="X186" s="36">
        <f>ROUND((Reference!Q$16*List!$H186)+Reference!Q$17,0)</f>
        <v>407</v>
      </c>
      <c r="Y186" s="37"/>
      <c r="Z186" s="4" t="str">
        <f t="shared" si="5"/>
        <v>PRAIRIE, Arkansas</v>
      </c>
      <c r="AA186" s="31" t="s">
        <v>718</v>
      </c>
      <c r="AB186" s="38" t="s">
        <v>54</v>
      </c>
      <c r="AC186" s="32" t="s">
        <v>499</v>
      </c>
      <c r="AD186" s="39"/>
      <c r="AE186">
        <f t="shared" si="6"/>
        <v>0.72430000000000005</v>
      </c>
      <c r="AF186">
        <v>21820</v>
      </c>
      <c r="AG186" t="s">
        <v>358</v>
      </c>
      <c r="AH186">
        <v>0.95669999999999999</v>
      </c>
    </row>
    <row r="187" spans="1:34" x14ac:dyDescent="0.35">
      <c r="A187" s="28" t="s">
        <v>720</v>
      </c>
      <c r="B187" s="28" t="s">
        <v>721</v>
      </c>
      <c r="C187" s="29">
        <v>30780</v>
      </c>
      <c r="D187" s="30" t="s">
        <v>588</v>
      </c>
      <c r="E187" s="31" t="s">
        <v>722</v>
      </c>
      <c r="F187" s="54" t="s">
        <v>499</v>
      </c>
      <c r="G187" s="33" t="s">
        <v>53</v>
      </c>
      <c r="H187" s="44">
        <v>0.83840000000000003</v>
      </c>
      <c r="I187" s="35">
        <f>ROUND((Reference!B$16*List!$H187)+Reference!B$17,0)</f>
        <v>988</v>
      </c>
      <c r="J187" s="35">
        <f>ROUND((Reference!C$16*List!$H187)+Reference!C$17,0)</f>
        <v>1473</v>
      </c>
      <c r="K187" s="35">
        <f>ROUND((Reference!D$16*List!$H187)+Reference!D$17,0)</f>
        <v>1765</v>
      </c>
      <c r="L187" s="35">
        <f>ROUND((Reference!E$16*List!$H187)+Reference!E$17,0)</f>
        <v>2182</v>
      </c>
      <c r="M187" s="35">
        <f>ROUND((Reference!F$16*List!$H187)+Reference!F$17,0)</f>
        <v>2273</v>
      </c>
      <c r="N187" s="35">
        <f>ROUND((Reference!G$16*List!$H187)+Reference!G$17,0)</f>
        <v>2574</v>
      </c>
      <c r="O187" s="35">
        <f>ROUND((Reference!H$16*List!$H187)+Reference!H$17,0)</f>
        <v>2672</v>
      </c>
      <c r="P187" s="35">
        <f>ROUND((Reference!I$16*List!$H187)+Reference!I$17,0)</f>
        <v>2777</v>
      </c>
      <c r="Q187" s="35">
        <f>ROUND((Reference!J$16*List!$H187)+Reference!J$17,0)</f>
        <v>3216</v>
      </c>
      <c r="R187" s="35">
        <f>ROUND((Reference!K$16*List!$H187)+Reference!K$17,0)</f>
        <v>3317</v>
      </c>
      <c r="S187" s="35">
        <f>ROUND((Reference!L$16*List!$H187)+Reference!L$17,0)</f>
        <v>3579</v>
      </c>
      <c r="T187" s="35">
        <f>ROUND((Reference!M$16*List!$H187)+Reference!M$17,0)</f>
        <v>4275</v>
      </c>
      <c r="U187" s="35">
        <f>ROUND((Reference!N$16*List!$H187)+Reference!N$17,0)</f>
        <v>17249</v>
      </c>
      <c r="V187" s="36">
        <f>ROUND((Reference!O$16*List!$H187)+Reference!O$17,0)</f>
        <v>641</v>
      </c>
      <c r="W187" s="36">
        <f>ROUND((Reference!P$16*List!$H187)+Reference!P$17,0)</f>
        <v>904</v>
      </c>
      <c r="X187" s="36">
        <f>ROUND((Reference!Q$16*List!$H187)+Reference!Q$17,0)</f>
        <v>452</v>
      </c>
      <c r="Y187" s="37"/>
      <c r="Z187" s="4" t="str">
        <f t="shared" si="5"/>
        <v>PULASKI, Arkansas</v>
      </c>
      <c r="AA187" s="42" t="s">
        <v>722</v>
      </c>
      <c r="AB187" s="38" t="s">
        <v>54</v>
      </c>
      <c r="AC187" s="43" t="s">
        <v>499</v>
      </c>
      <c r="AD187" s="45"/>
      <c r="AE187">
        <f t="shared" si="6"/>
        <v>0.83840000000000003</v>
      </c>
      <c r="AF187">
        <v>22020</v>
      </c>
      <c r="AG187" t="s">
        <v>725</v>
      </c>
      <c r="AH187">
        <v>0.78560000000000008</v>
      </c>
    </row>
    <row r="188" spans="1:34" x14ac:dyDescent="0.35">
      <c r="A188" s="28" t="s">
        <v>723</v>
      </c>
      <c r="B188" s="28" t="s">
        <v>724</v>
      </c>
      <c r="C188" s="41">
        <v>99904</v>
      </c>
      <c r="D188" s="30" t="s">
        <v>65</v>
      </c>
      <c r="E188" s="42" t="s">
        <v>286</v>
      </c>
      <c r="F188" s="55" t="s">
        <v>499</v>
      </c>
      <c r="G188" s="33" t="s">
        <v>64</v>
      </c>
      <c r="H188" s="44">
        <v>0.72430000000000005</v>
      </c>
      <c r="I188" s="35">
        <f>ROUND((Reference!B$16*List!$H188)+Reference!B$17,0)</f>
        <v>890</v>
      </c>
      <c r="J188" s="35">
        <f>ROUND((Reference!C$16*List!$H188)+Reference!C$17,0)</f>
        <v>1327</v>
      </c>
      <c r="K188" s="35">
        <f>ROUND((Reference!D$16*List!$H188)+Reference!D$17,0)</f>
        <v>1590</v>
      </c>
      <c r="L188" s="35">
        <f>ROUND((Reference!E$16*List!$H188)+Reference!E$17,0)</f>
        <v>1966</v>
      </c>
      <c r="M188" s="35">
        <f>ROUND((Reference!F$16*List!$H188)+Reference!F$17,0)</f>
        <v>2048</v>
      </c>
      <c r="N188" s="35">
        <f>ROUND((Reference!G$16*List!$H188)+Reference!G$17,0)</f>
        <v>2319</v>
      </c>
      <c r="O188" s="35">
        <f>ROUND((Reference!H$16*List!$H188)+Reference!H$17,0)</f>
        <v>2407</v>
      </c>
      <c r="P188" s="35">
        <f>ROUND((Reference!I$16*List!$H188)+Reference!I$17,0)</f>
        <v>2502</v>
      </c>
      <c r="Q188" s="35">
        <f>ROUND((Reference!J$16*List!$H188)+Reference!J$17,0)</f>
        <v>2897</v>
      </c>
      <c r="R188" s="35">
        <f>ROUND((Reference!K$16*List!$H188)+Reference!K$17,0)</f>
        <v>2989</v>
      </c>
      <c r="S188" s="35">
        <f>ROUND((Reference!L$16*List!$H188)+Reference!L$17,0)</f>
        <v>3225</v>
      </c>
      <c r="T188" s="35">
        <f>ROUND((Reference!M$16*List!$H188)+Reference!M$17,0)</f>
        <v>3852</v>
      </c>
      <c r="U188" s="35">
        <f>ROUND((Reference!N$16*List!$H188)+Reference!N$17,0)</f>
        <v>15541</v>
      </c>
      <c r="V188" s="36">
        <f>ROUND((Reference!O$16*List!$H188)+Reference!O$17,0)</f>
        <v>578</v>
      </c>
      <c r="W188" s="36">
        <f>ROUND((Reference!P$16*List!$H188)+Reference!P$17,0)</f>
        <v>814</v>
      </c>
      <c r="X188" s="36">
        <f>ROUND((Reference!Q$16*List!$H188)+Reference!Q$17,0)</f>
        <v>407</v>
      </c>
      <c r="Y188" s="37"/>
      <c r="Z188" s="4" t="str">
        <f t="shared" si="5"/>
        <v>RANDOLPH, Arkansas</v>
      </c>
      <c r="AA188" s="42" t="s">
        <v>286</v>
      </c>
      <c r="AB188" s="38" t="s">
        <v>54</v>
      </c>
      <c r="AC188" s="43" t="s">
        <v>499</v>
      </c>
      <c r="AD188" s="45"/>
      <c r="AE188">
        <f t="shared" si="6"/>
        <v>0.72430000000000005</v>
      </c>
      <c r="AF188">
        <v>22140</v>
      </c>
      <c r="AG188" t="s">
        <v>729</v>
      </c>
      <c r="AH188">
        <v>0.92649999999999999</v>
      </c>
    </row>
    <row r="189" spans="1:34" x14ac:dyDescent="0.35">
      <c r="A189" s="28" t="s">
        <v>726</v>
      </c>
      <c r="B189" s="28" t="s">
        <v>727</v>
      </c>
      <c r="C189" s="41">
        <v>99904</v>
      </c>
      <c r="D189" s="30" t="s">
        <v>65</v>
      </c>
      <c r="E189" s="42" t="s">
        <v>728</v>
      </c>
      <c r="F189" s="55" t="s">
        <v>499</v>
      </c>
      <c r="G189" s="33" t="s">
        <v>64</v>
      </c>
      <c r="H189" s="40">
        <v>0.72430000000000005</v>
      </c>
      <c r="I189" s="35">
        <f>ROUND((Reference!B$16*List!$H189)+Reference!B$17,0)</f>
        <v>890</v>
      </c>
      <c r="J189" s="35">
        <f>ROUND((Reference!C$16*List!$H189)+Reference!C$17,0)</f>
        <v>1327</v>
      </c>
      <c r="K189" s="35">
        <f>ROUND((Reference!D$16*List!$H189)+Reference!D$17,0)</f>
        <v>1590</v>
      </c>
      <c r="L189" s="35">
        <f>ROUND((Reference!E$16*List!$H189)+Reference!E$17,0)</f>
        <v>1966</v>
      </c>
      <c r="M189" s="35">
        <f>ROUND((Reference!F$16*List!$H189)+Reference!F$17,0)</f>
        <v>2048</v>
      </c>
      <c r="N189" s="35">
        <f>ROUND((Reference!G$16*List!$H189)+Reference!G$17,0)</f>
        <v>2319</v>
      </c>
      <c r="O189" s="35">
        <f>ROUND((Reference!H$16*List!$H189)+Reference!H$17,0)</f>
        <v>2407</v>
      </c>
      <c r="P189" s="35">
        <f>ROUND((Reference!I$16*List!$H189)+Reference!I$17,0)</f>
        <v>2502</v>
      </c>
      <c r="Q189" s="35">
        <f>ROUND((Reference!J$16*List!$H189)+Reference!J$17,0)</f>
        <v>2897</v>
      </c>
      <c r="R189" s="35">
        <f>ROUND((Reference!K$16*List!$H189)+Reference!K$17,0)</f>
        <v>2989</v>
      </c>
      <c r="S189" s="35">
        <f>ROUND((Reference!L$16*List!$H189)+Reference!L$17,0)</f>
        <v>3225</v>
      </c>
      <c r="T189" s="35">
        <f>ROUND((Reference!M$16*List!$H189)+Reference!M$17,0)</f>
        <v>3852</v>
      </c>
      <c r="U189" s="35">
        <f>ROUND((Reference!N$16*List!$H189)+Reference!N$17,0)</f>
        <v>15541</v>
      </c>
      <c r="V189" s="36">
        <f>ROUND((Reference!O$16*List!$H189)+Reference!O$17,0)</f>
        <v>578</v>
      </c>
      <c r="W189" s="36">
        <f>ROUND((Reference!P$16*List!$H189)+Reference!P$17,0)</f>
        <v>814</v>
      </c>
      <c r="X189" s="36">
        <f>ROUND((Reference!Q$16*List!$H189)+Reference!Q$17,0)</f>
        <v>407</v>
      </c>
      <c r="Y189" s="37"/>
      <c r="Z189" s="4" t="str">
        <f t="shared" si="5"/>
        <v>ST. FRANCIS, Arkansas</v>
      </c>
      <c r="AA189" s="31" t="s">
        <v>728</v>
      </c>
      <c r="AB189" s="38" t="s">
        <v>54</v>
      </c>
      <c r="AC189" s="32" t="s">
        <v>499</v>
      </c>
      <c r="AD189" s="39"/>
      <c r="AE189">
        <f t="shared" si="6"/>
        <v>0.72430000000000005</v>
      </c>
      <c r="AF189">
        <v>22180</v>
      </c>
      <c r="AG189" t="s">
        <v>733</v>
      </c>
      <c r="AH189">
        <v>0.81659999999999999</v>
      </c>
    </row>
    <row r="190" spans="1:34" x14ac:dyDescent="0.35">
      <c r="A190" s="28" t="s">
        <v>730</v>
      </c>
      <c r="B190" s="28" t="s">
        <v>731</v>
      </c>
      <c r="C190" s="29">
        <v>30780</v>
      </c>
      <c r="D190" s="30" t="s">
        <v>588</v>
      </c>
      <c r="E190" s="31" t="s">
        <v>732</v>
      </c>
      <c r="F190" s="54" t="s">
        <v>499</v>
      </c>
      <c r="G190" s="33" t="s">
        <v>53</v>
      </c>
      <c r="H190" s="44">
        <v>0.83840000000000003</v>
      </c>
      <c r="I190" s="35">
        <f>ROUND((Reference!B$16*List!$H190)+Reference!B$17,0)</f>
        <v>988</v>
      </c>
      <c r="J190" s="35">
        <f>ROUND((Reference!C$16*List!$H190)+Reference!C$17,0)</f>
        <v>1473</v>
      </c>
      <c r="K190" s="35">
        <f>ROUND((Reference!D$16*List!$H190)+Reference!D$17,0)</f>
        <v>1765</v>
      </c>
      <c r="L190" s="35">
        <f>ROUND((Reference!E$16*List!$H190)+Reference!E$17,0)</f>
        <v>2182</v>
      </c>
      <c r="M190" s="35">
        <f>ROUND((Reference!F$16*List!$H190)+Reference!F$17,0)</f>
        <v>2273</v>
      </c>
      <c r="N190" s="35">
        <f>ROUND((Reference!G$16*List!$H190)+Reference!G$17,0)</f>
        <v>2574</v>
      </c>
      <c r="O190" s="35">
        <f>ROUND((Reference!H$16*List!$H190)+Reference!H$17,0)</f>
        <v>2672</v>
      </c>
      <c r="P190" s="35">
        <f>ROUND((Reference!I$16*List!$H190)+Reference!I$17,0)</f>
        <v>2777</v>
      </c>
      <c r="Q190" s="35">
        <f>ROUND((Reference!J$16*List!$H190)+Reference!J$17,0)</f>
        <v>3216</v>
      </c>
      <c r="R190" s="35">
        <f>ROUND((Reference!K$16*List!$H190)+Reference!K$17,0)</f>
        <v>3317</v>
      </c>
      <c r="S190" s="35">
        <f>ROUND((Reference!L$16*List!$H190)+Reference!L$17,0)</f>
        <v>3579</v>
      </c>
      <c r="T190" s="35">
        <f>ROUND((Reference!M$16*List!$H190)+Reference!M$17,0)</f>
        <v>4275</v>
      </c>
      <c r="U190" s="35">
        <f>ROUND((Reference!N$16*List!$H190)+Reference!N$17,0)</f>
        <v>17249</v>
      </c>
      <c r="V190" s="36">
        <f>ROUND((Reference!O$16*List!$H190)+Reference!O$17,0)</f>
        <v>641</v>
      </c>
      <c r="W190" s="36">
        <f>ROUND((Reference!P$16*List!$H190)+Reference!P$17,0)</f>
        <v>904</v>
      </c>
      <c r="X190" s="36">
        <f>ROUND((Reference!Q$16*List!$H190)+Reference!Q$17,0)</f>
        <v>452</v>
      </c>
      <c r="Y190" s="37"/>
      <c r="Z190" s="4" t="str">
        <f t="shared" si="5"/>
        <v>SALINE, Arkansas</v>
      </c>
      <c r="AA190" s="42" t="s">
        <v>732</v>
      </c>
      <c r="AB190" s="38" t="s">
        <v>54</v>
      </c>
      <c r="AC190" s="43" t="s">
        <v>499</v>
      </c>
      <c r="AD190" s="45"/>
      <c r="AE190">
        <f t="shared" si="6"/>
        <v>0.83840000000000003</v>
      </c>
      <c r="AF190">
        <v>22220</v>
      </c>
      <c r="AG190" t="s">
        <v>511</v>
      </c>
      <c r="AH190">
        <v>0.86120000000000008</v>
      </c>
    </row>
    <row r="191" spans="1:34" x14ac:dyDescent="0.35">
      <c r="A191" s="28" t="s">
        <v>734</v>
      </c>
      <c r="B191" s="28" t="s">
        <v>735</v>
      </c>
      <c r="C191" s="41">
        <v>99904</v>
      </c>
      <c r="D191" s="30" t="s">
        <v>65</v>
      </c>
      <c r="E191" s="42" t="s">
        <v>736</v>
      </c>
      <c r="F191" s="55" t="s">
        <v>499</v>
      </c>
      <c r="G191" s="33" t="s">
        <v>64</v>
      </c>
      <c r="H191" s="44">
        <v>0.72430000000000005</v>
      </c>
      <c r="I191" s="35">
        <f>ROUND((Reference!B$16*List!$H191)+Reference!B$17,0)</f>
        <v>890</v>
      </c>
      <c r="J191" s="35">
        <f>ROUND((Reference!C$16*List!$H191)+Reference!C$17,0)</f>
        <v>1327</v>
      </c>
      <c r="K191" s="35">
        <f>ROUND((Reference!D$16*List!$H191)+Reference!D$17,0)</f>
        <v>1590</v>
      </c>
      <c r="L191" s="35">
        <f>ROUND((Reference!E$16*List!$H191)+Reference!E$17,0)</f>
        <v>1966</v>
      </c>
      <c r="M191" s="35">
        <f>ROUND((Reference!F$16*List!$H191)+Reference!F$17,0)</f>
        <v>2048</v>
      </c>
      <c r="N191" s="35">
        <f>ROUND((Reference!G$16*List!$H191)+Reference!G$17,0)</f>
        <v>2319</v>
      </c>
      <c r="O191" s="35">
        <f>ROUND((Reference!H$16*List!$H191)+Reference!H$17,0)</f>
        <v>2407</v>
      </c>
      <c r="P191" s="35">
        <f>ROUND((Reference!I$16*List!$H191)+Reference!I$17,0)</f>
        <v>2502</v>
      </c>
      <c r="Q191" s="35">
        <f>ROUND((Reference!J$16*List!$H191)+Reference!J$17,0)</f>
        <v>2897</v>
      </c>
      <c r="R191" s="35">
        <f>ROUND((Reference!K$16*List!$H191)+Reference!K$17,0)</f>
        <v>2989</v>
      </c>
      <c r="S191" s="35">
        <f>ROUND((Reference!L$16*List!$H191)+Reference!L$17,0)</f>
        <v>3225</v>
      </c>
      <c r="T191" s="35">
        <f>ROUND((Reference!M$16*List!$H191)+Reference!M$17,0)</f>
        <v>3852</v>
      </c>
      <c r="U191" s="35">
        <f>ROUND((Reference!N$16*List!$H191)+Reference!N$17,0)</f>
        <v>15541</v>
      </c>
      <c r="V191" s="36">
        <f>ROUND((Reference!O$16*List!$H191)+Reference!O$17,0)</f>
        <v>578</v>
      </c>
      <c r="W191" s="36">
        <f>ROUND((Reference!P$16*List!$H191)+Reference!P$17,0)</f>
        <v>814</v>
      </c>
      <c r="X191" s="36">
        <f>ROUND((Reference!Q$16*List!$H191)+Reference!Q$17,0)</f>
        <v>407</v>
      </c>
      <c r="Y191" s="37"/>
      <c r="Z191" s="4" t="str">
        <f t="shared" si="5"/>
        <v>SCOTT, Arkansas</v>
      </c>
      <c r="AA191" s="42" t="s">
        <v>736</v>
      </c>
      <c r="AB191" s="38" t="s">
        <v>54</v>
      </c>
      <c r="AC191" s="43" t="s">
        <v>499</v>
      </c>
      <c r="AD191" s="45"/>
      <c r="AE191">
        <f t="shared" si="6"/>
        <v>0.72430000000000005</v>
      </c>
      <c r="AF191">
        <v>22380</v>
      </c>
      <c r="AG191" t="s">
        <v>438</v>
      </c>
      <c r="AH191">
        <v>1.0327</v>
      </c>
    </row>
    <row r="192" spans="1:34" x14ac:dyDescent="0.35">
      <c r="A192" s="28" t="s">
        <v>737</v>
      </c>
      <c r="B192" s="28" t="s">
        <v>738</v>
      </c>
      <c r="C192" s="41">
        <v>99904</v>
      </c>
      <c r="D192" s="30" t="s">
        <v>65</v>
      </c>
      <c r="E192" s="42" t="s">
        <v>739</v>
      </c>
      <c r="F192" s="55" t="s">
        <v>499</v>
      </c>
      <c r="G192" s="33" t="s">
        <v>64</v>
      </c>
      <c r="H192" s="44">
        <v>0.72430000000000005</v>
      </c>
      <c r="I192" s="35">
        <f>ROUND((Reference!B$16*List!$H192)+Reference!B$17,0)</f>
        <v>890</v>
      </c>
      <c r="J192" s="35">
        <f>ROUND((Reference!C$16*List!$H192)+Reference!C$17,0)</f>
        <v>1327</v>
      </c>
      <c r="K192" s="35">
        <f>ROUND((Reference!D$16*List!$H192)+Reference!D$17,0)</f>
        <v>1590</v>
      </c>
      <c r="L192" s="35">
        <f>ROUND((Reference!E$16*List!$H192)+Reference!E$17,0)</f>
        <v>1966</v>
      </c>
      <c r="M192" s="35">
        <f>ROUND((Reference!F$16*List!$H192)+Reference!F$17,0)</f>
        <v>2048</v>
      </c>
      <c r="N192" s="35">
        <f>ROUND((Reference!G$16*List!$H192)+Reference!G$17,0)</f>
        <v>2319</v>
      </c>
      <c r="O192" s="35">
        <f>ROUND((Reference!H$16*List!$H192)+Reference!H$17,0)</f>
        <v>2407</v>
      </c>
      <c r="P192" s="35">
        <f>ROUND((Reference!I$16*List!$H192)+Reference!I$17,0)</f>
        <v>2502</v>
      </c>
      <c r="Q192" s="35">
        <f>ROUND((Reference!J$16*List!$H192)+Reference!J$17,0)</f>
        <v>2897</v>
      </c>
      <c r="R192" s="35">
        <f>ROUND((Reference!K$16*List!$H192)+Reference!K$17,0)</f>
        <v>2989</v>
      </c>
      <c r="S192" s="35">
        <f>ROUND((Reference!L$16*List!$H192)+Reference!L$17,0)</f>
        <v>3225</v>
      </c>
      <c r="T192" s="35">
        <f>ROUND((Reference!M$16*List!$H192)+Reference!M$17,0)</f>
        <v>3852</v>
      </c>
      <c r="U192" s="35">
        <f>ROUND((Reference!N$16*List!$H192)+Reference!N$17,0)</f>
        <v>15541</v>
      </c>
      <c r="V192" s="36">
        <f>ROUND((Reference!O$16*List!$H192)+Reference!O$17,0)</f>
        <v>578</v>
      </c>
      <c r="W192" s="36">
        <f>ROUND((Reference!P$16*List!$H192)+Reference!P$17,0)</f>
        <v>814</v>
      </c>
      <c r="X192" s="36">
        <f>ROUND((Reference!Q$16*List!$H192)+Reference!Q$17,0)</f>
        <v>407</v>
      </c>
      <c r="Y192" s="37"/>
      <c r="Z192" s="4" t="str">
        <f t="shared" si="5"/>
        <v>SEARCY, Arkansas</v>
      </c>
      <c r="AA192" s="42" t="s">
        <v>739</v>
      </c>
      <c r="AB192" s="38" t="s">
        <v>54</v>
      </c>
      <c r="AC192" s="43" t="s">
        <v>499</v>
      </c>
      <c r="AD192" s="45"/>
      <c r="AE192">
        <f t="shared" si="6"/>
        <v>0.72430000000000005</v>
      </c>
      <c r="AF192">
        <v>22420</v>
      </c>
      <c r="AG192" t="s">
        <v>743</v>
      </c>
      <c r="AH192">
        <v>1.0199</v>
      </c>
    </row>
    <row r="193" spans="1:34" x14ac:dyDescent="0.35">
      <c r="A193" s="28" t="s">
        <v>740</v>
      </c>
      <c r="B193" s="28" t="s">
        <v>741</v>
      </c>
      <c r="C193" s="41">
        <v>22900</v>
      </c>
      <c r="D193" s="30" t="s">
        <v>563</v>
      </c>
      <c r="E193" s="42" t="s">
        <v>742</v>
      </c>
      <c r="F193" s="54" t="s">
        <v>499</v>
      </c>
      <c r="G193" s="33" t="s">
        <v>53</v>
      </c>
      <c r="H193" s="44">
        <v>0.79210000000000003</v>
      </c>
      <c r="I193" s="35">
        <f>ROUND((Reference!B$16*List!$H193)+Reference!B$17,0)</f>
        <v>948</v>
      </c>
      <c r="J193" s="35">
        <f>ROUND((Reference!C$16*List!$H193)+Reference!C$17,0)</f>
        <v>1414</v>
      </c>
      <c r="K193" s="35">
        <f>ROUND((Reference!D$16*List!$H193)+Reference!D$17,0)</f>
        <v>1694</v>
      </c>
      <c r="L193" s="35">
        <f>ROUND((Reference!E$16*List!$H193)+Reference!E$17,0)</f>
        <v>2094</v>
      </c>
      <c r="M193" s="35">
        <f>ROUND((Reference!F$16*List!$H193)+Reference!F$17,0)</f>
        <v>2182</v>
      </c>
      <c r="N193" s="35">
        <f>ROUND((Reference!G$16*List!$H193)+Reference!G$17,0)</f>
        <v>2470</v>
      </c>
      <c r="O193" s="35">
        <f>ROUND((Reference!H$16*List!$H193)+Reference!H$17,0)</f>
        <v>2565</v>
      </c>
      <c r="P193" s="35">
        <f>ROUND((Reference!I$16*List!$H193)+Reference!I$17,0)</f>
        <v>2666</v>
      </c>
      <c r="Q193" s="35">
        <f>ROUND((Reference!J$16*List!$H193)+Reference!J$17,0)</f>
        <v>3086</v>
      </c>
      <c r="R193" s="35">
        <f>ROUND((Reference!K$16*List!$H193)+Reference!K$17,0)</f>
        <v>3184</v>
      </c>
      <c r="S193" s="35">
        <f>ROUND((Reference!L$16*List!$H193)+Reference!L$17,0)</f>
        <v>3436</v>
      </c>
      <c r="T193" s="35">
        <f>ROUND((Reference!M$16*List!$H193)+Reference!M$17,0)</f>
        <v>4103</v>
      </c>
      <c r="U193" s="35">
        <f>ROUND((Reference!N$16*List!$H193)+Reference!N$17,0)</f>
        <v>16556</v>
      </c>
      <c r="V193" s="36">
        <f>ROUND((Reference!O$16*List!$H193)+Reference!O$17,0)</f>
        <v>615</v>
      </c>
      <c r="W193" s="36">
        <f>ROUND((Reference!P$16*List!$H193)+Reference!P$17,0)</f>
        <v>867</v>
      </c>
      <c r="X193" s="36">
        <f>ROUND((Reference!Q$16*List!$H193)+Reference!Q$17,0)</f>
        <v>434</v>
      </c>
      <c r="Y193" s="37"/>
      <c r="Z193" s="4" t="str">
        <f t="shared" si="5"/>
        <v>SEBASTIAN, Arkansas</v>
      </c>
      <c r="AA193" s="42" t="s">
        <v>742</v>
      </c>
      <c r="AB193" s="38" t="s">
        <v>54</v>
      </c>
      <c r="AC193" s="43" t="s">
        <v>499</v>
      </c>
      <c r="AD193" s="45"/>
      <c r="AE193">
        <f t="shared" si="6"/>
        <v>0.79210000000000003</v>
      </c>
      <c r="AF193">
        <v>22500</v>
      </c>
      <c r="AG193" t="s">
        <v>747</v>
      </c>
      <c r="AH193">
        <v>0.80070000000000008</v>
      </c>
    </row>
    <row r="194" spans="1:34" x14ac:dyDescent="0.35">
      <c r="A194" s="28" t="s">
        <v>744</v>
      </c>
      <c r="B194" s="28" t="s">
        <v>745</v>
      </c>
      <c r="C194" s="41">
        <v>99904</v>
      </c>
      <c r="D194" s="30" t="s">
        <v>65</v>
      </c>
      <c r="E194" s="42" t="s">
        <v>746</v>
      </c>
      <c r="F194" s="55" t="s">
        <v>499</v>
      </c>
      <c r="G194" s="33" t="s">
        <v>64</v>
      </c>
      <c r="H194" s="44">
        <v>0.72430000000000005</v>
      </c>
      <c r="I194" s="35">
        <f>ROUND((Reference!B$16*List!$H194)+Reference!B$17,0)</f>
        <v>890</v>
      </c>
      <c r="J194" s="35">
        <f>ROUND((Reference!C$16*List!$H194)+Reference!C$17,0)</f>
        <v>1327</v>
      </c>
      <c r="K194" s="35">
        <f>ROUND((Reference!D$16*List!$H194)+Reference!D$17,0)</f>
        <v>1590</v>
      </c>
      <c r="L194" s="35">
        <f>ROUND((Reference!E$16*List!$H194)+Reference!E$17,0)</f>
        <v>1966</v>
      </c>
      <c r="M194" s="35">
        <f>ROUND((Reference!F$16*List!$H194)+Reference!F$17,0)</f>
        <v>2048</v>
      </c>
      <c r="N194" s="35">
        <f>ROUND((Reference!G$16*List!$H194)+Reference!G$17,0)</f>
        <v>2319</v>
      </c>
      <c r="O194" s="35">
        <f>ROUND((Reference!H$16*List!$H194)+Reference!H$17,0)</f>
        <v>2407</v>
      </c>
      <c r="P194" s="35">
        <f>ROUND((Reference!I$16*List!$H194)+Reference!I$17,0)</f>
        <v>2502</v>
      </c>
      <c r="Q194" s="35">
        <f>ROUND((Reference!J$16*List!$H194)+Reference!J$17,0)</f>
        <v>2897</v>
      </c>
      <c r="R194" s="35">
        <f>ROUND((Reference!K$16*List!$H194)+Reference!K$17,0)</f>
        <v>2989</v>
      </c>
      <c r="S194" s="35">
        <f>ROUND((Reference!L$16*List!$H194)+Reference!L$17,0)</f>
        <v>3225</v>
      </c>
      <c r="T194" s="35">
        <f>ROUND((Reference!M$16*List!$H194)+Reference!M$17,0)</f>
        <v>3852</v>
      </c>
      <c r="U194" s="35">
        <f>ROUND((Reference!N$16*List!$H194)+Reference!N$17,0)</f>
        <v>15541</v>
      </c>
      <c r="V194" s="36">
        <f>ROUND((Reference!O$16*List!$H194)+Reference!O$17,0)</f>
        <v>578</v>
      </c>
      <c r="W194" s="36">
        <f>ROUND((Reference!P$16*List!$H194)+Reference!P$17,0)</f>
        <v>814</v>
      </c>
      <c r="X194" s="36">
        <f>ROUND((Reference!Q$16*List!$H194)+Reference!Q$17,0)</f>
        <v>407</v>
      </c>
      <c r="Y194" s="37"/>
      <c r="Z194" s="4" t="str">
        <f t="shared" si="5"/>
        <v>SEVIER, Arkansas</v>
      </c>
      <c r="AA194" s="42" t="s">
        <v>746</v>
      </c>
      <c r="AB194" s="38" t="s">
        <v>54</v>
      </c>
      <c r="AC194" s="43" t="s">
        <v>499</v>
      </c>
      <c r="AD194" s="45"/>
      <c r="AE194">
        <f t="shared" si="6"/>
        <v>0.72430000000000005</v>
      </c>
      <c r="AF194">
        <v>22520</v>
      </c>
      <c r="AG194" t="s">
        <v>122</v>
      </c>
      <c r="AH194">
        <v>0.65960000000000008</v>
      </c>
    </row>
    <row r="195" spans="1:34" x14ac:dyDescent="0.35">
      <c r="A195" s="28" t="s">
        <v>748</v>
      </c>
      <c r="B195" s="28" t="s">
        <v>749</v>
      </c>
      <c r="C195" s="41">
        <v>99904</v>
      </c>
      <c r="D195" s="30" t="s">
        <v>65</v>
      </c>
      <c r="E195" s="42" t="s">
        <v>750</v>
      </c>
      <c r="F195" s="55" t="s">
        <v>499</v>
      </c>
      <c r="G195" s="33" t="s">
        <v>64</v>
      </c>
      <c r="H195" s="44">
        <v>0.72430000000000005</v>
      </c>
      <c r="I195" s="35">
        <f>ROUND((Reference!B$16*List!$H195)+Reference!B$17,0)</f>
        <v>890</v>
      </c>
      <c r="J195" s="35">
        <f>ROUND((Reference!C$16*List!$H195)+Reference!C$17,0)</f>
        <v>1327</v>
      </c>
      <c r="K195" s="35">
        <f>ROUND((Reference!D$16*List!$H195)+Reference!D$17,0)</f>
        <v>1590</v>
      </c>
      <c r="L195" s="35">
        <f>ROUND((Reference!E$16*List!$H195)+Reference!E$17,0)</f>
        <v>1966</v>
      </c>
      <c r="M195" s="35">
        <f>ROUND((Reference!F$16*List!$H195)+Reference!F$17,0)</f>
        <v>2048</v>
      </c>
      <c r="N195" s="35">
        <f>ROUND((Reference!G$16*List!$H195)+Reference!G$17,0)</f>
        <v>2319</v>
      </c>
      <c r="O195" s="35">
        <f>ROUND((Reference!H$16*List!$H195)+Reference!H$17,0)</f>
        <v>2407</v>
      </c>
      <c r="P195" s="35">
        <f>ROUND((Reference!I$16*List!$H195)+Reference!I$17,0)</f>
        <v>2502</v>
      </c>
      <c r="Q195" s="35">
        <f>ROUND((Reference!J$16*List!$H195)+Reference!J$17,0)</f>
        <v>2897</v>
      </c>
      <c r="R195" s="35">
        <f>ROUND((Reference!K$16*List!$H195)+Reference!K$17,0)</f>
        <v>2989</v>
      </c>
      <c r="S195" s="35">
        <f>ROUND((Reference!L$16*List!$H195)+Reference!L$17,0)</f>
        <v>3225</v>
      </c>
      <c r="T195" s="35">
        <f>ROUND((Reference!M$16*List!$H195)+Reference!M$17,0)</f>
        <v>3852</v>
      </c>
      <c r="U195" s="35">
        <f>ROUND((Reference!N$16*List!$H195)+Reference!N$17,0)</f>
        <v>15541</v>
      </c>
      <c r="V195" s="36">
        <f>ROUND((Reference!O$16*List!$H195)+Reference!O$17,0)</f>
        <v>578</v>
      </c>
      <c r="W195" s="36">
        <f>ROUND((Reference!P$16*List!$H195)+Reference!P$17,0)</f>
        <v>814</v>
      </c>
      <c r="X195" s="36">
        <f>ROUND((Reference!Q$16*List!$H195)+Reference!Q$17,0)</f>
        <v>407</v>
      </c>
      <c r="Y195" s="37"/>
      <c r="Z195" s="4" t="str">
        <f t="shared" si="5"/>
        <v>SHARP, Arkansas</v>
      </c>
      <c r="AA195" s="42" t="s">
        <v>750</v>
      </c>
      <c r="AB195" s="38" t="s">
        <v>54</v>
      </c>
      <c r="AC195" s="43" t="s">
        <v>499</v>
      </c>
      <c r="AD195" s="45"/>
      <c r="AE195">
        <f t="shared" si="6"/>
        <v>0.72430000000000005</v>
      </c>
      <c r="AF195">
        <v>22540</v>
      </c>
      <c r="AG195" t="s">
        <v>754</v>
      </c>
      <c r="AH195">
        <v>0.91100000000000003</v>
      </c>
    </row>
    <row r="196" spans="1:34" x14ac:dyDescent="0.35">
      <c r="A196" s="28" t="s">
        <v>751</v>
      </c>
      <c r="B196" s="28" t="s">
        <v>752</v>
      </c>
      <c r="C196" s="29">
        <v>99904</v>
      </c>
      <c r="D196" s="30" t="s">
        <v>65</v>
      </c>
      <c r="E196" s="31" t="s">
        <v>753</v>
      </c>
      <c r="F196" s="55" t="s">
        <v>499</v>
      </c>
      <c r="G196" s="33" t="s">
        <v>64</v>
      </c>
      <c r="H196" s="40">
        <v>0.72430000000000005</v>
      </c>
      <c r="I196" s="35">
        <f>ROUND((Reference!B$16*List!$H196)+Reference!B$17,0)</f>
        <v>890</v>
      </c>
      <c r="J196" s="35">
        <f>ROUND((Reference!C$16*List!$H196)+Reference!C$17,0)</f>
        <v>1327</v>
      </c>
      <c r="K196" s="35">
        <f>ROUND((Reference!D$16*List!$H196)+Reference!D$17,0)</f>
        <v>1590</v>
      </c>
      <c r="L196" s="35">
        <f>ROUND((Reference!E$16*List!$H196)+Reference!E$17,0)</f>
        <v>1966</v>
      </c>
      <c r="M196" s="35">
        <f>ROUND((Reference!F$16*List!$H196)+Reference!F$17,0)</f>
        <v>2048</v>
      </c>
      <c r="N196" s="35">
        <f>ROUND((Reference!G$16*List!$H196)+Reference!G$17,0)</f>
        <v>2319</v>
      </c>
      <c r="O196" s="35">
        <f>ROUND((Reference!H$16*List!$H196)+Reference!H$17,0)</f>
        <v>2407</v>
      </c>
      <c r="P196" s="35">
        <f>ROUND((Reference!I$16*List!$H196)+Reference!I$17,0)</f>
        <v>2502</v>
      </c>
      <c r="Q196" s="35">
        <f>ROUND((Reference!J$16*List!$H196)+Reference!J$17,0)</f>
        <v>2897</v>
      </c>
      <c r="R196" s="35">
        <f>ROUND((Reference!K$16*List!$H196)+Reference!K$17,0)</f>
        <v>2989</v>
      </c>
      <c r="S196" s="35">
        <f>ROUND((Reference!L$16*List!$H196)+Reference!L$17,0)</f>
        <v>3225</v>
      </c>
      <c r="T196" s="35">
        <f>ROUND((Reference!M$16*List!$H196)+Reference!M$17,0)</f>
        <v>3852</v>
      </c>
      <c r="U196" s="35">
        <f>ROUND((Reference!N$16*List!$H196)+Reference!N$17,0)</f>
        <v>15541</v>
      </c>
      <c r="V196" s="36">
        <f>ROUND((Reference!O$16*List!$H196)+Reference!O$17,0)</f>
        <v>578</v>
      </c>
      <c r="W196" s="36">
        <f>ROUND((Reference!P$16*List!$H196)+Reference!P$17,0)</f>
        <v>814</v>
      </c>
      <c r="X196" s="36">
        <f>ROUND((Reference!Q$16*List!$H196)+Reference!Q$17,0)</f>
        <v>407</v>
      </c>
      <c r="Y196" s="37"/>
      <c r="Z196" s="4" t="str">
        <f t="shared" si="5"/>
        <v>STONE, Arkansas</v>
      </c>
      <c r="AA196" s="31" t="s">
        <v>753</v>
      </c>
      <c r="AB196" s="38" t="s">
        <v>54</v>
      </c>
      <c r="AC196" s="32" t="s">
        <v>499</v>
      </c>
      <c r="AD196" s="39"/>
      <c r="AE196">
        <f t="shared" si="6"/>
        <v>0.72430000000000005</v>
      </c>
      <c r="AF196">
        <v>22660</v>
      </c>
      <c r="AG196" t="s">
        <v>758</v>
      </c>
      <c r="AH196">
        <v>0.98100000000000009</v>
      </c>
    </row>
    <row r="197" spans="1:34" x14ac:dyDescent="0.35">
      <c r="A197" s="28" t="s">
        <v>755</v>
      </c>
      <c r="B197" s="28" t="s">
        <v>756</v>
      </c>
      <c r="C197" s="41">
        <v>99904</v>
      </c>
      <c r="D197" s="30" t="s">
        <v>65</v>
      </c>
      <c r="E197" s="42" t="s">
        <v>757</v>
      </c>
      <c r="F197" s="55" t="s">
        <v>499</v>
      </c>
      <c r="G197" s="33" t="s">
        <v>64</v>
      </c>
      <c r="H197" s="44">
        <v>0.72430000000000005</v>
      </c>
      <c r="I197" s="35">
        <f>ROUND((Reference!B$16*List!$H197)+Reference!B$17,0)</f>
        <v>890</v>
      </c>
      <c r="J197" s="35">
        <f>ROUND((Reference!C$16*List!$H197)+Reference!C$17,0)</f>
        <v>1327</v>
      </c>
      <c r="K197" s="35">
        <f>ROUND((Reference!D$16*List!$H197)+Reference!D$17,0)</f>
        <v>1590</v>
      </c>
      <c r="L197" s="35">
        <f>ROUND((Reference!E$16*List!$H197)+Reference!E$17,0)</f>
        <v>1966</v>
      </c>
      <c r="M197" s="35">
        <f>ROUND((Reference!F$16*List!$H197)+Reference!F$17,0)</f>
        <v>2048</v>
      </c>
      <c r="N197" s="35">
        <f>ROUND((Reference!G$16*List!$H197)+Reference!G$17,0)</f>
        <v>2319</v>
      </c>
      <c r="O197" s="35">
        <f>ROUND((Reference!H$16*List!$H197)+Reference!H$17,0)</f>
        <v>2407</v>
      </c>
      <c r="P197" s="35">
        <f>ROUND((Reference!I$16*List!$H197)+Reference!I$17,0)</f>
        <v>2502</v>
      </c>
      <c r="Q197" s="35">
        <f>ROUND((Reference!J$16*List!$H197)+Reference!J$17,0)</f>
        <v>2897</v>
      </c>
      <c r="R197" s="35">
        <f>ROUND((Reference!K$16*List!$H197)+Reference!K$17,0)</f>
        <v>2989</v>
      </c>
      <c r="S197" s="35">
        <f>ROUND((Reference!L$16*List!$H197)+Reference!L$17,0)</f>
        <v>3225</v>
      </c>
      <c r="T197" s="35">
        <f>ROUND((Reference!M$16*List!$H197)+Reference!M$17,0)</f>
        <v>3852</v>
      </c>
      <c r="U197" s="35">
        <f>ROUND((Reference!N$16*List!$H197)+Reference!N$17,0)</f>
        <v>15541</v>
      </c>
      <c r="V197" s="36">
        <f>ROUND((Reference!O$16*List!$H197)+Reference!O$17,0)</f>
        <v>578</v>
      </c>
      <c r="W197" s="36">
        <f>ROUND((Reference!P$16*List!$H197)+Reference!P$17,0)</f>
        <v>814</v>
      </c>
      <c r="X197" s="36">
        <f>ROUND((Reference!Q$16*List!$H197)+Reference!Q$17,0)</f>
        <v>407</v>
      </c>
      <c r="Y197" s="37"/>
      <c r="Z197" s="4" t="str">
        <f t="shared" si="5"/>
        <v>UNION, Arkansas</v>
      </c>
      <c r="AA197" s="42" t="s">
        <v>757</v>
      </c>
      <c r="AB197" s="38" t="s">
        <v>54</v>
      </c>
      <c r="AC197" s="43" t="s">
        <v>499</v>
      </c>
      <c r="AD197" s="45"/>
      <c r="AE197">
        <f t="shared" si="6"/>
        <v>0.72430000000000005</v>
      </c>
      <c r="AF197">
        <v>22744</v>
      </c>
      <c r="AG197" t="s">
        <v>762</v>
      </c>
      <c r="AH197">
        <v>0.93320000000000003</v>
      </c>
    </row>
    <row r="198" spans="1:34" x14ac:dyDescent="0.35">
      <c r="A198" s="28" t="s">
        <v>759</v>
      </c>
      <c r="B198" s="28" t="s">
        <v>760</v>
      </c>
      <c r="C198" s="41">
        <v>99904</v>
      </c>
      <c r="D198" s="30" t="s">
        <v>65</v>
      </c>
      <c r="E198" s="42" t="s">
        <v>761</v>
      </c>
      <c r="F198" s="55" t="s">
        <v>499</v>
      </c>
      <c r="G198" s="33" t="s">
        <v>64</v>
      </c>
      <c r="H198" s="44">
        <v>0.72430000000000005</v>
      </c>
      <c r="I198" s="35">
        <f>ROUND((Reference!B$16*List!$H198)+Reference!B$17,0)</f>
        <v>890</v>
      </c>
      <c r="J198" s="35">
        <f>ROUND((Reference!C$16*List!$H198)+Reference!C$17,0)</f>
        <v>1327</v>
      </c>
      <c r="K198" s="35">
        <f>ROUND((Reference!D$16*List!$H198)+Reference!D$17,0)</f>
        <v>1590</v>
      </c>
      <c r="L198" s="35">
        <f>ROUND((Reference!E$16*List!$H198)+Reference!E$17,0)</f>
        <v>1966</v>
      </c>
      <c r="M198" s="35">
        <f>ROUND((Reference!F$16*List!$H198)+Reference!F$17,0)</f>
        <v>2048</v>
      </c>
      <c r="N198" s="35">
        <f>ROUND((Reference!G$16*List!$H198)+Reference!G$17,0)</f>
        <v>2319</v>
      </c>
      <c r="O198" s="35">
        <f>ROUND((Reference!H$16*List!$H198)+Reference!H$17,0)</f>
        <v>2407</v>
      </c>
      <c r="P198" s="35">
        <f>ROUND((Reference!I$16*List!$H198)+Reference!I$17,0)</f>
        <v>2502</v>
      </c>
      <c r="Q198" s="35">
        <f>ROUND((Reference!J$16*List!$H198)+Reference!J$17,0)</f>
        <v>2897</v>
      </c>
      <c r="R198" s="35">
        <f>ROUND((Reference!K$16*List!$H198)+Reference!K$17,0)</f>
        <v>2989</v>
      </c>
      <c r="S198" s="35">
        <f>ROUND((Reference!L$16*List!$H198)+Reference!L$17,0)</f>
        <v>3225</v>
      </c>
      <c r="T198" s="35">
        <f>ROUND((Reference!M$16*List!$H198)+Reference!M$17,0)</f>
        <v>3852</v>
      </c>
      <c r="U198" s="35">
        <f>ROUND((Reference!N$16*List!$H198)+Reference!N$17,0)</f>
        <v>15541</v>
      </c>
      <c r="V198" s="36">
        <f>ROUND((Reference!O$16*List!$H198)+Reference!O$17,0)</f>
        <v>578</v>
      </c>
      <c r="W198" s="36">
        <f>ROUND((Reference!P$16*List!$H198)+Reference!P$17,0)</f>
        <v>814</v>
      </c>
      <c r="X198" s="36">
        <f>ROUND((Reference!Q$16*List!$H198)+Reference!Q$17,0)</f>
        <v>407</v>
      </c>
      <c r="Y198" s="37"/>
      <c r="Z198" s="4" t="str">
        <f t="shared" si="5"/>
        <v>VAN BUREN, Arkansas</v>
      </c>
      <c r="AA198" s="42" t="s">
        <v>761</v>
      </c>
      <c r="AB198" s="38" t="s">
        <v>54</v>
      </c>
      <c r="AC198" s="43" t="s">
        <v>499</v>
      </c>
      <c r="AD198" s="45"/>
      <c r="AE198">
        <f t="shared" si="6"/>
        <v>0.72430000000000005</v>
      </c>
      <c r="AF198">
        <v>22900</v>
      </c>
      <c r="AG198" t="s">
        <v>563</v>
      </c>
      <c r="AH198">
        <v>0.79210000000000003</v>
      </c>
    </row>
    <row r="199" spans="1:34" x14ac:dyDescent="0.35">
      <c r="A199" s="28" t="s">
        <v>763</v>
      </c>
      <c r="B199" s="28" t="s">
        <v>764</v>
      </c>
      <c r="C199" s="41">
        <v>22220</v>
      </c>
      <c r="D199" s="30" t="s">
        <v>511</v>
      </c>
      <c r="E199" s="42" t="s">
        <v>259</v>
      </c>
      <c r="F199" s="54" t="s">
        <v>499</v>
      </c>
      <c r="G199" s="33" t="s">
        <v>53</v>
      </c>
      <c r="H199" s="44">
        <v>0.86120000000000008</v>
      </c>
      <c r="I199" s="35">
        <f>ROUND((Reference!B$16*List!$H199)+Reference!B$17,0)</f>
        <v>1007</v>
      </c>
      <c r="J199" s="35">
        <f>ROUND((Reference!C$16*List!$H199)+Reference!C$17,0)</f>
        <v>1502</v>
      </c>
      <c r="K199" s="35">
        <f>ROUND((Reference!D$16*List!$H199)+Reference!D$17,0)</f>
        <v>1800</v>
      </c>
      <c r="L199" s="35">
        <f>ROUND((Reference!E$16*List!$H199)+Reference!E$17,0)</f>
        <v>2225</v>
      </c>
      <c r="M199" s="35">
        <f>ROUND((Reference!F$16*List!$H199)+Reference!F$17,0)</f>
        <v>2318</v>
      </c>
      <c r="N199" s="35">
        <f>ROUND((Reference!G$16*List!$H199)+Reference!G$17,0)</f>
        <v>2625</v>
      </c>
      <c r="O199" s="35">
        <f>ROUND((Reference!H$16*List!$H199)+Reference!H$17,0)</f>
        <v>2725</v>
      </c>
      <c r="P199" s="35">
        <f>ROUND((Reference!I$16*List!$H199)+Reference!I$17,0)</f>
        <v>2832</v>
      </c>
      <c r="Q199" s="35">
        <f>ROUND((Reference!J$16*List!$H199)+Reference!J$17,0)</f>
        <v>3279</v>
      </c>
      <c r="R199" s="35">
        <f>ROUND((Reference!K$16*List!$H199)+Reference!K$17,0)</f>
        <v>3383</v>
      </c>
      <c r="S199" s="35">
        <f>ROUND((Reference!L$16*List!$H199)+Reference!L$17,0)</f>
        <v>3650</v>
      </c>
      <c r="T199" s="35">
        <f>ROUND((Reference!M$16*List!$H199)+Reference!M$17,0)</f>
        <v>4360</v>
      </c>
      <c r="U199" s="35">
        <f>ROUND((Reference!N$16*List!$H199)+Reference!N$17,0)</f>
        <v>17590</v>
      </c>
      <c r="V199" s="36">
        <f>ROUND((Reference!O$16*List!$H199)+Reference!O$17,0)</f>
        <v>654</v>
      </c>
      <c r="W199" s="36">
        <f>ROUND((Reference!P$16*List!$H199)+Reference!P$17,0)</f>
        <v>921</v>
      </c>
      <c r="X199" s="36">
        <f>ROUND((Reference!Q$16*List!$H199)+Reference!Q$17,0)</f>
        <v>461</v>
      </c>
      <c r="Y199" s="37"/>
      <c r="Z199" s="4" t="str">
        <f t="shared" si="5"/>
        <v>WASHINGTON, Arkansas</v>
      </c>
      <c r="AA199" s="42" t="s">
        <v>259</v>
      </c>
      <c r="AB199" s="38" t="s">
        <v>54</v>
      </c>
      <c r="AC199" s="43" t="s">
        <v>499</v>
      </c>
      <c r="AD199" s="45"/>
      <c r="AE199">
        <f t="shared" si="6"/>
        <v>0.86120000000000008</v>
      </c>
      <c r="AF199">
        <v>23060</v>
      </c>
      <c r="AG199" t="s">
        <v>768</v>
      </c>
      <c r="AH199">
        <v>0.95730000000000004</v>
      </c>
    </row>
    <row r="200" spans="1:34" x14ac:dyDescent="0.35">
      <c r="A200" s="28" t="s">
        <v>765</v>
      </c>
      <c r="B200" s="28" t="s">
        <v>766</v>
      </c>
      <c r="C200" s="29">
        <v>99904</v>
      </c>
      <c r="D200" s="30" t="s">
        <v>65</v>
      </c>
      <c r="E200" s="31" t="s">
        <v>767</v>
      </c>
      <c r="F200" s="55" t="s">
        <v>499</v>
      </c>
      <c r="G200" s="33" t="s">
        <v>64</v>
      </c>
      <c r="H200" s="40">
        <v>0.72430000000000005</v>
      </c>
      <c r="I200" s="35">
        <f>ROUND((Reference!B$16*List!$H200)+Reference!B$17,0)</f>
        <v>890</v>
      </c>
      <c r="J200" s="35">
        <f>ROUND((Reference!C$16*List!$H200)+Reference!C$17,0)</f>
        <v>1327</v>
      </c>
      <c r="K200" s="35">
        <f>ROUND((Reference!D$16*List!$H200)+Reference!D$17,0)</f>
        <v>1590</v>
      </c>
      <c r="L200" s="35">
        <f>ROUND((Reference!E$16*List!$H200)+Reference!E$17,0)</f>
        <v>1966</v>
      </c>
      <c r="M200" s="35">
        <f>ROUND((Reference!F$16*List!$H200)+Reference!F$17,0)</f>
        <v>2048</v>
      </c>
      <c r="N200" s="35">
        <f>ROUND((Reference!G$16*List!$H200)+Reference!G$17,0)</f>
        <v>2319</v>
      </c>
      <c r="O200" s="35">
        <f>ROUND((Reference!H$16*List!$H200)+Reference!H$17,0)</f>
        <v>2407</v>
      </c>
      <c r="P200" s="35">
        <f>ROUND((Reference!I$16*List!$H200)+Reference!I$17,0)</f>
        <v>2502</v>
      </c>
      <c r="Q200" s="35">
        <f>ROUND((Reference!J$16*List!$H200)+Reference!J$17,0)</f>
        <v>2897</v>
      </c>
      <c r="R200" s="35">
        <f>ROUND((Reference!K$16*List!$H200)+Reference!K$17,0)</f>
        <v>2989</v>
      </c>
      <c r="S200" s="35">
        <f>ROUND((Reference!L$16*List!$H200)+Reference!L$17,0)</f>
        <v>3225</v>
      </c>
      <c r="T200" s="35">
        <f>ROUND((Reference!M$16*List!$H200)+Reference!M$17,0)</f>
        <v>3852</v>
      </c>
      <c r="U200" s="35">
        <f>ROUND((Reference!N$16*List!$H200)+Reference!N$17,0)</f>
        <v>15541</v>
      </c>
      <c r="V200" s="36">
        <f>ROUND((Reference!O$16*List!$H200)+Reference!O$17,0)</f>
        <v>578</v>
      </c>
      <c r="W200" s="36">
        <f>ROUND((Reference!P$16*List!$H200)+Reference!P$17,0)</f>
        <v>814</v>
      </c>
      <c r="X200" s="36">
        <f>ROUND((Reference!Q$16*List!$H200)+Reference!Q$17,0)</f>
        <v>407</v>
      </c>
      <c r="Y200" s="37"/>
      <c r="Z200" s="4" t="str">
        <f t="shared" si="5"/>
        <v>WHITE, Arkansas</v>
      </c>
      <c r="AA200" s="31" t="s">
        <v>767</v>
      </c>
      <c r="AB200" s="38" t="s">
        <v>54</v>
      </c>
      <c r="AC200" s="32" t="s">
        <v>499</v>
      </c>
      <c r="AD200" s="39"/>
      <c r="AE200">
        <f t="shared" si="6"/>
        <v>0.72430000000000005</v>
      </c>
      <c r="AF200">
        <v>23104</v>
      </c>
      <c r="AG200" t="s">
        <v>772</v>
      </c>
      <c r="AH200">
        <v>0.97320000000000007</v>
      </c>
    </row>
    <row r="201" spans="1:34" x14ac:dyDescent="0.35">
      <c r="A201" s="28" t="s">
        <v>769</v>
      </c>
      <c r="B201" s="28" t="s">
        <v>770</v>
      </c>
      <c r="C201" s="41">
        <v>99904</v>
      </c>
      <c r="D201" s="30" t="s">
        <v>65</v>
      </c>
      <c r="E201" s="42" t="s">
        <v>771</v>
      </c>
      <c r="F201" s="55" t="s">
        <v>499</v>
      </c>
      <c r="G201" s="33" t="s">
        <v>64</v>
      </c>
      <c r="H201" s="44">
        <v>0.72430000000000005</v>
      </c>
      <c r="I201" s="35">
        <f>ROUND((Reference!B$16*List!$H201)+Reference!B$17,0)</f>
        <v>890</v>
      </c>
      <c r="J201" s="35">
        <f>ROUND((Reference!C$16*List!$H201)+Reference!C$17,0)</f>
        <v>1327</v>
      </c>
      <c r="K201" s="35">
        <f>ROUND((Reference!D$16*List!$H201)+Reference!D$17,0)</f>
        <v>1590</v>
      </c>
      <c r="L201" s="35">
        <f>ROUND((Reference!E$16*List!$H201)+Reference!E$17,0)</f>
        <v>1966</v>
      </c>
      <c r="M201" s="35">
        <f>ROUND((Reference!F$16*List!$H201)+Reference!F$17,0)</f>
        <v>2048</v>
      </c>
      <c r="N201" s="35">
        <f>ROUND((Reference!G$16*List!$H201)+Reference!G$17,0)</f>
        <v>2319</v>
      </c>
      <c r="O201" s="35">
        <f>ROUND((Reference!H$16*List!$H201)+Reference!H$17,0)</f>
        <v>2407</v>
      </c>
      <c r="P201" s="35">
        <f>ROUND((Reference!I$16*List!$H201)+Reference!I$17,0)</f>
        <v>2502</v>
      </c>
      <c r="Q201" s="35">
        <f>ROUND((Reference!J$16*List!$H201)+Reference!J$17,0)</f>
        <v>2897</v>
      </c>
      <c r="R201" s="35">
        <f>ROUND((Reference!K$16*List!$H201)+Reference!K$17,0)</f>
        <v>2989</v>
      </c>
      <c r="S201" s="35">
        <f>ROUND((Reference!L$16*List!$H201)+Reference!L$17,0)</f>
        <v>3225</v>
      </c>
      <c r="T201" s="35">
        <f>ROUND((Reference!M$16*List!$H201)+Reference!M$17,0)</f>
        <v>3852</v>
      </c>
      <c r="U201" s="35">
        <f>ROUND((Reference!N$16*List!$H201)+Reference!N$17,0)</f>
        <v>15541</v>
      </c>
      <c r="V201" s="36">
        <f>ROUND((Reference!O$16*List!$H201)+Reference!O$17,0)</f>
        <v>578</v>
      </c>
      <c r="W201" s="36">
        <f>ROUND((Reference!P$16*List!$H201)+Reference!P$17,0)</f>
        <v>814</v>
      </c>
      <c r="X201" s="36">
        <f>ROUND((Reference!Q$16*List!$H201)+Reference!Q$17,0)</f>
        <v>407</v>
      </c>
      <c r="Y201" s="37"/>
      <c r="Z201" s="4" t="str">
        <f t="shared" si="5"/>
        <v>WOODRUFF, Arkansas</v>
      </c>
      <c r="AA201" s="42" t="s">
        <v>771</v>
      </c>
      <c r="AB201" s="38" t="s">
        <v>54</v>
      </c>
      <c r="AC201" s="43" t="s">
        <v>499</v>
      </c>
      <c r="AD201" s="45"/>
      <c r="AE201">
        <f t="shared" si="6"/>
        <v>0.72430000000000005</v>
      </c>
      <c r="AF201">
        <v>23224</v>
      </c>
      <c r="AG201" t="s">
        <v>776</v>
      </c>
      <c r="AH201">
        <v>0.9577</v>
      </c>
    </row>
    <row r="202" spans="1:34" x14ac:dyDescent="0.35">
      <c r="A202" s="28" t="s">
        <v>773</v>
      </c>
      <c r="B202" s="28" t="s">
        <v>774</v>
      </c>
      <c r="C202" s="41">
        <v>99904</v>
      </c>
      <c r="D202" s="30" t="s">
        <v>65</v>
      </c>
      <c r="E202" s="42" t="s">
        <v>775</v>
      </c>
      <c r="F202" s="55" t="s">
        <v>499</v>
      </c>
      <c r="G202" s="33" t="s">
        <v>64</v>
      </c>
      <c r="H202" s="44">
        <v>0.72430000000000005</v>
      </c>
      <c r="I202" s="35">
        <f>ROUND((Reference!B$16*List!$H202)+Reference!B$17,0)</f>
        <v>890</v>
      </c>
      <c r="J202" s="35">
        <f>ROUND((Reference!C$16*List!$H202)+Reference!C$17,0)</f>
        <v>1327</v>
      </c>
      <c r="K202" s="35">
        <f>ROUND((Reference!D$16*List!$H202)+Reference!D$17,0)</f>
        <v>1590</v>
      </c>
      <c r="L202" s="35">
        <f>ROUND((Reference!E$16*List!$H202)+Reference!E$17,0)</f>
        <v>1966</v>
      </c>
      <c r="M202" s="35">
        <f>ROUND((Reference!F$16*List!$H202)+Reference!F$17,0)</f>
        <v>2048</v>
      </c>
      <c r="N202" s="35">
        <f>ROUND((Reference!G$16*List!$H202)+Reference!G$17,0)</f>
        <v>2319</v>
      </c>
      <c r="O202" s="35">
        <f>ROUND((Reference!H$16*List!$H202)+Reference!H$17,0)</f>
        <v>2407</v>
      </c>
      <c r="P202" s="35">
        <f>ROUND((Reference!I$16*List!$H202)+Reference!I$17,0)</f>
        <v>2502</v>
      </c>
      <c r="Q202" s="35">
        <f>ROUND((Reference!J$16*List!$H202)+Reference!J$17,0)</f>
        <v>2897</v>
      </c>
      <c r="R202" s="35">
        <f>ROUND((Reference!K$16*List!$H202)+Reference!K$17,0)</f>
        <v>2989</v>
      </c>
      <c r="S202" s="35">
        <f>ROUND((Reference!L$16*List!$H202)+Reference!L$17,0)</f>
        <v>3225</v>
      </c>
      <c r="T202" s="35">
        <f>ROUND((Reference!M$16*List!$H202)+Reference!M$17,0)</f>
        <v>3852</v>
      </c>
      <c r="U202" s="35">
        <f>ROUND((Reference!N$16*List!$H202)+Reference!N$17,0)</f>
        <v>15541</v>
      </c>
      <c r="V202" s="36">
        <f>ROUND((Reference!O$16*List!$H202)+Reference!O$17,0)</f>
        <v>578</v>
      </c>
      <c r="W202" s="36">
        <f>ROUND((Reference!P$16*List!$H202)+Reference!P$17,0)</f>
        <v>814</v>
      </c>
      <c r="X202" s="36">
        <f>ROUND((Reference!Q$16*List!$H202)+Reference!Q$17,0)</f>
        <v>407</v>
      </c>
      <c r="Y202" s="37"/>
      <c r="Z202" s="4" t="str">
        <f t="shared" si="5"/>
        <v>YELL, Arkansas</v>
      </c>
      <c r="AA202" s="42" t="s">
        <v>775</v>
      </c>
      <c r="AB202" s="38" t="s">
        <v>54</v>
      </c>
      <c r="AC202" s="43" t="s">
        <v>499</v>
      </c>
      <c r="AD202" s="45"/>
      <c r="AE202">
        <f t="shared" si="6"/>
        <v>0.72430000000000005</v>
      </c>
      <c r="AF202">
        <v>23420</v>
      </c>
      <c r="AG202" t="s">
        <v>779</v>
      </c>
      <c r="AH202">
        <v>1.1145</v>
      </c>
    </row>
    <row r="203" spans="1:34" x14ac:dyDescent="0.35">
      <c r="A203" s="28" t="s">
        <v>777</v>
      </c>
      <c r="B203" s="28" t="s">
        <v>778</v>
      </c>
      <c r="C203" s="29">
        <v>99904</v>
      </c>
      <c r="D203" s="30" t="s">
        <v>65</v>
      </c>
      <c r="E203" s="31" t="s">
        <v>334</v>
      </c>
      <c r="F203" s="55" t="s">
        <v>499</v>
      </c>
      <c r="G203" s="33" t="s">
        <v>64</v>
      </c>
      <c r="H203" s="40">
        <v>0.72430000000000005</v>
      </c>
      <c r="I203" s="35">
        <f>ROUND((Reference!B$16*List!$H203)+Reference!B$17,0)</f>
        <v>890</v>
      </c>
      <c r="J203" s="35">
        <f>ROUND((Reference!C$16*List!$H203)+Reference!C$17,0)</f>
        <v>1327</v>
      </c>
      <c r="K203" s="35">
        <f>ROUND((Reference!D$16*List!$H203)+Reference!D$17,0)</f>
        <v>1590</v>
      </c>
      <c r="L203" s="35">
        <f>ROUND((Reference!E$16*List!$H203)+Reference!E$17,0)</f>
        <v>1966</v>
      </c>
      <c r="M203" s="35">
        <f>ROUND((Reference!F$16*List!$H203)+Reference!F$17,0)</f>
        <v>2048</v>
      </c>
      <c r="N203" s="35">
        <f>ROUND((Reference!G$16*List!$H203)+Reference!G$17,0)</f>
        <v>2319</v>
      </c>
      <c r="O203" s="35">
        <f>ROUND((Reference!H$16*List!$H203)+Reference!H$17,0)</f>
        <v>2407</v>
      </c>
      <c r="P203" s="35">
        <f>ROUND((Reference!I$16*List!$H203)+Reference!I$17,0)</f>
        <v>2502</v>
      </c>
      <c r="Q203" s="35">
        <f>ROUND((Reference!J$16*List!$H203)+Reference!J$17,0)</f>
        <v>2897</v>
      </c>
      <c r="R203" s="35">
        <f>ROUND((Reference!K$16*List!$H203)+Reference!K$17,0)</f>
        <v>2989</v>
      </c>
      <c r="S203" s="35">
        <f>ROUND((Reference!L$16*List!$H203)+Reference!L$17,0)</f>
        <v>3225</v>
      </c>
      <c r="T203" s="35">
        <f>ROUND((Reference!M$16*List!$H203)+Reference!M$17,0)</f>
        <v>3852</v>
      </c>
      <c r="U203" s="35">
        <f>ROUND((Reference!N$16*List!$H203)+Reference!N$17,0)</f>
        <v>15541</v>
      </c>
      <c r="V203" s="36">
        <f>ROUND((Reference!O$16*List!$H203)+Reference!O$17,0)</f>
        <v>578</v>
      </c>
      <c r="W203" s="36">
        <f>ROUND((Reference!P$16*List!$H203)+Reference!P$17,0)</f>
        <v>814</v>
      </c>
      <c r="X203" s="36">
        <f>ROUND((Reference!Q$16*List!$H203)+Reference!Q$17,0)</f>
        <v>407</v>
      </c>
      <c r="Y203" s="37"/>
      <c r="Z203" s="4" t="str">
        <f t="shared" si="5"/>
        <v>STATEWIDE, Arkansas</v>
      </c>
      <c r="AA203" s="31" t="s">
        <v>334</v>
      </c>
      <c r="AB203" s="38" t="s">
        <v>54</v>
      </c>
      <c r="AC203" s="32" t="s">
        <v>499</v>
      </c>
      <c r="AD203" s="39"/>
      <c r="AE203">
        <f t="shared" si="6"/>
        <v>0.72430000000000005</v>
      </c>
      <c r="AF203">
        <v>23460</v>
      </c>
      <c r="AG203" t="s">
        <v>167</v>
      </c>
      <c r="AH203">
        <v>0.68030000000000002</v>
      </c>
    </row>
    <row r="204" spans="1:34" x14ac:dyDescent="0.35">
      <c r="A204" s="28" t="s">
        <v>780</v>
      </c>
      <c r="B204" s="28" t="s">
        <v>781</v>
      </c>
      <c r="C204" s="41">
        <v>36084</v>
      </c>
      <c r="D204" s="30" t="s">
        <v>782</v>
      </c>
      <c r="E204" s="42" t="s">
        <v>783</v>
      </c>
      <c r="F204" s="54" t="s">
        <v>784</v>
      </c>
      <c r="G204" s="33" t="s">
        <v>53</v>
      </c>
      <c r="H204" s="44">
        <v>1.8696000000000002</v>
      </c>
      <c r="I204" s="35">
        <f>ROUND((Reference!B$16*List!$H204)+Reference!B$17,0)</f>
        <v>1872</v>
      </c>
      <c r="J204" s="35">
        <f>ROUND((Reference!C$16*List!$H204)+Reference!C$17,0)</f>
        <v>2791</v>
      </c>
      <c r="K204" s="35">
        <f>ROUND((Reference!D$16*List!$H204)+Reference!D$17,0)</f>
        <v>3345</v>
      </c>
      <c r="L204" s="35">
        <f>ROUND((Reference!E$16*List!$H204)+Reference!E$17,0)</f>
        <v>4135</v>
      </c>
      <c r="M204" s="35">
        <f>ROUND((Reference!F$16*List!$H204)+Reference!F$17,0)</f>
        <v>4308</v>
      </c>
      <c r="N204" s="35">
        <f>ROUND((Reference!G$16*List!$H204)+Reference!G$17,0)</f>
        <v>4876</v>
      </c>
      <c r="O204" s="35">
        <f>ROUND((Reference!H$16*List!$H204)+Reference!H$17,0)</f>
        <v>5063</v>
      </c>
      <c r="P204" s="35">
        <f>ROUND((Reference!I$16*List!$H204)+Reference!I$17,0)</f>
        <v>5262</v>
      </c>
      <c r="Q204" s="35">
        <f>ROUND((Reference!J$16*List!$H204)+Reference!J$17,0)</f>
        <v>6093</v>
      </c>
      <c r="R204" s="35">
        <f>ROUND((Reference!K$16*List!$H204)+Reference!K$17,0)</f>
        <v>6286</v>
      </c>
      <c r="S204" s="35">
        <f>ROUND((Reference!L$16*List!$H204)+Reference!L$17,0)</f>
        <v>6782</v>
      </c>
      <c r="T204" s="35">
        <f>ROUND((Reference!M$16*List!$H204)+Reference!M$17,0)</f>
        <v>8100</v>
      </c>
      <c r="U204" s="35">
        <f>ROUND((Reference!N$16*List!$H204)+Reference!N$17,0)</f>
        <v>32683</v>
      </c>
      <c r="V204" s="36">
        <f>ROUND((Reference!O$16*List!$H204)+Reference!O$17,0)</f>
        <v>1215</v>
      </c>
      <c r="W204" s="36">
        <f>ROUND((Reference!P$16*List!$H204)+Reference!P$17,0)</f>
        <v>1712</v>
      </c>
      <c r="X204" s="36">
        <f>ROUND((Reference!Q$16*List!$H204)+Reference!Q$17,0)</f>
        <v>856</v>
      </c>
      <c r="Y204" s="37"/>
      <c r="Z204" s="4" t="str">
        <f t="shared" si="5"/>
        <v>ALAMEDA, California</v>
      </c>
      <c r="AA204" s="42" t="s">
        <v>783</v>
      </c>
      <c r="AB204" s="38" t="s">
        <v>54</v>
      </c>
      <c r="AC204" s="43" t="s">
        <v>784</v>
      </c>
      <c r="AD204" s="45"/>
      <c r="AE204">
        <f t="shared" si="6"/>
        <v>1.8696000000000002</v>
      </c>
      <c r="AF204">
        <v>23540</v>
      </c>
      <c r="AG204" t="s">
        <v>788</v>
      </c>
      <c r="AH204">
        <v>0.8589</v>
      </c>
    </row>
    <row r="205" spans="1:34" x14ac:dyDescent="0.35">
      <c r="A205" s="28" t="s">
        <v>785</v>
      </c>
      <c r="B205" s="28" t="s">
        <v>786</v>
      </c>
      <c r="C205" s="41">
        <v>99905</v>
      </c>
      <c r="D205" s="30" t="s">
        <v>70</v>
      </c>
      <c r="E205" s="42" t="s">
        <v>787</v>
      </c>
      <c r="F205" s="55" t="s">
        <v>784</v>
      </c>
      <c r="G205" s="33" t="s">
        <v>64</v>
      </c>
      <c r="H205" s="44">
        <v>1.2878000000000001</v>
      </c>
      <c r="I205" s="35">
        <f>ROUND((Reference!B$16*List!$H205)+Reference!B$17,0)</f>
        <v>1373</v>
      </c>
      <c r="J205" s="35">
        <f>ROUND((Reference!C$16*List!$H205)+Reference!C$17,0)</f>
        <v>2048</v>
      </c>
      <c r="K205" s="35">
        <f>ROUND((Reference!D$16*List!$H205)+Reference!D$17,0)</f>
        <v>2454</v>
      </c>
      <c r="L205" s="35">
        <f>ROUND((Reference!E$16*List!$H205)+Reference!E$17,0)</f>
        <v>3033</v>
      </c>
      <c r="M205" s="35">
        <f>ROUND((Reference!F$16*List!$H205)+Reference!F$17,0)</f>
        <v>3160</v>
      </c>
      <c r="N205" s="35">
        <f>ROUND((Reference!G$16*List!$H205)+Reference!G$17,0)</f>
        <v>3577</v>
      </c>
      <c r="O205" s="35">
        <f>ROUND((Reference!H$16*List!$H205)+Reference!H$17,0)</f>
        <v>3714</v>
      </c>
      <c r="P205" s="35">
        <f>ROUND((Reference!I$16*List!$H205)+Reference!I$17,0)</f>
        <v>3860</v>
      </c>
      <c r="Q205" s="35">
        <f>ROUND((Reference!J$16*List!$H205)+Reference!J$17,0)</f>
        <v>4469</v>
      </c>
      <c r="R205" s="35">
        <f>ROUND((Reference!K$16*List!$H205)+Reference!K$17,0)</f>
        <v>4611</v>
      </c>
      <c r="S205" s="35">
        <f>ROUND((Reference!L$16*List!$H205)+Reference!L$17,0)</f>
        <v>4975</v>
      </c>
      <c r="T205" s="35">
        <f>ROUND((Reference!M$16*List!$H205)+Reference!M$17,0)</f>
        <v>5942</v>
      </c>
      <c r="U205" s="35">
        <f>ROUND((Reference!N$16*List!$H205)+Reference!N$17,0)</f>
        <v>23975</v>
      </c>
      <c r="V205" s="36">
        <f>ROUND((Reference!O$16*List!$H205)+Reference!O$17,0)</f>
        <v>891</v>
      </c>
      <c r="W205" s="36">
        <f>ROUND((Reference!P$16*List!$H205)+Reference!P$17,0)</f>
        <v>1256</v>
      </c>
      <c r="X205" s="36">
        <f>ROUND((Reference!Q$16*List!$H205)+Reference!Q$17,0)</f>
        <v>628</v>
      </c>
      <c r="Y205" s="37"/>
      <c r="Z205" s="4" t="str">
        <f t="shared" si="5"/>
        <v>ALPINE, California</v>
      </c>
      <c r="AA205" s="42" t="s">
        <v>787</v>
      </c>
      <c r="AB205" s="38" t="s">
        <v>54</v>
      </c>
      <c r="AC205" s="43" t="s">
        <v>784</v>
      </c>
      <c r="AD205" s="45"/>
      <c r="AE205">
        <f t="shared" si="6"/>
        <v>1.2878000000000001</v>
      </c>
      <c r="AF205">
        <v>23580</v>
      </c>
      <c r="AG205" t="s">
        <v>792</v>
      </c>
      <c r="AH205">
        <v>0.92090000000000005</v>
      </c>
    </row>
    <row r="206" spans="1:34" x14ac:dyDescent="0.35">
      <c r="A206" s="28" t="s">
        <v>789</v>
      </c>
      <c r="B206" s="28" t="s">
        <v>790</v>
      </c>
      <c r="C206" s="29">
        <v>99905</v>
      </c>
      <c r="D206" s="30" t="s">
        <v>70</v>
      </c>
      <c r="E206" s="31" t="s">
        <v>791</v>
      </c>
      <c r="F206" s="55" t="s">
        <v>784</v>
      </c>
      <c r="G206" s="33" t="s">
        <v>64</v>
      </c>
      <c r="H206" s="40">
        <v>1.2878000000000001</v>
      </c>
      <c r="I206" s="35">
        <f>ROUND((Reference!B$16*List!$H206)+Reference!B$17,0)</f>
        <v>1373</v>
      </c>
      <c r="J206" s="35">
        <f>ROUND((Reference!C$16*List!$H206)+Reference!C$17,0)</f>
        <v>2048</v>
      </c>
      <c r="K206" s="35">
        <f>ROUND((Reference!D$16*List!$H206)+Reference!D$17,0)</f>
        <v>2454</v>
      </c>
      <c r="L206" s="35">
        <f>ROUND((Reference!E$16*List!$H206)+Reference!E$17,0)</f>
        <v>3033</v>
      </c>
      <c r="M206" s="35">
        <f>ROUND((Reference!F$16*List!$H206)+Reference!F$17,0)</f>
        <v>3160</v>
      </c>
      <c r="N206" s="35">
        <f>ROUND((Reference!G$16*List!$H206)+Reference!G$17,0)</f>
        <v>3577</v>
      </c>
      <c r="O206" s="35">
        <f>ROUND((Reference!H$16*List!$H206)+Reference!H$17,0)</f>
        <v>3714</v>
      </c>
      <c r="P206" s="35">
        <f>ROUND((Reference!I$16*List!$H206)+Reference!I$17,0)</f>
        <v>3860</v>
      </c>
      <c r="Q206" s="35">
        <f>ROUND((Reference!J$16*List!$H206)+Reference!J$17,0)</f>
        <v>4469</v>
      </c>
      <c r="R206" s="35">
        <f>ROUND((Reference!K$16*List!$H206)+Reference!K$17,0)</f>
        <v>4611</v>
      </c>
      <c r="S206" s="35">
        <f>ROUND((Reference!L$16*List!$H206)+Reference!L$17,0)</f>
        <v>4975</v>
      </c>
      <c r="T206" s="35">
        <f>ROUND((Reference!M$16*List!$H206)+Reference!M$17,0)</f>
        <v>5942</v>
      </c>
      <c r="U206" s="35">
        <f>ROUND((Reference!N$16*List!$H206)+Reference!N$17,0)</f>
        <v>23975</v>
      </c>
      <c r="V206" s="36">
        <f>ROUND((Reference!O$16*List!$H206)+Reference!O$17,0)</f>
        <v>891</v>
      </c>
      <c r="W206" s="36">
        <f>ROUND((Reference!P$16*List!$H206)+Reference!P$17,0)</f>
        <v>1256</v>
      </c>
      <c r="X206" s="36">
        <f>ROUND((Reference!Q$16*List!$H206)+Reference!Q$17,0)</f>
        <v>628</v>
      </c>
      <c r="Y206" s="37"/>
      <c r="Z206" s="4" t="str">
        <f t="shared" si="5"/>
        <v>AMADOR, California</v>
      </c>
      <c r="AA206" s="31" t="s">
        <v>791</v>
      </c>
      <c r="AB206" s="38" t="s">
        <v>54</v>
      </c>
      <c r="AC206" s="32" t="s">
        <v>784</v>
      </c>
      <c r="AD206" s="39"/>
      <c r="AE206">
        <f t="shared" si="6"/>
        <v>1.2878000000000001</v>
      </c>
      <c r="AF206">
        <v>23844</v>
      </c>
      <c r="AG206" t="s">
        <v>796</v>
      </c>
      <c r="AH206">
        <v>0.91860000000000008</v>
      </c>
    </row>
    <row r="207" spans="1:34" x14ac:dyDescent="0.35">
      <c r="A207" s="28" t="s">
        <v>793</v>
      </c>
      <c r="B207" s="28" t="s">
        <v>794</v>
      </c>
      <c r="C207" s="41">
        <v>17020</v>
      </c>
      <c r="D207" s="30" t="s">
        <v>551</v>
      </c>
      <c r="E207" s="42" t="s">
        <v>795</v>
      </c>
      <c r="F207" s="54" t="s">
        <v>784</v>
      </c>
      <c r="G207" s="33" t="s">
        <v>53</v>
      </c>
      <c r="H207" s="44">
        <v>1.0860000000000001</v>
      </c>
      <c r="I207" s="35">
        <f>ROUND((Reference!B$16*List!$H207)+Reference!B$17,0)</f>
        <v>1200</v>
      </c>
      <c r="J207" s="35">
        <f>ROUND((Reference!C$16*List!$H207)+Reference!C$17,0)</f>
        <v>1790</v>
      </c>
      <c r="K207" s="35">
        <f>ROUND((Reference!D$16*List!$H207)+Reference!D$17,0)</f>
        <v>2144</v>
      </c>
      <c r="L207" s="35">
        <f>ROUND((Reference!E$16*List!$H207)+Reference!E$17,0)</f>
        <v>2651</v>
      </c>
      <c r="M207" s="35">
        <f>ROUND((Reference!F$16*List!$H207)+Reference!F$17,0)</f>
        <v>2762</v>
      </c>
      <c r="N207" s="35">
        <f>ROUND((Reference!G$16*List!$H207)+Reference!G$17,0)</f>
        <v>3127</v>
      </c>
      <c r="O207" s="35">
        <f>ROUND((Reference!H$16*List!$H207)+Reference!H$17,0)</f>
        <v>3246</v>
      </c>
      <c r="P207" s="35">
        <f>ROUND((Reference!I$16*List!$H207)+Reference!I$17,0)</f>
        <v>3374</v>
      </c>
      <c r="Q207" s="35">
        <f>ROUND((Reference!J$16*List!$H207)+Reference!J$17,0)</f>
        <v>3906</v>
      </c>
      <c r="R207" s="35">
        <f>ROUND((Reference!K$16*List!$H207)+Reference!K$17,0)</f>
        <v>4030</v>
      </c>
      <c r="S207" s="35">
        <f>ROUND((Reference!L$16*List!$H207)+Reference!L$17,0)</f>
        <v>4348</v>
      </c>
      <c r="T207" s="35">
        <f>ROUND((Reference!M$16*List!$H207)+Reference!M$17,0)</f>
        <v>5193</v>
      </c>
      <c r="U207" s="35">
        <f>ROUND((Reference!N$16*List!$H207)+Reference!N$17,0)</f>
        <v>20955</v>
      </c>
      <c r="V207" s="36">
        <f>ROUND((Reference!O$16*List!$H207)+Reference!O$17,0)</f>
        <v>779</v>
      </c>
      <c r="W207" s="36">
        <f>ROUND((Reference!P$16*List!$H207)+Reference!P$17,0)</f>
        <v>1098</v>
      </c>
      <c r="X207" s="36">
        <f>ROUND((Reference!Q$16*List!$H207)+Reference!Q$17,0)</f>
        <v>549</v>
      </c>
      <c r="Y207" s="37"/>
      <c r="Z207" s="4" t="str">
        <f t="shared" ref="Z207:Z270" si="7">CONCATENATE(AA207, AB207, AC207)</f>
        <v>BUTTE, California</v>
      </c>
      <c r="AA207" s="42" t="s">
        <v>795</v>
      </c>
      <c r="AB207" s="38" t="s">
        <v>54</v>
      </c>
      <c r="AC207" s="43" t="s">
        <v>784</v>
      </c>
      <c r="AD207" s="45"/>
      <c r="AE207">
        <f t="shared" ref="AE207:AE270" si="8">IFERROR(INDEX($AH:$AH,MATCH($C207,$AF:$AF,0)),"")</f>
        <v>1.0860000000000001</v>
      </c>
      <c r="AF207">
        <v>23900</v>
      </c>
      <c r="AG207" t="s">
        <v>800</v>
      </c>
      <c r="AH207">
        <v>1.0366</v>
      </c>
    </row>
    <row r="208" spans="1:34" x14ac:dyDescent="0.35">
      <c r="A208" s="28" t="s">
        <v>797</v>
      </c>
      <c r="B208" s="28" t="s">
        <v>798</v>
      </c>
      <c r="C208" s="29">
        <v>99905</v>
      </c>
      <c r="D208" s="30" t="s">
        <v>70</v>
      </c>
      <c r="E208" s="31" t="s">
        <v>799</v>
      </c>
      <c r="F208" s="55" t="s">
        <v>784</v>
      </c>
      <c r="G208" s="33" t="s">
        <v>64</v>
      </c>
      <c r="H208" s="40">
        <v>1.2878000000000001</v>
      </c>
      <c r="I208" s="35">
        <f>ROUND((Reference!B$16*List!$H208)+Reference!B$17,0)</f>
        <v>1373</v>
      </c>
      <c r="J208" s="35">
        <f>ROUND((Reference!C$16*List!$H208)+Reference!C$17,0)</f>
        <v>2048</v>
      </c>
      <c r="K208" s="35">
        <f>ROUND((Reference!D$16*List!$H208)+Reference!D$17,0)</f>
        <v>2454</v>
      </c>
      <c r="L208" s="35">
        <f>ROUND((Reference!E$16*List!$H208)+Reference!E$17,0)</f>
        <v>3033</v>
      </c>
      <c r="M208" s="35">
        <f>ROUND((Reference!F$16*List!$H208)+Reference!F$17,0)</f>
        <v>3160</v>
      </c>
      <c r="N208" s="35">
        <f>ROUND((Reference!G$16*List!$H208)+Reference!G$17,0)</f>
        <v>3577</v>
      </c>
      <c r="O208" s="35">
        <f>ROUND((Reference!H$16*List!$H208)+Reference!H$17,0)</f>
        <v>3714</v>
      </c>
      <c r="P208" s="35">
        <f>ROUND((Reference!I$16*List!$H208)+Reference!I$17,0)</f>
        <v>3860</v>
      </c>
      <c r="Q208" s="35">
        <f>ROUND((Reference!J$16*List!$H208)+Reference!J$17,0)</f>
        <v>4469</v>
      </c>
      <c r="R208" s="35">
        <f>ROUND((Reference!K$16*List!$H208)+Reference!K$17,0)</f>
        <v>4611</v>
      </c>
      <c r="S208" s="35">
        <f>ROUND((Reference!L$16*List!$H208)+Reference!L$17,0)</f>
        <v>4975</v>
      </c>
      <c r="T208" s="35">
        <f>ROUND((Reference!M$16*List!$H208)+Reference!M$17,0)</f>
        <v>5942</v>
      </c>
      <c r="U208" s="35">
        <f>ROUND((Reference!N$16*List!$H208)+Reference!N$17,0)</f>
        <v>23975</v>
      </c>
      <c r="V208" s="36">
        <f>ROUND((Reference!O$16*List!$H208)+Reference!O$17,0)</f>
        <v>891</v>
      </c>
      <c r="W208" s="36">
        <f>ROUND((Reference!P$16*List!$H208)+Reference!P$17,0)</f>
        <v>1256</v>
      </c>
      <c r="X208" s="36">
        <f>ROUND((Reference!Q$16*List!$H208)+Reference!Q$17,0)</f>
        <v>628</v>
      </c>
      <c r="Y208" s="37"/>
      <c r="Z208" s="4" t="str">
        <f t="shared" si="7"/>
        <v>CALAVERAS, California</v>
      </c>
      <c r="AA208" s="31" t="s">
        <v>799</v>
      </c>
      <c r="AB208" s="38" t="s">
        <v>54</v>
      </c>
      <c r="AC208" s="32" t="s">
        <v>784</v>
      </c>
      <c r="AD208" s="39"/>
      <c r="AE208">
        <f t="shared" si="8"/>
        <v>1.2878000000000001</v>
      </c>
      <c r="AF208">
        <v>24020</v>
      </c>
      <c r="AG208" t="s">
        <v>804</v>
      </c>
      <c r="AH208">
        <v>0.81580000000000008</v>
      </c>
    </row>
    <row r="209" spans="1:34" x14ac:dyDescent="0.35">
      <c r="A209" s="28" t="s">
        <v>801</v>
      </c>
      <c r="B209" s="28" t="s">
        <v>802</v>
      </c>
      <c r="C209" s="29">
        <v>99905</v>
      </c>
      <c r="D209" s="30" t="s">
        <v>70</v>
      </c>
      <c r="E209" s="31" t="s">
        <v>803</v>
      </c>
      <c r="F209" s="55" t="s">
        <v>784</v>
      </c>
      <c r="G209" s="33" t="s">
        <v>64</v>
      </c>
      <c r="H209" s="40">
        <v>1.2878000000000001</v>
      </c>
      <c r="I209" s="35">
        <f>ROUND((Reference!B$16*List!$H209)+Reference!B$17,0)</f>
        <v>1373</v>
      </c>
      <c r="J209" s="35">
        <f>ROUND((Reference!C$16*List!$H209)+Reference!C$17,0)</f>
        <v>2048</v>
      </c>
      <c r="K209" s="35">
        <f>ROUND((Reference!D$16*List!$H209)+Reference!D$17,0)</f>
        <v>2454</v>
      </c>
      <c r="L209" s="35">
        <f>ROUND((Reference!E$16*List!$H209)+Reference!E$17,0)</f>
        <v>3033</v>
      </c>
      <c r="M209" s="35">
        <f>ROUND((Reference!F$16*List!$H209)+Reference!F$17,0)</f>
        <v>3160</v>
      </c>
      <c r="N209" s="35">
        <f>ROUND((Reference!G$16*List!$H209)+Reference!G$17,0)</f>
        <v>3577</v>
      </c>
      <c r="O209" s="35">
        <f>ROUND((Reference!H$16*List!$H209)+Reference!H$17,0)</f>
        <v>3714</v>
      </c>
      <c r="P209" s="35">
        <f>ROUND((Reference!I$16*List!$H209)+Reference!I$17,0)</f>
        <v>3860</v>
      </c>
      <c r="Q209" s="35">
        <f>ROUND((Reference!J$16*List!$H209)+Reference!J$17,0)</f>
        <v>4469</v>
      </c>
      <c r="R209" s="35">
        <f>ROUND((Reference!K$16*List!$H209)+Reference!K$17,0)</f>
        <v>4611</v>
      </c>
      <c r="S209" s="35">
        <f>ROUND((Reference!L$16*List!$H209)+Reference!L$17,0)</f>
        <v>4975</v>
      </c>
      <c r="T209" s="35">
        <f>ROUND((Reference!M$16*List!$H209)+Reference!M$17,0)</f>
        <v>5942</v>
      </c>
      <c r="U209" s="35">
        <f>ROUND((Reference!N$16*List!$H209)+Reference!N$17,0)</f>
        <v>23975</v>
      </c>
      <c r="V209" s="36">
        <f>ROUND((Reference!O$16*List!$H209)+Reference!O$17,0)</f>
        <v>891</v>
      </c>
      <c r="W209" s="36">
        <f>ROUND((Reference!P$16*List!$H209)+Reference!P$17,0)</f>
        <v>1256</v>
      </c>
      <c r="X209" s="36">
        <f>ROUND((Reference!Q$16*List!$H209)+Reference!Q$17,0)</f>
        <v>628</v>
      </c>
      <c r="Y209" s="37"/>
      <c r="Z209" s="4" t="str">
        <f t="shared" si="7"/>
        <v>COLUSA, California</v>
      </c>
      <c r="AA209" s="31" t="s">
        <v>803</v>
      </c>
      <c r="AB209" s="38" t="s">
        <v>54</v>
      </c>
      <c r="AC209" s="32" t="s">
        <v>784</v>
      </c>
      <c r="AD209" s="39"/>
      <c r="AE209">
        <f t="shared" si="8"/>
        <v>1.2878000000000001</v>
      </c>
      <c r="AF209">
        <v>24140</v>
      </c>
      <c r="AG209" t="s">
        <v>808</v>
      </c>
      <c r="AH209">
        <v>0.96779999999999999</v>
      </c>
    </row>
    <row r="210" spans="1:34" x14ac:dyDescent="0.35">
      <c r="A210" s="28" t="s">
        <v>805</v>
      </c>
      <c r="B210" s="28" t="s">
        <v>806</v>
      </c>
      <c r="C210" s="41">
        <v>36084</v>
      </c>
      <c r="D210" s="30" t="s">
        <v>782</v>
      </c>
      <c r="E210" s="42" t="s">
        <v>807</v>
      </c>
      <c r="F210" s="54" t="s">
        <v>784</v>
      </c>
      <c r="G210" s="33" t="s">
        <v>53</v>
      </c>
      <c r="H210" s="44">
        <v>1.8696000000000002</v>
      </c>
      <c r="I210" s="35">
        <f>ROUND((Reference!B$16*List!$H210)+Reference!B$17,0)</f>
        <v>1872</v>
      </c>
      <c r="J210" s="35">
        <f>ROUND((Reference!C$16*List!$H210)+Reference!C$17,0)</f>
        <v>2791</v>
      </c>
      <c r="K210" s="35">
        <f>ROUND((Reference!D$16*List!$H210)+Reference!D$17,0)</f>
        <v>3345</v>
      </c>
      <c r="L210" s="35">
        <f>ROUND((Reference!E$16*List!$H210)+Reference!E$17,0)</f>
        <v>4135</v>
      </c>
      <c r="M210" s="35">
        <f>ROUND((Reference!F$16*List!$H210)+Reference!F$17,0)</f>
        <v>4308</v>
      </c>
      <c r="N210" s="35">
        <f>ROUND((Reference!G$16*List!$H210)+Reference!G$17,0)</f>
        <v>4876</v>
      </c>
      <c r="O210" s="35">
        <f>ROUND((Reference!H$16*List!$H210)+Reference!H$17,0)</f>
        <v>5063</v>
      </c>
      <c r="P210" s="35">
        <f>ROUND((Reference!I$16*List!$H210)+Reference!I$17,0)</f>
        <v>5262</v>
      </c>
      <c r="Q210" s="35">
        <f>ROUND((Reference!J$16*List!$H210)+Reference!J$17,0)</f>
        <v>6093</v>
      </c>
      <c r="R210" s="35">
        <f>ROUND((Reference!K$16*List!$H210)+Reference!K$17,0)</f>
        <v>6286</v>
      </c>
      <c r="S210" s="35">
        <f>ROUND((Reference!L$16*List!$H210)+Reference!L$17,0)</f>
        <v>6782</v>
      </c>
      <c r="T210" s="35">
        <f>ROUND((Reference!M$16*List!$H210)+Reference!M$17,0)</f>
        <v>8100</v>
      </c>
      <c r="U210" s="35">
        <f>ROUND((Reference!N$16*List!$H210)+Reference!N$17,0)</f>
        <v>32683</v>
      </c>
      <c r="V210" s="36">
        <f>ROUND((Reference!O$16*List!$H210)+Reference!O$17,0)</f>
        <v>1215</v>
      </c>
      <c r="W210" s="36">
        <f>ROUND((Reference!P$16*List!$H210)+Reference!P$17,0)</f>
        <v>1712</v>
      </c>
      <c r="X210" s="36">
        <f>ROUND((Reference!Q$16*List!$H210)+Reference!Q$17,0)</f>
        <v>856</v>
      </c>
      <c r="Y210" s="37"/>
      <c r="Z210" s="4" t="str">
        <f t="shared" si="7"/>
        <v>CONTRA COSTA, California</v>
      </c>
      <c r="AA210" s="42" t="s">
        <v>807</v>
      </c>
      <c r="AB210" s="38" t="s">
        <v>54</v>
      </c>
      <c r="AC210" s="43" t="s">
        <v>784</v>
      </c>
      <c r="AD210" s="45"/>
      <c r="AE210">
        <f t="shared" si="8"/>
        <v>1.8696000000000002</v>
      </c>
      <c r="AF210">
        <v>24220</v>
      </c>
      <c r="AG210" t="s">
        <v>812</v>
      </c>
      <c r="AH210">
        <v>0.82690000000000008</v>
      </c>
    </row>
    <row r="211" spans="1:34" x14ac:dyDescent="0.35">
      <c r="A211" s="28" t="s">
        <v>809</v>
      </c>
      <c r="B211" s="28" t="s">
        <v>810</v>
      </c>
      <c r="C211" s="41">
        <v>99905</v>
      </c>
      <c r="D211" s="30" t="s">
        <v>70</v>
      </c>
      <c r="E211" s="42" t="s">
        <v>811</v>
      </c>
      <c r="F211" s="55" t="s">
        <v>784</v>
      </c>
      <c r="G211" s="33" t="s">
        <v>64</v>
      </c>
      <c r="H211" s="44">
        <v>1.2878000000000001</v>
      </c>
      <c r="I211" s="35">
        <f>ROUND((Reference!B$16*List!$H211)+Reference!B$17,0)</f>
        <v>1373</v>
      </c>
      <c r="J211" s="35">
        <f>ROUND((Reference!C$16*List!$H211)+Reference!C$17,0)</f>
        <v>2048</v>
      </c>
      <c r="K211" s="35">
        <f>ROUND((Reference!D$16*List!$H211)+Reference!D$17,0)</f>
        <v>2454</v>
      </c>
      <c r="L211" s="35">
        <f>ROUND((Reference!E$16*List!$H211)+Reference!E$17,0)</f>
        <v>3033</v>
      </c>
      <c r="M211" s="35">
        <f>ROUND((Reference!F$16*List!$H211)+Reference!F$17,0)</f>
        <v>3160</v>
      </c>
      <c r="N211" s="35">
        <f>ROUND((Reference!G$16*List!$H211)+Reference!G$17,0)</f>
        <v>3577</v>
      </c>
      <c r="O211" s="35">
        <f>ROUND((Reference!H$16*List!$H211)+Reference!H$17,0)</f>
        <v>3714</v>
      </c>
      <c r="P211" s="35">
        <f>ROUND((Reference!I$16*List!$H211)+Reference!I$17,0)</f>
        <v>3860</v>
      </c>
      <c r="Q211" s="35">
        <f>ROUND((Reference!J$16*List!$H211)+Reference!J$17,0)</f>
        <v>4469</v>
      </c>
      <c r="R211" s="35">
        <f>ROUND((Reference!K$16*List!$H211)+Reference!K$17,0)</f>
        <v>4611</v>
      </c>
      <c r="S211" s="35">
        <f>ROUND((Reference!L$16*List!$H211)+Reference!L$17,0)</f>
        <v>4975</v>
      </c>
      <c r="T211" s="35">
        <f>ROUND((Reference!M$16*List!$H211)+Reference!M$17,0)</f>
        <v>5942</v>
      </c>
      <c r="U211" s="35">
        <f>ROUND((Reference!N$16*List!$H211)+Reference!N$17,0)</f>
        <v>23975</v>
      </c>
      <c r="V211" s="36">
        <f>ROUND((Reference!O$16*List!$H211)+Reference!O$17,0)</f>
        <v>891</v>
      </c>
      <c r="W211" s="36">
        <f>ROUND((Reference!P$16*List!$H211)+Reference!P$17,0)</f>
        <v>1256</v>
      </c>
      <c r="X211" s="36">
        <f>ROUND((Reference!Q$16*List!$H211)+Reference!Q$17,0)</f>
        <v>628</v>
      </c>
      <c r="Y211" s="37"/>
      <c r="Z211" s="4" t="str">
        <f t="shared" si="7"/>
        <v>DEL NORTE, California</v>
      </c>
      <c r="AA211" s="42" t="s">
        <v>811</v>
      </c>
      <c r="AB211" s="38" t="s">
        <v>54</v>
      </c>
      <c r="AC211" s="43" t="s">
        <v>784</v>
      </c>
      <c r="AD211" s="45"/>
      <c r="AE211">
        <f t="shared" si="8"/>
        <v>1.2878000000000001</v>
      </c>
      <c r="AF211">
        <v>24260</v>
      </c>
      <c r="AG211" t="s">
        <v>817</v>
      </c>
      <c r="AH211">
        <v>0.92460000000000009</v>
      </c>
    </row>
    <row r="212" spans="1:34" x14ac:dyDescent="0.35">
      <c r="A212" s="28" t="s">
        <v>813</v>
      </c>
      <c r="B212" s="28" t="s">
        <v>814</v>
      </c>
      <c r="C212" s="29">
        <v>40900</v>
      </c>
      <c r="D212" s="30" t="s">
        <v>815</v>
      </c>
      <c r="E212" s="31" t="s">
        <v>816</v>
      </c>
      <c r="F212" s="54" t="s">
        <v>784</v>
      </c>
      <c r="G212" s="33" t="s">
        <v>53</v>
      </c>
      <c r="H212" s="40">
        <v>1.7034</v>
      </c>
      <c r="I212" s="35">
        <f>ROUND((Reference!B$16*List!$H212)+Reference!B$17,0)</f>
        <v>1729</v>
      </c>
      <c r="J212" s="35">
        <f>ROUND((Reference!C$16*List!$H212)+Reference!C$17,0)</f>
        <v>2579</v>
      </c>
      <c r="K212" s="35">
        <f>ROUND((Reference!D$16*List!$H212)+Reference!D$17,0)</f>
        <v>3090</v>
      </c>
      <c r="L212" s="35">
        <f>ROUND((Reference!E$16*List!$H212)+Reference!E$17,0)</f>
        <v>3820</v>
      </c>
      <c r="M212" s="35">
        <f>ROUND((Reference!F$16*List!$H212)+Reference!F$17,0)</f>
        <v>3980</v>
      </c>
      <c r="N212" s="35">
        <f>ROUND((Reference!G$16*List!$H212)+Reference!G$17,0)</f>
        <v>4505</v>
      </c>
      <c r="O212" s="35">
        <f>ROUND((Reference!H$16*List!$H212)+Reference!H$17,0)</f>
        <v>4678</v>
      </c>
      <c r="P212" s="35">
        <f>ROUND((Reference!I$16*List!$H212)+Reference!I$17,0)</f>
        <v>4861</v>
      </c>
      <c r="Q212" s="35">
        <f>ROUND((Reference!J$16*List!$H212)+Reference!J$17,0)</f>
        <v>5629</v>
      </c>
      <c r="R212" s="35">
        <f>ROUND((Reference!K$16*List!$H212)+Reference!K$17,0)</f>
        <v>5807</v>
      </c>
      <c r="S212" s="35">
        <f>ROUND((Reference!L$16*List!$H212)+Reference!L$17,0)</f>
        <v>6266</v>
      </c>
      <c r="T212" s="35">
        <f>ROUND((Reference!M$16*List!$H212)+Reference!M$17,0)</f>
        <v>7484</v>
      </c>
      <c r="U212" s="35">
        <f>ROUND((Reference!N$16*List!$H212)+Reference!N$17,0)</f>
        <v>30195</v>
      </c>
      <c r="V212" s="36">
        <f>ROUND((Reference!O$16*List!$H212)+Reference!O$17,0)</f>
        <v>1122</v>
      </c>
      <c r="W212" s="36">
        <f>ROUND((Reference!P$16*List!$H212)+Reference!P$17,0)</f>
        <v>1582</v>
      </c>
      <c r="X212" s="36">
        <f>ROUND((Reference!Q$16*List!$H212)+Reference!Q$17,0)</f>
        <v>791</v>
      </c>
      <c r="Y212" s="37"/>
      <c r="Z212" s="4" t="str">
        <f t="shared" si="7"/>
        <v>EL DORADO, California</v>
      </c>
      <c r="AA212" s="31" t="s">
        <v>816</v>
      </c>
      <c r="AB212" s="38" t="s">
        <v>54</v>
      </c>
      <c r="AC212" s="32" t="s">
        <v>784</v>
      </c>
      <c r="AD212" s="39"/>
      <c r="AE212">
        <f t="shared" si="8"/>
        <v>1.7034</v>
      </c>
      <c r="AF212">
        <v>24300</v>
      </c>
      <c r="AG212" t="s">
        <v>821</v>
      </c>
      <c r="AH212">
        <v>0.89390000000000003</v>
      </c>
    </row>
    <row r="213" spans="1:34" x14ac:dyDescent="0.35">
      <c r="A213" s="28" t="s">
        <v>818</v>
      </c>
      <c r="B213" s="28" t="s">
        <v>819</v>
      </c>
      <c r="C213" s="41">
        <v>23420</v>
      </c>
      <c r="D213" s="30" t="s">
        <v>779</v>
      </c>
      <c r="E213" s="42" t="s">
        <v>820</v>
      </c>
      <c r="F213" s="54" t="s">
        <v>784</v>
      </c>
      <c r="G213" s="33" t="s">
        <v>53</v>
      </c>
      <c r="H213" s="44">
        <v>1.1145</v>
      </c>
      <c r="I213" s="35">
        <f>ROUND((Reference!B$16*List!$H213)+Reference!B$17,0)</f>
        <v>1224</v>
      </c>
      <c r="J213" s="35">
        <f>ROUND((Reference!C$16*List!$H213)+Reference!C$17,0)</f>
        <v>1826</v>
      </c>
      <c r="K213" s="35">
        <f>ROUND((Reference!D$16*List!$H213)+Reference!D$17,0)</f>
        <v>2188</v>
      </c>
      <c r="L213" s="35">
        <f>ROUND((Reference!E$16*List!$H213)+Reference!E$17,0)</f>
        <v>2705</v>
      </c>
      <c r="M213" s="35">
        <f>ROUND((Reference!F$16*List!$H213)+Reference!F$17,0)</f>
        <v>2818</v>
      </c>
      <c r="N213" s="35">
        <f>ROUND((Reference!G$16*List!$H213)+Reference!G$17,0)</f>
        <v>3190</v>
      </c>
      <c r="O213" s="35">
        <f>ROUND((Reference!H$16*List!$H213)+Reference!H$17,0)</f>
        <v>3312</v>
      </c>
      <c r="P213" s="35">
        <f>ROUND((Reference!I$16*List!$H213)+Reference!I$17,0)</f>
        <v>3442</v>
      </c>
      <c r="Q213" s="35">
        <f>ROUND((Reference!J$16*List!$H213)+Reference!J$17,0)</f>
        <v>3986</v>
      </c>
      <c r="R213" s="35">
        <f>ROUND((Reference!K$16*List!$H213)+Reference!K$17,0)</f>
        <v>4112</v>
      </c>
      <c r="S213" s="35">
        <f>ROUND((Reference!L$16*List!$H213)+Reference!L$17,0)</f>
        <v>4437</v>
      </c>
      <c r="T213" s="35">
        <f>ROUND((Reference!M$16*List!$H213)+Reference!M$17,0)</f>
        <v>5299</v>
      </c>
      <c r="U213" s="35">
        <f>ROUND((Reference!N$16*List!$H213)+Reference!N$17,0)</f>
        <v>21381</v>
      </c>
      <c r="V213" s="36">
        <f>ROUND((Reference!O$16*List!$H213)+Reference!O$17,0)</f>
        <v>795</v>
      </c>
      <c r="W213" s="36">
        <f>ROUND((Reference!P$16*List!$H213)+Reference!P$17,0)</f>
        <v>1120</v>
      </c>
      <c r="X213" s="36">
        <f>ROUND((Reference!Q$16*List!$H213)+Reference!Q$17,0)</f>
        <v>560</v>
      </c>
      <c r="Y213" s="37"/>
      <c r="Z213" s="4" t="str">
        <f t="shared" si="7"/>
        <v>FRESNO, California</v>
      </c>
      <c r="AA213" s="42" t="s">
        <v>820</v>
      </c>
      <c r="AB213" s="38" t="s">
        <v>54</v>
      </c>
      <c r="AC213" s="43" t="s">
        <v>784</v>
      </c>
      <c r="AD213" s="45"/>
      <c r="AE213">
        <f t="shared" si="8"/>
        <v>1.1145</v>
      </c>
      <c r="AF213">
        <v>24340</v>
      </c>
      <c r="AG213" t="s">
        <v>825</v>
      </c>
      <c r="AH213">
        <v>0.87960000000000005</v>
      </c>
    </row>
    <row r="214" spans="1:34" x14ac:dyDescent="0.35">
      <c r="A214" s="28" t="s">
        <v>822</v>
      </c>
      <c r="B214" s="28" t="s">
        <v>823</v>
      </c>
      <c r="C214" s="29">
        <v>99905</v>
      </c>
      <c r="D214" s="30" t="s">
        <v>70</v>
      </c>
      <c r="E214" s="31" t="s">
        <v>824</v>
      </c>
      <c r="F214" s="55" t="s">
        <v>784</v>
      </c>
      <c r="G214" s="33" t="s">
        <v>64</v>
      </c>
      <c r="H214" s="40">
        <v>1.2878000000000001</v>
      </c>
      <c r="I214" s="35">
        <f>ROUND((Reference!B$16*List!$H214)+Reference!B$17,0)</f>
        <v>1373</v>
      </c>
      <c r="J214" s="35">
        <f>ROUND((Reference!C$16*List!$H214)+Reference!C$17,0)</f>
        <v>2048</v>
      </c>
      <c r="K214" s="35">
        <f>ROUND((Reference!D$16*List!$H214)+Reference!D$17,0)</f>
        <v>2454</v>
      </c>
      <c r="L214" s="35">
        <f>ROUND((Reference!E$16*List!$H214)+Reference!E$17,0)</f>
        <v>3033</v>
      </c>
      <c r="M214" s="35">
        <f>ROUND((Reference!F$16*List!$H214)+Reference!F$17,0)</f>
        <v>3160</v>
      </c>
      <c r="N214" s="35">
        <f>ROUND((Reference!G$16*List!$H214)+Reference!G$17,0)</f>
        <v>3577</v>
      </c>
      <c r="O214" s="35">
        <f>ROUND((Reference!H$16*List!$H214)+Reference!H$17,0)</f>
        <v>3714</v>
      </c>
      <c r="P214" s="35">
        <f>ROUND((Reference!I$16*List!$H214)+Reference!I$17,0)</f>
        <v>3860</v>
      </c>
      <c r="Q214" s="35">
        <f>ROUND((Reference!J$16*List!$H214)+Reference!J$17,0)</f>
        <v>4469</v>
      </c>
      <c r="R214" s="35">
        <f>ROUND((Reference!K$16*List!$H214)+Reference!K$17,0)</f>
        <v>4611</v>
      </c>
      <c r="S214" s="35">
        <f>ROUND((Reference!L$16*List!$H214)+Reference!L$17,0)</f>
        <v>4975</v>
      </c>
      <c r="T214" s="35">
        <f>ROUND((Reference!M$16*List!$H214)+Reference!M$17,0)</f>
        <v>5942</v>
      </c>
      <c r="U214" s="35">
        <f>ROUND((Reference!N$16*List!$H214)+Reference!N$17,0)</f>
        <v>23975</v>
      </c>
      <c r="V214" s="36">
        <f>ROUND((Reference!O$16*List!$H214)+Reference!O$17,0)</f>
        <v>891</v>
      </c>
      <c r="W214" s="36">
        <f>ROUND((Reference!P$16*List!$H214)+Reference!P$17,0)</f>
        <v>1256</v>
      </c>
      <c r="X214" s="36">
        <f>ROUND((Reference!Q$16*List!$H214)+Reference!Q$17,0)</f>
        <v>628</v>
      </c>
      <c r="Y214" s="37"/>
      <c r="Z214" s="4" t="str">
        <f t="shared" si="7"/>
        <v>GLENN, California</v>
      </c>
      <c r="AA214" s="31" t="s">
        <v>824</v>
      </c>
      <c r="AB214" s="38" t="s">
        <v>54</v>
      </c>
      <c r="AC214" s="32" t="s">
        <v>784</v>
      </c>
      <c r="AD214" s="39"/>
      <c r="AE214">
        <f t="shared" si="8"/>
        <v>1.2878000000000001</v>
      </c>
      <c r="AF214">
        <v>24420</v>
      </c>
      <c r="AG214" t="s">
        <v>829</v>
      </c>
      <c r="AH214">
        <v>1.0170000000000001</v>
      </c>
    </row>
    <row r="215" spans="1:34" x14ac:dyDescent="0.35">
      <c r="A215" s="28" t="s">
        <v>826</v>
      </c>
      <c r="B215" s="28" t="s">
        <v>827</v>
      </c>
      <c r="C215" s="29">
        <v>99905</v>
      </c>
      <c r="D215" s="30" t="s">
        <v>70</v>
      </c>
      <c r="E215" s="31" t="s">
        <v>828</v>
      </c>
      <c r="F215" s="55" t="s">
        <v>784</v>
      </c>
      <c r="G215" s="33" t="s">
        <v>64</v>
      </c>
      <c r="H215" s="40">
        <v>1.2878000000000001</v>
      </c>
      <c r="I215" s="35">
        <f>ROUND((Reference!B$16*List!$H215)+Reference!B$17,0)</f>
        <v>1373</v>
      </c>
      <c r="J215" s="35">
        <f>ROUND((Reference!C$16*List!$H215)+Reference!C$17,0)</f>
        <v>2048</v>
      </c>
      <c r="K215" s="35">
        <f>ROUND((Reference!D$16*List!$H215)+Reference!D$17,0)</f>
        <v>2454</v>
      </c>
      <c r="L215" s="35">
        <f>ROUND((Reference!E$16*List!$H215)+Reference!E$17,0)</f>
        <v>3033</v>
      </c>
      <c r="M215" s="35">
        <f>ROUND((Reference!F$16*List!$H215)+Reference!F$17,0)</f>
        <v>3160</v>
      </c>
      <c r="N215" s="35">
        <f>ROUND((Reference!G$16*List!$H215)+Reference!G$17,0)</f>
        <v>3577</v>
      </c>
      <c r="O215" s="35">
        <f>ROUND((Reference!H$16*List!$H215)+Reference!H$17,0)</f>
        <v>3714</v>
      </c>
      <c r="P215" s="35">
        <f>ROUND((Reference!I$16*List!$H215)+Reference!I$17,0)</f>
        <v>3860</v>
      </c>
      <c r="Q215" s="35">
        <f>ROUND((Reference!J$16*List!$H215)+Reference!J$17,0)</f>
        <v>4469</v>
      </c>
      <c r="R215" s="35">
        <f>ROUND((Reference!K$16*List!$H215)+Reference!K$17,0)</f>
        <v>4611</v>
      </c>
      <c r="S215" s="35">
        <f>ROUND((Reference!L$16*List!$H215)+Reference!L$17,0)</f>
        <v>4975</v>
      </c>
      <c r="T215" s="35">
        <f>ROUND((Reference!M$16*List!$H215)+Reference!M$17,0)</f>
        <v>5942</v>
      </c>
      <c r="U215" s="35">
        <f>ROUND((Reference!N$16*List!$H215)+Reference!N$17,0)</f>
        <v>23975</v>
      </c>
      <c r="V215" s="36">
        <f>ROUND((Reference!O$16*List!$H215)+Reference!O$17,0)</f>
        <v>891</v>
      </c>
      <c r="W215" s="36">
        <f>ROUND((Reference!P$16*List!$H215)+Reference!P$17,0)</f>
        <v>1256</v>
      </c>
      <c r="X215" s="36">
        <f>ROUND((Reference!Q$16*List!$H215)+Reference!Q$17,0)</f>
        <v>628</v>
      </c>
      <c r="Y215" s="37"/>
      <c r="Z215" s="4" t="str">
        <f t="shared" si="7"/>
        <v>HUMBOLDT, California</v>
      </c>
      <c r="AA215" s="31" t="s">
        <v>828</v>
      </c>
      <c r="AB215" s="38" t="s">
        <v>54</v>
      </c>
      <c r="AC215" s="32" t="s">
        <v>784</v>
      </c>
      <c r="AD215" s="39"/>
      <c r="AE215">
        <f t="shared" si="8"/>
        <v>1.2878000000000001</v>
      </c>
      <c r="AF215">
        <v>24500</v>
      </c>
      <c r="AG215" t="s">
        <v>833</v>
      </c>
      <c r="AH215">
        <v>0.82790000000000008</v>
      </c>
    </row>
    <row r="216" spans="1:34" x14ac:dyDescent="0.35">
      <c r="A216" s="28" t="s">
        <v>830</v>
      </c>
      <c r="B216" s="28" t="s">
        <v>831</v>
      </c>
      <c r="C216" s="41">
        <v>20940</v>
      </c>
      <c r="D216" s="30" t="s">
        <v>685</v>
      </c>
      <c r="E216" s="42" t="s">
        <v>832</v>
      </c>
      <c r="F216" s="54" t="s">
        <v>784</v>
      </c>
      <c r="G216" s="33" t="s">
        <v>53</v>
      </c>
      <c r="H216" s="44">
        <v>0.94180000000000008</v>
      </c>
      <c r="I216" s="35">
        <f>ROUND((Reference!B$16*List!$H216)+Reference!B$17,0)</f>
        <v>1076</v>
      </c>
      <c r="J216" s="35">
        <f>ROUND((Reference!C$16*List!$H216)+Reference!C$17,0)</f>
        <v>1605</v>
      </c>
      <c r="K216" s="35">
        <f>ROUND((Reference!D$16*List!$H216)+Reference!D$17,0)</f>
        <v>1924</v>
      </c>
      <c r="L216" s="35">
        <f>ROUND((Reference!E$16*List!$H216)+Reference!E$17,0)</f>
        <v>2378</v>
      </c>
      <c r="M216" s="35">
        <f>ROUND((Reference!F$16*List!$H216)+Reference!F$17,0)</f>
        <v>2477</v>
      </c>
      <c r="N216" s="35">
        <f>ROUND((Reference!G$16*List!$H216)+Reference!G$17,0)</f>
        <v>2805</v>
      </c>
      <c r="O216" s="35">
        <f>ROUND((Reference!H$16*List!$H216)+Reference!H$17,0)</f>
        <v>2912</v>
      </c>
      <c r="P216" s="35">
        <f>ROUND((Reference!I$16*List!$H216)+Reference!I$17,0)</f>
        <v>3026</v>
      </c>
      <c r="Q216" s="35">
        <f>ROUND((Reference!J$16*List!$H216)+Reference!J$17,0)</f>
        <v>3504</v>
      </c>
      <c r="R216" s="35">
        <f>ROUND((Reference!K$16*List!$H216)+Reference!K$17,0)</f>
        <v>3615</v>
      </c>
      <c r="S216" s="35">
        <f>ROUND((Reference!L$16*List!$H216)+Reference!L$17,0)</f>
        <v>3901</v>
      </c>
      <c r="T216" s="35">
        <f>ROUND((Reference!M$16*List!$H216)+Reference!M$17,0)</f>
        <v>4659</v>
      </c>
      <c r="U216" s="35">
        <f>ROUND((Reference!N$16*List!$H216)+Reference!N$17,0)</f>
        <v>18796</v>
      </c>
      <c r="V216" s="36">
        <f>ROUND((Reference!O$16*List!$H216)+Reference!O$17,0)</f>
        <v>699</v>
      </c>
      <c r="W216" s="36">
        <f>ROUND((Reference!P$16*List!$H216)+Reference!P$17,0)</f>
        <v>985</v>
      </c>
      <c r="X216" s="36">
        <f>ROUND((Reference!Q$16*List!$H216)+Reference!Q$17,0)</f>
        <v>492</v>
      </c>
      <c r="Y216" s="37"/>
      <c r="Z216" s="4" t="str">
        <f t="shared" si="7"/>
        <v>IMPERIAL, California</v>
      </c>
      <c r="AA216" s="42" t="s">
        <v>832</v>
      </c>
      <c r="AB216" s="38" t="s">
        <v>54</v>
      </c>
      <c r="AC216" s="43" t="s">
        <v>784</v>
      </c>
      <c r="AD216" s="45"/>
      <c r="AE216">
        <f t="shared" si="8"/>
        <v>0.94180000000000008</v>
      </c>
      <c r="AF216">
        <v>24540</v>
      </c>
      <c r="AG216" t="s">
        <v>837</v>
      </c>
      <c r="AH216">
        <v>0.92920000000000003</v>
      </c>
    </row>
    <row r="217" spans="1:34" x14ac:dyDescent="0.35">
      <c r="A217" s="28" t="s">
        <v>834</v>
      </c>
      <c r="B217" s="28" t="s">
        <v>835</v>
      </c>
      <c r="C217" s="41">
        <v>99905</v>
      </c>
      <c r="D217" s="30" t="s">
        <v>70</v>
      </c>
      <c r="E217" s="42" t="s">
        <v>836</v>
      </c>
      <c r="F217" s="55" t="s">
        <v>784</v>
      </c>
      <c r="G217" s="33" t="s">
        <v>64</v>
      </c>
      <c r="H217" s="44">
        <v>1.2878000000000001</v>
      </c>
      <c r="I217" s="35">
        <f>ROUND((Reference!B$16*List!$H217)+Reference!B$17,0)</f>
        <v>1373</v>
      </c>
      <c r="J217" s="35">
        <f>ROUND((Reference!C$16*List!$H217)+Reference!C$17,0)</f>
        <v>2048</v>
      </c>
      <c r="K217" s="35">
        <f>ROUND((Reference!D$16*List!$H217)+Reference!D$17,0)</f>
        <v>2454</v>
      </c>
      <c r="L217" s="35">
        <f>ROUND((Reference!E$16*List!$H217)+Reference!E$17,0)</f>
        <v>3033</v>
      </c>
      <c r="M217" s="35">
        <f>ROUND((Reference!F$16*List!$H217)+Reference!F$17,0)</f>
        <v>3160</v>
      </c>
      <c r="N217" s="35">
        <f>ROUND((Reference!G$16*List!$H217)+Reference!G$17,0)</f>
        <v>3577</v>
      </c>
      <c r="O217" s="35">
        <f>ROUND((Reference!H$16*List!$H217)+Reference!H$17,0)</f>
        <v>3714</v>
      </c>
      <c r="P217" s="35">
        <f>ROUND((Reference!I$16*List!$H217)+Reference!I$17,0)</f>
        <v>3860</v>
      </c>
      <c r="Q217" s="35">
        <f>ROUND((Reference!J$16*List!$H217)+Reference!J$17,0)</f>
        <v>4469</v>
      </c>
      <c r="R217" s="35">
        <f>ROUND((Reference!K$16*List!$H217)+Reference!K$17,0)</f>
        <v>4611</v>
      </c>
      <c r="S217" s="35">
        <f>ROUND((Reference!L$16*List!$H217)+Reference!L$17,0)</f>
        <v>4975</v>
      </c>
      <c r="T217" s="35">
        <f>ROUND((Reference!M$16*List!$H217)+Reference!M$17,0)</f>
        <v>5942</v>
      </c>
      <c r="U217" s="35">
        <f>ROUND((Reference!N$16*List!$H217)+Reference!N$17,0)</f>
        <v>23975</v>
      </c>
      <c r="V217" s="36">
        <f>ROUND((Reference!O$16*List!$H217)+Reference!O$17,0)</f>
        <v>891</v>
      </c>
      <c r="W217" s="36">
        <f>ROUND((Reference!P$16*List!$H217)+Reference!P$17,0)</f>
        <v>1256</v>
      </c>
      <c r="X217" s="36">
        <f>ROUND((Reference!Q$16*List!$H217)+Reference!Q$17,0)</f>
        <v>628</v>
      </c>
      <c r="Y217" s="37"/>
      <c r="Z217" s="4" t="str">
        <f t="shared" si="7"/>
        <v>INYO, California</v>
      </c>
      <c r="AA217" s="42" t="s">
        <v>836</v>
      </c>
      <c r="AB217" s="38" t="s">
        <v>54</v>
      </c>
      <c r="AC217" s="43" t="s">
        <v>784</v>
      </c>
      <c r="AD217" s="45"/>
      <c r="AE217">
        <f t="shared" si="8"/>
        <v>1.2878000000000001</v>
      </c>
      <c r="AF217">
        <v>24580</v>
      </c>
      <c r="AG217" t="s">
        <v>841</v>
      </c>
      <c r="AH217">
        <v>0.93910000000000005</v>
      </c>
    </row>
    <row r="218" spans="1:34" x14ac:dyDescent="0.35">
      <c r="A218" s="28" t="s">
        <v>838</v>
      </c>
      <c r="B218" s="28" t="s">
        <v>839</v>
      </c>
      <c r="C218" s="29">
        <v>12540</v>
      </c>
      <c r="D218" s="30" t="s">
        <v>368</v>
      </c>
      <c r="E218" s="31" t="s">
        <v>840</v>
      </c>
      <c r="F218" s="54" t="s">
        <v>784</v>
      </c>
      <c r="G218" s="33" t="s">
        <v>53</v>
      </c>
      <c r="H218" s="40">
        <v>1.1985000000000001</v>
      </c>
      <c r="I218" s="35">
        <f>ROUND((Reference!B$16*List!$H218)+Reference!B$17,0)</f>
        <v>1296</v>
      </c>
      <c r="J218" s="35">
        <f>ROUND((Reference!C$16*List!$H218)+Reference!C$17,0)</f>
        <v>1934</v>
      </c>
      <c r="K218" s="35">
        <f>ROUND((Reference!D$16*List!$H218)+Reference!D$17,0)</f>
        <v>2317</v>
      </c>
      <c r="L218" s="35">
        <f>ROUND((Reference!E$16*List!$H218)+Reference!E$17,0)</f>
        <v>2864</v>
      </c>
      <c r="M218" s="35">
        <f>ROUND((Reference!F$16*List!$H218)+Reference!F$17,0)</f>
        <v>2984</v>
      </c>
      <c r="N218" s="35">
        <f>ROUND((Reference!G$16*List!$H218)+Reference!G$17,0)</f>
        <v>3378</v>
      </c>
      <c r="O218" s="35">
        <f>ROUND((Reference!H$16*List!$H218)+Reference!H$17,0)</f>
        <v>3507</v>
      </c>
      <c r="P218" s="35">
        <f>ROUND((Reference!I$16*List!$H218)+Reference!I$17,0)</f>
        <v>3645</v>
      </c>
      <c r="Q218" s="35">
        <f>ROUND((Reference!J$16*List!$H218)+Reference!J$17,0)</f>
        <v>4220</v>
      </c>
      <c r="R218" s="35">
        <f>ROUND((Reference!K$16*List!$H218)+Reference!K$17,0)</f>
        <v>4354</v>
      </c>
      <c r="S218" s="35">
        <f>ROUND((Reference!L$16*List!$H218)+Reference!L$17,0)</f>
        <v>4698</v>
      </c>
      <c r="T218" s="35">
        <f>ROUND((Reference!M$16*List!$H218)+Reference!M$17,0)</f>
        <v>5611</v>
      </c>
      <c r="U218" s="35">
        <f>ROUND((Reference!N$16*List!$H218)+Reference!N$17,0)</f>
        <v>22638</v>
      </c>
      <c r="V218" s="36">
        <f>ROUND((Reference!O$16*List!$H218)+Reference!O$17,0)</f>
        <v>842</v>
      </c>
      <c r="W218" s="36">
        <f>ROUND((Reference!P$16*List!$H218)+Reference!P$17,0)</f>
        <v>1186</v>
      </c>
      <c r="X218" s="36">
        <f>ROUND((Reference!Q$16*List!$H218)+Reference!Q$17,0)</f>
        <v>593</v>
      </c>
      <c r="Y218" s="37"/>
      <c r="Z218" s="4" t="str">
        <f t="shared" si="7"/>
        <v>KERN, California</v>
      </c>
      <c r="AA218" s="31" t="s">
        <v>840</v>
      </c>
      <c r="AB218" s="38" t="s">
        <v>54</v>
      </c>
      <c r="AC218" s="32" t="s">
        <v>784</v>
      </c>
      <c r="AD218" s="39"/>
      <c r="AE218">
        <f t="shared" si="8"/>
        <v>1.1985000000000001</v>
      </c>
      <c r="AF218">
        <v>24660</v>
      </c>
      <c r="AG218" t="s">
        <v>846</v>
      </c>
      <c r="AH218">
        <v>0.90429999999999999</v>
      </c>
    </row>
    <row r="219" spans="1:34" x14ac:dyDescent="0.35">
      <c r="A219" s="28" t="s">
        <v>842</v>
      </c>
      <c r="B219" s="28" t="s">
        <v>843</v>
      </c>
      <c r="C219" s="29">
        <v>25260</v>
      </c>
      <c r="D219" s="30" t="s">
        <v>844</v>
      </c>
      <c r="E219" s="31" t="s">
        <v>845</v>
      </c>
      <c r="F219" s="54" t="s">
        <v>784</v>
      </c>
      <c r="G219" s="33" t="s">
        <v>53</v>
      </c>
      <c r="H219" s="40">
        <v>1.103</v>
      </c>
      <c r="I219" s="35">
        <f>ROUND((Reference!B$16*List!$H219)+Reference!B$17,0)</f>
        <v>1215</v>
      </c>
      <c r="J219" s="35">
        <f>ROUND((Reference!C$16*List!$H219)+Reference!C$17,0)</f>
        <v>1812</v>
      </c>
      <c r="K219" s="35">
        <f>ROUND((Reference!D$16*List!$H219)+Reference!D$17,0)</f>
        <v>2170</v>
      </c>
      <c r="L219" s="35">
        <f>ROUND((Reference!E$16*List!$H219)+Reference!E$17,0)</f>
        <v>2683</v>
      </c>
      <c r="M219" s="35">
        <f>ROUND((Reference!F$16*List!$H219)+Reference!F$17,0)</f>
        <v>2795</v>
      </c>
      <c r="N219" s="35">
        <f>ROUND((Reference!G$16*List!$H219)+Reference!G$17,0)</f>
        <v>3165</v>
      </c>
      <c r="O219" s="35">
        <f>ROUND((Reference!H$16*List!$H219)+Reference!H$17,0)</f>
        <v>3286</v>
      </c>
      <c r="P219" s="35">
        <f>ROUND((Reference!I$16*List!$H219)+Reference!I$17,0)</f>
        <v>3415</v>
      </c>
      <c r="Q219" s="35">
        <f>ROUND((Reference!J$16*List!$H219)+Reference!J$17,0)</f>
        <v>3954</v>
      </c>
      <c r="R219" s="35">
        <f>ROUND((Reference!K$16*List!$H219)+Reference!K$17,0)</f>
        <v>4079</v>
      </c>
      <c r="S219" s="35">
        <f>ROUND((Reference!L$16*List!$H219)+Reference!L$17,0)</f>
        <v>4401</v>
      </c>
      <c r="T219" s="35">
        <f>ROUND((Reference!M$16*List!$H219)+Reference!M$17,0)</f>
        <v>5257</v>
      </c>
      <c r="U219" s="35">
        <f>ROUND((Reference!N$16*List!$H219)+Reference!N$17,0)</f>
        <v>21209</v>
      </c>
      <c r="V219" s="36">
        <f>ROUND((Reference!O$16*List!$H219)+Reference!O$17,0)</f>
        <v>788</v>
      </c>
      <c r="W219" s="36">
        <f>ROUND((Reference!P$16*List!$H219)+Reference!P$17,0)</f>
        <v>1111</v>
      </c>
      <c r="X219" s="36">
        <f>ROUND((Reference!Q$16*List!$H219)+Reference!Q$17,0)</f>
        <v>555</v>
      </c>
      <c r="Y219" s="37"/>
      <c r="Z219" s="4" t="str">
        <f t="shared" si="7"/>
        <v>KINGS, California</v>
      </c>
      <c r="AA219" s="31" t="s">
        <v>845</v>
      </c>
      <c r="AB219" s="38" t="s">
        <v>54</v>
      </c>
      <c r="AC219" s="32" t="s">
        <v>784</v>
      </c>
      <c r="AD219" s="39"/>
      <c r="AE219">
        <f t="shared" si="8"/>
        <v>1.103</v>
      </c>
      <c r="AF219">
        <v>24780</v>
      </c>
      <c r="AG219" t="s">
        <v>850</v>
      </c>
      <c r="AH219">
        <v>0.87840000000000007</v>
      </c>
    </row>
    <row r="220" spans="1:34" x14ac:dyDescent="0.35">
      <c r="A220" s="28" t="s">
        <v>847</v>
      </c>
      <c r="B220" s="28" t="s">
        <v>848</v>
      </c>
      <c r="C220" s="29">
        <v>99905</v>
      </c>
      <c r="D220" s="30" t="s">
        <v>70</v>
      </c>
      <c r="E220" s="31" t="s">
        <v>849</v>
      </c>
      <c r="F220" s="55" t="s">
        <v>784</v>
      </c>
      <c r="G220" s="33" t="s">
        <v>64</v>
      </c>
      <c r="H220" s="40">
        <v>1.2878000000000001</v>
      </c>
      <c r="I220" s="35">
        <f>ROUND((Reference!B$16*List!$H220)+Reference!B$17,0)</f>
        <v>1373</v>
      </c>
      <c r="J220" s="35">
        <f>ROUND((Reference!C$16*List!$H220)+Reference!C$17,0)</f>
        <v>2048</v>
      </c>
      <c r="K220" s="35">
        <f>ROUND((Reference!D$16*List!$H220)+Reference!D$17,0)</f>
        <v>2454</v>
      </c>
      <c r="L220" s="35">
        <f>ROUND((Reference!E$16*List!$H220)+Reference!E$17,0)</f>
        <v>3033</v>
      </c>
      <c r="M220" s="35">
        <f>ROUND((Reference!F$16*List!$H220)+Reference!F$17,0)</f>
        <v>3160</v>
      </c>
      <c r="N220" s="35">
        <f>ROUND((Reference!G$16*List!$H220)+Reference!G$17,0)</f>
        <v>3577</v>
      </c>
      <c r="O220" s="35">
        <f>ROUND((Reference!H$16*List!$H220)+Reference!H$17,0)</f>
        <v>3714</v>
      </c>
      <c r="P220" s="35">
        <f>ROUND((Reference!I$16*List!$H220)+Reference!I$17,0)</f>
        <v>3860</v>
      </c>
      <c r="Q220" s="35">
        <f>ROUND((Reference!J$16*List!$H220)+Reference!J$17,0)</f>
        <v>4469</v>
      </c>
      <c r="R220" s="35">
        <f>ROUND((Reference!K$16*List!$H220)+Reference!K$17,0)</f>
        <v>4611</v>
      </c>
      <c r="S220" s="35">
        <f>ROUND((Reference!L$16*List!$H220)+Reference!L$17,0)</f>
        <v>4975</v>
      </c>
      <c r="T220" s="35">
        <f>ROUND((Reference!M$16*List!$H220)+Reference!M$17,0)</f>
        <v>5942</v>
      </c>
      <c r="U220" s="35">
        <f>ROUND((Reference!N$16*List!$H220)+Reference!N$17,0)</f>
        <v>23975</v>
      </c>
      <c r="V220" s="36">
        <f>ROUND((Reference!O$16*List!$H220)+Reference!O$17,0)</f>
        <v>891</v>
      </c>
      <c r="W220" s="36">
        <f>ROUND((Reference!P$16*List!$H220)+Reference!P$17,0)</f>
        <v>1256</v>
      </c>
      <c r="X220" s="36">
        <f>ROUND((Reference!Q$16*List!$H220)+Reference!Q$17,0)</f>
        <v>628</v>
      </c>
      <c r="Y220" s="37"/>
      <c r="Z220" s="4" t="str">
        <f t="shared" si="7"/>
        <v>LAKE, California</v>
      </c>
      <c r="AA220" s="31" t="s">
        <v>849</v>
      </c>
      <c r="AB220" s="38" t="s">
        <v>54</v>
      </c>
      <c r="AC220" s="32" t="s">
        <v>784</v>
      </c>
      <c r="AD220" s="39"/>
      <c r="AE220">
        <f t="shared" si="8"/>
        <v>1.2878000000000001</v>
      </c>
      <c r="AF220">
        <v>24860</v>
      </c>
      <c r="AG220" t="s">
        <v>854</v>
      </c>
      <c r="AH220">
        <v>0.86370000000000002</v>
      </c>
    </row>
    <row r="221" spans="1:34" x14ac:dyDescent="0.35">
      <c r="A221" s="28" t="s">
        <v>851</v>
      </c>
      <c r="B221" s="28" t="s">
        <v>852</v>
      </c>
      <c r="C221" s="29">
        <v>99905</v>
      </c>
      <c r="D221" s="30" t="s">
        <v>70</v>
      </c>
      <c r="E221" s="31" t="s">
        <v>853</v>
      </c>
      <c r="F221" s="55" t="s">
        <v>784</v>
      </c>
      <c r="G221" s="33" t="s">
        <v>64</v>
      </c>
      <c r="H221" s="40">
        <v>1.2878000000000001</v>
      </c>
      <c r="I221" s="35">
        <f>ROUND((Reference!B$16*List!$H221)+Reference!B$17,0)</f>
        <v>1373</v>
      </c>
      <c r="J221" s="35">
        <f>ROUND((Reference!C$16*List!$H221)+Reference!C$17,0)</f>
        <v>2048</v>
      </c>
      <c r="K221" s="35">
        <f>ROUND((Reference!D$16*List!$H221)+Reference!D$17,0)</f>
        <v>2454</v>
      </c>
      <c r="L221" s="35">
        <f>ROUND((Reference!E$16*List!$H221)+Reference!E$17,0)</f>
        <v>3033</v>
      </c>
      <c r="M221" s="35">
        <f>ROUND((Reference!F$16*List!$H221)+Reference!F$17,0)</f>
        <v>3160</v>
      </c>
      <c r="N221" s="35">
        <f>ROUND((Reference!G$16*List!$H221)+Reference!G$17,0)</f>
        <v>3577</v>
      </c>
      <c r="O221" s="35">
        <f>ROUND((Reference!H$16*List!$H221)+Reference!H$17,0)</f>
        <v>3714</v>
      </c>
      <c r="P221" s="35">
        <f>ROUND((Reference!I$16*List!$H221)+Reference!I$17,0)</f>
        <v>3860</v>
      </c>
      <c r="Q221" s="35">
        <f>ROUND((Reference!J$16*List!$H221)+Reference!J$17,0)</f>
        <v>4469</v>
      </c>
      <c r="R221" s="35">
        <f>ROUND((Reference!K$16*List!$H221)+Reference!K$17,0)</f>
        <v>4611</v>
      </c>
      <c r="S221" s="35">
        <f>ROUND((Reference!L$16*List!$H221)+Reference!L$17,0)</f>
        <v>4975</v>
      </c>
      <c r="T221" s="35">
        <f>ROUND((Reference!M$16*List!$H221)+Reference!M$17,0)</f>
        <v>5942</v>
      </c>
      <c r="U221" s="35">
        <f>ROUND((Reference!N$16*List!$H221)+Reference!N$17,0)</f>
        <v>23975</v>
      </c>
      <c r="V221" s="36">
        <f>ROUND((Reference!O$16*List!$H221)+Reference!O$17,0)</f>
        <v>891</v>
      </c>
      <c r="W221" s="36">
        <f>ROUND((Reference!P$16*List!$H221)+Reference!P$17,0)</f>
        <v>1256</v>
      </c>
      <c r="X221" s="36">
        <f>ROUND((Reference!Q$16*List!$H221)+Reference!Q$17,0)</f>
        <v>628</v>
      </c>
      <c r="Y221" s="37"/>
      <c r="Z221" s="4" t="str">
        <f t="shared" si="7"/>
        <v>LASSEN, California</v>
      </c>
      <c r="AA221" s="31" t="s">
        <v>853</v>
      </c>
      <c r="AB221" s="38" t="s">
        <v>54</v>
      </c>
      <c r="AC221" s="32" t="s">
        <v>784</v>
      </c>
      <c r="AD221" s="39"/>
      <c r="AE221">
        <f t="shared" si="8"/>
        <v>1.2878000000000001</v>
      </c>
      <c r="AF221">
        <v>25020</v>
      </c>
      <c r="AG221" t="s">
        <v>859</v>
      </c>
      <c r="AH221">
        <v>0.42870000000000003</v>
      </c>
    </row>
    <row r="222" spans="1:34" x14ac:dyDescent="0.35">
      <c r="A222" s="28" t="s">
        <v>855</v>
      </c>
      <c r="B222" s="28" t="s">
        <v>856</v>
      </c>
      <c r="C222" s="41">
        <v>31084</v>
      </c>
      <c r="D222" s="30" t="s">
        <v>857</v>
      </c>
      <c r="E222" s="42" t="s">
        <v>858</v>
      </c>
      <c r="F222" s="54" t="s">
        <v>784</v>
      </c>
      <c r="G222" s="33" t="s">
        <v>53</v>
      </c>
      <c r="H222" s="44">
        <v>1.3222</v>
      </c>
      <c r="I222" s="35">
        <f>ROUND((Reference!B$16*List!$H222)+Reference!B$17,0)</f>
        <v>1402</v>
      </c>
      <c r="J222" s="35">
        <f>ROUND((Reference!C$16*List!$H222)+Reference!C$17,0)</f>
        <v>2092</v>
      </c>
      <c r="K222" s="35">
        <f>ROUND((Reference!D$16*List!$H222)+Reference!D$17,0)</f>
        <v>2506</v>
      </c>
      <c r="L222" s="35">
        <f>ROUND((Reference!E$16*List!$H222)+Reference!E$17,0)</f>
        <v>3098</v>
      </c>
      <c r="M222" s="35">
        <f>ROUND((Reference!F$16*List!$H222)+Reference!F$17,0)</f>
        <v>3228</v>
      </c>
      <c r="N222" s="35">
        <f>ROUND((Reference!G$16*List!$H222)+Reference!G$17,0)</f>
        <v>3654</v>
      </c>
      <c r="O222" s="35">
        <f>ROUND((Reference!H$16*List!$H222)+Reference!H$17,0)</f>
        <v>3794</v>
      </c>
      <c r="P222" s="35">
        <f>ROUND((Reference!I$16*List!$H222)+Reference!I$17,0)</f>
        <v>3943</v>
      </c>
      <c r="Q222" s="35">
        <f>ROUND((Reference!J$16*List!$H222)+Reference!J$17,0)</f>
        <v>4565</v>
      </c>
      <c r="R222" s="35">
        <f>ROUND((Reference!K$16*List!$H222)+Reference!K$17,0)</f>
        <v>4710</v>
      </c>
      <c r="S222" s="35">
        <f>ROUND((Reference!L$16*List!$H222)+Reference!L$17,0)</f>
        <v>5082</v>
      </c>
      <c r="T222" s="35">
        <f>ROUND((Reference!M$16*List!$H222)+Reference!M$17,0)</f>
        <v>6070</v>
      </c>
      <c r="U222" s="35">
        <f>ROUND((Reference!N$16*List!$H222)+Reference!N$17,0)</f>
        <v>24490</v>
      </c>
      <c r="V222" s="36">
        <f>ROUND((Reference!O$16*List!$H222)+Reference!O$17,0)</f>
        <v>910</v>
      </c>
      <c r="W222" s="36">
        <f>ROUND((Reference!P$16*List!$H222)+Reference!P$17,0)</f>
        <v>1283</v>
      </c>
      <c r="X222" s="36">
        <f>ROUND((Reference!Q$16*List!$H222)+Reference!Q$17,0)</f>
        <v>641</v>
      </c>
      <c r="Y222" s="37"/>
      <c r="Z222" s="4" t="str">
        <f t="shared" si="7"/>
        <v>LOS ANGELES, California</v>
      </c>
      <c r="AA222" s="42" t="s">
        <v>858</v>
      </c>
      <c r="AB222" s="38" t="s">
        <v>54</v>
      </c>
      <c r="AC222" s="43" t="s">
        <v>784</v>
      </c>
      <c r="AD222" s="45"/>
      <c r="AE222">
        <f t="shared" si="8"/>
        <v>1.3222</v>
      </c>
      <c r="AF222">
        <v>25060</v>
      </c>
      <c r="AG222" t="s">
        <v>861</v>
      </c>
      <c r="AH222">
        <v>0.74130000000000007</v>
      </c>
    </row>
    <row r="223" spans="1:34" x14ac:dyDescent="0.35">
      <c r="A223" s="28" t="s">
        <v>860</v>
      </c>
      <c r="B223" s="28" t="s">
        <v>856</v>
      </c>
      <c r="C223" s="41">
        <v>31084</v>
      </c>
      <c r="D223" s="30" t="s">
        <v>857</v>
      </c>
      <c r="E223" s="42" t="s">
        <v>858</v>
      </c>
      <c r="F223" s="54" t="s">
        <v>784</v>
      </c>
      <c r="G223" s="33" t="s">
        <v>53</v>
      </c>
      <c r="H223" s="44">
        <v>1.3222</v>
      </c>
      <c r="I223" s="35">
        <f>ROUND((Reference!B$16*List!$H223)+Reference!B$17,0)</f>
        <v>1402</v>
      </c>
      <c r="J223" s="35">
        <f>ROUND((Reference!C$16*List!$H223)+Reference!C$17,0)</f>
        <v>2092</v>
      </c>
      <c r="K223" s="35">
        <f>ROUND((Reference!D$16*List!$H223)+Reference!D$17,0)</f>
        <v>2506</v>
      </c>
      <c r="L223" s="35">
        <f>ROUND((Reference!E$16*List!$H223)+Reference!E$17,0)</f>
        <v>3098</v>
      </c>
      <c r="M223" s="35">
        <f>ROUND((Reference!F$16*List!$H223)+Reference!F$17,0)</f>
        <v>3228</v>
      </c>
      <c r="N223" s="35">
        <f>ROUND((Reference!G$16*List!$H223)+Reference!G$17,0)</f>
        <v>3654</v>
      </c>
      <c r="O223" s="35">
        <f>ROUND((Reference!H$16*List!$H223)+Reference!H$17,0)</f>
        <v>3794</v>
      </c>
      <c r="P223" s="35">
        <f>ROUND((Reference!I$16*List!$H223)+Reference!I$17,0)</f>
        <v>3943</v>
      </c>
      <c r="Q223" s="35">
        <f>ROUND((Reference!J$16*List!$H223)+Reference!J$17,0)</f>
        <v>4565</v>
      </c>
      <c r="R223" s="35">
        <f>ROUND((Reference!K$16*List!$H223)+Reference!K$17,0)</f>
        <v>4710</v>
      </c>
      <c r="S223" s="35">
        <f>ROUND((Reference!L$16*List!$H223)+Reference!L$17,0)</f>
        <v>5082</v>
      </c>
      <c r="T223" s="35">
        <f>ROUND((Reference!M$16*List!$H223)+Reference!M$17,0)</f>
        <v>6070</v>
      </c>
      <c r="U223" s="35">
        <f>ROUND((Reference!N$16*List!$H223)+Reference!N$17,0)</f>
        <v>24490</v>
      </c>
      <c r="V223" s="36">
        <f>ROUND((Reference!O$16*List!$H223)+Reference!O$17,0)</f>
        <v>910</v>
      </c>
      <c r="W223" s="36">
        <f>ROUND((Reference!P$16*List!$H223)+Reference!P$17,0)</f>
        <v>1283</v>
      </c>
      <c r="X223" s="36">
        <f>ROUND((Reference!Q$16*List!$H223)+Reference!Q$17,0)</f>
        <v>641</v>
      </c>
      <c r="Y223" s="37"/>
      <c r="Z223" s="4" t="str">
        <f t="shared" si="7"/>
        <v>LOS ANGELES, California</v>
      </c>
      <c r="AA223" s="42" t="s">
        <v>858</v>
      </c>
      <c r="AB223" s="38" t="s">
        <v>54</v>
      </c>
      <c r="AC223" s="43" t="s">
        <v>784</v>
      </c>
      <c r="AD223" s="45"/>
      <c r="AE223">
        <f t="shared" si="8"/>
        <v>1.3222</v>
      </c>
      <c r="AF223">
        <v>25180</v>
      </c>
      <c r="AG223" t="s">
        <v>866</v>
      </c>
      <c r="AH223">
        <v>0.83940000000000003</v>
      </c>
    </row>
    <row r="224" spans="1:34" x14ac:dyDescent="0.35">
      <c r="A224" s="28" t="s">
        <v>862</v>
      </c>
      <c r="B224" s="28" t="s">
        <v>863</v>
      </c>
      <c r="C224" s="29">
        <v>31460</v>
      </c>
      <c r="D224" s="30" t="s">
        <v>864</v>
      </c>
      <c r="E224" s="31" t="s">
        <v>865</v>
      </c>
      <c r="F224" s="54" t="s">
        <v>784</v>
      </c>
      <c r="G224" s="33" t="s">
        <v>53</v>
      </c>
      <c r="H224" s="40">
        <v>0.77640000000000009</v>
      </c>
      <c r="I224" s="35">
        <f>ROUND((Reference!B$16*List!$H224)+Reference!B$17,0)</f>
        <v>935</v>
      </c>
      <c r="J224" s="35">
        <f>ROUND((Reference!C$16*List!$H224)+Reference!C$17,0)</f>
        <v>1394</v>
      </c>
      <c r="K224" s="35">
        <f>ROUND((Reference!D$16*List!$H224)+Reference!D$17,0)</f>
        <v>1670</v>
      </c>
      <c r="L224" s="35">
        <f>ROUND((Reference!E$16*List!$H224)+Reference!E$17,0)</f>
        <v>2065</v>
      </c>
      <c r="M224" s="35">
        <f>ROUND((Reference!F$16*List!$H224)+Reference!F$17,0)</f>
        <v>2151</v>
      </c>
      <c r="N224" s="35">
        <f>ROUND((Reference!G$16*List!$H224)+Reference!G$17,0)</f>
        <v>2435</v>
      </c>
      <c r="O224" s="35">
        <f>ROUND((Reference!H$16*List!$H224)+Reference!H$17,0)</f>
        <v>2528</v>
      </c>
      <c r="P224" s="35">
        <f>ROUND((Reference!I$16*List!$H224)+Reference!I$17,0)</f>
        <v>2628</v>
      </c>
      <c r="Q224" s="35">
        <f>ROUND((Reference!J$16*List!$H224)+Reference!J$17,0)</f>
        <v>3043</v>
      </c>
      <c r="R224" s="35">
        <f>ROUND((Reference!K$16*List!$H224)+Reference!K$17,0)</f>
        <v>3139</v>
      </c>
      <c r="S224" s="35">
        <f>ROUND((Reference!L$16*List!$H224)+Reference!L$17,0)</f>
        <v>3387</v>
      </c>
      <c r="T224" s="35">
        <f>ROUND((Reference!M$16*List!$H224)+Reference!M$17,0)</f>
        <v>4045</v>
      </c>
      <c r="U224" s="35">
        <f>ROUND((Reference!N$16*List!$H224)+Reference!N$17,0)</f>
        <v>16321</v>
      </c>
      <c r="V224" s="36">
        <f>ROUND((Reference!O$16*List!$H224)+Reference!O$17,0)</f>
        <v>607</v>
      </c>
      <c r="W224" s="36">
        <f>ROUND((Reference!P$16*List!$H224)+Reference!P$17,0)</f>
        <v>855</v>
      </c>
      <c r="X224" s="36">
        <f>ROUND((Reference!Q$16*List!$H224)+Reference!Q$17,0)</f>
        <v>427</v>
      </c>
      <c r="Y224" s="37"/>
      <c r="Z224" s="4" t="str">
        <f t="shared" si="7"/>
        <v>MADERA, California</v>
      </c>
      <c r="AA224" s="31" t="s">
        <v>865</v>
      </c>
      <c r="AB224" s="38" t="s">
        <v>54</v>
      </c>
      <c r="AC224" s="32" t="s">
        <v>784</v>
      </c>
      <c r="AD224" s="39"/>
      <c r="AE224">
        <f t="shared" si="8"/>
        <v>0.77640000000000009</v>
      </c>
      <c r="AF224">
        <v>25220</v>
      </c>
      <c r="AG224" t="s">
        <v>871</v>
      </c>
      <c r="AH224">
        <v>0.82040000000000002</v>
      </c>
    </row>
    <row r="225" spans="1:34" x14ac:dyDescent="0.35">
      <c r="A225" s="28" t="s">
        <v>867</v>
      </c>
      <c r="B225" s="28" t="s">
        <v>868</v>
      </c>
      <c r="C225" s="41">
        <v>42034</v>
      </c>
      <c r="D225" s="30" t="s">
        <v>869</v>
      </c>
      <c r="E225" s="42" t="s">
        <v>870</v>
      </c>
      <c r="F225" s="54" t="s">
        <v>784</v>
      </c>
      <c r="G225" s="33" t="s">
        <v>53</v>
      </c>
      <c r="H225" s="44">
        <v>1.8729</v>
      </c>
      <c r="I225" s="35">
        <f>ROUND((Reference!B$16*List!$H225)+Reference!B$17,0)</f>
        <v>1874</v>
      </c>
      <c r="J225" s="35">
        <f>ROUND((Reference!C$16*List!$H225)+Reference!C$17,0)</f>
        <v>2796</v>
      </c>
      <c r="K225" s="35">
        <f>ROUND((Reference!D$16*List!$H225)+Reference!D$17,0)</f>
        <v>3350</v>
      </c>
      <c r="L225" s="35">
        <f>ROUND((Reference!E$16*List!$H225)+Reference!E$17,0)</f>
        <v>4141</v>
      </c>
      <c r="M225" s="35">
        <f>ROUND((Reference!F$16*List!$H225)+Reference!F$17,0)</f>
        <v>4314</v>
      </c>
      <c r="N225" s="35">
        <f>ROUND((Reference!G$16*List!$H225)+Reference!G$17,0)</f>
        <v>4884</v>
      </c>
      <c r="O225" s="35">
        <f>ROUND((Reference!H$16*List!$H225)+Reference!H$17,0)</f>
        <v>5071</v>
      </c>
      <c r="P225" s="35">
        <f>ROUND((Reference!I$16*List!$H225)+Reference!I$17,0)</f>
        <v>5270</v>
      </c>
      <c r="Q225" s="35">
        <f>ROUND((Reference!J$16*List!$H225)+Reference!J$17,0)</f>
        <v>6102</v>
      </c>
      <c r="R225" s="35">
        <f>ROUND((Reference!K$16*List!$H225)+Reference!K$17,0)</f>
        <v>6295</v>
      </c>
      <c r="S225" s="35">
        <f>ROUND((Reference!L$16*List!$H225)+Reference!L$17,0)</f>
        <v>6792</v>
      </c>
      <c r="T225" s="35">
        <f>ROUND((Reference!M$16*List!$H225)+Reference!M$17,0)</f>
        <v>8112</v>
      </c>
      <c r="U225" s="35">
        <f>ROUND((Reference!N$16*List!$H225)+Reference!N$17,0)</f>
        <v>32732</v>
      </c>
      <c r="V225" s="36">
        <f>ROUND((Reference!O$16*List!$H225)+Reference!O$17,0)</f>
        <v>1217</v>
      </c>
      <c r="W225" s="36">
        <f>ROUND((Reference!P$16*List!$H225)+Reference!P$17,0)</f>
        <v>1715</v>
      </c>
      <c r="X225" s="36">
        <f>ROUND((Reference!Q$16*List!$H225)+Reference!Q$17,0)</f>
        <v>857</v>
      </c>
      <c r="Y225" s="37"/>
      <c r="Z225" s="4" t="str">
        <f t="shared" si="7"/>
        <v>MARIN, California</v>
      </c>
      <c r="AA225" s="42" t="s">
        <v>870</v>
      </c>
      <c r="AB225" s="38" t="s">
        <v>54</v>
      </c>
      <c r="AC225" s="43" t="s">
        <v>784</v>
      </c>
      <c r="AD225" s="45"/>
      <c r="AE225">
        <f t="shared" si="8"/>
        <v>1.8729</v>
      </c>
      <c r="AF225">
        <v>25260</v>
      </c>
      <c r="AG225" t="s">
        <v>844</v>
      </c>
      <c r="AH225">
        <v>1.103</v>
      </c>
    </row>
    <row r="226" spans="1:34" x14ac:dyDescent="0.35">
      <c r="A226" s="28" t="s">
        <v>872</v>
      </c>
      <c r="B226" s="28" t="s">
        <v>873</v>
      </c>
      <c r="C226" s="41">
        <v>99905</v>
      </c>
      <c r="D226" s="30" t="s">
        <v>70</v>
      </c>
      <c r="E226" s="42" t="s">
        <v>874</v>
      </c>
      <c r="F226" s="55" t="s">
        <v>784</v>
      </c>
      <c r="G226" s="33" t="s">
        <v>64</v>
      </c>
      <c r="H226" s="44">
        <v>1.2878000000000001</v>
      </c>
      <c r="I226" s="35">
        <f>ROUND((Reference!B$16*List!$H226)+Reference!B$17,0)</f>
        <v>1373</v>
      </c>
      <c r="J226" s="35">
        <f>ROUND((Reference!C$16*List!$H226)+Reference!C$17,0)</f>
        <v>2048</v>
      </c>
      <c r="K226" s="35">
        <f>ROUND((Reference!D$16*List!$H226)+Reference!D$17,0)</f>
        <v>2454</v>
      </c>
      <c r="L226" s="35">
        <f>ROUND((Reference!E$16*List!$H226)+Reference!E$17,0)</f>
        <v>3033</v>
      </c>
      <c r="M226" s="35">
        <f>ROUND((Reference!F$16*List!$H226)+Reference!F$17,0)</f>
        <v>3160</v>
      </c>
      <c r="N226" s="35">
        <f>ROUND((Reference!G$16*List!$H226)+Reference!G$17,0)</f>
        <v>3577</v>
      </c>
      <c r="O226" s="35">
        <f>ROUND((Reference!H$16*List!$H226)+Reference!H$17,0)</f>
        <v>3714</v>
      </c>
      <c r="P226" s="35">
        <f>ROUND((Reference!I$16*List!$H226)+Reference!I$17,0)</f>
        <v>3860</v>
      </c>
      <c r="Q226" s="35">
        <f>ROUND((Reference!J$16*List!$H226)+Reference!J$17,0)</f>
        <v>4469</v>
      </c>
      <c r="R226" s="35">
        <f>ROUND((Reference!K$16*List!$H226)+Reference!K$17,0)</f>
        <v>4611</v>
      </c>
      <c r="S226" s="35">
        <f>ROUND((Reference!L$16*List!$H226)+Reference!L$17,0)</f>
        <v>4975</v>
      </c>
      <c r="T226" s="35">
        <f>ROUND((Reference!M$16*List!$H226)+Reference!M$17,0)</f>
        <v>5942</v>
      </c>
      <c r="U226" s="35">
        <f>ROUND((Reference!N$16*List!$H226)+Reference!N$17,0)</f>
        <v>23975</v>
      </c>
      <c r="V226" s="36">
        <f>ROUND((Reference!O$16*List!$H226)+Reference!O$17,0)</f>
        <v>891</v>
      </c>
      <c r="W226" s="36">
        <f>ROUND((Reference!P$16*List!$H226)+Reference!P$17,0)</f>
        <v>1256</v>
      </c>
      <c r="X226" s="36">
        <f>ROUND((Reference!Q$16*List!$H226)+Reference!Q$17,0)</f>
        <v>628</v>
      </c>
      <c r="Y226" s="37"/>
      <c r="Z226" s="4" t="str">
        <f t="shared" si="7"/>
        <v>MARIPOSA, California</v>
      </c>
      <c r="AA226" s="42" t="s">
        <v>874</v>
      </c>
      <c r="AB226" s="38" t="s">
        <v>54</v>
      </c>
      <c r="AC226" s="43" t="s">
        <v>784</v>
      </c>
      <c r="AD226" s="45"/>
      <c r="AE226">
        <f t="shared" si="8"/>
        <v>1.2878000000000001</v>
      </c>
      <c r="AF226">
        <v>25420</v>
      </c>
      <c r="AG226" t="s">
        <v>878</v>
      </c>
      <c r="AH226">
        <v>0.97130000000000005</v>
      </c>
    </row>
    <row r="227" spans="1:34" x14ac:dyDescent="0.35">
      <c r="A227" s="28" t="s">
        <v>875</v>
      </c>
      <c r="B227" s="28" t="s">
        <v>876</v>
      </c>
      <c r="C227" s="29">
        <v>99905</v>
      </c>
      <c r="D227" s="30" t="s">
        <v>70</v>
      </c>
      <c r="E227" s="31" t="s">
        <v>877</v>
      </c>
      <c r="F227" s="55" t="s">
        <v>784</v>
      </c>
      <c r="G227" s="33" t="s">
        <v>64</v>
      </c>
      <c r="H227" s="40">
        <v>1.2878000000000001</v>
      </c>
      <c r="I227" s="35">
        <f>ROUND((Reference!B$16*List!$H227)+Reference!B$17,0)</f>
        <v>1373</v>
      </c>
      <c r="J227" s="35">
        <f>ROUND((Reference!C$16*List!$H227)+Reference!C$17,0)</f>
        <v>2048</v>
      </c>
      <c r="K227" s="35">
        <f>ROUND((Reference!D$16*List!$H227)+Reference!D$17,0)</f>
        <v>2454</v>
      </c>
      <c r="L227" s="35">
        <f>ROUND((Reference!E$16*List!$H227)+Reference!E$17,0)</f>
        <v>3033</v>
      </c>
      <c r="M227" s="35">
        <f>ROUND((Reference!F$16*List!$H227)+Reference!F$17,0)</f>
        <v>3160</v>
      </c>
      <c r="N227" s="35">
        <f>ROUND((Reference!G$16*List!$H227)+Reference!G$17,0)</f>
        <v>3577</v>
      </c>
      <c r="O227" s="35">
        <f>ROUND((Reference!H$16*List!$H227)+Reference!H$17,0)</f>
        <v>3714</v>
      </c>
      <c r="P227" s="35">
        <f>ROUND((Reference!I$16*List!$H227)+Reference!I$17,0)</f>
        <v>3860</v>
      </c>
      <c r="Q227" s="35">
        <f>ROUND((Reference!J$16*List!$H227)+Reference!J$17,0)</f>
        <v>4469</v>
      </c>
      <c r="R227" s="35">
        <f>ROUND((Reference!K$16*List!$H227)+Reference!K$17,0)</f>
        <v>4611</v>
      </c>
      <c r="S227" s="35">
        <f>ROUND((Reference!L$16*List!$H227)+Reference!L$17,0)</f>
        <v>4975</v>
      </c>
      <c r="T227" s="35">
        <f>ROUND((Reference!M$16*List!$H227)+Reference!M$17,0)</f>
        <v>5942</v>
      </c>
      <c r="U227" s="35">
        <f>ROUND((Reference!N$16*List!$H227)+Reference!N$17,0)</f>
        <v>23975</v>
      </c>
      <c r="V227" s="36">
        <f>ROUND((Reference!O$16*List!$H227)+Reference!O$17,0)</f>
        <v>891</v>
      </c>
      <c r="W227" s="36">
        <f>ROUND((Reference!P$16*List!$H227)+Reference!P$17,0)</f>
        <v>1256</v>
      </c>
      <c r="X227" s="36">
        <f>ROUND((Reference!Q$16*List!$H227)+Reference!Q$17,0)</f>
        <v>628</v>
      </c>
      <c r="Y227" s="37"/>
      <c r="Z227" s="4" t="str">
        <f t="shared" si="7"/>
        <v>MENDOCINO, California</v>
      </c>
      <c r="AA227" s="31" t="s">
        <v>877</v>
      </c>
      <c r="AB227" s="38" t="s">
        <v>54</v>
      </c>
      <c r="AC227" s="32" t="s">
        <v>784</v>
      </c>
      <c r="AD227" s="39"/>
      <c r="AE227">
        <f t="shared" si="8"/>
        <v>1.2878000000000001</v>
      </c>
      <c r="AF227">
        <v>25500</v>
      </c>
      <c r="AG227" t="s">
        <v>883</v>
      </c>
      <c r="AH227">
        <v>0.93740000000000001</v>
      </c>
    </row>
    <row r="228" spans="1:34" x14ac:dyDescent="0.35">
      <c r="A228" s="28" t="s">
        <v>879</v>
      </c>
      <c r="B228" s="28" t="s">
        <v>880</v>
      </c>
      <c r="C228" s="29">
        <v>32900</v>
      </c>
      <c r="D228" s="30" t="s">
        <v>881</v>
      </c>
      <c r="E228" s="31" t="s">
        <v>882</v>
      </c>
      <c r="F228" s="54" t="s">
        <v>784</v>
      </c>
      <c r="G228" s="33" t="s">
        <v>53</v>
      </c>
      <c r="H228" s="40">
        <v>1.3787</v>
      </c>
      <c r="I228" s="35">
        <f>ROUND((Reference!B$16*List!$H228)+Reference!B$17,0)</f>
        <v>1451</v>
      </c>
      <c r="J228" s="35">
        <f>ROUND((Reference!C$16*List!$H228)+Reference!C$17,0)</f>
        <v>2164</v>
      </c>
      <c r="K228" s="35">
        <f>ROUND((Reference!D$16*List!$H228)+Reference!D$17,0)</f>
        <v>2593</v>
      </c>
      <c r="L228" s="35">
        <f>ROUND((Reference!E$16*List!$H228)+Reference!E$17,0)</f>
        <v>3205</v>
      </c>
      <c r="M228" s="35">
        <f>ROUND((Reference!F$16*List!$H228)+Reference!F$17,0)</f>
        <v>3339</v>
      </c>
      <c r="N228" s="35">
        <f>ROUND((Reference!G$16*List!$H228)+Reference!G$17,0)</f>
        <v>3780</v>
      </c>
      <c r="O228" s="35">
        <f>ROUND((Reference!H$16*List!$H228)+Reference!H$17,0)</f>
        <v>3925</v>
      </c>
      <c r="P228" s="35">
        <f>ROUND((Reference!I$16*List!$H228)+Reference!I$17,0)</f>
        <v>4079</v>
      </c>
      <c r="Q228" s="35">
        <f>ROUND((Reference!J$16*List!$H228)+Reference!J$17,0)</f>
        <v>4723</v>
      </c>
      <c r="R228" s="35">
        <f>ROUND((Reference!K$16*List!$H228)+Reference!K$17,0)</f>
        <v>4873</v>
      </c>
      <c r="S228" s="35">
        <f>ROUND((Reference!L$16*List!$H228)+Reference!L$17,0)</f>
        <v>5258</v>
      </c>
      <c r="T228" s="35">
        <f>ROUND((Reference!M$16*List!$H228)+Reference!M$17,0)</f>
        <v>6279</v>
      </c>
      <c r="U228" s="35">
        <f>ROUND((Reference!N$16*List!$H228)+Reference!N$17,0)</f>
        <v>25335</v>
      </c>
      <c r="V228" s="36">
        <f>ROUND((Reference!O$16*List!$H228)+Reference!O$17,0)</f>
        <v>942</v>
      </c>
      <c r="W228" s="36">
        <f>ROUND((Reference!P$16*List!$H228)+Reference!P$17,0)</f>
        <v>1327</v>
      </c>
      <c r="X228" s="36">
        <f>ROUND((Reference!Q$16*List!$H228)+Reference!Q$17,0)</f>
        <v>664</v>
      </c>
      <c r="Y228" s="37"/>
      <c r="Z228" s="4" t="str">
        <f t="shared" si="7"/>
        <v>MERCED, California</v>
      </c>
      <c r="AA228" s="31" t="s">
        <v>882</v>
      </c>
      <c r="AB228" s="38" t="s">
        <v>54</v>
      </c>
      <c r="AC228" s="32" t="s">
        <v>784</v>
      </c>
      <c r="AD228" s="39"/>
      <c r="AE228">
        <f t="shared" si="8"/>
        <v>1.3787</v>
      </c>
      <c r="AF228">
        <v>25540</v>
      </c>
      <c r="AG228" t="s">
        <v>887</v>
      </c>
      <c r="AH228">
        <v>1.0931999999999999</v>
      </c>
    </row>
    <row r="229" spans="1:34" x14ac:dyDescent="0.35">
      <c r="A229" s="28" t="s">
        <v>884</v>
      </c>
      <c r="B229" s="28" t="s">
        <v>885</v>
      </c>
      <c r="C229" s="41">
        <v>99905</v>
      </c>
      <c r="D229" s="30" t="s">
        <v>70</v>
      </c>
      <c r="E229" s="42" t="s">
        <v>886</v>
      </c>
      <c r="F229" s="55" t="s">
        <v>784</v>
      </c>
      <c r="G229" s="33" t="s">
        <v>64</v>
      </c>
      <c r="H229" s="44">
        <v>1.2878000000000001</v>
      </c>
      <c r="I229" s="35">
        <f>ROUND((Reference!B$16*List!$H229)+Reference!B$17,0)</f>
        <v>1373</v>
      </c>
      <c r="J229" s="35">
        <f>ROUND((Reference!C$16*List!$H229)+Reference!C$17,0)</f>
        <v>2048</v>
      </c>
      <c r="K229" s="35">
        <f>ROUND((Reference!D$16*List!$H229)+Reference!D$17,0)</f>
        <v>2454</v>
      </c>
      <c r="L229" s="35">
        <f>ROUND((Reference!E$16*List!$H229)+Reference!E$17,0)</f>
        <v>3033</v>
      </c>
      <c r="M229" s="35">
        <f>ROUND((Reference!F$16*List!$H229)+Reference!F$17,0)</f>
        <v>3160</v>
      </c>
      <c r="N229" s="35">
        <f>ROUND((Reference!G$16*List!$H229)+Reference!G$17,0)</f>
        <v>3577</v>
      </c>
      <c r="O229" s="35">
        <f>ROUND((Reference!H$16*List!$H229)+Reference!H$17,0)</f>
        <v>3714</v>
      </c>
      <c r="P229" s="35">
        <f>ROUND((Reference!I$16*List!$H229)+Reference!I$17,0)</f>
        <v>3860</v>
      </c>
      <c r="Q229" s="35">
        <f>ROUND((Reference!J$16*List!$H229)+Reference!J$17,0)</f>
        <v>4469</v>
      </c>
      <c r="R229" s="35">
        <f>ROUND((Reference!K$16*List!$H229)+Reference!K$17,0)</f>
        <v>4611</v>
      </c>
      <c r="S229" s="35">
        <f>ROUND((Reference!L$16*List!$H229)+Reference!L$17,0)</f>
        <v>4975</v>
      </c>
      <c r="T229" s="35">
        <f>ROUND((Reference!M$16*List!$H229)+Reference!M$17,0)</f>
        <v>5942</v>
      </c>
      <c r="U229" s="35">
        <f>ROUND((Reference!N$16*List!$H229)+Reference!N$17,0)</f>
        <v>23975</v>
      </c>
      <c r="V229" s="36">
        <f>ROUND((Reference!O$16*List!$H229)+Reference!O$17,0)</f>
        <v>891</v>
      </c>
      <c r="W229" s="36">
        <f>ROUND((Reference!P$16*List!$H229)+Reference!P$17,0)</f>
        <v>1256</v>
      </c>
      <c r="X229" s="36">
        <f>ROUND((Reference!Q$16*List!$H229)+Reference!Q$17,0)</f>
        <v>628</v>
      </c>
      <c r="Y229" s="37"/>
      <c r="Z229" s="4" t="str">
        <f t="shared" si="7"/>
        <v>MODOC, California</v>
      </c>
      <c r="AA229" s="42" t="s">
        <v>886</v>
      </c>
      <c r="AB229" s="38" t="s">
        <v>54</v>
      </c>
      <c r="AC229" s="43" t="s">
        <v>784</v>
      </c>
      <c r="AD229" s="45"/>
      <c r="AE229">
        <f t="shared" si="8"/>
        <v>1.2878000000000001</v>
      </c>
      <c r="AF229">
        <v>25620</v>
      </c>
      <c r="AG229" t="s">
        <v>891</v>
      </c>
      <c r="AH229">
        <v>0.69290000000000007</v>
      </c>
    </row>
    <row r="230" spans="1:34" x14ac:dyDescent="0.35">
      <c r="A230" s="28" t="s">
        <v>888</v>
      </c>
      <c r="B230" s="28" t="s">
        <v>889</v>
      </c>
      <c r="C230" s="29">
        <v>99905</v>
      </c>
      <c r="D230" s="30" t="s">
        <v>70</v>
      </c>
      <c r="E230" s="31" t="s">
        <v>890</v>
      </c>
      <c r="F230" s="55" t="s">
        <v>784</v>
      </c>
      <c r="G230" s="33" t="s">
        <v>64</v>
      </c>
      <c r="H230" s="40">
        <v>1.2878000000000001</v>
      </c>
      <c r="I230" s="35">
        <f>ROUND((Reference!B$16*List!$H230)+Reference!B$17,0)</f>
        <v>1373</v>
      </c>
      <c r="J230" s="35">
        <f>ROUND((Reference!C$16*List!$H230)+Reference!C$17,0)</f>
        <v>2048</v>
      </c>
      <c r="K230" s="35">
        <f>ROUND((Reference!D$16*List!$H230)+Reference!D$17,0)</f>
        <v>2454</v>
      </c>
      <c r="L230" s="35">
        <f>ROUND((Reference!E$16*List!$H230)+Reference!E$17,0)</f>
        <v>3033</v>
      </c>
      <c r="M230" s="35">
        <f>ROUND((Reference!F$16*List!$H230)+Reference!F$17,0)</f>
        <v>3160</v>
      </c>
      <c r="N230" s="35">
        <f>ROUND((Reference!G$16*List!$H230)+Reference!G$17,0)</f>
        <v>3577</v>
      </c>
      <c r="O230" s="35">
        <f>ROUND((Reference!H$16*List!$H230)+Reference!H$17,0)</f>
        <v>3714</v>
      </c>
      <c r="P230" s="35">
        <f>ROUND((Reference!I$16*List!$H230)+Reference!I$17,0)</f>
        <v>3860</v>
      </c>
      <c r="Q230" s="35">
        <f>ROUND((Reference!J$16*List!$H230)+Reference!J$17,0)</f>
        <v>4469</v>
      </c>
      <c r="R230" s="35">
        <f>ROUND((Reference!K$16*List!$H230)+Reference!K$17,0)</f>
        <v>4611</v>
      </c>
      <c r="S230" s="35">
        <f>ROUND((Reference!L$16*List!$H230)+Reference!L$17,0)</f>
        <v>4975</v>
      </c>
      <c r="T230" s="35">
        <f>ROUND((Reference!M$16*List!$H230)+Reference!M$17,0)</f>
        <v>5942</v>
      </c>
      <c r="U230" s="35">
        <f>ROUND((Reference!N$16*List!$H230)+Reference!N$17,0)</f>
        <v>23975</v>
      </c>
      <c r="V230" s="36">
        <f>ROUND((Reference!O$16*List!$H230)+Reference!O$17,0)</f>
        <v>891</v>
      </c>
      <c r="W230" s="36">
        <f>ROUND((Reference!P$16*List!$H230)+Reference!P$17,0)</f>
        <v>1256</v>
      </c>
      <c r="X230" s="36">
        <f>ROUND((Reference!Q$16*List!$H230)+Reference!Q$17,0)</f>
        <v>628</v>
      </c>
      <c r="Y230" s="37"/>
      <c r="Z230" s="4" t="str">
        <f t="shared" si="7"/>
        <v>MONO, California</v>
      </c>
      <c r="AA230" s="31" t="s">
        <v>890</v>
      </c>
      <c r="AB230" s="38" t="s">
        <v>54</v>
      </c>
      <c r="AC230" s="32" t="s">
        <v>784</v>
      </c>
      <c r="AD230" s="39"/>
      <c r="AE230">
        <f t="shared" si="8"/>
        <v>1.2878000000000001</v>
      </c>
      <c r="AF230">
        <v>25860</v>
      </c>
      <c r="AG230" t="s">
        <v>896</v>
      </c>
      <c r="AH230">
        <v>0.85120000000000007</v>
      </c>
    </row>
    <row r="231" spans="1:34" x14ac:dyDescent="0.35">
      <c r="A231" s="28" t="s">
        <v>892</v>
      </c>
      <c r="B231" s="28" t="s">
        <v>893</v>
      </c>
      <c r="C231" s="29">
        <v>41500</v>
      </c>
      <c r="D231" s="30" t="s">
        <v>894</v>
      </c>
      <c r="E231" s="31" t="s">
        <v>895</v>
      </c>
      <c r="F231" s="54" t="s">
        <v>784</v>
      </c>
      <c r="G231" s="33" t="s">
        <v>53</v>
      </c>
      <c r="H231" s="40">
        <v>1.8043</v>
      </c>
      <c r="I231" s="35">
        <f>ROUND((Reference!B$16*List!$H231)+Reference!B$17,0)</f>
        <v>1816</v>
      </c>
      <c r="J231" s="35">
        <f>ROUND((Reference!C$16*List!$H231)+Reference!C$17,0)</f>
        <v>2708</v>
      </c>
      <c r="K231" s="35">
        <f>ROUND((Reference!D$16*List!$H231)+Reference!D$17,0)</f>
        <v>3245</v>
      </c>
      <c r="L231" s="35">
        <f>ROUND((Reference!E$16*List!$H231)+Reference!E$17,0)</f>
        <v>4011</v>
      </c>
      <c r="M231" s="35">
        <f>ROUND((Reference!F$16*List!$H231)+Reference!F$17,0)</f>
        <v>4179</v>
      </c>
      <c r="N231" s="35">
        <f>ROUND((Reference!G$16*List!$H231)+Reference!G$17,0)</f>
        <v>4731</v>
      </c>
      <c r="O231" s="35">
        <f>ROUND((Reference!H$16*List!$H231)+Reference!H$17,0)</f>
        <v>4912</v>
      </c>
      <c r="P231" s="35">
        <f>ROUND((Reference!I$16*List!$H231)+Reference!I$17,0)</f>
        <v>5105</v>
      </c>
      <c r="Q231" s="35">
        <f>ROUND((Reference!J$16*List!$H231)+Reference!J$17,0)</f>
        <v>5911</v>
      </c>
      <c r="R231" s="35">
        <f>ROUND((Reference!K$16*List!$H231)+Reference!K$17,0)</f>
        <v>6098</v>
      </c>
      <c r="S231" s="35">
        <f>ROUND((Reference!L$16*List!$H231)+Reference!L$17,0)</f>
        <v>6579</v>
      </c>
      <c r="T231" s="35">
        <f>ROUND((Reference!M$16*List!$H231)+Reference!M$17,0)</f>
        <v>7858</v>
      </c>
      <c r="U231" s="35">
        <f>ROUND((Reference!N$16*List!$H231)+Reference!N$17,0)</f>
        <v>31705</v>
      </c>
      <c r="V231" s="36">
        <f>ROUND((Reference!O$16*List!$H231)+Reference!O$17,0)</f>
        <v>1179</v>
      </c>
      <c r="W231" s="36">
        <f>ROUND((Reference!P$16*List!$H231)+Reference!P$17,0)</f>
        <v>1661</v>
      </c>
      <c r="X231" s="36">
        <f>ROUND((Reference!Q$16*List!$H231)+Reference!Q$17,0)</f>
        <v>830</v>
      </c>
      <c r="Y231" s="37"/>
      <c r="Z231" s="4" t="str">
        <f t="shared" si="7"/>
        <v>MONTEREY, California</v>
      </c>
      <c r="AA231" s="31" t="s">
        <v>895</v>
      </c>
      <c r="AB231" s="38" t="s">
        <v>54</v>
      </c>
      <c r="AC231" s="32" t="s">
        <v>784</v>
      </c>
      <c r="AD231" s="39"/>
      <c r="AE231">
        <f t="shared" si="8"/>
        <v>1.8043</v>
      </c>
      <c r="AF231">
        <v>25940</v>
      </c>
      <c r="AG231" t="s">
        <v>901</v>
      </c>
      <c r="AH231">
        <v>0.8095</v>
      </c>
    </row>
    <row r="232" spans="1:34" x14ac:dyDescent="0.35">
      <c r="A232" s="28" t="s">
        <v>897</v>
      </c>
      <c r="B232" s="28" t="s">
        <v>898</v>
      </c>
      <c r="C232" s="41">
        <v>34900</v>
      </c>
      <c r="D232" s="30" t="s">
        <v>899</v>
      </c>
      <c r="E232" s="42" t="s">
        <v>900</v>
      </c>
      <c r="F232" s="54" t="s">
        <v>784</v>
      </c>
      <c r="G232" s="33" t="s">
        <v>53</v>
      </c>
      <c r="H232" s="44">
        <v>1.5411000000000001</v>
      </c>
      <c r="I232" s="35">
        <f>ROUND((Reference!B$16*List!$H232)+Reference!B$17,0)</f>
        <v>1590</v>
      </c>
      <c r="J232" s="35">
        <f>ROUND((Reference!C$16*List!$H232)+Reference!C$17,0)</f>
        <v>2372</v>
      </c>
      <c r="K232" s="35">
        <f>ROUND((Reference!D$16*List!$H232)+Reference!D$17,0)</f>
        <v>2842</v>
      </c>
      <c r="L232" s="35">
        <f>ROUND((Reference!E$16*List!$H232)+Reference!E$17,0)</f>
        <v>3513</v>
      </c>
      <c r="M232" s="35">
        <f>ROUND((Reference!F$16*List!$H232)+Reference!F$17,0)</f>
        <v>3660</v>
      </c>
      <c r="N232" s="35">
        <f>ROUND((Reference!G$16*List!$H232)+Reference!G$17,0)</f>
        <v>4143</v>
      </c>
      <c r="O232" s="35">
        <f>ROUND((Reference!H$16*List!$H232)+Reference!H$17,0)</f>
        <v>4301</v>
      </c>
      <c r="P232" s="35">
        <f>ROUND((Reference!I$16*List!$H232)+Reference!I$17,0)</f>
        <v>4470</v>
      </c>
      <c r="Q232" s="35">
        <f>ROUND((Reference!J$16*List!$H232)+Reference!J$17,0)</f>
        <v>5176</v>
      </c>
      <c r="R232" s="35">
        <f>ROUND((Reference!K$16*List!$H232)+Reference!K$17,0)</f>
        <v>5340</v>
      </c>
      <c r="S232" s="35">
        <f>ROUND((Reference!L$16*List!$H232)+Reference!L$17,0)</f>
        <v>5762</v>
      </c>
      <c r="T232" s="35">
        <f>ROUND((Reference!M$16*List!$H232)+Reference!M$17,0)</f>
        <v>6882</v>
      </c>
      <c r="U232" s="35">
        <f>ROUND((Reference!N$16*List!$H232)+Reference!N$17,0)</f>
        <v>27766</v>
      </c>
      <c r="V232" s="36">
        <f>ROUND((Reference!O$16*List!$H232)+Reference!O$17,0)</f>
        <v>1032</v>
      </c>
      <c r="W232" s="36">
        <f>ROUND((Reference!P$16*List!$H232)+Reference!P$17,0)</f>
        <v>1454</v>
      </c>
      <c r="X232" s="36">
        <f>ROUND((Reference!Q$16*List!$H232)+Reference!Q$17,0)</f>
        <v>727</v>
      </c>
      <c r="Y232" s="37"/>
      <c r="Z232" s="4" t="str">
        <f t="shared" si="7"/>
        <v>NAPA, California</v>
      </c>
      <c r="AA232" s="42" t="s">
        <v>900</v>
      </c>
      <c r="AB232" s="38" t="s">
        <v>54</v>
      </c>
      <c r="AC232" s="43" t="s">
        <v>784</v>
      </c>
      <c r="AD232" s="45"/>
      <c r="AE232">
        <f t="shared" si="8"/>
        <v>1.5411000000000001</v>
      </c>
      <c r="AF232">
        <v>25980</v>
      </c>
      <c r="AG232" t="s">
        <v>904</v>
      </c>
      <c r="AH232">
        <v>0.85350000000000004</v>
      </c>
    </row>
    <row r="233" spans="1:34" x14ac:dyDescent="0.35">
      <c r="A233" s="28" t="s">
        <v>902</v>
      </c>
      <c r="B233" s="28" t="s">
        <v>903</v>
      </c>
      <c r="C233" s="29">
        <v>99905</v>
      </c>
      <c r="D233" s="30" t="s">
        <v>70</v>
      </c>
      <c r="E233" s="31" t="s">
        <v>169</v>
      </c>
      <c r="F233" s="55" t="s">
        <v>784</v>
      </c>
      <c r="G233" s="33" t="s">
        <v>64</v>
      </c>
      <c r="H233" s="40">
        <v>1.2878000000000001</v>
      </c>
      <c r="I233" s="35">
        <f>ROUND((Reference!B$16*List!$H233)+Reference!B$17,0)</f>
        <v>1373</v>
      </c>
      <c r="J233" s="35">
        <f>ROUND((Reference!C$16*List!$H233)+Reference!C$17,0)</f>
        <v>2048</v>
      </c>
      <c r="K233" s="35">
        <f>ROUND((Reference!D$16*List!$H233)+Reference!D$17,0)</f>
        <v>2454</v>
      </c>
      <c r="L233" s="35">
        <f>ROUND((Reference!E$16*List!$H233)+Reference!E$17,0)</f>
        <v>3033</v>
      </c>
      <c r="M233" s="35">
        <f>ROUND((Reference!F$16*List!$H233)+Reference!F$17,0)</f>
        <v>3160</v>
      </c>
      <c r="N233" s="35">
        <f>ROUND((Reference!G$16*List!$H233)+Reference!G$17,0)</f>
        <v>3577</v>
      </c>
      <c r="O233" s="35">
        <f>ROUND((Reference!H$16*List!$H233)+Reference!H$17,0)</f>
        <v>3714</v>
      </c>
      <c r="P233" s="35">
        <f>ROUND((Reference!I$16*List!$H233)+Reference!I$17,0)</f>
        <v>3860</v>
      </c>
      <c r="Q233" s="35">
        <f>ROUND((Reference!J$16*List!$H233)+Reference!J$17,0)</f>
        <v>4469</v>
      </c>
      <c r="R233" s="35">
        <f>ROUND((Reference!K$16*List!$H233)+Reference!K$17,0)</f>
        <v>4611</v>
      </c>
      <c r="S233" s="35">
        <f>ROUND((Reference!L$16*List!$H233)+Reference!L$17,0)</f>
        <v>4975</v>
      </c>
      <c r="T233" s="35">
        <f>ROUND((Reference!M$16*List!$H233)+Reference!M$17,0)</f>
        <v>5942</v>
      </c>
      <c r="U233" s="35">
        <f>ROUND((Reference!N$16*List!$H233)+Reference!N$17,0)</f>
        <v>23975</v>
      </c>
      <c r="V233" s="36">
        <f>ROUND((Reference!O$16*List!$H233)+Reference!O$17,0)</f>
        <v>891</v>
      </c>
      <c r="W233" s="36">
        <f>ROUND((Reference!P$16*List!$H233)+Reference!P$17,0)</f>
        <v>1256</v>
      </c>
      <c r="X233" s="36">
        <f>ROUND((Reference!Q$16*List!$H233)+Reference!Q$17,0)</f>
        <v>628</v>
      </c>
      <c r="Y233" s="37"/>
      <c r="Z233" s="4" t="str">
        <f t="shared" si="7"/>
        <v>NEVADA, California</v>
      </c>
      <c r="AA233" s="31" t="s">
        <v>169</v>
      </c>
      <c r="AB233" s="38" t="s">
        <v>54</v>
      </c>
      <c r="AC233" s="32" t="s">
        <v>784</v>
      </c>
      <c r="AD233" s="39"/>
      <c r="AE233">
        <f t="shared" si="8"/>
        <v>1.2878000000000001</v>
      </c>
      <c r="AF233">
        <v>26140</v>
      </c>
      <c r="AG233" t="s">
        <v>908</v>
      </c>
      <c r="AH233">
        <v>0.87020000000000008</v>
      </c>
    </row>
    <row r="234" spans="1:34" x14ac:dyDescent="0.35">
      <c r="A234" s="28" t="s">
        <v>905</v>
      </c>
      <c r="B234" s="28" t="s">
        <v>906</v>
      </c>
      <c r="C234" s="29">
        <v>11244</v>
      </c>
      <c r="D234" s="30" t="s">
        <v>327</v>
      </c>
      <c r="E234" s="31" t="s">
        <v>907</v>
      </c>
      <c r="F234" s="54" t="s">
        <v>784</v>
      </c>
      <c r="G234" s="33" t="s">
        <v>53</v>
      </c>
      <c r="H234" s="40">
        <v>1.2822</v>
      </c>
      <c r="I234" s="35">
        <f>ROUND((Reference!B$16*List!$H234)+Reference!B$17,0)</f>
        <v>1368</v>
      </c>
      <c r="J234" s="35">
        <f>ROUND((Reference!C$16*List!$H234)+Reference!C$17,0)</f>
        <v>2041</v>
      </c>
      <c r="K234" s="35">
        <f>ROUND((Reference!D$16*List!$H234)+Reference!D$17,0)</f>
        <v>2445</v>
      </c>
      <c r="L234" s="35">
        <f>ROUND((Reference!E$16*List!$H234)+Reference!E$17,0)</f>
        <v>3022</v>
      </c>
      <c r="M234" s="35">
        <f>ROUND((Reference!F$16*List!$H234)+Reference!F$17,0)</f>
        <v>3149</v>
      </c>
      <c r="N234" s="35">
        <f>ROUND((Reference!G$16*List!$H234)+Reference!G$17,0)</f>
        <v>3565</v>
      </c>
      <c r="O234" s="35">
        <f>ROUND((Reference!H$16*List!$H234)+Reference!H$17,0)</f>
        <v>3701</v>
      </c>
      <c r="P234" s="35">
        <f>ROUND((Reference!I$16*List!$H234)+Reference!I$17,0)</f>
        <v>3847</v>
      </c>
      <c r="Q234" s="35">
        <f>ROUND((Reference!J$16*List!$H234)+Reference!J$17,0)</f>
        <v>4454</v>
      </c>
      <c r="R234" s="35">
        <f>ROUND((Reference!K$16*List!$H234)+Reference!K$17,0)</f>
        <v>4595</v>
      </c>
      <c r="S234" s="35">
        <f>ROUND((Reference!L$16*List!$H234)+Reference!L$17,0)</f>
        <v>4958</v>
      </c>
      <c r="T234" s="35">
        <f>ROUND((Reference!M$16*List!$H234)+Reference!M$17,0)</f>
        <v>5921</v>
      </c>
      <c r="U234" s="35">
        <f>ROUND((Reference!N$16*List!$H234)+Reference!N$17,0)</f>
        <v>23891</v>
      </c>
      <c r="V234" s="36">
        <f>ROUND((Reference!O$16*List!$H234)+Reference!O$17,0)</f>
        <v>888</v>
      </c>
      <c r="W234" s="36">
        <f>ROUND((Reference!P$16*List!$H234)+Reference!P$17,0)</f>
        <v>1251</v>
      </c>
      <c r="X234" s="36">
        <f>ROUND((Reference!Q$16*List!$H234)+Reference!Q$17,0)</f>
        <v>626</v>
      </c>
      <c r="Y234" s="37"/>
      <c r="Z234" s="4" t="str">
        <f t="shared" si="7"/>
        <v>ORANGE, California</v>
      </c>
      <c r="AA234" s="31" t="s">
        <v>907</v>
      </c>
      <c r="AB234" s="38" t="s">
        <v>54</v>
      </c>
      <c r="AC234" s="32" t="s">
        <v>784</v>
      </c>
      <c r="AD234" s="39"/>
      <c r="AE234">
        <f t="shared" si="8"/>
        <v>1.2822</v>
      </c>
      <c r="AF234">
        <v>26300</v>
      </c>
      <c r="AG234" t="s">
        <v>600</v>
      </c>
      <c r="AH234">
        <v>0.82710000000000006</v>
      </c>
    </row>
    <row r="235" spans="1:34" x14ac:dyDescent="0.35">
      <c r="A235" s="28" t="s">
        <v>909</v>
      </c>
      <c r="B235" s="28" t="s">
        <v>910</v>
      </c>
      <c r="C235" s="29">
        <v>40900</v>
      </c>
      <c r="D235" s="30" t="s">
        <v>815</v>
      </c>
      <c r="E235" s="31" t="s">
        <v>911</v>
      </c>
      <c r="F235" s="54" t="s">
        <v>784</v>
      </c>
      <c r="G235" s="33" t="s">
        <v>53</v>
      </c>
      <c r="H235" s="40">
        <v>1.7034</v>
      </c>
      <c r="I235" s="35">
        <f>ROUND((Reference!B$16*List!$H235)+Reference!B$17,0)</f>
        <v>1729</v>
      </c>
      <c r="J235" s="35">
        <f>ROUND((Reference!C$16*List!$H235)+Reference!C$17,0)</f>
        <v>2579</v>
      </c>
      <c r="K235" s="35">
        <f>ROUND((Reference!D$16*List!$H235)+Reference!D$17,0)</f>
        <v>3090</v>
      </c>
      <c r="L235" s="35">
        <f>ROUND((Reference!E$16*List!$H235)+Reference!E$17,0)</f>
        <v>3820</v>
      </c>
      <c r="M235" s="35">
        <f>ROUND((Reference!F$16*List!$H235)+Reference!F$17,0)</f>
        <v>3980</v>
      </c>
      <c r="N235" s="35">
        <f>ROUND((Reference!G$16*List!$H235)+Reference!G$17,0)</f>
        <v>4505</v>
      </c>
      <c r="O235" s="35">
        <f>ROUND((Reference!H$16*List!$H235)+Reference!H$17,0)</f>
        <v>4678</v>
      </c>
      <c r="P235" s="35">
        <f>ROUND((Reference!I$16*List!$H235)+Reference!I$17,0)</f>
        <v>4861</v>
      </c>
      <c r="Q235" s="35">
        <f>ROUND((Reference!J$16*List!$H235)+Reference!J$17,0)</f>
        <v>5629</v>
      </c>
      <c r="R235" s="35">
        <f>ROUND((Reference!K$16*List!$H235)+Reference!K$17,0)</f>
        <v>5807</v>
      </c>
      <c r="S235" s="35">
        <f>ROUND((Reference!L$16*List!$H235)+Reference!L$17,0)</f>
        <v>6266</v>
      </c>
      <c r="T235" s="35">
        <f>ROUND((Reference!M$16*List!$H235)+Reference!M$17,0)</f>
        <v>7484</v>
      </c>
      <c r="U235" s="35">
        <f>ROUND((Reference!N$16*List!$H235)+Reference!N$17,0)</f>
        <v>30195</v>
      </c>
      <c r="V235" s="36">
        <f>ROUND((Reference!O$16*List!$H235)+Reference!O$17,0)</f>
        <v>1122</v>
      </c>
      <c r="W235" s="36">
        <f>ROUND((Reference!P$16*List!$H235)+Reference!P$17,0)</f>
        <v>1582</v>
      </c>
      <c r="X235" s="36">
        <f>ROUND((Reference!Q$16*List!$H235)+Reference!Q$17,0)</f>
        <v>791</v>
      </c>
      <c r="Y235" s="37"/>
      <c r="Z235" s="4" t="str">
        <f t="shared" si="7"/>
        <v>PLACER, California</v>
      </c>
      <c r="AA235" s="31" t="s">
        <v>911</v>
      </c>
      <c r="AB235" s="38" t="s">
        <v>54</v>
      </c>
      <c r="AC235" s="32" t="s">
        <v>784</v>
      </c>
      <c r="AD235" s="39"/>
      <c r="AE235">
        <f t="shared" si="8"/>
        <v>1.7034</v>
      </c>
      <c r="AF235">
        <v>26380</v>
      </c>
      <c r="AG235" t="s">
        <v>915</v>
      </c>
      <c r="AH235">
        <v>0.7046</v>
      </c>
    </row>
    <row r="236" spans="1:34" x14ac:dyDescent="0.35">
      <c r="A236" s="28" t="s">
        <v>912</v>
      </c>
      <c r="B236" s="28" t="s">
        <v>913</v>
      </c>
      <c r="C236" s="29">
        <v>99905</v>
      </c>
      <c r="D236" s="30" t="s">
        <v>70</v>
      </c>
      <c r="E236" s="31" t="s">
        <v>914</v>
      </c>
      <c r="F236" s="55" t="s">
        <v>784</v>
      </c>
      <c r="G236" s="33" t="s">
        <v>64</v>
      </c>
      <c r="H236" s="40">
        <v>1.2878000000000001</v>
      </c>
      <c r="I236" s="35">
        <f>ROUND((Reference!B$16*List!$H236)+Reference!B$17,0)</f>
        <v>1373</v>
      </c>
      <c r="J236" s="35">
        <f>ROUND((Reference!C$16*List!$H236)+Reference!C$17,0)</f>
        <v>2048</v>
      </c>
      <c r="K236" s="35">
        <f>ROUND((Reference!D$16*List!$H236)+Reference!D$17,0)</f>
        <v>2454</v>
      </c>
      <c r="L236" s="35">
        <f>ROUND((Reference!E$16*List!$H236)+Reference!E$17,0)</f>
        <v>3033</v>
      </c>
      <c r="M236" s="35">
        <f>ROUND((Reference!F$16*List!$H236)+Reference!F$17,0)</f>
        <v>3160</v>
      </c>
      <c r="N236" s="35">
        <f>ROUND((Reference!G$16*List!$H236)+Reference!G$17,0)</f>
        <v>3577</v>
      </c>
      <c r="O236" s="35">
        <f>ROUND((Reference!H$16*List!$H236)+Reference!H$17,0)</f>
        <v>3714</v>
      </c>
      <c r="P236" s="35">
        <f>ROUND((Reference!I$16*List!$H236)+Reference!I$17,0)</f>
        <v>3860</v>
      </c>
      <c r="Q236" s="35">
        <f>ROUND((Reference!J$16*List!$H236)+Reference!J$17,0)</f>
        <v>4469</v>
      </c>
      <c r="R236" s="35">
        <f>ROUND((Reference!K$16*List!$H236)+Reference!K$17,0)</f>
        <v>4611</v>
      </c>
      <c r="S236" s="35">
        <f>ROUND((Reference!L$16*List!$H236)+Reference!L$17,0)</f>
        <v>4975</v>
      </c>
      <c r="T236" s="35">
        <f>ROUND((Reference!M$16*List!$H236)+Reference!M$17,0)</f>
        <v>5942</v>
      </c>
      <c r="U236" s="35">
        <f>ROUND((Reference!N$16*List!$H236)+Reference!N$17,0)</f>
        <v>23975</v>
      </c>
      <c r="V236" s="36">
        <f>ROUND((Reference!O$16*List!$H236)+Reference!O$17,0)</f>
        <v>891</v>
      </c>
      <c r="W236" s="36">
        <f>ROUND((Reference!P$16*List!$H236)+Reference!P$17,0)</f>
        <v>1256</v>
      </c>
      <c r="X236" s="36">
        <f>ROUND((Reference!Q$16*List!$H236)+Reference!Q$17,0)</f>
        <v>628</v>
      </c>
      <c r="Y236" s="37"/>
      <c r="Z236" s="4" t="str">
        <f t="shared" si="7"/>
        <v>PLUMAS, California</v>
      </c>
      <c r="AA236" s="31" t="s">
        <v>914</v>
      </c>
      <c r="AB236" s="38" t="s">
        <v>54</v>
      </c>
      <c r="AC236" s="32" t="s">
        <v>784</v>
      </c>
      <c r="AD236" s="39"/>
      <c r="AE236">
        <f t="shared" si="8"/>
        <v>1.2878000000000001</v>
      </c>
      <c r="AF236">
        <v>26420</v>
      </c>
      <c r="AG236" t="s">
        <v>920</v>
      </c>
      <c r="AH236">
        <v>0.99690000000000001</v>
      </c>
    </row>
    <row r="237" spans="1:34" x14ac:dyDescent="0.35">
      <c r="A237" s="28" t="s">
        <v>916</v>
      </c>
      <c r="B237" s="28" t="s">
        <v>917</v>
      </c>
      <c r="C237" s="29">
        <v>40140</v>
      </c>
      <c r="D237" s="30" t="s">
        <v>918</v>
      </c>
      <c r="E237" s="31" t="s">
        <v>919</v>
      </c>
      <c r="F237" s="54" t="s">
        <v>784</v>
      </c>
      <c r="G237" s="33" t="s">
        <v>53</v>
      </c>
      <c r="H237" s="40">
        <v>1.2328000000000001</v>
      </c>
      <c r="I237" s="35">
        <f>ROUND((Reference!B$16*List!$H237)+Reference!B$17,0)</f>
        <v>1326</v>
      </c>
      <c r="J237" s="35">
        <f>ROUND((Reference!C$16*List!$H237)+Reference!C$17,0)</f>
        <v>1977</v>
      </c>
      <c r="K237" s="35">
        <f>ROUND((Reference!D$16*List!$H237)+Reference!D$17,0)</f>
        <v>2369</v>
      </c>
      <c r="L237" s="35">
        <f>ROUND((Reference!E$16*List!$H237)+Reference!E$17,0)</f>
        <v>2929</v>
      </c>
      <c r="M237" s="35">
        <f>ROUND((Reference!F$16*List!$H237)+Reference!F$17,0)</f>
        <v>3051</v>
      </c>
      <c r="N237" s="35">
        <f>ROUND((Reference!G$16*List!$H237)+Reference!G$17,0)</f>
        <v>3454</v>
      </c>
      <c r="O237" s="35">
        <f>ROUND((Reference!H$16*List!$H237)+Reference!H$17,0)</f>
        <v>3586</v>
      </c>
      <c r="P237" s="35">
        <f>ROUND((Reference!I$16*List!$H237)+Reference!I$17,0)</f>
        <v>3727</v>
      </c>
      <c r="Q237" s="35">
        <f>ROUND((Reference!J$16*List!$H237)+Reference!J$17,0)</f>
        <v>4316</v>
      </c>
      <c r="R237" s="35">
        <f>ROUND((Reference!K$16*List!$H237)+Reference!K$17,0)</f>
        <v>4453</v>
      </c>
      <c r="S237" s="35">
        <f>ROUND((Reference!L$16*List!$H237)+Reference!L$17,0)</f>
        <v>4804</v>
      </c>
      <c r="T237" s="35">
        <f>ROUND((Reference!M$16*List!$H237)+Reference!M$17,0)</f>
        <v>5738</v>
      </c>
      <c r="U237" s="35">
        <f>ROUND((Reference!N$16*List!$H237)+Reference!N$17,0)</f>
        <v>23152</v>
      </c>
      <c r="V237" s="36">
        <f>ROUND((Reference!O$16*List!$H237)+Reference!O$17,0)</f>
        <v>861</v>
      </c>
      <c r="W237" s="36">
        <f>ROUND((Reference!P$16*List!$H237)+Reference!P$17,0)</f>
        <v>1213</v>
      </c>
      <c r="X237" s="36">
        <f>ROUND((Reference!Q$16*List!$H237)+Reference!Q$17,0)</f>
        <v>606</v>
      </c>
      <c r="Y237" s="37"/>
      <c r="Z237" s="4" t="str">
        <f t="shared" si="7"/>
        <v>RIVERSIDE, California</v>
      </c>
      <c r="AA237" s="31" t="s">
        <v>919</v>
      </c>
      <c r="AB237" s="38" t="s">
        <v>54</v>
      </c>
      <c r="AC237" s="32" t="s">
        <v>784</v>
      </c>
      <c r="AD237" s="39"/>
      <c r="AE237">
        <f t="shared" si="8"/>
        <v>1.2328000000000001</v>
      </c>
      <c r="AF237">
        <v>26580</v>
      </c>
      <c r="AG237" t="s">
        <v>924</v>
      </c>
      <c r="AH237">
        <v>0.83360000000000001</v>
      </c>
    </row>
    <row r="238" spans="1:34" x14ac:dyDescent="0.35">
      <c r="A238" s="28" t="s">
        <v>921</v>
      </c>
      <c r="B238" s="28" t="s">
        <v>922</v>
      </c>
      <c r="C238" s="29">
        <v>40900</v>
      </c>
      <c r="D238" s="30" t="s">
        <v>815</v>
      </c>
      <c r="E238" s="31" t="s">
        <v>923</v>
      </c>
      <c r="F238" s="54" t="s">
        <v>784</v>
      </c>
      <c r="G238" s="33" t="s">
        <v>53</v>
      </c>
      <c r="H238" s="40">
        <v>1.7034</v>
      </c>
      <c r="I238" s="35">
        <f>ROUND((Reference!B$16*List!$H238)+Reference!B$17,0)</f>
        <v>1729</v>
      </c>
      <c r="J238" s="35">
        <f>ROUND((Reference!C$16*List!$H238)+Reference!C$17,0)</f>
        <v>2579</v>
      </c>
      <c r="K238" s="35">
        <f>ROUND((Reference!D$16*List!$H238)+Reference!D$17,0)</f>
        <v>3090</v>
      </c>
      <c r="L238" s="35">
        <f>ROUND((Reference!E$16*List!$H238)+Reference!E$17,0)</f>
        <v>3820</v>
      </c>
      <c r="M238" s="35">
        <f>ROUND((Reference!F$16*List!$H238)+Reference!F$17,0)</f>
        <v>3980</v>
      </c>
      <c r="N238" s="35">
        <f>ROUND((Reference!G$16*List!$H238)+Reference!G$17,0)</f>
        <v>4505</v>
      </c>
      <c r="O238" s="35">
        <f>ROUND((Reference!H$16*List!$H238)+Reference!H$17,0)</f>
        <v>4678</v>
      </c>
      <c r="P238" s="35">
        <f>ROUND((Reference!I$16*List!$H238)+Reference!I$17,0)</f>
        <v>4861</v>
      </c>
      <c r="Q238" s="35">
        <f>ROUND((Reference!J$16*List!$H238)+Reference!J$17,0)</f>
        <v>5629</v>
      </c>
      <c r="R238" s="35">
        <f>ROUND((Reference!K$16*List!$H238)+Reference!K$17,0)</f>
        <v>5807</v>
      </c>
      <c r="S238" s="35">
        <f>ROUND((Reference!L$16*List!$H238)+Reference!L$17,0)</f>
        <v>6266</v>
      </c>
      <c r="T238" s="35">
        <f>ROUND((Reference!M$16*List!$H238)+Reference!M$17,0)</f>
        <v>7484</v>
      </c>
      <c r="U238" s="35">
        <f>ROUND((Reference!N$16*List!$H238)+Reference!N$17,0)</f>
        <v>30195</v>
      </c>
      <c r="V238" s="36">
        <f>ROUND((Reference!O$16*List!$H238)+Reference!O$17,0)</f>
        <v>1122</v>
      </c>
      <c r="W238" s="36">
        <f>ROUND((Reference!P$16*List!$H238)+Reference!P$17,0)</f>
        <v>1582</v>
      </c>
      <c r="X238" s="36">
        <f>ROUND((Reference!Q$16*List!$H238)+Reference!Q$17,0)</f>
        <v>791</v>
      </c>
      <c r="Y238" s="37"/>
      <c r="Z238" s="4" t="str">
        <f t="shared" si="7"/>
        <v>SACRAMENTO, California</v>
      </c>
      <c r="AA238" s="31" t="s">
        <v>923</v>
      </c>
      <c r="AB238" s="38" t="s">
        <v>54</v>
      </c>
      <c r="AC238" s="32" t="s">
        <v>784</v>
      </c>
      <c r="AD238" s="39"/>
      <c r="AE238">
        <f t="shared" si="8"/>
        <v>1.7034</v>
      </c>
      <c r="AF238">
        <v>26620</v>
      </c>
      <c r="AG238" t="s">
        <v>228</v>
      </c>
      <c r="AH238">
        <v>0.80430000000000001</v>
      </c>
    </row>
    <row r="239" spans="1:34" x14ac:dyDescent="0.35">
      <c r="A239" s="28" t="s">
        <v>925</v>
      </c>
      <c r="B239" s="28" t="s">
        <v>926</v>
      </c>
      <c r="C239" s="29">
        <v>41940</v>
      </c>
      <c r="D239" s="30" t="s">
        <v>927</v>
      </c>
      <c r="E239" s="31" t="s">
        <v>928</v>
      </c>
      <c r="F239" s="54" t="s">
        <v>784</v>
      </c>
      <c r="G239" s="33" t="s">
        <v>53</v>
      </c>
      <c r="H239" s="40">
        <v>1.9387000000000001</v>
      </c>
      <c r="I239" s="35">
        <f>ROUND((Reference!B$16*List!$H239)+Reference!B$17,0)</f>
        <v>1931</v>
      </c>
      <c r="J239" s="35">
        <f>ROUND((Reference!C$16*List!$H239)+Reference!C$17,0)</f>
        <v>2880</v>
      </c>
      <c r="K239" s="35">
        <f>ROUND((Reference!D$16*List!$H239)+Reference!D$17,0)</f>
        <v>3451</v>
      </c>
      <c r="L239" s="35">
        <f>ROUND((Reference!E$16*List!$H239)+Reference!E$17,0)</f>
        <v>4265</v>
      </c>
      <c r="M239" s="35">
        <f>ROUND((Reference!F$16*List!$H239)+Reference!F$17,0)</f>
        <v>4444</v>
      </c>
      <c r="N239" s="35">
        <f>ROUND((Reference!G$16*List!$H239)+Reference!G$17,0)</f>
        <v>5031</v>
      </c>
      <c r="O239" s="35">
        <f>ROUND((Reference!H$16*List!$H239)+Reference!H$17,0)</f>
        <v>5223</v>
      </c>
      <c r="P239" s="35">
        <f>ROUND((Reference!I$16*List!$H239)+Reference!I$17,0)</f>
        <v>5428</v>
      </c>
      <c r="Q239" s="35">
        <f>ROUND((Reference!J$16*List!$H239)+Reference!J$17,0)</f>
        <v>6286</v>
      </c>
      <c r="R239" s="35">
        <f>ROUND((Reference!K$16*List!$H239)+Reference!K$17,0)</f>
        <v>6485</v>
      </c>
      <c r="S239" s="35">
        <f>ROUND((Reference!L$16*List!$H239)+Reference!L$17,0)</f>
        <v>6997</v>
      </c>
      <c r="T239" s="35">
        <f>ROUND((Reference!M$16*List!$H239)+Reference!M$17,0)</f>
        <v>8357</v>
      </c>
      <c r="U239" s="35">
        <f>ROUND((Reference!N$16*List!$H239)+Reference!N$17,0)</f>
        <v>33717</v>
      </c>
      <c r="V239" s="36">
        <f>ROUND((Reference!O$16*List!$H239)+Reference!O$17,0)</f>
        <v>1253</v>
      </c>
      <c r="W239" s="36">
        <f>ROUND((Reference!P$16*List!$H239)+Reference!P$17,0)</f>
        <v>1766</v>
      </c>
      <c r="X239" s="36">
        <f>ROUND((Reference!Q$16*List!$H239)+Reference!Q$17,0)</f>
        <v>883</v>
      </c>
      <c r="Y239" s="37"/>
      <c r="Z239" s="4" t="str">
        <f t="shared" si="7"/>
        <v>SAN BENITO, California</v>
      </c>
      <c r="AA239" s="31" t="s">
        <v>928</v>
      </c>
      <c r="AB239" s="38" t="s">
        <v>54</v>
      </c>
      <c r="AC239" s="32" t="s">
        <v>784</v>
      </c>
      <c r="AD239" s="39"/>
      <c r="AE239">
        <f t="shared" si="8"/>
        <v>1.9387000000000001</v>
      </c>
      <c r="AF239">
        <v>26820</v>
      </c>
      <c r="AG239" t="s">
        <v>932</v>
      </c>
      <c r="AH239">
        <v>0.85580000000000001</v>
      </c>
    </row>
    <row r="240" spans="1:34" x14ac:dyDescent="0.35">
      <c r="A240" s="28" t="s">
        <v>929</v>
      </c>
      <c r="B240" s="28" t="s">
        <v>930</v>
      </c>
      <c r="C240" s="29">
        <v>40140</v>
      </c>
      <c r="D240" s="30" t="s">
        <v>918</v>
      </c>
      <c r="E240" s="31" t="s">
        <v>931</v>
      </c>
      <c r="F240" s="54" t="s">
        <v>784</v>
      </c>
      <c r="G240" s="33" t="s">
        <v>53</v>
      </c>
      <c r="H240" s="40">
        <v>1.2328000000000001</v>
      </c>
      <c r="I240" s="35">
        <f>ROUND((Reference!B$16*List!$H240)+Reference!B$17,0)</f>
        <v>1326</v>
      </c>
      <c r="J240" s="35">
        <f>ROUND((Reference!C$16*List!$H240)+Reference!C$17,0)</f>
        <v>1977</v>
      </c>
      <c r="K240" s="35">
        <f>ROUND((Reference!D$16*List!$H240)+Reference!D$17,0)</f>
        <v>2369</v>
      </c>
      <c r="L240" s="35">
        <f>ROUND((Reference!E$16*List!$H240)+Reference!E$17,0)</f>
        <v>2929</v>
      </c>
      <c r="M240" s="35">
        <f>ROUND((Reference!F$16*List!$H240)+Reference!F$17,0)</f>
        <v>3051</v>
      </c>
      <c r="N240" s="35">
        <f>ROUND((Reference!G$16*List!$H240)+Reference!G$17,0)</f>
        <v>3454</v>
      </c>
      <c r="O240" s="35">
        <f>ROUND((Reference!H$16*List!$H240)+Reference!H$17,0)</f>
        <v>3586</v>
      </c>
      <c r="P240" s="35">
        <f>ROUND((Reference!I$16*List!$H240)+Reference!I$17,0)</f>
        <v>3727</v>
      </c>
      <c r="Q240" s="35">
        <f>ROUND((Reference!J$16*List!$H240)+Reference!J$17,0)</f>
        <v>4316</v>
      </c>
      <c r="R240" s="35">
        <f>ROUND((Reference!K$16*List!$H240)+Reference!K$17,0)</f>
        <v>4453</v>
      </c>
      <c r="S240" s="35">
        <f>ROUND((Reference!L$16*List!$H240)+Reference!L$17,0)</f>
        <v>4804</v>
      </c>
      <c r="T240" s="35">
        <f>ROUND((Reference!M$16*List!$H240)+Reference!M$17,0)</f>
        <v>5738</v>
      </c>
      <c r="U240" s="35">
        <f>ROUND((Reference!N$16*List!$H240)+Reference!N$17,0)</f>
        <v>23152</v>
      </c>
      <c r="V240" s="36">
        <f>ROUND((Reference!O$16*List!$H240)+Reference!O$17,0)</f>
        <v>861</v>
      </c>
      <c r="W240" s="36">
        <f>ROUND((Reference!P$16*List!$H240)+Reference!P$17,0)</f>
        <v>1213</v>
      </c>
      <c r="X240" s="36">
        <f>ROUND((Reference!Q$16*List!$H240)+Reference!Q$17,0)</f>
        <v>606</v>
      </c>
      <c r="Y240" s="37"/>
      <c r="Z240" s="4" t="str">
        <f t="shared" si="7"/>
        <v>SAN BERNARDINO, California</v>
      </c>
      <c r="AA240" s="31" t="s">
        <v>931</v>
      </c>
      <c r="AB240" s="38" t="s">
        <v>54</v>
      </c>
      <c r="AC240" s="32" t="s">
        <v>784</v>
      </c>
      <c r="AD240" s="39"/>
      <c r="AE240">
        <f t="shared" si="8"/>
        <v>1.2328000000000001</v>
      </c>
      <c r="AF240">
        <v>26900</v>
      </c>
      <c r="AG240" t="s">
        <v>937</v>
      </c>
      <c r="AH240">
        <v>0.97860000000000003</v>
      </c>
    </row>
    <row r="241" spans="1:34" x14ac:dyDescent="0.35">
      <c r="A241" s="28" t="s">
        <v>933</v>
      </c>
      <c r="B241" s="28" t="s">
        <v>934</v>
      </c>
      <c r="C241" s="29">
        <v>41740</v>
      </c>
      <c r="D241" s="30" t="s">
        <v>935</v>
      </c>
      <c r="E241" s="31" t="s">
        <v>936</v>
      </c>
      <c r="F241" s="54" t="s">
        <v>784</v>
      </c>
      <c r="G241" s="33" t="s">
        <v>53</v>
      </c>
      <c r="H241" s="40">
        <v>1.2922</v>
      </c>
      <c r="I241" s="35">
        <f>ROUND((Reference!B$16*List!$H241)+Reference!B$17,0)</f>
        <v>1377</v>
      </c>
      <c r="J241" s="35">
        <f>ROUND((Reference!C$16*List!$H241)+Reference!C$17,0)</f>
        <v>2053</v>
      </c>
      <c r="K241" s="35">
        <f>ROUND((Reference!D$16*List!$H241)+Reference!D$17,0)</f>
        <v>2460</v>
      </c>
      <c r="L241" s="35">
        <f>ROUND((Reference!E$16*List!$H241)+Reference!E$17,0)</f>
        <v>3041</v>
      </c>
      <c r="M241" s="35">
        <f>ROUND((Reference!F$16*List!$H241)+Reference!F$17,0)</f>
        <v>3169</v>
      </c>
      <c r="N241" s="35">
        <f>ROUND((Reference!G$16*List!$H241)+Reference!G$17,0)</f>
        <v>3587</v>
      </c>
      <c r="O241" s="35">
        <f>ROUND((Reference!H$16*List!$H241)+Reference!H$17,0)</f>
        <v>3724</v>
      </c>
      <c r="P241" s="35">
        <f>ROUND((Reference!I$16*List!$H241)+Reference!I$17,0)</f>
        <v>3871</v>
      </c>
      <c r="Q241" s="35">
        <f>ROUND((Reference!J$16*List!$H241)+Reference!J$17,0)</f>
        <v>4482</v>
      </c>
      <c r="R241" s="35">
        <f>ROUND((Reference!K$16*List!$H241)+Reference!K$17,0)</f>
        <v>4624</v>
      </c>
      <c r="S241" s="35">
        <f>ROUND((Reference!L$16*List!$H241)+Reference!L$17,0)</f>
        <v>4989</v>
      </c>
      <c r="T241" s="35">
        <f>ROUND((Reference!M$16*List!$H241)+Reference!M$17,0)</f>
        <v>5958</v>
      </c>
      <c r="U241" s="35">
        <f>ROUND((Reference!N$16*List!$H241)+Reference!N$17,0)</f>
        <v>24041</v>
      </c>
      <c r="V241" s="36">
        <f>ROUND((Reference!O$16*List!$H241)+Reference!O$17,0)</f>
        <v>894</v>
      </c>
      <c r="W241" s="36">
        <f>ROUND((Reference!P$16*List!$H241)+Reference!P$17,0)</f>
        <v>1259</v>
      </c>
      <c r="X241" s="36">
        <f>ROUND((Reference!Q$16*List!$H241)+Reference!Q$17,0)</f>
        <v>630</v>
      </c>
      <c r="Y241" s="37"/>
      <c r="Z241" s="4" t="str">
        <f t="shared" si="7"/>
        <v>SAN DIEGO, California</v>
      </c>
      <c r="AA241" s="31" t="s">
        <v>936</v>
      </c>
      <c r="AB241" s="38" t="s">
        <v>54</v>
      </c>
      <c r="AC241" s="32" t="s">
        <v>784</v>
      </c>
      <c r="AD241" s="39"/>
      <c r="AE241">
        <f t="shared" si="8"/>
        <v>1.2922</v>
      </c>
      <c r="AF241">
        <v>26980</v>
      </c>
      <c r="AG241" t="s">
        <v>942</v>
      </c>
      <c r="AH241">
        <v>0.92610000000000003</v>
      </c>
    </row>
    <row r="242" spans="1:34" x14ac:dyDescent="0.35">
      <c r="A242" s="28" t="s">
        <v>938</v>
      </c>
      <c r="B242" s="28" t="s">
        <v>939</v>
      </c>
      <c r="C242" s="29">
        <v>41884</v>
      </c>
      <c r="D242" s="30" t="s">
        <v>940</v>
      </c>
      <c r="E242" s="31" t="s">
        <v>941</v>
      </c>
      <c r="F242" s="54" t="s">
        <v>784</v>
      </c>
      <c r="G242" s="33" t="s">
        <v>53</v>
      </c>
      <c r="H242" s="40">
        <v>1.8891</v>
      </c>
      <c r="I242" s="35">
        <f>ROUND((Reference!B$16*List!$H242)+Reference!B$17,0)</f>
        <v>1888</v>
      </c>
      <c r="J242" s="35">
        <f>ROUND((Reference!C$16*List!$H242)+Reference!C$17,0)</f>
        <v>2816</v>
      </c>
      <c r="K242" s="35">
        <f>ROUND((Reference!D$16*List!$H242)+Reference!D$17,0)</f>
        <v>3375</v>
      </c>
      <c r="L242" s="35">
        <f>ROUND((Reference!E$16*List!$H242)+Reference!E$17,0)</f>
        <v>4172</v>
      </c>
      <c r="M242" s="35">
        <f>ROUND((Reference!F$16*List!$H242)+Reference!F$17,0)</f>
        <v>4346</v>
      </c>
      <c r="N242" s="35">
        <f>ROUND((Reference!G$16*List!$H242)+Reference!G$17,0)</f>
        <v>4920</v>
      </c>
      <c r="O242" s="35">
        <f>ROUND((Reference!H$16*List!$H242)+Reference!H$17,0)</f>
        <v>5108</v>
      </c>
      <c r="P242" s="35">
        <f>ROUND((Reference!I$16*List!$H242)+Reference!I$17,0)</f>
        <v>5309</v>
      </c>
      <c r="Q242" s="35">
        <f>ROUND((Reference!J$16*List!$H242)+Reference!J$17,0)</f>
        <v>6147</v>
      </c>
      <c r="R242" s="35">
        <f>ROUND((Reference!K$16*List!$H242)+Reference!K$17,0)</f>
        <v>6342</v>
      </c>
      <c r="S242" s="35">
        <f>ROUND((Reference!L$16*List!$H242)+Reference!L$17,0)</f>
        <v>6843</v>
      </c>
      <c r="T242" s="35">
        <f>ROUND((Reference!M$16*List!$H242)+Reference!M$17,0)</f>
        <v>8173</v>
      </c>
      <c r="U242" s="35">
        <f>ROUND((Reference!N$16*List!$H242)+Reference!N$17,0)</f>
        <v>32974</v>
      </c>
      <c r="V242" s="36">
        <f>ROUND((Reference!O$16*List!$H242)+Reference!O$17,0)</f>
        <v>1226</v>
      </c>
      <c r="W242" s="36">
        <f>ROUND((Reference!P$16*List!$H242)+Reference!P$17,0)</f>
        <v>1727</v>
      </c>
      <c r="X242" s="36">
        <f>ROUND((Reference!Q$16*List!$H242)+Reference!Q$17,0)</f>
        <v>864</v>
      </c>
      <c r="Y242" s="37"/>
      <c r="Z242" s="4" t="str">
        <f t="shared" si="7"/>
        <v>SAN FRANCISCO, California</v>
      </c>
      <c r="AA242" s="31" t="s">
        <v>941</v>
      </c>
      <c r="AB242" s="38" t="s">
        <v>54</v>
      </c>
      <c r="AC242" s="32" t="s">
        <v>784</v>
      </c>
      <c r="AD242" s="39"/>
      <c r="AE242">
        <f t="shared" si="8"/>
        <v>1.8891</v>
      </c>
      <c r="AF242">
        <v>27060</v>
      </c>
      <c r="AG242" t="s">
        <v>947</v>
      </c>
      <c r="AH242">
        <v>1.1034000000000002</v>
      </c>
    </row>
    <row r="243" spans="1:34" x14ac:dyDescent="0.35">
      <c r="A243" s="28" t="s">
        <v>943</v>
      </c>
      <c r="B243" s="28" t="s">
        <v>944</v>
      </c>
      <c r="C243" s="29">
        <v>44700</v>
      </c>
      <c r="D243" s="30" t="s">
        <v>945</v>
      </c>
      <c r="E243" s="31" t="s">
        <v>946</v>
      </c>
      <c r="F243" s="54" t="s">
        <v>784</v>
      </c>
      <c r="G243" s="33" t="s">
        <v>53</v>
      </c>
      <c r="H243" s="40">
        <v>1.5820000000000001</v>
      </c>
      <c r="I243" s="35">
        <f>ROUND((Reference!B$16*List!$H243)+Reference!B$17,0)</f>
        <v>1625</v>
      </c>
      <c r="J243" s="35">
        <f>ROUND((Reference!C$16*List!$H243)+Reference!C$17,0)</f>
        <v>2424</v>
      </c>
      <c r="K243" s="35">
        <f>ROUND((Reference!D$16*List!$H243)+Reference!D$17,0)</f>
        <v>2904</v>
      </c>
      <c r="L243" s="35">
        <f>ROUND((Reference!E$16*List!$H243)+Reference!E$17,0)</f>
        <v>3590</v>
      </c>
      <c r="M243" s="35">
        <f>ROUND((Reference!F$16*List!$H243)+Reference!F$17,0)</f>
        <v>3740</v>
      </c>
      <c r="N243" s="35">
        <f>ROUND((Reference!G$16*List!$H243)+Reference!G$17,0)</f>
        <v>4234</v>
      </c>
      <c r="O243" s="35">
        <f>ROUND((Reference!H$16*List!$H243)+Reference!H$17,0)</f>
        <v>4396</v>
      </c>
      <c r="P243" s="35">
        <f>ROUND((Reference!I$16*List!$H243)+Reference!I$17,0)</f>
        <v>4569</v>
      </c>
      <c r="Q243" s="35">
        <f>ROUND((Reference!J$16*List!$H243)+Reference!J$17,0)</f>
        <v>5290</v>
      </c>
      <c r="R243" s="35">
        <f>ROUND((Reference!K$16*List!$H243)+Reference!K$17,0)</f>
        <v>5458</v>
      </c>
      <c r="S243" s="35">
        <f>ROUND((Reference!L$16*List!$H243)+Reference!L$17,0)</f>
        <v>5889</v>
      </c>
      <c r="T243" s="35">
        <f>ROUND((Reference!M$16*List!$H243)+Reference!M$17,0)</f>
        <v>7033</v>
      </c>
      <c r="U243" s="35">
        <f>ROUND((Reference!N$16*List!$H243)+Reference!N$17,0)</f>
        <v>28378</v>
      </c>
      <c r="V243" s="36">
        <f>ROUND((Reference!O$16*List!$H243)+Reference!O$17,0)</f>
        <v>1055</v>
      </c>
      <c r="W243" s="36">
        <f>ROUND((Reference!P$16*List!$H243)+Reference!P$17,0)</f>
        <v>1486</v>
      </c>
      <c r="X243" s="36">
        <f>ROUND((Reference!Q$16*List!$H243)+Reference!Q$17,0)</f>
        <v>743</v>
      </c>
      <c r="Y243" s="37"/>
      <c r="Z243" s="4" t="str">
        <f t="shared" si="7"/>
        <v>SAN JOAQUIN, California</v>
      </c>
      <c r="AA243" s="31" t="s">
        <v>946</v>
      </c>
      <c r="AB243" s="38" t="s">
        <v>54</v>
      </c>
      <c r="AC243" s="32" t="s">
        <v>784</v>
      </c>
      <c r="AD243" s="39"/>
      <c r="AE243">
        <f t="shared" si="8"/>
        <v>1.5820000000000001</v>
      </c>
      <c r="AF243">
        <v>27100</v>
      </c>
      <c r="AG243" t="s">
        <v>952</v>
      </c>
      <c r="AH243">
        <v>0.82020000000000004</v>
      </c>
    </row>
    <row r="244" spans="1:34" x14ac:dyDescent="0.35">
      <c r="A244" s="28" t="s">
        <v>948</v>
      </c>
      <c r="B244" s="28" t="s">
        <v>949</v>
      </c>
      <c r="C244" s="29">
        <v>42020</v>
      </c>
      <c r="D244" s="30" t="s">
        <v>950</v>
      </c>
      <c r="E244" s="31" t="s">
        <v>951</v>
      </c>
      <c r="F244" s="54" t="s">
        <v>784</v>
      </c>
      <c r="G244" s="33" t="s">
        <v>53</v>
      </c>
      <c r="H244" s="40">
        <v>1.3508</v>
      </c>
      <c r="I244" s="35">
        <f>ROUND((Reference!B$16*List!$H244)+Reference!B$17,0)</f>
        <v>1427</v>
      </c>
      <c r="J244" s="35">
        <f>ROUND((Reference!C$16*List!$H244)+Reference!C$17,0)</f>
        <v>2128</v>
      </c>
      <c r="K244" s="35">
        <f>ROUND((Reference!D$16*List!$H244)+Reference!D$17,0)</f>
        <v>2550</v>
      </c>
      <c r="L244" s="35">
        <f>ROUND((Reference!E$16*List!$H244)+Reference!E$17,0)</f>
        <v>3152</v>
      </c>
      <c r="M244" s="35">
        <f>ROUND((Reference!F$16*List!$H244)+Reference!F$17,0)</f>
        <v>3284</v>
      </c>
      <c r="N244" s="35">
        <f>ROUND((Reference!G$16*List!$H244)+Reference!G$17,0)</f>
        <v>3718</v>
      </c>
      <c r="O244" s="35">
        <f>ROUND((Reference!H$16*List!$H244)+Reference!H$17,0)</f>
        <v>3860</v>
      </c>
      <c r="P244" s="35">
        <f>ROUND((Reference!I$16*List!$H244)+Reference!I$17,0)</f>
        <v>4012</v>
      </c>
      <c r="Q244" s="35">
        <f>ROUND((Reference!J$16*List!$H244)+Reference!J$17,0)</f>
        <v>4645</v>
      </c>
      <c r="R244" s="35">
        <f>ROUND((Reference!K$16*List!$H244)+Reference!K$17,0)</f>
        <v>4792</v>
      </c>
      <c r="S244" s="35">
        <f>ROUND((Reference!L$16*List!$H244)+Reference!L$17,0)</f>
        <v>5171</v>
      </c>
      <c r="T244" s="35">
        <f>ROUND((Reference!M$16*List!$H244)+Reference!M$17,0)</f>
        <v>6176</v>
      </c>
      <c r="U244" s="35">
        <f>ROUND((Reference!N$16*List!$H244)+Reference!N$17,0)</f>
        <v>24918</v>
      </c>
      <c r="V244" s="36">
        <f>ROUND((Reference!O$16*List!$H244)+Reference!O$17,0)</f>
        <v>926</v>
      </c>
      <c r="W244" s="36">
        <f>ROUND((Reference!P$16*List!$H244)+Reference!P$17,0)</f>
        <v>1305</v>
      </c>
      <c r="X244" s="36">
        <f>ROUND((Reference!Q$16*List!$H244)+Reference!Q$17,0)</f>
        <v>653</v>
      </c>
      <c r="Y244" s="37"/>
      <c r="Z244" s="4" t="str">
        <f t="shared" si="7"/>
        <v>SAN LUIS OBISPO, California</v>
      </c>
      <c r="AA244" s="31" t="s">
        <v>951</v>
      </c>
      <c r="AB244" s="38" t="s">
        <v>54</v>
      </c>
      <c r="AC244" s="32" t="s">
        <v>784</v>
      </c>
      <c r="AD244" s="39"/>
      <c r="AE244">
        <f t="shared" si="8"/>
        <v>1.3508</v>
      </c>
      <c r="AF244">
        <v>27140</v>
      </c>
      <c r="AG244" t="s">
        <v>956</v>
      </c>
      <c r="AH244">
        <v>0.84320000000000006</v>
      </c>
    </row>
    <row r="245" spans="1:34" x14ac:dyDescent="0.35">
      <c r="A245" s="28" t="s">
        <v>953</v>
      </c>
      <c r="B245" s="28" t="s">
        <v>954</v>
      </c>
      <c r="C245" s="29">
        <v>41884</v>
      </c>
      <c r="D245" s="30" t="s">
        <v>940</v>
      </c>
      <c r="E245" s="31" t="s">
        <v>955</v>
      </c>
      <c r="F245" s="54" t="s">
        <v>784</v>
      </c>
      <c r="G245" s="33" t="s">
        <v>53</v>
      </c>
      <c r="H245" s="40">
        <v>1.8891</v>
      </c>
      <c r="I245" s="35">
        <f>ROUND((Reference!B$16*List!$H245)+Reference!B$17,0)</f>
        <v>1888</v>
      </c>
      <c r="J245" s="35">
        <f>ROUND((Reference!C$16*List!$H245)+Reference!C$17,0)</f>
        <v>2816</v>
      </c>
      <c r="K245" s="35">
        <f>ROUND((Reference!D$16*List!$H245)+Reference!D$17,0)</f>
        <v>3375</v>
      </c>
      <c r="L245" s="35">
        <f>ROUND((Reference!E$16*List!$H245)+Reference!E$17,0)</f>
        <v>4172</v>
      </c>
      <c r="M245" s="35">
        <f>ROUND((Reference!F$16*List!$H245)+Reference!F$17,0)</f>
        <v>4346</v>
      </c>
      <c r="N245" s="35">
        <f>ROUND((Reference!G$16*List!$H245)+Reference!G$17,0)</f>
        <v>4920</v>
      </c>
      <c r="O245" s="35">
        <f>ROUND((Reference!H$16*List!$H245)+Reference!H$17,0)</f>
        <v>5108</v>
      </c>
      <c r="P245" s="35">
        <f>ROUND((Reference!I$16*List!$H245)+Reference!I$17,0)</f>
        <v>5309</v>
      </c>
      <c r="Q245" s="35">
        <f>ROUND((Reference!J$16*List!$H245)+Reference!J$17,0)</f>
        <v>6147</v>
      </c>
      <c r="R245" s="35">
        <f>ROUND((Reference!K$16*List!$H245)+Reference!K$17,0)</f>
        <v>6342</v>
      </c>
      <c r="S245" s="35">
        <f>ROUND((Reference!L$16*List!$H245)+Reference!L$17,0)</f>
        <v>6843</v>
      </c>
      <c r="T245" s="35">
        <f>ROUND((Reference!M$16*List!$H245)+Reference!M$17,0)</f>
        <v>8173</v>
      </c>
      <c r="U245" s="35">
        <f>ROUND((Reference!N$16*List!$H245)+Reference!N$17,0)</f>
        <v>32974</v>
      </c>
      <c r="V245" s="36">
        <f>ROUND((Reference!O$16*List!$H245)+Reference!O$17,0)</f>
        <v>1226</v>
      </c>
      <c r="W245" s="36">
        <f>ROUND((Reference!P$16*List!$H245)+Reference!P$17,0)</f>
        <v>1727</v>
      </c>
      <c r="X245" s="36">
        <f>ROUND((Reference!Q$16*List!$H245)+Reference!Q$17,0)</f>
        <v>864</v>
      </c>
      <c r="Y245" s="37"/>
      <c r="Z245" s="4" t="str">
        <f t="shared" si="7"/>
        <v>SAN MATEO, California</v>
      </c>
      <c r="AA245" s="31" t="s">
        <v>955</v>
      </c>
      <c r="AB245" s="38" t="s">
        <v>54</v>
      </c>
      <c r="AC245" s="32" t="s">
        <v>784</v>
      </c>
      <c r="AD245" s="39"/>
      <c r="AE245">
        <f t="shared" si="8"/>
        <v>1.8891</v>
      </c>
      <c r="AF245">
        <v>27180</v>
      </c>
      <c r="AG245" t="s">
        <v>961</v>
      </c>
      <c r="AH245">
        <v>0.70169999999999999</v>
      </c>
    </row>
    <row r="246" spans="1:34" x14ac:dyDescent="0.35">
      <c r="A246" s="28" t="s">
        <v>957</v>
      </c>
      <c r="B246" s="28" t="s">
        <v>958</v>
      </c>
      <c r="C246" s="41">
        <v>42200</v>
      </c>
      <c r="D246" s="30" t="s">
        <v>959</v>
      </c>
      <c r="E246" s="42" t="s">
        <v>960</v>
      </c>
      <c r="F246" s="54" t="s">
        <v>784</v>
      </c>
      <c r="G246" s="33" t="s">
        <v>53</v>
      </c>
      <c r="H246" s="44">
        <v>1.4773000000000001</v>
      </c>
      <c r="I246" s="35">
        <f>ROUND((Reference!B$16*List!$H246)+Reference!B$17,0)</f>
        <v>1535</v>
      </c>
      <c r="J246" s="35">
        <f>ROUND((Reference!C$16*List!$H246)+Reference!C$17,0)</f>
        <v>2290</v>
      </c>
      <c r="K246" s="35">
        <f>ROUND((Reference!D$16*List!$H246)+Reference!D$17,0)</f>
        <v>2744</v>
      </c>
      <c r="L246" s="35">
        <f>ROUND((Reference!E$16*List!$H246)+Reference!E$17,0)</f>
        <v>3392</v>
      </c>
      <c r="M246" s="35">
        <f>ROUND((Reference!F$16*List!$H246)+Reference!F$17,0)</f>
        <v>3534</v>
      </c>
      <c r="N246" s="35">
        <f>ROUND((Reference!G$16*List!$H246)+Reference!G$17,0)</f>
        <v>4000</v>
      </c>
      <c r="O246" s="35">
        <f>ROUND((Reference!H$16*List!$H246)+Reference!H$17,0)</f>
        <v>4153</v>
      </c>
      <c r="P246" s="35">
        <f>ROUND((Reference!I$16*List!$H246)+Reference!I$17,0)</f>
        <v>4317</v>
      </c>
      <c r="Q246" s="35">
        <f>ROUND((Reference!J$16*List!$H246)+Reference!J$17,0)</f>
        <v>4998</v>
      </c>
      <c r="R246" s="35">
        <f>ROUND((Reference!K$16*List!$H246)+Reference!K$17,0)</f>
        <v>5156</v>
      </c>
      <c r="S246" s="35">
        <f>ROUND((Reference!L$16*List!$H246)+Reference!L$17,0)</f>
        <v>5564</v>
      </c>
      <c r="T246" s="35">
        <f>ROUND((Reference!M$16*List!$H246)+Reference!M$17,0)</f>
        <v>6645</v>
      </c>
      <c r="U246" s="35">
        <f>ROUND((Reference!N$16*List!$H246)+Reference!N$17,0)</f>
        <v>26811</v>
      </c>
      <c r="V246" s="36">
        <f>ROUND((Reference!O$16*List!$H246)+Reference!O$17,0)</f>
        <v>997</v>
      </c>
      <c r="W246" s="36">
        <f>ROUND((Reference!P$16*List!$H246)+Reference!P$17,0)</f>
        <v>1404</v>
      </c>
      <c r="X246" s="36">
        <f>ROUND((Reference!Q$16*List!$H246)+Reference!Q$17,0)</f>
        <v>702</v>
      </c>
      <c r="Y246" s="37"/>
      <c r="Z246" s="4" t="str">
        <f t="shared" si="7"/>
        <v>SANTA BARBARA, California</v>
      </c>
      <c r="AA246" s="42" t="s">
        <v>960</v>
      </c>
      <c r="AB246" s="38" t="s">
        <v>54</v>
      </c>
      <c r="AC246" s="43" t="s">
        <v>784</v>
      </c>
      <c r="AD246" s="45"/>
      <c r="AE246">
        <f t="shared" si="8"/>
        <v>1.4773000000000001</v>
      </c>
      <c r="AF246">
        <v>27260</v>
      </c>
      <c r="AG246" t="s">
        <v>965</v>
      </c>
      <c r="AH246">
        <v>0.83590000000000009</v>
      </c>
    </row>
    <row r="247" spans="1:34" x14ac:dyDescent="0.35">
      <c r="A247" s="28" t="s">
        <v>962</v>
      </c>
      <c r="B247" s="28" t="s">
        <v>963</v>
      </c>
      <c r="C247" s="41">
        <v>41940</v>
      </c>
      <c r="D247" s="30" t="s">
        <v>927</v>
      </c>
      <c r="E247" s="42" t="s">
        <v>964</v>
      </c>
      <c r="F247" s="54" t="s">
        <v>784</v>
      </c>
      <c r="G247" s="33" t="s">
        <v>53</v>
      </c>
      <c r="H247" s="44">
        <v>1.9387000000000001</v>
      </c>
      <c r="I247" s="35">
        <f>ROUND((Reference!B$16*List!$H247)+Reference!B$17,0)</f>
        <v>1931</v>
      </c>
      <c r="J247" s="35">
        <f>ROUND((Reference!C$16*List!$H247)+Reference!C$17,0)</f>
        <v>2880</v>
      </c>
      <c r="K247" s="35">
        <f>ROUND((Reference!D$16*List!$H247)+Reference!D$17,0)</f>
        <v>3451</v>
      </c>
      <c r="L247" s="35">
        <f>ROUND((Reference!E$16*List!$H247)+Reference!E$17,0)</f>
        <v>4265</v>
      </c>
      <c r="M247" s="35">
        <f>ROUND((Reference!F$16*List!$H247)+Reference!F$17,0)</f>
        <v>4444</v>
      </c>
      <c r="N247" s="35">
        <f>ROUND((Reference!G$16*List!$H247)+Reference!G$17,0)</f>
        <v>5031</v>
      </c>
      <c r="O247" s="35">
        <f>ROUND((Reference!H$16*List!$H247)+Reference!H$17,0)</f>
        <v>5223</v>
      </c>
      <c r="P247" s="35">
        <f>ROUND((Reference!I$16*List!$H247)+Reference!I$17,0)</f>
        <v>5428</v>
      </c>
      <c r="Q247" s="35">
        <f>ROUND((Reference!J$16*List!$H247)+Reference!J$17,0)</f>
        <v>6286</v>
      </c>
      <c r="R247" s="35">
        <f>ROUND((Reference!K$16*List!$H247)+Reference!K$17,0)</f>
        <v>6485</v>
      </c>
      <c r="S247" s="35">
        <f>ROUND((Reference!L$16*List!$H247)+Reference!L$17,0)</f>
        <v>6997</v>
      </c>
      <c r="T247" s="35">
        <f>ROUND((Reference!M$16*List!$H247)+Reference!M$17,0)</f>
        <v>8357</v>
      </c>
      <c r="U247" s="35">
        <f>ROUND((Reference!N$16*List!$H247)+Reference!N$17,0)</f>
        <v>33717</v>
      </c>
      <c r="V247" s="36">
        <f>ROUND((Reference!O$16*List!$H247)+Reference!O$17,0)</f>
        <v>1253</v>
      </c>
      <c r="W247" s="36">
        <f>ROUND((Reference!P$16*List!$H247)+Reference!P$17,0)</f>
        <v>1766</v>
      </c>
      <c r="X247" s="36">
        <f>ROUND((Reference!Q$16*List!$H247)+Reference!Q$17,0)</f>
        <v>883</v>
      </c>
      <c r="Y247" s="37"/>
      <c r="Z247" s="4" t="str">
        <f t="shared" si="7"/>
        <v>SANTA CLARA, California</v>
      </c>
      <c r="AA247" s="42" t="s">
        <v>964</v>
      </c>
      <c r="AB247" s="38" t="s">
        <v>54</v>
      </c>
      <c r="AC247" s="43" t="s">
        <v>784</v>
      </c>
      <c r="AD247" s="45"/>
      <c r="AE247">
        <f t="shared" si="8"/>
        <v>1.9387000000000001</v>
      </c>
      <c r="AF247">
        <v>27340</v>
      </c>
      <c r="AG247" t="s">
        <v>969</v>
      </c>
      <c r="AH247">
        <v>0.76929999999999998</v>
      </c>
    </row>
    <row r="248" spans="1:34" x14ac:dyDescent="0.35">
      <c r="A248" s="28" t="s">
        <v>966</v>
      </c>
      <c r="B248" s="28" t="s">
        <v>967</v>
      </c>
      <c r="C248" s="29">
        <v>42100</v>
      </c>
      <c r="D248" s="30" t="s">
        <v>968</v>
      </c>
      <c r="E248" s="31" t="s">
        <v>482</v>
      </c>
      <c r="F248" s="54" t="s">
        <v>784</v>
      </c>
      <c r="G248" s="33" t="s">
        <v>53</v>
      </c>
      <c r="H248" s="40">
        <v>1.8466</v>
      </c>
      <c r="I248" s="35">
        <f>ROUND((Reference!B$16*List!$H248)+Reference!B$17,0)</f>
        <v>1852</v>
      </c>
      <c r="J248" s="35">
        <f>ROUND((Reference!C$16*List!$H248)+Reference!C$17,0)</f>
        <v>2762</v>
      </c>
      <c r="K248" s="35">
        <f>ROUND((Reference!D$16*List!$H248)+Reference!D$17,0)</f>
        <v>3309</v>
      </c>
      <c r="L248" s="35">
        <f>ROUND((Reference!E$16*List!$H248)+Reference!E$17,0)</f>
        <v>4091</v>
      </c>
      <c r="M248" s="35">
        <f>ROUND((Reference!F$16*List!$H248)+Reference!F$17,0)</f>
        <v>4262</v>
      </c>
      <c r="N248" s="35">
        <f>ROUND((Reference!G$16*List!$H248)+Reference!G$17,0)</f>
        <v>4825</v>
      </c>
      <c r="O248" s="35">
        <f>ROUND((Reference!H$16*List!$H248)+Reference!H$17,0)</f>
        <v>5010</v>
      </c>
      <c r="P248" s="35">
        <f>ROUND((Reference!I$16*List!$H248)+Reference!I$17,0)</f>
        <v>5207</v>
      </c>
      <c r="Q248" s="35">
        <f>ROUND((Reference!J$16*List!$H248)+Reference!J$17,0)</f>
        <v>6029</v>
      </c>
      <c r="R248" s="35">
        <f>ROUND((Reference!K$16*List!$H248)+Reference!K$17,0)</f>
        <v>6219</v>
      </c>
      <c r="S248" s="35">
        <f>ROUND((Reference!L$16*List!$H248)+Reference!L$17,0)</f>
        <v>6711</v>
      </c>
      <c r="T248" s="35">
        <f>ROUND((Reference!M$16*List!$H248)+Reference!M$17,0)</f>
        <v>8015</v>
      </c>
      <c r="U248" s="35">
        <f>ROUND((Reference!N$16*List!$H248)+Reference!N$17,0)</f>
        <v>32338</v>
      </c>
      <c r="V248" s="36">
        <f>ROUND((Reference!O$16*List!$H248)+Reference!O$17,0)</f>
        <v>1202</v>
      </c>
      <c r="W248" s="36">
        <f>ROUND((Reference!P$16*List!$H248)+Reference!P$17,0)</f>
        <v>1694</v>
      </c>
      <c r="X248" s="36">
        <f>ROUND((Reference!Q$16*List!$H248)+Reference!Q$17,0)</f>
        <v>847</v>
      </c>
      <c r="Y248" s="37"/>
      <c r="Z248" s="4" t="str">
        <f t="shared" si="7"/>
        <v>SANTA CRUZ, California</v>
      </c>
      <c r="AA248" s="31" t="s">
        <v>482</v>
      </c>
      <c r="AB248" s="38" t="s">
        <v>54</v>
      </c>
      <c r="AC248" s="32" t="s">
        <v>784</v>
      </c>
      <c r="AD248" s="39"/>
      <c r="AE248">
        <f t="shared" si="8"/>
        <v>1.8466</v>
      </c>
      <c r="AF248">
        <v>27500</v>
      </c>
      <c r="AG248" t="s">
        <v>974</v>
      </c>
      <c r="AH248">
        <v>0.90850000000000009</v>
      </c>
    </row>
    <row r="249" spans="1:34" x14ac:dyDescent="0.35">
      <c r="A249" s="28" t="s">
        <v>970</v>
      </c>
      <c r="B249" s="28" t="s">
        <v>971</v>
      </c>
      <c r="C249" s="29">
        <v>39820</v>
      </c>
      <c r="D249" s="30" t="s">
        <v>972</v>
      </c>
      <c r="E249" s="31" t="s">
        <v>973</v>
      </c>
      <c r="F249" s="54" t="s">
        <v>784</v>
      </c>
      <c r="G249" s="33" t="s">
        <v>53</v>
      </c>
      <c r="H249" s="40">
        <v>1.4034</v>
      </c>
      <c r="I249" s="35">
        <f>ROUND((Reference!B$16*List!$H249)+Reference!B$17,0)</f>
        <v>1472</v>
      </c>
      <c r="J249" s="35">
        <f>ROUND((Reference!C$16*List!$H249)+Reference!C$17,0)</f>
        <v>2196</v>
      </c>
      <c r="K249" s="35">
        <f>ROUND((Reference!D$16*List!$H249)+Reference!D$17,0)</f>
        <v>2631</v>
      </c>
      <c r="L249" s="35">
        <f>ROUND((Reference!E$16*List!$H249)+Reference!E$17,0)</f>
        <v>3252</v>
      </c>
      <c r="M249" s="35">
        <f>ROUND((Reference!F$16*List!$H249)+Reference!F$17,0)</f>
        <v>3388</v>
      </c>
      <c r="N249" s="35">
        <f>ROUND((Reference!G$16*List!$H249)+Reference!G$17,0)</f>
        <v>3835</v>
      </c>
      <c r="O249" s="35">
        <f>ROUND((Reference!H$16*List!$H249)+Reference!H$17,0)</f>
        <v>3982</v>
      </c>
      <c r="P249" s="35">
        <f>ROUND((Reference!I$16*List!$H249)+Reference!I$17,0)</f>
        <v>4139</v>
      </c>
      <c r="Q249" s="35">
        <f>ROUND((Reference!J$16*List!$H249)+Reference!J$17,0)</f>
        <v>4792</v>
      </c>
      <c r="R249" s="35">
        <f>ROUND((Reference!K$16*List!$H249)+Reference!K$17,0)</f>
        <v>4944</v>
      </c>
      <c r="S249" s="35">
        <f>ROUND((Reference!L$16*List!$H249)+Reference!L$17,0)</f>
        <v>5334</v>
      </c>
      <c r="T249" s="35">
        <f>ROUND((Reference!M$16*List!$H249)+Reference!M$17,0)</f>
        <v>6371</v>
      </c>
      <c r="U249" s="35">
        <f>ROUND((Reference!N$16*List!$H249)+Reference!N$17,0)</f>
        <v>25705</v>
      </c>
      <c r="V249" s="36">
        <f>ROUND((Reference!O$16*List!$H249)+Reference!O$17,0)</f>
        <v>956</v>
      </c>
      <c r="W249" s="36">
        <f>ROUND((Reference!P$16*List!$H249)+Reference!P$17,0)</f>
        <v>1346</v>
      </c>
      <c r="X249" s="36">
        <f>ROUND((Reference!Q$16*List!$H249)+Reference!Q$17,0)</f>
        <v>673</v>
      </c>
      <c r="Y249" s="37"/>
      <c r="Z249" s="4" t="str">
        <f t="shared" si="7"/>
        <v>SHASTA, California</v>
      </c>
      <c r="AA249" s="31" t="s">
        <v>973</v>
      </c>
      <c r="AB249" s="38" t="s">
        <v>54</v>
      </c>
      <c r="AC249" s="32" t="s">
        <v>784</v>
      </c>
      <c r="AD249" s="39"/>
      <c r="AE249">
        <f t="shared" si="8"/>
        <v>1.4034</v>
      </c>
      <c r="AF249">
        <v>27620</v>
      </c>
      <c r="AG249" t="s">
        <v>978</v>
      </c>
      <c r="AH249">
        <v>0.79570000000000007</v>
      </c>
    </row>
    <row r="250" spans="1:34" x14ac:dyDescent="0.35">
      <c r="A250" s="28" t="s">
        <v>975</v>
      </c>
      <c r="B250" s="28" t="s">
        <v>976</v>
      </c>
      <c r="C250" s="29">
        <v>99905</v>
      </c>
      <c r="D250" s="30" t="s">
        <v>70</v>
      </c>
      <c r="E250" s="31" t="s">
        <v>977</v>
      </c>
      <c r="F250" s="55" t="s">
        <v>784</v>
      </c>
      <c r="G250" s="33" t="s">
        <v>64</v>
      </c>
      <c r="H250" s="40">
        <v>1.2878000000000001</v>
      </c>
      <c r="I250" s="35">
        <f>ROUND((Reference!B$16*List!$H250)+Reference!B$17,0)</f>
        <v>1373</v>
      </c>
      <c r="J250" s="35">
        <f>ROUND((Reference!C$16*List!$H250)+Reference!C$17,0)</f>
        <v>2048</v>
      </c>
      <c r="K250" s="35">
        <f>ROUND((Reference!D$16*List!$H250)+Reference!D$17,0)</f>
        <v>2454</v>
      </c>
      <c r="L250" s="35">
        <f>ROUND((Reference!E$16*List!$H250)+Reference!E$17,0)</f>
        <v>3033</v>
      </c>
      <c r="M250" s="35">
        <f>ROUND((Reference!F$16*List!$H250)+Reference!F$17,0)</f>
        <v>3160</v>
      </c>
      <c r="N250" s="35">
        <f>ROUND((Reference!G$16*List!$H250)+Reference!G$17,0)</f>
        <v>3577</v>
      </c>
      <c r="O250" s="35">
        <f>ROUND((Reference!H$16*List!$H250)+Reference!H$17,0)</f>
        <v>3714</v>
      </c>
      <c r="P250" s="35">
        <f>ROUND((Reference!I$16*List!$H250)+Reference!I$17,0)</f>
        <v>3860</v>
      </c>
      <c r="Q250" s="35">
        <f>ROUND((Reference!J$16*List!$H250)+Reference!J$17,0)</f>
        <v>4469</v>
      </c>
      <c r="R250" s="35">
        <f>ROUND((Reference!K$16*List!$H250)+Reference!K$17,0)</f>
        <v>4611</v>
      </c>
      <c r="S250" s="35">
        <f>ROUND((Reference!L$16*List!$H250)+Reference!L$17,0)</f>
        <v>4975</v>
      </c>
      <c r="T250" s="35">
        <f>ROUND((Reference!M$16*List!$H250)+Reference!M$17,0)</f>
        <v>5942</v>
      </c>
      <c r="U250" s="35">
        <f>ROUND((Reference!N$16*List!$H250)+Reference!N$17,0)</f>
        <v>23975</v>
      </c>
      <c r="V250" s="36">
        <f>ROUND((Reference!O$16*List!$H250)+Reference!O$17,0)</f>
        <v>891</v>
      </c>
      <c r="W250" s="36">
        <f>ROUND((Reference!P$16*List!$H250)+Reference!P$17,0)</f>
        <v>1256</v>
      </c>
      <c r="X250" s="36">
        <f>ROUND((Reference!Q$16*List!$H250)+Reference!Q$17,0)</f>
        <v>628</v>
      </c>
      <c r="Y250" s="37"/>
      <c r="Z250" s="4" t="str">
        <f t="shared" si="7"/>
        <v>SIERRA, California</v>
      </c>
      <c r="AA250" s="31" t="s">
        <v>977</v>
      </c>
      <c r="AB250" s="38" t="s">
        <v>54</v>
      </c>
      <c r="AC250" s="32" t="s">
        <v>784</v>
      </c>
      <c r="AD250" s="39"/>
      <c r="AE250">
        <f t="shared" si="8"/>
        <v>1.2878000000000001</v>
      </c>
      <c r="AF250">
        <v>27740</v>
      </c>
      <c r="AG250" t="s">
        <v>982</v>
      </c>
      <c r="AH250">
        <v>0.71110000000000007</v>
      </c>
    </row>
    <row r="251" spans="1:34" x14ac:dyDescent="0.35">
      <c r="A251" s="28" t="s">
        <v>979</v>
      </c>
      <c r="B251" s="28" t="s">
        <v>980</v>
      </c>
      <c r="C251" s="29">
        <v>99905</v>
      </c>
      <c r="D251" s="30" t="s">
        <v>70</v>
      </c>
      <c r="E251" s="31" t="s">
        <v>981</v>
      </c>
      <c r="F251" s="55" t="s">
        <v>784</v>
      </c>
      <c r="G251" s="33" t="s">
        <v>64</v>
      </c>
      <c r="H251" s="40">
        <v>1.2878000000000001</v>
      </c>
      <c r="I251" s="35">
        <f>ROUND((Reference!B$16*List!$H251)+Reference!B$17,0)</f>
        <v>1373</v>
      </c>
      <c r="J251" s="35">
        <f>ROUND((Reference!C$16*List!$H251)+Reference!C$17,0)</f>
        <v>2048</v>
      </c>
      <c r="K251" s="35">
        <f>ROUND((Reference!D$16*List!$H251)+Reference!D$17,0)</f>
        <v>2454</v>
      </c>
      <c r="L251" s="35">
        <f>ROUND((Reference!E$16*List!$H251)+Reference!E$17,0)</f>
        <v>3033</v>
      </c>
      <c r="M251" s="35">
        <f>ROUND((Reference!F$16*List!$H251)+Reference!F$17,0)</f>
        <v>3160</v>
      </c>
      <c r="N251" s="35">
        <f>ROUND((Reference!G$16*List!$H251)+Reference!G$17,0)</f>
        <v>3577</v>
      </c>
      <c r="O251" s="35">
        <f>ROUND((Reference!H$16*List!$H251)+Reference!H$17,0)</f>
        <v>3714</v>
      </c>
      <c r="P251" s="35">
        <f>ROUND((Reference!I$16*List!$H251)+Reference!I$17,0)</f>
        <v>3860</v>
      </c>
      <c r="Q251" s="35">
        <f>ROUND((Reference!J$16*List!$H251)+Reference!J$17,0)</f>
        <v>4469</v>
      </c>
      <c r="R251" s="35">
        <f>ROUND((Reference!K$16*List!$H251)+Reference!K$17,0)</f>
        <v>4611</v>
      </c>
      <c r="S251" s="35">
        <f>ROUND((Reference!L$16*List!$H251)+Reference!L$17,0)</f>
        <v>4975</v>
      </c>
      <c r="T251" s="35">
        <f>ROUND((Reference!M$16*List!$H251)+Reference!M$17,0)</f>
        <v>5942</v>
      </c>
      <c r="U251" s="35">
        <f>ROUND((Reference!N$16*List!$H251)+Reference!N$17,0)</f>
        <v>23975</v>
      </c>
      <c r="V251" s="36">
        <f>ROUND((Reference!O$16*List!$H251)+Reference!O$17,0)</f>
        <v>891</v>
      </c>
      <c r="W251" s="36">
        <f>ROUND((Reference!P$16*List!$H251)+Reference!P$17,0)</f>
        <v>1256</v>
      </c>
      <c r="X251" s="36">
        <f>ROUND((Reference!Q$16*List!$H251)+Reference!Q$17,0)</f>
        <v>628</v>
      </c>
      <c r="Y251" s="37"/>
      <c r="Z251" s="4" t="str">
        <f t="shared" si="7"/>
        <v>SISKIYOU, California</v>
      </c>
      <c r="AA251" s="31" t="s">
        <v>981</v>
      </c>
      <c r="AB251" s="38" t="s">
        <v>54</v>
      </c>
      <c r="AC251" s="32" t="s">
        <v>784</v>
      </c>
      <c r="AD251" s="39"/>
      <c r="AE251">
        <f t="shared" si="8"/>
        <v>1.2878000000000001</v>
      </c>
      <c r="AF251">
        <v>27780</v>
      </c>
      <c r="AG251" t="s">
        <v>987</v>
      </c>
      <c r="AH251">
        <v>0.74880000000000002</v>
      </c>
    </row>
    <row r="252" spans="1:34" x14ac:dyDescent="0.35">
      <c r="A252" s="28" t="s">
        <v>983</v>
      </c>
      <c r="B252" s="28" t="s">
        <v>984</v>
      </c>
      <c r="C252" s="41">
        <v>46700</v>
      </c>
      <c r="D252" s="30" t="s">
        <v>985</v>
      </c>
      <c r="E252" s="42" t="s">
        <v>986</v>
      </c>
      <c r="F252" s="54" t="s">
        <v>784</v>
      </c>
      <c r="G252" s="33" t="s">
        <v>53</v>
      </c>
      <c r="H252" s="44">
        <v>1.9426000000000001</v>
      </c>
      <c r="I252" s="35">
        <f>ROUND((Reference!B$16*List!$H252)+Reference!B$17,0)</f>
        <v>1934</v>
      </c>
      <c r="J252" s="35">
        <f>ROUND((Reference!C$16*List!$H252)+Reference!C$17,0)</f>
        <v>2885</v>
      </c>
      <c r="K252" s="35">
        <f>ROUND((Reference!D$16*List!$H252)+Reference!D$17,0)</f>
        <v>3456</v>
      </c>
      <c r="L252" s="35">
        <f>ROUND((Reference!E$16*List!$H252)+Reference!E$17,0)</f>
        <v>4273</v>
      </c>
      <c r="M252" s="35">
        <f>ROUND((Reference!F$16*List!$H252)+Reference!F$17,0)</f>
        <v>4452</v>
      </c>
      <c r="N252" s="35">
        <f>ROUND((Reference!G$16*List!$H252)+Reference!G$17,0)</f>
        <v>5039</v>
      </c>
      <c r="O252" s="35">
        <f>ROUND((Reference!H$16*List!$H252)+Reference!H$17,0)</f>
        <v>5232</v>
      </c>
      <c r="P252" s="35">
        <f>ROUND((Reference!I$16*List!$H252)+Reference!I$17,0)</f>
        <v>5438</v>
      </c>
      <c r="Q252" s="35">
        <f>ROUND((Reference!J$16*List!$H252)+Reference!J$17,0)</f>
        <v>6297</v>
      </c>
      <c r="R252" s="35">
        <f>ROUND((Reference!K$16*List!$H252)+Reference!K$17,0)</f>
        <v>6496</v>
      </c>
      <c r="S252" s="35">
        <f>ROUND((Reference!L$16*List!$H252)+Reference!L$17,0)</f>
        <v>7009</v>
      </c>
      <c r="T252" s="35">
        <f>ROUND((Reference!M$16*List!$H252)+Reference!M$17,0)</f>
        <v>8371</v>
      </c>
      <c r="U252" s="35">
        <f>ROUND((Reference!N$16*List!$H252)+Reference!N$17,0)</f>
        <v>33775</v>
      </c>
      <c r="V252" s="36">
        <f>ROUND((Reference!O$16*List!$H252)+Reference!O$17,0)</f>
        <v>1256</v>
      </c>
      <c r="W252" s="36">
        <f>ROUND((Reference!P$16*List!$H252)+Reference!P$17,0)</f>
        <v>1769</v>
      </c>
      <c r="X252" s="36">
        <f>ROUND((Reference!Q$16*List!$H252)+Reference!Q$17,0)</f>
        <v>885</v>
      </c>
      <c r="Y252" s="37"/>
      <c r="Z252" s="4" t="str">
        <f t="shared" si="7"/>
        <v>SOLANO, California</v>
      </c>
      <c r="AA252" s="42" t="s">
        <v>986</v>
      </c>
      <c r="AB252" s="38" t="s">
        <v>54</v>
      </c>
      <c r="AC252" s="43" t="s">
        <v>784</v>
      </c>
      <c r="AD252" s="45"/>
      <c r="AE252">
        <f t="shared" si="8"/>
        <v>1.9426000000000001</v>
      </c>
      <c r="AF252">
        <v>27860</v>
      </c>
      <c r="AG252" t="s">
        <v>558</v>
      </c>
      <c r="AH252">
        <v>0.79970000000000008</v>
      </c>
    </row>
    <row r="253" spans="1:34" x14ac:dyDescent="0.35">
      <c r="A253" s="28" t="s">
        <v>988</v>
      </c>
      <c r="B253" s="28" t="s">
        <v>989</v>
      </c>
      <c r="C253" s="41">
        <v>42220</v>
      </c>
      <c r="D253" s="30" t="s">
        <v>990</v>
      </c>
      <c r="E253" s="42" t="s">
        <v>991</v>
      </c>
      <c r="F253" s="54" t="s">
        <v>784</v>
      </c>
      <c r="G253" s="33" t="s">
        <v>53</v>
      </c>
      <c r="H253" s="44">
        <v>1.7678</v>
      </c>
      <c r="I253" s="35">
        <f>ROUND((Reference!B$16*List!$H253)+Reference!B$17,0)</f>
        <v>1784</v>
      </c>
      <c r="J253" s="35">
        <f>ROUND((Reference!C$16*List!$H253)+Reference!C$17,0)</f>
        <v>2661</v>
      </c>
      <c r="K253" s="35">
        <f>ROUND((Reference!D$16*List!$H253)+Reference!D$17,0)</f>
        <v>3189</v>
      </c>
      <c r="L253" s="35">
        <f>ROUND((Reference!E$16*List!$H253)+Reference!E$17,0)</f>
        <v>3942</v>
      </c>
      <c r="M253" s="35">
        <f>ROUND((Reference!F$16*List!$H253)+Reference!F$17,0)</f>
        <v>4107</v>
      </c>
      <c r="N253" s="35">
        <f>ROUND((Reference!G$16*List!$H253)+Reference!G$17,0)</f>
        <v>4649</v>
      </c>
      <c r="O253" s="35">
        <f>ROUND((Reference!H$16*List!$H253)+Reference!H$17,0)</f>
        <v>4827</v>
      </c>
      <c r="P253" s="35">
        <f>ROUND((Reference!I$16*List!$H253)+Reference!I$17,0)</f>
        <v>5017</v>
      </c>
      <c r="Q253" s="35">
        <f>ROUND((Reference!J$16*List!$H253)+Reference!J$17,0)</f>
        <v>5809</v>
      </c>
      <c r="R253" s="35">
        <f>ROUND((Reference!K$16*List!$H253)+Reference!K$17,0)</f>
        <v>5993</v>
      </c>
      <c r="S253" s="35">
        <f>ROUND((Reference!L$16*List!$H253)+Reference!L$17,0)</f>
        <v>6466</v>
      </c>
      <c r="T253" s="35">
        <f>ROUND((Reference!M$16*List!$H253)+Reference!M$17,0)</f>
        <v>7723</v>
      </c>
      <c r="U253" s="35">
        <f>ROUND((Reference!N$16*List!$H253)+Reference!N$17,0)</f>
        <v>31159</v>
      </c>
      <c r="V253" s="36">
        <f>ROUND((Reference!O$16*List!$H253)+Reference!O$17,0)</f>
        <v>1158</v>
      </c>
      <c r="W253" s="36">
        <f>ROUND((Reference!P$16*List!$H253)+Reference!P$17,0)</f>
        <v>1632</v>
      </c>
      <c r="X253" s="36">
        <f>ROUND((Reference!Q$16*List!$H253)+Reference!Q$17,0)</f>
        <v>816</v>
      </c>
      <c r="Y253" s="37"/>
      <c r="Z253" s="4" t="str">
        <f t="shared" si="7"/>
        <v>SONOMA, California</v>
      </c>
      <c r="AA253" s="42" t="s">
        <v>991</v>
      </c>
      <c r="AB253" s="38" t="s">
        <v>54</v>
      </c>
      <c r="AC253" s="43" t="s">
        <v>784</v>
      </c>
      <c r="AD253" s="45"/>
      <c r="AE253">
        <f t="shared" si="8"/>
        <v>1.7678</v>
      </c>
      <c r="AF253">
        <v>27900</v>
      </c>
      <c r="AG253" t="s">
        <v>996</v>
      </c>
      <c r="AH253">
        <v>0.74690000000000001</v>
      </c>
    </row>
    <row r="254" spans="1:34" x14ac:dyDescent="0.35">
      <c r="A254" s="28" t="s">
        <v>992</v>
      </c>
      <c r="B254" s="28" t="s">
        <v>993</v>
      </c>
      <c r="C254" s="29">
        <v>33700</v>
      </c>
      <c r="D254" s="30" t="s">
        <v>994</v>
      </c>
      <c r="E254" s="31" t="s">
        <v>995</v>
      </c>
      <c r="F254" s="54" t="s">
        <v>784</v>
      </c>
      <c r="G254" s="33" t="s">
        <v>53</v>
      </c>
      <c r="H254" s="40">
        <v>1.3793</v>
      </c>
      <c r="I254" s="35">
        <f>ROUND((Reference!B$16*List!$H254)+Reference!B$17,0)</f>
        <v>1451</v>
      </c>
      <c r="J254" s="35">
        <f>ROUND((Reference!C$16*List!$H254)+Reference!C$17,0)</f>
        <v>2165</v>
      </c>
      <c r="K254" s="35">
        <f>ROUND((Reference!D$16*List!$H254)+Reference!D$17,0)</f>
        <v>2594</v>
      </c>
      <c r="L254" s="35">
        <f>ROUND((Reference!E$16*List!$H254)+Reference!E$17,0)</f>
        <v>3206</v>
      </c>
      <c r="M254" s="35">
        <f>ROUND((Reference!F$16*List!$H254)+Reference!F$17,0)</f>
        <v>3340</v>
      </c>
      <c r="N254" s="35">
        <f>ROUND((Reference!G$16*List!$H254)+Reference!G$17,0)</f>
        <v>3782</v>
      </c>
      <c r="O254" s="35">
        <f>ROUND((Reference!H$16*List!$H254)+Reference!H$17,0)</f>
        <v>3926</v>
      </c>
      <c r="P254" s="35">
        <f>ROUND((Reference!I$16*List!$H254)+Reference!I$17,0)</f>
        <v>4081</v>
      </c>
      <c r="Q254" s="35">
        <f>ROUND((Reference!J$16*List!$H254)+Reference!J$17,0)</f>
        <v>4725</v>
      </c>
      <c r="R254" s="35">
        <f>ROUND((Reference!K$16*List!$H254)+Reference!K$17,0)</f>
        <v>4874</v>
      </c>
      <c r="S254" s="35">
        <f>ROUND((Reference!L$16*List!$H254)+Reference!L$17,0)</f>
        <v>5259</v>
      </c>
      <c r="T254" s="35">
        <f>ROUND((Reference!M$16*List!$H254)+Reference!M$17,0)</f>
        <v>6281</v>
      </c>
      <c r="U254" s="35">
        <f>ROUND((Reference!N$16*List!$H254)+Reference!N$17,0)</f>
        <v>25344</v>
      </c>
      <c r="V254" s="36">
        <f>ROUND((Reference!O$16*List!$H254)+Reference!O$17,0)</f>
        <v>942</v>
      </c>
      <c r="W254" s="36">
        <f>ROUND((Reference!P$16*List!$H254)+Reference!P$17,0)</f>
        <v>1328</v>
      </c>
      <c r="X254" s="36">
        <f>ROUND((Reference!Q$16*List!$H254)+Reference!Q$17,0)</f>
        <v>664</v>
      </c>
      <c r="Y254" s="37"/>
      <c r="Z254" s="4" t="str">
        <f t="shared" si="7"/>
        <v>STANISLAUS, California</v>
      </c>
      <c r="AA254" s="31" t="s">
        <v>995</v>
      </c>
      <c r="AB254" s="38" t="s">
        <v>54</v>
      </c>
      <c r="AC254" s="32" t="s">
        <v>784</v>
      </c>
      <c r="AD254" s="39"/>
      <c r="AE254">
        <f t="shared" si="8"/>
        <v>1.3793</v>
      </c>
      <c r="AF254">
        <v>27980</v>
      </c>
      <c r="AG254" t="s">
        <v>1001</v>
      </c>
      <c r="AH254">
        <v>1.1781000000000001</v>
      </c>
    </row>
    <row r="255" spans="1:34" x14ac:dyDescent="0.35">
      <c r="A255" s="28" t="s">
        <v>997</v>
      </c>
      <c r="B255" s="28" t="s">
        <v>998</v>
      </c>
      <c r="C255" s="41">
        <v>49700</v>
      </c>
      <c r="D255" s="30" t="s">
        <v>999</v>
      </c>
      <c r="E255" s="42" t="s">
        <v>1000</v>
      </c>
      <c r="F255" s="54" t="s">
        <v>784</v>
      </c>
      <c r="G255" s="33" t="s">
        <v>53</v>
      </c>
      <c r="H255" s="44">
        <v>1.4400000000000002</v>
      </c>
      <c r="I255" s="35">
        <f>ROUND((Reference!B$16*List!$H255)+Reference!B$17,0)</f>
        <v>1503</v>
      </c>
      <c r="J255" s="35">
        <f>ROUND((Reference!C$16*List!$H255)+Reference!C$17,0)</f>
        <v>2242</v>
      </c>
      <c r="K255" s="35">
        <f>ROUND((Reference!D$16*List!$H255)+Reference!D$17,0)</f>
        <v>2687</v>
      </c>
      <c r="L255" s="35">
        <f>ROUND((Reference!E$16*List!$H255)+Reference!E$17,0)</f>
        <v>3321</v>
      </c>
      <c r="M255" s="35">
        <f>ROUND((Reference!F$16*List!$H255)+Reference!F$17,0)</f>
        <v>3460</v>
      </c>
      <c r="N255" s="35">
        <f>ROUND((Reference!G$16*List!$H255)+Reference!G$17,0)</f>
        <v>3917</v>
      </c>
      <c r="O255" s="35">
        <f>ROUND((Reference!H$16*List!$H255)+Reference!H$17,0)</f>
        <v>4067</v>
      </c>
      <c r="P255" s="35">
        <f>ROUND((Reference!I$16*List!$H255)+Reference!I$17,0)</f>
        <v>4227</v>
      </c>
      <c r="Q255" s="35">
        <f>ROUND((Reference!J$16*List!$H255)+Reference!J$17,0)</f>
        <v>4894</v>
      </c>
      <c r="R255" s="35">
        <f>ROUND((Reference!K$16*List!$H255)+Reference!K$17,0)</f>
        <v>5049</v>
      </c>
      <c r="S255" s="35">
        <f>ROUND((Reference!L$16*List!$H255)+Reference!L$17,0)</f>
        <v>5448</v>
      </c>
      <c r="T255" s="35">
        <f>ROUND((Reference!M$16*List!$H255)+Reference!M$17,0)</f>
        <v>6507</v>
      </c>
      <c r="U255" s="35">
        <f>ROUND((Reference!N$16*List!$H255)+Reference!N$17,0)</f>
        <v>26253</v>
      </c>
      <c r="V255" s="36">
        <f>ROUND((Reference!O$16*List!$H255)+Reference!O$17,0)</f>
        <v>976</v>
      </c>
      <c r="W255" s="36">
        <f>ROUND((Reference!P$16*List!$H255)+Reference!P$17,0)</f>
        <v>1375</v>
      </c>
      <c r="X255" s="36">
        <f>ROUND((Reference!Q$16*List!$H255)+Reference!Q$17,0)</f>
        <v>688</v>
      </c>
      <c r="Y255" s="37"/>
      <c r="Z255" s="4" t="str">
        <f t="shared" si="7"/>
        <v>SUTTER, California</v>
      </c>
      <c r="AA255" s="42" t="s">
        <v>1000</v>
      </c>
      <c r="AB255" s="38" t="s">
        <v>54</v>
      </c>
      <c r="AC255" s="43" t="s">
        <v>784</v>
      </c>
      <c r="AD255" s="45"/>
      <c r="AE255">
        <f t="shared" si="8"/>
        <v>1.4400000000000002</v>
      </c>
      <c r="AF255">
        <v>28020</v>
      </c>
      <c r="AG255" t="s">
        <v>1005</v>
      </c>
      <c r="AH255">
        <v>0.89950000000000008</v>
      </c>
    </row>
    <row r="256" spans="1:34" x14ac:dyDescent="0.35">
      <c r="A256" s="28" t="s">
        <v>1002</v>
      </c>
      <c r="B256" s="28" t="s">
        <v>1003</v>
      </c>
      <c r="C256" s="29">
        <v>99905</v>
      </c>
      <c r="D256" s="30" t="s">
        <v>70</v>
      </c>
      <c r="E256" s="31" t="s">
        <v>1004</v>
      </c>
      <c r="F256" s="55" t="s">
        <v>784</v>
      </c>
      <c r="G256" s="33" t="s">
        <v>64</v>
      </c>
      <c r="H256" s="40">
        <v>1.2878000000000001</v>
      </c>
      <c r="I256" s="35">
        <f>ROUND((Reference!B$16*List!$H256)+Reference!B$17,0)</f>
        <v>1373</v>
      </c>
      <c r="J256" s="35">
        <f>ROUND((Reference!C$16*List!$H256)+Reference!C$17,0)</f>
        <v>2048</v>
      </c>
      <c r="K256" s="35">
        <f>ROUND((Reference!D$16*List!$H256)+Reference!D$17,0)</f>
        <v>2454</v>
      </c>
      <c r="L256" s="35">
        <f>ROUND((Reference!E$16*List!$H256)+Reference!E$17,0)</f>
        <v>3033</v>
      </c>
      <c r="M256" s="35">
        <f>ROUND((Reference!F$16*List!$H256)+Reference!F$17,0)</f>
        <v>3160</v>
      </c>
      <c r="N256" s="35">
        <f>ROUND((Reference!G$16*List!$H256)+Reference!G$17,0)</f>
        <v>3577</v>
      </c>
      <c r="O256" s="35">
        <f>ROUND((Reference!H$16*List!$H256)+Reference!H$17,0)</f>
        <v>3714</v>
      </c>
      <c r="P256" s="35">
        <f>ROUND((Reference!I$16*List!$H256)+Reference!I$17,0)</f>
        <v>3860</v>
      </c>
      <c r="Q256" s="35">
        <f>ROUND((Reference!J$16*List!$H256)+Reference!J$17,0)</f>
        <v>4469</v>
      </c>
      <c r="R256" s="35">
        <f>ROUND((Reference!K$16*List!$H256)+Reference!K$17,0)</f>
        <v>4611</v>
      </c>
      <c r="S256" s="35">
        <f>ROUND((Reference!L$16*List!$H256)+Reference!L$17,0)</f>
        <v>4975</v>
      </c>
      <c r="T256" s="35">
        <f>ROUND((Reference!M$16*List!$H256)+Reference!M$17,0)</f>
        <v>5942</v>
      </c>
      <c r="U256" s="35">
        <f>ROUND((Reference!N$16*List!$H256)+Reference!N$17,0)</f>
        <v>23975</v>
      </c>
      <c r="V256" s="36">
        <f>ROUND((Reference!O$16*List!$H256)+Reference!O$17,0)</f>
        <v>891</v>
      </c>
      <c r="W256" s="36">
        <f>ROUND((Reference!P$16*List!$H256)+Reference!P$17,0)</f>
        <v>1256</v>
      </c>
      <c r="X256" s="36">
        <f>ROUND((Reference!Q$16*List!$H256)+Reference!Q$17,0)</f>
        <v>628</v>
      </c>
      <c r="Y256" s="37"/>
      <c r="Z256" s="4" t="str">
        <f t="shared" si="7"/>
        <v>TEHAMA, California</v>
      </c>
      <c r="AA256" s="31" t="s">
        <v>1004</v>
      </c>
      <c r="AB256" s="38" t="s">
        <v>54</v>
      </c>
      <c r="AC256" s="32" t="s">
        <v>784</v>
      </c>
      <c r="AD256" s="39"/>
      <c r="AE256">
        <f t="shared" si="8"/>
        <v>1.2878000000000001</v>
      </c>
      <c r="AF256">
        <v>28100</v>
      </c>
      <c r="AG256" t="s">
        <v>1009</v>
      </c>
      <c r="AH256">
        <v>0.9194</v>
      </c>
    </row>
    <row r="257" spans="1:34" x14ac:dyDescent="0.35">
      <c r="A257" s="28" t="s">
        <v>1006</v>
      </c>
      <c r="B257" s="28" t="s">
        <v>1007</v>
      </c>
      <c r="C257" s="29">
        <v>99905</v>
      </c>
      <c r="D257" s="30" t="s">
        <v>70</v>
      </c>
      <c r="E257" s="31" t="s">
        <v>1008</v>
      </c>
      <c r="F257" s="55" t="s">
        <v>784</v>
      </c>
      <c r="G257" s="33" t="s">
        <v>64</v>
      </c>
      <c r="H257" s="40">
        <v>1.2878000000000001</v>
      </c>
      <c r="I257" s="35">
        <f>ROUND((Reference!B$16*List!$H257)+Reference!B$17,0)</f>
        <v>1373</v>
      </c>
      <c r="J257" s="35">
        <f>ROUND((Reference!C$16*List!$H257)+Reference!C$17,0)</f>
        <v>2048</v>
      </c>
      <c r="K257" s="35">
        <f>ROUND((Reference!D$16*List!$H257)+Reference!D$17,0)</f>
        <v>2454</v>
      </c>
      <c r="L257" s="35">
        <f>ROUND((Reference!E$16*List!$H257)+Reference!E$17,0)</f>
        <v>3033</v>
      </c>
      <c r="M257" s="35">
        <f>ROUND((Reference!F$16*List!$H257)+Reference!F$17,0)</f>
        <v>3160</v>
      </c>
      <c r="N257" s="35">
        <f>ROUND((Reference!G$16*List!$H257)+Reference!G$17,0)</f>
        <v>3577</v>
      </c>
      <c r="O257" s="35">
        <f>ROUND((Reference!H$16*List!$H257)+Reference!H$17,0)</f>
        <v>3714</v>
      </c>
      <c r="P257" s="35">
        <f>ROUND((Reference!I$16*List!$H257)+Reference!I$17,0)</f>
        <v>3860</v>
      </c>
      <c r="Q257" s="35">
        <f>ROUND((Reference!J$16*List!$H257)+Reference!J$17,0)</f>
        <v>4469</v>
      </c>
      <c r="R257" s="35">
        <f>ROUND((Reference!K$16*List!$H257)+Reference!K$17,0)</f>
        <v>4611</v>
      </c>
      <c r="S257" s="35">
        <f>ROUND((Reference!L$16*List!$H257)+Reference!L$17,0)</f>
        <v>4975</v>
      </c>
      <c r="T257" s="35">
        <f>ROUND((Reference!M$16*List!$H257)+Reference!M$17,0)</f>
        <v>5942</v>
      </c>
      <c r="U257" s="35">
        <f>ROUND((Reference!N$16*List!$H257)+Reference!N$17,0)</f>
        <v>23975</v>
      </c>
      <c r="V257" s="36">
        <f>ROUND((Reference!O$16*List!$H257)+Reference!O$17,0)</f>
        <v>891</v>
      </c>
      <c r="W257" s="36">
        <f>ROUND((Reference!P$16*List!$H257)+Reference!P$17,0)</f>
        <v>1256</v>
      </c>
      <c r="X257" s="36">
        <f>ROUND((Reference!Q$16*List!$H257)+Reference!Q$17,0)</f>
        <v>628</v>
      </c>
      <c r="Y257" s="37"/>
      <c r="Z257" s="4" t="str">
        <f t="shared" si="7"/>
        <v>TRINITY, California</v>
      </c>
      <c r="AA257" s="31" t="s">
        <v>1008</v>
      </c>
      <c r="AB257" s="38" t="s">
        <v>54</v>
      </c>
      <c r="AC257" s="32" t="s">
        <v>784</v>
      </c>
      <c r="AD257" s="39"/>
      <c r="AE257">
        <f t="shared" si="8"/>
        <v>1.2878000000000001</v>
      </c>
      <c r="AF257">
        <v>28140</v>
      </c>
      <c r="AG257" t="s">
        <v>1014</v>
      </c>
      <c r="AH257">
        <v>0.91920000000000002</v>
      </c>
    </row>
    <row r="258" spans="1:34" x14ac:dyDescent="0.35">
      <c r="A258" s="28" t="s">
        <v>1010</v>
      </c>
      <c r="B258" s="28" t="s">
        <v>1011</v>
      </c>
      <c r="C258" s="29">
        <v>47300</v>
      </c>
      <c r="D258" s="30" t="s">
        <v>1012</v>
      </c>
      <c r="E258" s="31" t="s">
        <v>1013</v>
      </c>
      <c r="F258" s="54" t="s">
        <v>784</v>
      </c>
      <c r="G258" s="33" t="s">
        <v>53</v>
      </c>
      <c r="H258" s="40">
        <v>0.97450000000000003</v>
      </c>
      <c r="I258" s="35">
        <f>ROUND((Reference!B$16*List!$H258)+Reference!B$17,0)</f>
        <v>1104</v>
      </c>
      <c r="J258" s="35">
        <f>ROUND((Reference!C$16*List!$H258)+Reference!C$17,0)</f>
        <v>1647</v>
      </c>
      <c r="K258" s="35">
        <f>ROUND((Reference!D$16*List!$H258)+Reference!D$17,0)</f>
        <v>1974</v>
      </c>
      <c r="L258" s="35">
        <f>ROUND((Reference!E$16*List!$H258)+Reference!E$17,0)</f>
        <v>2440</v>
      </c>
      <c r="M258" s="35">
        <f>ROUND((Reference!F$16*List!$H258)+Reference!F$17,0)</f>
        <v>2542</v>
      </c>
      <c r="N258" s="35">
        <f>ROUND((Reference!G$16*List!$H258)+Reference!G$17,0)</f>
        <v>2878</v>
      </c>
      <c r="O258" s="35">
        <f>ROUND((Reference!H$16*List!$H258)+Reference!H$17,0)</f>
        <v>2988</v>
      </c>
      <c r="P258" s="35">
        <f>ROUND((Reference!I$16*List!$H258)+Reference!I$17,0)</f>
        <v>3105</v>
      </c>
      <c r="Q258" s="35">
        <f>ROUND((Reference!J$16*List!$H258)+Reference!J$17,0)</f>
        <v>3595</v>
      </c>
      <c r="R258" s="35">
        <f>ROUND((Reference!K$16*List!$H258)+Reference!K$17,0)</f>
        <v>3709</v>
      </c>
      <c r="S258" s="35">
        <f>ROUND((Reference!L$16*List!$H258)+Reference!L$17,0)</f>
        <v>4002</v>
      </c>
      <c r="T258" s="35">
        <f>ROUND((Reference!M$16*List!$H258)+Reference!M$17,0)</f>
        <v>4780</v>
      </c>
      <c r="U258" s="35">
        <f>ROUND((Reference!N$16*List!$H258)+Reference!N$17,0)</f>
        <v>19286</v>
      </c>
      <c r="V258" s="36">
        <f>ROUND((Reference!O$16*List!$H258)+Reference!O$17,0)</f>
        <v>717</v>
      </c>
      <c r="W258" s="36">
        <f>ROUND((Reference!P$16*List!$H258)+Reference!P$17,0)</f>
        <v>1010</v>
      </c>
      <c r="X258" s="36">
        <f>ROUND((Reference!Q$16*List!$H258)+Reference!Q$17,0)</f>
        <v>505</v>
      </c>
      <c r="Y258" s="37"/>
      <c r="Z258" s="4" t="str">
        <f t="shared" si="7"/>
        <v>TULARE, California</v>
      </c>
      <c r="AA258" s="31" t="s">
        <v>1013</v>
      </c>
      <c r="AB258" s="38" t="s">
        <v>54</v>
      </c>
      <c r="AC258" s="32" t="s">
        <v>784</v>
      </c>
      <c r="AD258" s="39"/>
      <c r="AE258">
        <f t="shared" si="8"/>
        <v>0.97450000000000003</v>
      </c>
      <c r="AF258">
        <v>28420</v>
      </c>
      <c r="AG258" t="s">
        <v>1018</v>
      </c>
      <c r="AH258">
        <v>0.96860000000000002</v>
      </c>
    </row>
    <row r="259" spans="1:34" x14ac:dyDescent="0.35">
      <c r="A259" s="28" t="s">
        <v>1015</v>
      </c>
      <c r="B259" s="28" t="s">
        <v>1016</v>
      </c>
      <c r="C259" s="29">
        <v>99905</v>
      </c>
      <c r="D259" s="30" t="s">
        <v>70</v>
      </c>
      <c r="E259" s="31" t="s">
        <v>1017</v>
      </c>
      <c r="F259" s="55" t="s">
        <v>784</v>
      </c>
      <c r="G259" s="33" t="s">
        <v>64</v>
      </c>
      <c r="H259" s="40">
        <v>1.2878000000000001</v>
      </c>
      <c r="I259" s="35">
        <f>ROUND((Reference!B$16*List!$H259)+Reference!B$17,0)</f>
        <v>1373</v>
      </c>
      <c r="J259" s="35">
        <f>ROUND((Reference!C$16*List!$H259)+Reference!C$17,0)</f>
        <v>2048</v>
      </c>
      <c r="K259" s="35">
        <f>ROUND((Reference!D$16*List!$H259)+Reference!D$17,0)</f>
        <v>2454</v>
      </c>
      <c r="L259" s="35">
        <f>ROUND((Reference!E$16*List!$H259)+Reference!E$17,0)</f>
        <v>3033</v>
      </c>
      <c r="M259" s="35">
        <f>ROUND((Reference!F$16*List!$H259)+Reference!F$17,0)</f>
        <v>3160</v>
      </c>
      <c r="N259" s="35">
        <f>ROUND((Reference!G$16*List!$H259)+Reference!G$17,0)</f>
        <v>3577</v>
      </c>
      <c r="O259" s="35">
        <f>ROUND((Reference!H$16*List!$H259)+Reference!H$17,0)</f>
        <v>3714</v>
      </c>
      <c r="P259" s="35">
        <f>ROUND((Reference!I$16*List!$H259)+Reference!I$17,0)</f>
        <v>3860</v>
      </c>
      <c r="Q259" s="35">
        <f>ROUND((Reference!J$16*List!$H259)+Reference!J$17,0)</f>
        <v>4469</v>
      </c>
      <c r="R259" s="35">
        <f>ROUND((Reference!K$16*List!$H259)+Reference!K$17,0)</f>
        <v>4611</v>
      </c>
      <c r="S259" s="35">
        <f>ROUND((Reference!L$16*List!$H259)+Reference!L$17,0)</f>
        <v>4975</v>
      </c>
      <c r="T259" s="35">
        <f>ROUND((Reference!M$16*List!$H259)+Reference!M$17,0)</f>
        <v>5942</v>
      </c>
      <c r="U259" s="35">
        <f>ROUND((Reference!N$16*List!$H259)+Reference!N$17,0)</f>
        <v>23975</v>
      </c>
      <c r="V259" s="36">
        <f>ROUND((Reference!O$16*List!$H259)+Reference!O$17,0)</f>
        <v>891</v>
      </c>
      <c r="W259" s="36">
        <f>ROUND((Reference!P$16*List!$H259)+Reference!P$17,0)</f>
        <v>1256</v>
      </c>
      <c r="X259" s="36">
        <f>ROUND((Reference!Q$16*List!$H259)+Reference!Q$17,0)</f>
        <v>628</v>
      </c>
      <c r="Y259" s="37"/>
      <c r="Z259" s="4" t="str">
        <f t="shared" si="7"/>
        <v>TUOLUMNE, California</v>
      </c>
      <c r="AA259" s="31" t="s">
        <v>1017</v>
      </c>
      <c r="AB259" s="38" t="s">
        <v>54</v>
      </c>
      <c r="AC259" s="32" t="s">
        <v>784</v>
      </c>
      <c r="AD259" s="39"/>
      <c r="AE259">
        <f t="shared" si="8"/>
        <v>1.2878000000000001</v>
      </c>
      <c r="AF259">
        <v>28660</v>
      </c>
      <c r="AG259" t="s">
        <v>1023</v>
      </c>
      <c r="AH259">
        <v>0.98910000000000009</v>
      </c>
    </row>
    <row r="260" spans="1:34" x14ac:dyDescent="0.35">
      <c r="A260" s="28" t="s">
        <v>1019</v>
      </c>
      <c r="B260" s="28" t="s">
        <v>1020</v>
      </c>
      <c r="C260" s="41">
        <v>37100</v>
      </c>
      <c r="D260" s="30" t="s">
        <v>1021</v>
      </c>
      <c r="E260" s="42" t="s">
        <v>1022</v>
      </c>
      <c r="F260" s="54" t="s">
        <v>784</v>
      </c>
      <c r="G260" s="33" t="s">
        <v>53</v>
      </c>
      <c r="H260" s="44">
        <v>1.319</v>
      </c>
      <c r="I260" s="35">
        <f>ROUND((Reference!B$16*List!$H260)+Reference!B$17,0)</f>
        <v>1400</v>
      </c>
      <c r="J260" s="35">
        <f>ROUND((Reference!C$16*List!$H260)+Reference!C$17,0)</f>
        <v>2088</v>
      </c>
      <c r="K260" s="35">
        <f>ROUND((Reference!D$16*List!$H260)+Reference!D$17,0)</f>
        <v>2501</v>
      </c>
      <c r="L260" s="35">
        <f>ROUND((Reference!E$16*List!$H260)+Reference!E$17,0)</f>
        <v>3092</v>
      </c>
      <c r="M260" s="35">
        <f>ROUND((Reference!F$16*List!$H260)+Reference!F$17,0)</f>
        <v>3221</v>
      </c>
      <c r="N260" s="35">
        <f>ROUND((Reference!G$16*List!$H260)+Reference!G$17,0)</f>
        <v>3647</v>
      </c>
      <c r="O260" s="35">
        <f>ROUND((Reference!H$16*List!$H260)+Reference!H$17,0)</f>
        <v>3786</v>
      </c>
      <c r="P260" s="35">
        <f>ROUND((Reference!I$16*List!$H260)+Reference!I$17,0)</f>
        <v>3935</v>
      </c>
      <c r="Q260" s="35">
        <f>ROUND((Reference!J$16*List!$H260)+Reference!J$17,0)</f>
        <v>4557</v>
      </c>
      <c r="R260" s="35">
        <f>ROUND((Reference!K$16*List!$H260)+Reference!K$17,0)</f>
        <v>4701</v>
      </c>
      <c r="S260" s="35">
        <f>ROUND((Reference!L$16*List!$H260)+Reference!L$17,0)</f>
        <v>5072</v>
      </c>
      <c r="T260" s="35">
        <f>ROUND((Reference!M$16*List!$H260)+Reference!M$17,0)</f>
        <v>6058</v>
      </c>
      <c r="U260" s="35">
        <f>ROUND((Reference!N$16*List!$H260)+Reference!N$17,0)</f>
        <v>24442</v>
      </c>
      <c r="V260" s="36">
        <f>ROUND((Reference!O$16*List!$H260)+Reference!O$17,0)</f>
        <v>909</v>
      </c>
      <c r="W260" s="36">
        <f>ROUND((Reference!P$16*List!$H260)+Reference!P$17,0)</f>
        <v>1280</v>
      </c>
      <c r="X260" s="36">
        <f>ROUND((Reference!Q$16*List!$H260)+Reference!Q$17,0)</f>
        <v>640</v>
      </c>
      <c r="Y260" s="37"/>
      <c r="Z260" s="4" t="str">
        <f t="shared" si="7"/>
        <v>VENTURA, California</v>
      </c>
      <c r="AA260" s="42" t="s">
        <v>1022</v>
      </c>
      <c r="AB260" s="38" t="s">
        <v>54</v>
      </c>
      <c r="AC260" s="43" t="s">
        <v>784</v>
      </c>
      <c r="AD260" s="45"/>
      <c r="AE260">
        <f t="shared" si="8"/>
        <v>1.319</v>
      </c>
      <c r="AF260">
        <v>28700</v>
      </c>
      <c r="AG260" t="s">
        <v>1027</v>
      </c>
      <c r="AH260">
        <v>0.7117</v>
      </c>
    </row>
    <row r="261" spans="1:34" x14ac:dyDescent="0.35">
      <c r="A261" s="28" t="s">
        <v>1024</v>
      </c>
      <c r="B261" s="28" t="s">
        <v>1025</v>
      </c>
      <c r="C261" s="29">
        <v>40900</v>
      </c>
      <c r="D261" s="30" t="s">
        <v>815</v>
      </c>
      <c r="E261" s="31" t="s">
        <v>1026</v>
      </c>
      <c r="F261" s="54" t="s">
        <v>784</v>
      </c>
      <c r="G261" s="33" t="s">
        <v>53</v>
      </c>
      <c r="H261" s="40">
        <v>1.7034</v>
      </c>
      <c r="I261" s="35">
        <f>ROUND((Reference!B$16*List!$H261)+Reference!B$17,0)</f>
        <v>1729</v>
      </c>
      <c r="J261" s="35">
        <f>ROUND((Reference!C$16*List!$H261)+Reference!C$17,0)</f>
        <v>2579</v>
      </c>
      <c r="K261" s="35">
        <f>ROUND((Reference!D$16*List!$H261)+Reference!D$17,0)</f>
        <v>3090</v>
      </c>
      <c r="L261" s="35">
        <f>ROUND((Reference!E$16*List!$H261)+Reference!E$17,0)</f>
        <v>3820</v>
      </c>
      <c r="M261" s="35">
        <f>ROUND((Reference!F$16*List!$H261)+Reference!F$17,0)</f>
        <v>3980</v>
      </c>
      <c r="N261" s="35">
        <f>ROUND((Reference!G$16*List!$H261)+Reference!G$17,0)</f>
        <v>4505</v>
      </c>
      <c r="O261" s="35">
        <f>ROUND((Reference!H$16*List!$H261)+Reference!H$17,0)</f>
        <v>4678</v>
      </c>
      <c r="P261" s="35">
        <f>ROUND((Reference!I$16*List!$H261)+Reference!I$17,0)</f>
        <v>4861</v>
      </c>
      <c r="Q261" s="35">
        <f>ROUND((Reference!J$16*List!$H261)+Reference!J$17,0)</f>
        <v>5629</v>
      </c>
      <c r="R261" s="35">
        <f>ROUND((Reference!K$16*List!$H261)+Reference!K$17,0)</f>
        <v>5807</v>
      </c>
      <c r="S261" s="35">
        <f>ROUND((Reference!L$16*List!$H261)+Reference!L$17,0)</f>
        <v>6266</v>
      </c>
      <c r="T261" s="35">
        <f>ROUND((Reference!M$16*List!$H261)+Reference!M$17,0)</f>
        <v>7484</v>
      </c>
      <c r="U261" s="35">
        <f>ROUND((Reference!N$16*List!$H261)+Reference!N$17,0)</f>
        <v>30195</v>
      </c>
      <c r="V261" s="36">
        <f>ROUND((Reference!O$16*List!$H261)+Reference!O$17,0)</f>
        <v>1122</v>
      </c>
      <c r="W261" s="36">
        <f>ROUND((Reference!P$16*List!$H261)+Reference!P$17,0)</f>
        <v>1582</v>
      </c>
      <c r="X261" s="36">
        <f>ROUND((Reference!Q$16*List!$H261)+Reference!Q$17,0)</f>
        <v>791</v>
      </c>
      <c r="Y261" s="37"/>
      <c r="Z261" s="4" t="str">
        <f t="shared" si="7"/>
        <v>YOLO, California</v>
      </c>
      <c r="AA261" s="31" t="s">
        <v>1026</v>
      </c>
      <c r="AB261" s="38" t="s">
        <v>54</v>
      </c>
      <c r="AC261" s="32" t="s">
        <v>784</v>
      </c>
      <c r="AD261" s="39"/>
      <c r="AE261">
        <f t="shared" si="8"/>
        <v>1.7034</v>
      </c>
      <c r="AF261">
        <v>28740</v>
      </c>
      <c r="AG261" t="s">
        <v>1031</v>
      </c>
      <c r="AH261">
        <v>0.99640000000000006</v>
      </c>
    </row>
    <row r="262" spans="1:34" x14ac:dyDescent="0.35">
      <c r="A262" s="28" t="s">
        <v>1028</v>
      </c>
      <c r="B262" s="28" t="s">
        <v>1029</v>
      </c>
      <c r="C262" s="41">
        <v>49700</v>
      </c>
      <c r="D262" s="30" t="s">
        <v>999</v>
      </c>
      <c r="E262" s="42" t="s">
        <v>1030</v>
      </c>
      <c r="F262" s="54" t="s">
        <v>784</v>
      </c>
      <c r="G262" s="33" t="s">
        <v>53</v>
      </c>
      <c r="H262" s="44">
        <v>1.4400000000000002</v>
      </c>
      <c r="I262" s="35">
        <f>ROUND((Reference!B$16*List!$H262)+Reference!B$17,0)</f>
        <v>1503</v>
      </c>
      <c r="J262" s="35">
        <f>ROUND((Reference!C$16*List!$H262)+Reference!C$17,0)</f>
        <v>2242</v>
      </c>
      <c r="K262" s="35">
        <f>ROUND((Reference!D$16*List!$H262)+Reference!D$17,0)</f>
        <v>2687</v>
      </c>
      <c r="L262" s="35">
        <f>ROUND((Reference!E$16*List!$H262)+Reference!E$17,0)</f>
        <v>3321</v>
      </c>
      <c r="M262" s="35">
        <f>ROUND((Reference!F$16*List!$H262)+Reference!F$17,0)</f>
        <v>3460</v>
      </c>
      <c r="N262" s="35">
        <f>ROUND((Reference!G$16*List!$H262)+Reference!G$17,0)</f>
        <v>3917</v>
      </c>
      <c r="O262" s="35">
        <f>ROUND((Reference!H$16*List!$H262)+Reference!H$17,0)</f>
        <v>4067</v>
      </c>
      <c r="P262" s="35">
        <f>ROUND((Reference!I$16*List!$H262)+Reference!I$17,0)</f>
        <v>4227</v>
      </c>
      <c r="Q262" s="35">
        <f>ROUND((Reference!J$16*List!$H262)+Reference!J$17,0)</f>
        <v>4894</v>
      </c>
      <c r="R262" s="35">
        <f>ROUND((Reference!K$16*List!$H262)+Reference!K$17,0)</f>
        <v>5049</v>
      </c>
      <c r="S262" s="35">
        <f>ROUND((Reference!L$16*List!$H262)+Reference!L$17,0)</f>
        <v>5448</v>
      </c>
      <c r="T262" s="35">
        <f>ROUND((Reference!M$16*List!$H262)+Reference!M$17,0)</f>
        <v>6507</v>
      </c>
      <c r="U262" s="35">
        <f>ROUND((Reference!N$16*List!$H262)+Reference!N$17,0)</f>
        <v>26253</v>
      </c>
      <c r="V262" s="36">
        <f>ROUND((Reference!O$16*List!$H262)+Reference!O$17,0)</f>
        <v>976</v>
      </c>
      <c r="W262" s="36">
        <f>ROUND((Reference!P$16*List!$H262)+Reference!P$17,0)</f>
        <v>1375</v>
      </c>
      <c r="X262" s="36">
        <f>ROUND((Reference!Q$16*List!$H262)+Reference!Q$17,0)</f>
        <v>688</v>
      </c>
      <c r="Y262" s="37"/>
      <c r="Z262" s="4" t="str">
        <f t="shared" si="7"/>
        <v>YUBA, California</v>
      </c>
      <c r="AA262" s="42" t="s">
        <v>1030</v>
      </c>
      <c r="AB262" s="38" t="s">
        <v>54</v>
      </c>
      <c r="AC262" s="43" t="s">
        <v>784</v>
      </c>
      <c r="AD262" s="45"/>
      <c r="AE262">
        <f t="shared" si="8"/>
        <v>1.4400000000000002</v>
      </c>
      <c r="AF262">
        <v>28940</v>
      </c>
      <c r="AG262" t="s">
        <v>1034</v>
      </c>
      <c r="AH262">
        <v>0.72140000000000004</v>
      </c>
    </row>
    <row r="263" spans="1:34" x14ac:dyDescent="0.35">
      <c r="A263" s="28" t="s">
        <v>1032</v>
      </c>
      <c r="B263" s="28" t="s">
        <v>1033</v>
      </c>
      <c r="C263" s="41">
        <v>99905</v>
      </c>
      <c r="D263" s="30" t="s">
        <v>70</v>
      </c>
      <c r="E263" s="42" t="s">
        <v>334</v>
      </c>
      <c r="F263" s="54" t="s">
        <v>784</v>
      </c>
      <c r="G263" s="33" t="s">
        <v>64</v>
      </c>
      <c r="H263" s="44">
        <v>1.2878000000000001</v>
      </c>
      <c r="I263" s="35">
        <f>ROUND((Reference!B$16*List!$H263)+Reference!B$17,0)</f>
        <v>1373</v>
      </c>
      <c r="J263" s="35">
        <f>ROUND((Reference!C$16*List!$H263)+Reference!C$17,0)</f>
        <v>2048</v>
      </c>
      <c r="K263" s="35">
        <f>ROUND((Reference!D$16*List!$H263)+Reference!D$17,0)</f>
        <v>2454</v>
      </c>
      <c r="L263" s="35">
        <f>ROUND((Reference!E$16*List!$H263)+Reference!E$17,0)</f>
        <v>3033</v>
      </c>
      <c r="M263" s="35">
        <f>ROUND((Reference!F$16*List!$H263)+Reference!F$17,0)</f>
        <v>3160</v>
      </c>
      <c r="N263" s="35">
        <f>ROUND((Reference!G$16*List!$H263)+Reference!G$17,0)</f>
        <v>3577</v>
      </c>
      <c r="O263" s="35">
        <f>ROUND((Reference!H$16*List!$H263)+Reference!H$17,0)</f>
        <v>3714</v>
      </c>
      <c r="P263" s="35">
        <f>ROUND((Reference!I$16*List!$H263)+Reference!I$17,0)</f>
        <v>3860</v>
      </c>
      <c r="Q263" s="35">
        <f>ROUND((Reference!J$16*List!$H263)+Reference!J$17,0)</f>
        <v>4469</v>
      </c>
      <c r="R263" s="35">
        <f>ROUND((Reference!K$16*List!$H263)+Reference!K$17,0)</f>
        <v>4611</v>
      </c>
      <c r="S263" s="35">
        <f>ROUND((Reference!L$16*List!$H263)+Reference!L$17,0)</f>
        <v>4975</v>
      </c>
      <c r="T263" s="35">
        <f>ROUND((Reference!M$16*List!$H263)+Reference!M$17,0)</f>
        <v>5942</v>
      </c>
      <c r="U263" s="35">
        <f>ROUND((Reference!N$16*List!$H263)+Reference!N$17,0)</f>
        <v>23975</v>
      </c>
      <c r="V263" s="36">
        <f>ROUND((Reference!O$16*List!$H263)+Reference!O$17,0)</f>
        <v>891</v>
      </c>
      <c r="W263" s="36">
        <f>ROUND((Reference!P$16*List!$H263)+Reference!P$17,0)</f>
        <v>1256</v>
      </c>
      <c r="X263" s="36">
        <f>ROUND((Reference!Q$16*List!$H263)+Reference!Q$17,0)</f>
        <v>628</v>
      </c>
      <c r="Y263" s="37"/>
      <c r="Z263" s="4" t="str">
        <f t="shared" si="7"/>
        <v>STATEWIDE, California</v>
      </c>
      <c r="AA263" s="42" t="s">
        <v>334</v>
      </c>
      <c r="AB263" s="38" t="s">
        <v>54</v>
      </c>
      <c r="AC263" s="43" t="s">
        <v>784</v>
      </c>
      <c r="AD263" s="45"/>
      <c r="AE263">
        <f t="shared" si="8"/>
        <v>1.2878000000000001</v>
      </c>
      <c r="AF263">
        <v>29020</v>
      </c>
      <c r="AG263" t="s">
        <v>1039</v>
      </c>
      <c r="AH263">
        <v>0.95730000000000004</v>
      </c>
    </row>
    <row r="264" spans="1:34" x14ac:dyDescent="0.35">
      <c r="A264" s="28" t="s">
        <v>1035</v>
      </c>
      <c r="B264" s="28" t="s">
        <v>1036</v>
      </c>
      <c r="C264" s="41">
        <v>19740</v>
      </c>
      <c r="D264" s="30" t="s">
        <v>651</v>
      </c>
      <c r="E264" s="42" t="s">
        <v>1037</v>
      </c>
      <c r="F264" s="54" t="s">
        <v>1038</v>
      </c>
      <c r="G264" s="33" t="s">
        <v>53</v>
      </c>
      <c r="H264" s="44">
        <v>0.9900000000000001</v>
      </c>
      <c r="I264" s="35">
        <f>ROUND((Reference!B$16*List!$H264)+Reference!B$17,0)</f>
        <v>1118</v>
      </c>
      <c r="J264" s="35">
        <f>ROUND((Reference!C$16*List!$H264)+Reference!C$17,0)</f>
        <v>1667</v>
      </c>
      <c r="K264" s="35">
        <f>ROUND((Reference!D$16*List!$H264)+Reference!D$17,0)</f>
        <v>1997</v>
      </c>
      <c r="L264" s="35">
        <f>ROUND((Reference!E$16*List!$H264)+Reference!E$17,0)</f>
        <v>2469</v>
      </c>
      <c r="M264" s="35">
        <f>ROUND((Reference!F$16*List!$H264)+Reference!F$17,0)</f>
        <v>2572</v>
      </c>
      <c r="N264" s="35">
        <f>ROUND((Reference!G$16*List!$H264)+Reference!G$17,0)</f>
        <v>2912</v>
      </c>
      <c r="O264" s="35">
        <f>ROUND((Reference!H$16*List!$H264)+Reference!H$17,0)</f>
        <v>3024</v>
      </c>
      <c r="P264" s="35">
        <f>ROUND((Reference!I$16*List!$H264)+Reference!I$17,0)</f>
        <v>3142</v>
      </c>
      <c r="Q264" s="35">
        <f>ROUND((Reference!J$16*List!$H264)+Reference!J$17,0)</f>
        <v>3639</v>
      </c>
      <c r="R264" s="35">
        <f>ROUND((Reference!K$16*List!$H264)+Reference!K$17,0)</f>
        <v>3754</v>
      </c>
      <c r="S264" s="35">
        <f>ROUND((Reference!L$16*List!$H264)+Reference!L$17,0)</f>
        <v>4050</v>
      </c>
      <c r="T264" s="35">
        <f>ROUND((Reference!M$16*List!$H264)+Reference!M$17,0)</f>
        <v>4837</v>
      </c>
      <c r="U264" s="35">
        <f>ROUND((Reference!N$16*List!$H264)+Reference!N$17,0)</f>
        <v>19518</v>
      </c>
      <c r="V264" s="36">
        <f>ROUND((Reference!O$16*List!$H264)+Reference!O$17,0)</f>
        <v>726</v>
      </c>
      <c r="W264" s="36">
        <f>ROUND((Reference!P$16*List!$H264)+Reference!P$17,0)</f>
        <v>1022</v>
      </c>
      <c r="X264" s="36">
        <f>ROUND((Reference!Q$16*List!$H264)+Reference!Q$17,0)</f>
        <v>511</v>
      </c>
      <c r="Y264" s="37"/>
      <c r="Z264" s="4" t="str">
        <f t="shared" si="7"/>
        <v>ADAMS, Colorado</v>
      </c>
      <c r="AA264" s="42" t="s">
        <v>1037</v>
      </c>
      <c r="AB264" s="38" t="s">
        <v>54</v>
      </c>
      <c r="AC264" s="43" t="s">
        <v>1038</v>
      </c>
      <c r="AD264" s="45"/>
      <c r="AE264">
        <f t="shared" si="8"/>
        <v>0.9900000000000001</v>
      </c>
      <c r="AF264">
        <v>29100</v>
      </c>
      <c r="AG264" t="s">
        <v>1043</v>
      </c>
      <c r="AH264">
        <v>0.9447000000000001</v>
      </c>
    </row>
    <row r="265" spans="1:34" x14ac:dyDescent="0.35">
      <c r="A265" s="28" t="s">
        <v>1040</v>
      </c>
      <c r="B265" s="28" t="s">
        <v>1041</v>
      </c>
      <c r="C265" s="29">
        <v>99906</v>
      </c>
      <c r="D265" s="30" t="s">
        <v>74</v>
      </c>
      <c r="E265" s="31" t="s">
        <v>1042</v>
      </c>
      <c r="F265" s="55" t="s">
        <v>1038</v>
      </c>
      <c r="G265" s="33" t="s">
        <v>64</v>
      </c>
      <c r="H265" s="40">
        <v>1.0264</v>
      </c>
      <c r="I265" s="35">
        <f>ROUND((Reference!B$16*List!$H265)+Reference!B$17,0)</f>
        <v>1149</v>
      </c>
      <c r="J265" s="35">
        <f>ROUND((Reference!C$16*List!$H265)+Reference!C$17,0)</f>
        <v>1714</v>
      </c>
      <c r="K265" s="35">
        <f>ROUND((Reference!D$16*List!$H265)+Reference!D$17,0)</f>
        <v>2053</v>
      </c>
      <c r="L265" s="35">
        <f>ROUND((Reference!E$16*List!$H265)+Reference!E$17,0)</f>
        <v>2538</v>
      </c>
      <c r="M265" s="35">
        <f>ROUND((Reference!F$16*List!$H265)+Reference!F$17,0)</f>
        <v>2644</v>
      </c>
      <c r="N265" s="35">
        <f>ROUND((Reference!G$16*List!$H265)+Reference!G$17,0)</f>
        <v>2993</v>
      </c>
      <c r="O265" s="35">
        <f>ROUND((Reference!H$16*List!$H265)+Reference!H$17,0)</f>
        <v>3108</v>
      </c>
      <c r="P265" s="35">
        <f>ROUND((Reference!I$16*List!$H265)+Reference!I$17,0)</f>
        <v>3230</v>
      </c>
      <c r="Q265" s="35">
        <f>ROUND((Reference!J$16*List!$H265)+Reference!J$17,0)</f>
        <v>3740</v>
      </c>
      <c r="R265" s="35">
        <f>ROUND((Reference!K$16*List!$H265)+Reference!K$17,0)</f>
        <v>3858</v>
      </c>
      <c r="S265" s="35">
        <f>ROUND((Reference!L$16*List!$H265)+Reference!L$17,0)</f>
        <v>4163</v>
      </c>
      <c r="T265" s="35">
        <f>ROUND((Reference!M$16*List!$H265)+Reference!M$17,0)</f>
        <v>4972</v>
      </c>
      <c r="U265" s="35">
        <f>ROUND((Reference!N$16*List!$H265)+Reference!N$17,0)</f>
        <v>20063</v>
      </c>
      <c r="V265" s="36">
        <f>ROUND((Reference!O$16*List!$H265)+Reference!O$17,0)</f>
        <v>746</v>
      </c>
      <c r="W265" s="36">
        <f>ROUND((Reference!P$16*List!$H265)+Reference!P$17,0)</f>
        <v>1051</v>
      </c>
      <c r="X265" s="36">
        <f>ROUND((Reference!Q$16*List!$H265)+Reference!Q$17,0)</f>
        <v>525</v>
      </c>
      <c r="Y265" s="37"/>
      <c r="Z265" s="4" t="str">
        <f t="shared" si="7"/>
        <v>ALAMOSA, Colorado</v>
      </c>
      <c r="AA265" s="31" t="s">
        <v>1042</v>
      </c>
      <c r="AB265" s="38" t="s">
        <v>54</v>
      </c>
      <c r="AC265" s="32" t="s">
        <v>1038</v>
      </c>
      <c r="AD265" s="39"/>
      <c r="AE265">
        <f t="shared" si="8"/>
        <v>1.0264</v>
      </c>
      <c r="AF265">
        <v>29180</v>
      </c>
      <c r="AG265" t="s">
        <v>1047</v>
      </c>
      <c r="AH265">
        <v>0.77429999999999999</v>
      </c>
    </row>
    <row r="266" spans="1:34" x14ac:dyDescent="0.35">
      <c r="A266" s="28" t="s">
        <v>1044</v>
      </c>
      <c r="B266" s="28" t="s">
        <v>1045</v>
      </c>
      <c r="C266" s="41">
        <v>19740</v>
      </c>
      <c r="D266" s="30" t="s">
        <v>651</v>
      </c>
      <c r="E266" s="42" t="s">
        <v>1046</v>
      </c>
      <c r="F266" s="54" t="s">
        <v>1038</v>
      </c>
      <c r="G266" s="33" t="s">
        <v>53</v>
      </c>
      <c r="H266" s="40">
        <v>0.9900000000000001</v>
      </c>
      <c r="I266" s="35">
        <f>ROUND((Reference!B$16*List!$H266)+Reference!B$17,0)</f>
        <v>1118</v>
      </c>
      <c r="J266" s="35">
        <f>ROUND((Reference!C$16*List!$H266)+Reference!C$17,0)</f>
        <v>1667</v>
      </c>
      <c r="K266" s="35">
        <f>ROUND((Reference!D$16*List!$H266)+Reference!D$17,0)</f>
        <v>1997</v>
      </c>
      <c r="L266" s="35">
        <f>ROUND((Reference!E$16*List!$H266)+Reference!E$17,0)</f>
        <v>2469</v>
      </c>
      <c r="M266" s="35">
        <f>ROUND((Reference!F$16*List!$H266)+Reference!F$17,0)</f>
        <v>2572</v>
      </c>
      <c r="N266" s="35">
        <f>ROUND((Reference!G$16*List!$H266)+Reference!G$17,0)</f>
        <v>2912</v>
      </c>
      <c r="O266" s="35">
        <f>ROUND((Reference!H$16*List!$H266)+Reference!H$17,0)</f>
        <v>3024</v>
      </c>
      <c r="P266" s="35">
        <f>ROUND((Reference!I$16*List!$H266)+Reference!I$17,0)</f>
        <v>3142</v>
      </c>
      <c r="Q266" s="35">
        <f>ROUND((Reference!J$16*List!$H266)+Reference!J$17,0)</f>
        <v>3639</v>
      </c>
      <c r="R266" s="35">
        <f>ROUND((Reference!K$16*List!$H266)+Reference!K$17,0)</f>
        <v>3754</v>
      </c>
      <c r="S266" s="35">
        <f>ROUND((Reference!L$16*List!$H266)+Reference!L$17,0)</f>
        <v>4050</v>
      </c>
      <c r="T266" s="35">
        <f>ROUND((Reference!M$16*List!$H266)+Reference!M$17,0)</f>
        <v>4837</v>
      </c>
      <c r="U266" s="35">
        <f>ROUND((Reference!N$16*List!$H266)+Reference!N$17,0)</f>
        <v>19518</v>
      </c>
      <c r="V266" s="36">
        <f>ROUND((Reference!O$16*List!$H266)+Reference!O$17,0)</f>
        <v>726</v>
      </c>
      <c r="W266" s="36">
        <f>ROUND((Reference!P$16*List!$H266)+Reference!P$17,0)</f>
        <v>1022</v>
      </c>
      <c r="X266" s="36">
        <f>ROUND((Reference!Q$16*List!$H266)+Reference!Q$17,0)</f>
        <v>511</v>
      </c>
      <c r="Y266" s="37"/>
      <c r="Z266" s="4" t="str">
        <f t="shared" si="7"/>
        <v>ARAPAHOE, Colorado</v>
      </c>
      <c r="AA266" s="31" t="s">
        <v>1046</v>
      </c>
      <c r="AB266" s="38" t="s">
        <v>54</v>
      </c>
      <c r="AC266" s="32" t="s">
        <v>1038</v>
      </c>
      <c r="AD266" s="39"/>
      <c r="AE266">
        <f t="shared" si="8"/>
        <v>0.9900000000000001</v>
      </c>
      <c r="AF266">
        <v>29200</v>
      </c>
      <c r="AG266" t="s">
        <v>1051</v>
      </c>
      <c r="AH266">
        <v>0.9638000000000001</v>
      </c>
    </row>
    <row r="267" spans="1:34" x14ac:dyDescent="0.35">
      <c r="A267" s="28" t="s">
        <v>1048</v>
      </c>
      <c r="B267" s="28" t="s">
        <v>1049</v>
      </c>
      <c r="C267" s="41">
        <v>99906</v>
      </c>
      <c r="D267" s="30" t="s">
        <v>74</v>
      </c>
      <c r="E267" s="42" t="s">
        <v>1050</v>
      </c>
      <c r="F267" s="55" t="s">
        <v>1038</v>
      </c>
      <c r="G267" s="33" t="s">
        <v>64</v>
      </c>
      <c r="H267" s="44">
        <v>1.0264</v>
      </c>
      <c r="I267" s="35">
        <f>ROUND((Reference!B$16*List!$H267)+Reference!B$17,0)</f>
        <v>1149</v>
      </c>
      <c r="J267" s="35">
        <f>ROUND((Reference!C$16*List!$H267)+Reference!C$17,0)</f>
        <v>1714</v>
      </c>
      <c r="K267" s="35">
        <f>ROUND((Reference!D$16*List!$H267)+Reference!D$17,0)</f>
        <v>2053</v>
      </c>
      <c r="L267" s="35">
        <f>ROUND((Reference!E$16*List!$H267)+Reference!E$17,0)</f>
        <v>2538</v>
      </c>
      <c r="M267" s="35">
        <f>ROUND((Reference!F$16*List!$H267)+Reference!F$17,0)</f>
        <v>2644</v>
      </c>
      <c r="N267" s="35">
        <f>ROUND((Reference!G$16*List!$H267)+Reference!G$17,0)</f>
        <v>2993</v>
      </c>
      <c r="O267" s="35">
        <f>ROUND((Reference!H$16*List!$H267)+Reference!H$17,0)</f>
        <v>3108</v>
      </c>
      <c r="P267" s="35">
        <f>ROUND((Reference!I$16*List!$H267)+Reference!I$17,0)</f>
        <v>3230</v>
      </c>
      <c r="Q267" s="35">
        <f>ROUND((Reference!J$16*List!$H267)+Reference!J$17,0)</f>
        <v>3740</v>
      </c>
      <c r="R267" s="35">
        <f>ROUND((Reference!K$16*List!$H267)+Reference!K$17,0)</f>
        <v>3858</v>
      </c>
      <c r="S267" s="35">
        <f>ROUND((Reference!L$16*List!$H267)+Reference!L$17,0)</f>
        <v>4163</v>
      </c>
      <c r="T267" s="35">
        <f>ROUND((Reference!M$16*List!$H267)+Reference!M$17,0)</f>
        <v>4972</v>
      </c>
      <c r="U267" s="35">
        <f>ROUND((Reference!N$16*List!$H267)+Reference!N$17,0)</f>
        <v>20063</v>
      </c>
      <c r="V267" s="36">
        <f>ROUND((Reference!O$16*List!$H267)+Reference!O$17,0)</f>
        <v>746</v>
      </c>
      <c r="W267" s="36">
        <f>ROUND((Reference!P$16*List!$H267)+Reference!P$17,0)</f>
        <v>1051</v>
      </c>
      <c r="X267" s="36">
        <f>ROUND((Reference!Q$16*List!$H267)+Reference!Q$17,0)</f>
        <v>525</v>
      </c>
      <c r="Y267" s="37"/>
      <c r="Z267" s="4" t="str">
        <f t="shared" si="7"/>
        <v>ARCHULETA, Colorado</v>
      </c>
      <c r="AA267" s="42" t="s">
        <v>1050</v>
      </c>
      <c r="AB267" s="38" t="s">
        <v>54</v>
      </c>
      <c r="AC267" s="43" t="s">
        <v>1038</v>
      </c>
      <c r="AD267" s="45"/>
      <c r="AE267">
        <f t="shared" si="8"/>
        <v>1.0264</v>
      </c>
      <c r="AF267">
        <v>29340</v>
      </c>
      <c r="AG267" t="s">
        <v>1055</v>
      </c>
      <c r="AH267">
        <v>0.80680000000000007</v>
      </c>
    </row>
    <row r="268" spans="1:34" x14ac:dyDescent="0.35">
      <c r="A268" s="28" t="s">
        <v>1052</v>
      </c>
      <c r="B268" s="28" t="s">
        <v>1053</v>
      </c>
      <c r="C268" s="29">
        <v>99906</v>
      </c>
      <c r="D268" s="30" t="s">
        <v>74</v>
      </c>
      <c r="E268" s="31" t="s">
        <v>1054</v>
      </c>
      <c r="F268" s="55" t="s">
        <v>1038</v>
      </c>
      <c r="G268" s="33" t="s">
        <v>64</v>
      </c>
      <c r="H268" s="44">
        <v>1.0264</v>
      </c>
      <c r="I268" s="35">
        <f>ROUND((Reference!B$16*List!$H268)+Reference!B$17,0)</f>
        <v>1149</v>
      </c>
      <c r="J268" s="35">
        <f>ROUND((Reference!C$16*List!$H268)+Reference!C$17,0)</f>
        <v>1714</v>
      </c>
      <c r="K268" s="35">
        <f>ROUND((Reference!D$16*List!$H268)+Reference!D$17,0)</f>
        <v>2053</v>
      </c>
      <c r="L268" s="35">
        <f>ROUND((Reference!E$16*List!$H268)+Reference!E$17,0)</f>
        <v>2538</v>
      </c>
      <c r="M268" s="35">
        <f>ROUND((Reference!F$16*List!$H268)+Reference!F$17,0)</f>
        <v>2644</v>
      </c>
      <c r="N268" s="35">
        <f>ROUND((Reference!G$16*List!$H268)+Reference!G$17,0)</f>
        <v>2993</v>
      </c>
      <c r="O268" s="35">
        <f>ROUND((Reference!H$16*List!$H268)+Reference!H$17,0)</f>
        <v>3108</v>
      </c>
      <c r="P268" s="35">
        <f>ROUND((Reference!I$16*List!$H268)+Reference!I$17,0)</f>
        <v>3230</v>
      </c>
      <c r="Q268" s="35">
        <f>ROUND((Reference!J$16*List!$H268)+Reference!J$17,0)</f>
        <v>3740</v>
      </c>
      <c r="R268" s="35">
        <f>ROUND((Reference!K$16*List!$H268)+Reference!K$17,0)</f>
        <v>3858</v>
      </c>
      <c r="S268" s="35">
        <f>ROUND((Reference!L$16*List!$H268)+Reference!L$17,0)</f>
        <v>4163</v>
      </c>
      <c r="T268" s="35">
        <f>ROUND((Reference!M$16*List!$H268)+Reference!M$17,0)</f>
        <v>4972</v>
      </c>
      <c r="U268" s="35">
        <f>ROUND((Reference!N$16*List!$H268)+Reference!N$17,0)</f>
        <v>20063</v>
      </c>
      <c r="V268" s="36">
        <f>ROUND((Reference!O$16*List!$H268)+Reference!O$17,0)</f>
        <v>746</v>
      </c>
      <c r="W268" s="36">
        <f>ROUND((Reference!P$16*List!$H268)+Reference!P$17,0)</f>
        <v>1051</v>
      </c>
      <c r="X268" s="36">
        <f>ROUND((Reference!Q$16*List!$H268)+Reference!Q$17,0)</f>
        <v>525</v>
      </c>
      <c r="Y268" s="37"/>
      <c r="Z268" s="4" t="str">
        <f t="shared" si="7"/>
        <v>BACA, Colorado</v>
      </c>
      <c r="AA268" s="42" t="s">
        <v>1054</v>
      </c>
      <c r="AB268" s="38" t="s">
        <v>54</v>
      </c>
      <c r="AC268" s="43" t="s">
        <v>1038</v>
      </c>
      <c r="AD268" s="45"/>
      <c r="AE268">
        <f t="shared" si="8"/>
        <v>1.0264</v>
      </c>
      <c r="AF268">
        <v>29404</v>
      </c>
      <c r="AG268" t="s">
        <v>1059</v>
      </c>
      <c r="AH268">
        <v>0.98330000000000006</v>
      </c>
    </row>
    <row r="269" spans="1:34" x14ac:dyDescent="0.35">
      <c r="A269" s="28" t="s">
        <v>1056</v>
      </c>
      <c r="B269" s="28" t="s">
        <v>1057</v>
      </c>
      <c r="C269" s="41">
        <v>99906</v>
      </c>
      <c r="D269" s="30" t="s">
        <v>74</v>
      </c>
      <c r="E269" s="42" t="s">
        <v>1058</v>
      </c>
      <c r="F269" s="55" t="s">
        <v>1038</v>
      </c>
      <c r="G269" s="33" t="s">
        <v>64</v>
      </c>
      <c r="H269" s="40">
        <v>1.0264</v>
      </c>
      <c r="I269" s="35">
        <f>ROUND((Reference!B$16*List!$H269)+Reference!B$17,0)</f>
        <v>1149</v>
      </c>
      <c r="J269" s="35">
        <f>ROUND((Reference!C$16*List!$H269)+Reference!C$17,0)</f>
        <v>1714</v>
      </c>
      <c r="K269" s="35">
        <f>ROUND((Reference!D$16*List!$H269)+Reference!D$17,0)</f>
        <v>2053</v>
      </c>
      <c r="L269" s="35">
        <f>ROUND((Reference!E$16*List!$H269)+Reference!E$17,0)</f>
        <v>2538</v>
      </c>
      <c r="M269" s="35">
        <f>ROUND((Reference!F$16*List!$H269)+Reference!F$17,0)</f>
        <v>2644</v>
      </c>
      <c r="N269" s="35">
        <f>ROUND((Reference!G$16*List!$H269)+Reference!G$17,0)</f>
        <v>2993</v>
      </c>
      <c r="O269" s="35">
        <f>ROUND((Reference!H$16*List!$H269)+Reference!H$17,0)</f>
        <v>3108</v>
      </c>
      <c r="P269" s="35">
        <f>ROUND((Reference!I$16*List!$H269)+Reference!I$17,0)</f>
        <v>3230</v>
      </c>
      <c r="Q269" s="35">
        <f>ROUND((Reference!J$16*List!$H269)+Reference!J$17,0)</f>
        <v>3740</v>
      </c>
      <c r="R269" s="35">
        <f>ROUND((Reference!K$16*List!$H269)+Reference!K$17,0)</f>
        <v>3858</v>
      </c>
      <c r="S269" s="35">
        <f>ROUND((Reference!L$16*List!$H269)+Reference!L$17,0)</f>
        <v>4163</v>
      </c>
      <c r="T269" s="35">
        <f>ROUND((Reference!M$16*List!$H269)+Reference!M$17,0)</f>
        <v>4972</v>
      </c>
      <c r="U269" s="35">
        <f>ROUND((Reference!N$16*List!$H269)+Reference!N$17,0)</f>
        <v>20063</v>
      </c>
      <c r="V269" s="36">
        <f>ROUND((Reference!O$16*List!$H269)+Reference!O$17,0)</f>
        <v>746</v>
      </c>
      <c r="W269" s="36">
        <f>ROUND((Reference!P$16*List!$H269)+Reference!P$17,0)</f>
        <v>1051</v>
      </c>
      <c r="X269" s="36">
        <f>ROUND((Reference!Q$16*List!$H269)+Reference!Q$17,0)</f>
        <v>525</v>
      </c>
      <c r="Y269" s="37"/>
      <c r="Z269" s="4" t="str">
        <f t="shared" si="7"/>
        <v>BENT, Colorado</v>
      </c>
      <c r="AA269" s="31" t="s">
        <v>1058</v>
      </c>
      <c r="AB269" s="38" t="s">
        <v>54</v>
      </c>
      <c r="AC269" s="32" t="s">
        <v>1038</v>
      </c>
      <c r="AD269" s="39"/>
      <c r="AE269">
        <f t="shared" si="8"/>
        <v>1.0264</v>
      </c>
      <c r="AF269">
        <v>29420</v>
      </c>
      <c r="AG269" t="s">
        <v>464</v>
      </c>
      <c r="AH269">
        <v>0.87339999999999995</v>
      </c>
    </row>
    <row r="270" spans="1:34" x14ac:dyDescent="0.35">
      <c r="A270" s="28" t="s">
        <v>1060</v>
      </c>
      <c r="B270" s="28" t="s">
        <v>1061</v>
      </c>
      <c r="C270" s="41">
        <v>14500</v>
      </c>
      <c r="D270" s="30" t="s">
        <v>435</v>
      </c>
      <c r="E270" s="42" t="s">
        <v>1062</v>
      </c>
      <c r="F270" s="54" t="s">
        <v>1038</v>
      </c>
      <c r="G270" s="33" t="s">
        <v>53</v>
      </c>
      <c r="H270" s="44">
        <v>1.0134000000000001</v>
      </c>
      <c r="I270" s="35">
        <f>ROUND((Reference!B$16*List!$H270)+Reference!B$17,0)</f>
        <v>1138</v>
      </c>
      <c r="J270" s="35">
        <f>ROUND((Reference!C$16*List!$H270)+Reference!C$17,0)</f>
        <v>1697</v>
      </c>
      <c r="K270" s="35">
        <f>ROUND((Reference!D$16*List!$H270)+Reference!D$17,0)</f>
        <v>2033</v>
      </c>
      <c r="L270" s="35">
        <f>ROUND((Reference!E$16*List!$H270)+Reference!E$17,0)</f>
        <v>2513</v>
      </c>
      <c r="M270" s="35">
        <f>ROUND((Reference!F$16*List!$H270)+Reference!F$17,0)</f>
        <v>2619</v>
      </c>
      <c r="N270" s="35">
        <f>ROUND((Reference!G$16*List!$H270)+Reference!G$17,0)</f>
        <v>2964</v>
      </c>
      <c r="O270" s="35">
        <f>ROUND((Reference!H$16*List!$H270)+Reference!H$17,0)</f>
        <v>3078</v>
      </c>
      <c r="P270" s="35">
        <f>ROUND((Reference!I$16*List!$H270)+Reference!I$17,0)</f>
        <v>3199</v>
      </c>
      <c r="Q270" s="35">
        <f>ROUND((Reference!J$16*List!$H270)+Reference!J$17,0)</f>
        <v>3704</v>
      </c>
      <c r="R270" s="35">
        <f>ROUND((Reference!K$16*List!$H270)+Reference!K$17,0)</f>
        <v>3821</v>
      </c>
      <c r="S270" s="35">
        <f>ROUND((Reference!L$16*List!$H270)+Reference!L$17,0)</f>
        <v>4123</v>
      </c>
      <c r="T270" s="35">
        <f>ROUND((Reference!M$16*List!$H270)+Reference!M$17,0)</f>
        <v>4924</v>
      </c>
      <c r="U270" s="35">
        <f>ROUND((Reference!N$16*List!$H270)+Reference!N$17,0)</f>
        <v>19868</v>
      </c>
      <c r="V270" s="36">
        <f>ROUND((Reference!O$16*List!$H270)+Reference!O$17,0)</f>
        <v>739</v>
      </c>
      <c r="W270" s="36">
        <f>ROUND((Reference!P$16*List!$H270)+Reference!P$17,0)</f>
        <v>1041</v>
      </c>
      <c r="X270" s="36">
        <f>ROUND((Reference!Q$16*List!$H270)+Reference!Q$17,0)</f>
        <v>520</v>
      </c>
      <c r="Y270" s="37"/>
      <c r="Z270" s="4" t="str">
        <f t="shared" si="7"/>
        <v>BOULDER, Colorado</v>
      </c>
      <c r="AA270" s="42" t="s">
        <v>1062</v>
      </c>
      <c r="AB270" s="38" t="s">
        <v>54</v>
      </c>
      <c r="AC270" s="43" t="s">
        <v>1038</v>
      </c>
      <c r="AD270" s="45"/>
      <c r="AE270">
        <f t="shared" si="8"/>
        <v>1.0134000000000001</v>
      </c>
      <c r="AF270">
        <v>29460</v>
      </c>
      <c r="AG270" t="s">
        <v>1066</v>
      </c>
      <c r="AH270">
        <v>0.8246</v>
      </c>
    </row>
    <row r="271" spans="1:34" x14ac:dyDescent="0.35">
      <c r="A271" s="28" t="s">
        <v>1063</v>
      </c>
      <c r="B271" s="28" t="s">
        <v>1064</v>
      </c>
      <c r="C271" s="41">
        <v>19740</v>
      </c>
      <c r="D271" s="30" t="s">
        <v>651</v>
      </c>
      <c r="E271" s="42" t="s">
        <v>1065</v>
      </c>
      <c r="F271" s="55" t="s">
        <v>1038</v>
      </c>
      <c r="G271" s="33" t="s">
        <v>53</v>
      </c>
      <c r="H271" s="44">
        <v>0.9900000000000001</v>
      </c>
      <c r="I271" s="35">
        <f>ROUND((Reference!B$16*List!$H271)+Reference!B$17,0)</f>
        <v>1118</v>
      </c>
      <c r="J271" s="35">
        <f>ROUND((Reference!C$16*List!$H271)+Reference!C$17,0)</f>
        <v>1667</v>
      </c>
      <c r="K271" s="35">
        <f>ROUND((Reference!D$16*List!$H271)+Reference!D$17,0)</f>
        <v>1997</v>
      </c>
      <c r="L271" s="35">
        <f>ROUND((Reference!E$16*List!$H271)+Reference!E$17,0)</f>
        <v>2469</v>
      </c>
      <c r="M271" s="35">
        <f>ROUND((Reference!F$16*List!$H271)+Reference!F$17,0)</f>
        <v>2572</v>
      </c>
      <c r="N271" s="35">
        <f>ROUND((Reference!G$16*List!$H271)+Reference!G$17,0)</f>
        <v>2912</v>
      </c>
      <c r="O271" s="35">
        <f>ROUND((Reference!H$16*List!$H271)+Reference!H$17,0)</f>
        <v>3024</v>
      </c>
      <c r="P271" s="35">
        <f>ROUND((Reference!I$16*List!$H271)+Reference!I$17,0)</f>
        <v>3142</v>
      </c>
      <c r="Q271" s="35">
        <f>ROUND((Reference!J$16*List!$H271)+Reference!J$17,0)</f>
        <v>3639</v>
      </c>
      <c r="R271" s="35">
        <f>ROUND((Reference!K$16*List!$H271)+Reference!K$17,0)</f>
        <v>3754</v>
      </c>
      <c r="S271" s="35">
        <f>ROUND((Reference!L$16*List!$H271)+Reference!L$17,0)</f>
        <v>4050</v>
      </c>
      <c r="T271" s="35">
        <f>ROUND((Reference!M$16*List!$H271)+Reference!M$17,0)</f>
        <v>4837</v>
      </c>
      <c r="U271" s="35">
        <f>ROUND((Reference!N$16*List!$H271)+Reference!N$17,0)</f>
        <v>19518</v>
      </c>
      <c r="V271" s="36">
        <f>ROUND((Reference!O$16*List!$H271)+Reference!O$17,0)</f>
        <v>726</v>
      </c>
      <c r="W271" s="36">
        <f>ROUND((Reference!P$16*List!$H271)+Reference!P$17,0)</f>
        <v>1022</v>
      </c>
      <c r="X271" s="36">
        <f>ROUND((Reference!Q$16*List!$H271)+Reference!Q$17,0)</f>
        <v>511</v>
      </c>
      <c r="Y271" s="37"/>
      <c r="Z271" s="4" t="str">
        <f t="shared" ref="Z271:Z334" si="9">CONCATENATE(AA271, AB271, AC271)</f>
        <v>BROOMFIELD, Colorado</v>
      </c>
      <c r="AA271" s="42" t="s">
        <v>1065</v>
      </c>
      <c r="AB271" s="38" t="s">
        <v>54</v>
      </c>
      <c r="AC271" s="43" t="s">
        <v>1038</v>
      </c>
      <c r="AD271" s="45"/>
      <c r="AE271">
        <f t="shared" ref="AE271:AE334" si="10">IFERROR(INDEX($AH:$AH,MATCH($C271,$AF:$AF,0)),"")</f>
        <v>0.9900000000000001</v>
      </c>
      <c r="AF271">
        <v>29540</v>
      </c>
      <c r="AG271" t="s">
        <v>1070</v>
      </c>
      <c r="AH271">
        <v>0.92360000000000009</v>
      </c>
    </row>
    <row r="272" spans="1:34" x14ac:dyDescent="0.35">
      <c r="A272" s="28" t="s">
        <v>1067</v>
      </c>
      <c r="B272" s="28" t="s">
        <v>1068</v>
      </c>
      <c r="C272" s="41">
        <v>99906</v>
      </c>
      <c r="D272" s="30" t="s">
        <v>74</v>
      </c>
      <c r="E272" s="42" t="s">
        <v>1069</v>
      </c>
      <c r="F272" s="55" t="s">
        <v>1038</v>
      </c>
      <c r="G272" s="33" t="s">
        <v>64</v>
      </c>
      <c r="H272" s="44">
        <v>1.0264</v>
      </c>
      <c r="I272" s="35">
        <f>ROUND((Reference!B$16*List!$H272)+Reference!B$17,0)</f>
        <v>1149</v>
      </c>
      <c r="J272" s="35">
        <f>ROUND((Reference!C$16*List!$H272)+Reference!C$17,0)</f>
        <v>1714</v>
      </c>
      <c r="K272" s="35">
        <f>ROUND((Reference!D$16*List!$H272)+Reference!D$17,0)</f>
        <v>2053</v>
      </c>
      <c r="L272" s="35">
        <f>ROUND((Reference!E$16*List!$H272)+Reference!E$17,0)</f>
        <v>2538</v>
      </c>
      <c r="M272" s="35">
        <f>ROUND((Reference!F$16*List!$H272)+Reference!F$17,0)</f>
        <v>2644</v>
      </c>
      <c r="N272" s="35">
        <f>ROUND((Reference!G$16*List!$H272)+Reference!G$17,0)</f>
        <v>2993</v>
      </c>
      <c r="O272" s="35">
        <f>ROUND((Reference!H$16*List!$H272)+Reference!H$17,0)</f>
        <v>3108</v>
      </c>
      <c r="P272" s="35">
        <f>ROUND((Reference!I$16*List!$H272)+Reference!I$17,0)</f>
        <v>3230</v>
      </c>
      <c r="Q272" s="35">
        <f>ROUND((Reference!J$16*List!$H272)+Reference!J$17,0)</f>
        <v>3740</v>
      </c>
      <c r="R272" s="35">
        <f>ROUND((Reference!K$16*List!$H272)+Reference!K$17,0)</f>
        <v>3858</v>
      </c>
      <c r="S272" s="35">
        <f>ROUND((Reference!L$16*List!$H272)+Reference!L$17,0)</f>
        <v>4163</v>
      </c>
      <c r="T272" s="35">
        <f>ROUND((Reference!M$16*List!$H272)+Reference!M$17,0)</f>
        <v>4972</v>
      </c>
      <c r="U272" s="35">
        <f>ROUND((Reference!N$16*List!$H272)+Reference!N$17,0)</f>
        <v>20063</v>
      </c>
      <c r="V272" s="36">
        <f>ROUND((Reference!O$16*List!$H272)+Reference!O$17,0)</f>
        <v>746</v>
      </c>
      <c r="W272" s="36">
        <f>ROUND((Reference!P$16*List!$H272)+Reference!P$17,0)</f>
        <v>1051</v>
      </c>
      <c r="X272" s="36">
        <f>ROUND((Reference!Q$16*List!$H272)+Reference!Q$17,0)</f>
        <v>525</v>
      </c>
      <c r="Y272" s="37"/>
      <c r="Z272" s="4" t="str">
        <f t="shared" si="9"/>
        <v>CHAFFEE, Colorado</v>
      </c>
      <c r="AA272" s="42" t="s">
        <v>1069</v>
      </c>
      <c r="AB272" s="38" t="s">
        <v>54</v>
      </c>
      <c r="AC272" s="43" t="s">
        <v>1038</v>
      </c>
      <c r="AD272" s="45"/>
      <c r="AE272">
        <f t="shared" si="10"/>
        <v>1.0264</v>
      </c>
      <c r="AF272">
        <v>29620</v>
      </c>
      <c r="AG272" t="s">
        <v>1074</v>
      </c>
      <c r="AH272">
        <v>0.91560000000000008</v>
      </c>
    </row>
    <row r="273" spans="1:34" x14ac:dyDescent="0.35">
      <c r="A273" s="28" t="s">
        <v>1071</v>
      </c>
      <c r="B273" s="28" t="s">
        <v>1072</v>
      </c>
      <c r="C273" s="41">
        <v>99906</v>
      </c>
      <c r="D273" s="30" t="s">
        <v>74</v>
      </c>
      <c r="E273" s="42" t="s">
        <v>1073</v>
      </c>
      <c r="F273" s="54" t="s">
        <v>1038</v>
      </c>
      <c r="G273" s="33" t="s">
        <v>64</v>
      </c>
      <c r="H273" s="44">
        <v>1.0264</v>
      </c>
      <c r="I273" s="35">
        <f>ROUND((Reference!B$16*List!$H273)+Reference!B$17,0)</f>
        <v>1149</v>
      </c>
      <c r="J273" s="35">
        <f>ROUND((Reference!C$16*List!$H273)+Reference!C$17,0)</f>
        <v>1714</v>
      </c>
      <c r="K273" s="35">
        <f>ROUND((Reference!D$16*List!$H273)+Reference!D$17,0)</f>
        <v>2053</v>
      </c>
      <c r="L273" s="35">
        <f>ROUND((Reference!E$16*List!$H273)+Reference!E$17,0)</f>
        <v>2538</v>
      </c>
      <c r="M273" s="35">
        <f>ROUND((Reference!F$16*List!$H273)+Reference!F$17,0)</f>
        <v>2644</v>
      </c>
      <c r="N273" s="35">
        <f>ROUND((Reference!G$16*List!$H273)+Reference!G$17,0)</f>
        <v>2993</v>
      </c>
      <c r="O273" s="35">
        <f>ROUND((Reference!H$16*List!$H273)+Reference!H$17,0)</f>
        <v>3108</v>
      </c>
      <c r="P273" s="35">
        <f>ROUND((Reference!I$16*List!$H273)+Reference!I$17,0)</f>
        <v>3230</v>
      </c>
      <c r="Q273" s="35">
        <f>ROUND((Reference!J$16*List!$H273)+Reference!J$17,0)</f>
        <v>3740</v>
      </c>
      <c r="R273" s="35">
        <f>ROUND((Reference!K$16*List!$H273)+Reference!K$17,0)</f>
        <v>3858</v>
      </c>
      <c r="S273" s="35">
        <f>ROUND((Reference!L$16*List!$H273)+Reference!L$17,0)</f>
        <v>4163</v>
      </c>
      <c r="T273" s="35">
        <f>ROUND((Reference!M$16*List!$H273)+Reference!M$17,0)</f>
        <v>4972</v>
      </c>
      <c r="U273" s="35">
        <f>ROUND((Reference!N$16*List!$H273)+Reference!N$17,0)</f>
        <v>20063</v>
      </c>
      <c r="V273" s="36">
        <f>ROUND((Reference!O$16*List!$H273)+Reference!O$17,0)</f>
        <v>746</v>
      </c>
      <c r="W273" s="36">
        <f>ROUND((Reference!P$16*List!$H273)+Reference!P$17,0)</f>
        <v>1051</v>
      </c>
      <c r="X273" s="36">
        <f>ROUND((Reference!Q$16*List!$H273)+Reference!Q$17,0)</f>
        <v>525</v>
      </c>
      <c r="Y273" s="37"/>
      <c r="Z273" s="4" t="str">
        <f t="shared" si="9"/>
        <v>CHEYENNE, Colorado</v>
      </c>
      <c r="AA273" s="42" t="s">
        <v>1073</v>
      </c>
      <c r="AB273" s="38" t="s">
        <v>54</v>
      </c>
      <c r="AC273" s="43" t="s">
        <v>1038</v>
      </c>
      <c r="AD273" s="45"/>
      <c r="AE273">
        <f t="shared" si="10"/>
        <v>1.0264</v>
      </c>
      <c r="AF273">
        <v>29700</v>
      </c>
      <c r="AG273" t="s">
        <v>1078</v>
      </c>
      <c r="AH273">
        <v>0.79690000000000005</v>
      </c>
    </row>
    <row r="274" spans="1:34" x14ac:dyDescent="0.35">
      <c r="A274" s="28" t="s">
        <v>1075</v>
      </c>
      <c r="B274" s="28" t="s">
        <v>1076</v>
      </c>
      <c r="C274" s="29">
        <v>19740</v>
      </c>
      <c r="D274" s="30" t="s">
        <v>651</v>
      </c>
      <c r="E274" s="31" t="s">
        <v>1077</v>
      </c>
      <c r="F274" s="55" t="s">
        <v>1038</v>
      </c>
      <c r="G274" s="33" t="s">
        <v>53</v>
      </c>
      <c r="H274" s="44">
        <v>0.9900000000000001</v>
      </c>
      <c r="I274" s="35">
        <f>ROUND((Reference!B$16*List!$H274)+Reference!B$17,0)</f>
        <v>1118</v>
      </c>
      <c r="J274" s="35">
        <f>ROUND((Reference!C$16*List!$H274)+Reference!C$17,0)</f>
        <v>1667</v>
      </c>
      <c r="K274" s="35">
        <f>ROUND((Reference!D$16*List!$H274)+Reference!D$17,0)</f>
        <v>1997</v>
      </c>
      <c r="L274" s="35">
        <f>ROUND((Reference!E$16*List!$H274)+Reference!E$17,0)</f>
        <v>2469</v>
      </c>
      <c r="M274" s="35">
        <f>ROUND((Reference!F$16*List!$H274)+Reference!F$17,0)</f>
        <v>2572</v>
      </c>
      <c r="N274" s="35">
        <f>ROUND((Reference!G$16*List!$H274)+Reference!G$17,0)</f>
        <v>2912</v>
      </c>
      <c r="O274" s="35">
        <f>ROUND((Reference!H$16*List!$H274)+Reference!H$17,0)</f>
        <v>3024</v>
      </c>
      <c r="P274" s="35">
        <f>ROUND((Reference!I$16*List!$H274)+Reference!I$17,0)</f>
        <v>3142</v>
      </c>
      <c r="Q274" s="35">
        <f>ROUND((Reference!J$16*List!$H274)+Reference!J$17,0)</f>
        <v>3639</v>
      </c>
      <c r="R274" s="35">
        <f>ROUND((Reference!K$16*List!$H274)+Reference!K$17,0)</f>
        <v>3754</v>
      </c>
      <c r="S274" s="35">
        <f>ROUND((Reference!L$16*List!$H274)+Reference!L$17,0)</f>
        <v>4050</v>
      </c>
      <c r="T274" s="35">
        <f>ROUND((Reference!M$16*List!$H274)+Reference!M$17,0)</f>
        <v>4837</v>
      </c>
      <c r="U274" s="35">
        <f>ROUND((Reference!N$16*List!$H274)+Reference!N$17,0)</f>
        <v>19518</v>
      </c>
      <c r="V274" s="36">
        <f>ROUND((Reference!O$16*List!$H274)+Reference!O$17,0)</f>
        <v>726</v>
      </c>
      <c r="W274" s="36">
        <f>ROUND((Reference!P$16*List!$H274)+Reference!P$17,0)</f>
        <v>1022</v>
      </c>
      <c r="X274" s="36">
        <f>ROUND((Reference!Q$16*List!$H274)+Reference!Q$17,0)</f>
        <v>511</v>
      </c>
      <c r="Y274" s="37"/>
      <c r="Z274" s="4" t="str">
        <f t="shared" si="9"/>
        <v>CLEAR CREEK, Colorado</v>
      </c>
      <c r="AA274" s="42" t="s">
        <v>1077</v>
      </c>
      <c r="AB274" s="38" t="s">
        <v>54</v>
      </c>
      <c r="AC274" s="43" t="s">
        <v>1038</v>
      </c>
      <c r="AD274" s="45"/>
      <c r="AE274">
        <f t="shared" si="10"/>
        <v>0.9900000000000001</v>
      </c>
      <c r="AF274">
        <v>29740</v>
      </c>
      <c r="AG274" t="s">
        <v>1082</v>
      </c>
      <c r="AH274">
        <v>0.9012</v>
      </c>
    </row>
    <row r="275" spans="1:34" x14ac:dyDescent="0.35">
      <c r="A275" s="28" t="s">
        <v>1079</v>
      </c>
      <c r="B275" s="28" t="s">
        <v>1080</v>
      </c>
      <c r="C275" s="41">
        <v>99906</v>
      </c>
      <c r="D275" s="30" t="s">
        <v>74</v>
      </c>
      <c r="E275" s="42" t="s">
        <v>1081</v>
      </c>
      <c r="F275" s="55" t="s">
        <v>1038</v>
      </c>
      <c r="G275" s="33" t="s">
        <v>64</v>
      </c>
      <c r="H275" s="40">
        <v>1.0264</v>
      </c>
      <c r="I275" s="35">
        <f>ROUND((Reference!B$16*List!$H275)+Reference!B$17,0)</f>
        <v>1149</v>
      </c>
      <c r="J275" s="35">
        <f>ROUND((Reference!C$16*List!$H275)+Reference!C$17,0)</f>
        <v>1714</v>
      </c>
      <c r="K275" s="35">
        <f>ROUND((Reference!D$16*List!$H275)+Reference!D$17,0)</f>
        <v>2053</v>
      </c>
      <c r="L275" s="35">
        <f>ROUND((Reference!E$16*List!$H275)+Reference!E$17,0)</f>
        <v>2538</v>
      </c>
      <c r="M275" s="35">
        <f>ROUND((Reference!F$16*List!$H275)+Reference!F$17,0)</f>
        <v>2644</v>
      </c>
      <c r="N275" s="35">
        <f>ROUND((Reference!G$16*List!$H275)+Reference!G$17,0)</f>
        <v>2993</v>
      </c>
      <c r="O275" s="35">
        <f>ROUND((Reference!H$16*List!$H275)+Reference!H$17,0)</f>
        <v>3108</v>
      </c>
      <c r="P275" s="35">
        <f>ROUND((Reference!I$16*List!$H275)+Reference!I$17,0)</f>
        <v>3230</v>
      </c>
      <c r="Q275" s="35">
        <f>ROUND((Reference!J$16*List!$H275)+Reference!J$17,0)</f>
        <v>3740</v>
      </c>
      <c r="R275" s="35">
        <f>ROUND((Reference!K$16*List!$H275)+Reference!K$17,0)</f>
        <v>3858</v>
      </c>
      <c r="S275" s="35">
        <f>ROUND((Reference!L$16*List!$H275)+Reference!L$17,0)</f>
        <v>4163</v>
      </c>
      <c r="T275" s="35">
        <f>ROUND((Reference!M$16*List!$H275)+Reference!M$17,0)</f>
        <v>4972</v>
      </c>
      <c r="U275" s="35">
        <f>ROUND((Reference!N$16*List!$H275)+Reference!N$17,0)</f>
        <v>20063</v>
      </c>
      <c r="V275" s="36">
        <f>ROUND((Reference!O$16*List!$H275)+Reference!O$17,0)</f>
        <v>746</v>
      </c>
      <c r="W275" s="36">
        <f>ROUND((Reference!P$16*List!$H275)+Reference!P$17,0)</f>
        <v>1051</v>
      </c>
      <c r="X275" s="36">
        <f>ROUND((Reference!Q$16*List!$H275)+Reference!Q$17,0)</f>
        <v>525</v>
      </c>
      <c r="Y275" s="37"/>
      <c r="Z275" s="4" t="str">
        <f t="shared" si="9"/>
        <v>CONEJOS, Colorado</v>
      </c>
      <c r="AA275" s="31" t="s">
        <v>1081</v>
      </c>
      <c r="AB275" s="38" t="s">
        <v>54</v>
      </c>
      <c r="AC275" s="32" t="s">
        <v>1038</v>
      </c>
      <c r="AD275" s="39"/>
      <c r="AE275">
        <f t="shared" si="10"/>
        <v>1.0264</v>
      </c>
      <c r="AF275">
        <v>29820</v>
      </c>
      <c r="AG275" t="s">
        <v>1086</v>
      </c>
      <c r="AH275">
        <v>1.1863000000000001</v>
      </c>
    </row>
    <row r="276" spans="1:34" x14ac:dyDescent="0.35">
      <c r="A276" s="28" t="s">
        <v>1083</v>
      </c>
      <c r="B276" s="28" t="s">
        <v>1084</v>
      </c>
      <c r="C276" s="29">
        <v>99906</v>
      </c>
      <c r="D276" s="30" t="s">
        <v>74</v>
      </c>
      <c r="E276" s="31" t="s">
        <v>1085</v>
      </c>
      <c r="F276" s="55" t="s">
        <v>1038</v>
      </c>
      <c r="G276" s="33" t="s">
        <v>64</v>
      </c>
      <c r="H276" s="44">
        <v>1.0264</v>
      </c>
      <c r="I276" s="35">
        <f>ROUND((Reference!B$16*List!$H276)+Reference!B$17,0)</f>
        <v>1149</v>
      </c>
      <c r="J276" s="35">
        <f>ROUND((Reference!C$16*List!$H276)+Reference!C$17,0)</f>
        <v>1714</v>
      </c>
      <c r="K276" s="35">
        <f>ROUND((Reference!D$16*List!$H276)+Reference!D$17,0)</f>
        <v>2053</v>
      </c>
      <c r="L276" s="35">
        <f>ROUND((Reference!E$16*List!$H276)+Reference!E$17,0)</f>
        <v>2538</v>
      </c>
      <c r="M276" s="35">
        <f>ROUND((Reference!F$16*List!$H276)+Reference!F$17,0)</f>
        <v>2644</v>
      </c>
      <c r="N276" s="35">
        <f>ROUND((Reference!G$16*List!$H276)+Reference!G$17,0)</f>
        <v>2993</v>
      </c>
      <c r="O276" s="35">
        <f>ROUND((Reference!H$16*List!$H276)+Reference!H$17,0)</f>
        <v>3108</v>
      </c>
      <c r="P276" s="35">
        <f>ROUND((Reference!I$16*List!$H276)+Reference!I$17,0)</f>
        <v>3230</v>
      </c>
      <c r="Q276" s="35">
        <f>ROUND((Reference!J$16*List!$H276)+Reference!J$17,0)</f>
        <v>3740</v>
      </c>
      <c r="R276" s="35">
        <f>ROUND((Reference!K$16*List!$H276)+Reference!K$17,0)</f>
        <v>3858</v>
      </c>
      <c r="S276" s="35">
        <f>ROUND((Reference!L$16*List!$H276)+Reference!L$17,0)</f>
        <v>4163</v>
      </c>
      <c r="T276" s="35">
        <f>ROUND((Reference!M$16*List!$H276)+Reference!M$17,0)</f>
        <v>4972</v>
      </c>
      <c r="U276" s="35">
        <f>ROUND((Reference!N$16*List!$H276)+Reference!N$17,0)</f>
        <v>20063</v>
      </c>
      <c r="V276" s="36">
        <f>ROUND((Reference!O$16*List!$H276)+Reference!O$17,0)</f>
        <v>746</v>
      </c>
      <c r="W276" s="36">
        <f>ROUND((Reference!P$16*List!$H276)+Reference!P$17,0)</f>
        <v>1051</v>
      </c>
      <c r="X276" s="36">
        <f>ROUND((Reference!Q$16*List!$H276)+Reference!Q$17,0)</f>
        <v>525</v>
      </c>
      <c r="Y276" s="37"/>
      <c r="Z276" s="4" t="str">
        <f t="shared" si="9"/>
        <v>COSTILLA, Colorado</v>
      </c>
      <c r="AA276" s="42" t="s">
        <v>1085</v>
      </c>
      <c r="AB276" s="38" t="s">
        <v>54</v>
      </c>
      <c r="AC276" s="43" t="s">
        <v>1038</v>
      </c>
      <c r="AD276" s="45"/>
      <c r="AE276">
        <f t="shared" si="10"/>
        <v>1.0264</v>
      </c>
      <c r="AF276">
        <v>29940</v>
      </c>
      <c r="AG276" t="s">
        <v>1090</v>
      </c>
      <c r="AH276">
        <v>0.93800000000000006</v>
      </c>
    </row>
    <row r="277" spans="1:34" x14ac:dyDescent="0.35">
      <c r="A277" s="28" t="s">
        <v>1087</v>
      </c>
      <c r="B277" s="28" t="s">
        <v>1088</v>
      </c>
      <c r="C277" s="41">
        <v>99906</v>
      </c>
      <c r="D277" s="30" t="s">
        <v>74</v>
      </c>
      <c r="E277" s="42" t="s">
        <v>1089</v>
      </c>
      <c r="F277" s="55" t="s">
        <v>1038</v>
      </c>
      <c r="G277" s="33" t="s">
        <v>64</v>
      </c>
      <c r="H277" s="40">
        <v>1.0264</v>
      </c>
      <c r="I277" s="35">
        <f>ROUND((Reference!B$16*List!$H277)+Reference!B$17,0)</f>
        <v>1149</v>
      </c>
      <c r="J277" s="35">
        <f>ROUND((Reference!C$16*List!$H277)+Reference!C$17,0)</f>
        <v>1714</v>
      </c>
      <c r="K277" s="35">
        <f>ROUND((Reference!D$16*List!$H277)+Reference!D$17,0)</f>
        <v>2053</v>
      </c>
      <c r="L277" s="35">
        <f>ROUND((Reference!E$16*List!$H277)+Reference!E$17,0)</f>
        <v>2538</v>
      </c>
      <c r="M277" s="35">
        <f>ROUND((Reference!F$16*List!$H277)+Reference!F$17,0)</f>
        <v>2644</v>
      </c>
      <c r="N277" s="35">
        <f>ROUND((Reference!G$16*List!$H277)+Reference!G$17,0)</f>
        <v>2993</v>
      </c>
      <c r="O277" s="35">
        <f>ROUND((Reference!H$16*List!$H277)+Reference!H$17,0)</f>
        <v>3108</v>
      </c>
      <c r="P277" s="35">
        <f>ROUND((Reference!I$16*List!$H277)+Reference!I$17,0)</f>
        <v>3230</v>
      </c>
      <c r="Q277" s="35">
        <f>ROUND((Reference!J$16*List!$H277)+Reference!J$17,0)</f>
        <v>3740</v>
      </c>
      <c r="R277" s="35">
        <f>ROUND((Reference!K$16*List!$H277)+Reference!K$17,0)</f>
        <v>3858</v>
      </c>
      <c r="S277" s="35">
        <f>ROUND((Reference!L$16*List!$H277)+Reference!L$17,0)</f>
        <v>4163</v>
      </c>
      <c r="T277" s="35">
        <f>ROUND((Reference!M$16*List!$H277)+Reference!M$17,0)</f>
        <v>4972</v>
      </c>
      <c r="U277" s="35">
        <f>ROUND((Reference!N$16*List!$H277)+Reference!N$17,0)</f>
        <v>20063</v>
      </c>
      <c r="V277" s="36">
        <f>ROUND((Reference!O$16*List!$H277)+Reference!O$17,0)</f>
        <v>746</v>
      </c>
      <c r="W277" s="36">
        <f>ROUND((Reference!P$16*List!$H277)+Reference!P$17,0)</f>
        <v>1051</v>
      </c>
      <c r="X277" s="36">
        <f>ROUND((Reference!Q$16*List!$H277)+Reference!Q$17,0)</f>
        <v>525</v>
      </c>
      <c r="Y277" s="37"/>
      <c r="Z277" s="4" t="str">
        <f t="shared" si="9"/>
        <v>CROWLEY, Colorado</v>
      </c>
      <c r="AA277" s="31" t="s">
        <v>1089</v>
      </c>
      <c r="AB277" s="38" t="s">
        <v>54</v>
      </c>
      <c r="AC277" s="32" t="s">
        <v>1038</v>
      </c>
      <c r="AD277" s="39"/>
      <c r="AE277">
        <f t="shared" si="10"/>
        <v>1.0264</v>
      </c>
      <c r="AF277">
        <v>30020</v>
      </c>
      <c r="AG277" t="s">
        <v>1094</v>
      </c>
      <c r="AH277">
        <v>0.76280000000000003</v>
      </c>
    </row>
    <row r="278" spans="1:34" x14ac:dyDescent="0.35">
      <c r="A278" s="28" t="s">
        <v>1091</v>
      </c>
      <c r="B278" s="28" t="s">
        <v>1092</v>
      </c>
      <c r="C278" s="29">
        <v>99906</v>
      </c>
      <c r="D278" s="30" t="s">
        <v>74</v>
      </c>
      <c r="E278" s="31" t="s">
        <v>1093</v>
      </c>
      <c r="F278" s="55" t="s">
        <v>1038</v>
      </c>
      <c r="G278" s="33" t="s">
        <v>64</v>
      </c>
      <c r="H278" s="44">
        <v>1.0264</v>
      </c>
      <c r="I278" s="35">
        <f>ROUND((Reference!B$16*List!$H278)+Reference!B$17,0)</f>
        <v>1149</v>
      </c>
      <c r="J278" s="35">
        <f>ROUND((Reference!C$16*List!$H278)+Reference!C$17,0)</f>
        <v>1714</v>
      </c>
      <c r="K278" s="35">
        <f>ROUND((Reference!D$16*List!$H278)+Reference!D$17,0)</f>
        <v>2053</v>
      </c>
      <c r="L278" s="35">
        <f>ROUND((Reference!E$16*List!$H278)+Reference!E$17,0)</f>
        <v>2538</v>
      </c>
      <c r="M278" s="35">
        <f>ROUND((Reference!F$16*List!$H278)+Reference!F$17,0)</f>
        <v>2644</v>
      </c>
      <c r="N278" s="35">
        <f>ROUND((Reference!G$16*List!$H278)+Reference!G$17,0)</f>
        <v>2993</v>
      </c>
      <c r="O278" s="35">
        <f>ROUND((Reference!H$16*List!$H278)+Reference!H$17,0)</f>
        <v>3108</v>
      </c>
      <c r="P278" s="35">
        <f>ROUND((Reference!I$16*List!$H278)+Reference!I$17,0)</f>
        <v>3230</v>
      </c>
      <c r="Q278" s="35">
        <f>ROUND((Reference!J$16*List!$H278)+Reference!J$17,0)</f>
        <v>3740</v>
      </c>
      <c r="R278" s="35">
        <f>ROUND((Reference!K$16*List!$H278)+Reference!K$17,0)</f>
        <v>3858</v>
      </c>
      <c r="S278" s="35">
        <f>ROUND((Reference!L$16*List!$H278)+Reference!L$17,0)</f>
        <v>4163</v>
      </c>
      <c r="T278" s="35">
        <f>ROUND((Reference!M$16*List!$H278)+Reference!M$17,0)</f>
        <v>4972</v>
      </c>
      <c r="U278" s="35">
        <f>ROUND((Reference!N$16*List!$H278)+Reference!N$17,0)</f>
        <v>20063</v>
      </c>
      <c r="V278" s="36">
        <f>ROUND((Reference!O$16*List!$H278)+Reference!O$17,0)</f>
        <v>746</v>
      </c>
      <c r="W278" s="36">
        <f>ROUND((Reference!P$16*List!$H278)+Reference!P$17,0)</f>
        <v>1051</v>
      </c>
      <c r="X278" s="36">
        <f>ROUND((Reference!Q$16*List!$H278)+Reference!Q$17,0)</f>
        <v>525</v>
      </c>
      <c r="Y278" s="37"/>
      <c r="Z278" s="4" t="str">
        <f t="shared" si="9"/>
        <v>CUSTER, Colorado</v>
      </c>
      <c r="AA278" s="42" t="s">
        <v>1093</v>
      </c>
      <c r="AB278" s="38" t="s">
        <v>54</v>
      </c>
      <c r="AC278" s="43" t="s">
        <v>1038</v>
      </c>
      <c r="AD278" s="45"/>
      <c r="AE278">
        <f t="shared" si="10"/>
        <v>1.0264</v>
      </c>
      <c r="AF278">
        <v>30140</v>
      </c>
      <c r="AG278" t="s">
        <v>1098</v>
      </c>
      <c r="AH278">
        <v>0.98120000000000007</v>
      </c>
    </row>
    <row r="279" spans="1:34" x14ac:dyDescent="0.35">
      <c r="A279" s="28" t="s">
        <v>1095</v>
      </c>
      <c r="B279" s="28" t="s">
        <v>1096</v>
      </c>
      <c r="C279" s="29">
        <v>99906</v>
      </c>
      <c r="D279" s="30" t="s">
        <v>74</v>
      </c>
      <c r="E279" s="31" t="s">
        <v>1097</v>
      </c>
      <c r="F279" s="54" t="s">
        <v>1038</v>
      </c>
      <c r="G279" s="33" t="s">
        <v>64</v>
      </c>
      <c r="H279" s="40">
        <v>1.0264</v>
      </c>
      <c r="I279" s="35">
        <f>ROUND((Reference!B$16*List!$H279)+Reference!B$17,0)</f>
        <v>1149</v>
      </c>
      <c r="J279" s="35">
        <f>ROUND((Reference!C$16*List!$H279)+Reference!C$17,0)</f>
        <v>1714</v>
      </c>
      <c r="K279" s="35">
        <f>ROUND((Reference!D$16*List!$H279)+Reference!D$17,0)</f>
        <v>2053</v>
      </c>
      <c r="L279" s="35">
        <f>ROUND((Reference!E$16*List!$H279)+Reference!E$17,0)</f>
        <v>2538</v>
      </c>
      <c r="M279" s="35">
        <f>ROUND((Reference!F$16*List!$H279)+Reference!F$17,0)</f>
        <v>2644</v>
      </c>
      <c r="N279" s="35">
        <f>ROUND((Reference!G$16*List!$H279)+Reference!G$17,0)</f>
        <v>2993</v>
      </c>
      <c r="O279" s="35">
        <f>ROUND((Reference!H$16*List!$H279)+Reference!H$17,0)</f>
        <v>3108</v>
      </c>
      <c r="P279" s="35">
        <f>ROUND((Reference!I$16*List!$H279)+Reference!I$17,0)</f>
        <v>3230</v>
      </c>
      <c r="Q279" s="35">
        <f>ROUND((Reference!J$16*List!$H279)+Reference!J$17,0)</f>
        <v>3740</v>
      </c>
      <c r="R279" s="35">
        <f>ROUND((Reference!K$16*List!$H279)+Reference!K$17,0)</f>
        <v>3858</v>
      </c>
      <c r="S279" s="35">
        <f>ROUND((Reference!L$16*List!$H279)+Reference!L$17,0)</f>
        <v>4163</v>
      </c>
      <c r="T279" s="35">
        <f>ROUND((Reference!M$16*List!$H279)+Reference!M$17,0)</f>
        <v>4972</v>
      </c>
      <c r="U279" s="35">
        <f>ROUND((Reference!N$16*List!$H279)+Reference!N$17,0)</f>
        <v>20063</v>
      </c>
      <c r="V279" s="36">
        <f>ROUND((Reference!O$16*List!$H279)+Reference!O$17,0)</f>
        <v>746</v>
      </c>
      <c r="W279" s="36">
        <f>ROUND((Reference!P$16*List!$H279)+Reference!P$17,0)</f>
        <v>1051</v>
      </c>
      <c r="X279" s="36">
        <f>ROUND((Reference!Q$16*List!$H279)+Reference!Q$17,0)</f>
        <v>525</v>
      </c>
      <c r="Y279" s="37"/>
      <c r="Z279" s="4" t="str">
        <f t="shared" si="9"/>
        <v>DELTA, Colorado</v>
      </c>
      <c r="AA279" s="31" t="s">
        <v>1097</v>
      </c>
      <c r="AB279" s="38" t="s">
        <v>54</v>
      </c>
      <c r="AC279" s="32" t="s">
        <v>1038</v>
      </c>
      <c r="AD279" s="39"/>
      <c r="AE279">
        <f t="shared" si="10"/>
        <v>1.0264</v>
      </c>
      <c r="AF279">
        <v>30300</v>
      </c>
      <c r="AG279" t="s">
        <v>1102</v>
      </c>
      <c r="AH279">
        <v>0.89200000000000002</v>
      </c>
    </row>
    <row r="280" spans="1:34" x14ac:dyDescent="0.35">
      <c r="A280" s="28" t="s">
        <v>1099</v>
      </c>
      <c r="B280" s="28" t="s">
        <v>1100</v>
      </c>
      <c r="C280" s="41">
        <v>19740</v>
      </c>
      <c r="D280" s="30" t="s">
        <v>651</v>
      </c>
      <c r="E280" s="42" t="s">
        <v>1101</v>
      </c>
      <c r="F280" s="55" t="s">
        <v>1038</v>
      </c>
      <c r="G280" s="33" t="s">
        <v>53</v>
      </c>
      <c r="H280" s="40">
        <v>0.9900000000000001</v>
      </c>
      <c r="I280" s="35">
        <f>ROUND((Reference!B$16*List!$H280)+Reference!B$17,0)</f>
        <v>1118</v>
      </c>
      <c r="J280" s="35">
        <f>ROUND((Reference!C$16*List!$H280)+Reference!C$17,0)</f>
        <v>1667</v>
      </c>
      <c r="K280" s="35">
        <f>ROUND((Reference!D$16*List!$H280)+Reference!D$17,0)</f>
        <v>1997</v>
      </c>
      <c r="L280" s="35">
        <f>ROUND((Reference!E$16*List!$H280)+Reference!E$17,0)</f>
        <v>2469</v>
      </c>
      <c r="M280" s="35">
        <f>ROUND((Reference!F$16*List!$H280)+Reference!F$17,0)</f>
        <v>2572</v>
      </c>
      <c r="N280" s="35">
        <f>ROUND((Reference!G$16*List!$H280)+Reference!G$17,0)</f>
        <v>2912</v>
      </c>
      <c r="O280" s="35">
        <f>ROUND((Reference!H$16*List!$H280)+Reference!H$17,0)</f>
        <v>3024</v>
      </c>
      <c r="P280" s="35">
        <f>ROUND((Reference!I$16*List!$H280)+Reference!I$17,0)</f>
        <v>3142</v>
      </c>
      <c r="Q280" s="35">
        <f>ROUND((Reference!J$16*List!$H280)+Reference!J$17,0)</f>
        <v>3639</v>
      </c>
      <c r="R280" s="35">
        <f>ROUND((Reference!K$16*List!$H280)+Reference!K$17,0)</f>
        <v>3754</v>
      </c>
      <c r="S280" s="35">
        <f>ROUND((Reference!L$16*List!$H280)+Reference!L$17,0)</f>
        <v>4050</v>
      </c>
      <c r="T280" s="35">
        <f>ROUND((Reference!M$16*List!$H280)+Reference!M$17,0)</f>
        <v>4837</v>
      </c>
      <c r="U280" s="35">
        <f>ROUND((Reference!N$16*List!$H280)+Reference!N$17,0)</f>
        <v>19518</v>
      </c>
      <c r="V280" s="36">
        <f>ROUND((Reference!O$16*List!$H280)+Reference!O$17,0)</f>
        <v>726</v>
      </c>
      <c r="W280" s="36">
        <f>ROUND((Reference!P$16*List!$H280)+Reference!P$17,0)</f>
        <v>1022</v>
      </c>
      <c r="X280" s="36">
        <f>ROUND((Reference!Q$16*List!$H280)+Reference!Q$17,0)</f>
        <v>511</v>
      </c>
      <c r="Y280" s="37"/>
      <c r="Z280" s="4" t="str">
        <f t="shared" si="9"/>
        <v>DENVER, Colorado</v>
      </c>
      <c r="AA280" s="31" t="s">
        <v>1101</v>
      </c>
      <c r="AB280" s="38" t="s">
        <v>54</v>
      </c>
      <c r="AC280" s="32" t="s">
        <v>1038</v>
      </c>
      <c r="AD280" s="39"/>
      <c r="AE280">
        <f t="shared" si="10"/>
        <v>0.9900000000000001</v>
      </c>
      <c r="AF280">
        <v>30340</v>
      </c>
      <c r="AG280" t="s">
        <v>1106</v>
      </c>
      <c r="AH280">
        <v>0.89160000000000006</v>
      </c>
    </row>
    <row r="281" spans="1:34" x14ac:dyDescent="0.35">
      <c r="A281" s="28" t="s">
        <v>1103</v>
      </c>
      <c r="B281" s="28" t="s">
        <v>1104</v>
      </c>
      <c r="C281" s="41">
        <v>99906</v>
      </c>
      <c r="D281" s="30" t="s">
        <v>74</v>
      </c>
      <c r="E281" s="42" t="s">
        <v>1105</v>
      </c>
      <c r="F281" s="54" t="s">
        <v>1038</v>
      </c>
      <c r="G281" s="33" t="s">
        <v>64</v>
      </c>
      <c r="H281" s="44">
        <v>1.0264</v>
      </c>
      <c r="I281" s="35">
        <f>ROUND((Reference!B$16*List!$H281)+Reference!B$17,0)</f>
        <v>1149</v>
      </c>
      <c r="J281" s="35">
        <f>ROUND((Reference!C$16*List!$H281)+Reference!C$17,0)</f>
        <v>1714</v>
      </c>
      <c r="K281" s="35">
        <f>ROUND((Reference!D$16*List!$H281)+Reference!D$17,0)</f>
        <v>2053</v>
      </c>
      <c r="L281" s="35">
        <f>ROUND((Reference!E$16*List!$H281)+Reference!E$17,0)</f>
        <v>2538</v>
      </c>
      <c r="M281" s="35">
        <f>ROUND((Reference!F$16*List!$H281)+Reference!F$17,0)</f>
        <v>2644</v>
      </c>
      <c r="N281" s="35">
        <f>ROUND((Reference!G$16*List!$H281)+Reference!G$17,0)</f>
        <v>2993</v>
      </c>
      <c r="O281" s="35">
        <f>ROUND((Reference!H$16*List!$H281)+Reference!H$17,0)</f>
        <v>3108</v>
      </c>
      <c r="P281" s="35">
        <f>ROUND((Reference!I$16*List!$H281)+Reference!I$17,0)</f>
        <v>3230</v>
      </c>
      <c r="Q281" s="35">
        <f>ROUND((Reference!J$16*List!$H281)+Reference!J$17,0)</f>
        <v>3740</v>
      </c>
      <c r="R281" s="35">
        <f>ROUND((Reference!K$16*List!$H281)+Reference!K$17,0)</f>
        <v>3858</v>
      </c>
      <c r="S281" s="35">
        <f>ROUND((Reference!L$16*List!$H281)+Reference!L$17,0)</f>
        <v>4163</v>
      </c>
      <c r="T281" s="35">
        <f>ROUND((Reference!M$16*List!$H281)+Reference!M$17,0)</f>
        <v>4972</v>
      </c>
      <c r="U281" s="35">
        <f>ROUND((Reference!N$16*List!$H281)+Reference!N$17,0)</f>
        <v>20063</v>
      </c>
      <c r="V281" s="36">
        <f>ROUND((Reference!O$16*List!$H281)+Reference!O$17,0)</f>
        <v>746</v>
      </c>
      <c r="W281" s="36">
        <f>ROUND((Reference!P$16*List!$H281)+Reference!P$17,0)</f>
        <v>1051</v>
      </c>
      <c r="X281" s="36">
        <f>ROUND((Reference!Q$16*List!$H281)+Reference!Q$17,0)</f>
        <v>525</v>
      </c>
      <c r="Y281" s="37"/>
      <c r="Z281" s="4" t="str">
        <f t="shared" si="9"/>
        <v>DOLORES, Colorado</v>
      </c>
      <c r="AA281" s="42" t="s">
        <v>1105</v>
      </c>
      <c r="AB281" s="38" t="s">
        <v>54</v>
      </c>
      <c r="AC281" s="43" t="s">
        <v>1038</v>
      </c>
      <c r="AD281" s="45"/>
      <c r="AE281">
        <f t="shared" si="10"/>
        <v>1.0264</v>
      </c>
      <c r="AF281">
        <v>30460</v>
      </c>
      <c r="AG281" t="s">
        <v>1110</v>
      </c>
      <c r="AH281">
        <v>0.88009999999999999</v>
      </c>
    </row>
    <row r="282" spans="1:34" x14ac:dyDescent="0.35">
      <c r="A282" s="28" t="s">
        <v>1107</v>
      </c>
      <c r="B282" s="28" t="s">
        <v>1108</v>
      </c>
      <c r="C282" s="29">
        <v>19740</v>
      </c>
      <c r="D282" s="30" t="s">
        <v>651</v>
      </c>
      <c r="E282" s="31" t="s">
        <v>1109</v>
      </c>
      <c r="F282" s="55" t="s">
        <v>1038</v>
      </c>
      <c r="G282" s="33" t="s">
        <v>53</v>
      </c>
      <c r="H282" s="44">
        <v>0.9900000000000001</v>
      </c>
      <c r="I282" s="35">
        <f>ROUND((Reference!B$16*List!$H282)+Reference!B$17,0)</f>
        <v>1118</v>
      </c>
      <c r="J282" s="35">
        <f>ROUND((Reference!C$16*List!$H282)+Reference!C$17,0)</f>
        <v>1667</v>
      </c>
      <c r="K282" s="35">
        <f>ROUND((Reference!D$16*List!$H282)+Reference!D$17,0)</f>
        <v>1997</v>
      </c>
      <c r="L282" s="35">
        <f>ROUND((Reference!E$16*List!$H282)+Reference!E$17,0)</f>
        <v>2469</v>
      </c>
      <c r="M282" s="35">
        <f>ROUND((Reference!F$16*List!$H282)+Reference!F$17,0)</f>
        <v>2572</v>
      </c>
      <c r="N282" s="35">
        <f>ROUND((Reference!G$16*List!$H282)+Reference!G$17,0)</f>
        <v>2912</v>
      </c>
      <c r="O282" s="35">
        <f>ROUND((Reference!H$16*List!$H282)+Reference!H$17,0)</f>
        <v>3024</v>
      </c>
      <c r="P282" s="35">
        <f>ROUND((Reference!I$16*List!$H282)+Reference!I$17,0)</f>
        <v>3142</v>
      </c>
      <c r="Q282" s="35">
        <f>ROUND((Reference!J$16*List!$H282)+Reference!J$17,0)</f>
        <v>3639</v>
      </c>
      <c r="R282" s="35">
        <f>ROUND((Reference!K$16*List!$H282)+Reference!K$17,0)</f>
        <v>3754</v>
      </c>
      <c r="S282" s="35">
        <f>ROUND((Reference!L$16*List!$H282)+Reference!L$17,0)</f>
        <v>4050</v>
      </c>
      <c r="T282" s="35">
        <f>ROUND((Reference!M$16*List!$H282)+Reference!M$17,0)</f>
        <v>4837</v>
      </c>
      <c r="U282" s="35">
        <f>ROUND((Reference!N$16*List!$H282)+Reference!N$17,0)</f>
        <v>19518</v>
      </c>
      <c r="V282" s="36">
        <f>ROUND((Reference!O$16*List!$H282)+Reference!O$17,0)</f>
        <v>726</v>
      </c>
      <c r="W282" s="36">
        <f>ROUND((Reference!P$16*List!$H282)+Reference!P$17,0)</f>
        <v>1022</v>
      </c>
      <c r="X282" s="36">
        <f>ROUND((Reference!Q$16*List!$H282)+Reference!Q$17,0)</f>
        <v>511</v>
      </c>
      <c r="Y282" s="37"/>
      <c r="Z282" s="4" t="str">
        <f t="shared" si="9"/>
        <v>DOUGLAS, Colorado</v>
      </c>
      <c r="AA282" s="42" t="s">
        <v>1109</v>
      </c>
      <c r="AB282" s="38" t="s">
        <v>54</v>
      </c>
      <c r="AC282" s="43" t="s">
        <v>1038</v>
      </c>
      <c r="AD282" s="45"/>
      <c r="AE282">
        <f t="shared" si="10"/>
        <v>0.9900000000000001</v>
      </c>
      <c r="AF282">
        <v>30620</v>
      </c>
      <c r="AG282" t="s">
        <v>1114</v>
      </c>
      <c r="AH282">
        <v>0.84340000000000004</v>
      </c>
    </row>
    <row r="283" spans="1:34" x14ac:dyDescent="0.35">
      <c r="A283" s="28" t="s">
        <v>1111</v>
      </c>
      <c r="B283" s="28" t="s">
        <v>1112</v>
      </c>
      <c r="C283" s="41">
        <v>99906</v>
      </c>
      <c r="D283" s="30" t="s">
        <v>74</v>
      </c>
      <c r="E283" s="42" t="s">
        <v>1113</v>
      </c>
      <c r="F283" s="54" t="s">
        <v>1038</v>
      </c>
      <c r="G283" s="33" t="s">
        <v>64</v>
      </c>
      <c r="H283" s="40">
        <v>1.0264</v>
      </c>
      <c r="I283" s="35">
        <f>ROUND((Reference!B$16*List!$H283)+Reference!B$17,0)</f>
        <v>1149</v>
      </c>
      <c r="J283" s="35">
        <f>ROUND((Reference!C$16*List!$H283)+Reference!C$17,0)</f>
        <v>1714</v>
      </c>
      <c r="K283" s="35">
        <f>ROUND((Reference!D$16*List!$H283)+Reference!D$17,0)</f>
        <v>2053</v>
      </c>
      <c r="L283" s="35">
        <f>ROUND((Reference!E$16*List!$H283)+Reference!E$17,0)</f>
        <v>2538</v>
      </c>
      <c r="M283" s="35">
        <f>ROUND((Reference!F$16*List!$H283)+Reference!F$17,0)</f>
        <v>2644</v>
      </c>
      <c r="N283" s="35">
        <f>ROUND((Reference!G$16*List!$H283)+Reference!G$17,0)</f>
        <v>2993</v>
      </c>
      <c r="O283" s="35">
        <f>ROUND((Reference!H$16*List!$H283)+Reference!H$17,0)</f>
        <v>3108</v>
      </c>
      <c r="P283" s="35">
        <f>ROUND((Reference!I$16*List!$H283)+Reference!I$17,0)</f>
        <v>3230</v>
      </c>
      <c r="Q283" s="35">
        <f>ROUND((Reference!J$16*List!$H283)+Reference!J$17,0)</f>
        <v>3740</v>
      </c>
      <c r="R283" s="35">
        <f>ROUND((Reference!K$16*List!$H283)+Reference!K$17,0)</f>
        <v>3858</v>
      </c>
      <c r="S283" s="35">
        <f>ROUND((Reference!L$16*List!$H283)+Reference!L$17,0)</f>
        <v>4163</v>
      </c>
      <c r="T283" s="35">
        <f>ROUND((Reference!M$16*List!$H283)+Reference!M$17,0)</f>
        <v>4972</v>
      </c>
      <c r="U283" s="35">
        <f>ROUND((Reference!N$16*List!$H283)+Reference!N$17,0)</f>
        <v>20063</v>
      </c>
      <c r="V283" s="36">
        <f>ROUND((Reference!O$16*List!$H283)+Reference!O$17,0)</f>
        <v>746</v>
      </c>
      <c r="W283" s="36">
        <f>ROUND((Reference!P$16*List!$H283)+Reference!P$17,0)</f>
        <v>1051</v>
      </c>
      <c r="X283" s="36">
        <f>ROUND((Reference!Q$16*List!$H283)+Reference!Q$17,0)</f>
        <v>525</v>
      </c>
      <c r="Y283" s="37"/>
      <c r="Z283" s="4" t="str">
        <f t="shared" si="9"/>
        <v>EAGLE, Colorado</v>
      </c>
      <c r="AA283" s="31" t="s">
        <v>1113</v>
      </c>
      <c r="AB283" s="38" t="s">
        <v>54</v>
      </c>
      <c r="AC283" s="32" t="s">
        <v>1038</v>
      </c>
      <c r="AD283" s="39"/>
      <c r="AE283">
        <f t="shared" si="10"/>
        <v>1.0264</v>
      </c>
      <c r="AF283">
        <v>30700</v>
      </c>
      <c r="AG283" t="s">
        <v>1118</v>
      </c>
      <c r="AH283">
        <v>0.95310000000000006</v>
      </c>
    </row>
    <row r="284" spans="1:34" x14ac:dyDescent="0.35">
      <c r="A284" s="28" t="s">
        <v>1115</v>
      </c>
      <c r="B284" s="28" t="s">
        <v>1116</v>
      </c>
      <c r="C284" s="41">
        <v>19740</v>
      </c>
      <c r="D284" s="30" t="s">
        <v>651</v>
      </c>
      <c r="E284" s="42" t="s">
        <v>1117</v>
      </c>
      <c r="F284" s="54" t="s">
        <v>1038</v>
      </c>
      <c r="G284" s="33" t="s">
        <v>53</v>
      </c>
      <c r="H284" s="44">
        <v>0.9900000000000001</v>
      </c>
      <c r="I284" s="35">
        <f>ROUND((Reference!B$16*List!$H284)+Reference!B$17,0)</f>
        <v>1118</v>
      </c>
      <c r="J284" s="35">
        <f>ROUND((Reference!C$16*List!$H284)+Reference!C$17,0)</f>
        <v>1667</v>
      </c>
      <c r="K284" s="35">
        <f>ROUND((Reference!D$16*List!$H284)+Reference!D$17,0)</f>
        <v>1997</v>
      </c>
      <c r="L284" s="35">
        <f>ROUND((Reference!E$16*List!$H284)+Reference!E$17,0)</f>
        <v>2469</v>
      </c>
      <c r="M284" s="35">
        <f>ROUND((Reference!F$16*List!$H284)+Reference!F$17,0)</f>
        <v>2572</v>
      </c>
      <c r="N284" s="35">
        <f>ROUND((Reference!G$16*List!$H284)+Reference!G$17,0)</f>
        <v>2912</v>
      </c>
      <c r="O284" s="35">
        <f>ROUND((Reference!H$16*List!$H284)+Reference!H$17,0)</f>
        <v>3024</v>
      </c>
      <c r="P284" s="35">
        <f>ROUND((Reference!I$16*List!$H284)+Reference!I$17,0)</f>
        <v>3142</v>
      </c>
      <c r="Q284" s="35">
        <f>ROUND((Reference!J$16*List!$H284)+Reference!J$17,0)</f>
        <v>3639</v>
      </c>
      <c r="R284" s="35">
        <f>ROUND((Reference!K$16*List!$H284)+Reference!K$17,0)</f>
        <v>3754</v>
      </c>
      <c r="S284" s="35">
        <f>ROUND((Reference!L$16*List!$H284)+Reference!L$17,0)</f>
        <v>4050</v>
      </c>
      <c r="T284" s="35">
        <f>ROUND((Reference!M$16*List!$H284)+Reference!M$17,0)</f>
        <v>4837</v>
      </c>
      <c r="U284" s="35">
        <f>ROUND((Reference!N$16*List!$H284)+Reference!N$17,0)</f>
        <v>19518</v>
      </c>
      <c r="V284" s="36">
        <f>ROUND((Reference!O$16*List!$H284)+Reference!O$17,0)</f>
        <v>726</v>
      </c>
      <c r="W284" s="36">
        <f>ROUND((Reference!P$16*List!$H284)+Reference!P$17,0)</f>
        <v>1022</v>
      </c>
      <c r="X284" s="36">
        <f>ROUND((Reference!Q$16*List!$H284)+Reference!Q$17,0)</f>
        <v>511</v>
      </c>
      <c r="Y284" s="37"/>
      <c r="Z284" s="4" t="str">
        <f t="shared" si="9"/>
        <v>ELBERT, Colorado</v>
      </c>
      <c r="AA284" s="42" t="s">
        <v>1117</v>
      </c>
      <c r="AB284" s="38" t="s">
        <v>54</v>
      </c>
      <c r="AC284" s="43" t="s">
        <v>1038</v>
      </c>
      <c r="AD284" s="45"/>
      <c r="AE284">
        <f t="shared" si="10"/>
        <v>0.9900000000000001</v>
      </c>
      <c r="AF284">
        <v>30780</v>
      </c>
      <c r="AG284" t="s">
        <v>1122</v>
      </c>
      <c r="AH284">
        <v>0.83840000000000003</v>
      </c>
    </row>
    <row r="285" spans="1:34" x14ac:dyDescent="0.35">
      <c r="A285" s="28" t="s">
        <v>1119</v>
      </c>
      <c r="B285" s="28" t="s">
        <v>1120</v>
      </c>
      <c r="C285" s="41">
        <v>17820</v>
      </c>
      <c r="D285" s="30" t="s">
        <v>581</v>
      </c>
      <c r="E285" s="42" t="s">
        <v>1121</v>
      </c>
      <c r="F285" s="55" t="s">
        <v>1038</v>
      </c>
      <c r="G285" s="33" t="s">
        <v>53</v>
      </c>
      <c r="H285" s="44">
        <v>0.96420000000000006</v>
      </c>
      <c r="I285" s="35">
        <f>ROUND((Reference!B$16*List!$H285)+Reference!B$17,0)</f>
        <v>1096</v>
      </c>
      <c r="J285" s="35">
        <f>ROUND((Reference!C$16*List!$H285)+Reference!C$17,0)</f>
        <v>1634</v>
      </c>
      <c r="K285" s="35">
        <f>ROUND((Reference!D$16*List!$H285)+Reference!D$17,0)</f>
        <v>1958</v>
      </c>
      <c r="L285" s="35">
        <f>ROUND((Reference!E$16*List!$H285)+Reference!E$17,0)</f>
        <v>2420</v>
      </c>
      <c r="M285" s="35">
        <f>ROUND((Reference!F$16*List!$H285)+Reference!F$17,0)</f>
        <v>2522</v>
      </c>
      <c r="N285" s="35">
        <f>ROUND((Reference!G$16*List!$H285)+Reference!G$17,0)</f>
        <v>2855</v>
      </c>
      <c r="O285" s="35">
        <f>ROUND((Reference!H$16*List!$H285)+Reference!H$17,0)</f>
        <v>2964</v>
      </c>
      <c r="P285" s="35">
        <f>ROUND((Reference!I$16*List!$H285)+Reference!I$17,0)</f>
        <v>3080</v>
      </c>
      <c r="Q285" s="35">
        <f>ROUND((Reference!J$16*List!$H285)+Reference!J$17,0)</f>
        <v>3567</v>
      </c>
      <c r="R285" s="35">
        <f>ROUND((Reference!K$16*List!$H285)+Reference!K$17,0)</f>
        <v>3679</v>
      </c>
      <c r="S285" s="35">
        <f>ROUND((Reference!L$16*List!$H285)+Reference!L$17,0)</f>
        <v>3970</v>
      </c>
      <c r="T285" s="35">
        <f>ROUND((Reference!M$16*List!$H285)+Reference!M$17,0)</f>
        <v>4742</v>
      </c>
      <c r="U285" s="35">
        <f>ROUND((Reference!N$16*List!$H285)+Reference!N$17,0)</f>
        <v>19132</v>
      </c>
      <c r="V285" s="36">
        <f>ROUND((Reference!O$16*List!$H285)+Reference!O$17,0)</f>
        <v>711</v>
      </c>
      <c r="W285" s="36">
        <f>ROUND((Reference!P$16*List!$H285)+Reference!P$17,0)</f>
        <v>1002</v>
      </c>
      <c r="X285" s="36">
        <f>ROUND((Reference!Q$16*List!$H285)+Reference!Q$17,0)</f>
        <v>501</v>
      </c>
      <c r="Y285" s="37"/>
      <c r="Z285" s="4" t="str">
        <f t="shared" si="9"/>
        <v>EL PASO, Colorado</v>
      </c>
      <c r="AA285" s="42" t="s">
        <v>1121</v>
      </c>
      <c r="AB285" s="38" t="s">
        <v>54</v>
      </c>
      <c r="AC285" s="43" t="s">
        <v>1038</v>
      </c>
      <c r="AD285" s="45"/>
      <c r="AE285">
        <f t="shared" si="10"/>
        <v>0.96420000000000006</v>
      </c>
      <c r="AF285">
        <v>30860</v>
      </c>
      <c r="AG285" t="s">
        <v>1126</v>
      </c>
      <c r="AH285">
        <v>0.92510000000000003</v>
      </c>
    </row>
    <row r="286" spans="1:34" x14ac:dyDescent="0.35">
      <c r="A286" s="28" t="s">
        <v>1123</v>
      </c>
      <c r="B286" s="28" t="s">
        <v>1124</v>
      </c>
      <c r="C286" s="41">
        <v>99906</v>
      </c>
      <c r="D286" s="30" t="s">
        <v>74</v>
      </c>
      <c r="E286" s="42" t="s">
        <v>1125</v>
      </c>
      <c r="F286" s="55" t="s">
        <v>1038</v>
      </c>
      <c r="G286" s="33" t="s">
        <v>64</v>
      </c>
      <c r="H286" s="44">
        <v>1.0264</v>
      </c>
      <c r="I286" s="35">
        <f>ROUND((Reference!B$16*List!$H286)+Reference!B$17,0)</f>
        <v>1149</v>
      </c>
      <c r="J286" s="35">
        <f>ROUND((Reference!C$16*List!$H286)+Reference!C$17,0)</f>
        <v>1714</v>
      </c>
      <c r="K286" s="35">
        <f>ROUND((Reference!D$16*List!$H286)+Reference!D$17,0)</f>
        <v>2053</v>
      </c>
      <c r="L286" s="35">
        <f>ROUND((Reference!E$16*List!$H286)+Reference!E$17,0)</f>
        <v>2538</v>
      </c>
      <c r="M286" s="35">
        <f>ROUND((Reference!F$16*List!$H286)+Reference!F$17,0)</f>
        <v>2644</v>
      </c>
      <c r="N286" s="35">
        <f>ROUND((Reference!G$16*List!$H286)+Reference!G$17,0)</f>
        <v>2993</v>
      </c>
      <c r="O286" s="35">
        <f>ROUND((Reference!H$16*List!$H286)+Reference!H$17,0)</f>
        <v>3108</v>
      </c>
      <c r="P286" s="35">
        <f>ROUND((Reference!I$16*List!$H286)+Reference!I$17,0)</f>
        <v>3230</v>
      </c>
      <c r="Q286" s="35">
        <f>ROUND((Reference!J$16*List!$H286)+Reference!J$17,0)</f>
        <v>3740</v>
      </c>
      <c r="R286" s="35">
        <f>ROUND((Reference!K$16*List!$H286)+Reference!K$17,0)</f>
        <v>3858</v>
      </c>
      <c r="S286" s="35">
        <f>ROUND((Reference!L$16*List!$H286)+Reference!L$17,0)</f>
        <v>4163</v>
      </c>
      <c r="T286" s="35">
        <f>ROUND((Reference!M$16*List!$H286)+Reference!M$17,0)</f>
        <v>4972</v>
      </c>
      <c r="U286" s="35">
        <f>ROUND((Reference!N$16*List!$H286)+Reference!N$17,0)</f>
        <v>20063</v>
      </c>
      <c r="V286" s="36">
        <f>ROUND((Reference!O$16*List!$H286)+Reference!O$17,0)</f>
        <v>746</v>
      </c>
      <c r="W286" s="36">
        <f>ROUND((Reference!P$16*List!$H286)+Reference!P$17,0)</f>
        <v>1051</v>
      </c>
      <c r="X286" s="36">
        <f>ROUND((Reference!Q$16*List!$H286)+Reference!Q$17,0)</f>
        <v>525</v>
      </c>
      <c r="Y286" s="37"/>
      <c r="Z286" s="4" t="str">
        <f t="shared" si="9"/>
        <v>FREMONT, Colorado</v>
      </c>
      <c r="AA286" s="42" t="s">
        <v>1125</v>
      </c>
      <c r="AB286" s="38" t="s">
        <v>54</v>
      </c>
      <c r="AC286" s="43" t="s">
        <v>1038</v>
      </c>
      <c r="AD286" s="45"/>
      <c r="AE286">
        <f t="shared" si="10"/>
        <v>1.0264</v>
      </c>
      <c r="AF286">
        <v>30980</v>
      </c>
      <c r="AG286" t="s">
        <v>1130</v>
      </c>
      <c r="AH286">
        <v>0.85720000000000007</v>
      </c>
    </row>
    <row r="287" spans="1:34" x14ac:dyDescent="0.35">
      <c r="A287" s="28" t="s">
        <v>1127</v>
      </c>
      <c r="B287" s="28" t="s">
        <v>1128</v>
      </c>
      <c r="C287" s="41">
        <v>99906</v>
      </c>
      <c r="D287" s="30" t="s">
        <v>74</v>
      </c>
      <c r="E287" s="42" t="s">
        <v>1129</v>
      </c>
      <c r="F287" s="54" t="s">
        <v>1038</v>
      </c>
      <c r="G287" s="33" t="s">
        <v>64</v>
      </c>
      <c r="H287" s="44">
        <v>1.0264</v>
      </c>
      <c r="I287" s="35">
        <f>ROUND((Reference!B$16*List!$H287)+Reference!B$17,0)</f>
        <v>1149</v>
      </c>
      <c r="J287" s="35">
        <f>ROUND((Reference!C$16*List!$H287)+Reference!C$17,0)</f>
        <v>1714</v>
      </c>
      <c r="K287" s="35">
        <f>ROUND((Reference!D$16*List!$H287)+Reference!D$17,0)</f>
        <v>2053</v>
      </c>
      <c r="L287" s="35">
        <f>ROUND((Reference!E$16*List!$H287)+Reference!E$17,0)</f>
        <v>2538</v>
      </c>
      <c r="M287" s="35">
        <f>ROUND((Reference!F$16*List!$H287)+Reference!F$17,0)</f>
        <v>2644</v>
      </c>
      <c r="N287" s="35">
        <f>ROUND((Reference!G$16*List!$H287)+Reference!G$17,0)</f>
        <v>2993</v>
      </c>
      <c r="O287" s="35">
        <f>ROUND((Reference!H$16*List!$H287)+Reference!H$17,0)</f>
        <v>3108</v>
      </c>
      <c r="P287" s="35">
        <f>ROUND((Reference!I$16*List!$H287)+Reference!I$17,0)</f>
        <v>3230</v>
      </c>
      <c r="Q287" s="35">
        <f>ROUND((Reference!J$16*List!$H287)+Reference!J$17,0)</f>
        <v>3740</v>
      </c>
      <c r="R287" s="35">
        <f>ROUND((Reference!K$16*List!$H287)+Reference!K$17,0)</f>
        <v>3858</v>
      </c>
      <c r="S287" s="35">
        <f>ROUND((Reference!L$16*List!$H287)+Reference!L$17,0)</f>
        <v>4163</v>
      </c>
      <c r="T287" s="35">
        <f>ROUND((Reference!M$16*List!$H287)+Reference!M$17,0)</f>
        <v>4972</v>
      </c>
      <c r="U287" s="35">
        <f>ROUND((Reference!N$16*List!$H287)+Reference!N$17,0)</f>
        <v>20063</v>
      </c>
      <c r="V287" s="36">
        <f>ROUND((Reference!O$16*List!$H287)+Reference!O$17,0)</f>
        <v>746</v>
      </c>
      <c r="W287" s="36">
        <f>ROUND((Reference!P$16*List!$H287)+Reference!P$17,0)</f>
        <v>1051</v>
      </c>
      <c r="X287" s="36">
        <f>ROUND((Reference!Q$16*List!$H287)+Reference!Q$17,0)</f>
        <v>525</v>
      </c>
      <c r="Y287" s="37"/>
      <c r="Z287" s="4" t="str">
        <f t="shared" si="9"/>
        <v>GARFIELD, Colorado</v>
      </c>
      <c r="AA287" s="42" t="s">
        <v>1129</v>
      </c>
      <c r="AB287" s="38" t="s">
        <v>54</v>
      </c>
      <c r="AC287" s="43" t="s">
        <v>1038</v>
      </c>
      <c r="AD287" s="45"/>
      <c r="AE287">
        <f t="shared" si="10"/>
        <v>1.0264</v>
      </c>
      <c r="AF287">
        <v>31020</v>
      </c>
      <c r="AG287" t="s">
        <v>1134</v>
      </c>
      <c r="AH287">
        <v>1.0574000000000001</v>
      </c>
    </row>
    <row r="288" spans="1:34" x14ac:dyDescent="0.35">
      <c r="A288" s="28" t="s">
        <v>1131</v>
      </c>
      <c r="B288" s="28" t="s">
        <v>1132</v>
      </c>
      <c r="C288" s="29">
        <v>19740</v>
      </c>
      <c r="D288" s="30" t="s">
        <v>651</v>
      </c>
      <c r="E288" s="31" t="s">
        <v>1133</v>
      </c>
      <c r="F288" s="55" t="s">
        <v>1038</v>
      </c>
      <c r="G288" s="33" t="s">
        <v>53</v>
      </c>
      <c r="H288" s="44">
        <v>0.9900000000000001</v>
      </c>
      <c r="I288" s="35">
        <f>ROUND((Reference!B$16*List!$H288)+Reference!B$17,0)</f>
        <v>1118</v>
      </c>
      <c r="J288" s="35">
        <f>ROUND((Reference!C$16*List!$H288)+Reference!C$17,0)</f>
        <v>1667</v>
      </c>
      <c r="K288" s="35">
        <f>ROUND((Reference!D$16*List!$H288)+Reference!D$17,0)</f>
        <v>1997</v>
      </c>
      <c r="L288" s="35">
        <f>ROUND((Reference!E$16*List!$H288)+Reference!E$17,0)</f>
        <v>2469</v>
      </c>
      <c r="M288" s="35">
        <f>ROUND((Reference!F$16*List!$H288)+Reference!F$17,0)</f>
        <v>2572</v>
      </c>
      <c r="N288" s="35">
        <f>ROUND((Reference!G$16*List!$H288)+Reference!G$17,0)</f>
        <v>2912</v>
      </c>
      <c r="O288" s="35">
        <f>ROUND((Reference!H$16*List!$H288)+Reference!H$17,0)</f>
        <v>3024</v>
      </c>
      <c r="P288" s="35">
        <f>ROUND((Reference!I$16*List!$H288)+Reference!I$17,0)</f>
        <v>3142</v>
      </c>
      <c r="Q288" s="35">
        <f>ROUND((Reference!J$16*List!$H288)+Reference!J$17,0)</f>
        <v>3639</v>
      </c>
      <c r="R288" s="35">
        <f>ROUND((Reference!K$16*List!$H288)+Reference!K$17,0)</f>
        <v>3754</v>
      </c>
      <c r="S288" s="35">
        <f>ROUND((Reference!L$16*List!$H288)+Reference!L$17,0)</f>
        <v>4050</v>
      </c>
      <c r="T288" s="35">
        <f>ROUND((Reference!M$16*List!$H288)+Reference!M$17,0)</f>
        <v>4837</v>
      </c>
      <c r="U288" s="35">
        <f>ROUND((Reference!N$16*List!$H288)+Reference!N$17,0)</f>
        <v>19518</v>
      </c>
      <c r="V288" s="36">
        <f>ROUND((Reference!O$16*List!$H288)+Reference!O$17,0)</f>
        <v>726</v>
      </c>
      <c r="W288" s="36">
        <f>ROUND((Reference!P$16*List!$H288)+Reference!P$17,0)</f>
        <v>1022</v>
      </c>
      <c r="X288" s="36">
        <f>ROUND((Reference!Q$16*List!$H288)+Reference!Q$17,0)</f>
        <v>511</v>
      </c>
      <c r="Y288" s="37"/>
      <c r="Z288" s="4" t="str">
        <f t="shared" si="9"/>
        <v>GILPIN, Colorado</v>
      </c>
      <c r="AA288" s="42" t="s">
        <v>1133</v>
      </c>
      <c r="AB288" s="38" t="s">
        <v>54</v>
      </c>
      <c r="AC288" s="43" t="s">
        <v>1038</v>
      </c>
      <c r="AD288" s="45"/>
      <c r="AE288">
        <f t="shared" si="10"/>
        <v>0.9900000000000001</v>
      </c>
      <c r="AF288">
        <v>31084</v>
      </c>
      <c r="AG288" t="s">
        <v>857</v>
      </c>
      <c r="AH288">
        <v>1.3222</v>
      </c>
    </row>
    <row r="289" spans="1:34" x14ac:dyDescent="0.35">
      <c r="A289" s="28" t="s">
        <v>1135</v>
      </c>
      <c r="B289" s="28" t="s">
        <v>1136</v>
      </c>
      <c r="C289" s="41">
        <v>99906</v>
      </c>
      <c r="D289" s="30" t="s">
        <v>74</v>
      </c>
      <c r="E289" s="42" t="s">
        <v>1137</v>
      </c>
      <c r="F289" s="55" t="s">
        <v>1038</v>
      </c>
      <c r="G289" s="33" t="s">
        <v>64</v>
      </c>
      <c r="H289" s="40">
        <v>1.0264</v>
      </c>
      <c r="I289" s="35">
        <f>ROUND((Reference!B$16*List!$H289)+Reference!B$17,0)</f>
        <v>1149</v>
      </c>
      <c r="J289" s="35">
        <f>ROUND((Reference!C$16*List!$H289)+Reference!C$17,0)</f>
        <v>1714</v>
      </c>
      <c r="K289" s="35">
        <f>ROUND((Reference!D$16*List!$H289)+Reference!D$17,0)</f>
        <v>2053</v>
      </c>
      <c r="L289" s="35">
        <f>ROUND((Reference!E$16*List!$H289)+Reference!E$17,0)</f>
        <v>2538</v>
      </c>
      <c r="M289" s="35">
        <f>ROUND((Reference!F$16*List!$H289)+Reference!F$17,0)</f>
        <v>2644</v>
      </c>
      <c r="N289" s="35">
        <f>ROUND((Reference!G$16*List!$H289)+Reference!G$17,0)</f>
        <v>2993</v>
      </c>
      <c r="O289" s="35">
        <f>ROUND((Reference!H$16*List!$H289)+Reference!H$17,0)</f>
        <v>3108</v>
      </c>
      <c r="P289" s="35">
        <f>ROUND((Reference!I$16*List!$H289)+Reference!I$17,0)</f>
        <v>3230</v>
      </c>
      <c r="Q289" s="35">
        <f>ROUND((Reference!J$16*List!$H289)+Reference!J$17,0)</f>
        <v>3740</v>
      </c>
      <c r="R289" s="35">
        <f>ROUND((Reference!K$16*List!$H289)+Reference!K$17,0)</f>
        <v>3858</v>
      </c>
      <c r="S289" s="35">
        <f>ROUND((Reference!L$16*List!$H289)+Reference!L$17,0)</f>
        <v>4163</v>
      </c>
      <c r="T289" s="35">
        <f>ROUND((Reference!M$16*List!$H289)+Reference!M$17,0)</f>
        <v>4972</v>
      </c>
      <c r="U289" s="35">
        <f>ROUND((Reference!N$16*List!$H289)+Reference!N$17,0)</f>
        <v>20063</v>
      </c>
      <c r="V289" s="36">
        <f>ROUND((Reference!O$16*List!$H289)+Reference!O$17,0)</f>
        <v>746</v>
      </c>
      <c r="W289" s="36">
        <f>ROUND((Reference!P$16*List!$H289)+Reference!P$17,0)</f>
        <v>1051</v>
      </c>
      <c r="X289" s="36">
        <f>ROUND((Reference!Q$16*List!$H289)+Reference!Q$17,0)</f>
        <v>525</v>
      </c>
      <c r="Y289" s="37"/>
      <c r="Z289" s="4" t="str">
        <f t="shared" si="9"/>
        <v>GRAND, Colorado</v>
      </c>
      <c r="AA289" s="31" t="s">
        <v>1137</v>
      </c>
      <c r="AB289" s="38" t="s">
        <v>54</v>
      </c>
      <c r="AC289" s="32" t="s">
        <v>1038</v>
      </c>
      <c r="AD289" s="39"/>
      <c r="AE289">
        <f t="shared" si="10"/>
        <v>1.0264</v>
      </c>
      <c r="AF289">
        <v>31140</v>
      </c>
      <c r="AG289" t="s">
        <v>1141</v>
      </c>
      <c r="AH289">
        <v>0.87630000000000008</v>
      </c>
    </row>
    <row r="290" spans="1:34" x14ac:dyDescent="0.35">
      <c r="A290" s="28" t="s">
        <v>1138</v>
      </c>
      <c r="B290" s="28" t="s">
        <v>1139</v>
      </c>
      <c r="C290" s="41">
        <v>99906</v>
      </c>
      <c r="D290" s="30" t="s">
        <v>74</v>
      </c>
      <c r="E290" s="42" t="s">
        <v>1140</v>
      </c>
      <c r="F290" s="55" t="s">
        <v>1038</v>
      </c>
      <c r="G290" s="33" t="s">
        <v>64</v>
      </c>
      <c r="H290" s="44">
        <v>1.0264</v>
      </c>
      <c r="I290" s="35">
        <f>ROUND((Reference!B$16*List!$H290)+Reference!B$17,0)</f>
        <v>1149</v>
      </c>
      <c r="J290" s="35">
        <f>ROUND((Reference!C$16*List!$H290)+Reference!C$17,0)</f>
        <v>1714</v>
      </c>
      <c r="K290" s="35">
        <f>ROUND((Reference!D$16*List!$H290)+Reference!D$17,0)</f>
        <v>2053</v>
      </c>
      <c r="L290" s="35">
        <f>ROUND((Reference!E$16*List!$H290)+Reference!E$17,0)</f>
        <v>2538</v>
      </c>
      <c r="M290" s="35">
        <f>ROUND((Reference!F$16*List!$H290)+Reference!F$17,0)</f>
        <v>2644</v>
      </c>
      <c r="N290" s="35">
        <f>ROUND((Reference!G$16*List!$H290)+Reference!G$17,0)</f>
        <v>2993</v>
      </c>
      <c r="O290" s="35">
        <f>ROUND((Reference!H$16*List!$H290)+Reference!H$17,0)</f>
        <v>3108</v>
      </c>
      <c r="P290" s="35">
        <f>ROUND((Reference!I$16*List!$H290)+Reference!I$17,0)</f>
        <v>3230</v>
      </c>
      <c r="Q290" s="35">
        <f>ROUND((Reference!J$16*List!$H290)+Reference!J$17,0)</f>
        <v>3740</v>
      </c>
      <c r="R290" s="35">
        <f>ROUND((Reference!K$16*List!$H290)+Reference!K$17,0)</f>
        <v>3858</v>
      </c>
      <c r="S290" s="35">
        <f>ROUND((Reference!L$16*List!$H290)+Reference!L$17,0)</f>
        <v>4163</v>
      </c>
      <c r="T290" s="35">
        <f>ROUND((Reference!M$16*List!$H290)+Reference!M$17,0)</f>
        <v>4972</v>
      </c>
      <c r="U290" s="35">
        <f>ROUND((Reference!N$16*List!$H290)+Reference!N$17,0)</f>
        <v>20063</v>
      </c>
      <c r="V290" s="36">
        <f>ROUND((Reference!O$16*List!$H290)+Reference!O$17,0)</f>
        <v>746</v>
      </c>
      <c r="W290" s="36">
        <f>ROUND((Reference!P$16*List!$H290)+Reference!P$17,0)</f>
        <v>1051</v>
      </c>
      <c r="X290" s="36">
        <f>ROUND((Reference!Q$16*List!$H290)+Reference!Q$17,0)</f>
        <v>525</v>
      </c>
      <c r="Y290" s="37"/>
      <c r="Z290" s="4" t="str">
        <f t="shared" si="9"/>
        <v>GUNNISON, Colorado</v>
      </c>
      <c r="AA290" s="42" t="s">
        <v>1140</v>
      </c>
      <c r="AB290" s="38" t="s">
        <v>54</v>
      </c>
      <c r="AC290" s="43" t="s">
        <v>1038</v>
      </c>
      <c r="AD290" s="45"/>
      <c r="AE290">
        <f t="shared" si="10"/>
        <v>1.0264</v>
      </c>
      <c r="AF290">
        <v>31180</v>
      </c>
      <c r="AG290" t="s">
        <v>1145</v>
      </c>
      <c r="AH290">
        <v>0.82940000000000003</v>
      </c>
    </row>
    <row r="291" spans="1:34" x14ac:dyDescent="0.35">
      <c r="A291" s="28" t="s">
        <v>1142</v>
      </c>
      <c r="B291" s="28" t="s">
        <v>1143</v>
      </c>
      <c r="C291" s="41">
        <v>99906</v>
      </c>
      <c r="D291" s="30" t="s">
        <v>74</v>
      </c>
      <c r="E291" s="42" t="s">
        <v>1144</v>
      </c>
      <c r="F291" s="55" t="s">
        <v>1038</v>
      </c>
      <c r="G291" s="33" t="s">
        <v>64</v>
      </c>
      <c r="H291" s="44">
        <v>1.0264</v>
      </c>
      <c r="I291" s="35">
        <f>ROUND((Reference!B$16*List!$H291)+Reference!B$17,0)</f>
        <v>1149</v>
      </c>
      <c r="J291" s="35">
        <f>ROUND((Reference!C$16*List!$H291)+Reference!C$17,0)</f>
        <v>1714</v>
      </c>
      <c r="K291" s="35">
        <f>ROUND((Reference!D$16*List!$H291)+Reference!D$17,0)</f>
        <v>2053</v>
      </c>
      <c r="L291" s="35">
        <f>ROUND((Reference!E$16*List!$H291)+Reference!E$17,0)</f>
        <v>2538</v>
      </c>
      <c r="M291" s="35">
        <f>ROUND((Reference!F$16*List!$H291)+Reference!F$17,0)</f>
        <v>2644</v>
      </c>
      <c r="N291" s="35">
        <f>ROUND((Reference!G$16*List!$H291)+Reference!G$17,0)</f>
        <v>2993</v>
      </c>
      <c r="O291" s="35">
        <f>ROUND((Reference!H$16*List!$H291)+Reference!H$17,0)</f>
        <v>3108</v>
      </c>
      <c r="P291" s="35">
        <f>ROUND((Reference!I$16*List!$H291)+Reference!I$17,0)</f>
        <v>3230</v>
      </c>
      <c r="Q291" s="35">
        <f>ROUND((Reference!J$16*List!$H291)+Reference!J$17,0)</f>
        <v>3740</v>
      </c>
      <c r="R291" s="35">
        <f>ROUND((Reference!K$16*List!$H291)+Reference!K$17,0)</f>
        <v>3858</v>
      </c>
      <c r="S291" s="35">
        <f>ROUND((Reference!L$16*List!$H291)+Reference!L$17,0)</f>
        <v>4163</v>
      </c>
      <c r="T291" s="35">
        <f>ROUND((Reference!M$16*List!$H291)+Reference!M$17,0)</f>
        <v>4972</v>
      </c>
      <c r="U291" s="35">
        <f>ROUND((Reference!N$16*List!$H291)+Reference!N$17,0)</f>
        <v>20063</v>
      </c>
      <c r="V291" s="36">
        <f>ROUND((Reference!O$16*List!$H291)+Reference!O$17,0)</f>
        <v>746</v>
      </c>
      <c r="W291" s="36">
        <f>ROUND((Reference!P$16*List!$H291)+Reference!P$17,0)</f>
        <v>1051</v>
      </c>
      <c r="X291" s="36">
        <f>ROUND((Reference!Q$16*List!$H291)+Reference!Q$17,0)</f>
        <v>525</v>
      </c>
      <c r="Y291" s="37"/>
      <c r="Z291" s="4" t="str">
        <f t="shared" si="9"/>
        <v>HINSDALE, Colorado</v>
      </c>
      <c r="AA291" s="42" t="s">
        <v>1144</v>
      </c>
      <c r="AB291" s="38" t="s">
        <v>54</v>
      </c>
      <c r="AC291" s="43" t="s">
        <v>1038</v>
      </c>
      <c r="AD291" s="45"/>
      <c r="AE291">
        <f t="shared" si="10"/>
        <v>1.0264</v>
      </c>
      <c r="AF291">
        <v>31340</v>
      </c>
      <c r="AG291" t="s">
        <v>1149</v>
      </c>
      <c r="AH291">
        <v>0.84199999999999997</v>
      </c>
    </row>
    <row r="292" spans="1:34" x14ac:dyDescent="0.35">
      <c r="A292" s="28" t="s">
        <v>1146</v>
      </c>
      <c r="B292" s="28" t="s">
        <v>1147</v>
      </c>
      <c r="C292" s="41">
        <v>99906</v>
      </c>
      <c r="D292" s="30" t="s">
        <v>74</v>
      </c>
      <c r="E292" s="42" t="s">
        <v>1148</v>
      </c>
      <c r="F292" s="55" t="s">
        <v>1038</v>
      </c>
      <c r="G292" s="33" t="s">
        <v>64</v>
      </c>
      <c r="H292" s="44">
        <v>1.0264</v>
      </c>
      <c r="I292" s="35">
        <f>ROUND((Reference!B$16*List!$H292)+Reference!B$17,0)</f>
        <v>1149</v>
      </c>
      <c r="J292" s="35">
        <f>ROUND((Reference!C$16*List!$H292)+Reference!C$17,0)</f>
        <v>1714</v>
      </c>
      <c r="K292" s="35">
        <f>ROUND((Reference!D$16*List!$H292)+Reference!D$17,0)</f>
        <v>2053</v>
      </c>
      <c r="L292" s="35">
        <f>ROUND((Reference!E$16*List!$H292)+Reference!E$17,0)</f>
        <v>2538</v>
      </c>
      <c r="M292" s="35">
        <f>ROUND((Reference!F$16*List!$H292)+Reference!F$17,0)</f>
        <v>2644</v>
      </c>
      <c r="N292" s="35">
        <f>ROUND((Reference!G$16*List!$H292)+Reference!G$17,0)</f>
        <v>2993</v>
      </c>
      <c r="O292" s="35">
        <f>ROUND((Reference!H$16*List!$H292)+Reference!H$17,0)</f>
        <v>3108</v>
      </c>
      <c r="P292" s="35">
        <f>ROUND((Reference!I$16*List!$H292)+Reference!I$17,0)</f>
        <v>3230</v>
      </c>
      <c r="Q292" s="35">
        <f>ROUND((Reference!J$16*List!$H292)+Reference!J$17,0)</f>
        <v>3740</v>
      </c>
      <c r="R292" s="35">
        <f>ROUND((Reference!K$16*List!$H292)+Reference!K$17,0)</f>
        <v>3858</v>
      </c>
      <c r="S292" s="35">
        <f>ROUND((Reference!L$16*List!$H292)+Reference!L$17,0)</f>
        <v>4163</v>
      </c>
      <c r="T292" s="35">
        <f>ROUND((Reference!M$16*List!$H292)+Reference!M$17,0)</f>
        <v>4972</v>
      </c>
      <c r="U292" s="35">
        <f>ROUND((Reference!N$16*List!$H292)+Reference!N$17,0)</f>
        <v>20063</v>
      </c>
      <c r="V292" s="36">
        <f>ROUND((Reference!O$16*List!$H292)+Reference!O$17,0)</f>
        <v>746</v>
      </c>
      <c r="W292" s="36">
        <f>ROUND((Reference!P$16*List!$H292)+Reference!P$17,0)</f>
        <v>1051</v>
      </c>
      <c r="X292" s="36">
        <f>ROUND((Reference!Q$16*List!$H292)+Reference!Q$17,0)</f>
        <v>525</v>
      </c>
      <c r="Y292" s="37"/>
      <c r="Z292" s="4" t="str">
        <f t="shared" si="9"/>
        <v>HUERFANO, Colorado</v>
      </c>
      <c r="AA292" s="42" t="s">
        <v>1148</v>
      </c>
      <c r="AB292" s="38" t="s">
        <v>54</v>
      </c>
      <c r="AC292" s="43" t="s">
        <v>1038</v>
      </c>
      <c r="AD292" s="45"/>
      <c r="AE292">
        <f t="shared" si="10"/>
        <v>1.0264</v>
      </c>
      <c r="AF292">
        <v>31420</v>
      </c>
      <c r="AG292" t="s">
        <v>1152</v>
      </c>
      <c r="AH292">
        <v>0.88260000000000005</v>
      </c>
    </row>
    <row r="293" spans="1:34" x14ac:dyDescent="0.35">
      <c r="A293" s="28" t="s">
        <v>1150</v>
      </c>
      <c r="B293" s="28" t="s">
        <v>1151</v>
      </c>
      <c r="C293" s="29">
        <v>99906</v>
      </c>
      <c r="D293" s="30" t="s">
        <v>74</v>
      </c>
      <c r="E293" s="31" t="s">
        <v>202</v>
      </c>
      <c r="F293" s="54" t="s">
        <v>1038</v>
      </c>
      <c r="G293" s="33" t="s">
        <v>64</v>
      </c>
      <c r="H293" s="44">
        <v>1.0264</v>
      </c>
      <c r="I293" s="35">
        <f>ROUND((Reference!B$16*List!$H293)+Reference!B$17,0)</f>
        <v>1149</v>
      </c>
      <c r="J293" s="35">
        <f>ROUND((Reference!C$16*List!$H293)+Reference!C$17,0)</f>
        <v>1714</v>
      </c>
      <c r="K293" s="35">
        <f>ROUND((Reference!D$16*List!$H293)+Reference!D$17,0)</f>
        <v>2053</v>
      </c>
      <c r="L293" s="35">
        <f>ROUND((Reference!E$16*List!$H293)+Reference!E$17,0)</f>
        <v>2538</v>
      </c>
      <c r="M293" s="35">
        <f>ROUND((Reference!F$16*List!$H293)+Reference!F$17,0)</f>
        <v>2644</v>
      </c>
      <c r="N293" s="35">
        <f>ROUND((Reference!G$16*List!$H293)+Reference!G$17,0)</f>
        <v>2993</v>
      </c>
      <c r="O293" s="35">
        <f>ROUND((Reference!H$16*List!$H293)+Reference!H$17,0)</f>
        <v>3108</v>
      </c>
      <c r="P293" s="35">
        <f>ROUND((Reference!I$16*List!$H293)+Reference!I$17,0)</f>
        <v>3230</v>
      </c>
      <c r="Q293" s="35">
        <f>ROUND((Reference!J$16*List!$H293)+Reference!J$17,0)</f>
        <v>3740</v>
      </c>
      <c r="R293" s="35">
        <f>ROUND((Reference!K$16*List!$H293)+Reference!K$17,0)</f>
        <v>3858</v>
      </c>
      <c r="S293" s="35">
        <f>ROUND((Reference!L$16*List!$H293)+Reference!L$17,0)</f>
        <v>4163</v>
      </c>
      <c r="T293" s="35">
        <f>ROUND((Reference!M$16*List!$H293)+Reference!M$17,0)</f>
        <v>4972</v>
      </c>
      <c r="U293" s="35">
        <f>ROUND((Reference!N$16*List!$H293)+Reference!N$17,0)</f>
        <v>20063</v>
      </c>
      <c r="V293" s="36">
        <f>ROUND((Reference!O$16*List!$H293)+Reference!O$17,0)</f>
        <v>746</v>
      </c>
      <c r="W293" s="36">
        <f>ROUND((Reference!P$16*List!$H293)+Reference!P$17,0)</f>
        <v>1051</v>
      </c>
      <c r="X293" s="36">
        <f>ROUND((Reference!Q$16*List!$H293)+Reference!Q$17,0)</f>
        <v>525</v>
      </c>
      <c r="Y293" s="37"/>
      <c r="Z293" s="4" t="str">
        <f t="shared" si="9"/>
        <v>JACKSON, Colorado</v>
      </c>
      <c r="AA293" s="42" t="s">
        <v>202</v>
      </c>
      <c r="AB293" s="38" t="s">
        <v>54</v>
      </c>
      <c r="AC293" s="43" t="s">
        <v>1038</v>
      </c>
      <c r="AD293" s="45"/>
      <c r="AE293">
        <f t="shared" si="10"/>
        <v>1.0264</v>
      </c>
      <c r="AF293">
        <v>31460</v>
      </c>
      <c r="AG293" t="s">
        <v>864</v>
      </c>
      <c r="AH293">
        <v>0.77640000000000009</v>
      </c>
    </row>
    <row r="294" spans="1:34" x14ac:dyDescent="0.35">
      <c r="A294" s="28" t="s">
        <v>1153</v>
      </c>
      <c r="B294" s="28" t="s">
        <v>1154</v>
      </c>
      <c r="C294" s="41">
        <v>19740</v>
      </c>
      <c r="D294" s="30" t="s">
        <v>651</v>
      </c>
      <c r="E294" s="42" t="s">
        <v>206</v>
      </c>
      <c r="F294" s="55" t="s">
        <v>1038</v>
      </c>
      <c r="G294" s="33" t="s">
        <v>53</v>
      </c>
      <c r="H294" s="40">
        <v>0.9900000000000001</v>
      </c>
      <c r="I294" s="35">
        <f>ROUND((Reference!B$16*List!$H294)+Reference!B$17,0)</f>
        <v>1118</v>
      </c>
      <c r="J294" s="35">
        <f>ROUND((Reference!C$16*List!$H294)+Reference!C$17,0)</f>
        <v>1667</v>
      </c>
      <c r="K294" s="35">
        <f>ROUND((Reference!D$16*List!$H294)+Reference!D$17,0)</f>
        <v>1997</v>
      </c>
      <c r="L294" s="35">
        <f>ROUND((Reference!E$16*List!$H294)+Reference!E$17,0)</f>
        <v>2469</v>
      </c>
      <c r="M294" s="35">
        <f>ROUND((Reference!F$16*List!$H294)+Reference!F$17,0)</f>
        <v>2572</v>
      </c>
      <c r="N294" s="35">
        <f>ROUND((Reference!G$16*List!$H294)+Reference!G$17,0)</f>
        <v>2912</v>
      </c>
      <c r="O294" s="35">
        <f>ROUND((Reference!H$16*List!$H294)+Reference!H$17,0)</f>
        <v>3024</v>
      </c>
      <c r="P294" s="35">
        <f>ROUND((Reference!I$16*List!$H294)+Reference!I$17,0)</f>
        <v>3142</v>
      </c>
      <c r="Q294" s="35">
        <f>ROUND((Reference!J$16*List!$H294)+Reference!J$17,0)</f>
        <v>3639</v>
      </c>
      <c r="R294" s="35">
        <f>ROUND((Reference!K$16*List!$H294)+Reference!K$17,0)</f>
        <v>3754</v>
      </c>
      <c r="S294" s="35">
        <f>ROUND((Reference!L$16*List!$H294)+Reference!L$17,0)</f>
        <v>4050</v>
      </c>
      <c r="T294" s="35">
        <f>ROUND((Reference!M$16*List!$H294)+Reference!M$17,0)</f>
        <v>4837</v>
      </c>
      <c r="U294" s="35">
        <f>ROUND((Reference!N$16*List!$H294)+Reference!N$17,0)</f>
        <v>19518</v>
      </c>
      <c r="V294" s="36">
        <f>ROUND((Reference!O$16*List!$H294)+Reference!O$17,0)</f>
        <v>726</v>
      </c>
      <c r="W294" s="36">
        <f>ROUND((Reference!P$16*List!$H294)+Reference!P$17,0)</f>
        <v>1022</v>
      </c>
      <c r="X294" s="36">
        <f>ROUND((Reference!Q$16*List!$H294)+Reference!Q$17,0)</f>
        <v>511</v>
      </c>
      <c r="Y294" s="37"/>
      <c r="Z294" s="4" t="str">
        <f t="shared" si="9"/>
        <v>JEFFERSON, Colorado</v>
      </c>
      <c r="AA294" s="31" t="s">
        <v>206</v>
      </c>
      <c r="AB294" s="38" t="s">
        <v>54</v>
      </c>
      <c r="AC294" s="32" t="s">
        <v>1038</v>
      </c>
      <c r="AD294" s="39"/>
      <c r="AE294">
        <f t="shared" si="10"/>
        <v>0.9900000000000001</v>
      </c>
      <c r="AF294">
        <v>31540</v>
      </c>
      <c r="AG294" t="s">
        <v>1158</v>
      </c>
      <c r="AH294">
        <v>1.0589999999999999</v>
      </c>
    </row>
    <row r="295" spans="1:34" x14ac:dyDescent="0.35">
      <c r="A295" s="28" t="s">
        <v>1155</v>
      </c>
      <c r="B295" s="28" t="s">
        <v>1156</v>
      </c>
      <c r="C295" s="41">
        <v>99906</v>
      </c>
      <c r="D295" s="30" t="s">
        <v>74</v>
      </c>
      <c r="E295" s="42" t="s">
        <v>1157</v>
      </c>
      <c r="F295" s="55" t="s">
        <v>1038</v>
      </c>
      <c r="G295" s="33" t="s">
        <v>64</v>
      </c>
      <c r="H295" s="44">
        <v>1.0264</v>
      </c>
      <c r="I295" s="35">
        <f>ROUND((Reference!B$16*List!$H295)+Reference!B$17,0)</f>
        <v>1149</v>
      </c>
      <c r="J295" s="35">
        <f>ROUND((Reference!C$16*List!$H295)+Reference!C$17,0)</f>
        <v>1714</v>
      </c>
      <c r="K295" s="35">
        <f>ROUND((Reference!D$16*List!$H295)+Reference!D$17,0)</f>
        <v>2053</v>
      </c>
      <c r="L295" s="35">
        <f>ROUND((Reference!E$16*List!$H295)+Reference!E$17,0)</f>
        <v>2538</v>
      </c>
      <c r="M295" s="35">
        <f>ROUND((Reference!F$16*List!$H295)+Reference!F$17,0)</f>
        <v>2644</v>
      </c>
      <c r="N295" s="35">
        <f>ROUND((Reference!G$16*List!$H295)+Reference!G$17,0)</f>
        <v>2993</v>
      </c>
      <c r="O295" s="35">
        <f>ROUND((Reference!H$16*List!$H295)+Reference!H$17,0)</f>
        <v>3108</v>
      </c>
      <c r="P295" s="35">
        <f>ROUND((Reference!I$16*List!$H295)+Reference!I$17,0)</f>
        <v>3230</v>
      </c>
      <c r="Q295" s="35">
        <f>ROUND((Reference!J$16*List!$H295)+Reference!J$17,0)</f>
        <v>3740</v>
      </c>
      <c r="R295" s="35">
        <f>ROUND((Reference!K$16*List!$H295)+Reference!K$17,0)</f>
        <v>3858</v>
      </c>
      <c r="S295" s="35">
        <f>ROUND((Reference!L$16*List!$H295)+Reference!L$17,0)</f>
        <v>4163</v>
      </c>
      <c r="T295" s="35">
        <f>ROUND((Reference!M$16*List!$H295)+Reference!M$17,0)</f>
        <v>4972</v>
      </c>
      <c r="U295" s="35">
        <f>ROUND((Reference!N$16*List!$H295)+Reference!N$17,0)</f>
        <v>20063</v>
      </c>
      <c r="V295" s="36">
        <f>ROUND((Reference!O$16*List!$H295)+Reference!O$17,0)</f>
        <v>746</v>
      </c>
      <c r="W295" s="36">
        <f>ROUND((Reference!P$16*List!$H295)+Reference!P$17,0)</f>
        <v>1051</v>
      </c>
      <c r="X295" s="36">
        <f>ROUND((Reference!Q$16*List!$H295)+Reference!Q$17,0)</f>
        <v>525</v>
      </c>
      <c r="Y295" s="37"/>
      <c r="Z295" s="4" t="str">
        <f t="shared" si="9"/>
        <v>KIOWA, Colorado</v>
      </c>
      <c r="AA295" s="42" t="s">
        <v>1157</v>
      </c>
      <c r="AB295" s="38" t="s">
        <v>54</v>
      </c>
      <c r="AC295" s="43" t="s">
        <v>1038</v>
      </c>
      <c r="AD295" s="45"/>
      <c r="AE295">
        <f t="shared" si="10"/>
        <v>1.0264</v>
      </c>
      <c r="AF295">
        <v>31700</v>
      </c>
      <c r="AG295" t="s">
        <v>1162</v>
      </c>
      <c r="AH295">
        <v>0.95369999999999999</v>
      </c>
    </row>
    <row r="296" spans="1:34" x14ac:dyDescent="0.35">
      <c r="A296" s="28" t="s">
        <v>1159</v>
      </c>
      <c r="B296" s="28" t="s">
        <v>1160</v>
      </c>
      <c r="C296" s="41">
        <v>99906</v>
      </c>
      <c r="D296" s="30" t="s">
        <v>74</v>
      </c>
      <c r="E296" s="42" t="s">
        <v>1161</v>
      </c>
      <c r="F296" s="55" t="s">
        <v>1038</v>
      </c>
      <c r="G296" s="33" t="s">
        <v>64</v>
      </c>
      <c r="H296" s="44">
        <v>1.0264</v>
      </c>
      <c r="I296" s="35">
        <f>ROUND((Reference!B$16*List!$H296)+Reference!B$17,0)</f>
        <v>1149</v>
      </c>
      <c r="J296" s="35">
        <f>ROUND((Reference!C$16*List!$H296)+Reference!C$17,0)</f>
        <v>1714</v>
      </c>
      <c r="K296" s="35">
        <f>ROUND((Reference!D$16*List!$H296)+Reference!D$17,0)</f>
        <v>2053</v>
      </c>
      <c r="L296" s="35">
        <f>ROUND((Reference!E$16*List!$H296)+Reference!E$17,0)</f>
        <v>2538</v>
      </c>
      <c r="M296" s="35">
        <f>ROUND((Reference!F$16*List!$H296)+Reference!F$17,0)</f>
        <v>2644</v>
      </c>
      <c r="N296" s="35">
        <f>ROUND((Reference!G$16*List!$H296)+Reference!G$17,0)</f>
        <v>2993</v>
      </c>
      <c r="O296" s="35">
        <f>ROUND((Reference!H$16*List!$H296)+Reference!H$17,0)</f>
        <v>3108</v>
      </c>
      <c r="P296" s="35">
        <f>ROUND((Reference!I$16*List!$H296)+Reference!I$17,0)</f>
        <v>3230</v>
      </c>
      <c r="Q296" s="35">
        <f>ROUND((Reference!J$16*List!$H296)+Reference!J$17,0)</f>
        <v>3740</v>
      </c>
      <c r="R296" s="35">
        <f>ROUND((Reference!K$16*List!$H296)+Reference!K$17,0)</f>
        <v>3858</v>
      </c>
      <c r="S296" s="35">
        <f>ROUND((Reference!L$16*List!$H296)+Reference!L$17,0)</f>
        <v>4163</v>
      </c>
      <c r="T296" s="35">
        <f>ROUND((Reference!M$16*List!$H296)+Reference!M$17,0)</f>
        <v>4972</v>
      </c>
      <c r="U296" s="35">
        <f>ROUND((Reference!N$16*List!$H296)+Reference!N$17,0)</f>
        <v>20063</v>
      </c>
      <c r="V296" s="36">
        <f>ROUND((Reference!O$16*List!$H296)+Reference!O$17,0)</f>
        <v>746</v>
      </c>
      <c r="W296" s="36">
        <f>ROUND((Reference!P$16*List!$H296)+Reference!P$17,0)</f>
        <v>1051</v>
      </c>
      <c r="X296" s="36">
        <f>ROUND((Reference!Q$16*List!$H296)+Reference!Q$17,0)</f>
        <v>525</v>
      </c>
      <c r="Y296" s="37"/>
      <c r="Z296" s="4" t="str">
        <f t="shared" si="9"/>
        <v>KIT CARSON, Colorado</v>
      </c>
      <c r="AA296" s="42" t="s">
        <v>1161</v>
      </c>
      <c r="AB296" s="38" t="s">
        <v>54</v>
      </c>
      <c r="AC296" s="43" t="s">
        <v>1038</v>
      </c>
      <c r="AD296" s="45"/>
      <c r="AE296">
        <f t="shared" si="10"/>
        <v>1.0264</v>
      </c>
      <c r="AF296">
        <v>31740</v>
      </c>
      <c r="AG296" t="s">
        <v>1165</v>
      </c>
      <c r="AH296">
        <v>0.878</v>
      </c>
    </row>
    <row r="297" spans="1:34" x14ac:dyDescent="0.35">
      <c r="A297" s="28" t="s">
        <v>1163</v>
      </c>
      <c r="B297" s="28" t="s">
        <v>1164</v>
      </c>
      <c r="C297" s="29">
        <v>99906</v>
      </c>
      <c r="D297" s="30" t="s">
        <v>74</v>
      </c>
      <c r="E297" s="31" t="s">
        <v>849</v>
      </c>
      <c r="F297" s="55" t="s">
        <v>1038</v>
      </c>
      <c r="G297" s="33" t="s">
        <v>64</v>
      </c>
      <c r="H297" s="44">
        <v>1.0264</v>
      </c>
      <c r="I297" s="35">
        <f>ROUND((Reference!B$16*List!$H297)+Reference!B$17,0)</f>
        <v>1149</v>
      </c>
      <c r="J297" s="35">
        <f>ROUND((Reference!C$16*List!$H297)+Reference!C$17,0)</f>
        <v>1714</v>
      </c>
      <c r="K297" s="35">
        <f>ROUND((Reference!D$16*List!$H297)+Reference!D$17,0)</f>
        <v>2053</v>
      </c>
      <c r="L297" s="35">
        <f>ROUND((Reference!E$16*List!$H297)+Reference!E$17,0)</f>
        <v>2538</v>
      </c>
      <c r="M297" s="35">
        <f>ROUND((Reference!F$16*List!$H297)+Reference!F$17,0)</f>
        <v>2644</v>
      </c>
      <c r="N297" s="35">
        <f>ROUND((Reference!G$16*List!$H297)+Reference!G$17,0)</f>
        <v>2993</v>
      </c>
      <c r="O297" s="35">
        <f>ROUND((Reference!H$16*List!$H297)+Reference!H$17,0)</f>
        <v>3108</v>
      </c>
      <c r="P297" s="35">
        <f>ROUND((Reference!I$16*List!$H297)+Reference!I$17,0)</f>
        <v>3230</v>
      </c>
      <c r="Q297" s="35">
        <f>ROUND((Reference!J$16*List!$H297)+Reference!J$17,0)</f>
        <v>3740</v>
      </c>
      <c r="R297" s="35">
        <f>ROUND((Reference!K$16*List!$H297)+Reference!K$17,0)</f>
        <v>3858</v>
      </c>
      <c r="S297" s="35">
        <f>ROUND((Reference!L$16*List!$H297)+Reference!L$17,0)</f>
        <v>4163</v>
      </c>
      <c r="T297" s="35">
        <f>ROUND((Reference!M$16*List!$H297)+Reference!M$17,0)</f>
        <v>4972</v>
      </c>
      <c r="U297" s="35">
        <f>ROUND((Reference!N$16*List!$H297)+Reference!N$17,0)</f>
        <v>20063</v>
      </c>
      <c r="V297" s="36">
        <f>ROUND((Reference!O$16*List!$H297)+Reference!O$17,0)</f>
        <v>746</v>
      </c>
      <c r="W297" s="36">
        <f>ROUND((Reference!P$16*List!$H297)+Reference!P$17,0)</f>
        <v>1051</v>
      </c>
      <c r="X297" s="36">
        <f>ROUND((Reference!Q$16*List!$H297)+Reference!Q$17,0)</f>
        <v>525</v>
      </c>
      <c r="Y297" s="37"/>
      <c r="Z297" s="4" t="str">
        <f t="shared" si="9"/>
        <v>LAKE, Colorado</v>
      </c>
      <c r="AA297" s="42" t="s">
        <v>849</v>
      </c>
      <c r="AB297" s="38" t="s">
        <v>54</v>
      </c>
      <c r="AC297" s="43" t="s">
        <v>1038</v>
      </c>
      <c r="AD297" s="45"/>
      <c r="AE297">
        <f t="shared" si="10"/>
        <v>1.0264</v>
      </c>
      <c r="AF297">
        <v>31860</v>
      </c>
      <c r="AG297" t="s">
        <v>1169</v>
      </c>
      <c r="AH297">
        <v>1.0481</v>
      </c>
    </row>
    <row r="298" spans="1:34" x14ac:dyDescent="0.35">
      <c r="A298" s="28" t="s">
        <v>1166</v>
      </c>
      <c r="B298" s="28" t="s">
        <v>1167</v>
      </c>
      <c r="C298" s="41">
        <v>99906</v>
      </c>
      <c r="D298" s="30" t="s">
        <v>74</v>
      </c>
      <c r="E298" s="42" t="s">
        <v>1168</v>
      </c>
      <c r="F298" s="54" t="s">
        <v>1038</v>
      </c>
      <c r="G298" s="33" t="s">
        <v>64</v>
      </c>
      <c r="H298" s="40">
        <v>1.0264</v>
      </c>
      <c r="I298" s="35">
        <f>ROUND((Reference!B$16*List!$H298)+Reference!B$17,0)</f>
        <v>1149</v>
      </c>
      <c r="J298" s="35">
        <f>ROUND((Reference!C$16*List!$H298)+Reference!C$17,0)</f>
        <v>1714</v>
      </c>
      <c r="K298" s="35">
        <f>ROUND((Reference!D$16*List!$H298)+Reference!D$17,0)</f>
        <v>2053</v>
      </c>
      <c r="L298" s="35">
        <f>ROUND((Reference!E$16*List!$H298)+Reference!E$17,0)</f>
        <v>2538</v>
      </c>
      <c r="M298" s="35">
        <f>ROUND((Reference!F$16*List!$H298)+Reference!F$17,0)</f>
        <v>2644</v>
      </c>
      <c r="N298" s="35">
        <f>ROUND((Reference!G$16*List!$H298)+Reference!G$17,0)</f>
        <v>2993</v>
      </c>
      <c r="O298" s="35">
        <f>ROUND((Reference!H$16*List!$H298)+Reference!H$17,0)</f>
        <v>3108</v>
      </c>
      <c r="P298" s="35">
        <f>ROUND((Reference!I$16*List!$H298)+Reference!I$17,0)</f>
        <v>3230</v>
      </c>
      <c r="Q298" s="35">
        <f>ROUND((Reference!J$16*List!$H298)+Reference!J$17,0)</f>
        <v>3740</v>
      </c>
      <c r="R298" s="35">
        <f>ROUND((Reference!K$16*List!$H298)+Reference!K$17,0)</f>
        <v>3858</v>
      </c>
      <c r="S298" s="35">
        <f>ROUND((Reference!L$16*List!$H298)+Reference!L$17,0)</f>
        <v>4163</v>
      </c>
      <c r="T298" s="35">
        <f>ROUND((Reference!M$16*List!$H298)+Reference!M$17,0)</f>
        <v>4972</v>
      </c>
      <c r="U298" s="35">
        <f>ROUND((Reference!N$16*List!$H298)+Reference!N$17,0)</f>
        <v>20063</v>
      </c>
      <c r="V298" s="36">
        <f>ROUND((Reference!O$16*List!$H298)+Reference!O$17,0)</f>
        <v>746</v>
      </c>
      <c r="W298" s="36">
        <f>ROUND((Reference!P$16*List!$H298)+Reference!P$17,0)</f>
        <v>1051</v>
      </c>
      <c r="X298" s="36">
        <f>ROUND((Reference!Q$16*List!$H298)+Reference!Q$17,0)</f>
        <v>525</v>
      </c>
      <c r="Y298" s="37"/>
      <c r="Z298" s="4" t="str">
        <f t="shared" si="9"/>
        <v>LA PLATA, Colorado</v>
      </c>
      <c r="AA298" s="31" t="s">
        <v>1168</v>
      </c>
      <c r="AB298" s="38" t="s">
        <v>54</v>
      </c>
      <c r="AC298" s="32" t="s">
        <v>1038</v>
      </c>
      <c r="AD298" s="39"/>
      <c r="AE298">
        <f t="shared" si="10"/>
        <v>1.0264</v>
      </c>
      <c r="AF298">
        <v>31900</v>
      </c>
      <c r="AG298" t="s">
        <v>1173</v>
      </c>
      <c r="AH298">
        <v>0.90500000000000003</v>
      </c>
    </row>
    <row r="299" spans="1:34" x14ac:dyDescent="0.35">
      <c r="A299" s="28" t="s">
        <v>1170</v>
      </c>
      <c r="B299" s="28" t="s">
        <v>1171</v>
      </c>
      <c r="C299" s="41">
        <v>22660</v>
      </c>
      <c r="D299" s="30" t="s">
        <v>758</v>
      </c>
      <c r="E299" s="42" t="s">
        <v>1172</v>
      </c>
      <c r="F299" s="55" t="s">
        <v>1038</v>
      </c>
      <c r="G299" s="33" t="s">
        <v>53</v>
      </c>
      <c r="H299" s="44">
        <v>0.98100000000000009</v>
      </c>
      <c r="I299" s="35">
        <f>ROUND((Reference!B$16*List!$H299)+Reference!B$17,0)</f>
        <v>1110</v>
      </c>
      <c r="J299" s="35">
        <f>ROUND((Reference!C$16*List!$H299)+Reference!C$17,0)</f>
        <v>1656</v>
      </c>
      <c r="K299" s="35">
        <f>ROUND((Reference!D$16*List!$H299)+Reference!D$17,0)</f>
        <v>1984</v>
      </c>
      <c r="L299" s="35">
        <f>ROUND((Reference!E$16*List!$H299)+Reference!E$17,0)</f>
        <v>2452</v>
      </c>
      <c r="M299" s="35">
        <f>ROUND((Reference!F$16*List!$H299)+Reference!F$17,0)</f>
        <v>2555</v>
      </c>
      <c r="N299" s="35">
        <f>ROUND((Reference!G$16*List!$H299)+Reference!G$17,0)</f>
        <v>2892</v>
      </c>
      <c r="O299" s="35">
        <f>ROUND((Reference!H$16*List!$H299)+Reference!H$17,0)</f>
        <v>3003</v>
      </c>
      <c r="P299" s="35">
        <f>ROUND((Reference!I$16*List!$H299)+Reference!I$17,0)</f>
        <v>3121</v>
      </c>
      <c r="Q299" s="35">
        <f>ROUND((Reference!J$16*List!$H299)+Reference!J$17,0)</f>
        <v>3613</v>
      </c>
      <c r="R299" s="35">
        <f>ROUND((Reference!K$16*List!$H299)+Reference!K$17,0)</f>
        <v>3728</v>
      </c>
      <c r="S299" s="35">
        <f>ROUND((Reference!L$16*List!$H299)+Reference!L$17,0)</f>
        <v>4022</v>
      </c>
      <c r="T299" s="35">
        <f>ROUND((Reference!M$16*List!$H299)+Reference!M$17,0)</f>
        <v>4804</v>
      </c>
      <c r="U299" s="35">
        <f>ROUND((Reference!N$16*List!$H299)+Reference!N$17,0)</f>
        <v>19383</v>
      </c>
      <c r="V299" s="36">
        <f>ROUND((Reference!O$16*List!$H299)+Reference!O$17,0)</f>
        <v>721</v>
      </c>
      <c r="W299" s="36">
        <f>ROUND((Reference!P$16*List!$H299)+Reference!P$17,0)</f>
        <v>1015</v>
      </c>
      <c r="X299" s="36">
        <f>ROUND((Reference!Q$16*List!$H299)+Reference!Q$17,0)</f>
        <v>508</v>
      </c>
      <c r="Y299" s="37"/>
      <c r="Z299" s="4" t="str">
        <f t="shared" si="9"/>
        <v>LARIMER, Colorado</v>
      </c>
      <c r="AA299" s="42" t="s">
        <v>1172</v>
      </c>
      <c r="AB299" s="38" t="s">
        <v>54</v>
      </c>
      <c r="AC299" s="43" t="s">
        <v>1038</v>
      </c>
      <c r="AD299" s="45"/>
      <c r="AE299">
        <f t="shared" si="10"/>
        <v>0.98100000000000009</v>
      </c>
      <c r="AF299">
        <v>32420</v>
      </c>
      <c r="AG299" t="s">
        <v>1177</v>
      </c>
      <c r="AH299">
        <v>0.34820000000000001</v>
      </c>
    </row>
    <row r="300" spans="1:34" x14ac:dyDescent="0.35">
      <c r="A300" s="28" t="s">
        <v>1174</v>
      </c>
      <c r="B300" s="28" t="s">
        <v>1175</v>
      </c>
      <c r="C300" s="41">
        <v>99906</v>
      </c>
      <c r="D300" s="30" t="s">
        <v>74</v>
      </c>
      <c r="E300" s="42" t="s">
        <v>1176</v>
      </c>
      <c r="F300" s="55" t="s">
        <v>1038</v>
      </c>
      <c r="G300" s="33" t="s">
        <v>64</v>
      </c>
      <c r="H300" s="44">
        <v>1.0264</v>
      </c>
      <c r="I300" s="35">
        <f>ROUND((Reference!B$16*List!$H300)+Reference!B$17,0)</f>
        <v>1149</v>
      </c>
      <c r="J300" s="35">
        <f>ROUND((Reference!C$16*List!$H300)+Reference!C$17,0)</f>
        <v>1714</v>
      </c>
      <c r="K300" s="35">
        <f>ROUND((Reference!D$16*List!$H300)+Reference!D$17,0)</f>
        <v>2053</v>
      </c>
      <c r="L300" s="35">
        <f>ROUND((Reference!E$16*List!$H300)+Reference!E$17,0)</f>
        <v>2538</v>
      </c>
      <c r="M300" s="35">
        <f>ROUND((Reference!F$16*List!$H300)+Reference!F$17,0)</f>
        <v>2644</v>
      </c>
      <c r="N300" s="35">
        <f>ROUND((Reference!G$16*List!$H300)+Reference!G$17,0)</f>
        <v>2993</v>
      </c>
      <c r="O300" s="35">
        <f>ROUND((Reference!H$16*List!$H300)+Reference!H$17,0)</f>
        <v>3108</v>
      </c>
      <c r="P300" s="35">
        <f>ROUND((Reference!I$16*List!$H300)+Reference!I$17,0)</f>
        <v>3230</v>
      </c>
      <c r="Q300" s="35">
        <f>ROUND((Reference!J$16*List!$H300)+Reference!J$17,0)</f>
        <v>3740</v>
      </c>
      <c r="R300" s="35">
        <f>ROUND((Reference!K$16*List!$H300)+Reference!K$17,0)</f>
        <v>3858</v>
      </c>
      <c r="S300" s="35">
        <f>ROUND((Reference!L$16*List!$H300)+Reference!L$17,0)</f>
        <v>4163</v>
      </c>
      <c r="T300" s="35">
        <f>ROUND((Reference!M$16*List!$H300)+Reference!M$17,0)</f>
        <v>4972</v>
      </c>
      <c r="U300" s="35">
        <f>ROUND((Reference!N$16*List!$H300)+Reference!N$17,0)</f>
        <v>20063</v>
      </c>
      <c r="V300" s="36">
        <f>ROUND((Reference!O$16*List!$H300)+Reference!O$17,0)</f>
        <v>746</v>
      </c>
      <c r="W300" s="36">
        <f>ROUND((Reference!P$16*List!$H300)+Reference!P$17,0)</f>
        <v>1051</v>
      </c>
      <c r="X300" s="36">
        <f>ROUND((Reference!Q$16*List!$H300)+Reference!Q$17,0)</f>
        <v>525</v>
      </c>
      <c r="Y300" s="37"/>
      <c r="Z300" s="4" t="str">
        <f t="shared" si="9"/>
        <v>LAS ANIMAS, Colorado</v>
      </c>
      <c r="AA300" s="42" t="s">
        <v>1176</v>
      </c>
      <c r="AB300" s="38" t="s">
        <v>54</v>
      </c>
      <c r="AC300" s="43" t="s">
        <v>1038</v>
      </c>
      <c r="AD300" s="45"/>
      <c r="AE300">
        <f t="shared" si="10"/>
        <v>1.0264</v>
      </c>
      <c r="AF300">
        <v>32580</v>
      </c>
      <c r="AG300" t="s">
        <v>1180</v>
      </c>
      <c r="AH300">
        <v>0.78539999999999999</v>
      </c>
    </row>
    <row r="301" spans="1:34" x14ac:dyDescent="0.35">
      <c r="A301" s="28" t="s">
        <v>1178</v>
      </c>
      <c r="B301" s="28" t="s">
        <v>1179</v>
      </c>
      <c r="C301" s="41">
        <v>99906</v>
      </c>
      <c r="D301" s="30" t="s">
        <v>74</v>
      </c>
      <c r="E301" s="42" t="s">
        <v>650</v>
      </c>
      <c r="F301" s="55" t="s">
        <v>1038</v>
      </c>
      <c r="G301" s="33" t="s">
        <v>64</v>
      </c>
      <c r="H301" s="44">
        <v>1.0264</v>
      </c>
      <c r="I301" s="35">
        <f>ROUND((Reference!B$16*List!$H301)+Reference!B$17,0)</f>
        <v>1149</v>
      </c>
      <c r="J301" s="35">
        <f>ROUND((Reference!C$16*List!$H301)+Reference!C$17,0)</f>
        <v>1714</v>
      </c>
      <c r="K301" s="35">
        <f>ROUND((Reference!D$16*List!$H301)+Reference!D$17,0)</f>
        <v>2053</v>
      </c>
      <c r="L301" s="35">
        <f>ROUND((Reference!E$16*List!$H301)+Reference!E$17,0)</f>
        <v>2538</v>
      </c>
      <c r="M301" s="35">
        <f>ROUND((Reference!F$16*List!$H301)+Reference!F$17,0)</f>
        <v>2644</v>
      </c>
      <c r="N301" s="35">
        <f>ROUND((Reference!G$16*List!$H301)+Reference!G$17,0)</f>
        <v>2993</v>
      </c>
      <c r="O301" s="35">
        <f>ROUND((Reference!H$16*List!$H301)+Reference!H$17,0)</f>
        <v>3108</v>
      </c>
      <c r="P301" s="35">
        <f>ROUND((Reference!I$16*List!$H301)+Reference!I$17,0)</f>
        <v>3230</v>
      </c>
      <c r="Q301" s="35">
        <f>ROUND((Reference!J$16*List!$H301)+Reference!J$17,0)</f>
        <v>3740</v>
      </c>
      <c r="R301" s="35">
        <f>ROUND((Reference!K$16*List!$H301)+Reference!K$17,0)</f>
        <v>3858</v>
      </c>
      <c r="S301" s="35">
        <f>ROUND((Reference!L$16*List!$H301)+Reference!L$17,0)</f>
        <v>4163</v>
      </c>
      <c r="T301" s="35">
        <f>ROUND((Reference!M$16*List!$H301)+Reference!M$17,0)</f>
        <v>4972</v>
      </c>
      <c r="U301" s="35">
        <f>ROUND((Reference!N$16*List!$H301)+Reference!N$17,0)</f>
        <v>20063</v>
      </c>
      <c r="V301" s="36">
        <f>ROUND((Reference!O$16*List!$H301)+Reference!O$17,0)</f>
        <v>746</v>
      </c>
      <c r="W301" s="36">
        <f>ROUND((Reference!P$16*List!$H301)+Reference!P$17,0)</f>
        <v>1051</v>
      </c>
      <c r="X301" s="36">
        <f>ROUND((Reference!Q$16*List!$H301)+Reference!Q$17,0)</f>
        <v>525</v>
      </c>
      <c r="Y301" s="37"/>
      <c r="Z301" s="4" t="str">
        <f t="shared" si="9"/>
        <v>LINCOLN, Colorado</v>
      </c>
      <c r="AA301" s="42" t="s">
        <v>650</v>
      </c>
      <c r="AB301" s="38" t="s">
        <v>54</v>
      </c>
      <c r="AC301" s="43" t="s">
        <v>1038</v>
      </c>
      <c r="AD301" s="45"/>
      <c r="AE301">
        <f t="shared" si="10"/>
        <v>1.0264</v>
      </c>
      <c r="AF301">
        <v>32780</v>
      </c>
      <c r="AG301" t="s">
        <v>1183</v>
      </c>
      <c r="AH301">
        <v>1.0764</v>
      </c>
    </row>
    <row r="302" spans="1:34" x14ac:dyDescent="0.35">
      <c r="A302" s="28" t="s">
        <v>1181</v>
      </c>
      <c r="B302" s="28" t="s">
        <v>1182</v>
      </c>
      <c r="C302" s="41">
        <v>99906</v>
      </c>
      <c r="D302" s="30" t="s">
        <v>74</v>
      </c>
      <c r="E302" s="42" t="s">
        <v>659</v>
      </c>
      <c r="F302" s="54" t="s">
        <v>1038</v>
      </c>
      <c r="G302" s="33" t="s">
        <v>64</v>
      </c>
      <c r="H302" s="44">
        <v>1.0264</v>
      </c>
      <c r="I302" s="35">
        <f>ROUND((Reference!B$16*List!$H302)+Reference!B$17,0)</f>
        <v>1149</v>
      </c>
      <c r="J302" s="35">
        <f>ROUND((Reference!C$16*List!$H302)+Reference!C$17,0)</f>
        <v>1714</v>
      </c>
      <c r="K302" s="35">
        <f>ROUND((Reference!D$16*List!$H302)+Reference!D$17,0)</f>
        <v>2053</v>
      </c>
      <c r="L302" s="35">
        <f>ROUND((Reference!E$16*List!$H302)+Reference!E$17,0)</f>
        <v>2538</v>
      </c>
      <c r="M302" s="35">
        <f>ROUND((Reference!F$16*List!$H302)+Reference!F$17,0)</f>
        <v>2644</v>
      </c>
      <c r="N302" s="35">
        <f>ROUND((Reference!G$16*List!$H302)+Reference!G$17,0)</f>
        <v>2993</v>
      </c>
      <c r="O302" s="35">
        <f>ROUND((Reference!H$16*List!$H302)+Reference!H$17,0)</f>
        <v>3108</v>
      </c>
      <c r="P302" s="35">
        <f>ROUND((Reference!I$16*List!$H302)+Reference!I$17,0)</f>
        <v>3230</v>
      </c>
      <c r="Q302" s="35">
        <f>ROUND((Reference!J$16*List!$H302)+Reference!J$17,0)</f>
        <v>3740</v>
      </c>
      <c r="R302" s="35">
        <f>ROUND((Reference!K$16*List!$H302)+Reference!K$17,0)</f>
        <v>3858</v>
      </c>
      <c r="S302" s="35">
        <f>ROUND((Reference!L$16*List!$H302)+Reference!L$17,0)</f>
        <v>4163</v>
      </c>
      <c r="T302" s="35">
        <f>ROUND((Reference!M$16*List!$H302)+Reference!M$17,0)</f>
        <v>4972</v>
      </c>
      <c r="U302" s="35">
        <f>ROUND((Reference!N$16*List!$H302)+Reference!N$17,0)</f>
        <v>20063</v>
      </c>
      <c r="V302" s="36">
        <f>ROUND((Reference!O$16*List!$H302)+Reference!O$17,0)</f>
        <v>746</v>
      </c>
      <c r="W302" s="36">
        <f>ROUND((Reference!P$16*List!$H302)+Reference!P$17,0)</f>
        <v>1051</v>
      </c>
      <c r="X302" s="36">
        <f>ROUND((Reference!Q$16*List!$H302)+Reference!Q$17,0)</f>
        <v>525</v>
      </c>
      <c r="Y302" s="37"/>
      <c r="Z302" s="4" t="str">
        <f t="shared" si="9"/>
        <v>LOGAN, Colorado</v>
      </c>
      <c r="AA302" s="42" t="s">
        <v>659</v>
      </c>
      <c r="AB302" s="38" t="s">
        <v>54</v>
      </c>
      <c r="AC302" s="43" t="s">
        <v>1038</v>
      </c>
      <c r="AD302" s="45"/>
      <c r="AE302">
        <f t="shared" si="10"/>
        <v>1.0264</v>
      </c>
      <c r="AF302">
        <v>32820</v>
      </c>
      <c r="AG302" t="s">
        <v>568</v>
      </c>
      <c r="AH302">
        <v>0.82210000000000005</v>
      </c>
    </row>
    <row r="303" spans="1:34" x14ac:dyDescent="0.35">
      <c r="A303" s="28" t="s">
        <v>1184</v>
      </c>
      <c r="B303" s="28" t="s">
        <v>1185</v>
      </c>
      <c r="C303" s="41">
        <v>24300</v>
      </c>
      <c r="D303" s="30" t="s">
        <v>821</v>
      </c>
      <c r="E303" s="42" t="s">
        <v>1186</v>
      </c>
      <c r="F303" s="55" t="s">
        <v>1038</v>
      </c>
      <c r="G303" s="33" t="s">
        <v>53</v>
      </c>
      <c r="H303" s="44">
        <v>0.89390000000000003</v>
      </c>
      <c r="I303" s="35">
        <f>ROUND((Reference!B$16*List!$H303)+Reference!B$17,0)</f>
        <v>1035</v>
      </c>
      <c r="J303" s="35">
        <f>ROUND((Reference!C$16*List!$H303)+Reference!C$17,0)</f>
        <v>1544</v>
      </c>
      <c r="K303" s="35">
        <f>ROUND((Reference!D$16*List!$H303)+Reference!D$17,0)</f>
        <v>1850</v>
      </c>
      <c r="L303" s="35">
        <f>ROUND((Reference!E$16*List!$H303)+Reference!E$17,0)</f>
        <v>2287</v>
      </c>
      <c r="M303" s="35">
        <f>ROUND((Reference!F$16*List!$H303)+Reference!F$17,0)</f>
        <v>2383</v>
      </c>
      <c r="N303" s="35">
        <f>ROUND((Reference!G$16*List!$H303)+Reference!G$17,0)</f>
        <v>2698</v>
      </c>
      <c r="O303" s="35">
        <f>ROUND((Reference!H$16*List!$H303)+Reference!H$17,0)</f>
        <v>2801</v>
      </c>
      <c r="P303" s="35">
        <f>ROUND((Reference!I$16*List!$H303)+Reference!I$17,0)</f>
        <v>2911</v>
      </c>
      <c r="Q303" s="35">
        <f>ROUND((Reference!J$16*List!$H303)+Reference!J$17,0)</f>
        <v>3370</v>
      </c>
      <c r="R303" s="35">
        <f>ROUND((Reference!K$16*List!$H303)+Reference!K$17,0)</f>
        <v>3477</v>
      </c>
      <c r="S303" s="35">
        <f>ROUND((Reference!L$16*List!$H303)+Reference!L$17,0)</f>
        <v>3752</v>
      </c>
      <c r="T303" s="35">
        <f>ROUND((Reference!M$16*List!$H303)+Reference!M$17,0)</f>
        <v>4481</v>
      </c>
      <c r="U303" s="35">
        <f>ROUND((Reference!N$16*List!$H303)+Reference!N$17,0)</f>
        <v>18079</v>
      </c>
      <c r="V303" s="36">
        <f>ROUND((Reference!O$16*List!$H303)+Reference!O$17,0)</f>
        <v>672</v>
      </c>
      <c r="W303" s="36">
        <f>ROUND((Reference!P$16*List!$H303)+Reference!P$17,0)</f>
        <v>947</v>
      </c>
      <c r="X303" s="36">
        <f>ROUND((Reference!Q$16*List!$H303)+Reference!Q$17,0)</f>
        <v>474</v>
      </c>
      <c r="Y303" s="37"/>
      <c r="Z303" s="4" t="str">
        <f t="shared" si="9"/>
        <v>MESA, Colorado</v>
      </c>
      <c r="AA303" s="42" t="s">
        <v>1186</v>
      </c>
      <c r="AB303" s="38" t="s">
        <v>54</v>
      </c>
      <c r="AC303" s="43" t="s">
        <v>1038</v>
      </c>
      <c r="AD303" s="45"/>
      <c r="AE303">
        <f t="shared" si="10"/>
        <v>0.89390000000000003</v>
      </c>
      <c r="AF303">
        <v>32900</v>
      </c>
      <c r="AG303" t="s">
        <v>881</v>
      </c>
      <c r="AH303">
        <v>1.3787</v>
      </c>
    </row>
    <row r="304" spans="1:34" x14ac:dyDescent="0.35">
      <c r="A304" s="28" t="s">
        <v>1187</v>
      </c>
      <c r="B304" s="28" t="s">
        <v>1188</v>
      </c>
      <c r="C304" s="41">
        <v>99906</v>
      </c>
      <c r="D304" s="30" t="s">
        <v>74</v>
      </c>
      <c r="E304" s="42" t="s">
        <v>1189</v>
      </c>
      <c r="F304" s="55" t="s">
        <v>1038</v>
      </c>
      <c r="G304" s="33" t="s">
        <v>64</v>
      </c>
      <c r="H304" s="44">
        <v>1.0264</v>
      </c>
      <c r="I304" s="35">
        <f>ROUND((Reference!B$16*List!$H304)+Reference!B$17,0)</f>
        <v>1149</v>
      </c>
      <c r="J304" s="35">
        <f>ROUND((Reference!C$16*List!$H304)+Reference!C$17,0)</f>
        <v>1714</v>
      </c>
      <c r="K304" s="35">
        <f>ROUND((Reference!D$16*List!$H304)+Reference!D$17,0)</f>
        <v>2053</v>
      </c>
      <c r="L304" s="35">
        <f>ROUND((Reference!E$16*List!$H304)+Reference!E$17,0)</f>
        <v>2538</v>
      </c>
      <c r="M304" s="35">
        <f>ROUND((Reference!F$16*List!$H304)+Reference!F$17,0)</f>
        <v>2644</v>
      </c>
      <c r="N304" s="35">
        <f>ROUND((Reference!G$16*List!$H304)+Reference!G$17,0)</f>
        <v>2993</v>
      </c>
      <c r="O304" s="35">
        <f>ROUND((Reference!H$16*List!$H304)+Reference!H$17,0)</f>
        <v>3108</v>
      </c>
      <c r="P304" s="35">
        <f>ROUND((Reference!I$16*List!$H304)+Reference!I$17,0)</f>
        <v>3230</v>
      </c>
      <c r="Q304" s="35">
        <f>ROUND((Reference!J$16*List!$H304)+Reference!J$17,0)</f>
        <v>3740</v>
      </c>
      <c r="R304" s="35">
        <f>ROUND((Reference!K$16*List!$H304)+Reference!K$17,0)</f>
        <v>3858</v>
      </c>
      <c r="S304" s="35">
        <f>ROUND((Reference!L$16*List!$H304)+Reference!L$17,0)</f>
        <v>4163</v>
      </c>
      <c r="T304" s="35">
        <f>ROUND((Reference!M$16*List!$H304)+Reference!M$17,0)</f>
        <v>4972</v>
      </c>
      <c r="U304" s="35">
        <f>ROUND((Reference!N$16*List!$H304)+Reference!N$17,0)</f>
        <v>20063</v>
      </c>
      <c r="V304" s="36">
        <f>ROUND((Reference!O$16*List!$H304)+Reference!O$17,0)</f>
        <v>746</v>
      </c>
      <c r="W304" s="36">
        <f>ROUND((Reference!P$16*List!$H304)+Reference!P$17,0)</f>
        <v>1051</v>
      </c>
      <c r="X304" s="36">
        <f>ROUND((Reference!Q$16*List!$H304)+Reference!Q$17,0)</f>
        <v>525</v>
      </c>
      <c r="Y304" s="37"/>
      <c r="Z304" s="4" t="str">
        <f t="shared" si="9"/>
        <v>MINERAL, Colorado</v>
      </c>
      <c r="AA304" s="42" t="s">
        <v>1189</v>
      </c>
      <c r="AB304" s="38" t="s">
        <v>54</v>
      </c>
      <c r="AC304" s="43" t="s">
        <v>1038</v>
      </c>
      <c r="AD304" s="45"/>
      <c r="AE304">
        <f t="shared" si="10"/>
        <v>1.0264</v>
      </c>
      <c r="AF304">
        <v>33124</v>
      </c>
      <c r="AG304" t="s">
        <v>1193</v>
      </c>
      <c r="AH304">
        <v>0.92860000000000009</v>
      </c>
    </row>
    <row r="305" spans="1:34" x14ac:dyDescent="0.35">
      <c r="A305" s="28" t="s">
        <v>1190</v>
      </c>
      <c r="B305" s="28" t="s">
        <v>1191</v>
      </c>
      <c r="C305" s="29">
        <v>99906</v>
      </c>
      <c r="D305" s="30" t="s">
        <v>74</v>
      </c>
      <c r="E305" s="31" t="s">
        <v>1192</v>
      </c>
      <c r="F305" s="55" t="s">
        <v>1038</v>
      </c>
      <c r="G305" s="33" t="s">
        <v>64</v>
      </c>
      <c r="H305" s="44">
        <v>1.0264</v>
      </c>
      <c r="I305" s="35">
        <f>ROUND((Reference!B$16*List!$H305)+Reference!B$17,0)</f>
        <v>1149</v>
      </c>
      <c r="J305" s="35">
        <f>ROUND((Reference!C$16*List!$H305)+Reference!C$17,0)</f>
        <v>1714</v>
      </c>
      <c r="K305" s="35">
        <f>ROUND((Reference!D$16*List!$H305)+Reference!D$17,0)</f>
        <v>2053</v>
      </c>
      <c r="L305" s="35">
        <f>ROUND((Reference!E$16*List!$H305)+Reference!E$17,0)</f>
        <v>2538</v>
      </c>
      <c r="M305" s="35">
        <f>ROUND((Reference!F$16*List!$H305)+Reference!F$17,0)</f>
        <v>2644</v>
      </c>
      <c r="N305" s="35">
        <f>ROUND((Reference!G$16*List!$H305)+Reference!G$17,0)</f>
        <v>2993</v>
      </c>
      <c r="O305" s="35">
        <f>ROUND((Reference!H$16*List!$H305)+Reference!H$17,0)</f>
        <v>3108</v>
      </c>
      <c r="P305" s="35">
        <f>ROUND((Reference!I$16*List!$H305)+Reference!I$17,0)</f>
        <v>3230</v>
      </c>
      <c r="Q305" s="35">
        <f>ROUND((Reference!J$16*List!$H305)+Reference!J$17,0)</f>
        <v>3740</v>
      </c>
      <c r="R305" s="35">
        <f>ROUND((Reference!K$16*List!$H305)+Reference!K$17,0)</f>
        <v>3858</v>
      </c>
      <c r="S305" s="35">
        <f>ROUND((Reference!L$16*List!$H305)+Reference!L$17,0)</f>
        <v>4163</v>
      </c>
      <c r="T305" s="35">
        <f>ROUND((Reference!M$16*List!$H305)+Reference!M$17,0)</f>
        <v>4972</v>
      </c>
      <c r="U305" s="35">
        <f>ROUND((Reference!N$16*List!$H305)+Reference!N$17,0)</f>
        <v>20063</v>
      </c>
      <c r="V305" s="36">
        <f>ROUND((Reference!O$16*List!$H305)+Reference!O$17,0)</f>
        <v>746</v>
      </c>
      <c r="W305" s="36">
        <f>ROUND((Reference!P$16*List!$H305)+Reference!P$17,0)</f>
        <v>1051</v>
      </c>
      <c r="X305" s="36">
        <f>ROUND((Reference!Q$16*List!$H305)+Reference!Q$17,0)</f>
        <v>525</v>
      </c>
      <c r="Y305" s="37"/>
      <c r="Z305" s="4" t="str">
        <f t="shared" si="9"/>
        <v>MOFFAT, Colorado</v>
      </c>
      <c r="AA305" s="42" t="s">
        <v>1192</v>
      </c>
      <c r="AB305" s="38" t="s">
        <v>54</v>
      </c>
      <c r="AC305" s="43" t="s">
        <v>1038</v>
      </c>
      <c r="AD305" s="45"/>
      <c r="AE305">
        <f t="shared" si="10"/>
        <v>1.0264</v>
      </c>
      <c r="AF305">
        <v>33140</v>
      </c>
      <c r="AG305" t="s">
        <v>1197</v>
      </c>
      <c r="AH305">
        <v>0.93740000000000001</v>
      </c>
    </row>
    <row r="306" spans="1:34" x14ac:dyDescent="0.35">
      <c r="A306" s="28" t="s">
        <v>1194</v>
      </c>
      <c r="B306" s="28" t="s">
        <v>1195</v>
      </c>
      <c r="C306" s="41">
        <v>99906</v>
      </c>
      <c r="D306" s="30" t="s">
        <v>74</v>
      </c>
      <c r="E306" s="42" t="s">
        <v>1196</v>
      </c>
      <c r="F306" s="55" t="s">
        <v>1038</v>
      </c>
      <c r="G306" s="33" t="s">
        <v>64</v>
      </c>
      <c r="H306" s="40">
        <v>1.0264</v>
      </c>
      <c r="I306" s="35">
        <f>ROUND((Reference!B$16*List!$H306)+Reference!B$17,0)</f>
        <v>1149</v>
      </c>
      <c r="J306" s="35">
        <f>ROUND((Reference!C$16*List!$H306)+Reference!C$17,0)</f>
        <v>1714</v>
      </c>
      <c r="K306" s="35">
        <f>ROUND((Reference!D$16*List!$H306)+Reference!D$17,0)</f>
        <v>2053</v>
      </c>
      <c r="L306" s="35">
        <f>ROUND((Reference!E$16*List!$H306)+Reference!E$17,0)</f>
        <v>2538</v>
      </c>
      <c r="M306" s="35">
        <f>ROUND((Reference!F$16*List!$H306)+Reference!F$17,0)</f>
        <v>2644</v>
      </c>
      <c r="N306" s="35">
        <f>ROUND((Reference!G$16*List!$H306)+Reference!G$17,0)</f>
        <v>2993</v>
      </c>
      <c r="O306" s="35">
        <f>ROUND((Reference!H$16*List!$H306)+Reference!H$17,0)</f>
        <v>3108</v>
      </c>
      <c r="P306" s="35">
        <f>ROUND((Reference!I$16*List!$H306)+Reference!I$17,0)</f>
        <v>3230</v>
      </c>
      <c r="Q306" s="35">
        <f>ROUND((Reference!J$16*List!$H306)+Reference!J$17,0)</f>
        <v>3740</v>
      </c>
      <c r="R306" s="35">
        <f>ROUND((Reference!K$16*List!$H306)+Reference!K$17,0)</f>
        <v>3858</v>
      </c>
      <c r="S306" s="35">
        <f>ROUND((Reference!L$16*List!$H306)+Reference!L$17,0)</f>
        <v>4163</v>
      </c>
      <c r="T306" s="35">
        <f>ROUND((Reference!M$16*List!$H306)+Reference!M$17,0)</f>
        <v>4972</v>
      </c>
      <c r="U306" s="35">
        <f>ROUND((Reference!N$16*List!$H306)+Reference!N$17,0)</f>
        <v>20063</v>
      </c>
      <c r="V306" s="36">
        <f>ROUND((Reference!O$16*List!$H306)+Reference!O$17,0)</f>
        <v>746</v>
      </c>
      <c r="W306" s="36">
        <f>ROUND((Reference!P$16*List!$H306)+Reference!P$17,0)</f>
        <v>1051</v>
      </c>
      <c r="X306" s="36">
        <f>ROUND((Reference!Q$16*List!$H306)+Reference!Q$17,0)</f>
        <v>525</v>
      </c>
      <c r="Y306" s="37"/>
      <c r="Z306" s="4" t="str">
        <f t="shared" si="9"/>
        <v>MONTEZUMA, Colorado</v>
      </c>
      <c r="AA306" s="31" t="s">
        <v>1196</v>
      </c>
      <c r="AB306" s="38" t="s">
        <v>54</v>
      </c>
      <c r="AC306" s="32" t="s">
        <v>1038</v>
      </c>
      <c r="AD306" s="39"/>
      <c r="AE306">
        <f t="shared" si="10"/>
        <v>1.0264</v>
      </c>
      <c r="AF306">
        <v>33220</v>
      </c>
      <c r="AG306" t="s">
        <v>1201</v>
      </c>
      <c r="AH306">
        <v>0.9215000000000001</v>
      </c>
    </row>
    <row r="307" spans="1:34" x14ac:dyDescent="0.35">
      <c r="A307" s="28" t="s">
        <v>1198</v>
      </c>
      <c r="B307" s="28" t="s">
        <v>1199</v>
      </c>
      <c r="C307" s="41">
        <v>99906</v>
      </c>
      <c r="D307" s="30" t="s">
        <v>74</v>
      </c>
      <c r="E307" s="42" t="s">
        <v>1200</v>
      </c>
      <c r="F307" s="55" t="s">
        <v>1038</v>
      </c>
      <c r="G307" s="33" t="s">
        <v>64</v>
      </c>
      <c r="H307" s="44">
        <v>1.0264</v>
      </c>
      <c r="I307" s="35">
        <f>ROUND((Reference!B$16*List!$H307)+Reference!B$17,0)</f>
        <v>1149</v>
      </c>
      <c r="J307" s="35">
        <f>ROUND((Reference!C$16*List!$H307)+Reference!C$17,0)</f>
        <v>1714</v>
      </c>
      <c r="K307" s="35">
        <f>ROUND((Reference!D$16*List!$H307)+Reference!D$17,0)</f>
        <v>2053</v>
      </c>
      <c r="L307" s="35">
        <f>ROUND((Reference!E$16*List!$H307)+Reference!E$17,0)</f>
        <v>2538</v>
      </c>
      <c r="M307" s="35">
        <f>ROUND((Reference!F$16*List!$H307)+Reference!F$17,0)</f>
        <v>2644</v>
      </c>
      <c r="N307" s="35">
        <f>ROUND((Reference!G$16*List!$H307)+Reference!G$17,0)</f>
        <v>2993</v>
      </c>
      <c r="O307" s="35">
        <f>ROUND((Reference!H$16*List!$H307)+Reference!H$17,0)</f>
        <v>3108</v>
      </c>
      <c r="P307" s="35">
        <f>ROUND((Reference!I$16*List!$H307)+Reference!I$17,0)</f>
        <v>3230</v>
      </c>
      <c r="Q307" s="35">
        <f>ROUND((Reference!J$16*List!$H307)+Reference!J$17,0)</f>
        <v>3740</v>
      </c>
      <c r="R307" s="35">
        <f>ROUND((Reference!K$16*List!$H307)+Reference!K$17,0)</f>
        <v>3858</v>
      </c>
      <c r="S307" s="35">
        <f>ROUND((Reference!L$16*List!$H307)+Reference!L$17,0)</f>
        <v>4163</v>
      </c>
      <c r="T307" s="35">
        <f>ROUND((Reference!M$16*List!$H307)+Reference!M$17,0)</f>
        <v>4972</v>
      </c>
      <c r="U307" s="35">
        <f>ROUND((Reference!N$16*List!$H307)+Reference!N$17,0)</f>
        <v>20063</v>
      </c>
      <c r="V307" s="36">
        <f>ROUND((Reference!O$16*List!$H307)+Reference!O$17,0)</f>
        <v>746</v>
      </c>
      <c r="W307" s="36">
        <f>ROUND((Reference!P$16*List!$H307)+Reference!P$17,0)</f>
        <v>1051</v>
      </c>
      <c r="X307" s="36">
        <f>ROUND((Reference!Q$16*List!$H307)+Reference!Q$17,0)</f>
        <v>525</v>
      </c>
      <c r="Y307" s="37"/>
      <c r="Z307" s="4" t="str">
        <f t="shared" si="9"/>
        <v>MONTROSE, Colorado</v>
      </c>
      <c r="AA307" s="42" t="s">
        <v>1200</v>
      </c>
      <c r="AB307" s="38" t="s">
        <v>54</v>
      </c>
      <c r="AC307" s="43" t="s">
        <v>1038</v>
      </c>
      <c r="AD307" s="45"/>
      <c r="AE307">
        <f t="shared" si="10"/>
        <v>1.0264</v>
      </c>
      <c r="AF307">
        <v>33260</v>
      </c>
      <c r="AG307" t="s">
        <v>1204</v>
      </c>
      <c r="AH307">
        <v>0.84030000000000005</v>
      </c>
    </row>
    <row r="308" spans="1:34" x14ac:dyDescent="0.35">
      <c r="A308" s="28" t="s">
        <v>1202</v>
      </c>
      <c r="B308" s="28" t="s">
        <v>1203</v>
      </c>
      <c r="C308" s="41">
        <v>99906</v>
      </c>
      <c r="D308" s="30" t="s">
        <v>74</v>
      </c>
      <c r="E308" s="42" t="s">
        <v>270</v>
      </c>
      <c r="F308" s="55" t="s">
        <v>1038</v>
      </c>
      <c r="G308" s="33" t="s">
        <v>64</v>
      </c>
      <c r="H308" s="44">
        <v>1.0264</v>
      </c>
      <c r="I308" s="35">
        <f>ROUND((Reference!B$16*List!$H308)+Reference!B$17,0)</f>
        <v>1149</v>
      </c>
      <c r="J308" s="35">
        <f>ROUND((Reference!C$16*List!$H308)+Reference!C$17,0)</f>
        <v>1714</v>
      </c>
      <c r="K308" s="35">
        <f>ROUND((Reference!D$16*List!$H308)+Reference!D$17,0)</f>
        <v>2053</v>
      </c>
      <c r="L308" s="35">
        <f>ROUND((Reference!E$16*List!$H308)+Reference!E$17,0)</f>
        <v>2538</v>
      </c>
      <c r="M308" s="35">
        <f>ROUND((Reference!F$16*List!$H308)+Reference!F$17,0)</f>
        <v>2644</v>
      </c>
      <c r="N308" s="35">
        <f>ROUND((Reference!G$16*List!$H308)+Reference!G$17,0)</f>
        <v>2993</v>
      </c>
      <c r="O308" s="35">
        <f>ROUND((Reference!H$16*List!$H308)+Reference!H$17,0)</f>
        <v>3108</v>
      </c>
      <c r="P308" s="35">
        <f>ROUND((Reference!I$16*List!$H308)+Reference!I$17,0)</f>
        <v>3230</v>
      </c>
      <c r="Q308" s="35">
        <f>ROUND((Reference!J$16*List!$H308)+Reference!J$17,0)</f>
        <v>3740</v>
      </c>
      <c r="R308" s="35">
        <f>ROUND((Reference!K$16*List!$H308)+Reference!K$17,0)</f>
        <v>3858</v>
      </c>
      <c r="S308" s="35">
        <f>ROUND((Reference!L$16*List!$H308)+Reference!L$17,0)</f>
        <v>4163</v>
      </c>
      <c r="T308" s="35">
        <f>ROUND((Reference!M$16*List!$H308)+Reference!M$17,0)</f>
        <v>4972</v>
      </c>
      <c r="U308" s="35">
        <f>ROUND((Reference!N$16*List!$H308)+Reference!N$17,0)</f>
        <v>20063</v>
      </c>
      <c r="V308" s="36">
        <f>ROUND((Reference!O$16*List!$H308)+Reference!O$17,0)</f>
        <v>746</v>
      </c>
      <c r="W308" s="36">
        <f>ROUND((Reference!P$16*List!$H308)+Reference!P$17,0)</f>
        <v>1051</v>
      </c>
      <c r="X308" s="36">
        <f>ROUND((Reference!Q$16*List!$H308)+Reference!Q$17,0)</f>
        <v>525</v>
      </c>
      <c r="Y308" s="37"/>
      <c r="Z308" s="4" t="str">
        <f t="shared" si="9"/>
        <v>MORGAN, Colorado</v>
      </c>
      <c r="AA308" s="42" t="s">
        <v>270</v>
      </c>
      <c r="AB308" s="38" t="s">
        <v>54</v>
      </c>
      <c r="AC308" s="43" t="s">
        <v>1038</v>
      </c>
      <c r="AD308" s="45"/>
      <c r="AE308">
        <f t="shared" si="10"/>
        <v>1.0264</v>
      </c>
      <c r="AF308">
        <v>33340</v>
      </c>
      <c r="AG308" t="s">
        <v>1208</v>
      </c>
      <c r="AH308">
        <v>0.97010000000000007</v>
      </c>
    </row>
    <row r="309" spans="1:34" x14ac:dyDescent="0.35">
      <c r="A309" s="28" t="s">
        <v>1205</v>
      </c>
      <c r="B309" s="28" t="s">
        <v>1206</v>
      </c>
      <c r="C309" s="29">
        <v>99906</v>
      </c>
      <c r="D309" s="30" t="s">
        <v>74</v>
      </c>
      <c r="E309" s="31" t="s">
        <v>1207</v>
      </c>
      <c r="F309" s="55" t="s">
        <v>1038</v>
      </c>
      <c r="G309" s="33" t="s">
        <v>64</v>
      </c>
      <c r="H309" s="44">
        <v>1.0264</v>
      </c>
      <c r="I309" s="35">
        <f>ROUND((Reference!B$16*List!$H309)+Reference!B$17,0)</f>
        <v>1149</v>
      </c>
      <c r="J309" s="35">
        <f>ROUND((Reference!C$16*List!$H309)+Reference!C$17,0)</f>
        <v>1714</v>
      </c>
      <c r="K309" s="35">
        <f>ROUND((Reference!D$16*List!$H309)+Reference!D$17,0)</f>
        <v>2053</v>
      </c>
      <c r="L309" s="35">
        <f>ROUND((Reference!E$16*List!$H309)+Reference!E$17,0)</f>
        <v>2538</v>
      </c>
      <c r="M309" s="35">
        <f>ROUND((Reference!F$16*List!$H309)+Reference!F$17,0)</f>
        <v>2644</v>
      </c>
      <c r="N309" s="35">
        <f>ROUND((Reference!G$16*List!$H309)+Reference!G$17,0)</f>
        <v>2993</v>
      </c>
      <c r="O309" s="35">
        <f>ROUND((Reference!H$16*List!$H309)+Reference!H$17,0)</f>
        <v>3108</v>
      </c>
      <c r="P309" s="35">
        <f>ROUND((Reference!I$16*List!$H309)+Reference!I$17,0)</f>
        <v>3230</v>
      </c>
      <c r="Q309" s="35">
        <f>ROUND((Reference!J$16*List!$H309)+Reference!J$17,0)</f>
        <v>3740</v>
      </c>
      <c r="R309" s="35">
        <f>ROUND((Reference!K$16*List!$H309)+Reference!K$17,0)</f>
        <v>3858</v>
      </c>
      <c r="S309" s="35">
        <f>ROUND((Reference!L$16*List!$H309)+Reference!L$17,0)</f>
        <v>4163</v>
      </c>
      <c r="T309" s="35">
        <f>ROUND((Reference!M$16*List!$H309)+Reference!M$17,0)</f>
        <v>4972</v>
      </c>
      <c r="U309" s="35">
        <f>ROUND((Reference!N$16*List!$H309)+Reference!N$17,0)</f>
        <v>20063</v>
      </c>
      <c r="V309" s="36">
        <f>ROUND((Reference!O$16*List!$H309)+Reference!O$17,0)</f>
        <v>746</v>
      </c>
      <c r="W309" s="36">
        <f>ROUND((Reference!P$16*List!$H309)+Reference!P$17,0)</f>
        <v>1051</v>
      </c>
      <c r="X309" s="36">
        <f>ROUND((Reference!Q$16*List!$H309)+Reference!Q$17,0)</f>
        <v>525</v>
      </c>
      <c r="Y309" s="37"/>
      <c r="Z309" s="4" t="str">
        <f t="shared" si="9"/>
        <v>OTERO, Colorado</v>
      </c>
      <c r="AA309" s="42" t="s">
        <v>1207</v>
      </c>
      <c r="AB309" s="38" t="s">
        <v>54</v>
      </c>
      <c r="AC309" s="43" t="s">
        <v>1038</v>
      </c>
      <c r="AD309" s="45"/>
      <c r="AE309">
        <f t="shared" si="10"/>
        <v>1.0264</v>
      </c>
      <c r="AF309">
        <v>33460</v>
      </c>
      <c r="AG309" t="s">
        <v>1212</v>
      </c>
      <c r="AH309">
        <v>1.0760000000000001</v>
      </c>
    </row>
    <row r="310" spans="1:34" x14ac:dyDescent="0.35">
      <c r="A310" s="28" t="s">
        <v>1209</v>
      </c>
      <c r="B310" s="28" t="s">
        <v>1210</v>
      </c>
      <c r="C310" s="41">
        <v>99906</v>
      </c>
      <c r="D310" s="30" t="s">
        <v>74</v>
      </c>
      <c r="E310" s="42" t="s">
        <v>1211</v>
      </c>
      <c r="F310" s="54" t="s">
        <v>1038</v>
      </c>
      <c r="G310" s="33" t="s">
        <v>64</v>
      </c>
      <c r="H310" s="40">
        <v>1.0264</v>
      </c>
      <c r="I310" s="35">
        <f>ROUND((Reference!B$16*List!$H310)+Reference!B$17,0)</f>
        <v>1149</v>
      </c>
      <c r="J310" s="35">
        <f>ROUND((Reference!C$16*List!$H310)+Reference!C$17,0)</f>
        <v>1714</v>
      </c>
      <c r="K310" s="35">
        <f>ROUND((Reference!D$16*List!$H310)+Reference!D$17,0)</f>
        <v>2053</v>
      </c>
      <c r="L310" s="35">
        <f>ROUND((Reference!E$16*List!$H310)+Reference!E$17,0)</f>
        <v>2538</v>
      </c>
      <c r="M310" s="35">
        <f>ROUND((Reference!F$16*List!$H310)+Reference!F$17,0)</f>
        <v>2644</v>
      </c>
      <c r="N310" s="35">
        <f>ROUND((Reference!G$16*List!$H310)+Reference!G$17,0)</f>
        <v>2993</v>
      </c>
      <c r="O310" s="35">
        <f>ROUND((Reference!H$16*List!$H310)+Reference!H$17,0)</f>
        <v>3108</v>
      </c>
      <c r="P310" s="35">
        <f>ROUND((Reference!I$16*List!$H310)+Reference!I$17,0)</f>
        <v>3230</v>
      </c>
      <c r="Q310" s="35">
        <f>ROUND((Reference!J$16*List!$H310)+Reference!J$17,0)</f>
        <v>3740</v>
      </c>
      <c r="R310" s="35">
        <f>ROUND((Reference!K$16*List!$H310)+Reference!K$17,0)</f>
        <v>3858</v>
      </c>
      <c r="S310" s="35">
        <f>ROUND((Reference!L$16*List!$H310)+Reference!L$17,0)</f>
        <v>4163</v>
      </c>
      <c r="T310" s="35">
        <f>ROUND((Reference!M$16*List!$H310)+Reference!M$17,0)</f>
        <v>4972</v>
      </c>
      <c r="U310" s="35">
        <f>ROUND((Reference!N$16*List!$H310)+Reference!N$17,0)</f>
        <v>20063</v>
      </c>
      <c r="V310" s="36">
        <f>ROUND((Reference!O$16*List!$H310)+Reference!O$17,0)</f>
        <v>746</v>
      </c>
      <c r="W310" s="36">
        <f>ROUND((Reference!P$16*List!$H310)+Reference!P$17,0)</f>
        <v>1051</v>
      </c>
      <c r="X310" s="36">
        <f>ROUND((Reference!Q$16*List!$H310)+Reference!Q$17,0)</f>
        <v>525</v>
      </c>
      <c r="Y310" s="37"/>
      <c r="Z310" s="4" t="str">
        <f t="shared" si="9"/>
        <v>OURAY, Colorado</v>
      </c>
      <c r="AA310" s="31" t="s">
        <v>1211</v>
      </c>
      <c r="AB310" s="38" t="s">
        <v>54</v>
      </c>
      <c r="AC310" s="32" t="s">
        <v>1038</v>
      </c>
      <c r="AD310" s="39"/>
      <c r="AE310">
        <f t="shared" si="10"/>
        <v>1.0264</v>
      </c>
      <c r="AF310">
        <v>33540</v>
      </c>
      <c r="AG310" t="s">
        <v>1216</v>
      </c>
      <c r="AH310">
        <v>0.9215000000000001</v>
      </c>
    </row>
    <row r="311" spans="1:34" x14ac:dyDescent="0.35">
      <c r="A311" s="28" t="s">
        <v>1213</v>
      </c>
      <c r="B311" s="28" t="s">
        <v>1214</v>
      </c>
      <c r="C311" s="41">
        <v>19740</v>
      </c>
      <c r="D311" s="30" t="s">
        <v>651</v>
      </c>
      <c r="E311" s="42" t="s">
        <v>1215</v>
      </c>
      <c r="F311" s="55" t="s">
        <v>1038</v>
      </c>
      <c r="G311" s="33" t="s">
        <v>53</v>
      </c>
      <c r="H311" s="44">
        <v>0.9900000000000001</v>
      </c>
      <c r="I311" s="35">
        <f>ROUND((Reference!B$16*List!$H311)+Reference!B$17,0)</f>
        <v>1118</v>
      </c>
      <c r="J311" s="35">
        <f>ROUND((Reference!C$16*List!$H311)+Reference!C$17,0)</f>
        <v>1667</v>
      </c>
      <c r="K311" s="35">
        <f>ROUND((Reference!D$16*List!$H311)+Reference!D$17,0)</f>
        <v>1997</v>
      </c>
      <c r="L311" s="35">
        <f>ROUND((Reference!E$16*List!$H311)+Reference!E$17,0)</f>
        <v>2469</v>
      </c>
      <c r="M311" s="35">
        <f>ROUND((Reference!F$16*List!$H311)+Reference!F$17,0)</f>
        <v>2572</v>
      </c>
      <c r="N311" s="35">
        <f>ROUND((Reference!G$16*List!$H311)+Reference!G$17,0)</f>
        <v>2912</v>
      </c>
      <c r="O311" s="35">
        <f>ROUND((Reference!H$16*List!$H311)+Reference!H$17,0)</f>
        <v>3024</v>
      </c>
      <c r="P311" s="35">
        <f>ROUND((Reference!I$16*List!$H311)+Reference!I$17,0)</f>
        <v>3142</v>
      </c>
      <c r="Q311" s="35">
        <f>ROUND((Reference!J$16*List!$H311)+Reference!J$17,0)</f>
        <v>3639</v>
      </c>
      <c r="R311" s="35">
        <f>ROUND((Reference!K$16*List!$H311)+Reference!K$17,0)</f>
        <v>3754</v>
      </c>
      <c r="S311" s="35">
        <f>ROUND((Reference!L$16*List!$H311)+Reference!L$17,0)</f>
        <v>4050</v>
      </c>
      <c r="T311" s="35">
        <f>ROUND((Reference!M$16*List!$H311)+Reference!M$17,0)</f>
        <v>4837</v>
      </c>
      <c r="U311" s="35">
        <f>ROUND((Reference!N$16*List!$H311)+Reference!N$17,0)</f>
        <v>19518</v>
      </c>
      <c r="V311" s="36">
        <f>ROUND((Reference!O$16*List!$H311)+Reference!O$17,0)</f>
        <v>726</v>
      </c>
      <c r="W311" s="36">
        <f>ROUND((Reference!P$16*List!$H311)+Reference!P$17,0)</f>
        <v>1022</v>
      </c>
      <c r="X311" s="36">
        <f>ROUND((Reference!Q$16*List!$H311)+Reference!Q$17,0)</f>
        <v>511</v>
      </c>
      <c r="Y311" s="37"/>
      <c r="Z311" s="4" t="str">
        <f t="shared" si="9"/>
        <v>PARK, Colorado</v>
      </c>
      <c r="AA311" s="42" t="s">
        <v>1215</v>
      </c>
      <c r="AB311" s="38" t="s">
        <v>54</v>
      </c>
      <c r="AC311" s="43" t="s">
        <v>1038</v>
      </c>
      <c r="AD311" s="45"/>
      <c r="AE311">
        <f t="shared" si="10"/>
        <v>0.9900000000000001</v>
      </c>
      <c r="AF311">
        <v>33660</v>
      </c>
      <c r="AG311" t="s">
        <v>257</v>
      </c>
      <c r="AH311">
        <v>0.73670000000000002</v>
      </c>
    </row>
    <row r="312" spans="1:34" x14ac:dyDescent="0.35">
      <c r="A312" s="28" t="s">
        <v>1217</v>
      </c>
      <c r="B312" s="28" t="s">
        <v>1218</v>
      </c>
      <c r="C312" s="41">
        <v>99906</v>
      </c>
      <c r="D312" s="30" t="s">
        <v>74</v>
      </c>
      <c r="E312" s="42" t="s">
        <v>699</v>
      </c>
      <c r="F312" s="55" t="s">
        <v>1038</v>
      </c>
      <c r="G312" s="33" t="s">
        <v>64</v>
      </c>
      <c r="H312" s="44">
        <v>1.0264</v>
      </c>
      <c r="I312" s="35">
        <f>ROUND((Reference!B$16*List!$H312)+Reference!B$17,0)</f>
        <v>1149</v>
      </c>
      <c r="J312" s="35">
        <f>ROUND((Reference!C$16*List!$H312)+Reference!C$17,0)</f>
        <v>1714</v>
      </c>
      <c r="K312" s="35">
        <f>ROUND((Reference!D$16*List!$H312)+Reference!D$17,0)</f>
        <v>2053</v>
      </c>
      <c r="L312" s="35">
        <f>ROUND((Reference!E$16*List!$H312)+Reference!E$17,0)</f>
        <v>2538</v>
      </c>
      <c r="M312" s="35">
        <f>ROUND((Reference!F$16*List!$H312)+Reference!F$17,0)</f>
        <v>2644</v>
      </c>
      <c r="N312" s="35">
        <f>ROUND((Reference!G$16*List!$H312)+Reference!G$17,0)</f>
        <v>2993</v>
      </c>
      <c r="O312" s="35">
        <f>ROUND((Reference!H$16*List!$H312)+Reference!H$17,0)</f>
        <v>3108</v>
      </c>
      <c r="P312" s="35">
        <f>ROUND((Reference!I$16*List!$H312)+Reference!I$17,0)</f>
        <v>3230</v>
      </c>
      <c r="Q312" s="35">
        <f>ROUND((Reference!J$16*List!$H312)+Reference!J$17,0)</f>
        <v>3740</v>
      </c>
      <c r="R312" s="35">
        <f>ROUND((Reference!K$16*List!$H312)+Reference!K$17,0)</f>
        <v>3858</v>
      </c>
      <c r="S312" s="35">
        <f>ROUND((Reference!L$16*List!$H312)+Reference!L$17,0)</f>
        <v>4163</v>
      </c>
      <c r="T312" s="35">
        <f>ROUND((Reference!M$16*List!$H312)+Reference!M$17,0)</f>
        <v>4972</v>
      </c>
      <c r="U312" s="35">
        <f>ROUND((Reference!N$16*List!$H312)+Reference!N$17,0)</f>
        <v>20063</v>
      </c>
      <c r="V312" s="36">
        <f>ROUND((Reference!O$16*List!$H312)+Reference!O$17,0)</f>
        <v>746</v>
      </c>
      <c r="W312" s="36">
        <f>ROUND((Reference!P$16*List!$H312)+Reference!P$17,0)</f>
        <v>1051</v>
      </c>
      <c r="X312" s="36">
        <f>ROUND((Reference!Q$16*List!$H312)+Reference!Q$17,0)</f>
        <v>525</v>
      </c>
      <c r="Y312" s="37"/>
      <c r="Z312" s="4" t="str">
        <f t="shared" si="9"/>
        <v>PHILLIPS, Colorado</v>
      </c>
      <c r="AA312" s="42" t="s">
        <v>699</v>
      </c>
      <c r="AB312" s="38" t="s">
        <v>54</v>
      </c>
      <c r="AC312" s="43" t="s">
        <v>1038</v>
      </c>
      <c r="AD312" s="45"/>
      <c r="AE312">
        <f t="shared" si="10"/>
        <v>1.0264</v>
      </c>
      <c r="AF312">
        <v>33700</v>
      </c>
      <c r="AG312" t="s">
        <v>994</v>
      </c>
      <c r="AH312">
        <v>1.3793</v>
      </c>
    </row>
    <row r="313" spans="1:34" x14ac:dyDescent="0.35">
      <c r="A313" s="28" t="s">
        <v>1219</v>
      </c>
      <c r="B313" s="28" t="s">
        <v>1220</v>
      </c>
      <c r="C313" s="41">
        <v>99906</v>
      </c>
      <c r="D313" s="30" t="s">
        <v>74</v>
      </c>
      <c r="E313" s="42" t="s">
        <v>1221</v>
      </c>
      <c r="F313" s="55" t="s">
        <v>1038</v>
      </c>
      <c r="G313" s="33" t="s">
        <v>64</v>
      </c>
      <c r="H313" s="44">
        <v>1.0264</v>
      </c>
      <c r="I313" s="35">
        <f>ROUND((Reference!B$16*List!$H313)+Reference!B$17,0)</f>
        <v>1149</v>
      </c>
      <c r="J313" s="35">
        <f>ROUND((Reference!C$16*List!$H313)+Reference!C$17,0)</f>
        <v>1714</v>
      </c>
      <c r="K313" s="35">
        <f>ROUND((Reference!D$16*List!$H313)+Reference!D$17,0)</f>
        <v>2053</v>
      </c>
      <c r="L313" s="35">
        <f>ROUND((Reference!E$16*List!$H313)+Reference!E$17,0)</f>
        <v>2538</v>
      </c>
      <c r="M313" s="35">
        <f>ROUND((Reference!F$16*List!$H313)+Reference!F$17,0)</f>
        <v>2644</v>
      </c>
      <c r="N313" s="35">
        <f>ROUND((Reference!G$16*List!$H313)+Reference!G$17,0)</f>
        <v>2993</v>
      </c>
      <c r="O313" s="35">
        <f>ROUND((Reference!H$16*List!$H313)+Reference!H$17,0)</f>
        <v>3108</v>
      </c>
      <c r="P313" s="35">
        <f>ROUND((Reference!I$16*List!$H313)+Reference!I$17,0)</f>
        <v>3230</v>
      </c>
      <c r="Q313" s="35">
        <f>ROUND((Reference!J$16*List!$H313)+Reference!J$17,0)</f>
        <v>3740</v>
      </c>
      <c r="R313" s="35">
        <f>ROUND((Reference!K$16*List!$H313)+Reference!K$17,0)</f>
        <v>3858</v>
      </c>
      <c r="S313" s="35">
        <f>ROUND((Reference!L$16*List!$H313)+Reference!L$17,0)</f>
        <v>4163</v>
      </c>
      <c r="T313" s="35">
        <f>ROUND((Reference!M$16*List!$H313)+Reference!M$17,0)</f>
        <v>4972</v>
      </c>
      <c r="U313" s="35">
        <f>ROUND((Reference!N$16*List!$H313)+Reference!N$17,0)</f>
        <v>20063</v>
      </c>
      <c r="V313" s="36">
        <f>ROUND((Reference!O$16*List!$H313)+Reference!O$17,0)</f>
        <v>746</v>
      </c>
      <c r="W313" s="36">
        <f>ROUND((Reference!P$16*List!$H313)+Reference!P$17,0)</f>
        <v>1051</v>
      </c>
      <c r="X313" s="36">
        <f>ROUND((Reference!Q$16*List!$H313)+Reference!Q$17,0)</f>
        <v>525</v>
      </c>
      <c r="Y313" s="37"/>
      <c r="Z313" s="4" t="str">
        <f t="shared" si="9"/>
        <v>PITKIN, Colorado</v>
      </c>
      <c r="AA313" s="42" t="s">
        <v>1221</v>
      </c>
      <c r="AB313" s="38" t="s">
        <v>54</v>
      </c>
      <c r="AC313" s="43" t="s">
        <v>1038</v>
      </c>
      <c r="AD313" s="45"/>
      <c r="AE313">
        <f t="shared" si="10"/>
        <v>1.0264</v>
      </c>
      <c r="AF313">
        <v>33740</v>
      </c>
      <c r="AG313" t="s">
        <v>1225</v>
      </c>
      <c r="AH313">
        <v>0.7641</v>
      </c>
    </row>
    <row r="314" spans="1:34" x14ac:dyDescent="0.35">
      <c r="A314" s="28" t="s">
        <v>1222</v>
      </c>
      <c r="B314" s="28" t="s">
        <v>1223</v>
      </c>
      <c r="C314" s="41">
        <v>99906</v>
      </c>
      <c r="D314" s="30" t="s">
        <v>74</v>
      </c>
      <c r="E314" s="42" t="s">
        <v>1224</v>
      </c>
      <c r="F314" s="54" t="s">
        <v>1038</v>
      </c>
      <c r="G314" s="33" t="s">
        <v>64</v>
      </c>
      <c r="H314" s="44">
        <v>1.0264</v>
      </c>
      <c r="I314" s="35">
        <f>ROUND((Reference!B$16*List!$H314)+Reference!B$17,0)</f>
        <v>1149</v>
      </c>
      <c r="J314" s="35">
        <f>ROUND((Reference!C$16*List!$H314)+Reference!C$17,0)</f>
        <v>1714</v>
      </c>
      <c r="K314" s="35">
        <f>ROUND((Reference!D$16*List!$H314)+Reference!D$17,0)</f>
        <v>2053</v>
      </c>
      <c r="L314" s="35">
        <f>ROUND((Reference!E$16*List!$H314)+Reference!E$17,0)</f>
        <v>2538</v>
      </c>
      <c r="M314" s="35">
        <f>ROUND((Reference!F$16*List!$H314)+Reference!F$17,0)</f>
        <v>2644</v>
      </c>
      <c r="N314" s="35">
        <f>ROUND((Reference!G$16*List!$H314)+Reference!G$17,0)</f>
        <v>2993</v>
      </c>
      <c r="O314" s="35">
        <f>ROUND((Reference!H$16*List!$H314)+Reference!H$17,0)</f>
        <v>3108</v>
      </c>
      <c r="P314" s="35">
        <f>ROUND((Reference!I$16*List!$H314)+Reference!I$17,0)</f>
        <v>3230</v>
      </c>
      <c r="Q314" s="35">
        <f>ROUND((Reference!J$16*List!$H314)+Reference!J$17,0)</f>
        <v>3740</v>
      </c>
      <c r="R314" s="35">
        <f>ROUND((Reference!K$16*List!$H314)+Reference!K$17,0)</f>
        <v>3858</v>
      </c>
      <c r="S314" s="35">
        <f>ROUND((Reference!L$16*List!$H314)+Reference!L$17,0)</f>
        <v>4163</v>
      </c>
      <c r="T314" s="35">
        <f>ROUND((Reference!M$16*List!$H314)+Reference!M$17,0)</f>
        <v>4972</v>
      </c>
      <c r="U314" s="35">
        <f>ROUND((Reference!N$16*List!$H314)+Reference!N$17,0)</f>
        <v>20063</v>
      </c>
      <c r="V314" s="36">
        <f>ROUND((Reference!O$16*List!$H314)+Reference!O$17,0)</f>
        <v>746</v>
      </c>
      <c r="W314" s="36">
        <f>ROUND((Reference!P$16*List!$H314)+Reference!P$17,0)</f>
        <v>1051</v>
      </c>
      <c r="X314" s="36">
        <f>ROUND((Reference!Q$16*List!$H314)+Reference!Q$17,0)</f>
        <v>525</v>
      </c>
      <c r="Y314" s="37"/>
      <c r="Z314" s="4" t="str">
        <f t="shared" si="9"/>
        <v>PROWERS, Colorado</v>
      </c>
      <c r="AA314" s="42" t="s">
        <v>1224</v>
      </c>
      <c r="AB314" s="38" t="s">
        <v>54</v>
      </c>
      <c r="AC314" s="43" t="s">
        <v>1038</v>
      </c>
      <c r="AD314" s="45"/>
      <c r="AE314">
        <f t="shared" si="10"/>
        <v>1.0264</v>
      </c>
      <c r="AF314">
        <v>33780</v>
      </c>
      <c r="AG314" t="s">
        <v>1230</v>
      </c>
      <c r="AH314">
        <v>0.84360000000000002</v>
      </c>
    </row>
    <row r="315" spans="1:34" x14ac:dyDescent="0.35">
      <c r="A315" s="28" t="s">
        <v>1226</v>
      </c>
      <c r="B315" s="28" t="s">
        <v>1227</v>
      </c>
      <c r="C315" s="41">
        <v>39380</v>
      </c>
      <c r="D315" s="30" t="s">
        <v>1228</v>
      </c>
      <c r="E315" s="42" t="s">
        <v>1229</v>
      </c>
      <c r="F315" s="55" t="s">
        <v>1038</v>
      </c>
      <c r="G315" s="33" t="s">
        <v>53</v>
      </c>
      <c r="H315" s="44">
        <v>0.79760000000000009</v>
      </c>
      <c r="I315" s="35">
        <f>ROUND((Reference!B$16*List!$H315)+Reference!B$17,0)</f>
        <v>953</v>
      </c>
      <c r="J315" s="35">
        <f>ROUND((Reference!C$16*List!$H315)+Reference!C$17,0)</f>
        <v>1421</v>
      </c>
      <c r="K315" s="35">
        <f>ROUND((Reference!D$16*List!$H315)+Reference!D$17,0)</f>
        <v>1703</v>
      </c>
      <c r="L315" s="35">
        <f>ROUND((Reference!E$16*List!$H315)+Reference!E$17,0)</f>
        <v>2105</v>
      </c>
      <c r="M315" s="35">
        <f>ROUND((Reference!F$16*List!$H315)+Reference!F$17,0)</f>
        <v>2193</v>
      </c>
      <c r="N315" s="35">
        <f>ROUND((Reference!G$16*List!$H315)+Reference!G$17,0)</f>
        <v>2482</v>
      </c>
      <c r="O315" s="35">
        <f>ROUND((Reference!H$16*List!$H315)+Reference!H$17,0)</f>
        <v>2577</v>
      </c>
      <c r="P315" s="35">
        <f>ROUND((Reference!I$16*List!$H315)+Reference!I$17,0)</f>
        <v>2679</v>
      </c>
      <c r="Q315" s="35">
        <f>ROUND((Reference!J$16*List!$H315)+Reference!J$17,0)</f>
        <v>3102</v>
      </c>
      <c r="R315" s="35">
        <f>ROUND((Reference!K$16*List!$H315)+Reference!K$17,0)</f>
        <v>3200</v>
      </c>
      <c r="S315" s="35">
        <f>ROUND((Reference!L$16*List!$H315)+Reference!L$17,0)</f>
        <v>3453</v>
      </c>
      <c r="T315" s="35">
        <f>ROUND((Reference!M$16*List!$H315)+Reference!M$17,0)</f>
        <v>4124</v>
      </c>
      <c r="U315" s="35">
        <f>ROUND((Reference!N$16*List!$H315)+Reference!N$17,0)</f>
        <v>16638</v>
      </c>
      <c r="V315" s="36">
        <f>ROUND((Reference!O$16*List!$H315)+Reference!O$17,0)</f>
        <v>619</v>
      </c>
      <c r="W315" s="36">
        <f>ROUND((Reference!P$16*List!$H315)+Reference!P$17,0)</f>
        <v>872</v>
      </c>
      <c r="X315" s="36">
        <f>ROUND((Reference!Q$16*List!$H315)+Reference!Q$17,0)</f>
        <v>436</v>
      </c>
      <c r="Y315" s="37"/>
      <c r="Z315" s="4" t="str">
        <f t="shared" si="9"/>
        <v>PUEBLO, Colorado</v>
      </c>
      <c r="AA315" s="42" t="s">
        <v>1229</v>
      </c>
      <c r="AB315" s="38" t="s">
        <v>54</v>
      </c>
      <c r="AC315" s="43" t="s">
        <v>1038</v>
      </c>
      <c r="AD315" s="45"/>
      <c r="AE315">
        <f t="shared" si="10"/>
        <v>0.79760000000000009</v>
      </c>
      <c r="AF315">
        <v>33860</v>
      </c>
      <c r="AG315" t="s">
        <v>50</v>
      </c>
      <c r="AH315">
        <v>0.76050000000000006</v>
      </c>
    </row>
    <row r="316" spans="1:34" x14ac:dyDescent="0.35">
      <c r="A316" s="28" t="s">
        <v>1231</v>
      </c>
      <c r="B316" s="28" t="s">
        <v>1232</v>
      </c>
      <c r="C316" s="41">
        <v>99906</v>
      </c>
      <c r="D316" s="30" t="s">
        <v>74</v>
      </c>
      <c r="E316" s="42" t="s">
        <v>1233</v>
      </c>
      <c r="F316" s="55" t="s">
        <v>1038</v>
      </c>
      <c r="G316" s="33" t="s">
        <v>64</v>
      </c>
      <c r="H316" s="44">
        <v>1.0264</v>
      </c>
      <c r="I316" s="35">
        <f>ROUND((Reference!B$16*List!$H316)+Reference!B$17,0)</f>
        <v>1149</v>
      </c>
      <c r="J316" s="35">
        <f>ROUND((Reference!C$16*List!$H316)+Reference!C$17,0)</f>
        <v>1714</v>
      </c>
      <c r="K316" s="35">
        <f>ROUND((Reference!D$16*List!$H316)+Reference!D$17,0)</f>
        <v>2053</v>
      </c>
      <c r="L316" s="35">
        <f>ROUND((Reference!E$16*List!$H316)+Reference!E$17,0)</f>
        <v>2538</v>
      </c>
      <c r="M316" s="35">
        <f>ROUND((Reference!F$16*List!$H316)+Reference!F$17,0)</f>
        <v>2644</v>
      </c>
      <c r="N316" s="35">
        <f>ROUND((Reference!G$16*List!$H316)+Reference!G$17,0)</f>
        <v>2993</v>
      </c>
      <c r="O316" s="35">
        <f>ROUND((Reference!H$16*List!$H316)+Reference!H$17,0)</f>
        <v>3108</v>
      </c>
      <c r="P316" s="35">
        <f>ROUND((Reference!I$16*List!$H316)+Reference!I$17,0)</f>
        <v>3230</v>
      </c>
      <c r="Q316" s="35">
        <f>ROUND((Reference!J$16*List!$H316)+Reference!J$17,0)</f>
        <v>3740</v>
      </c>
      <c r="R316" s="35">
        <f>ROUND((Reference!K$16*List!$H316)+Reference!K$17,0)</f>
        <v>3858</v>
      </c>
      <c r="S316" s="35">
        <f>ROUND((Reference!L$16*List!$H316)+Reference!L$17,0)</f>
        <v>4163</v>
      </c>
      <c r="T316" s="35">
        <f>ROUND((Reference!M$16*List!$H316)+Reference!M$17,0)</f>
        <v>4972</v>
      </c>
      <c r="U316" s="35">
        <f>ROUND((Reference!N$16*List!$H316)+Reference!N$17,0)</f>
        <v>20063</v>
      </c>
      <c r="V316" s="36">
        <f>ROUND((Reference!O$16*List!$H316)+Reference!O$17,0)</f>
        <v>746</v>
      </c>
      <c r="W316" s="36">
        <f>ROUND((Reference!P$16*List!$H316)+Reference!P$17,0)</f>
        <v>1051</v>
      </c>
      <c r="X316" s="36">
        <f>ROUND((Reference!Q$16*List!$H316)+Reference!Q$17,0)</f>
        <v>525</v>
      </c>
      <c r="Y316" s="37"/>
      <c r="Z316" s="4" t="str">
        <f t="shared" si="9"/>
        <v>RIO BLANCO, Colorado</v>
      </c>
      <c r="AA316" s="42" t="s">
        <v>1233</v>
      </c>
      <c r="AB316" s="38" t="s">
        <v>54</v>
      </c>
      <c r="AC316" s="43" t="s">
        <v>1038</v>
      </c>
      <c r="AD316" s="45"/>
      <c r="AE316">
        <f t="shared" si="10"/>
        <v>1.0264</v>
      </c>
      <c r="AF316">
        <v>33874</v>
      </c>
      <c r="AG316" t="s">
        <v>1237</v>
      </c>
      <c r="AH316">
        <v>1.0027000000000001</v>
      </c>
    </row>
    <row r="317" spans="1:34" x14ac:dyDescent="0.35">
      <c r="A317" s="28" t="s">
        <v>1234</v>
      </c>
      <c r="B317" s="28" t="s">
        <v>1235</v>
      </c>
      <c r="C317" s="41">
        <v>99906</v>
      </c>
      <c r="D317" s="30" t="s">
        <v>74</v>
      </c>
      <c r="E317" s="42" t="s">
        <v>1236</v>
      </c>
      <c r="F317" s="55" t="s">
        <v>1038</v>
      </c>
      <c r="G317" s="33" t="s">
        <v>64</v>
      </c>
      <c r="H317" s="44">
        <v>1.0264</v>
      </c>
      <c r="I317" s="35">
        <f>ROUND((Reference!B$16*List!$H317)+Reference!B$17,0)</f>
        <v>1149</v>
      </c>
      <c r="J317" s="35">
        <f>ROUND((Reference!C$16*List!$H317)+Reference!C$17,0)</f>
        <v>1714</v>
      </c>
      <c r="K317" s="35">
        <f>ROUND((Reference!D$16*List!$H317)+Reference!D$17,0)</f>
        <v>2053</v>
      </c>
      <c r="L317" s="35">
        <f>ROUND((Reference!E$16*List!$H317)+Reference!E$17,0)</f>
        <v>2538</v>
      </c>
      <c r="M317" s="35">
        <f>ROUND((Reference!F$16*List!$H317)+Reference!F$17,0)</f>
        <v>2644</v>
      </c>
      <c r="N317" s="35">
        <f>ROUND((Reference!G$16*List!$H317)+Reference!G$17,0)</f>
        <v>2993</v>
      </c>
      <c r="O317" s="35">
        <f>ROUND((Reference!H$16*List!$H317)+Reference!H$17,0)</f>
        <v>3108</v>
      </c>
      <c r="P317" s="35">
        <f>ROUND((Reference!I$16*List!$H317)+Reference!I$17,0)</f>
        <v>3230</v>
      </c>
      <c r="Q317" s="35">
        <f>ROUND((Reference!J$16*List!$H317)+Reference!J$17,0)</f>
        <v>3740</v>
      </c>
      <c r="R317" s="35">
        <f>ROUND((Reference!K$16*List!$H317)+Reference!K$17,0)</f>
        <v>3858</v>
      </c>
      <c r="S317" s="35">
        <f>ROUND((Reference!L$16*List!$H317)+Reference!L$17,0)</f>
        <v>4163</v>
      </c>
      <c r="T317" s="35">
        <f>ROUND((Reference!M$16*List!$H317)+Reference!M$17,0)</f>
        <v>4972</v>
      </c>
      <c r="U317" s="35">
        <f>ROUND((Reference!N$16*List!$H317)+Reference!N$17,0)</f>
        <v>20063</v>
      </c>
      <c r="V317" s="36">
        <f>ROUND((Reference!O$16*List!$H317)+Reference!O$17,0)</f>
        <v>746</v>
      </c>
      <c r="W317" s="36">
        <f>ROUND((Reference!P$16*List!$H317)+Reference!P$17,0)</f>
        <v>1051</v>
      </c>
      <c r="X317" s="36">
        <f>ROUND((Reference!Q$16*List!$H317)+Reference!Q$17,0)</f>
        <v>525</v>
      </c>
      <c r="Y317" s="37"/>
      <c r="Z317" s="4" t="str">
        <f t="shared" si="9"/>
        <v>RIO GRANDE, Colorado</v>
      </c>
      <c r="AA317" s="42" t="s">
        <v>1236</v>
      </c>
      <c r="AB317" s="38" t="s">
        <v>54</v>
      </c>
      <c r="AC317" s="43" t="s">
        <v>1038</v>
      </c>
      <c r="AD317" s="45"/>
      <c r="AE317">
        <f t="shared" si="10"/>
        <v>1.0264</v>
      </c>
      <c r="AF317">
        <v>34060</v>
      </c>
      <c r="AG317" t="s">
        <v>1241</v>
      </c>
      <c r="AH317">
        <v>0.78310000000000002</v>
      </c>
    </row>
    <row r="318" spans="1:34" x14ac:dyDescent="0.35">
      <c r="A318" s="28" t="s">
        <v>1238</v>
      </c>
      <c r="B318" s="28" t="s">
        <v>1239</v>
      </c>
      <c r="C318" s="29">
        <v>99906</v>
      </c>
      <c r="D318" s="30" t="s">
        <v>74</v>
      </c>
      <c r="E318" s="31" t="s">
        <v>1240</v>
      </c>
      <c r="F318" s="55" t="s">
        <v>1038</v>
      </c>
      <c r="G318" s="33" t="s">
        <v>64</v>
      </c>
      <c r="H318" s="44">
        <v>1.0264</v>
      </c>
      <c r="I318" s="35">
        <f>ROUND((Reference!B$16*List!$H318)+Reference!B$17,0)</f>
        <v>1149</v>
      </c>
      <c r="J318" s="35">
        <f>ROUND((Reference!C$16*List!$H318)+Reference!C$17,0)</f>
        <v>1714</v>
      </c>
      <c r="K318" s="35">
        <f>ROUND((Reference!D$16*List!$H318)+Reference!D$17,0)</f>
        <v>2053</v>
      </c>
      <c r="L318" s="35">
        <f>ROUND((Reference!E$16*List!$H318)+Reference!E$17,0)</f>
        <v>2538</v>
      </c>
      <c r="M318" s="35">
        <f>ROUND((Reference!F$16*List!$H318)+Reference!F$17,0)</f>
        <v>2644</v>
      </c>
      <c r="N318" s="35">
        <f>ROUND((Reference!G$16*List!$H318)+Reference!G$17,0)</f>
        <v>2993</v>
      </c>
      <c r="O318" s="35">
        <f>ROUND((Reference!H$16*List!$H318)+Reference!H$17,0)</f>
        <v>3108</v>
      </c>
      <c r="P318" s="35">
        <f>ROUND((Reference!I$16*List!$H318)+Reference!I$17,0)</f>
        <v>3230</v>
      </c>
      <c r="Q318" s="35">
        <f>ROUND((Reference!J$16*List!$H318)+Reference!J$17,0)</f>
        <v>3740</v>
      </c>
      <c r="R318" s="35">
        <f>ROUND((Reference!K$16*List!$H318)+Reference!K$17,0)</f>
        <v>3858</v>
      </c>
      <c r="S318" s="35">
        <f>ROUND((Reference!L$16*List!$H318)+Reference!L$17,0)</f>
        <v>4163</v>
      </c>
      <c r="T318" s="35">
        <f>ROUND((Reference!M$16*List!$H318)+Reference!M$17,0)</f>
        <v>4972</v>
      </c>
      <c r="U318" s="35">
        <f>ROUND((Reference!N$16*List!$H318)+Reference!N$17,0)</f>
        <v>20063</v>
      </c>
      <c r="V318" s="36">
        <f>ROUND((Reference!O$16*List!$H318)+Reference!O$17,0)</f>
        <v>746</v>
      </c>
      <c r="W318" s="36">
        <f>ROUND((Reference!P$16*List!$H318)+Reference!P$17,0)</f>
        <v>1051</v>
      </c>
      <c r="X318" s="36">
        <f>ROUND((Reference!Q$16*List!$H318)+Reference!Q$17,0)</f>
        <v>525</v>
      </c>
      <c r="Y318" s="37"/>
      <c r="Z318" s="4" t="str">
        <f t="shared" si="9"/>
        <v>ROUTT, Colorado</v>
      </c>
      <c r="AA318" s="42" t="s">
        <v>1240</v>
      </c>
      <c r="AB318" s="38" t="s">
        <v>54</v>
      </c>
      <c r="AC318" s="43" t="s">
        <v>1038</v>
      </c>
      <c r="AD318" s="45"/>
      <c r="AE318">
        <f t="shared" si="10"/>
        <v>1.0264</v>
      </c>
      <c r="AF318">
        <v>34100</v>
      </c>
      <c r="AG318" t="s">
        <v>1245</v>
      </c>
      <c r="AH318">
        <v>0.68910000000000005</v>
      </c>
    </row>
    <row r="319" spans="1:34" x14ac:dyDescent="0.35">
      <c r="A319" s="28" t="s">
        <v>1242</v>
      </c>
      <c r="B319" s="28" t="s">
        <v>1243</v>
      </c>
      <c r="C319" s="41">
        <v>99906</v>
      </c>
      <c r="D319" s="30" t="s">
        <v>74</v>
      </c>
      <c r="E319" s="42" t="s">
        <v>1244</v>
      </c>
      <c r="F319" s="55" t="s">
        <v>1038</v>
      </c>
      <c r="G319" s="33" t="s">
        <v>64</v>
      </c>
      <c r="H319" s="40">
        <v>1.0264</v>
      </c>
      <c r="I319" s="35">
        <f>ROUND((Reference!B$16*List!$H319)+Reference!B$17,0)</f>
        <v>1149</v>
      </c>
      <c r="J319" s="35">
        <f>ROUND((Reference!C$16*List!$H319)+Reference!C$17,0)</f>
        <v>1714</v>
      </c>
      <c r="K319" s="35">
        <f>ROUND((Reference!D$16*List!$H319)+Reference!D$17,0)</f>
        <v>2053</v>
      </c>
      <c r="L319" s="35">
        <f>ROUND((Reference!E$16*List!$H319)+Reference!E$17,0)</f>
        <v>2538</v>
      </c>
      <c r="M319" s="35">
        <f>ROUND((Reference!F$16*List!$H319)+Reference!F$17,0)</f>
        <v>2644</v>
      </c>
      <c r="N319" s="35">
        <f>ROUND((Reference!G$16*List!$H319)+Reference!G$17,0)</f>
        <v>2993</v>
      </c>
      <c r="O319" s="35">
        <f>ROUND((Reference!H$16*List!$H319)+Reference!H$17,0)</f>
        <v>3108</v>
      </c>
      <c r="P319" s="35">
        <f>ROUND((Reference!I$16*List!$H319)+Reference!I$17,0)</f>
        <v>3230</v>
      </c>
      <c r="Q319" s="35">
        <f>ROUND((Reference!J$16*List!$H319)+Reference!J$17,0)</f>
        <v>3740</v>
      </c>
      <c r="R319" s="35">
        <f>ROUND((Reference!K$16*List!$H319)+Reference!K$17,0)</f>
        <v>3858</v>
      </c>
      <c r="S319" s="35">
        <f>ROUND((Reference!L$16*List!$H319)+Reference!L$17,0)</f>
        <v>4163</v>
      </c>
      <c r="T319" s="35">
        <f>ROUND((Reference!M$16*List!$H319)+Reference!M$17,0)</f>
        <v>4972</v>
      </c>
      <c r="U319" s="35">
        <f>ROUND((Reference!N$16*List!$H319)+Reference!N$17,0)</f>
        <v>20063</v>
      </c>
      <c r="V319" s="36">
        <f>ROUND((Reference!O$16*List!$H319)+Reference!O$17,0)</f>
        <v>746</v>
      </c>
      <c r="W319" s="36">
        <f>ROUND((Reference!P$16*List!$H319)+Reference!P$17,0)</f>
        <v>1051</v>
      </c>
      <c r="X319" s="36">
        <f>ROUND((Reference!Q$16*List!$H319)+Reference!Q$17,0)</f>
        <v>525</v>
      </c>
      <c r="Y319" s="37"/>
      <c r="Z319" s="4" t="str">
        <f t="shared" si="9"/>
        <v>SAGUACHE, Colorado</v>
      </c>
      <c r="AA319" s="31" t="s">
        <v>1244</v>
      </c>
      <c r="AB319" s="38" t="s">
        <v>54</v>
      </c>
      <c r="AC319" s="32" t="s">
        <v>1038</v>
      </c>
      <c r="AD319" s="39"/>
      <c r="AE319">
        <f t="shared" si="10"/>
        <v>1.0264</v>
      </c>
      <c r="AF319">
        <v>34580</v>
      </c>
      <c r="AG319" t="s">
        <v>1249</v>
      </c>
      <c r="AH319">
        <v>1.0067000000000002</v>
      </c>
    </row>
    <row r="320" spans="1:34" x14ac:dyDescent="0.35">
      <c r="A320" s="28" t="s">
        <v>1246</v>
      </c>
      <c r="B320" s="28" t="s">
        <v>1247</v>
      </c>
      <c r="C320" s="29">
        <v>99906</v>
      </c>
      <c r="D320" s="30" t="s">
        <v>74</v>
      </c>
      <c r="E320" s="31" t="s">
        <v>1248</v>
      </c>
      <c r="F320" s="55" t="s">
        <v>1038</v>
      </c>
      <c r="G320" s="33" t="s">
        <v>64</v>
      </c>
      <c r="H320" s="44">
        <v>1.0264</v>
      </c>
      <c r="I320" s="35">
        <f>ROUND((Reference!B$16*List!$H320)+Reference!B$17,0)</f>
        <v>1149</v>
      </c>
      <c r="J320" s="35">
        <f>ROUND((Reference!C$16*List!$H320)+Reference!C$17,0)</f>
        <v>1714</v>
      </c>
      <c r="K320" s="35">
        <f>ROUND((Reference!D$16*List!$H320)+Reference!D$17,0)</f>
        <v>2053</v>
      </c>
      <c r="L320" s="35">
        <f>ROUND((Reference!E$16*List!$H320)+Reference!E$17,0)</f>
        <v>2538</v>
      </c>
      <c r="M320" s="35">
        <f>ROUND((Reference!F$16*List!$H320)+Reference!F$17,0)</f>
        <v>2644</v>
      </c>
      <c r="N320" s="35">
        <f>ROUND((Reference!G$16*List!$H320)+Reference!G$17,0)</f>
        <v>2993</v>
      </c>
      <c r="O320" s="35">
        <f>ROUND((Reference!H$16*List!$H320)+Reference!H$17,0)</f>
        <v>3108</v>
      </c>
      <c r="P320" s="35">
        <f>ROUND((Reference!I$16*List!$H320)+Reference!I$17,0)</f>
        <v>3230</v>
      </c>
      <c r="Q320" s="35">
        <f>ROUND((Reference!J$16*List!$H320)+Reference!J$17,0)</f>
        <v>3740</v>
      </c>
      <c r="R320" s="35">
        <f>ROUND((Reference!K$16*List!$H320)+Reference!K$17,0)</f>
        <v>3858</v>
      </c>
      <c r="S320" s="35">
        <f>ROUND((Reference!L$16*List!$H320)+Reference!L$17,0)</f>
        <v>4163</v>
      </c>
      <c r="T320" s="35">
        <f>ROUND((Reference!M$16*List!$H320)+Reference!M$17,0)</f>
        <v>4972</v>
      </c>
      <c r="U320" s="35">
        <f>ROUND((Reference!N$16*List!$H320)+Reference!N$17,0)</f>
        <v>20063</v>
      </c>
      <c r="V320" s="36">
        <f>ROUND((Reference!O$16*List!$H320)+Reference!O$17,0)</f>
        <v>746</v>
      </c>
      <c r="W320" s="36">
        <f>ROUND((Reference!P$16*List!$H320)+Reference!P$17,0)</f>
        <v>1051</v>
      </c>
      <c r="X320" s="36">
        <f>ROUND((Reference!Q$16*List!$H320)+Reference!Q$17,0)</f>
        <v>525</v>
      </c>
      <c r="Y320" s="37"/>
      <c r="Z320" s="4" t="str">
        <f t="shared" si="9"/>
        <v>SAN JUAN, Colorado</v>
      </c>
      <c r="AA320" s="42" t="s">
        <v>1248</v>
      </c>
      <c r="AB320" s="38" t="s">
        <v>54</v>
      </c>
      <c r="AC320" s="43" t="s">
        <v>1038</v>
      </c>
      <c r="AD320" s="45"/>
      <c r="AE320">
        <f t="shared" si="10"/>
        <v>1.0264</v>
      </c>
      <c r="AF320">
        <v>34620</v>
      </c>
      <c r="AG320" t="s">
        <v>1253</v>
      </c>
      <c r="AH320">
        <v>0.9556</v>
      </c>
    </row>
    <row r="321" spans="1:34" x14ac:dyDescent="0.35">
      <c r="A321" s="28" t="s">
        <v>1250</v>
      </c>
      <c r="B321" s="28" t="s">
        <v>1251</v>
      </c>
      <c r="C321" s="41">
        <v>99906</v>
      </c>
      <c r="D321" s="30" t="s">
        <v>74</v>
      </c>
      <c r="E321" s="42" t="s">
        <v>1252</v>
      </c>
      <c r="F321" s="55" t="s">
        <v>1038</v>
      </c>
      <c r="G321" s="33" t="s">
        <v>64</v>
      </c>
      <c r="H321" s="40">
        <v>1.0264</v>
      </c>
      <c r="I321" s="35">
        <f>ROUND((Reference!B$16*List!$H321)+Reference!B$17,0)</f>
        <v>1149</v>
      </c>
      <c r="J321" s="35">
        <f>ROUND((Reference!C$16*List!$H321)+Reference!C$17,0)</f>
        <v>1714</v>
      </c>
      <c r="K321" s="35">
        <f>ROUND((Reference!D$16*List!$H321)+Reference!D$17,0)</f>
        <v>2053</v>
      </c>
      <c r="L321" s="35">
        <f>ROUND((Reference!E$16*List!$H321)+Reference!E$17,0)</f>
        <v>2538</v>
      </c>
      <c r="M321" s="35">
        <f>ROUND((Reference!F$16*List!$H321)+Reference!F$17,0)</f>
        <v>2644</v>
      </c>
      <c r="N321" s="35">
        <f>ROUND((Reference!G$16*List!$H321)+Reference!G$17,0)</f>
        <v>2993</v>
      </c>
      <c r="O321" s="35">
        <f>ROUND((Reference!H$16*List!$H321)+Reference!H$17,0)</f>
        <v>3108</v>
      </c>
      <c r="P321" s="35">
        <f>ROUND((Reference!I$16*List!$H321)+Reference!I$17,0)</f>
        <v>3230</v>
      </c>
      <c r="Q321" s="35">
        <f>ROUND((Reference!J$16*List!$H321)+Reference!J$17,0)</f>
        <v>3740</v>
      </c>
      <c r="R321" s="35">
        <f>ROUND((Reference!K$16*List!$H321)+Reference!K$17,0)</f>
        <v>3858</v>
      </c>
      <c r="S321" s="35">
        <f>ROUND((Reference!L$16*List!$H321)+Reference!L$17,0)</f>
        <v>4163</v>
      </c>
      <c r="T321" s="35">
        <f>ROUND((Reference!M$16*List!$H321)+Reference!M$17,0)</f>
        <v>4972</v>
      </c>
      <c r="U321" s="35">
        <f>ROUND((Reference!N$16*List!$H321)+Reference!N$17,0)</f>
        <v>20063</v>
      </c>
      <c r="V321" s="36">
        <f>ROUND((Reference!O$16*List!$H321)+Reference!O$17,0)</f>
        <v>746</v>
      </c>
      <c r="W321" s="36">
        <f>ROUND((Reference!P$16*List!$H321)+Reference!P$17,0)</f>
        <v>1051</v>
      </c>
      <c r="X321" s="36">
        <f>ROUND((Reference!Q$16*List!$H321)+Reference!Q$17,0)</f>
        <v>525</v>
      </c>
      <c r="Y321" s="37"/>
      <c r="Z321" s="4" t="str">
        <f t="shared" si="9"/>
        <v>SAN MIGUEL, Colorado</v>
      </c>
      <c r="AA321" s="31" t="s">
        <v>1252</v>
      </c>
      <c r="AB321" s="38" t="s">
        <v>54</v>
      </c>
      <c r="AC321" s="32" t="s">
        <v>1038</v>
      </c>
      <c r="AD321" s="39"/>
      <c r="AE321">
        <f t="shared" si="10"/>
        <v>1.0264</v>
      </c>
      <c r="AF321">
        <v>34740</v>
      </c>
      <c r="AG321" t="s">
        <v>1257</v>
      </c>
      <c r="AH321">
        <v>0.87670000000000003</v>
      </c>
    </row>
    <row r="322" spans="1:34" x14ac:dyDescent="0.35">
      <c r="A322" s="28" t="s">
        <v>1254</v>
      </c>
      <c r="B322" s="28" t="s">
        <v>1255</v>
      </c>
      <c r="C322" s="29">
        <v>99906</v>
      </c>
      <c r="D322" s="30" t="s">
        <v>74</v>
      </c>
      <c r="E322" s="31" t="s">
        <v>1256</v>
      </c>
      <c r="F322" s="55" t="s">
        <v>1038</v>
      </c>
      <c r="G322" s="33" t="s">
        <v>64</v>
      </c>
      <c r="H322" s="44">
        <v>1.0264</v>
      </c>
      <c r="I322" s="35">
        <f>ROUND((Reference!B$16*List!$H322)+Reference!B$17,0)</f>
        <v>1149</v>
      </c>
      <c r="J322" s="35">
        <f>ROUND((Reference!C$16*List!$H322)+Reference!C$17,0)</f>
        <v>1714</v>
      </c>
      <c r="K322" s="35">
        <f>ROUND((Reference!D$16*List!$H322)+Reference!D$17,0)</f>
        <v>2053</v>
      </c>
      <c r="L322" s="35">
        <f>ROUND((Reference!E$16*List!$H322)+Reference!E$17,0)</f>
        <v>2538</v>
      </c>
      <c r="M322" s="35">
        <f>ROUND((Reference!F$16*List!$H322)+Reference!F$17,0)</f>
        <v>2644</v>
      </c>
      <c r="N322" s="35">
        <f>ROUND((Reference!G$16*List!$H322)+Reference!G$17,0)</f>
        <v>2993</v>
      </c>
      <c r="O322" s="35">
        <f>ROUND((Reference!H$16*List!$H322)+Reference!H$17,0)</f>
        <v>3108</v>
      </c>
      <c r="P322" s="35">
        <f>ROUND((Reference!I$16*List!$H322)+Reference!I$17,0)</f>
        <v>3230</v>
      </c>
      <c r="Q322" s="35">
        <f>ROUND((Reference!J$16*List!$H322)+Reference!J$17,0)</f>
        <v>3740</v>
      </c>
      <c r="R322" s="35">
        <f>ROUND((Reference!K$16*List!$H322)+Reference!K$17,0)</f>
        <v>3858</v>
      </c>
      <c r="S322" s="35">
        <f>ROUND((Reference!L$16*List!$H322)+Reference!L$17,0)</f>
        <v>4163</v>
      </c>
      <c r="T322" s="35">
        <f>ROUND((Reference!M$16*List!$H322)+Reference!M$17,0)</f>
        <v>4972</v>
      </c>
      <c r="U322" s="35">
        <f>ROUND((Reference!N$16*List!$H322)+Reference!N$17,0)</f>
        <v>20063</v>
      </c>
      <c r="V322" s="36">
        <f>ROUND((Reference!O$16*List!$H322)+Reference!O$17,0)</f>
        <v>746</v>
      </c>
      <c r="W322" s="36">
        <f>ROUND((Reference!P$16*List!$H322)+Reference!P$17,0)</f>
        <v>1051</v>
      </c>
      <c r="X322" s="36">
        <f>ROUND((Reference!Q$16*List!$H322)+Reference!Q$17,0)</f>
        <v>525</v>
      </c>
      <c r="Y322" s="37"/>
      <c r="Z322" s="4" t="str">
        <f t="shared" si="9"/>
        <v>SEDGWICK, Colorado</v>
      </c>
      <c r="AA322" s="42" t="s">
        <v>1256</v>
      </c>
      <c r="AB322" s="38" t="s">
        <v>54</v>
      </c>
      <c r="AC322" s="43" t="s">
        <v>1038</v>
      </c>
      <c r="AD322" s="45"/>
      <c r="AE322">
        <f t="shared" si="10"/>
        <v>1.0264</v>
      </c>
      <c r="AF322">
        <v>34820</v>
      </c>
      <c r="AG322" t="s">
        <v>1261</v>
      </c>
      <c r="AH322">
        <v>0.85620000000000007</v>
      </c>
    </row>
    <row r="323" spans="1:34" x14ac:dyDescent="0.35">
      <c r="A323" s="28" t="s">
        <v>1258</v>
      </c>
      <c r="B323" s="28" t="s">
        <v>1259</v>
      </c>
      <c r="C323" s="29">
        <v>99906</v>
      </c>
      <c r="D323" s="30" t="s">
        <v>74</v>
      </c>
      <c r="E323" s="31" t="s">
        <v>1260</v>
      </c>
      <c r="F323" s="54" t="s">
        <v>1038</v>
      </c>
      <c r="G323" s="33" t="s">
        <v>64</v>
      </c>
      <c r="H323" s="40">
        <v>1.0264</v>
      </c>
      <c r="I323" s="35">
        <f>ROUND((Reference!B$16*List!$H323)+Reference!B$17,0)</f>
        <v>1149</v>
      </c>
      <c r="J323" s="35">
        <f>ROUND((Reference!C$16*List!$H323)+Reference!C$17,0)</f>
        <v>1714</v>
      </c>
      <c r="K323" s="35">
        <f>ROUND((Reference!D$16*List!$H323)+Reference!D$17,0)</f>
        <v>2053</v>
      </c>
      <c r="L323" s="35">
        <f>ROUND((Reference!E$16*List!$H323)+Reference!E$17,0)</f>
        <v>2538</v>
      </c>
      <c r="M323" s="35">
        <f>ROUND((Reference!F$16*List!$H323)+Reference!F$17,0)</f>
        <v>2644</v>
      </c>
      <c r="N323" s="35">
        <f>ROUND((Reference!G$16*List!$H323)+Reference!G$17,0)</f>
        <v>2993</v>
      </c>
      <c r="O323" s="35">
        <f>ROUND((Reference!H$16*List!$H323)+Reference!H$17,0)</f>
        <v>3108</v>
      </c>
      <c r="P323" s="35">
        <f>ROUND((Reference!I$16*List!$H323)+Reference!I$17,0)</f>
        <v>3230</v>
      </c>
      <c r="Q323" s="35">
        <f>ROUND((Reference!J$16*List!$H323)+Reference!J$17,0)</f>
        <v>3740</v>
      </c>
      <c r="R323" s="35">
        <f>ROUND((Reference!K$16*List!$H323)+Reference!K$17,0)</f>
        <v>3858</v>
      </c>
      <c r="S323" s="35">
        <f>ROUND((Reference!L$16*List!$H323)+Reference!L$17,0)</f>
        <v>4163</v>
      </c>
      <c r="T323" s="35">
        <f>ROUND((Reference!M$16*List!$H323)+Reference!M$17,0)</f>
        <v>4972</v>
      </c>
      <c r="U323" s="35">
        <f>ROUND((Reference!N$16*List!$H323)+Reference!N$17,0)</f>
        <v>20063</v>
      </c>
      <c r="V323" s="36">
        <f>ROUND((Reference!O$16*List!$H323)+Reference!O$17,0)</f>
        <v>746</v>
      </c>
      <c r="W323" s="36">
        <f>ROUND((Reference!P$16*List!$H323)+Reference!P$17,0)</f>
        <v>1051</v>
      </c>
      <c r="X323" s="36">
        <f>ROUND((Reference!Q$16*List!$H323)+Reference!Q$17,0)</f>
        <v>525</v>
      </c>
      <c r="Y323" s="37"/>
      <c r="Z323" s="4" t="str">
        <f t="shared" si="9"/>
        <v>SUMMIT, Colorado</v>
      </c>
      <c r="AA323" s="31" t="s">
        <v>1260</v>
      </c>
      <c r="AB323" s="38" t="s">
        <v>54</v>
      </c>
      <c r="AC323" s="32" t="s">
        <v>1038</v>
      </c>
      <c r="AD323" s="39"/>
      <c r="AE323">
        <f t="shared" si="10"/>
        <v>1.0264</v>
      </c>
      <c r="AF323">
        <v>34900</v>
      </c>
      <c r="AG323" t="s">
        <v>899</v>
      </c>
      <c r="AH323">
        <v>1.5411000000000001</v>
      </c>
    </row>
    <row r="324" spans="1:34" x14ac:dyDescent="0.35">
      <c r="A324" s="28" t="s">
        <v>1262</v>
      </c>
      <c r="B324" s="28" t="s">
        <v>1263</v>
      </c>
      <c r="C324" s="29">
        <v>17820</v>
      </c>
      <c r="D324" s="30" t="s">
        <v>581</v>
      </c>
      <c r="E324" s="31" t="s">
        <v>1264</v>
      </c>
      <c r="F324" s="55" t="s">
        <v>1038</v>
      </c>
      <c r="G324" s="33" t="s">
        <v>53</v>
      </c>
      <c r="H324" s="40">
        <v>0.96420000000000006</v>
      </c>
      <c r="I324" s="35">
        <f>ROUND((Reference!B$16*List!$H324)+Reference!B$17,0)</f>
        <v>1096</v>
      </c>
      <c r="J324" s="35">
        <f>ROUND((Reference!C$16*List!$H324)+Reference!C$17,0)</f>
        <v>1634</v>
      </c>
      <c r="K324" s="35">
        <f>ROUND((Reference!D$16*List!$H324)+Reference!D$17,0)</f>
        <v>1958</v>
      </c>
      <c r="L324" s="35">
        <f>ROUND((Reference!E$16*List!$H324)+Reference!E$17,0)</f>
        <v>2420</v>
      </c>
      <c r="M324" s="35">
        <f>ROUND((Reference!F$16*List!$H324)+Reference!F$17,0)</f>
        <v>2522</v>
      </c>
      <c r="N324" s="35">
        <f>ROUND((Reference!G$16*List!$H324)+Reference!G$17,0)</f>
        <v>2855</v>
      </c>
      <c r="O324" s="35">
        <f>ROUND((Reference!H$16*List!$H324)+Reference!H$17,0)</f>
        <v>2964</v>
      </c>
      <c r="P324" s="35">
        <f>ROUND((Reference!I$16*List!$H324)+Reference!I$17,0)</f>
        <v>3080</v>
      </c>
      <c r="Q324" s="35">
        <f>ROUND((Reference!J$16*List!$H324)+Reference!J$17,0)</f>
        <v>3567</v>
      </c>
      <c r="R324" s="35">
        <f>ROUND((Reference!K$16*List!$H324)+Reference!K$17,0)</f>
        <v>3679</v>
      </c>
      <c r="S324" s="35">
        <f>ROUND((Reference!L$16*List!$H324)+Reference!L$17,0)</f>
        <v>3970</v>
      </c>
      <c r="T324" s="35">
        <f>ROUND((Reference!M$16*List!$H324)+Reference!M$17,0)</f>
        <v>4742</v>
      </c>
      <c r="U324" s="35">
        <f>ROUND((Reference!N$16*List!$H324)+Reference!N$17,0)</f>
        <v>19132</v>
      </c>
      <c r="V324" s="36">
        <f>ROUND((Reference!O$16*List!$H324)+Reference!O$17,0)</f>
        <v>711</v>
      </c>
      <c r="W324" s="36">
        <f>ROUND((Reference!P$16*List!$H324)+Reference!P$17,0)</f>
        <v>1002</v>
      </c>
      <c r="X324" s="36">
        <f>ROUND((Reference!Q$16*List!$H324)+Reference!Q$17,0)</f>
        <v>501</v>
      </c>
      <c r="Y324" s="37"/>
      <c r="Z324" s="4" t="str">
        <f t="shared" si="9"/>
        <v>TELLER, Colorado</v>
      </c>
      <c r="AA324" s="31" t="s">
        <v>1264</v>
      </c>
      <c r="AB324" s="38" t="s">
        <v>54</v>
      </c>
      <c r="AC324" s="32" t="s">
        <v>1038</v>
      </c>
      <c r="AD324" s="39"/>
      <c r="AE324">
        <f t="shared" si="10"/>
        <v>0.96420000000000006</v>
      </c>
      <c r="AF324">
        <v>34940</v>
      </c>
      <c r="AG324" t="s">
        <v>1267</v>
      </c>
      <c r="AH324">
        <v>0.88009999999999999</v>
      </c>
    </row>
    <row r="325" spans="1:34" x14ac:dyDescent="0.35">
      <c r="A325" s="28" t="s">
        <v>1265</v>
      </c>
      <c r="B325" s="28" t="s">
        <v>1266</v>
      </c>
      <c r="C325" s="41">
        <v>99906</v>
      </c>
      <c r="D325" s="30" t="s">
        <v>74</v>
      </c>
      <c r="E325" s="42" t="s">
        <v>259</v>
      </c>
      <c r="F325" s="54" t="s">
        <v>1038</v>
      </c>
      <c r="G325" s="33" t="s">
        <v>64</v>
      </c>
      <c r="H325" s="44">
        <v>1.0264</v>
      </c>
      <c r="I325" s="35">
        <f>ROUND((Reference!B$16*List!$H325)+Reference!B$17,0)</f>
        <v>1149</v>
      </c>
      <c r="J325" s="35">
        <f>ROUND((Reference!C$16*List!$H325)+Reference!C$17,0)</f>
        <v>1714</v>
      </c>
      <c r="K325" s="35">
        <f>ROUND((Reference!D$16*List!$H325)+Reference!D$17,0)</f>
        <v>2053</v>
      </c>
      <c r="L325" s="35">
        <f>ROUND((Reference!E$16*List!$H325)+Reference!E$17,0)</f>
        <v>2538</v>
      </c>
      <c r="M325" s="35">
        <f>ROUND((Reference!F$16*List!$H325)+Reference!F$17,0)</f>
        <v>2644</v>
      </c>
      <c r="N325" s="35">
        <f>ROUND((Reference!G$16*List!$H325)+Reference!G$17,0)</f>
        <v>2993</v>
      </c>
      <c r="O325" s="35">
        <f>ROUND((Reference!H$16*List!$H325)+Reference!H$17,0)</f>
        <v>3108</v>
      </c>
      <c r="P325" s="35">
        <f>ROUND((Reference!I$16*List!$H325)+Reference!I$17,0)</f>
        <v>3230</v>
      </c>
      <c r="Q325" s="35">
        <f>ROUND((Reference!J$16*List!$H325)+Reference!J$17,0)</f>
        <v>3740</v>
      </c>
      <c r="R325" s="35">
        <f>ROUND((Reference!K$16*List!$H325)+Reference!K$17,0)</f>
        <v>3858</v>
      </c>
      <c r="S325" s="35">
        <f>ROUND((Reference!L$16*List!$H325)+Reference!L$17,0)</f>
        <v>4163</v>
      </c>
      <c r="T325" s="35">
        <f>ROUND((Reference!M$16*List!$H325)+Reference!M$17,0)</f>
        <v>4972</v>
      </c>
      <c r="U325" s="35">
        <f>ROUND((Reference!N$16*List!$H325)+Reference!N$17,0)</f>
        <v>20063</v>
      </c>
      <c r="V325" s="36">
        <f>ROUND((Reference!O$16*List!$H325)+Reference!O$17,0)</f>
        <v>746</v>
      </c>
      <c r="W325" s="36">
        <f>ROUND((Reference!P$16*List!$H325)+Reference!P$17,0)</f>
        <v>1051</v>
      </c>
      <c r="X325" s="36">
        <f>ROUND((Reference!Q$16*List!$H325)+Reference!Q$17,0)</f>
        <v>525</v>
      </c>
      <c r="Y325" s="37"/>
      <c r="Z325" s="4" t="str">
        <f t="shared" si="9"/>
        <v>WASHINGTON, Colorado</v>
      </c>
      <c r="AA325" s="42" t="s">
        <v>259</v>
      </c>
      <c r="AB325" s="38" t="s">
        <v>54</v>
      </c>
      <c r="AC325" s="43" t="s">
        <v>1038</v>
      </c>
      <c r="AD325" s="45"/>
      <c r="AE325">
        <f t="shared" si="10"/>
        <v>1.0264</v>
      </c>
      <c r="AF325">
        <v>34980</v>
      </c>
      <c r="AG325" t="s">
        <v>1271</v>
      </c>
      <c r="AH325">
        <v>0.86350000000000005</v>
      </c>
    </row>
    <row r="326" spans="1:34" x14ac:dyDescent="0.35">
      <c r="A326" s="28" t="s">
        <v>1268</v>
      </c>
      <c r="B326" s="28" t="s">
        <v>1269</v>
      </c>
      <c r="C326" s="29">
        <v>24540</v>
      </c>
      <c r="D326" s="30" t="s">
        <v>837</v>
      </c>
      <c r="E326" s="31" t="s">
        <v>1270</v>
      </c>
      <c r="F326" s="55" t="s">
        <v>1038</v>
      </c>
      <c r="G326" s="33" t="s">
        <v>53</v>
      </c>
      <c r="H326" s="40">
        <v>0.92920000000000003</v>
      </c>
      <c r="I326" s="35">
        <f>ROUND((Reference!B$16*List!$H326)+Reference!B$17,0)</f>
        <v>1066</v>
      </c>
      <c r="J326" s="35">
        <f>ROUND((Reference!C$16*List!$H326)+Reference!C$17,0)</f>
        <v>1589</v>
      </c>
      <c r="K326" s="35">
        <f>ROUND((Reference!D$16*List!$H326)+Reference!D$17,0)</f>
        <v>1904</v>
      </c>
      <c r="L326" s="35">
        <f>ROUND((Reference!E$16*List!$H326)+Reference!E$17,0)</f>
        <v>2354</v>
      </c>
      <c r="M326" s="35">
        <f>ROUND((Reference!F$16*List!$H326)+Reference!F$17,0)</f>
        <v>2452</v>
      </c>
      <c r="N326" s="35">
        <f>ROUND((Reference!G$16*List!$H326)+Reference!G$17,0)</f>
        <v>2776</v>
      </c>
      <c r="O326" s="35">
        <f>ROUND((Reference!H$16*List!$H326)+Reference!H$17,0)</f>
        <v>2883</v>
      </c>
      <c r="P326" s="35">
        <f>ROUND((Reference!I$16*List!$H326)+Reference!I$17,0)</f>
        <v>2996</v>
      </c>
      <c r="Q326" s="35">
        <f>ROUND((Reference!J$16*List!$H326)+Reference!J$17,0)</f>
        <v>3469</v>
      </c>
      <c r="R326" s="35">
        <f>ROUND((Reference!K$16*List!$H326)+Reference!K$17,0)</f>
        <v>3579</v>
      </c>
      <c r="S326" s="35">
        <f>ROUND((Reference!L$16*List!$H326)+Reference!L$17,0)</f>
        <v>3861</v>
      </c>
      <c r="T326" s="35">
        <f>ROUND((Reference!M$16*List!$H326)+Reference!M$17,0)</f>
        <v>4612</v>
      </c>
      <c r="U326" s="35">
        <f>ROUND((Reference!N$16*List!$H326)+Reference!N$17,0)</f>
        <v>18608</v>
      </c>
      <c r="V326" s="36">
        <f>ROUND((Reference!O$16*List!$H326)+Reference!O$17,0)</f>
        <v>692</v>
      </c>
      <c r="W326" s="36">
        <f>ROUND((Reference!P$16*List!$H326)+Reference!P$17,0)</f>
        <v>975</v>
      </c>
      <c r="X326" s="36">
        <f>ROUND((Reference!Q$16*List!$H326)+Reference!Q$17,0)</f>
        <v>487</v>
      </c>
      <c r="Y326" s="37"/>
      <c r="Z326" s="4" t="str">
        <f t="shared" si="9"/>
        <v>WELD, Colorado</v>
      </c>
      <c r="AA326" s="31" t="s">
        <v>1270</v>
      </c>
      <c r="AB326" s="38" t="s">
        <v>54</v>
      </c>
      <c r="AC326" s="32" t="s">
        <v>1038</v>
      </c>
      <c r="AD326" s="39"/>
      <c r="AE326">
        <f t="shared" si="10"/>
        <v>0.92920000000000003</v>
      </c>
      <c r="AF326">
        <v>35004</v>
      </c>
      <c r="AG326" t="s">
        <v>1274</v>
      </c>
      <c r="AH326">
        <v>1.2912000000000001</v>
      </c>
    </row>
    <row r="327" spans="1:34" x14ac:dyDescent="0.35">
      <c r="A327" s="28" t="s">
        <v>1272</v>
      </c>
      <c r="B327" s="28" t="s">
        <v>1273</v>
      </c>
      <c r="C327" s="29">
        <v>99906</v>
      </c>
      <c r="D327" s="30" t="s">
        <v>74</v>
      </c>
      <c r="E327" s="31" t="s">
        <v>492</v>
      </c>
      <c r="F327" s="54" t="s">
        <v>1038</v>
      </c>
      <c r="G327" s="33" t="s">
        <v>64</v>
      </c>
      <c r="H327" s="40">
        <v>1.0264</v>
      </c>
      <c r="I327" s="35">
        <f>ROUND((Reference!B$16*List!$H327)+Reference!B$17,0)</f>
        <v>1149</v>
      </c>
      <c r="J327" s="35">
        <f>ROUND((Reference!C$16*List!$H327)+Reference!C$17,0)</f>
        <v>1714</v>
      </c>
      <c r="K327" s="35">
        <f>ROUND((Reference!D$16*List!$H327)+Reference!D$17,0)</f>
        <v>2053</v>
      </c>
      <c r="L327" s="35">
        <f>ROUND((Reference!E$16*List!$H327)+Reference!E$17,0)</f>
        <v>2538</v>
      </c>
      <c r="M327" s="35">
        <f>ROUND((Reference!F$16*List!$H327)+Reference!F$17,0)</f>
        <v>2644</v>
      </c>
      <c r="N327" s="35">
        <f>ROUND((Reference!G$16*List!$H327)+Reference!G$17,0)</f>
        <v>2993</v>
      </c>
      <c r="O327" s="35">
        <f>ROUND((Reference!H$16*List!$H327)+Reference!H$17,0)</f>
        <v>3108</v>
      </c>
      <c r="P327" s="35">
        <f>ROUND((Reference!I$16*List!$H327)+Reference!I$17,0)</f>
        <v>3230</v>
      </c>
      <c r="Q327" s="35">
        <f>ROUND((Reference!J$16*List!$H327)+Reference!J$17,0)</f>
        <v>3740</v>
      </c>
      <c r="R327" s="35">
        <f>ROUND((Reference!K$16*List!$H327)+Reference!K$17,0)</f>
        <v>3858</v>
      </c>
      <c r="S327" s="35">
        <f>ROUND((Reference!L$16*List!$H327)+Reference!L$17,0)</f>
        <v>4163</v>
      </c>
      <c r="T327" s="35">
        <f>ROUND((Reference!M$16*List!$H327)+Reference!M$17,0)</f>
        <v>4972</v>
      </c>
      <c r="U327" s="35">
        <f>ROUND((Reference!N$16*List!$H327)+Reference!N$17,0)</f>
        <v>20063</v>
      </c>
      <c r="V327" s="36">
        <f>ROUND((Reference!O$16*List!$H327)+Reference!O$17,0)</f>
        <v>746</v>
      </c>
      <c r="W327" s="36">
        <f>ROUND((Reference!P$16*List!$H327)+Reference!P$17,0)</f>
        <v>1051</v>
      </c>
      <c r="X327" s="36">
        <f>ROUND((Reference!Q$16*List!$H327)+Reference!Q$17,0)</f>
        <v>525</v>
      </c>
      <c r="Y327" s="37"/>
      <c r="Z327" s="4" t="str">
        <f t="shared" si="9"/>
        <v>YUMA, Colorado</v>
      </c>
      <c r="AA327" s="31" t="s">
        <v>492</v>
      </c>
      <c r="AB327" s="38" t="s">
        <v>54</v>
      </c>
      <c r="AC327" s="32" t="s">
        <v>1038</v>
      </c>
      <c r="AD327" s="39"/>
      <c r="AE327">
        <f t="shared" si="10"/>
        <v>1.0264</v>
      </c>
      <c r="AF327">
        <v>35084</v>
      </c>
      <c r="AG327" t="s">
        <v>1277</v>
      </c>
      <c r="AH327">
        <v>1.0936000000000001</v>
      </c>
    </row>
    <row r="328" spans="1:34" x14ac:dyDescent="0.35">
      <c r="A328" s="28" t="s">
        <v>1275</v>
      </c>
      <c r="B328" s="28" t="s">
        <v>1276</v>
      </c>
      <c r="C328" s="29">
        <v>99906</v>
      </c>
      <c r="D328" s="30" t="s">
        <v>74</v>
      </c>
      <c r="E328" s="31" t="s">
        <v>334</v>
      </c>
      <c r="F328" s="54" t="s">
        <v>1038</v>
      </c>
      <c r="G328" s="33" t="s">
        <v>64</v>
      </c>
      <c r="H328" s="40">
        <v>1.0264</v>
      </c>
      <c r="I328" s="35">
        <f>ROUND((Reference!B$16*List!$H328)+Reference!B$17,0)</f>
        <v>1149</v>
      </c>
      <c r="J328" s="35">
        <f>ROUND((Reference!C$16*List!$H328)+Reference!C$17,0)</f>
        <v>1714</v>
      </c>
      <c r="K328" s="35">
        <f>ROUND((Reference!D$16*List!$H328)+Reference!D$17,0)</f>
        <v>2053</v>
      </c>
      <c r="L328" s="35">
        <f>ROUND((Reference!E$16*List!$H328)+Reference!E$17,0)</f>
        <v>2538</v>
      </c>
      <c r="M328" s="35">
        <f>ROUND((Reference!F$16*List!$H328)+Reference!F$17,0)</f>
        <v>2644</v>
      </c>
      <c r="N328" s="35">
        <f>ROUND((Reference!G$16*List!$H328)+Reference!G$17,0)</f>
        <v>2993</v>
      </c>
      <c r="O328" s="35">
        <f>ROUND((Reference!H$16*List!$H328)+Reference!H$17,0)</f>
        <v>3108</v>
      </c>
      <c r="P328" s="35">
        <f>ROUND((Reference!I$16*List!$H328)+Reference!I$17,0)</f>
        <v>3230</v>
      </c>
      <c r="Q328" s="35">
        <f>ROUND((Reference!J$16*List!$H328)+Reference!J$17,0)</f>
        <v>3740</v>
      </c>
      <c r="R328" s="35">
        <f>ROUND((Reference!K$16*List!$H328)+Reference!K$17,0)</f>
        <v>3858</v>
      </c>
      <c r="S328" s="35">
        <f>ROUND((Reference!L$16*List!$H328)+Reference!L$17,0)</f>
        <v>4163</v>
      </c>
      <c r="T328" s="35">
        <f>ROUND((Reference!M$16*List!$H328)+Reference!M$17,0)</f>
        <v>4972</v>
      </c>
      <c r="U328" s="35">
        <f>ROUND((Reference!N$16*List!$H328)+Reference!N$17,0)</f>
        <v>20063</v>
      </c>
      <c r="V328" s="36">
        <f>ROUND((Reference!O$16*List!$H328)+Reference!O$17,0)</f>
        <v>746</v>
      </c>
      <c r="W328" s="36">
        <f>ROUND((Reference!P$16*List!$H328)+Reference!P$17,0)</f>
        <v>1051</v>
      </c>
      <c r="X328" s="36">
        <f>ROUND((Reference!Q$16*List!$H328)+Reference!Q$17,0)</f>
        <v>525</v>
      </c>
      <c r="Y328" s="37"/>
      <c r="Z328" s="4" t="str">
        <f t="shared" si="9"/>
        <v>STATEWIDE, Colorado</v>
      </c>
      <c r="AA328" s="31" t="s">
        <v>334</v>
      </c>
      <c r="AB328" s="38" t="s">
        <v>54</v>
      </c>
      <c r="AC328" s="32" t="s">
        <v>1038</v>
      </c>
      <c r="AD328" s="39"/>
      <c r="AE328">
        <f t="shared" si="10"/>
        <v>1.0264</v>
      </c>
      <c r="AF328">
        <v>35100</v>
      </c>
      <c r="AG328" t="s">
        <v>1282</v>
      </c>
      <c r="AH328">
        <v>0.78350000000000009</v>
      </c>
    </row>
    <row r="329" spans="1:34" x14ac:dyDescent="0.35">
      <c r="A329" s="28" t="s">
        <v>1278</v>
      </c>
      <c r="B329" s="28" t="s">
        <v>1279</v>
      </c>
      <c r="C329" s="29">
        <v>14860</v>
      </c>
      <c r="D329" s="30" t="s">
        <v>448</v>
      </c>
      <c r="E329" s="31" t="s">
        <v>1280</v>
      </c>
      <c r="F329" s="54" t="s">
        <v>1281</v>
      </c>
      <c r="G329" s="33" t="s">
        <v>53</v>
      </c>
      <c r="H329" s="40">
        <v>1.1754</v>
      </c>
      <c r="I329" s="35">
        <f>ROUND((Reference!B$16*List!$H329)+Reference!B$17,0)</f>
        <v>1277</v>
      </c>
      <c r="J329" s="35">
        <f>ROUND((Reference!C$16*List!$H329)+Reference!C$17,0)</f>
        <v>1904</v>
      </c>
      <c r="K329" s="35">
        <f>ROUND((Reference!D$16*List!$H329)+Reference!D$17,0)</f>
        <v>2281</v>
      </c>
      <c r="L329" s="35">
        <f>ROUND((Reference!E$16*List!$H329)+Reference!E$17,0)</f>
        <v>2820</v>
      </c>
      <c r="M329" s="35">
        <f>ROUND((Reference!F$16*List!$H329)+Reference!F$17,0)</f>
        <v>2938</v>
      </c>
      <c r="N329" s="35">
        <f>ROUND((Reference!G$16*List!$H329)+Reference!G$17,0)</f>
        <v>3326</v>
      </c>
      <c r="O329" s="35">
        <f>ROUND((Reference!H$16*List!$H329)+Reference!H$17,0)</f>
        <v>3453</v>
      </c>
      <c r="P329" s="35">
        <f>ROUND((Reference!I$16*List!$H329)+Reference!I$17,0)</f>
        <v>3589</v>
      </c>
      <c r="Q329" s="35">
        <f>ROUND((Reference!J$16*List!$H329)+Reference!J$17,0)</f>
        <v>4156</v>
      </c>
      <c r="R329" s="35">
        <f>ROUND((Reference!K$16*List!$H329)+Reference!K$17,0)</f>
        <v>4287</v>
      </c>
      <c r="S329" s="35">
        <f>ROUND((Reference!L$16*List!$H329)+Reference!L$17,0)</f>
        <v>4626</v>
      </c>
      <c r="T329" s="35">
        <f>ROUND((Reference!M$16*List!$H329)+Reference!M$17,0)</f>
        <v>5525</v>
      </c>
      <c r="U329" s="35">
        <f>ROUND((Reference!N$16*List!$H329)+Reference!N$17,0)</f>
        <v>22293</v>
      </c>
      <c r="V329" s="36">
        <f>ROUND((Reference!O$16*List!$H329)+Reference!O$17,0)</f>
        <v>829</v>
      </c>
      <c r="W329" s="36">
        <f>ROUND((Reference!P$16*List!$H329)+Reference!P$17,0)</f>
        <v>1168</v>
      </c>
      <c r="X329" s="36">
        <f>ROUND((Reference!Q$16*List!$H329)+Reference!Q$17,0)</f>
        <v>584</v>
      </c>
      <c r="Y329" s="37"/>
      <c r="Z329" s="4" t="str">
        <f t="shared" si="9"/>
        <v>FAIRFIELD, Connecticut</v>
      </c>
      <c r="AA329" s="31" t="s">
        <v>1280</v>
      </c>
      <c r="AB329" s="38" t="s">
        <v>54</v>
      </c>
      <c r="AC329" s="32" t="s">
        <v>1281</v>
      </c>
      <c r="AD329" s="39"/>
      <c r="AE329">
        <f t="shared" si="10"/>
        <v>1.1754</v>
      </c>
      <c r="AF329">
        <v>35154</v>
      </c>
      <c r="AG329" t="s">
        <v>1287</v>
      </c>
      <c r="AH329">
        <v>1.0881000000000001</v>
      </c>
    </row>
    <row r="330" spans="1:34" x14ac:dyDescent="0.35">
      <c r="A330" s="28" t="s">
        <v>1283</v>
      </c>
      <c r="B330" s="28" t="s">
        <v>1284</v>
      </c>
      <c r="C330" s="29">
        <v>25540</v>
      </c>
      <c r="D330" s="30" t="s">
        <v>1285</v>
      </c>
      <c r="E330" s="31" t="s">
        <v>1286</v>
      </c>
      <c r="F330" s="54" t="s">
        <v>1281</v>
      </c>
      <c r="G330" s="33" t="s">
        <v>53</v>
      </c>
      <c r="H330" s="40">
        <v>1.0931999999999999</v>
      </c>
      <c r="I330" s="35">
        <f>ROUND((Reference!B$16*List!$H330)+Reference!B$17,0)</f>
        <v>1206</v>
      </c>
      <c r="J330" s="35">
        <f>ROUND((Reference!C$16*List!$H330)+Reference!C$17,0)</f>
        <v>1799</v>
      </c>
      <c r="K330" s="35">
        <f>ROUND((Reference!D$16*List!$H330)+Reference!D$17,0)</f>
        <v>2155</v>
      </c>
      <c r="L330" s="35">
        <f>ROUND((Reference!E$16*List!$H330)+Reference!E$17,0)</f>
        <v>2665</v>
      </c>
      <c r="M330" s="35">
        <f>ROUND((Reference!F$16*List!$H330)+Reference!F$17,0)</f>
        <v>2776</v>
      </c>
      <c r="N330" s="35">
        <f>ROUND((Reference!G$16*List!$H330)+Reference!G$17,0)</f>
        <v>3143</v>
      </c>
      <c r="O330" s="35">
        <f>ROUND((Reference!H$16*List!$H330)+Reference!H$17,0)</f>
        <v>3263</v>
      </c>
      <c r="P330" s="35">
        <f>ROUND((Reference!I$16*List!$H330)+Reference!I$17,0)</f>
        <v>3391</v>
      </c>
      <c r="Q330" s="35">
        <f>ROUND((Reference!J$16*List!$H330)+Reference!J$17,0)</f>
        <v>3927</v>
      </c>
      <c r="R330" s="35">
        <f>ROUND((Reference!K$16*List!$H330)+Reference!K$17,0)</f>
        <v>4051</v>
      </c>
      <c r="S330" s="35">
        <f>ROUND((Reference!L$16*List!$H330)+Reference!L$17,0)</f>
        <v>4371</v>
      </c>
      <c r="T330" s="35">
        <f>ROUND((Reference!M$16*List!$H330)+Reference!M$17,0)</f>
        <v>5220</v>
      </c>
      <c r="U330" s="35">
        <f>ROUND((Reference!N$16*List!$H330)+Reference!N$17,0)</f>
        <v>21062</v>
      </c>
      <c r="V330" s="36">
        <f>ROUND((Reference!O$16*List!$H330)+Reference!O$17,0)</f>
        <v>783</v>
      </c>
      <c r="W330" s="36">
        <f>ROUND((Reference!P$16*List!$H330)+Reference!P$17,0)</f>
        <v>1103</v>
      </c>
      <c r="X330" s="36">
        <f>ROUND((Reference!Q$16*List!$H330)+Reference!Q$17,0)</f>
        <v>552</v>
      </c>
      <c r="Y330" s="37"/>
      <c r="Z330" s="4" t="str">
        <f t="shared" si="9"/>
        <v>HARTFORD, Connecticut</v>
      </c>
      <c r="AA330" s="31" t="s">
        <v>1286</v>
      </c>
      <c r="AB330" s="38" t="s">
        <v>54</v>
      </c>
      <c r="AC330" s="32" t="s">
        <v>1281</v>
      </c>
      <c r="AD330" s="39"/>
      <c r="AE330">
        <f t="shared" si="10"/>
        <v>1.0931999999999999</v>
      </c>
      <c r="AF330">
        <v>35300</v>
      </c>
      <c r="AG330" t="s">
        <v>1291</v>
      </c>
      <c r="AH330">
        <v>1.1269</v>
      </c>
    </row>
    <row r="331" spans="1:34" x14ac:dyDescent="0.35">
      <c r="A331" s="28" t="s">
        <v>1288</v>
      </c>
      <c r="B331" s="28" t="s">
        <v>1289</v>
      </c>
      <c r="C331" s="29">
        <v>99907</v>
      </c>
      <c r="D331" s="30" t="s">
        <v>78</v>
      </c>
      <c r="E331" s="31" t="s">
        <v>1290</v>
      </c>
      <c r="F331" s="55" t="s">
        <v>1281</v>
      </c>
      <c r="G331" s="33" t="s">
        <v>64</v>
      </c>
      <c r="H331" s="40">
        <v>0.95310000000000006</v>
      </c>
      <c r="I331" s="35">
        <f>ROUND((Reference!B$16*List!$H331)+Reference!B$17,0)</f>
        <v>1086</v>
      </c>
      <c r="J331" s="35">
        <f>ROUND((Reference!C$16*List!$H331)+Reference!C$17,0)</f>
        <v>1620</v>
      </c>
      <c r="K331" s="35">
        <f>ROUND((Reference!D$16*List!$H331)+Reference!D$17,0)</f>
        <v>1941</v>
      </c>
      <c r="L331" s="35">
        <f>ROUND((Reference!E$16*List!$H331)+Reference!E$17,0)</f>
        <v>2399</v>
      </c>
      <c r="M331" s="35">
        <f>ROUND((Reference!F$16*List!$H331)+Reference!F$17,0)</f>
        <v>2500</v>
      </c>
      <c r="N331" s="35">
        <f>ROUND((Reference!G$16*List!$H331)+Reference!G$17,0)</f>
        <v>2830</v>
      </c>
      <c r="O331" s="35">
        <f>ROUND((Reference!H$16*List!$H331)+Reference!H$17,0)</f>
        <v>2938</v>
      </c>
      <c r="P331" s="35">
        <f>ROUND((Reference!I$16*List!$H331)+Reference!I$17,0)</f>
        <v>3053</v>
      </c>
      <c r="Q331" s="35">
        <f>ROUND((Reference!J$16*List!$H331)+Reference!J$17,0)</f>
        <v>3536</v>
      </c>
      <c r="R331" s="35">
        <f>ROUND((Reference!K$16*List!$H331)+Reference!K$17,0)</f>
        <v>3647</v>
      </c>
      <c r="S331" s="35">
        <f>ROUND((Reference!L$16*List!$H331)+Reference!L$17,0)</f>
        <v>3936</v>
      </c>
      <c r="T331" s="35">
        <f>ROUND((Reference!M$16*List!$H331)+Reference!M$17,0)</f>
        <v>4700</v>
      </c>
      <c r="U331" s="35">
        <f>ROUND((Reference!N$16*List!$H331)+Reference!N$17,0)</f>
        <v>18965</v>
      </c>
      <c r="V331" s="36">
        <f>ROUND((Reference!O$16*List!$H331)+Reference!O$17,0)</f>
        <v>705</v>
      </c>
      <c r="W331" s="36">
        <f>ROUND((Reference!P$16*List!$H331)+Reference!P$17,0)</f>
        <v>993</v>
      </c>
      <c r="X331" s="36">
        <f>ROUND((Reference!Q$16*List!$H331)+Reference!Q$17,0)</f>
        <v>497</v>
      </c>
      <c r="Y331" s="37"/>
      <c r="Z331" s="4" t="str">
        <f t="shared" si="9"/>
        <v>LITCHFIELD, Connecticut</v>
      </c>
      <c r="AA331" s="31" t="s">
        <v>1290</v>
      </c>
      <c r="AB331" s="38" t="s">
        <v>54</v>
      </c>
      <c r="AC331" s="32" t="s">
        <v>1281</v>
      </c>
      <c r="AD331" s="39"/>
      <c r="AE331">
        <f t="shared" si="10"/>
        <v>0.95310000000000006</v>
      </c>
      <c r="AF331">
        <v>35380</v>
      </c>
      <c r="AG331" t="s">
        <v>1295</v>
      </c>
      <c r="AH331">
        <v>0.80759999999999998</v>
      </c>
    </row>
    <row r="332" spans="1:34" x14ac:dyDescent="0.35">
      <c r="A332" s="28" t="s">
        <v>1292</v>
      </c>
      <c r="B332" s="28" t="s">
        <v>1293</v>
      </c>
      <c r="C332" s="29">
        <v>25540</v>
      </c>
      <c r="D332" s="30" t="s">
        <v>1285</v>
      </c>
      <c r="E332" s="31" t="s">
        <v>1294</v>
      </c>
      <c r="F332" s="54" t="s">
        <v>1281</v>
      </c>
      <c r="G332" s="33" t="s">
        <v>53</v>
      </c>
      <c r="H332" s="40">
        <v>1.0931999999999999</v>
      </c>
      <c r="I332" s="35">
        <f>ROUND((Reference!B$16*List!$H332)+Reference!B$17,0)</f>
        <v>1206</v>
      </c>
      <c r="J332" s="35">
        <f>ROUND((Reference!C$16*List!$H332)+Reference!C$17,0)</f>
        <v>1799</v>
      </c>
      <c r="K332" s="35">
        <f>ROUND((Reference!D$16*List!$H332)+Reference!D$17,0)</f>
        <v>2155</v>
      </c>
      <c r="L332" s="35">
        <f>ROUND((Reference!E$16*List!$H332)+Reference!E$17,0)</f>
        <v>2665</v>
      </c>
      <c r="M332" s="35">
        <f>ROUND((Reference!F$16*List!$H332)+Reference!F$17,0)</f>
        <v>2776</v>
      </c>
      <c r="N332" s="35">
        <f>ROUND((Reference!G$16*List!$H332)+Reference!G$17,0)</f>
        <v>3143</v>
      </c>
      <c r="O332" s="35">
        <f>ROUND((Reference!H$16*List!$H332)+Reference!H$17,0)</f>
        <v>3263</v>
      </c>
      <c r="P332" s="35">
        <f>ROUND((Reference!I$16*List!$H332)+Reference!I$17,0)</f>
        <v>3391</v>
      </c>
      <c r="Q332" s="35">
        <f>ROUND((Reference!J$16*List!$H332)+Reference!J$17,0)</f>
        <v>3927</v>
      </c>
      <c r="R332" s="35">
        <f>ROUND((Reference!K$16*List!$H332)+Reference!K$17,0)</f>
        <v>4051</v>
      </c>
      <c r="S332" s="35">
        <f>ROUND((Reference!L$16*List!$H332)+Reference!L$17,0)</f>
        <v>4371</v>
      </c>
      <c r="T332" s="35">
        <f>ROUND((Reference!M$16*List!$H332)+Reference!M$17,0)</f>
        <v>5220</v>
      </c>
      <c r="U332" s="35">
        <f>ROUND((Reference!N$16*List!$H332)+Reference!N$17,0)</f>
        <v>21062</v>
      </c>
      <c r="V332" s="36">
        <f>ROUND((Reference!O$16*List!$H332)+Reference!O$17,0)</f>
        <v>783</v>
      </c>
      <c r="W332" s="36">
        <f>ROUND((Reference!P$16*List!$H332)+Reference!P$17,0)</f>
        <v>1103</v>
      </c>
      <c r="X332" s="36">
        <f>ROUND((Reference!Q$16*List!$H332)+Reference!Q$17,0)</f>
        <v>552</v>
      </c>
      <c r="Y332" s="37"/>
      <c r="Z332" s="4" t="str">
        <f t="shared" si="9"/>
        <v>MIDDLESEX, Connecticut</v>
      </c>
      <c r="AA332" s="31" t="s">
        <v>1294</v>
      </c>
      <c r="AB332" s="38" t="s">
        <v>54</v>
      </c>
      <c r="AC332" s="32" t="s">
        <v>1281</v>
      </c>
      <c r="AD332" s="39"/>
      <c r="AE332">
        <f t="shared" si="10"/>
        <v>1.0931999999999999</v>
      </c>
      <c r="AF332">
        <v>35614</v>
      </c>
      <c r="AG332" t="s">
        <v>1299</v>
      </c>
      <c r="AH332">
        <v>1.3253000000000001</v>
      </c>
    </row>
    <row r="333" spans="1:34" x14ac:dyDescent="0.35">
      <c r="A333" s="28" t="s">
        <v>1296</v>
      </c>
      <c r="B333" s="28" t="s">
        <v>1297</v>
      </c>
      <c r="C333" s="29">
        <v>35300</v>
      </c>
      <c r="D333" s="30" t="s">
        <v>1291</v>
      </c>
      <c r="E333" s="31" t="s">
        <v>1298</v>
      </c>
      <c r="F333" s="54" t="s">
        <v>1281</v>
      </c>
      <c r="G333" s="33" t="s">
        <v>53</v>
      </c>
      <c r="H333" s="40">
        <v>1.1269</v>
      </c>
      <c r="I333" s="35">
        <f>ROUND((Reference!B$16*List!$H333)+Reference!B$17,0)</f>
        <v>1235</v>
      </c>
      <c r="J333" s="35">
        <f>ROUND((Reference!C$16*List!$H333)+Reference!C$17,0)</f>
        <v>1842</v>
      </c>
      <c r="K333" s="35">
        <f>ROUND((Reference!D$16*List!$H333)+Reference!D$17,0)</f>
        <v>2207</v>
      </c>
      <c r="L333" s="35">
        <f>ROUND((Reference!E$16*List!$H333)+Reference!E$17,0)</f>
        <v>2728</v>
      </c>
      <c r="M333" s="35">
        <f>ROUND((Reference!F$16*List!$H333)+Reference!F$17,0)</f>
        <v>2842</v>
      </c>
      <c r="N333" s="35">
        <f>ROUND((Reference!G$16*List!$H333)+Reference!G$17,0)</f>
        <v>3218</v>
      </c>
      <c r="O333" s="35">
        <f>ROUND((Reference!H$16*List!$H333)+Reference!H$17,0)</f>
        <v>3341</v>
      </c>
      <c r="P333" s="35">
        <f>ROUND((Reference!I$16*List!$H333)+Reference!I$17,0)</f>
        <v>3472</v>
      </c>
      <c r="Q333" s="35">
        <f>ROUND((Reference!J$16*List!$H333)+Reference!J$17,0)</f>
        <v>4021</v>
      </c>
      <c r="R333" s="35">
        <f>ROUND((Reference!K$16*List!$H333)+Reference!K$17,0)</f>
        <v>4148</v>
      </c>
      <c r="S333" s="35">
        <f>ROUND((Reference!L$16*List!$H333)+Reference!L$17,0)</f>
        <v>4475</v>
      </c>
      <c r="T333" s="35">
        <f>ROUND((Reference!M$16*List!$H333)+Reference!M$17,0)</f>
        <v>5345</v>
      </c>
      <c r="U333" s="35">
        <f>ROUND((Reference!N$16*List!$H333)+Reference!N$17,0)</f>
        <v>21567</v>
      </c>
      <c r="V333" s="36">
        <f>ROUND((Reference!O$16*List!$H333)+Reference!O$17,0)</f>
        <v>802</v>
      </c>
      <c r="W333" s="36">
        <f>ROUND((Reference!P$16*List!$H333)+Reference!P$17,0)</f>
        <v>1130</v>
      </c>
      <c r="X333" s="36">
        <f>ROUND((Reference!Q$16*List!$H333)+Reference!Q$17,0)</f>
        <v>565</v>
      </c>
      <c r="Y333" s="37"/>
      <c r="Z333" s="4" t="str">
        <f t="shared" si="9"/>
        <v>NEW HAVEN, Connecticut</v>
      </c>
      <c r="AA333" s="31" t="s">
        <v>1298</v>
      </c>
      <c r="AB333" s="38" t="s">
        <v>54</v>
      </c>
      <c r="AC333" s="32" t="s">
        <v>1281</v>
      </c>
      <c r="AD333" s="39"/>
      <c r="AE333">
        <f t="shared" si="10"/>
        <v>1.1269</v>
      </c>
      <c r="AF333">
        <v>35660</v>
      </c>
      <c r="AG333" t="s">
        <v>1304</v>
      </c>
      <c r="AH333">
        <v>0.79990000000000006</v>
      </c>
    </row>
    <row r="334" spans="1:34" x14ac:dyDescent="0.35">
      <c r="A334" s="28" t="s">
        <v>1300</v>
      </c>
      <c r="B334" s="28" t="s">
        <v>1301</v>
      </c>
      <c r="C334" s="29">
        <v>35980</v>
      </c>
      <c r="D334" s="30" t="s">
        <v>1302</v>
      </c>
      <c r="E334" s="31" t="s">
        <v>1303</v>
      </c>
      <c r="F334" s="54" t="s">
        <v>1281</v>
      </c>
      <c r="G334" s="33" t="s">
        <v>53</v>
      </c>
      <c r="H334" s="40">
        <v>1.1063000000000001</v>
      </c>
      <c r="I334" s="35">
        <f>ROUND((Reference!B$16*List!$H334)+Reference!B$17,0)</f>
        <v>1217</v>
      </c>
      <c r="J334" s="35">
        <f>ROUND((Reference!C$16*List!$H334)+Reference!C$17,0)</f>
        <v>1816</v>
      </c>
      <c r="K334" s="35">
        <f>ROUND((Reference!D$16*List!$H334)+Reference!D$17,0)</f>
        <v>2176</v>
      </c>
      <c r="L334" s="35">
        <f>ROUND((Reference!E$16*List!$H334)+Reference!E$17,0)</f>
        <v>2689</v>
      </c>
      <c r="M334" s="35">
        <f>ROUND((Reference!F$16*List!$H334)+Reference!F$17,0)</f>
        <v>2802</v>
      </c>
      <c r="N334" s="35">
        <f>ROUND((Reference!G$16*List!$H334)+Reference!G$17,0)</f>
        <v>3172</v>
      </c>
      <c r="O334" s="35">
        <f>ROUND((Reference!H$16*List!$H334)+Reference!H$17,0)</f>
        <v>3293</v>
      </c>
      <c r="P334" s="35">
        <f>ROUND((Reference!I$16*List!$H334)+Reference!I$17,0)</f>
        <v>3423</v>
      </c>
      <c r="Q334" s="35">
        <f>ROUND((Reference!J$16*List!$H334)+Reference!J$17,0)</f>
        <v>3963</v>
      </c>
      <c r="R334" s="35">
        <f>ROUND((Reference!K$16*List!$H334)+Reference!K$17,0)</f>
        <v>4088</v>
      </c>
      <c r="S334" s="35">
        <f>ROUND((Reference!L$16*List!$H334)+Reference!L$17,0)</f>
        <v>4411</v>
      </c>
      <c r="T334" s="35">
        <f>ROUND((Reference!M$16*List!$H334)+Reference!M$17,0)</f>
        <v>5269</v>
      </c>
      <c r="U334" s="35">
        <f>ROUND((Reference!N$16*List!$H334)+Reference!N$17,0)</f>
        <v>21258</v>
      </c>
      <c r="V334" s="36">
        <f>ROUND((Reference!O$16*List!$H334)+Reference!O$17,0)</f>
        <v>790</v>
      </c>
      <c r="W334" s="36">
        <f>ROUND((Reference!P$16*List!$H334)+Reference!P$17,0)</f>
        <v>1114</v>
      </c>
      <c r="X334" s="36">
        <f>ROUND((Reference!Q$16*List!$H334)+Reference!Q$17,0)</f>
        <v>557</v>
      </c>
      <c r="Y334" s="37"/>
      <c r="Z334" s="4" t="str">
        <f t="shared" si="9"/>
        <v>NEW LONDON, Connecticut</v>
      </c>
      <c r="AA334" s="31" t="s">
        <v>1303</v>
      </c>
      <c r="AB334" s="38" t="s">
        <v>54</v>
      </c>
      <c r="AC334" s="32" t="s">
        <v>1281</v>
      </c>
      <c r="AD334" s="39"/>
      <c r="AE334">
        <f t="shared" si="10"/>
        <v>1.1063000000000001</v>
      </c>
      <c r="AF334">
        <v>35840</v>
      </c>
      <c r="AG334" t="s">
        <v>1308</v>
      </c>
      <c r="AH334">
        <v>0.93280000000000007</v>
      </c>
    </row>
    <row r="335" spans="1:34" x14ac:dyDescent="0.35">
      <c r="A335" s="28" t="s">
        <v>1305</v>
      </c>
      <c r="B335" s="28" t="s">
        <v>1306</v>
      </c>
      <c r="C335" s="29">
        <v>25540</v>
      </c>
      <c r="D335" s="30" t="s">
        <v>1285</v>
      </c>
      <c r="E335" s="31" t="s">
        <v>1307</v>
      </c>
      <c r="F335" s="54" t="s">
        <v>1281</v>
      </c>
      <c r="G335" s="33" t="s">
        <v>53</v>
      </c>
      <c r="H335" s="40">
        <v>1.0931999999999999</v>
      </c>
      <c r="I335" s="35">
        <f>ROUND((Reference!B$16*List!$H335)+Reference!B$17,0)</f>
        <v>1206</v>
      </c>
      <c r="J335" s="35">
        <f>ROUND((Reference!C$16*List!$H335)+Reference!C$17,0)</f>
        <v>1799</v>
      </c>
      <c r="K335" s="35">
        <f>ROUND((Reference!D$16*List!$H335)+Reference!D$17,0)</f>
        <v>2155</v>
      </c>
      <c r="L335" s="35">
        <f>ROUND((Reference!E$16*List!$H335)+Reference!E$17,0)</f>
        <v>2665</v>
      </c>
      <c r="M335" s="35">
        <f>ROUND((Reference!F$16*List!$H335)+Reference!F$17,0)</f>
        <v>2776</v>
      </c>
      <c r="N335" s="35">
        <f>ROUND((Reference!G$16*List!$H335)+Reference!G$17,0)</f>
        <v>3143</v>
      </c>
      <c r="O335" s="35">
        <f>ROUND((Reference!H$16*List!$H335)+Reference!H$17,0)</f>
        <v>3263</v>
      </c>
      <c r="P335" s="35">
        <f>ROUND((Reference!I$16*List!$H335)+Reference!I$17,0)</f>
        <v>3391</v>
      </c>
      <c r="Q335" s="35">
        <f>ROUND((Reference!J$16*List!$H335)+Reference!J$17,0)</f>
        <v>3927</v>
      </c>
      <c r="R335" s="35">
        <f>ROUND((Reference!K$16*List!$H335)+Reference!K$17,0)</f>
        <v>4051</v>
      </c>
      <c r="S335" s="35">
        <f>ROUND((Reference!L$16*List!$H335)+Reference!L$17,0)</f>
        <v>4371</v>
      </c>
      <c r="T335" s="35">
        <f>ROUND((Reference!M$16*List!$H335)+Reference!M$17,0)</f>
        <v>5220</v>
      </c>
      <c r="U335" s="35">
        <f>ROUND((Reference!N$16*List!$H335)+Reference!N$17,0)</f>
        <v>21062</v>
      </c>
      <c r="V335" s="36">
        <f>ROUND((Reference!O$16*List!$H335)+Reference!O$17,0)</f>
        <v>783</v>
      </c>
      <c r="W335" s="36">
        <f>ROUND((Reference!P$16*List!$H335)+Reference!P$17,0)</f>
        <v>1103</v>
      </c>
      <c r="X335" s="36">
        <f>ROUND((Reference!Q$16*List!$H335)+Reference!Q$17,0)</f>
        <v>552</v>
      </c>
      <c r="Y335" s="37"/>
      <c r="Z335" s="4" t="str">
        <f t="shared" ref="Z335:Z398" si="11">CONCATENATE(AA335, AB335, AC335)</f>
        <v>TOLLAND, Connecticut</v>
      </c>
      <c r="AA335" s="31" t="s">
        <v>1307</v>
      </c>
      <c r="AB335" s="38" t="s">
        <v>54</v>
      </c>
      <c r="AC335" s="32" t="s">
        <v>1281</v>
      </c>
      <c r="AD335" s="39"/>
      <c r="AE335">
        <f t="shared" ref="AE335:AE398" si="12">IFERROR(INDEX($AH:$AH,MATCH($C335,$AF:$AF,0)),"")</f>
        <v>1.0931999999999999</v>
      </c>
      <c r="AF335">
        <v>35980</v>
      </c>
      <c r="AG335" t="s">
        <v>1302</v>
      </c>
      <c r="AH335">
        <v>1.1063000000000001</v>
      </c>
    </row>
    <row r="336" spans="1:34" x14ac:dyDescent="0.35">
      <c r="A336" s="28" t="s">
        <v>1309</v>
      </c>
      <c r="B336" s="28" t="s">
        <v>1310</v>
      </c>
      <c r="C336" s="29">
        <v>49340</v>
      </c>
      <c r="D336" s="30" t="s">
        <v>1311</v>
      </c>
      <c r="E336" s="31" t="s">
        <v>1312</v>
      </c>
      <c r="F336" s="54" t="s">
        <v>1281</v>
      </c>
      <c r="G336" s="33" t="s">
        <v>53</v>
      </c>
      <c r="H336" s="40">
        <v>1.0743</v>
      </c>
      <c r="I336" s="35">
        <f>ROUND((Reference!B$16*List!$H336)+Reference!B$17,0)</f>
        <v>1190</v>
      </c>
      <c r="J336" s="35">
        <f>ROUND((Reference!C$16*List!$H336)+Reference!C$17,0)</f>
        <v>1775</v>
      </c>
      <c r="K336" s="35">
        <f>ROUND((Reference!D$16*List!$H336)+Reference!D$17,0)</f>
        <v>2127</v>
      </c>
      <c r="L336" s="35">
        <f>ROUND((Reference!E$16*List!$H336)+Reference!E$17,0)</f>
        <v>2629</v>
      </c>
      <c r="M336" s="35">
        <f>ROUND((Reference!F$16*List!$H336)+Reference!F$17,0)</f>
        <v>2739</v>
      </c>
      <c r="N336" s="35">
        <f>ROUND((Reference!G$16*List!$H336)+Reference!G$17,0)</f>
        <v>3100</v>
      </c>
      <c r="O336" s="35">
        <f>ROUND((Reference!H$16*List!$H336)+Reference!H$17,0)</f>
        <v>3219</v>
      </c>
      <c r="P336" s="35">
        <f>ROUND((Reference!I$16*List!$H336)+Reference!I$17,0)</f>
        <v>3346</v>
      </c>
      <c r="Q336" s="35">
        <f>ROUND((Reference!J$16*List!$H336)+Reference!J$17,0)</f>
        <v>3874</v>
      </c>
      <c r="R336" s="35">
        <f>ROUND((Reference!K$16*List!$H336)+Reference!K$17,0)</f>
        <v>3996</v>
      </c>
      <c r="S336" s="35">
        <f>ROUND((Reference!L$16*List!$H336)+Reference!L$17,0)</f>
        <v>4312</v>
      </c>
      <c r="T336" s="35">
        <f>ROUND((Reference!M$16*List!$H336)+Reference!M$17,0)</f>
        <v>5150</v>
      </c>
      <c r="U336" s="35">
        <f>ROUND((Reference!N$16*List!$H336)+Reference!N$17,0)</f>
        <v>20779</v>
      </c>
      <c r="V336" s="36">
        <f>ROUND((Reference!O$16*List!$H336)+Reference!O$17,0)</f>
        <v>772</v>
      </c>
      <c r="W336" s="36">
        <f>ROUND((Reference!P$16*List!$H336)+Reference!P$17,0)</f>
        <v>1088</v>
      </c>
      <c r="X336" s="36">
        <f>ROUND((Reference!Q$16*List!$H336)+Reference!Q$17,0)</f>
        <v>544</v>
      </c>
      <c r="Y336" s="37"/>
      <c r="Z336" s="4" t="str">
        <f t="shared" si="11"/>
        <v>WINDHAM, Connecticut</v>
      </c>
      <c r="AA336" s="31" t="s">
        <v>1312</v>
      </c>
      <c r="AB336" s="38" t="s">
        <v>54</v>
      </c>
      <c r="AC336" s="32" t="s">
        <v>1281</v>
      </c>
      <c r="AD336" s="39"/>
      <c r="AE336">
        <f t="shared" si="12"/>
        <v>1.0743</v>
      </c>
      <c r="AF336">
        <v>36084</v>
      </c>
      <c r="AG336" t="s">
        <v>782</v>
      </c>
      <c r="AH336">
        <v>1.8696000000000002</v>
      </c>
    </row>
    <row r="337" spans="1:34" x14ac:dyDescent="0.35">
      <c r="A337" s="28" t="s">
        <v>1313</v>
      </c>
      <c r="B337" s="28" t="s">
        <v>1314</v>
      </c>
      <c r="C337" s="29">
        <v>99907</v>
      </c>
      <c r="D337" s="30" t="s">
        <v>78</v>
      </c>
      <c r="E337" s="31" t="s">
        <v>334</v>
      </c>
      <c r="F337" s="54" t="s">
        <v>1281</v>
      </c>
      <c r="G337" s="33" t="s">
        <v>64</v>
      </c>
      <c r="H337" s="40">
        <v>0.95310000000000006</v>
      </c>
      <c r="I337" s="35">
        <f>ROUND((Reference!B$16*List!$H337)+Reference!B$17,0)</f>
        <v>1086</v>
      </c>
      <c r="J337" s="35">
        <f>ROUND((Reference!C$16*List!$H337)+Reference!C$17,0)</f>
        <v>1620</v>
      </c>
      <c r="K337" s="35">
        <f>ROUND((Reference!D$16*List!$H337)+Reference!D$17,0)</f>
        <v>1941</v>
      </c>
      <c r="L337" s="35">
        <f>ROUND((Reference!E$16*List!$H337)+Reference!E$17,0)</f>
        <v>2399</v>
      </c>
      <c r="M337" s="35">
        <f>ROUND((Reference!F$16*List!$H337)+Reference!F$17,0)</f>
        <v>2500</v>
      </c>
      <c r="N337" s="35">
        <f>ROUND((Reference!G$16*List!$H337)+Reference!G$17,0)</f>
        <v>2830</v>
      </c>
      <c r="O337" s="35">
        <f>ROUND((Reference!H$16*List!$H337)+Reference!H$17,0)</f>
        <v>2938</v>
      </c>
      <c r="P337" s="35">
        <f>ROUND((Reference!I$16*List!$H337)+Reference!I$17,0)</f>
        <v>3053</v>
      </c>
      <c r="Q337" s="35">
        <f>ROUND((Reference!J$16*List!$H337)+Reference!J$17,0)</f>
        <v>3536</v>
      </c>
      <c r="R337" s="35">
        <f>ROUND((Reference!K$16*List!$H337)+Reference!K$17,0)</f>
        <v>3647</v>
      </c>
      <c r="S337" s="35">
        <f>ROUND((Reference!L$16*List!$H337)+Reference!L$17,0)</f>
        <v>3936</v>
      </c>
      <c r="T337" s="35">
        <f>ROUND((Reference!M$16*List!$H337)+Reference!M$17,0)</f>
        <v>4700</v>
      </c>
      <c r="U337" s="35">
        <f>ROUND((Reference!N$16*List!$H337)+Reference!N$17,0)</f>
        <v>18965</v>
      </c>
      <c r="V337" s="36">
        <f>ROUND((Reference!O$16*List!$H337)+Reference!O$17,0)</f>
        <v>705</v>
      </c>
      <c r="W337" s="36">
        <f>ROUND((Reference!P$16*List!$H337)+Reference!P$17,0)</f>
        <v>993</v>
      </c>
      <c r="X337" s="36">
        <f>ROUND((Reference!Q$16*List!$H337)+Reference!Q$17,0)</f>
        <v>497</v>
      </c>
      <c r="Y337" s="37"/>
      <c r="Z337" s="4" t="str">
        <f t="shared" si="11"/>
        <v>STATEWIDE, Connecticut</v>
      </c>
      <c r="AA337" s="31" t="s">
        <v>334</v>
      </c>
      <c r="AB337" s="38" t="s">
        <v>54</v>
      </c>
      <c r="AC337" s="32" t="s">
        <v>1281</v>
      </c>
      <c r="AD337" s="39"/>
      <c r="AE337">
        <f t="shared" si="12"/>
        <v>0.95310000000000006</v>
      </c>
      <c r="AF337">
        <v>36100</v>
      </c>
      <c r="AG337" t="s">
        <v>1319</v>
      </c>
      <c r="AH337">
        <v>0.89340000000000008</v>
      </c>
    </row>
    <row r="338" spans="1:34" x14ac:dyDescent="0.35">
      <c r="A338" s="28" t="s">
        <v>1315</v>
      </c>
      <c r="B338" s="28" t="s">
        <v>1316</v>
      </c>
      <c r="C338" s="41">
        <v>20100</v>
      </c>
      <c r="D338" s="30" t="s">
        <v>666</v>
      </c>
      <c r="E338" s="42" t="s">
        <v>1317</v>
      </c>
      <c r="F338" s="54" t="s">
        <v>1318</v>
      </c>
      <c r="G338" s="33" t="s">
        <v>53</v>
      </c>
      <c r="H338" s="44">
        <v>1.0322</v>
      </c>
      <c r="I338" s="35">
        <f>ROUND((Reference!B$16*List!$H338)+Reference!B$17,0)</f>
        <v>1154</v>
      </c>
      <c r="J338" s="35">
        <f>ROUND((Reference!C$16*List!$H338)+Reference!C$17,0)</f>
        <v>1721</v>
      </c>
      <c r="K338" s="35">
        <f>ROUND((Reference!D$16*List!$H338)+Reference!D$17,0)</f>
        <v>2062</v>
      </c>
      <c r="L338" s="35">
        <f>ROUND((Reference!E$16*List!$H338)+Reference!E$17,0)</f>
        <v>2549</v>
      </c>
      <c r="M338" s="35">
        <f>ROUND((Reference!F$16*List!$H338)+Reference!F$17,0)</f>
        <v>2656</v>
      </c>
      <c r="N338" s="35">
        <f>ROUND((Reference!G$16*List!$H338)+Reference!G$17,0)</f>
        <v>3006</v>
      </c>
      <c r="O338" s="35">
        <f>ROUND((Reference!H$16*List!$H338)+Reference!H$17,0)</f>
        <v>3121</v>
      </c>
      <c r="P338" s="35">
        <f>ROUND((Reference!I$16*List!$H338)+Reference!I$17,0)</f>
        <v>3244</v>
      </c>
      <c r="Q338" s="35">
        <f>ROUND((Reference!J$16*List!$H338)+Reference!J$17,0)</f>
        <v>3756</v>
      </c>
      <c r="R338" s="35">
        <f>ROUND((Reference!K$16*List!$H338)+Reference!K$17,0)</f>
        <v>3875</v>
      </c>
      <c r="S338" s="35">
        <f>ROUND((Reference!L$16*List!$H338)+Reference!L$17,0)</f>
        <v>4181</v>
      </c>
      <c r="T338" s="35">
        <f>ROUND((Reference!M$16*List!$H338)+Reference!M$17,0)</f>
        <v>4994</v>
      </c>
      <c r="U338" s="35">
        <f>ROUND((Reference!N$16*List!$H338)+Reference!N$17,0)</f>
        <v>20149</v>
      </c>
      <c r="V338" s="36">
        <f>ROUND((Reference!O$16*List!$H338)+Reference!O$17,0)</f>
        <v>749</v>
      </c>
      <c r="W338" s="36">
        <f>ROUND((Reference!P$16*List!$H338)+Reference!P$17,0)</f>
        <v>1055</v>
      </c>
      <c r="X338" s="36">
        <f>ROUND((Reference!Q$16*List!$H338)+Reference!Q$17,0)</f>
        <v>528</v>
      </c>
      <c r="Y338" s="37"/>
      <c r="Z338" s="4" t="str">
        <f t="shared" si="11"/>
        <v>KENT, Delaware</v>
      </c>
      <c r="AA338" s="42" t="s">
        <v>1317</v>
      </c>
      <c r="AB338" s="38" t="s">
        <v>54</v>
      </c>
      <c r="AC338" s="43" t="s">
        <v>1318</v>
      </c>
      <c r="AD338" s="45"/>
      <c r="AE338">
        <f t="shared" si="12"/>
        <v>1.0322</v>
      </c>
      <c r="AF338">
        <v>36140</v>
      </c>
      <c r="AG338" t="s">
        <v>1324</v>
      </c>
      <c r="AH338">
        <v>1.0310000000000001</v>
      </c>
    </row>
    <row r="339" spans="1:34" x14ac:dyDescent="0.35">
      <c r="A339" s="28" t="s">
        <v>1320</v>
      </c>
      <c r="B339" s="28" t="s">
        <v>1321</v>
      </c>
      <c r="C339" s="29">
        <v>48864</v>
      </c>
      <c r="D339" s="30" t="s">
        <v>1322</v>
      </c>
      <c r="E339" s="31" t="s">
        <v>1323</v>
      </c>
      <c r="F339" s="54" t="s">
        <v>1318</v>
      </c>
      <c r="G339" s="33" t="s">
        <v>53</v>
      </c>
      <c r="H339" s="40">
        <v>1.0421</v>
      </c>
      <c r="I339" s="35">
        <f>ROUND((Reference!B$16*List!$H339)+Reference!B$17,0)</f>
        <v>1162</v>
      </c>
      <c r="J339" s="35">
        <f>ROUND((Reference!C$16*List!$H339)+Reference!C$17,0)</f>
        <v>1734</v>
      </c>
      <c r="K339" s="35">
        <f>ROUND((Reference!D$16*List!$H339)+Reference!D$17,0)</f>
        <v>2077</v>
      </c>
      <c r="L339" s="35">
        <f>ROUND((Reference!E$16*List!$H339)+Reference!E$17,0)</f>
        <v>2568</v>
      </c>
      <c r="M339" s="35">
        <f>ROUND((Reference!F$16*List!$H339)+Reference!F$17,0)</f>
        <v>2675</v>
      </c>
      <c r="N339" s="35">
        <f>ROUND((Reference!G$16*List!$H339)+Reference!G$17,0)</f>
        <v>3029</v>
      </c>
      <c r="O339" s="35">
        <f>ROUND((Reference!H$16*List!$H339)+Reference!H$17,0)</f>
        <v>3144</v>
      </c>
      <c r="P339" s="35">
        <f>ROUND((Reference!I$16*List!$H339)+Reference!I$17,0)</f>
        <v>3268</v>
      </c>
      <c r="Q339" s="35">
        <f>ROUND((Reference!J$16*List!$H339)+Reference!J$17,0)</f>
        <v>3784</v>
      </c>
      <c r="R339" s="35">
        <f>ROUND((Reference!K$16*List!$H339)+Reference!K$17,0)</f>
        <v>3904</v>
      </c>
      <c r="S339" s="35">
        <f>ROUND((Reference!L$16*List!$H339)+Reference!L$17,0)</f>
        <v>4212</v>
      </c>
      <c r="T339" s="35">
        <f>ROUND((Reference!M$16*List!$H339)+Reference!M$17,0)</f>
        <v>5031</v>
      </c>
      <c r="U339" s="35">
        <f>ROUND((Reference!N$16*List!$H339)+Reference!N$17,0)</f>
        <v>20298</v>
      </c>
      <c r="V339" s="36">
        <f>ROUND((Reference!O$16*List!$H339)+Reference!O$17,0)</f>
        <v>755</v>
      </c>
      <c r="W339" s="36">
        <f>ROUND((Reference!P$16*List!$H339)+Reference!P$17,0)</f>
        <v>1063</v>
      </c>
      <c r="X339" s="36">
        <f>ROUND((Reference!Q$16*List!$H339)+Reference!Q$17,0)</f>
        <v>532</v>
      </c>
      <c r="Y339" s="37"/>
      <c r="Z339" s="4" t="str">
        <f t="shared" si="11"/>
        <v>NEW CASTLE, Delaware</v>
      </c>
      <c r="AA339" s="31" t="s">
        <v>1323</v>
      </c>
      <c r="AB339" s="38" t="s">
        <v>54</v>
      </c>
      <c r="AC339" s="32" t="s">
        <v>1318</v>
      </c>
      <c r="AD339" s="39"/>
      <c r="AE339">
        <f t="shared" si="12"/>
        <v>1.0421</v>
      </c>
      <c r="AF339">
        <v>36220</v>
      </c>
      <c r="AG339" t="s">
        <v>1329</v>
      </c>
      <c r="AH339">
        <v>0.86520000000000008</v>
      </c>
    </row>
    <row r="340" spans="1:34" x14ac:dyDescent="0.35">
      <c r="A340" s="28" t="s">
        <v>1325</v>
      </c>
      <c r="B340" s="28" t="s">
        <v>1326</v>
      </c>
      <c r="C340" s="29">
        <v>41540</v>
      </c>
      <c r="D340" s="30" t="s">
        <v>1327</v>
      </c>
      <c r="E340" s="31" t="s">
        <v>1328</v>
      </c>
      <c r="F340" s="54" t="s">
        <v>1318</v>
      </c>
      <c r="G340" s="33" t="s">
        <v>53</v>
      </c>
      <c r="H340" s="40">
        <v>0.9052</v>
      </c>
      <c r="I340" s="35">
        <f>ROUND((Reference!B$16*List!$H340)+Reference!B$17,0)</f>
        <v>1045</v>
      </c>
      <c r="J340" s="35">
        <f>ROUND((Reference!C$16*List!$H340)+Reference!C$17,0)</f>
        <v>1559</v>
      </c>
      <c r="K340" s="35">
        <f>ROUND((Reference!D$16*List!$H340)+Reference!D$17,0)</f>
        <v>1868</v>
      </c>
      <c r="L340" s="35">
        <f>ROUND((Reference!E$16*List!$H340)+Reference!E$17,0)</f>
        <v>2309</v>
      </c>
      <c r="M340" s="35">
        <f>ROUND((Reference!F$16*List!$H340)+Reference!F$17,0)</f>
        <v>2405</v>
      </c>
      <c r="N340" s="35">
        <f>ROUND((Reference!G$16*List!$H340)+Reference!G$17,0)</f>
        <v>2723</v>
      </c>
      <c r="O340" s="35">
        <f>ROUND((Reference!H$16*List!$H340)+Reference!H$17,0)</f>
        <v>2827</v>
      </c>
      <c r="P340" s="35">
        <f>ROUND((Reference!I$16*List!$H340)+Reference!I$17,0)</f>
        <v>2938</v>
      </c>
      <c r="Q340" s="35">
        <f>ROUND((Reference!J$16*List!$H340)+Reference!J$17,0)</f>
        <v>3402</v>
      </c>
      <c r="R340" s="35">
        <f>ROUND((Reference!K$16*List!$H340)+Reference!K$17,0)</f>
        <v>3510</v>
      </c>
      <c r="S340" s="35">
        <f>ROUND((Reference!L$16*List!$H340)+Reference!L$17,0)</f>
        <v>3787</v>
      </c>
      <c r="T340" s="35">
        <f>ROUND((Reference!M$16*List!$H340)+Reference!M$17,0)</f>
        <v>4523</v>
      </c>
      <c r="U340" s="35">
        <f>ROUND((Reference!N$16*List!$H340)+Reference!N$17,0)</f>
        <v>18249</v>
      </c>
      <c r="V340" s="36">
        <f>ROUND((Reference!O$16*List!$H340)+Reference!O$17,0)</f>
        <v>678</v>
      </c>
      <c r="W340" s="36">
        <f>ROUND((Reference!P$16*List!$H340)+Reference!P$17,0)</f>
        <v>956</v>
      </c>
      <c r="X340" s="36">
        <f>ROUND((Reference!Q$16*List!$H340)+Reference!Q$17,0)</f>
        <v>478</v>
      </c>
      <c r="Y340" s="37"/>
      <c r="Z340" s="4" t="str">
        <f t="shared" si="11"/>
        <v>SUSSEX, Delaware</v>
      </c>
      <c r="AA340" s="31" t="s">
        <v>1328</v>
      </c>
      <c r="AB340" s="38" t="s">
        <v>54</v>
      </c>
      <c r="AC340" s="32" t="s">
        <v>1318</v>
      </c>
      <c r="AD340" s="39"/>
      <c r="AE340">
        <f t="shared" si="12"/>
        <v>0.9052</v>
      </c>
      <c r="AF340">
        <v>36260</v>
      </c>
      <c r="AG340" t="s">
        <v>1333</v>
      </c>
      <c r="AH340">
        <v>0.90580000000000005</v>
      </c>
    </row>
    <row r="341" spans="1:34" x14ac:dyDescent="0.35">
      <c r="A341" s="28" t="s">
        <v>1330</v>
      </c>
      <c r="B341" s="28" t="s">
        <v>1331</v>
      </c>
      <c r="C341" s="41">
        <v>99908</v>
      </c>
      <c r="D341" s="30" t="s">
        <v>1332</v>
      </c>
      <c r="E341" s="42" t="s">
        <v>334</v>
      </c>
      <c r="F341" s="54" t="s">
        <v>1318</v>
      </c>
      <c r="G341" s="33" t="s">
        <v>64</v>
      </c>
      <c r="H341" s="44" t="s">
        <v>88</v>
      </c>
      <c r="I341" s="35" t="e">
        <f>ROUND((Reference!B$16*List!$H341)+Reference!B$17,0)</f>
        <v>#VALUE!</v>
      </c>
      <c r="J341" s="35" t="e">
        <f>ROUND((Reference!C$16*List!$H341)+Reference!C$17,0)</f>
        <v>#VALUE!</v>
      </c>
      <c r="K341" s="35" t="e">
        <f>ROUND((Reference!D$16*List!$H341)+Reference!D$17,0)</f>
        <v>#VALUE!</v>
      </c>
      <c r="L341" s="35" t="e">
        <f>ROUND((Reference!E$16*List!$H341)+Reference!E$17,0)</f>
        <v>#VALUE!</v>
      </c>
      <c r="M341" s="35" t="e">
        <f>ROUND((Reference!F$16*List!$H341)+Reference!F$17,0)</f>
        <v>#VALUE!</v>
      </c>
      <c r="N341" s="35" t="e">
        <f>ROUND((Reference!G$16*List!$H341)+Reference!G$17,0)</f>
        <v>#VALUE!</v>
      </c>
      <c r="O341" s="35" t="e">
        <f>ROUND((Reference!H$16*List!$H341)+Reference!H$17,0)</f>
        <v>#VALUE!</v>
      </c>
      <c r="P341" s="35" t="e">
        <f>ROUND((Reference!I$16*List!$H341)+Reference!I$17,0)</f>
        <v>#VALUE!</v>
      </c>
      <c r="Q341" s="35" t="e">
        <f>ROUND((Reference!J$16*List!$H341)+Reference!J$17,0)</f>
        <v>#VALUE!</v>
      </c>
      <c r="R341" s="35" t="e">
        <f>ROUND((Reference!K$16*List!$H341)+Reference!K$17,0)</f>
        <v>#VALUE!</v>
      </c>
      <c r="S341" s="35" t="e">
        <f>ROUND((Reference!L$16*List!$H341)+Reference!L$17,0)</f>
        <v>#VALUE!</v>
      </c>
      <c r="T341" s="35" t="e">
        <f>ROUND((Reference!M$16*List!$H341)+Reference!M$17,0)</f>
        <v>#VALUE!</v>
      </c>
      <c r="U341" s="35" t="e">
        <f>ROUND((Reference!N$16*List!$H341)+Reference!N$17,0)</f>
        <v>#VALUE!</v>
      </c>
      <c r="V341" s="36" t="e">
        <f>ROUND((Reference!O$16*List!$H341)+Reference!O$17,0)</f>
        <v>#VALUE!</v>
      </c>
      <c r="W341" s="36" t="e">
        <f>ROUND((Reference!P$16*List!$H341)+Reference!P$17,0)</f>
        <v>#VALUE!</v>
      </c>
      <c r="X341" s="36" t="e">
        <f>ROUND((Reference!Q$16*List!$H341)+Reference!Q$17,0)</f>
        <v>#VALUE!</v>
      </c>
      <c r="Y341" s="37"/>
      <c r="Z341" s="4" t="str">
        <f t="shared" si="11"/>
        <v>STATEWIDE, Delaware</v>
      </c>
      <c r="AA341" s="42" t="s">
        <v>334</v>
      </c>
      <c r="AB341" s="38" t="s">
        <v>54</v>
      </c>
      <c r="AC341" s="43" t="s">
        <v>1318</v>
      </c>
      <c r="AD341" s="45"/>
      <c r="AE341" t="str">
        <f t="shared" si="12"/>
        <v>----------</v>
      </c>
      <c r="AF341">
        <v>36420</v>
      </c>
      <c r="AG341" t="s">
        <v>1339</v>
      </c>
      <c r="AH341">
        <v>0.87150000000000005</v>
      </c>
    </row>
    <row r="342" spans="1:34" x14ac:dyDescent="0.35">
      <c r="A342" s="28" t="s">
        <v>1334</v>
      </c>
      <c r="B342" s="28" t="s">
        <v>1335</v>
      </c>
      <c r="C342" s="29">
        <v>47894</v>
      </c>
      <c r="D342" s="30" t="s">
        <v>1336</v>
      </c>
      <c r="E342" s="31" t="s">
        <v>1337</v>
      </c>
      <c r="F342" s="54" t="s">
        <v>1338</v>
      </c>
      <c r="G342" s="33" t="s">
        <v>53</v>
      </c>
      <c r="H342" s="40">
        <v>1.0406</v>
      </c>
      <c r="I342" s="35">
        <f>ROUND((Reference!B$16*List!$H342)+Reference!B$17,0)</f>
        <v>1161</v>
      </c>
      <c r="J342" s="35">
        <f>ROUND((Reference!C$16*List!$H342)+Reference!C$17,0)</f>
        <v>1732</v>
      </c>
      <c r="K342" s="35">
        <f>ROUND((Reference!D$16*List!$H342)+Reference!D$17,0)</f>
        <v>2075</v>
      </c>
      <c r="L342" s="35">
        <f>ROUND((Reference!E$16*List!$H342)+Reference!E$17,0)</f>
        <v>2565</v>
      </c>
      <c r="M342" s="35">
        <f>ROUND((Reference!F$16*List!$H342)+Reference!F$17,0)</f>
        <v>2672</v>
      </c>
      <c r="N342" s="35">
        <f>ROUND((Reference!G$16*List!$H342)+Reference!G$17,0)</f>
        <v>3025</v>
      </c>
      <c r="O342" s="35">
        <f>ROUND((Reference!H$16*List!$H342)+Reference!H$17,0)</f>
        <v>3141</v>
      </c>
      <c r="P342" s="35">
        <f>ROUND((Reference!I$16*List!$H342)+Reference!I$17,0)</f>
        <v>3264</v>
      </c>
      <c r="Q342" s="35">
        <f>ROUND((Reference!J$16*List!$H342)+Reference!J$17,0)</f>
        <v>3780</v>
      </c>
      <c r="R342" s="35">
        <f>ROUND((Reference!K$16*List!$H342)+Reference!K$17,0)</f>
        <v>3899</v>
      </c>
      <c r="S342" s="35">
        <f>ROUND((Reference!L$16*List!$H342)+Reference!L$17,0)</f>
        <v>4207</v>
      </c>
      <c r="T342" s="35">
        <f>ROUND((Reference!M$16*List!$H342)+Reference!M$17,0)</f>
        <v>5025</v>
      </c>
      <c r="U342" s="35">
        <f>ROUND((Reference!N$16*List!$H342)+Reference!N$17,0)</f>
        <v>20275</v>
      </c>
      <c r="V342" s="36">
        <f>ROUND((Reference!O$16*List!$H342)+Reference!O$17,0)</f>
        <v>754</v>
      </c>
      <c r="W342" s="36">
        <f>ROUND((Reference!P$16*List!$H342)+Reference!P$17,0)</f>
        <v>1062</v>
      </c>
      <c r="X342" s="36">
        <f>ROUND((Reference!Q$16*List!$H342)+Reference!Q$17,0)</f>
        <v>531</v>
      </c>
      <c r="Y342" s="37"/>
      <c r="Z342" s="4" t="str">
        <f t="shared" si="11"/>
        <v>THE DISTRICT, District Of Columbia</v>
      </c>
      <c r="AA342" s="31" t="s">
        <v>1337</v>
      </c>
      <c r="AB342" s="38" t="s">
        <v>54</v>
      </c>
      <c r="AC342" s="32" t="s">
        <v>1338</v>
      </c>
      <c r="AD342" s="39"/>
      <c r="AE342">
        <f t="shared" si="12"/>
        <v>1.0406</v>
      </c>
      <c r="AF342">
        <v>36500</v>
      </c>
      <c r="AG342" t="s">
        <v>1344</v>
      </c>
      <c r="AH342">
        <v>1.1287</v>
      </c>
    </row>
    <row r="343" spans="1:34" x14ac:dyDescent="0.35">
      <c r="A343" s="28" t="s">
        <v>1340</v>
      </c>
      <c r="B343" s="28" t="s">
        <v>1341</v>
      </c>
      <c r="C343" s="29">
        <v>23540</v>
      </c>
      <c r="D343" s="30" t="s">
        <v>788</v>
      </c>
      <c r="E343" s="31" t="s">
        <v>1342</v>
      </c>
      <c r="F343" s="54" t="s">
        <v>1343</v>
      </c>
      <c r="G343" s="33" t="s">
        <v>53</v>
      </c>
      <c r="H343" s="40">
        <v>0.8589</v>
      </c>
      <c r="I343" s="35">
        <f>ROUND((Reference!B$16*List!$H343)+Reference!B$17,0)</f>
        <v>1005</v>
      </c>
      <c r="J343" s="35">
        <f>ROUND((Reference!C$16*List!$H343)+Reference!C$17,0)</f>
        <v>1499</v>
      </c>
      <c r="K343" s="35">
        <f>ROUND((Reference!D$16*List!$H343)+Reference!D$17,0)</f>
        <v>1797</v>
      </c>
      <c r="L343" s="35">
        <f>ROUND((Reference!E$16*List!$H343)+Reference!E$17,0)</f>
        <v>2221</v>
      </c>
      <c r="M343" s="35">
        <f>ROUND((Reference!F$16*List!$H343)+Reference!F$17,0)</f>
        <v>2314</v>
      </c>
      <c r="N343" s="35">
        <f>ROUND((Reference!G$16*List!$H343)+Reference!G$17,0)</f>
        <v>2619</v>
      </c>
      <c r="O343" s="35">
        <f>ROUND((Reference!H$16*List!$H343)+Reference!H$17,0)</f>
        <v>2720</v>
      </c>
      <c r="P343" s="35">
        <f>ROUND((Reference!I$16*List!$H343)+Reference!I$17,0)</f>
        <v>2826</v>
      </c>
      <c r="Q343" s="35">
        <f>ROUND((Reference!J$16*List!$H343)+Reference!J$17,0)</f>
        <v>3273</v>
      </c>
      <c r="R343" s="35">
        <f>ROUND((Reference!K$16*List!$H343)+Reference!K$17,0)</f>
        <v>3376</v>
      </c>
      <c r="S343" s="35">
        <f>ROUND((Reference!L$16*List!$H343)+Reference!L$17,0)</f>
        <v>3643</v>
      </c>
      <c r="T343" s="35">
        <f>ROUND((Reference!M$16*List!$H343)+Reference!M$17,0)</f>
        <v>4351</v>
      </c>
      <c r="U343" s="35">
        <f>ROUND((Reference!N$16*List!$H343)+Reference!N$17,0)</f>
        <v>17556</v>
      </c>
      <c r="V343" s="36">
        <f>ROUND((Reference!O$16*List!$H343)+Reference!O$17,0)</f>
        <v>653</v>
      </c>
      <c r="W343" s="36">
        <f>ROUND((Reference!P$16*List!$H343)+Reference!P$17,0)</f>
        <v>920</v>
      </c>
      <c r="X343" s="36">
        <f>ROUND((Reference!Q$16*List!$H343)+Reference!Q$17,0)</f>
        <v>460</v>
      </c>
      <c r="Y343" s="37"/>
      <c r="Z343" s="4" t="str">
        <f t="shared" si="11"/>
        <v>ALACHUA, Florida</v>
      </c>
      <c r="AA343" s="31" t="s">
        <v>1342</v>
      </c>
      <c r="AB343" s="38" t="s">
        <v>54</v>
      </c>
      <c r="AC343" s="32" t="s">
        <v>1343</v>
      </c>
      <c r="AD343" s="39"/>
      <c r="AE343">
        <f t="shared" si="12"/>
        <v>0.8589</v>
      </c>
      <c r="AF343">
        <v>36540</v>
      </c>
      <c r="AG343" t="s">
        <v>1348</v>
      </c>
      <c r="AH343">
        <v>0.96060000000000001</v>
      </c>
    </row>
    <row r="344" spans="1:34" x14ac:dyDescent="0.35">
      <c r="A344" s="28" t="s">
        <v>1345</v>
      </c>
      <c r="B344" s="28" t="s">
        <v>1346</v>
      </c>
      <c r="C344" s="29">
        <v>27260</v>
      </c>
      <c r="D344" s="30" t="s">
        <v>965</v>
      </c>
      <c r="E344" s="31" t="s">
        <v>1347</v>
      </c>
      <c r="F344" s="54" t="s">
        <v>1343</v>
      </c>
      <c r="G344" s="33" t="s">
        <v>53</v>
      </c>
      <c r="H344" s="40">
        <v>0.83590000000000009</v>
      </c>
      <c r="I344" s="35">
        <f>ROUND((Reference!B$16*List!$H344)+Reference!B$17,0)</f>
        <v>986</v>
      </c>
      <c r="J344" s="35">
        <f>ROUND((Reference!C$16*List!$H344)+Reference!C$17,0)</f>
        <v>1470</v>
      </c>
      <c r="K344" s="35">
        <f>ROUND((Reference!D$16*List!$H344)+Reference!D$17,0)</f>
        <v>1761</v>
      </c>
      <c r="L344" s="35">
        <f>ROUND((Reference!E$16*List!$H344)+Reference!E$17,0)</f>
        <v>2177</v>
      </c>
      <c r="M344" s="35">
        <f>ROUND((Reference!F$16*List!$H344)+Reference!F$17,0)</f>
        <v>2268</v>
      </c>
      <c r="N344" s="35">
        <f>ROUND((Reference!G$16*List!$H344)+Reference!G$17,0)</f>
        <v>2568</v>
      </c>
      <c r="O344" s="35">
        <f>ROUND((Reference!H$16*List!$H344)+Reference!H$17,0)</f>
        <v>2666</v>
      </c>
      <c r="P344" s="35">
        <f>ROUND((Reference!I$16*List!$H344)+Reference!I$17,0)</f>
        <v>2771</v>
      </c>
      <c r="Q344" s="35">
        <f>ROUND((Reference!J$16*List!$H344)+Reference!J$17,0)</f>
        <v>3209</v>
      </c>
      <c r="R344" s="35">
        <f>ROUND((Reference!K$16*List!$H344)+Reference!K$17,0)</f>
        <v>3310</v>
      </c>
      <c r="S344" s="35">
        <f>ROUND((Reference!L$16*List!$H344)+Reference!L$17,0)</f>
        <v>3572</v>
      </c>
      <c r="T344" s="35">
        <f>ROUND((Reference!M$16*List!$H344)+Reference!M$17,0)</f>
        <v>4266</v>
      </c>
      <c r="U344" s="35">
        <f>ROUND((Reference!N$16*List!$H344)+Reference!N$17,0)</f>
        <v>17211</v>
      </c>
      <c r="V344" s="36">
        <f>ROUND((Reference!O$16*List!$H344)+Reference!O$17,0)</f>
        <v>640</v>
      </c>
      <c r="W344" s="36">
        <f>ROUND((Reference!P$16*List!$H344)+Reference!P$17,0)</f>
        <v>902</v>
      </c>
      <c r="X344" s="36">
        <f>ROUND((Reference!Q$16*List!$H344)+Reference!Q$17,0)</f>
        <v>451</v>
      </c>
      <c r="Y344" s="37"/>
      <c r="Z344" s="4" t="str">
        <f t="shared" si="11"/>
        <v>BAKER, Florida</v>
      </c>
      <c r="AA344" s="31" t="s">
        <v>1347</v>
      </c>
      <c r="AB344" s="38" t="s">
        <v>54</v>
      </c>
      <c r="AC344" s="32" t="s">
        <v>1343</v>
      </c>
      <c r="AD344" s="39"/>
      <c r="AE344">
        <f t="shared" si="12"/>
        <v>0.83590000000000009</v>
      </c>
      <c r="AF344">
        <v>36740</v>
      </c>
      <c r="AG344" t="s">
        <v>1353</v>
      </c>
      <c r="AH344">
        <v>0.88340000000000007</v>
      </c>
    </row>
    <row r="345" spans="1:34" x14ac:dyDescent="0.35">
      <c r="A345" s="28" t="s">
        <v>1349</v>
      </c>
      <c r="B345" s="28" t="s">
        <v>1350</v>
      </c>
      <c r="C345" s="29">
        <v>37460</v>
      </c>
      <c r="D345" s="30" t="s">
        <v>1351</v>
      </c>
      <c r="E345" s="31" t="s">
        <v>1352</v>
      </c>
      <c r="F345" s="54" t="s">
        <v>1343</v>
      </c>
      <c r="G345" s="33" t="s">
        <v>53</v>
      </c>
      <c r="H345" s="40">
        <v>0.86899999999999999</v>
      </c>
      <c r="I345" s="35">
        <f>ROUND((Reference!B$16*List!$H345)+Reference!B$17,0)</f>
        <v>1014</v>
      </c>
      <c r="J345" s="35">
        <f>ROUND((Reference!C$16*List!$H345)+Reference!C$17,0)</f>
        <v>1512</v>
      </c>
      <c r="K345" s="35">
        <f>ROUND((Reference!D$16*List!$H345)+Reference!D$17,0)</f>
        <v>1812</v>
      </c>
      <c r="L345" s="35">
        <f>ROUND((Reference!E$16*List!$H345)+Reference!E$17,0)</f>
        <v>2240</v>
      </c>
      <c r="M345" s="35">
        <f>ROUND((Reference!F$16*List!$H345)+Reference!F$17,0)</f>
        <v>2334</v>
      </c>
      <c r="N345" s="35">
        <f>ROUND((Reference!G$16*List!$H345)+Reference!G$17,0)</f>
        <v>2642</v>
      </c>
      <c r="O345" s="35">
        <f>ROUND((Reference!H$16*List!$H345)+Reference!H$17,0)</f>
        <v>2743</v>
      </c>
      <c r="P345" s="35">
        <f>ROUND((Reference!I$16*List!$H345)+Reference!I$17,0)</f>
        <v>2851</v>
      </c>
      <c r="Q345" s="35">
        <f>ROUND((Reference!J$16*List!$H345)+Reference!J$17,0)</f>
        <v>3301</v>
      </c>
      <c r="R345" s="35">
        <f>ROUND((Reference!K$16*List!$H345)+Reference!K$17,0)</f>
        <v>3405</v>
      </c>
      <c r="S345" s="35">
        <f>ROUND((Reference!L$16*List!$H345)+Reference!L$17,0)</f>
        <v>3674</v>
      </c>
      <c r="T345" s="35">
        <f>ROUND((Reference!M$16*List!$H345)+Reference!M$17,0)</f>
        <v>4389</v>
      </c>
      <c r="U345" s="35">
        <f>ROUND((Reference!N$16*List!$H345)+Reference!N$17,0)</f>
        <v>17707</v>
      </c>
      <c r="V345" s="36">
        <f>ROUND((Reference!O$16*List!$H345)+Reference!O$17,0)</f>
        <v>658</v>
      </c>
      <c r="W345" s="36">
        <f>ROUND((Reference!P$16*List!$H345)+Reference!P$17,0)</f>
        <v>928</v>
      </c>
      <c r="X345" s="36">
        <f>ROUND((Reference!Q$16*List!$H345)+Reference!Q$17,0)</f>
        <v>464</v>
      </c>
      <c r="Y345" s="37"/>
      <c r="Z345" s="4" t="str">
        <f t="shared" si="11"/>
        <v>BAY, Florida</v>
      </c>
      <c r="AA345" s="31" t="s">
        <v>1352</v>
      </c>
      <c r="AB345" s="38" t="s">
        <v>54</v>
      </c>
      <c r="AC345" s="32" t="s">
        <v>1343</v>
      </c>
      <c r="AD345" s="39"/>
      <c r="AE345">
        <f t="shared" si="12"/>
        <v>0.86899999999999999</v>
      </c>
      <c r="AF345">
        <v>36780</v>
      </c>
      <c r="AG345" t="s">
        <v>1357</v>
      </c>
      <c r="AH345">
        <v>0.92970000000000008</v>
      </c>
    </row>
    <row r="346" spans="1:34" x14ac:dyDescent="0.35">
      <c r="A346" s="28" t="s">
        <v>1354</v>
      </c>
      <c r="B346" s="28" t="s">
        <v>1355</v>
      </c>
      <c r="C346" s="41">
        <v>99910</v>
      </c>
      <c r="D346" s="30" t="s">
        <v>82</v>
      </c>
      <c r="E346" s="42" t="s">
        <v>1356</v>
      </c>
      <c r="F346" s="55" t="s">
        <v>1343</v>
      </c>
      <c r="G346" s="33" t="s">
        <v>64</v>
      </c>
      <c r="H346" s="44">
        <v>0.81870000000000009</v>
      </c>
      <c r="I346" s="35">
        <f>ROUND((Reference!B$16*List!$H346)+Reference!B$17,0)</f>
        <v>971</v>
      </c>
      <c r="J346" s="35">
        <f>ROUND((Reference!C$16*List!$H346)+Reference!C$17,0)</f>
        <v>1448</v>
      </c>
      <c r="K346" s="35">
        <f>ROUND((Reference!D$16*List!$H346)+Reference!D$17,0)</f>
        <v>1735</v>
      </c>
      <c r="L346" s="35">
        <f>ROUND((Reference!E$16*List!$H346)+Reference!E$17,0)</f>
        <v>2145</v>
      </c>
      <c r="M346" s="35">
        <f>ROUND((Reference!F$16*List!$H346)+Reference!F$17,0)</f>
        <v>2235</v>
      </c>
      <c r="N346" s="35">
        <f>ROUND((Reference!G$16*List!$H346)+Reference!G$17,0)</f>
        <v>2530</v>
      </c>
      <c r="O346" s="35">
        <f>ROUND((Reference!H$16*List!$H346)+Reference!H$17,0)</f>
        <v>2626</v>
      </c>
      <c r="P346" s="35">
        <f>ROUND((Reference!I$16*List!$H346)+Reference!I$17,0)</f>
        <v>2730</v>
      </c>
      <c r="Q346" s="35">
        <f>ROUND((Reference!J$16*List!$H346)+Reference!J$17,0)</f>
        <v>3161</v>
      </c>
      <c r="R346" s="35">
        <f>ROUND((Reference!K$16*List!$H346)+Reference!K$17,0)</f>
        <v>3261</v>
      </c>
      <c r="S346" s="35">
        <f>ROUND((Reference!L$16*List!$H346)+Reference!L$17,0)</f>
        <v>3518</v>
      </c>
      <c r="T346" s="35">
        <f>ROUND((Reference!M$16*List!$H346)+Reference!M$17,0)</f>
        <v>4202</v>
      </c>
      <c r="U346" s="35">
        <f>ROUND((Reference!N$16*List!$H346)+Reference!N$17,0)</f>
        <v>16954</v>
      </c>
      <c r="V346" s="36">
        <f>ROUND((Reference!O$16*List!$H346)+Reference!O$17,0)</f>
        <v>630</v>
      </c>
      <c r="W346" s="36">
        <f>ROUND((Reference!P$16*List!$H346)+Reference!P$17,0)</f>
        <v>888</v>
      </c>
      <c r="X346" s="36">
        <f>ROUND((Reference!Q$16*List!$H346)+Reference!Q$17,0)</f>
        <v>444</v>
      </c>
      <c r="Y346" s="37"/>
      <c r="Z346" s="4" t="str">
        <f t="shared" si="11"/>
        <v>BRADFORD, Florida</v>
      </c>
      <c r="AA346" s="42" t="s">
        <v>1356</v>
      </c>
      <c r="AB346" s="38" t="s">
        <v>54</v>
      </c>
      <c r="AC346" s="43" t="s">
        <v>1343</v>
      </c>
      <c r="AD346" s="45"/>
      <c r="AE346">
        <f t="shared" si="12"/>
        <v>0.81870000000000009</v>
      </c>
      <c r="AF346">
        <v>36980</v>
      </c>
      <c r="AG346" t="s">
        <v>1362</v>
      </c>
      <c r="AH346">
        <v>0.88070000000000004</v>
      </c>
    </row>
    <row r="347" spans="1:34" x14ac:dyDescent="0.35">
      <c r="A347" s="28" t="s">
        <v>1358</v>
      </c>
      <c r="B347" s="28" t="s">
        <v>1359</v>
      </c>
      <c r="C347" s="29">
        <v>37340</v>
      </c>
      <c r="D347" s="30" t="s">
        <v>1360</v>
      </c>
      <c r="E347" s="31" t="s">
        <v>1361</v>
      </c>
      <c r="F347" s="54" t="s">
        <v>1343</v>
      </c>
      <c r="G347" s="33" t="s">
        <v>53</v>
      </c>
      <c r="H347" s="44">
        <v>0.86920000000000008</v>
      </c>
      <c r="I347" s="35">
        <f>ROUND((Reference!B$16*List!$H347)+Reference!B$17,0)</f>
        <v>1014</v>
      </c>
      <c r="J347" s="35">
        <f>ROUND((Reference!C$16*List!$H347)+Reference!C$17,0)</f>
        <v>1513</v>
      </c>
      <c r="K347" s="35">
        <f>ROUND((Reference!D$16*List!$H347)+Reference!D$17,0)</f>
        <v>1812</v>
      </c>
      <c r="L347" s="35">
        <f>ROUND((Reference!E$16*List!$H347)+Reference!E$17,0)</f>
        <v>2240</v>
      </c>
      <c r="M347" s="35">
        <f>ROUND((Reference!F$16*List!$H347)+Reference!F$17,0)</f>
        <v>2334</v>
      </c>
      <c r="N347" s="35">
        <f>ROUND((Reference!G$16*List!$H347)+Reference!G$17,0)</f>
        <v>2642</v>
      </c>
      <c r="O347" s="35">
        <f>ROUND((Reference!H$16*List!$H347)+Reference!H$17,0)</f>
        <v>2743</v>
      </c>
      <c r="P347" s="35">
        <f>ROUND((Reference!I$16*List!$H347)+Reference!I$17,0)</f>
        <v>2851</v>
      </c>
      <c r="Q347" s="35">
        <f>ROUND((Reference!J$16*List!$H347)+Reference!J$17,0)</f>
        <v>3302</v>
      </c>
      <c r="R347" s="35">
        <f>ROUND((Reference!K$16*List!$H347)+Reference!K$17,0)</f>
        <v>3406</v>
      </c>
      <c r="S347" s="35">
        <f>ROUND((Reference!L$16*List!$H347)+Reference!L$17,0)</f>
        <v>3675</v>
      </c>
      <c r="T347" s="35">
        <f>ROUND((Reference!M$16*List!$H347)+Reference!M$17,0)</f>
        <v>4389</v>
      </c>
      <c r="U347" s="35">
        <f>ROUND((Reference!N$16*List!$H347)+Reference!N$17,0)</f>
        <v>17710</v>
      </c>
      <c r="V347" s="36">
        <f>ROUND((Reference!O$16*List!$H347)+Reference!O$17,0)</f>
        <v>658</v>
      </c>
      <c r="W347" s="36">
        <f>ROUND((Reference!P$16*List!$H347)+Reference!P$17,0)</f>
        <v>928</v>
      </c>
      <c r="X347" s="36">
        <f>ROUND((Reference!Q$16*List!$H347)+Reference!Q$17,0)</f>
        <v>464</v>
      </c>
      <c r="Y347" s="37"/>
      <c r="Z347" s="4" t="str">
        <f t="shared" si="11"/>
        <v>BREVARD, Florida</v>
      </c>
      <c r="AA347" s="42" t="s">
        <v>1361</v>
      </c>
      <c r="AB347" s="38" t="s">
        <v>54</v>
      </c>
      <c r="AC347" s="43" t="s">
        <v>1343</v>
      </c>
      <c r="AD347" s="45"/>
      <c r="AE347">
        <f t="shared" si="12"/>
        <v>0.86920000000000008</v>
      </c>
      <c r="AF347">
        <v>37100</v>
      </c>
      <c r="AG347" t="s">
        <v>1021</v>
      </c>
      <c r="AH347">
        <v>1.319</v>
      </c>
    </row>
    <row r="348" spans="1:34" x14ac:dyDescent="0.35">
      <c r="A348" s="28" t="s">
        <v>1363</v>
      </c>
      <c r="B348" s="28" t="s">
        <v>1364</v>
      </c>
      <c r="C348" s="41">
        <v>22744</v>
      </c>
      <c r="D348" s="30" t="s">
        <v>1365</v>
      </c>
      <c r="E348" s="42" t="s">
        <v>1366</v>
      </c>
      <c r="F348" s="54" t="s">
        <v>1343</v>
      </c>
      <c r="G348" s="33" t="s">
        <v>53</v>
      </c>
      <c r="H348" s="44">
        <v>0.93320000000000003</v>
      </c>
      <c r="I348" s="35">
        <f>ROUND((Reference!B$16*List!$H348)+Reference!B$17,0)</f>
        <v>1069</v>
      </c>
      <c r="J348" s="35">
        <f>ROUND((Reference!C$16*List!$H348)+Reference!C$17,0)</f>
        <v>1594</v>
      </c>
      <c r="K348" s="35">
        <f>ROUND((Reference!D$16*List!$H348)+Reference!D$17,0)</f>
        <v>1910</v>
      </c>
      <c r="L348" s="35">
        <f>ROUND((Reference!E$16*List!$H348)+Reference!E$17,0)</f>
        <v>2362</v>
      </c>
      <c r="M348" s="35">
        <f>ROUND((Reference!F$16*List!$H348)+Reference!F$17,0)</f>
        <v>2460</v>
      </c>
      <c r="N348" s="35">
        <f>ROUND((Reference!G$16*List!$H348)+Reference!G$17,0)</f>
        <v>2785</v>
      </c>
      <c r="O348" s="35">
        <f>ROUND((Reference!H$16*List!$H348)+Reference!H$17,0)</f>
        <v>2892</v>
      </c>
      <c r="P348" s="35">
        <f>ROUND((Reference!I$16*List!$H348)+Reference!I$17,0)</f>
        <v>3006</v>
      </c>
      <c r="Q348" s="35">
        <f>ROUND((Reference!J$16*List!$H348)+Reference!J$17,0)</f>
        <v>3480</v>
      </c>
      <c r="R348" s="35">
        <f>ROUND((Reference!K$16*List!$H348)+Reference!K$17,0)</f>
        <v>3590</v>
      </c>
      <c r="S348" s="35">
        <f>ROUND((Reference!L$16*List!$H348)+Reference!L$17,0)</f>
        <v>3874</v>
      </c>
      <c r="T348" s="35">
        <f>ROUND((Reference!M$16*List!$H348)+Reference!M$17,0)</f>
        <v>4627</v>
      </c>
      <c r="U348" s="35">
        <f>ROUND((Reference!N$16*List!$H348)+Reference!N$17,0)</f>
        <v>18668</v>
      </c>
      <c r="V348" s="36">
        <f>ROUND((Reference!O$16*List!$H348)+Reference!O$17,0)</f>
        <v>694</v>
      </c>
      <c r="W348" s="36">
        <f>ROUND((Reference!P$16*List!$H348)+Reference!P$17,0)</f>
        <v>978</v>
      </c>
      <c r="X348" s="36">
        <f>ROUND((Reference!Q$16*List!$H348)+Reference!Q$17,0)</f>
        <v>489</v>
      </c>
      <c r="Y348" s="37"/>
      <c r="Z348" s="4" t="str">
        <f t="shared" si="11"/>
        <v>BROWARD, Florida</v>
      </c>
      <c r="AA348" s="42" t="s">
        <v>1366</v>
      </c>
      <c r="AB348" s="38" t="s">
        <v>54</v>
      </c>
      <c r="AC348" s="43" t="s">
        <v>1343</v>
      </c>
      <c r="AD348" s="45"/>
      <c r="AE348">
        <f t="shared" si="12"/>
        <v>0.93320000000000003</v>
      </c>
      <c r="AF348">
        <v>37340</v>
      </c>
      <c r="AG348" t="s">
        <v>1360</v>
      </c>
      <c r="AH348">
        <v>0.86920000000000008</v>
      </c>
    </row>
    <row r="349" spans="1:34" x14ac:dyDescent="0.35">
      <c r="A349" s="28" t="s">
        <v>1367</v>
      </c>
      <c r="B349" s="28" t="s">
        <v>1368</v>
      </c>
      <c r="C349" s="41">
        <v>99910</v>
      </c>
      <c r="D349" s="30" t="s">
        <v>82</v>
      </c>
      <c r="E349" s="42" t="s">
        <v>86</v>
      </c>
      <c r="F349" s="55" t="s">
        <v>1343</v>
      </c>
      <c r="G349" s="33" t="s">
        <v>64</v>
      </c>
      <c r="H349" s="40">
        <v>0.81870000000000009</v>
      </c>
      <c r="I349" s="35">
        <f>ROUND((Reference!B$16*List!$H349)+Reference!B$17,0)</f>
        <v>971</v>
      </c>
      <c r="J349" s="35">
        <f>ROUND((Reference!C$16*List!$H349)+Reference!C$17,0)</f>
        <v>1448</v>
      </c>
      <c r="K349" s="35">
        <f>ROUND((Reference!D$16*List!$H349)+Reference!D$17,0)</f>
        <v>1735</v>
      </c>
      <c r="L349" s="35">
        <f>ROUND((Reference!E$16*List!$H349)+Reference!E$17,0)</f>
        <v>2145</v>
      </c>
      <c r="M349" s="35">
        <f>ROUND((Reference!F$16*List!$H349)+Reference!F$17,0)</f>
        <v>2235</v>
      </c>
      <c r="N349" s="35">
        <f>ROUND((Reference!G$16*List!$H349)+Reference!G$17,0)</f>
        <v>2530</v>
      </c>
      <c r="O349" s="35">
        <f>ROUND((Reference!H$16*List!$H349)+Reference!H$17,0)</f>
        <v>2626</v>
      </c>
      <c r="P349" s="35">
        <f>ROUND((Reference!I$16*List!$H349)+Reference!I$17,0)</f>
        <v>2730</v>
      </c>
      <c r="Q349" s="35">
        <f>ROUND((Reference!J$16*List!$H349)+Reference!J$17,0)</f>
        <v>3161</v>
      </c>
      <c r="R349" s="35">
        <f>ROUND((Reference!K$16*List!$H349)+Reference!K$17,0)</f>
        <v>3261</v>
      </c>
      <c r="S349" s="35">
        <f>ROUND((Reference!L$16*List!$H349)+Reference!L$17,0)</f>
        <v>3518</v>
      </c>
      <c r="T349" s="35">
        <f>ROUND((Reference!M$16*List!$H349)+Reference!M$17,0)</f>
        <v>4202</v>
      </c>
      <c r="U349" s="35">
        <f>ROUND((Reference!N$16*List!$H349)+Reference!N$17,0)</f>
        <v>16954</v>
      </c>
      <c r="V349" s="36">
        <f>ROUND((Reference!O$16*List!$H349)+Reference!O$17,0)</f>
        <v>630</v>
      </c>
      <c r="W349" s="36">
        <f>ROUND((Reference!P$16*List!$H349)+Reference!P$17,0)</f>
        <v>888</v>
      </c>
      <c r="X349" s="36">
        <f>ROUND((Reference!Q$16*List!$H349)+Reference!Q$17,0)</f>
        <v>444</v>
      </c>
      <c r="Y349" s="37"/>
      <c r="Z349" s="4" t="str">
        <f t="shared" si="11"/>
        <v>CALHOUN, Florida</v>
      </c>
      <c r="AA349" s="31" t="s">
        <v>86</v>
      </c>
      <c r="AB349" s="38" t="s">
        <v>54</v>
      </c>
      <c r="AC349" s="32" t="s">
        <v>1343</v>
      </c>
      <c r="AD349" s="39"/>
      <c r="AE349">
        <f t="shared" si="12"/>
        <v>0.81870000000000009</v>
      </c>
      <c r="AF349">
        <v>37460</v>
      </c>
      <c r="AG349" t="s">
        <v>1351</v>
      </c>
      <c r="AH349">
        <v>0.86899999999999999</v>
      </c>
    </row>
    <row r="350" spans="1:34" x14ac:dyDescent="0.35">
      <c r="A350" s="28" t="s">
        <v>1369</v>
      </c>
      <c r="B350" s="28" t="s">
        <v>1370</v>
      </c>
      <c r="C350" s="29">
        <v>39460</v>
      </c>
      <c r="D350" s="30" t="s">
        <v>1371</v>
      </c>
      <c r="E350" s="31" t="s">
        <v>1372</v>
      </c>
      <c r="F350" s="54" t="s">
        <v>1343</v>
      </c>
      <c r="G350" s="33" t="s">
        <v>53</v>
      </c>
      <c r="H350" s="40">
        <v>0.84820000000000007</v>
      </c>
      <c r="I350" s="35">
        <f>ROUND((Reference!B$16*List!$H350)+Reference!B$17,0)</f>
        <v>996</v>
      </c>
      <c r="J350" s="35">
        <f>ROUND((Reference!C$16*List!$H350)+Reference!C$17,0)</f>
        <v>1486</v>
      </c>
      <c r="K350" s="35">
        <f>ROUND((Reference!D$16*List!$H350)+Reference!D$17,0)</f>
        <v>1780</v>
      </c>
      <c r="L350" s="35">
        <f>ROUND((Reference!E$16*List!$H350)+Reference!E$17,0)</f>
        <v>2201</v>
      </c>
      <c r="M350" s="35">
        <f>ROUND((Reference!F$16*List!$H350)+Reference!F$17,0)</f>
        <v>2293</v>
      </c>
      <c r="N350" s="35">
        <f>ROUND((Reference!G$16*List!$H350)+Reference!G$17,0)</f>
        <v>2595</v>
      </c>
      <c r="O350" s="35">
        <f>ROUND((Reference!H$16*List!$H350)+Reference!H$17,0)</f>
        <v>2695</v>
      </c>
      <c r="P350" s="35">
        <f>ROUND((Reference!I$16*List!$H350)+Reference!I$17,0)</f>
        <v>2801</v>
      </c>
      <c r="Q350" s="35">
        <f>ROUND((Reference!J$16*List!$H350)+Reference!J$17,0)</f>
        <v>3243</v>
      </c>
      <c r="R350" s="35">
        <f>ROUND((Reference!K$16*List!$H350)+Reference!K$17,0)</f>
        <v>3346</v>
      </c>
      <c r="S350" s="35">
        <f>ROUND((Reference!L$16*List!$H350)+Reference!L$17,0)</f>
        <v>3610</v>
      </c>
      <c r="T350" s="35">
        <f>ROUND((Reference!M$16*List!$H350)+Reference!M$17,0)</f>
        <v>4311</v>
      </c>
      <c r="U350" s="35">
        <f>ROUND((Reference!N$16*List!$H350)+Reference!N$17,0)</f>
        <v>17395</v>
      </c>
      <c r="V350" s="36">
        <f>ROUND((Reference!O$16*List!$H350)+Reference!O$17,0)</f>
        <v>647</v>
      </c>
      <c r="W350" s="36">
        <f>ROUND((Reference!P$16*List!$H350)+Reference!P$17,0)</f>
        <v>911</v>
      </c>
      <c r="X350" s="36">
        <f>ROUND((Reference!Q$16*List!$H350)+Reference!Q$17,0)</f>
        <v>456</v>
      </c>
      <c r="Y350" s="37"/>
      <c r="Z350" s="4" t="str">
        <f t="shared" si="11"/>
        <v>CHARLOTTE, Florida</v>
      </c>
      <c r="AA350" s="31" t="s">
        <v>1372</v>
      </c>
      <c r="AB350" s="38" t="s">
        <v>54</v>
      </c>
      <c r="AC350" s="32" t="s">
        <v>1343</v>
      </c>
      <c r="AD350" s="39"/>
      <c r="AE350">
        <f t="shared" si="12"/>
        <v>0.84820000000000007</v>
      </c>
      <c r="AF350">
        <v>37620</v>
      </c>
      <c r="AG350" t="s">
        <v>1376</v>
      </c>
      <c r="AH350">
        <v>0.80390000000000006</v>
      </c>
    </row>
    <row r="351" spans="1:34" x14ac:dyDescent="0.35">
      <c r="A351" s="28" t="s">
        <v>1373</v>
      </c>
      <c r="B351" s="28" t="s">
        <v>1374</v>
      </c>
      <c r="C351" s="29">
        <v>26140</v>
      </c>
      <c r="D351" s="30" t="s">
        <v>908</v>
      </c>
      <c r="E351" s="31" t="s">
        <v>1375</v>
      </c>
      <c r="F351" s="54" t="s">
        <v>1343</v>
      </c>
      <c r="G351" s="33" t="s">
        <v>53</v>
      </c>
      <c r="H351" s="40">
        <v>0.87020000000000008</v>
      </c>
      <c r="I351" s="35">
        <f>ROUND((Reference!B$16*List!$H351)+Reference!B$17,0)</f>
        <v>1015</v>
      </c>
      <c r="J351" s="35">
        <f>ROUND((Reference!C$16*List!$H351)+Reference!C$17,0)</f>
        <v>1514</v>
      </c>
      <c r="K351" s="35">
        <f>ROUND((Reference!D$16*List!$H351)+Reference!D$17,0)</f>
        <v>1814</v>
      </c>
      <c r="L351" s="35">
        <f>ROUND((Reference!E$16*List!$H351)+Reference!E$17,0)</f>
        <v>2242</v>
      </c>
      <c r="M351" s="35">
        <f>ROUND((Reference!F$16*List!$H351)+Reference!F$17,0)</f>
        <v>2336</v>
      </c>
      <c r="N351" s="35">
        <f>ROUND((Reference!G$16*List!$H351)+Reference!G$17,0)</f>
        <v>2645</v>
      </c>
      <c r="O351" s="35">
        <f>ROUND((Reference!H$16*List!$H351)+Reference!H$17,0)</f>
        <v>2746</v>
      </c>
      <c r="P351" s="35">
        <f>ROUND((Reference!I$16*List!$H351)+Reference!I$17,0)</f>
        <v>2854</v>
      </c>
      <c r="Q351" s="35">
        <f>ROUND((Reference!J$16*List!$H351)+Reference!J$17,0)</f>
        <v>3304</v>
      </c>
      <c r="R351" s="35">
        <f>ROUND((Reference!K$16*List!$H351)+Reference!K$17,0)</f>
        <v>3409</v>
      </c>
      <c r="S351" s="35">
        <f>ROUND((Reference!L$16*List!$H351)+Reference!L$17,0)</f>
        <v>3678</v>
      </c>
      <c r="T351" s="35">
        <f>ROUND((Reference!M$16*List!$H351)+Reference!M$17,0)</f>
        <v>4393</v>
      </c>
      <c r="U351" s="35">
        <f>ROUND((Reference!N$16*List!$H351)+Reference!N$17,0)</f>
        <v>17725</v>
      </c>
      <c r="V351" s="36">
        <f>ROUND((Reference!O$16*List!$H351)+Reference!O$17,0)</f>
        <v>659</v>
      </c>
      <c r="W351" s="36">
        <f>ROUND((Reference!P$16*List!$H351)+Reference!P$17,0)</f>
        <v>928</v>
      </c>
      <c r="X351" s="36">
        <f>ROUND((Reference!Q$16*List!$H351)+Reference!Q$17,0)</f>
        <v>464</v>
      </c>
      <c r="Y351" s="37"/>
      <c r="Z351" s="4" t="str">
        <f t="shared" si="11"/>
        <v>CITRUS, Florida</v>
      </c>
      <c r="AA351" s="31" t="s">
        <v>1375</v>
      </c>
      <c r="AB351" s="38" t="s">
        <v>54</v>
      </c>
      <c r="AC351" s="32" t="s">
        <v>1343</v>
      </c>
      <c r="AD351" s="39"/>
      <c r="AE351">
        <f t="shared" si="12"/>
        <v>0.87020000000000008</v>
      </c>
      <c r="AF351">
        <v>37860</v>
      </c>
      <c r="AG351" t="s">
        <v>1379</v>
      </c>
      <c r="AH351">
        <v>0.8024</v>
      </c>
    </row>
    <row r="352" spans="1:34" x14ac:dyDescent="0.35">
      <c r="A352" s="28" t="s">
        <v>1377</v>
      </c>
      <c r="B352" s="28" t="s">
        <v>1378</v>
      </c>
      <c r="C352" s="29">
        <v>27260</v>
      </c>
      <c r="D352" s="30" t="s">
        <v>965</v>
      </c>
      <c r="E352" s="31" t="s">
        <v>110</v>
      </c>
      <c r="F352" s="54" t="s">
        <v>1343</v>
      </c>
      <c r="G352" s="33" t="s">
        <v>53</v>
      </c>
      <c r="H352" s="44">
        <v>0.83590000000000009</v>
      </c>
      <c r="I352" s="35">
        <f>ROUND((Reference!B$16*List!$H352)+Reference!B$17,0)</f>
        <v>986</v>
      </c>
      <c r="J352" s="35">
        <f>ROUND((Reference!C$16*List!$H352)+Reference!C$17,0)</f>
        <v>1470</v>
      </c>
      <c r="K352" s="35">
        <f>ROUND((Reference!D$16*List!$H352)+Reference!D$17,0)</f>
        <v>1761</v>
      </c>
      <c r="L352" s="35">
        <f>ROUND((Reference!E$16*List!$H352)+Reference!E$17,0)</f>
        <v>2177</v>
      </c>
      <c r="M352" s="35">
        <f>ROUND((Reference!F$16*List!$H352)+Reference!F$17,0)</f>
        <v>2268</v>
      </c>
      <c r="N352" s="35">
        <f>ROUND((Reference!G$16*List!$H352)+Reference!G$17,0)</f>
        <v>2568</v>
      </c>
      <c r="O352" s="35">
        <f>ROUND((Reference!H$16*List!$H352)+Reference!H$17,0)</f>
        <v>2666</v>
      </c>
      <c r="P352" s="35">
        <f>ROUND((Reference!I$16*List!$H352)+Reference!I$17,0)</f>
        <v>2771</v>
      </c>
      <c r="Q352" s="35">
        <f>ROUND((Reference!J$16*List!$H352)+Reference!J$17,0)</f>
        <v>3209</v>
      </c>
      <c r="R352" s="35">
        <f>ROUND((Reference!K$16*List!$H352)+Reference!K$17,0)</f>
        <v>3310</v>
      </c>
      <c r="S352" s="35">
        <f>ROUND((Reference!L$16*List!$H352)+Reference!L$17,0)</f>
        <v>3572</v>
      </c>
      <c r="T352" s="35">
        <f>ROUND((Reference!M$16*List!$H352)+Reference!M$17,0)</f>
        <v>4266</v>
      </c>
      <c r="U352" s="35">
        <f>ROUND((Reference!N$16*List!$H352)+Reference!N$17,0)</f>
        <v>17211</v>
      </c>
      <c r="V352" s="36">
        <f>ROUND((Reference!O$16*List!$H352)+Reference!O$17,0)</f>
        <v>640</v>
      </c>
      <c r="W352" s="36">
        <f>ROUND((Reference!P$16*List!$H352)+Reference!P$17,0)</f>
        <v>902</v>
      </c>
      <c r="X352" s="36">
        <f>ROUND((Reference!Q$16*List!$H352)+Reference!Q$17,0)</f>
        <v>451</v>
      </c>
      <c r="Y352" s="37"/>
      <c r="Z352" s="4" t="str">
        <f t="shared" si="11"/>
        <v>CLAY, Florida</v>
      </c>
      <c r="AA352" s="42" t="s">
        <v>110</v>
      </c>
      <c r="AB352" s="38" t="s">
        <v>54</v>
      </c>
      <c r="AC352" s="43" t="s">
        <v>1343</v>
      </c>
      <c r="AD352" s="45"/>
      <c r="AE352">
        <f t="shared" si="12"/>
        <v>0.83590000000000009</v>
      </c>
      <c r="AF352">
        <v>37900</v>
      </c>
      <c r="AG352" t="s">
        <v>1383</v>
      </c>
      <c r="AH352">
        <v>0.85200000000000009</v>
      </c>
    </row>
    <row r="353" spans="1:34" x14ac:dyDescent="0.35">
      <c r="A353" s="28" t="s">
        <v>1380</v>
      </c>
      <c r="B353" s="28" t="s">
        <v>1381</v>
      </c>
      <c r="C353" s="41">
        <v>34940</v>
      </c>
      <c r="D353" s="30" t="s">
        <v>1267</v>
      </c>
      <c r="E353" s="42" t="s">
        <v>1382</v>
      </c>
      <c r="F353" s="54" t="s">
        <v>1343</v>
      </c>
      <c r="G353" s="33" t="s">
        <v>53</v>
      </c>
      <c r="H353" s="40">
        <v>0.88009999999999999</v>
      </c>
      <c r="I353" s="35">
        <f>ROUND((Reference!B$16*List!$H353)+Reference!B$17,0)</f>
        <v>1024</v>
      </c>
      <c r="J353" s="35">
        <f>ROUND((Reference!C$16*List!$H353)+Reference!C$17,0)</f>
        <v>1527</v>
      </c>
      <c r="K353" s="35">
        <f>ROUND((Reference!D$16*List!$H353)+Reference!D$17,0)</f>
        <v>1829</v>
      </c>
      <c r="L353" s="35">
        <f>ROUND((Reference!E$16*List!$H353)+Reference!E$17,0)</f>
        <v>2261</v>
      </c>
      <c r="M353" s="35">
        <f>ROUND((Reference!F$16*List!$H353)+Reference!F$17,0)</f>
        <v>2356</v>
      </c>
      <c r="N353" s="35">
        <f>ROUND((Reference!G$16*List!$H353)+Reference!G$17,0)</f>
        <v>2667</v>
      </c>
      <c r="O353" s="35">
        <f>ROUND((Reference!H$16*List!$H353)+Reference!H$17,0)</f>
        <v>2769</v>
      </c>
      <c r="P353" s="35">
        <f>ROUND((Reference!I$16*List!$H353)+Reference!I$17,0)</f>
        <v>2878</v>
      </c>
      <c r="Q353" s="35">
        <f>ROUND((Reference!J$16*List!$H353)+Reference!J$17,0)</f>
        <v>3332</v>
      </c>
      <c r="R353" s="35">
        <f>ROUND((Reference!K$16*List!$H353)+Reference!K$17,0)</f>
        <v>3437</v>
      </c>
      <c r="S353" s="35">
        <f>ROUND((Reference!L$16*List!$H353)+Reference!L$17,0)</f>
        <v>3709</v>
      </c>
      <c r="T353" s="35">
        <f>ROUND((Reference!M$16*List!$H353)+Reference!M$17,0)</f>
        <v>4430</v>
      </c>
      <c r="U353" s="35">
        <f>ROUND((Reference!N$16*List!$H353)+Reference!N$17,0)</f>
        <v>17873</v>
      </c>
      <c r="V353" s="36">
        <f>ROUND((Reference!O$16*List!$H353)+Reference!O$17,0)</f>
        <v>664</v>
      </c>
      <c r="W353" s="36">
        <f>ROUND((Reference!P$16*List!$H353)+Reference!P$17,0)</f>
        <v>936</v>
      </c>
      <c r="X353" s="36">
        <f>ROUND((Reference!Q$16*List!$H353)+Reference!Q$17,0)</f>
        <v>468</v>
      </c>
      <c r="Y353" s="37"/>
      <c r="Z353" s="4" t="str">
        <f t="shared" si="11"/>
        <v>COLLIER, Florida</v>
      </c>
      <c r="AA353" s="31" t="s">
        <v>1382</v>
      </c>
      <c r="AB353" s="38" t="s">
        <v>54</v>
      </c>
      <c r="AC353" s="32" t="s">
        <v>1343</v>
      </c>
      <c r="AD353" s="39"/>
      <c r="AE353">
        <f t="shared" si="12"/>
        <v>0.88009999999999999</v>
      </c>
      <c r="AF353">
        <v>37964</v>
      </c>
      <c r="AG353" t="s">
        <v>1386</v>
      </c>
      <c r="AH353">
        <v>1.0946</v>
      </c>
    </row>
    <row r="354" spans="1:34" x14ac:dyDescent="0.35">
      <c r="A354" s="28" t="s">
        <v>1384</v>
      </c>
      <c r="B354" s="28" t="s">
        <v>1385</v>
      </c>
      <c r="C354" s="29">
        <v>99910</v>
      </c>
      <c r="D354" s="30" t="s">
        <v>82</v>
      </c>
      <c r="E354" s="31" t="s">
        <v>550</v>
      </c>
      <c r="F354" s="55" t="s">
        <v>1343</v>
      </c>
      <c r="G354" s="33" t="s">
        <v>64</v>
      </c>
      <c r="H354" s="40">
        <v>0.81870000000000009</v>
      </c>
      <c r="I354" s="35">
        <f>ROUND((Reference!B$16*List!$H354)+Reference!B$17,0)</f>
        <v>971</v>
      </c>
      <c r="J354" s="35">
        <f>ROUND((Reference!C$16*List!$H354)+Reference!C$17,0)</f>
        <v>1448</v>
      </c>
      <c r="K354" s="35">
        <f>ROUND((Reference!D$16*List!$H354)+Reference!D$17,0)</f>
        <v>1735</v>
      </c>
      <c r="L354" s="35">
        <f>ROUND((Reference!E$16*List!$H354)+Reference!E$17,0)</f>
        <v>2145</v>
      </c>
      <c r="M354" s="35">
        <f>ROUND((Reference!F$16*List!$H354)+Reference!F$17,0)</f>
        <v>2235</v>
      </c>
      <c r="N354" s="35">
        <f>ROUND((Reference!G$16*List!$H354)+Reference!G$17,0)</f>
        <v>2530</v>
      </c>
      <c r="O354" s="35">
        <f>ROUND((Reference!H$16*List!$H354)+Reference!H$17,0)</f>
        <v>2626</v>
      </c>
      <c r="P354" s="35">
        <f>ROUND((Reference!I$16*List!$H354)+Reference!I$17,0)</f>
        <v>2730</v>
      </c>
      <c r="Q354" s="35">
        <f>ROUND((Reference!J$16*List!$H354)+Reference!J$17,0)</f>
        <v>3161</v>
      </c>
      <c r="R354" s="35">
        <f>ROUND((Reference!K$16*List!$H354)+Reference!K$17,0)</f>
        <v>3261</v>
      </c>
      <c r="S354" s="35">
        <f>ROUND((Reference!L$16*List!$H354)+Reference!L$17,0)</f>
        <v>3518</v>
      </c>
      <c r="T354" s="35">
        <f>ROUND((Reference!M$16*List!$H354)+Reference!M$17,0)</f>
        <v>4202</v>
      </c>
      <c r="U354" s="35">
        <f>ROUND((Reference!N$16*List!$H354)+Reference!N$17,0)</f>
        <v>16954</v>
      </c>
      <c r="V354" s="36">
        <f>ROUND((Reference!O$16*List!$H354)+Reference!O$17,0)</f>
        <v>630</v>
      </c>
      <c r="W354" s="36">
        <f>ROUND((Reference!P$16*List!$H354)+Reference!P$17,0)</f>
        <v>888</v>
      </c>
      <c r="X354" s="36">
        <f>ROUND((Reference!Q$16*List!$H354)+Reference!Q$17,0)</f>
        <v>444</v>
      </c>
      <c r="Y354" s="37"/>
      <c r="Z354" s="4" t="str">
        <f t="shared" si="11"/>
        <v>COLUMBIA, Florida</v>
      </c>
      <c r="AA354" s="31" t="s">
        <v>550</v>
      </c>
      <c r="AB354" s="38" t="s">
        <v>54</v>
      </c>
      <c r="AC354" s="32" t="s">
        <v>1343</v>
      </c>
      <c r="AD354" s="39"/>
      <c r="AE354">
        <f t="shared" si="12"/>
        <v>0.81870000000000009</v>
      </c>
      <c r="AF354">
        <v>38060</v>
      </c>
      <c r="AG354" t="s">
        <v>459</v>
      </c>
      <c r="AH354">
        <v>0.9759000000000001</v>
      </c>
    </row>
    <row r="355" spans="1:34" x14ac:dyDescent="0.35">
      <c r="A355" s="28" t="s">
        <v>1387</v>
      </c>
      <c r="B355" s="28" t="s">
        <v>1388</v>
      </c>
      <c r="C355" s="29">
        <v>99910</v>
      </c>
      <c r="D355" s="30" t="s">
        <v>82</v>
      </c>
      <c r="E355" s="31" t="s">
        <v>1389</v>
      </c>
      <c r="F355" s="54" t="s">
        <v>1343</v>
      </c>
      <c r="G355" s="33" t="s">
        <v>64</v>
      </c>
      <c r="H355" s="44">
        <v>0.81870000000000009</v>
      </c>
      <c r="I355" s="35">
        <f>ROUND((Reference!B$16*List!$H355)+Reference!B$17,0)</f>
        <v>971</v>
      </c>
      <c r="J355" s="35">
        <f>ROUND((Reference!C$16*List!$H355)+Reference!C$17,0)</f>
        <v>1448</v>
      </c>
      <c r="K355" s="35">
        <f>ROUND((Reference!D$16*List!$H355)+Reference!D$17,0)</f>
        <v>1735</v>
      </c>
      <c r="L355" s="35">
        <f>ROUND((Reference!E$16*List!$H355)+Reference!E$17,0)</f>
        <v>2145</v>
      </c>
      <c r="M355" s="35">
        <f>ROUND((Reference!F$16*List!$H355)+Reference!F$17,0)</f>
        <v>2235</v>
      </c>
      <c r="N355" s="35">
        <f>ROUND((Reference!G$16*List!$H355)+Reference!G$17,0)</f>
        <v>2530</v>
      </c>
      <c r="O355" s="35">
        <f>ROUND((Reference!H$16*List!$H355)+Reference!H$17,0)</f>
        <v>2626</v>
      </c>
      <c r="P355" s="35">
        <f>ROUND((Reference!I$16*List!$H355)+Reference!I$17,0)</f>
        <v>2730</v>
      </c>
      <c r="Q355" s="35">
        <f>ROUND((Reference!J$16*List!$H355)+Reference!J$17,0)</f>
        <v>3161</v>
      </c>
      <c r="R355" s="35">
        <f>ROUND((Reference!K$16*List!$H355)+Reference!K$17,0)</f>
        <v>3261</v>
      </c>
      <c r="S355" s="35">
        <f>ROUND((Reference!L$16*List!$H355)+Reference!L$17,0)</f>
        <v>3518</v>
      </c>
      <c r="T355" s="35">
        <f>ROUND((Reference!M$16*List!$H355)+Reference!M$17,0)</f>
        <v>4202</v>
      </c>
      <c r="U355" s="35">
        <f>ROUND((Reference!N$16*List!$H355)+Reference!N$17,0)</f>
        <v>16954</v>
      </c>
      <c r="V355" s="36">
        <f>ROUND((Reference!O$16*List!$H355)+Reference!O$17,0)</f>
        <v>630</v>
      </c>
      <c r="W355" s="36">
        <f>ROUND((Reference!P$16*List!$H355)+Reference!P$17,0)</f>
        <v>888</v>
      </c>
      <c r="X355" s="36">
        <f>ROUND((Reference!Q$16*List!$H355)+Reference!Q$17,0)</f>
        <v>444</v>
      </c>
      <c r="Y355" s="37"/>
      <c r="Z355" s="4" t="str">
        <f t="shared" si="11"/>
        <v>DE SOTO, Florida</v>
      </c>
      <c r="AA355" s="42" t="s">
        <v>1389</v>
      </c>
      <c r="AB355" s="38" t="s">
        <v>54</v>
      </c>
      <c r="AC355" s="43" t="s">
        <v>1343</v>
      </c>
      <c r="AD355" s="45"/>
      <c r="AE355">
        <f t="shared" si="12"/>
        <v>0.81870000000000009</v>
      </c>
      <c r="AF355">
        <v>38220</v>
      </c>
      <c r="AG355" t="s">
        <v>545</v>
      </c>
      <c r="AH355">
        <v>0.73419999999999996</v>
      </c>
    </row>
    <row r="356" spans="1:34" x14ac:dyDescent="0.35">
      <c r="A356" s="28" t="s">
        <v>1390</v>
      </c>
      <c r="B356" s="28" t="s">
        <v>1391</v>
      </c>
      <c r="C356" s="41">
        <v>99910</v>
      </c>
      <c r="D356" s="30" t="s">
        <v>82</v>
      </c>
      <c r="E356" s="42" t="s">
        <v>1392</v>
      </c>
      <c r="F356" s="55" t="s">
        <v>1343</v>
      </c>
      <c r="G356" s="33" t="s">
        <v>64</v>
      </c>
      <c r="H356" s="40">
        <v>0.81870000000000009</v>
      </c>
      <c r="I356" s="35">
        <f>ROUND((Reference!B$16*List!$H356)+Reference!B$17,0)</f>
        <v>971</v>
      </c>
      <c r="J356" s="35">
        <f>ROUND((Reference!C$16*List!$H356)+Reference!C$17,0)</f>
        <v>1448</v>
      </c>
      <c r="K356" s="35">
        <f>ROUND((Reference!D$16*List!$H356)+Reference!D$17,0)</f>
        <v>1735</v>
      </c>
      <c r="L356" s="35">
        <f>ROUND((Reference!E$16*List!$H356)+Reference!E$17,0)</f>
        <v>2145</v>
      </c>
      <c r="M356" s="35">
        <f>ROUND((Reference!F$16*List!$H356)+Reference!F$17,0)</f>
        <v>2235</v>
      </c>
      <c r="N356" s="35">
        <f>ROUND((Reference!G$16*List!$H356)+Reference!G$17,0)</f>
        <v>2530</v>
      </c>
      <c r="O356" s="35">
        <f>ROUND((Reference!H$16*List!$H356)+Reference!H$17,0)</f>
        <v>2626</v>
      </c>
      <c r="P356" s="35">
        <f>ROUND((Reference!I$16*List!$H356)+Reference!I$17,0)</f>
        <v>2730</v>
      </c>
      <c r="Q356" s="35">
        <f>ROUND((Reference!J$16*List!$H356)+Reference!J$17,0)</f>
        <v>3161</v>
      </c>
      <c r="R356" s="35">
        <f>ROUND((Reference!K$16*List!$H356)+Reference!K$17,0)</f>
        <v>3261</v>
      </c>
      <c r="S356" s="35">
        <f>ROUND((Reference!L$16*List!$H356)+Reference!L$17,0)</f>
        <v>3518</v>
      </c>
      <c r="T356" s="35">
        <f>ROUND((Reference!M$16*List!$H356)+Reference!M$17,0)</f>
        <v>4202</v>
      </c>
      <c r="U356" s="35">
        <f>ROUND((Reference!N$16*List!$H356)+Reference!N$17,0)</f>
        <v>16954</v>
      </c>
      <c r="V356" s="36">
        <f>ROUND((Reference!O$16*List!$H356)+Reference!O$17,0)</f>
        <v>630</v>
      </c>
      <c r="W356" s="36">
        <f>ROUND((Reference!P$16*List!$H356)+Reference!P$17,0)</f>
        <v>888</v>
      </c>
      <c r="X356" s="36">
        <f>ROUND((Reference!Q$16*List!$H356)+Reference!Q$17,0)</f>
        <v>444</v>
      </c>
      <c r="Y356" s="37"/>
      <c r="Z356" s="4" t="str">
        <f t="shared" si="11"/>
        <v>DIXIE, Florida</v>
      </c>
      <c r="AA356" s="31" t="s">
        <v>1392</v>
      </c>
      <c r="AB356" s="38" t="s">
        <v>54</v>
      </c>
      <c r="AC356" s="32" t="s">
        <v>1343</v>
      </c>
      <c r="AD356" s="39"/>
      <c r="AE356">
        <f t="shared" si="12"/>
        <v>0.81870000000000009</v>
      </c>
      <c r="AF356">
        <v>38300</v>
      </c>
      <c r="AG356" t="s">
        <v>1396</v>
      </c>
      <c r="AH356">
        <v>0.84240000000000004</v>
      </c>
    </row>
    <row r="357" spans="1:34" x14ac:dyDescent="0.35">
      <c r="A357" s="28" t="s">
        <v>1393</v>
      </c>
      <c r="B357" s="28" t="s">
        <v>1394</v>
      </c>
      <c r="C357" s="29">
        <v>27260</v>
      </c>
      <c r="D357" s="30" t="s">
        <v>965</v>
      </c>
      <c r="E357" s="31" t="s">
        <v>1395</v>
      </c>
      <c r="F357" s="55" t="s">
        <v>1343</v>
      </c>
      <c r="G357" s="33" t="s">
        <v>53</v>
      </c>
      <c r="H357" s="44">
        <v>0.83590000000000009</v>
      </c>
      <c r="I357" s="35">
        <f>ROUND((Reference!B$16*List!$H357)+Reference!B$17,0)</f>
        <v>986</v>
      </c>
      <c r="J357" s="35">
        <f>ROUND((Reference!C$16*List!$H357)+Reference!C$17,0)</f>
        <v>1470</v>
      </c>
      <c r="K357" s="35">
        <f>ROUND((Reference!D$16*List!$H357)+Reference!D$17,0)</f>
        <v>1761</v>
      </c>
      <c r="L357" s="35">
        <f>ROUND((Reference!E$16*List!$H357)+Reference!E$17,0)</f>
        <v>2177</v>
      </c>
      <c r="M357" s="35">
        <f>ROUND((Reference!F$16*List!$H357)+Reference!F$17,0)</f>
        <v>2268</v>
      </c>
      <c r="N357" s="35">
        <f>ROUND((Reference!G$16*List!$H357)+Reference!G$17,0)</f>
        <v>2568</v>
      </c>
      <c r="O357" s="35">
        <f>ROUND((Reference!H$16*List!$H357)+Reference!H$17,0)</f>
        <v>2666</v>
      </c>
      <c r="P357" s="35">
        <f>ROUND((Reference!I$16*List!$H357)+Reference!I$17,0)</f>
        <v>2771</v>
      </c>
      <c r="Q357" s="35">
        <f>ROUND((Reference!J$16*List!$H357)+Reference!J$17,0)</f>
        <v>3209</v>
      </c>
      <c r="R357" s="35">
        <f>ROUND((Reference!K$16*List!$H357)+Reference!K$17,0)</f>
        <v>3310</v>
      </c>
      <c r="S357" s="35">
        <f>ROUND((Reference!L$16*List!$H357)+Reference!L$17,0)</f>
        <v>3572</v>
      </c>
      <c r="T357" s="35">
        <f>ROUND((Reference!M$16*List!$H357)+Reference!M$17,0)</f>
        <v>4266</v>
      </c>
      <c r="U357" s="35">
        <f>ROUND((Reference!N$16*List!$H357)+Reference!N$17,0)</f>
        <v>17211</v>
      </c>
      <c r="V357" s="36">
        <f>ROUND((Reference!O$16*List!$H357)+Reference!O$17,0)</f>
        <v>640</v>
      </c>
      <c r="W357" s="36">
        <f>ROUND((Reference!P$16*List!$H357)+Reference!P$17,0)</f>
        <v>902</v>
      </c>
      <c r="X357" s="36">
        <f>ROUND((Reference!Q$16*List!$H357)+Reference!Q$17,0)</f>
        <v>451</v>
      </c>
      <c r="Y357" s="37"/>
      <c r="Z357" s="4" t="str">
        <f t="shared" si="11"/>
        <v>DUVAL, Florida</v>
      </c>
      <c r="AA357" s="42" t="s">
        <v>1395</v>
      </c>
      <c r="AB357" s="38" t="s">
        <v>54</v>
      </c>
      <c r="AC357" s="43" t="s">
        <v>1343</v>
      </c>
      <c r="AD357" s="45"/>
      <c r="AE357">
        <f t="shared" si="12"/>
        <v>0.83590000000000009</v>
      </c>
      <c r="AF357">
        <v>38340</v>
      </c>
      <c r="AG357" t="s">
        <v>1399</v>
      </c>
      <c r="AH357">
        <v>1.022</v>
      </c>
    </row>
    <row r="358" spans="1:34" x14ac:dyDescent="0.35">
      <c r="A358" s="28" t="s">
        <v>1397</v>
      </c>
      <c r="B358" s="28" t="s">
        <v>1398</v>
      </c>
      <c r="C358" s="41">
        <v>37860</v>
      </c>
      <c r="D358" s="30" t="s">
        <v>1379</v>
      </c>
      <c r="E358" s="42" t="s">
        <v>163</v>
      </c>
      <c r="F358" s="54" t="s">
        <v>1343</v>
      </c>
      <c r="G358" s="33" t="s">
        <v>53</v>
      </c>
      <c r="H358" s="44">
        <v>0.8024</v>
      </c>
      <c r="I358" s="35">
        <f>ROUND((Reference!B$16*List!$H358)+Reference!B$17,0)</f>
        <v>957</v>
      </c>
      <c r="J358" s="35">
        <f>ROUND((Reference!C$16*List!$H358)+Reference!C$17,0)</f>
        <v>1427</v>
      </c>
      <c r="K358" s="35">
        <f>ROUND((Reference!D$16*List!$H358)+Reference!D$17,0)</f>
        <v>1710</v>
      </c>
      <c r="L358" s="35">
        <f>ROUND((Reference!E$16*List!$H358)+Reference!E$17,0)</f>
        <v>2114</v>
      </c>
      <c r="M358" s="35">
        <f>ROUND((Reference!F$16*List!$H358)+Reference!F$17,0)</f>
        <v>2202</v>
      </c>
      <c r="N358" s="35">
        <f>ROUND((Reference!G$16*List!$H358)+Reference!G$17,0)</f>
        <v>2493</v>
      </c>
      <c r="O358" s="35">
        <f>ROUND((Reference!H$16*List!$H358)+Reference!H$17,0)</f>
        <v>2589</v>
      </c>
      <c r="P358" s="35">
        <f>ROUND((Reference!I$16*List!$H358)+Reference!I$17,0)</f>
        <v>2690</v>
      </c>
      <c r="Q358" s="35">
        <f>ROUND((Reference!J$16*List!$H358)+Reference!J$17,0)</f>
        <v>3115</v>
      </c>
      <c r="R358" s="35">
        <f>ROUND((Reference!K$16*List!$H358)+Reference!K$17,0)</f>
        <v>3214</v>
      </c>
      <c r="S358" s="35">
        <f>ROUND((Reference!L$16*List!$H358)+Reference!L$17,0)</f>
        <v>3468</v>
      </c>
      <c r="T358" s="35">
        <f>ROUND((Reference!M$16*List!$H358)+Reference!M$17,0)</f>
        <v>4141</v>
      </c>
      <c r="U358" s="35">
        <f>ROUND((Reference!N$16*List!$H358)+Reference!N$17,0)</f>
        <v>16710</v>
      </c>
      <c r="V358" s="36">
        <f>ROUND((Reference!O$16*List!$H358)+Reference!O$17,0)</f>
        <v>621</v>
      </c>
      <c r="W358" s="36">
        <f>ROUND((Reference!P$16*List!$H358)+Reference!P$17,0)</f>
        <v>875</v>
      </c>
      <c r="X358" s="36">
        <f>ROUND((Reference!Q$16*List!$H358)+Reference!Q$17,0)</f>
        <v>438</v>
      </c>
      <c r="Y358" s="37"/>
      <c r="Z358" s="4" t="str">
        <f t="shared" si="11"/>
        <v>ESCAMBIA, Florida</v>
      </c>
      <c r="AA358" s="42" t="s">
        <v>163</v>
      </c>
      <c r="AB358" s="38" t="s">
        <v>54</v>
      </c>
      <c r="AC358" s="43" t="s">
        <v>1343</v>
      </c>
      <c r="AD358" s="45"/>
      <c r="AE358">
        <f t="shared" si="12"/>
        <v>0.8024</v>
      </c>
      <c r="AF358">
        <v>38540</v>
      </c>
      <c r="AG358" t="s">
        <v>1403</v>
      </c>
      <c r="AH358">
        <v>0.93590000000000007</v>
      </c>
    </row>
    <row r="359" spans="1:34" x14ac:dyDescent="0.35">
      <c r="A359" s="28" t="s">
        <v>1400</v>
      </c>
      <c r="B359" s="28" t="s">
        <v>1401</v>
      </c>
      <c r="C359" s="41">
        <v>19660</v>
      </c>
      <c r="D359" s="30" t="s">
        <v>647</v>
      </c>
      <c r="E359" s="42" t="s">
        <v>1402</v>
      </c>
      <c r="F359" s="54" t="s">
        <v>1343</v>
      </c>
      <c r="G359" s="33" t="s">
        <v>53</v>
      </c>
      <c r="H359" s="44">
        <v>0.8206</v>
      </c>
      <c r="I359" s="35">
        <f>ROUND((Reference!B$16*List!$H359)+Reference!B$17,0)</f>
        <v>973</v>
      </c>
      <c r="J359" s="35">
        <f>ROUND((Reference!C$16*List!$H359)+Reference!C$17,0)</f>
        <v>1450</v>
      </c>
      <c r="K359" s="35">
        <f>ROUND((Reference!D$16*List!$H359)+Reference!D$17,0)</f>
        <v>1738</v>
      </c>
      <c r="L359" s="35">
        <f>ROUND((Reference!E$16*List!$H359)+Reference!E$17,0)</f>
        <v>2148</v>
      </c>
      <c r="M359" s="35">
        <f>ROUND((Reference!F$16*List!$H359)+Reference!F$17,0)</f>
        <v>2238</v>
      </c>
      <c r="N359" s="35">
        <f>ROUND((Reference!G$16*List!$H359)+Reference!G$17,0)</f>
        <v>2534</v>
      </c>
      <c r="O359" s="35">
        <f>ROUND((Reference!H$16*List!$H359)+Reference!H$17,0)</f>
        <v>2631</v>
      </c>
      <c r="P359" s="35">
        <f>ROUND((Reference!I$16*List!$H359)+Reference!I$17,0)</f>
        <v>2734</v>
      </c>
      <c r="Q359" s="35">
        <f>ROUND((Reference!J$16*List!$H359)+Reference!J$17,0)</f>
        <v>3166</v>
      </c>
      <c r="R359" s="35">
        <f>ROUND((Reference!K$16*List!$H359)+Reference!K$17,0)</f>
        <v>3266</v>
      </c>
      <c r="S359" s="35">
        <f>ROUND((Reference!L$16*List!$H359)+Reference!L$17,0)</f>
        <v>3524</v>
      </c>
      <c r="T359" s="35">
        <f>ROUND((Reference!M$16*List!$H359)+Reference!M$17,0)</f>
        <v>4209</v>
      </c>
      <c r="U359" s="35">
        <f>ROUND((Reference!N$16*List!$H359)+Reference!N$17,0)</f>
        <v>16982</v>
      </c>
      <c r="V359" s="36">
        <f>ROUND((Reference!O$16*List!$H359)+Reference!O$17,0)</f>
        <v>631</v>
      </c>
      <c r="W359" s="36">
        <f>ROUND((Reference!P$16*List!$H359)+Reference!P$17,0)</f>
        <v>890</v>
      </c>
      <c r="X359" s="36">
        <f>ROUND((Reference!Q$16*List!$H359)+Reference!Q$17,0)</f>
        <v>445</v>
      </c>
      <c r="Y359" s="37"/>
      <c r="Z359" s="4" t="str">
        <f t="shared" si="11"/>
        <v>FLAGLER, Florida</v>
      </c>
      <c r="AA359" s="42" t="s">
        <v>1402</v>
      </c>
      <c r="AB359" s="38" t="s">
        <v>54</v>
      </c>
      <c r="AC359" s="43" t="s">
        <v>1343</v>
      </c>
      <c r="AD359" s="45"/>
      <c r="AE359">
        <f t="shared" si="12"/>
        <v>0.8206</v>
      </c>
      <c r="AF359">
        <v>38660</v>
      </c>
      <c r="AG359" t="s">
        <v>1406</v>
      </c>
      <c r="AH359">
        <v>0.36360000000000003</v>
      </c>
    </row>
    <row r="360" spans="1:34" x14ac:dyDescent="0.35">
      <c r="A360" s="28" t="s">
        <v>1404</v>
      </c>
      <c r="B360" s="28" t="s">
        <v>1405</v>
      </c>
      <c r="C360" s="41">
        <v>99910</v>
      </c>
      <c r="D360" s="30" t="s">
        <v>82</v>
      </c>
      <c r="E360" s="42" t="s">
        <v>176</v>
      </c>
      <c r="F360" s="54" t="s">
        <v>1343</v>
      </c>
      <c r="G360" s="33" t="s">
        <v>64</v>
      </c>
      <c r="H360" s="40">
        <v>0.81870000000000009</v>
      </c>
      <c r="I360" s="35">
        <f>ROUND((Reference!B$16*List!$H360)+Reference!B$17,0)</f>
        <v>971</v>
      </c>
      <c r="J360" s="35">
        <f>ROUND((Reference!C$16*List!$H360)+Reference!C$17,0)</f>
        <v>1448</v>
      </c>
      <c r="K360" s="35">
        <f>ROUND((Reference!D$16*List!$H360)+Reference!D$17,0)</f>
        <v>1735</v>
      </c>
      <c r="L360" s="35">
        <f>ROUND((Reference!E$16*List!$H360)+Reference!E$17,0)</f>
        <v>2145</v>
      </c>
      <c r="M360" s="35">
        <f>ROUND((Reference!F$16*List!$H360)+Reference!F$17,0)</f>
        <v>2235</v>
      </c>
      <c r="N360" s="35">
        <f>ROUND((Reference!G$16*List!$H360)+Reference!G$17,0)</f>
        <v>2530</v>
      </c>
      <c r="O360" s="35">
        <f>ROUND((Reference!H$16*List!$H360)+Reference!H$17,0)</f>
        <v>2626</v>
      </c>
      <c r="P360" s="35">
        <f>ROUND((Reference!I$16*List!$H360)+Reference!I$17,0)</f>
        <v>2730</v>
      </c>
      <c r="Q360" s="35">
        <f>ROUND((Reference!J$16*List!$H360)+Reference!J$17,0)</f>
        <v>3161</v>
      </c>
      <c r="R360" s="35">
        <f>ROUND((Reference!K$16*List!$H360)+Reference!K$17,0)</f>
        <v>3261</v>
      </c>
      <c r="S360" s="35">
        <f>ROUND((Reference!L$16*List!$H360)+Reference!L$17,0)</f>
        <v>3518</v>
      </c>
      <c r="T360" s="35">
        <f>ROUND((Reference!M$16*List!$H360)+Reference!M$17,0)</f>
        <v>4202</v>
      </c>
      <c r="U360" s="35">
        <f>ROUND((Reference!N$16*List!$H360)+Reference!N$17,0)</f>
        <v>16954</v>
      </c>
      <c r="V360" s="36">
        <f>ROUND((Reference!O$16*List!$H360)+Reference!O$17,0)</f>
        <v>630</v>
      </c>
      <c r="W360" s="36">
        <f>ROUND((Reference!P$16*List!$H360)+Reference!P$17,0)</f>
        <v>888</v>
      </c>
      <c r="X360" s="36">
        <f>ROUND((Reference!Q$16*List!$H360)+Reference!Q$17,0)</f>
        <v>444</v>
      </c>
      <c r="Y360" s="37"/>
      <c r="Z360" s="4" t="str">
        <f t="shared" si="11"/>
        <v>FRANKLIN, Florida</v>
      </c>
      <c r="AA360" s="31" t="s">
        <v>176</v>
      </c>
      <c r="AB360" s="38" t="s">
        <v>54</v>
      </c>
      <c r="AC360" s="32" t="s">
        <v>1343</v>
      </c>
      <c r="AD360" s="39"/>
      <c r="AE360">
        <f t="shared" si="12"/>
        <v>0.81870000000000009</v>
      </c>
      <c r="AF360">
        <v>38860</v>
      </c>
      <c r="AG360" t="s">
        <v>1411</v>
      </c>
      <c r="AH360">
        <v>0.98810000000000009</v>
      </c>
    </row>
    <row r="361" spans="1:34" x14ac:dyDescent="0.35">
      <c r="A361" s="28" t="s">
        <v>1407</v>
      </c>
      <c r="B361" s="28" t="s">
        <v>1408</v>
      </c>
      <c r="C361" s="29">
        <v>45220</v>
      </c>
      <c r="D361" s="30" t="s">
        <v>1409</v>
      </c>
      <c r="E361" s="31" t="s">
        <v>1410</v>
      </c>
      <c r="F361" s="55" t="s">
        <v>1343</v>
      </c>
      <c r="G361" s="33" t="s">
        <v>53</v>
      </c>
      <c r="H361" s="40">
        <v>0.82420000000000004</v>
      </c>
      <c r="I361" s="35">
        <f>ROUND((Reference!B$16*List!$H361)+Reference!B$17,0)</f>
        <v>976</v>
      </c>
      <c r="J361" s="35">
        <f>ROUND((Reference!C$16*List!$H361)+Reference!C$17,0)</f>
        <v>1455</v>
      </c>
      <c r="K361" s="35">
        <f>ROUND((Reference!D$16*List!$H361)+Reference!D$17,0)</f>
        <v>1743</v>
      </c>
      <c r="L361" s="35">
        <f>ROUND((Reference!E$16*List!$H361)+Reference!E$17,0)</f>
        <v>2155</v>
      </c>
      <c r="M361" s="35">
        <f>ROUND((Reference!F$16*List!$H361)+Reference!F$17,0)</f>
        <v>2245</v>
      </c>
      <c r="N361" s="35">
        <f>ROUND((Reference!G$16*List!$H361)+Reference!G$17,0)</f>
        <v>2542</v>
      </c>
      <c r="O361" s="35">
        <f>ROUND((Reference!H$16*List!$H361)+Reference!H$17,0)</f>
        <v>2639</v>
      </c>
      <c r="P361" s="35">
        <f>ROUND((Reference!I$16*List!$H361)+Reference!I$17,0)</f>
        <v>2743</v>
      </c>
      <c r="Q361" s="35">
        <f>ROUND((Reference!J$16*List!$H361)+Reference!J$17,0)</f>
        <v>3176</v>
      </c>
      <c r="R361" s="35">
        <f>ROUND((Reference!K$16*List!$H361)+Reference!K$17,0)</f>
        <v>3276</v>
      </c>
      <c r="S361" s="35">
        <f>ROUND((Reference!L$16*List!$H361)+Reference!L$17,0)</f>
        <v>3535</v>
      </c>
      <c r="T361" s="35">
        <f>ROUND((Reference!M$16*List!$H361)+Reference!M$17,0)</f>
        <v>4222</v>
      </c>
      <c r="U361" s="35">
        <f>ROUND((Reference!N$16*List!$H361)+Reference!N$17,0)</f>
        <v>17036</v>
      </c>
      <c r="V361" s="36">
        <f>ROUND((Reference!O$16*List!$H361)+Reference!O$17,0)</f>
        <v>633</v>
      </c>
      <c r="W361" s="36">
        <f>ROUND((Reference!P$16*List!$H361)+Reference!P$17,0)</f>
        <v>892</v>
      </c>
      <c r="X361" s="36">
        <f>ROUND((Reference!Q$16*List!$H361)+Reference!Q$17,0)</f>
        <v>446</v>
      </c>
      <c r="Y361" s="37"/>
      <c r="Z361" s="4" t="str">
        <f t="shared" si="11"/>
        <v>GADSDEN, Florida</v>
      </c>
      <c r="AA361" s="31" t="s">
        <v>1410</v>
      </c>
      <c r="AB361" s="38" t="s">
        <v>54</v>
      </c>
      <c r="AC361" s="32" t="s">
        <v>1343</v>
      </c>
      <c r="AD361" s="39"/>
      <c r="AE361">
        <f t="shared" si="12"/>
        <v>0.82420000000000004</v>
      </c>
      <c r="AF361">
        <v>38900</v>
      </c>
      <c r="AG361" t="s">
        <v>1415</v>
      </c>
      <c r="AH361">
        <v>1.2357</v>
      </c>
    </row>
    <row r="362" spans="1:34" x14ac:dyDescent="0.35">
      <c r="A362" s="28" t="s">
        <v>1412</v>
      </c>
      <c r="B362" s="28" t="s">
        <v>1413</v>
      </c>
      <c r="C362" s="29">
        <v>23540</v>
      </c>
      <c r="D362" s="30" t="s">
        <v>788</v>
      </c>
      <c r="E362" s="31" t="s">
        <v>1414</v>
      </c>
      <c r="F362" s="54" t="s">
        <v>1343</v>
      </c>
      <c r="G362" s="33" t="s">
        <v>53</v>
      </c>
      <c r="H362" s="40">
        <v>0.8589</v>
      </c>
      <c r="I362" s="35">
        <f>ROUND((Reference!B$16*List!$H362)+Reference!B$17,0)</f>
        <v>1005</v>
      </c>
      <c r="J362" s="35">
        <f>ROUND((Reference!C$16*List!$H362)+Reference!C$17,0)</f>
        <v>1499</v>
      </c>
      <c r="K362" s="35">
        <f>ROUND((Reference!D$16*List!$H362)+Reference!D$17,0)</f>
        <v>1797</v>
      </c>
      <c r="L362" s="35">
        <f>ROUND((Reference!E$16*List!$H362)+Reference!E$17,0)</f>
        <v>2221</v>
      </c>
      <c r="M362" s="35">
        <f>ROUND((Reference!F$16*List!$H362)+Reference!F$17,0)</f>
        <v>2314</v>
      </c>
      <c r="N362" s="35">
        <f>ROUND((Reference!G$16*List!$H362)+Reference!G$17,0)</f>
        <v>2619</v>
      </c>
      <c r="O362" s="35">
        <f>ROUND((Reference!H$16*List!$H362)+Reference!H$17,0)</f>
        <v>2720</v>
      </c>
      <c r="P362" s="35">
        <f>ROUND((Reference!I$16*List!$H362)+Reference!I$17,0)</f>
        <v>2826</v>
      </c>
      <c r="Q362" s="35">
        <f>ROUND((Reference!J$16*List!$H362)+Reference!J$17,0)</f>
        <v>3273</v>
      </c>
      <c r="R362" s="35">
        <f>ROUND((Reference!K$16*List!$H362)+Reference!K$17,0)</f>
        <v>3376</v>
      </c>
      <c r="S362" s="35">
        <f>ROUND((Reference!L$16*List!$H362)+Reference!L$17,0)</f>
        <v>3643</v>
      </c>
      <c r="T362" s="35">
        <f>ROUND((Reference!M$16*List!$H362)+Reference!M$17,0)</f>
        <v>4351</v>
      </c>
      <c r="U362" s="35">
        <f>ROUND((Reference!N$16*List!$H362)+Reference!N$17,0)</f>
        <v>17556</v>
      </c>
      <c r="V362" s="36">
        <f>ROUND((Reference!O$16*List!$H362)+Reference!O$17,0)</f>
        <v>653</v>
      </c>
      <c r="W362" s="36">
        <f>ROUND((Reference!P$16*List!$H362)+Reference!P$17,0)</f>
        <v>920</v>
      </c>
      <c r="X362" s="36">
        <f>ROUND((Reference!Q$16*List!$H362)+Reference!Q$17,0)</f>
        <v>460</v>
      </c>
      <c r="Y362" s="37"/>
      <c r="Z362" s="4" t="str">
        <f t="shared" si="11"/>
        <v>GILCHRIST, Florida</v>
      </c>
      <c r="AA362" s="31" t="s">
        <v>1414</v>
      </c>
      <c r="AB362" s="38" t="s">
        <v>54</v>
      </c>
      <c r="AC362" s="32" t="s">
        <v>1343</v>
      </c>
      <c r="AD362" s="39"/>
      <c r="AE362">
        <f t="shared" si="12"/>
        <v>0.8589</v>
      </c>
      <c r="AF362">
        <v>38940</v>
      </c>
      <c r="AG362" t="s">
        <v>1419</v>
      </c>
      <c r="AH362">
        <v>0.90580000000000005</v>
      </c>
    </row>
    <row r="363" spans="1:34" x14ac:dyDescent="0.35">
      <c r="A363" s="28" t="s">
        <v>1416</v>
      </c>
      <c r="B363" s="28" t="s">
        <v>1417</v>
      </c>
      <c r="C363" s="29">
        <v>99910</v>
      </c>
      <c r="D363" s="30" t="s">
        <v>82</v>
      </c>
      <c r="E363" s="31" t="s">
        <v>1418</v>
      </c>
      <c r="F363" s="54" t="s">
        <v>1343</v>
      </c>
      <c r="G363" s="33" t="s">
        <v>64</v>
      </c>
      <c r="H363" s="44">
        <v>0.81870000000000009</v>
      </c>
      <c r="I363" s="35">
        <f>ROUND((Reference!B$16*List!$H363)+Reference!B$17,0)</f>
        <v>971</v>
      </c>
      <c r="J363" s="35">
        <f>ROUND((Reference!C$16*List!$H363)+Reference!C$17,0)</f>
        <v>1448</v>
      </c>
      <c r="K363" s="35">
        <f>ROUND((Reference!D$16*List!$H363)+Reference!D$17,0)</f>
        <v>1735</v>
      </c>
      <c r="L363" s="35">
        <f>ROUND((Reference!E$16*List!$H363)+Reference!E$17,0)</f>
        <v>2145</v>
      </c>
      <c r="M363" s="35">
        <f>ROUND((Reference!F$16*List!$H363)+Reference!F$17,0)</f>
        <v>2235</v>
      </c>
      <c r="N363" s="35">
        <f>ROUND((Reference!G$16*List!$H363)+Reference!G$17,0)</f>
        <v>2530</v>
      </c>
      <c r="O363" s="35">
        <f>ROUND((Reference!H$16*List!$H363)+Reference!H$17,0)</f>
        <v>2626</v>
      </c>
      <c r="P363" s="35">
        <f>ROUND((Reference!I$16*List!$H363)+Reference!I$17,0)</f>
        <v>2730</v>
      </c>
      <c r="Q363" s="35">
        <f>ROUND((Reference!J$16*List!$H363)+Reference!J$17,0)</f>
        <v>3161</v>
      </c>
      <c r="R363" s="35">
        <f>ROUND((Reference!K$16*List!$H363)+Reference!K$17,0)</f>
        <v>3261</v>
      </c>
      <c r="S363" s="35">
        <f>ROUND((Reference!L$16*List!$H363)+Reference!L$17,0)</f>
        <v>3518</v>
      </c>
      <c r="T363" s="35">
        <f>ROUND((Reference!M$16*List!$H363)+Reference!M$17,0)</f>
        <v>4202</v>
      </c>
      <c r="U363" s="35">
        <f>ROUND((Reference!N$16*List!$H363)+Reference!N$17,0)</f>
        <v>16954</v>
      </c>
      <c r="V363" s="36">
        <f>ROUND((Reference!O$16*List!$H363)+Reference!O$17,0)</f>
        <v>630</v>
      </c>
      <c r="W363" s="36">
        <f>ROUND((Reference!P$16*List!$H363)+Reference!P$17,0)</f>
        <v>888</v>
      </c>
      <c r="X363" s="36">
        <f>ROUND((Reference!Q$16*List!$H363)+Reference!Q$17,0)</f>
        <v>444</v>
      </c>
      <c r="Y363" s="37"/>
      <c r="Z363" s="4" t="str">
        <f t="shared" si="11"/>
        <v>GLADES, Florida</v>
      </c>
      <c r="AA363" s="42" t="s">
        <v>1418</v>
      </c>
      <c r="AB363" s="38" t="s">
        <v>54</v>
      </c>
      <c r="AC363" s="43" t="s">
        <v>1343</v>
      </c>
      <c r="AD363" s="45"/>
      <c r="AE363">
        <f t="shared" si="12"/>
        <v>0.81870000000000009</v>
      </c>
      <c r="AF363">
        <v>39100</v>
      </c>
      <c r="AG363" t="s">
        <v>1423</v>
      </c>
      <c r="AH363">
        <v>1.2066000000000001</v>
      </c>
    </row>
    <row r="364" spans="1:34" x14ac:dyDescent="0.35">
      <c r="A364" s="28" t="s">
        <v>1420</v>
      </c>
      <c r="B364" s="28" t="s">
        <v>1421</v>
      </c>
      <c r="C364" s="41">
        <v>99910</v>
      </c>
      <c r="D364" s="30" t="s">
        <v>82</v>
      </c>
      <c r="E364" s="42" t="s">
        <v>1422</v>
      </c>
      <c r="F364" s="55" t="s">
        <v>1343</v>
      </c>
      <c r="G364" s="33" t="s">
        <v>64</v>
      </c>
      <c r="H364" s="40">
        <v>0.81870000000000009</v>
      </c>
      <c r="I364" s="35">
        <f>ROUND((Reference!B$16*List!$H364)+Reference!B$17,0)</f>
        <v>971</v>
      </c>
      <c r="J364" s="35">
        <f>ROUND((Reference!C$16*List!$H364)+Reference!C$17,0)</f>
        <v>1448</v>
      </c>
      <c r="K364" s="35">
        <f>ROUND((Reference!D$16*List!$H364)+Reference!D$17,0)</f>
        <v>1735</v>
      </c>
      <c r="L364" s="35">
        <f>ROUND((Reference!E$16*List!$H364)+Reference!E$17,0)</f>
        <v>2145</v>
      </c>
      <c r="M364" s="35">
        <f>ROUND((Reference!F$16*List!$H364)+Reference!F$17,0)</f>
        <v>2235</v>
      </c>
      <c r="N364" s="35">
        <f>ROUND((Reference!G$16*List!$H364)+Reference!G$17,0)</f>
        <v>2530</v>
      </c>
      <c r="O364" s="35">
        <f>ROUND((Reference!H$16*List!$H364)+Reference!H$17,0)</f>
        <v>2626</v>
      </c>
      <c r="P364" s="35">
        <f>ROUND((Reference!I$16*List!$H364)+Reference!I$17,0)</f>
        <v>2730</v>
      </c>
      <c r="Q364" s="35">
        <f>ROUND((Reference!J$16*List!$H364)+Reference!J$17,0)</f>
        <v>3161</v>
      </c>
      <c r="R364" s="35">
        <f>ROUND((Reference!K$16*List!$H364)+Reference!K$17,0)</f>
        <v>3261</v>
      </c>
      <c r="S364" s="35">
        <f>ROUND((Reference!L$16*List!$H364)+Reference!L$17,0)</f>
        <v>3518</v>
      </c>
      <c r="T364" s="35">
        <f>ROUND((Reference!M$16*List!$H364)+Reference!M$17,0)</f>
        <v>4202</v>
      </c>
      <c r="U364" s="35">
        <f>ROUND((Reference!N$16*List!$H364)+Reference!N$17,0)</f>
        <v>16954</v>
      </c>
      <c r="V364" s="36">
        <f>ROUND((Reference!O$16*List!$H364)+Reference!O$17,0)</f>
        <v>630</v>
      </c>
      <c r="W364" s="36">
        <f>ROUND((Reference!P$16*List!$H364)+Reference!P$17,0)</f>
        <v>888</v>
      </c>
      <c r="X364" s="36">
        <f>ROUND((Reference!Q$16*List!$H364)+Reference!Q$17,0)</f>
        <v>444</v>
      </c>
      <c r="Y364" s="37"/>
      <c r="Z364" s="4" t="str">
        <f t="shared" si="11"/>
        <v>GULF, Florida</v>
      </c>
      <c r="AA364" s="31" t="s">
        <v>1422</v>
      </c>
      <c r="AB364" s="38" t="s">
        <v>54</v>
      </c>
      <c r="AC364" s="32" t="s">
        <v>1343</v>
      </c>
      <c r="AD364" s="39"/>
      <c r="AE364">
        <f t="shared" si="12"/>
        <v>0.81870000000000009</v>
      </c>
      <c r="AF364">
        <v>39150</v>
      </c>
      <c r="AG364" t="s">
        <v>486</v>
      </c>
      <c r="AH364">
        <v>0.98510000000000009</v>
      </c>
    </row>
    <row r="365" spans="1:34" x14ac:dyDescent="0.35">
      <c r="A365" s="28" t="s">
        <v>1424</v>
      </c>
      <c r="B365" s="28" t="s">
        <v>1425</v>
      </c>
      <c r="C365" s="29">
        <v>99910</v>
      </c>
      <c r="D365" s="30" t="s">
        <v>82</v>
      </c>
      <c r="E365" s="31" t="s">
        <v>1426</v>
      </c>
      <c r="F365" s="54" t="s">
        <v>1343</v>
      </c>
      <c r="G365" s="33" t="s">
        <v>64</v>
      </c>
      <c r="H365" s="44">
        <v>0.81870000000000009</v>
      </c>
      <c r="I365" s="35">
        <f>ROUND((Reference!B$16*List!$H365)+Reference!B$17,0)</f>
        <v>971</v>
      </c>
      <c r="J365" s="35">
        <f>ROUND((Reference!C$16*List!$H365)+Reference!C$17,0)</f>
        <v>1448</v>
      </c>
      <c r="K365" s="35">
        <f>ROUND((Reference!D$16*List!$H365)+Reference!D$17,0)</f>
        <v>1735</v>
      </c>
      <c r="L365" s="35">
        <f>ROUND((Reference!E$16*List!$H365)+Reference!E$17,0)</f>
        <v>2145</v>
      </c>
      <c r="M365" s="35">
        <f>ROUND((Reference!F$16*List!$H365)+Reference!F$17,0)</f>
        <v>2235</v>
      </c>
      <c r="N365" s="35">
        <f>ROUND((Reference!G$16*List!$H365)+Reference!G$17,0)</f>
        <v>2530</v>
      </c>
      <c r="O365" s="35">
        <f>ROUND((Reference!H$16*List!$H365)+Reference!H$17,0)</f>
        <v>2626</v>
      </c>
      <c r="P365" s="35">
        <f>ROUND((Reference!I$16*List!$H365)+Reference!I$17,0)</f>
        <v>2730</v>
      </c>
      <c r="Q365" s="35">
        <f>ROUND((Reference!J$16*List!$H365)+Reference!J$17,0)</f>
        <v>3161</v>
      </c>
      <c r="R365" s="35">
        <f>ROUND((Reference!K$16*List!$H365)+Reference!K$17,0)</f>
        <v>3261</v>
      </c>
      <c r="S365" s="35">
        <f>ROUND((Reference!L$16*List!$H365)+Reference!L$17,0)</f>
        <v>3518</v>
      </c>
      <c r="T365" s="35">
        <f>ROUND((Reference!M$16*List!$H365)+Reference!M$17,0)</f>
        <v>4202</v>
      </c>
      <c r="U365" s="35">
        <f>ROUND((Reference!N$16*List!$H365)+Reference!N$17,0)</f>
        <v>16954</v>
      </c>
      <c r="V365" s="36">
        <f>ROUND((Reference!O$16*List!$H365)+Reference!O$17,0)</f>
        <v>630</v>
      </c>
      <c r="W365" s="36">
        <f>ROUND((Reference!P$16*List!$H365)+Reference!P$17,0)</f>
        <v>888</v>
      </c>
      <c r="X365" s="36">
        <f>ROUND((Reference!Q$16*List!$H365)+Reference!Q$17,0)</f>
        <v>444</v>
      </c>
      <c r="Y365" s="37"/>
      <c r="Z365" s="4" t="str">
        <f t="shared" si="11"/>
        <v>HAMILTON, Florida</v>
      </c>
      <c r="AA365" s="42" t="s">
        <v>1426</v>
      </c>
      <c r="AB365" s="38" t="s">
        <v>54</v>
      </c>
      <c r="AC365" s="43" t="s">
        <v>1343</v>
      </c>
      <c r="AD365" s="45"/>
      <c r="AE365">
        <f t="shared" si="12"/>
        <v>0.81870000000000009</v>
      </c>
      <c r="AF365">
        <v>39300</v>
      </c>
      <c r="AG365" t="s">
        <v>1430</v>
      </c>
      <c r="AH365">
        <v>1.0295000000000001</v>
      </c>
    </row>
    <row r="366" spans="1:34" x14ac:dyDescent="0.35">
      <c r="A366" s="28" t="s">
        <v>1427</v>
      </c>
      <c r="B366" s="28" t="s">
        <v>1428</v>
      </c>
      <c r="C366" s="41">
        <v>99910</v>
      </c>
      <c r="D366" s="30" t="s">
        <v>82</v>
      </c>
      <c r="E366" s="42" t="s">
        <v>1429</v>
      </c>
      <c r="F366" s="55" t="s">
        <v>1343</v>
      </c>
      <c r="G366" s="33" t="s">
        <v>64</v>
      </c>
      <c r="H366" s="40">
        <v>0.81870000000000009</v>
      </c>
      <c r="I366" s="35">
        <f>ROUND((Reference!B$16*List!$H366)+Reference!B$17,0)</f>
        <v>971</v>
      </c>
      <c r="J366" s="35">
        <f>ROUND((Reference!C$16*List!$H366)+Reference!C$17,0)</f>
        <v>1448</v>
      </c>
      <c r="K366" s="35">
        <f>ROUND((Reference!D$16*List!$H366)+Reference!D$17,0)</f>
        <v>1735</v>
      </c>
      <c r="L366" s="35">
        <f>ROUND((Reference!E$16*List!$H366)+Reference!E$17,0)</f>
        <v>2145</v>
      </c>
      <c r="M366" s="35">
        <f>ROUND((Reference!F$16*List!$H366)+Reference!F$17,0)</f>
        <v>2235</v>
      </c>
      <c r="N366" s="35">
        <f>ROUND((Reference!G$16*List!$H366)+Reference!G$17,0)</f>
        <v>2530</v>
      </c>
      <c r="O366" s="35">
        <f>ROUND((Reference!H$16*List!$H366)+Reference!H$17,0)</f>
        <v>2626</v>
      </c>
      <c r="P366" s="35">
        <f>ROUND((Reference!I$16*List!$H366)+Reference!I$17,0)</f>
        <v>2730</v>
      </c>
      <c r="Q366" s="35">
        <f>ROUND((Reference!J$16*List!$H366)+Reference!J$17,0)</f>
        <v>3161</v>
      </c>
      <c r="R366" s="35">
        <f>ROUND((Reference!K$16*List!$H366)+Reference!K$17,0)</f>
        <v>3261</v>
      </c>
      <c r="S366" s="35">
        <f>ROUND((Reference!L$16*List!$H366)+Reference!L$17,0)</f>
        <v>3518</v>
      </c>
      <c r="T366" s="35">
        <f>ROUND((Reference!M$16*List!$H366)+Reference!M$17,0)</f>
        <v>4202</v>
      </c>
      <c r="U366" s="35">
        <f>ROUND((Reference!N$16*List!$H366)+Reference!N$17,0)</f>
        <v>16954</v>
      </c>
      <c r="V366" s="36">
        <f>ROUND((Reference!O$16*List!$H366)+Reference!O$17,0)</f>
        <v>630</v>
      </c>
      <c r="W366" s="36">
        <f>ROUND((Reference!P$16*List!$H366)+Reference!P$17,0)</f>
        <v>888</v>
      </c>
      <c r="X366" s="36">
        <f>ROUND((Reference!Q$16*List!$H366)+Reference!Q$17,0)</f>
        <v>444</v>
      </c>
      <c r="Y366" s="37"/>
      <c r="Z366" s="4" t="str">
        <f t="shared" si="11"/>
        <v>HARDEE, Florida</v>
      </c>
      <c r="AA366" s="31" t="s">
        <v>1429</v>
      </c>
      <c r="AB366" s="38" t="s">
        <v>54</v>
      </c>
      <c r="AC366" s="32" t="s">
        <v>1343</v>
      </c>
      <c r="AD366" s="39"/>
      <c r="AE366">
        <f t="shared" si="12"/>
        <v>0.81870000000000009</v>
      </c>
      <c r="AF366">
        <v>39340</v>
      </c>
      <c r="AG366" t="s">
        <v>1434</v>
      </c>
      <c r="AH366">
        <v>0.93890000000000007</v>
      </c>
    </row>
    <row r="367" spans="1:34" x14ac:dyDescent="0.35">
      <c r="A367" s="28" t="s">
        <v>1431</v>
      </c>
      <c r="B367" s="28" t="s">
        <v>1432</v>
      </c>
      <c r="C367" s="29">
        <v>99910</v>
      </c>
      <c r="D367" s="30" t="s">
        <v>82</v>
      </c>
      <c r="E367" s="31" t="s">
        <v>1433</v>
      </c>
      <c r="F367" s="55" t="s">
        <v>1343</v>
      </c>
      <c r="G367" s="33" t="s">
        <v>64</v>
      </c>
      <c r="H367" s="44">
        <v>0.81870000000000009</v>
      </c>
      <c r="I367" s="35">
        <f>ROUND((Reference!B$16*List!$H367)+Reference!B$17,0)</f>
        <v>971</v>
      </c>
      <c r="J367" s="35">
        <f>ROUND((Reference!C$16*List!$H367)+Reference!C$17,0)</f>
        <v>1448</v>
      </c>
      <c r="K367" s="35">
        <f>ROUND((Reference!D$16*List!$H367)+Reference!D$17,0)</f>
        <v>1735</v>
      </c>
      <c r="L367" s="35">
        <f>ROUND((Reference!E$16*List!$H367)+Reference!E$17,0)</f>
        <v>2145</v>
      </c>
      <c r="M367" s="35">
        <f>ROUND((Reference!F$16*List!$H367)+Reference!F$17,0)</f>
        <v>2235</v>
      </c>
      <c r="N367" s="35">
        <f>ROUND((Reference!G$16*List!$H367)+Reference!G$17,0)</f>
        <v>2530</v>
      </c>
      <c r="O367" s="35">
        <f>ROUND((Reference!H$16*List!$H367)+Reference!H$17,0)</f>
        <v>2626</v>
      </c>
      <c r="P367" s="35">
        <f>ROUND((Reference!I$16*List!$H367)+Reference!I$17,0)</f>
        <v>2730</v>
      </c>
      <c r="Q367" s="35">
        <f>ROUND((Reference!J$16*List!$H367)+Reference!J$17,0)</f>
        <v>3161</v>
      </c>
      <c r="R367" s="35">
        <f>ROUND((Reference!K$16*List!$H367)+Reference!K$17,0)</f>
        <v>3261</v>
      </c>
      <c r="S367" s="35">
        <f>ROUND((Reference!L$16*List!$H367)+Reference!L$17,0)</f>
        <v>3518</v>
      </c>
      <c r="T367" s="35">
        <f>ROUND((Reference!M$16*List!$H367)+Reference!M$17,0)</f>
        <v>4202</v>
      </c>
      <c r="U367" s="35">
        <f>ROUND((Reference!N$16*List!$H367)+Reference!N$17,0)</f>
        <v>16954</v>
      </c>
      <c r="V367" s="36">
        <f>ROUND((Reference!O$16*List!$H367)+Reference!O$17,0)</f>
        <v>630</v>
      </c>
      <c r="W367" s="36">
        <f>ROUND((Reference!P$16*List!$H367)+Reference!P$17,0)</f>
        <v>888</v>
      </c>
      <c r="X367" s="36">
        <f>ROUND((Reference!Q$16*List!$H367)+Reference!Q$17,0)</f>
        <v>444</v>
      </c>
      <c r="Y367" s="37"/>
      <c r="Z367" s="4" t="str">
        <f t="shared" si="11"/>
        <v>HENDRY, Florida</v>
      </c>
      <c r="AA367" s="42" t="s">
        <v>1433</v>
      </c>
      <c r="AB367" s="38" t="s">
        <v>54</v>
      </c>
      <c r="AC367" s="43" t="s">
        <v>1343</v>
      </c>
      <c r="AD367" s="45"/>
      <c r="AE367">
        <f t="shared" si="12"/>
        <v>0.81870000000000009</v>
      </c>
      <c r="AF367">
        <v>39380</v>
      </c>
      <c r="AG367" t="s">
        <v>1228</v>
      </c>
      <c r="AH367">
        <v>0.79760000000000009</v>
      </c>
    </row>
    <row r="368" spans="1:34" x14ac:dyDescent="0.35">
      <c r="A368" s="28" t="s">
        <v>1435</v>
      </c>
      <c r="B368" s="28" t="s">
        <v>1436</v>
      </c>
      <c r="C368" s="41">
        <v>45300</v>
      </c>
      <c r="D368" s="30" t="s">
        <v>1437</v>
      </c>
      <c r="E368" s="42" t="s">
        <v>1438</v>
      </c>
      <c r="F368" s="55" t="s">
        <v>1343</v>
      </c>
      <c r="G368" s="33" t="s">
        <v>53</v>
      </c>
      <c r="H368" s="40">
        <v>0.87960000000000005</v>
      </c>
      <c r="I368" s="35">
        <f>ROUND((Reference!B$16*List!$H368)+Reference!B$17,0)</f>
        <v>1023</v>
      </c>
      <c r="J368" s="35">
        <f>ROUND((Reference!C$16*List!$H368)+Reference!C$17,0)</f>
        <v>1526</v>
      </c>
      <c r="K368" s="35">
        <f>ROUND((Reference!D$16*List!$H368)+Reference!D$17,0)</f>
        <v>1828</v>
      </c>
      <c r="L368" s="35">
        <f>ROUND((Reference!E$16*List!$H368)+Reference!E$17,0)</f>
        <v>2260</v>
      </c>
      <c r="M368" s="35">
        <f>ROUND((Reference!F$16*List!$H368)+Reference!F$17,0)</f>
        <v>2355</v>
      </c>
      <c r="N368" s="35">
        <f>ROUND((Reference!G$16*List!$H368)+Reference!G$17,0)</f>
        <v>2666</v>
      </c>
      <c r="O368" s="35">
        <f>ROUND((Reference!H$16*List!$H368)+Reference!H$17,0)</f>
        <v>2768</v>
      </c>
      <c r="P368" s="35">
        <f>ROUND((Reference!I$16*List!$H368)+Reference!I$17,0)</f>
        <v>2876</v>
      </c>
      <c r="Q368" s="35">
        <f>ROUND((Reference!J$16*List!$H368)+Reference!J$17,0)</f>
        <v>3331</v>
      </c>
      <c r="R368" s="35">
        <f>ROUND((Reference!K$16*List!$H368)+Reference!K$17,0)</f>
        <v>3436</v>
      </c>
      <c r="S368" s="35">
        <f>ROUND((Reference!L$16*List!$H368)+Reference!L$17,0)</f>
        <v>3707</v>
      </c>
      <c r="T368" s="35">
        <f>ROUND((Reference!M$16*List!$H368)+Reference!M$17,0)</f>
        <v>4428</v>
      </c>
      <c r="U368" s="35">
        <f>ROUND((Reference!N$16*List!$H368)+Reference!N$17,0)</f>
        <v>17865</v>
      </c>
      <c r="V368" s="36">
        <f>ROUND((Reference!O$16*List!$H368)+Reference!O$17,0)</f>
        <v>664</v>
      </c>
      <c r="W368" s="36">
        <f>ROUND((Reference!P$16*List!$H368)+Reference!P$17,0)</f>
        <v>936</v>
      </c>
      <c r="X368" s="36">
        <f>ROUND((Reference!Q$16*List!$H368)+Reference!Q$17,0)</f>
        <v>468</v>
      </c>
      <c r="Y368" s="37"/>
      <c r="Z368" s="4" t="str">
        <f t="shared" si="11"/>
        <v>HERNANDO, Florida</v>
      </c>
      <c r="AA368" s="31" t="s">
        <v>1438</v>
      </c>
      <c r="AB368" s="38" t="s">
        <v>54</v>
      </c>
      <c r="AC368" s="32" t="s">
        <v>1343</v>
      </c>
      <c r="AD368" s="39"/>
      <c r="AE368">
        <f t="shared" si="12"/>
        <v>0.87960000000000005</v>
      </c>
      <c r="AF368">
        <v>39460</v>
      </c>
      <c r="AG368" t="s">
        <v>1371</v>
      </c>
      <c r="AH368">
        <v>0.84820000000000007</v>
      </c>
    </row>
    <row r="369" spans="1:34" x14ac:dyDescent="0.35">
      <c r="A369" s="28" t="s">
        <v>1439</v>
      </c>
      <c r="B369" s="28" t="s">
        <v>1440</v>
      </c>
      <c r="C369" s="29">
        <v>42700</v>
      </c>
      <c r="D369" s="30" t="s">
        <v>1441</v>
      </c>
      <c r="E369" s="31" t="s">
        <v>1442</v>
      </c>
      <c r="F369" s="54" t="s">
        <v>1343</v>
      </c>
      <c r="G369" s="33" t="s">
        <v>53</v>
      </c>
      <c r="H369" s="40">
        <v>0.83710000000000007</v>
      </c>
      <c r="I369" s="35">
        <f>ROUND((Reference!B$16*List!$H369)+Reference!B$17,0)</f>
        <v>987</v>
      </c>
      <c r="J369" s="35">
        <f>ROUND((Reference!C$16*List!$H369)+Reference!C$17,0)</f>
        <v>1472</v>
      </c>
      <c r="K369" s="35">
        <f>ROUND((Reference!D$16*List!$H369)+Reference!D$17,0)</f>
        <v>1763</v>
      </c>
      <c r="L369" s="35">
        <f>ROUND((Reference!E$16*List!$H369)+Reference!E$17,0)</f>
        <v>2180</v>
      </c>
      <c r="M369" s="35">
        <f>ROUND((Reference!F$16*List!$H369)+Reference!F$17,0)</f>
        <v>2271</v>
      </c>
      <c r="N369" s="35">
        <f>ROUND((Reference!G$16*List!$H369)+Reference!G$17,0)</f>
        <v>2571</v>
      </c>
      <c r="O369" s="35">
        <f>ROUND((Reference!H$16*List!$H369)+Reference!H$17,0)</f>
        <v>2669</v>
      </c>
      <c r="P369" s="35">
        <f>ROUND((Reference!I$16*List!$H369)+Reference!I$17,0)</f>
        <v>2774</v>
      </c>
      <c r="Q369" s="35">
        <f>ROUND((Reference!J$16*List!$H369)+Reference!J$17,0)</f>
        <v>3212</v>
      </c>
      <c r="R369" s="35">
        <f>ROUND((Reference!K$16*List!$H369)+Reference!K$17,0)</f>
        <v>3314</v>
      </c>
      <c r="S369" s="35">
        <f>ROUND((Reference!L$16*List!$H369)+Reference!L$17,0)</f>
        <v>3575</v>
      </c>
      <c r="T369" s="35">
        <f>ROUND((Reference!M$16*List!$H369)+Reference!M$17,0)</f>
        <v>4270</v>
      </c>
      <c r="U369" s="35">
        <f>ROUND((Reference!N$16*List!$H369)+Reference!N$17,0)</f>
        <v>17229</v>
      </c>
      <c r="V369" s="36">
        <f>ROUND((Reference!O$16*List!$H369)+Reference!O$17,0)</f>
        <v>640</v>
      </c>
      <c r="W369" s="36">
        <f>ROUND((Reference!P$16*List!$H369)+Reference!P$17,0)</f>
        <v>902</v>
      </c>
      <c r="X369" s="36">
        <f>ROUND((Reference!Q$16*List!$H369)+Reference!Q$17,0)</f>
        <v>451</v>
      </c>
      <c r="Y369" s="37"/>
      <c r="Z369" s="4" t="str">
        <f t="shared" si="11"/>
        <v>HIGHLANDS, Florida</v>
      </c>
      <c r="AA369" s="31" t="s">
        <v>1442</v>
      </c>
      <c r="AB369" s="38" t="s">
        <v>54</v>
      </c>
      <c r="AC369" s="32" t="s">
        <v>1343</v>
      </c>
      <c r="AD369" s="39"/>
      <c r="AE369">
        <f t="shared" si="12"/>
        <v>0.83710000000000007</v>
      </c>
      <c r="AF369">
        <v>39540</v>
      </c>
      <c r="AG369" t="s">
        <v>1446</v>
      </c>
      <c r="AH369">
        <v>0.90349999999999997</v>
      </c>
    </row>
    <row r="370" spans="1:34" x14ac:dyDescent="0.35">
      <c r="A370" s="28" t="s">
        <v>1443</v>
      </c>
      <c r="B370" s="28" t="s">
        <v>1444</v>
      </c>
      <c r="C370" s="29">
        <v>45300</v>
      </c>
      <c r="D370" s="30" t="s">
        <v>1437</v>
      </c>
      <c r="E370" s="31" t="s">
        <v>1445</v>
      </c>
      <c r="F370" s="54" t="s">
        <v>1343</v>
      </c>
      <c r="G370" s="33" t="s">
        <v>53</v>
      </c>
      <c r="H370" s="40">
        <v>0.87960000000000005</v>
      </c>
      <c r="I370" s="35">
        <f>ROUND((Reference!B$16*List!$H370)+Reference!B$17,0)</f>
        <v>1023</v>
      </c>
      <c r="J370" s="35">
        <f>ROUND((Reference!C$16*List!$H370)+Reference!C$17,0)</f>
        <v>1526</v>
      </c>
      <c r="K370" s="35">
        <f>ROUND((Reference!D$16*List!$H370)+Reference!D$17,0)</f>
        <v>1828</v>
      </c>
      <c r="L370" s="35">
        <f>ROUND((Reference!E$16*List!$H370)+Reference!E$17,0)</f>
        <v>2260</v>
      </c>
      <c r="M370" s="35">
        <f>ROUND((Reference!F$16*List!$H370)+Reference!F$17,0)</f>
        <v>2355</v>
      </c>
      <c r="N370" s="35">
        <f>ROUND((Reference!G$16*List!$H370)+Reference!G$17,0)</f>
        <v>2666</v>
      </c>
      <c r="O370" s="35">
        <f>ROUND((Reference!H$16*List!$H370)+Reference!H$17,0)</f>
        <v>2768</v>
      </c>
      <c r="P370" s="35">
        <f>ROUND((Reference!I$16*List!$H370)+Reference!I$17,0)</f>
        <v>2876</v>
      </c>
      <c r="Q370" s="35">
        <f>ROUND((Reference!J$16*List!$H370)+Reference!J$17,0)</f>
        <v>3331</v>
      </c>
      <c r="R370" s="35">
        <f>ROUND((Reference!K$16*List!$H370)+Reference!K$17,0)</f>
        <v>3436</v>
      </c>
      <c r="S370" s="35">
        <f>ROUND((Reference!L$16*List!$H370)+Reference!L$17,0)</f>
        <v>3707</v>
      </c>
      <c r="T370" s="35">
        <f>ROUND((Reference!M$16*List!$H370)+Reference!M$17,0)</f>
        <v>4428</v>
      </c>
      <c r="U370" s="35">
        <f>ROUND((Reference!N$16*List!$H370)+Reference!N$17,0)</f>
        <v>17865</v>
      </c>
      <c r="V370" s="36">
        <f>ROUND((Reference!O$16*List!$H370)+Reference!O$17,0)</f>
        <v>664</v>
      </c>
      <c r="W370" s="36">
        <f>ROUND((Reference!P$16*List!$H370)+Reference!P$17,0)</f>
        <v>936</v>
      </c>
      <c r="X370" s="36">
        <f>ROUND((Reference!Q$16*List!$H370)+Reference!Q$17,0)</f>
        <v>468</v>
      </c>
      <c r="Y370" s="37"/>
      <c r="Z370" s="4" t="str">
        <f t="shared" si="11"/>
        <v>HILLSBOROUGH, Florida</v>
      </c>
      <c r="AA370" s="31" t="s">
        <v>1445</v>
      </c>
      <c r="AB370" s="38" t="s">
        <v>54</v>
      </c>
      <c r="AC370" s="32" t="s">
        <v>1343</v>
      </c>
      <c r="AD370" s="39"/>
      <c r="AE370">
        <f t="shared" si="12"/>
        <v>0.87960000000000005</v>
      </c>
      <c r="AF370">
        <v>39580</v>
      </c>
      <c r="AG370" t="s">
        <v>1450</v>
      </c>
      <c r="AH370">
        <v>0.94450000000000001</v>
      </c>
    </row>
    <row r="371" spans="1:34" x14ac:dyDescent="0.35">
      <c r="A371" s="28" t="s">
        <v>1447</v>
      </c>
      <c r="B371" s="28" t="s">
        <v>1448</v>
      </c>
      <c r="C371" s="29">
        <v>99910</v>
      </c>
      <c r="D371" s="30" t="s">
        <v>82</v>
      </c>
      <c r="E371" s="31" t="s">
        <v>1449</v>
      </c>
      <c r="F371" s="54" t="s">
        <v>1343</v>
      </c>
      <c r="G371" s="33" t="s">
        <v>64</v>
      </c>
      <c r="H371" s="44">
        <v>0.81870000000000009</v>
      </c>
      <c r="I371" s="35">
        <f>ROUND((Reference!B$16*List!$H371)+Reference!B$17,0)</f>
        <v>971</v>
      </c>
      <c r="J371" s="35">
        <f>ROUND((Reference!C$16*List!$H371)+Reference!C$17,0)</f>
        <v>1448</v>
      </c>
      <c r="K371" s="35">
        <f>ROUND((Reference!D$16*List!$H371)+Reference!D$17,0)</f>
        <v>1735</v>
      </c>
      <c r="L371" s="35">
        <f>ROUND((Reference!E$16*List!$H371)+Reference!E$17,0)</f>
        <v>2145</v>
      </c>
      <c r="M371" s="35">
        <f>ROUND((Reference!F$16*List!$H371)+Reference!F$17,0)</f>
        <v>2235</v>
      </c>
      <c r="N371" s="35">
        <f>ROUND((Reference!G$16*List!$H371)+Reference!G$17,0)</f>
        <v>2530</v>
      </c>
      <c r="O371" s="35">
        <f>ROUND((Reference!H$16*List!$H371)+Reference!H$17,0)</f>
        <v>2626</v>
      </c>
      <c r="P371" s="35">
        <f>ROUND((Reference!I$16*List!$H371)+Reference!I$17,0)</f>
        <v>2730</v>
      </c>
      <c r="Q371" s="35">
        <f>ROUND((Reference!J$16*List!$H371)+Reference!J$17,0)</f>
        <v>3161</v>
      </c>
      <c r="R371" s="35">
        <f>ROUND((Reference!K$16*List!$H371)+Reference!K$17,0)</f>
        <v>3261</v>
      </c>
      <c r="S371" s="35">
        <f>ROUND((Reference!L$16*List!$H371)+Reference!L$17,0)</f>
        <v>3518</v>
      </c>
      <c r="T371" s="35">
        <f>ROUND((Reference!M$16*List!$H371)+Reference!M$17,0)</f>
        <v>4202</v>
      </c>
      <c r="U371" s="35">
        <f>ROUND((Reference!N$16*List!$H371)+Reference!N$17,0)</f>
        <v>16954</v>
      </c>
      <c r="V371" s="36">
        <f>ROUND((Reference!O$16*List!$H371)+Reference!O$17,0)</f>
        <v>630</v>
      </c>
      <c r="W371" s="36">
        <f>ROUND((Reference!P$16*List!$H371)+Reference!P$17,0)</f>
        <v>888</v>
      </c>
      <c r="X371" s="36">
        <f>ROUND((Reference!Q$16*List!$H371)+Reference!Q$17,0)</f>
        <v>444</v>
      </c>
      <c r="Y371" s="37"/>
      <c r="Z371" s="4" t="str">
        <f t="shared" si="11"/>
        <v>HOLMES, Florida</v>
      </c>
      <c r="AA371" s="42" t="s">
        <v>1449</v>
      </c>
      <c r="AB371" s="38" t="s">
        <v>54</v>
      </c>
      <c r="AC371" s="43" t="s">
        <v>1343</v>
      </c>
      <c r="AD371" s="45"/>
      <c r="AE371">
        <f t="shared" si="12"/>
        <v>0.81870000000000009</v>
      </c>
      <c r="AF371">
        <v>39660</v>
      </c>
      <c r="AG371" t="s">
        <v>1455</v>
      </c>
      <c r="AH371">
        <v>0.88950000000000007</v>
      </c>
    </row>
    <row r="372" spans="1:34" x14ac:dyDescent="0.35">
      <c r="A372" s="28" t="s">
        <v>1451</v>
      </c>
      <c r="B372" s="28" t="s">
        <v>1452</v>
      </c>
      <c r="C372" s="41">
        <v>42680</v>
      </c>
      <c r="D372" s="30" t="s">
        <v>1453</v>
      </c>
      <c r="E372" s="42" t="s">
        <v>1454</v>
      </c>
      <c r="F372" s="55" t="s">
        <v>1343</v>
      </c>
      <c r="G372" s="33" t="s">
        <v>53</v>
      </c>
      <c r="H372" s="44">
        <v>0.7974</v>
      </c>
      <c r="I372" s="35">
        <f>ROUND((Reference!B$16*List!$H372)+Reference!B$17,0)</f>
        <v>953</v>
      </c>
      <c r="J372" s="35">
        <f>ROUND((Reference!C$16*List!$H372)+Reference!C$17,0)</f>
        <v>1421</v>
      </c>
      <c r="K372" s="35">
        <f>ROUND((Reference!D$16*List!$H372)+Reference!D$17,0)</f>
        <v>1702</v>
      </c>
      <c r="L372" s="35">
        <f>ROUND((Reference!E$16*List!$H372)+Reference!E$17,0)</f>
        <v>2104</v>
      </c>
      <c r="M372" s="35">
        <f>ROUND((Reference!F$16*List!$H372)+Reference!F$17,0)</f>
        <v>2192</v>
      </c>
      <c r="N372" s="35">
        <f>ROUND((Reference!G$16*List!$H372)+Reference!G$17,0)</f>
        <v>2482</v>
      </c>
      <c r="O372" s="35">
        <f>ROUND((Reference!H$16*List!$H372)+Reference!H$17,0)</f>
        <v>2577</v>
      </c>
      <c r="P372" s="35">
        <f>ROUND((Reference!I$16*List!$H372)+Reference!I$17,0)</f>
        <v>2678</v>
      </c>
      <c r="Q372" s="35">
        <f>ROUND((Reference!J$16*List!$H372)+Reference!J$17,0)</f>
        <v>3101</v>
      </c>
      <c r="R372" s="35">
        <f>ROUND((Reference!K$16*List!$H372)+Reference!K$17,0)</f>
        <v>3199</v>
      </c>
      <c r="S372" s="35">
        <f>ROUND((Reference!L$16*List!$H372)+Reference!L$17,0)</f>
        <v>3452</v>
      </c>
      <c r="T372" s="35">
        <f>ROUND((Reference!M$16*List!$H372)+Reference!M$17,0)</f>
        <v>4123</v>
      </c>
      <c r="U372" s="35">
        <f>ROUND((Reference!N$16*List!$H372)+Reference!N$17,0)</f>
        <v>16635</v>
      </c>
      <c r="V372" s="36">
        <f>ROUND((Reference!O$16*List!$H372)+Reference!O$17,0)</f>
        <v>618</v>
      </c>
      <c r="W372" s="36">
        <f>ROUND((Reference!P$16*List!$H372)+Reference!P$17,0)</f>
        <v>871</v>
      </c>
      <c r="X372" s="36">
        <f>ROUND((Reference!Q$16*List!$H372)+Reference!Q$17,0)</f>
        <v>436</v>
      </c>
      <c r="Y372" s="37"/>
      <c r="Z372" s="4" t="str">
        <f t="shared" si="11"/>
        <v>INDIAN RIVER, Florida</v>
      </c>
      <c r="AA372" s="42" t="s">
        <v>1454</v>
      </c>
      <c r="AB372" s="38" t="s">
        <v>54</v>
      </c>
      <c r="AC372" s="43" t="s">
        <v>1343</v>
      </c>
      <c r="AD372" s="45"/>
      <c r="AE372">
        <f t="shared" si="12"/>
        <v>0.7974</v>
      </c>
      <c r="AF372">
        <v>39740</v>
      </c>
      <c r="AG372" t="s">
        <v>1458</v>
      </c>
      <c r="AH372">
        <v>0.97820000000000007</v>
      </c>
    </row>
    <row r="373" spans="1:34" x14ac:dyDescent="0.35">
      <c r="A373" s="28" t="s">
        <v>1456</v>
      </c>
      <c r="B373" s="28" t="s">
        <v>1457</v>
      </c>
      <c r="C373" s="41">
        <v>99910</v>
      </c>
      <c r="D373" s="30" t="s">
        <v>82</v>
      </c>
      <c r="E373" s="42" t="s">
        <v>202</v>
      </c>
      <c r="F373" s="54" t="s">
        <v>1343</v>
      </c>
      <c r="G373" s="33" t="s">
        <v>64</v>
      </c>
      <c r="H373" s="44">
        <v>0.81870000000000009</v>
      </c>
      <c r="I373" s="35">
        <f>ROUND((Reference!B$16*List!$H373)+Reference!B$17,0)</f>
        <v>971</v>
      </c>
      <c r="J373" s="35">
        <f>ROUND((Reference!C$16*List!$H373)+Reference!C$17,0)</f>
        <v>1448</v>
      </c>
      <c r="K373" s="35">
        <f>ROUND((Reference!D$16*List!$H373)+Reference!D$17,0)</f>
        <v>1735</v>
      </c>
      <c r="L373" s="35">
        <f>ROUND((Reference!E$16*List!$H373)+Reference!E$17,0)</f>
        <v>2145</v>
      </c>
      <c r="M373" s="35">
        <f>ROUND((Reference!F$16*List!$H373)+Reference!F$17,0)</f>
        <v>2235</v>
      </c>
      <c r="N373" s="35">
        <f>ROUND((Reference!G$16*List!$H373)+Reference!G$17,0)</f>
        <v>2530</v>
      </c>
      <c r="O373" s="35">
        <f>ROUND((Reference!H$16*List!$H373)+Reference!H$17,0)</f>
        <v>2626</v>
      </c>
      <c r="P373" s="35">
        <f>ROUND((Reference!I$16*List!$H373)+Reference!I$17,0)</f>
        <v>2730</v>
      </c>
      <c r="Q373" s="35">
        <f>ROUND((Reference!J$16*List!$H373)+Reference!J$17,0)</f>
        <v>3161</v>
      </c>
      <c r="R373" s="35">
        <f>ROUND((Reference!K$16*List!$H373)+Reference!K$17,0)</f>
        <v>3261</v>
      </c>
      <c r="S373" s="35">
        <f>ROUND((Reference!L$16*List!$H373)+Reference!L$17,0)</f>
        <v>3518</v>
      </c>
      <c r="T373" s="35">
        <f>ROUND((Reference!M$16*List!$H373)+Reference!M$17,0)</f>
        <v>4202</v>
      </c>
      <c r="U373" s="35">
        <f>ROUND((Reference!N$16*List!$H373)+Reference!N$17,0)</f>
        <v>16954</v>
      </c>
      <c r="V373" s="36">
        <f>ROUND((Reference!O$16*List!$H373)+Reference!O$17,0)</f>
        <v>630</v>
      </c>
      <c r="W373" s="36">
        <f>ROUND((Reference!P$16*List!$H373)+Reference!P$17,0)</f>
        <v>888</v>
      </c>
      <c r="X373" s="36">
        <f>ROUND((Reference!Q$16*List!$H373)+Reference!Q$17,0)</f>
        <v>444</v>
      </c>
      <c r="Y373" s="37"/>
      <c r="Z373" s="4" t="str">
        <f t="shared" si="11"/>
        <v>JACKSON, Florida</v>
      </c>
      <c r="AA373" s="42" t="s">
        <v>202</v>
      </c>
      <c r="AB373" s="38" t="s">
        <v>54</v>
      </c>
      <c r="AC373" s="43" t="s">
        <v>1343</v>
      </c>
      <c r="AD373" s="45"/>
      <c r="AE373">
        <f t="shared" si="12"/>
        <v>0.81870000000000009</v>
      </c>
      <c r="AF373">
        <v>39820</v>
      </c>
      <c r="AG373" t="s">
        <v>972</v>
      </c>
      <c r="AH373">
        <v>1.4034</v>
      </c>
    </row>
    <row r="374" spans="1:34" x14ac:dyDescent="0.35">
      <c r="A374" s="28" t="s">
        <v>1459</v>
      </c>
      <c r="B374" s="28" t="s">
        <v>1460</v>
      </c>
      <c r="C374" s="41">
        <v>45220</v>
      </c>
      <c r="D374" s="30" t="s">
        <v>1409</v>
      </c>
      <c r="E374" s="42" t="s">
        <v>206</v>
      </c>
      <c r="F374" s="55" t="s">
        <v>1343</v>
      </c>
      <c r="G374" s="33" t="s">
        <v>53</v>
      </c>
      <c r="H374" s="40">
        <v>0.82420000000000004</v>
      </c>
      <c r="I374" s="35">
        <f>ROUND((Reference!B$16*List!$H374)+Reference!B$17,0)</f>
        <v>976</v>
      </c>
      <c r="J374" s="35">
        <f>ROUND((Reference!C$16*List!$H374)+Reference!C$17,0)</f>
        <v>1455</v>
      </c>
      <c r="K374" s="35">
        <f>ROUND((Reference!D$16*List!$H374)+Reference!D$17,0)</f>
        <v>1743</v>
      </c>
      <c r="L374" s="35">
        <f>ROUND((Reference!E$16*List!$H374)+Reference!E$17,0)</f>
        <v>2155</v>
      </c>
      <c r="M374" s="35">
        <f>ROUND((Reference!F$16*List!$H374)+Reference!F$17,0)</f>
        <v>2245</v>
      </c>
      <c r="N374" s="35">
        <f>ROUND((Reference!G$16*List!$H374)+Reference!G$17,0)</f>
        <v>2542</v>
      </c>
      <c r="O374" s="35">
        <f>ROUND((Reference!H$16*List!$H374)+Reference!H$17,0)</f>
        <v>2639</v>
      </c>
      <c r="P374" s="35">
        <f>ROUND((Reference!I$16*List!$H374)+Reference!I$17,0)</f>
        <v>2743</v>
      </c>
      <c r="Q374" s="35">
        <f>ROUND((Reference!J$16*List!$H374)+Reference!J$17,0)</f>
        <v>3176</v>
      </c>
      <c r="R374" s="35">
        <f>ROUND((Reference!K$16*List!$H374)+Reference!K$17,0)</f>
        <v>3276</v>
      </c>
      <c r="S374" s="35">
        <f>ROUND((Reference!L$16*List!$H374)+Reference!L$17,0)</f>
        <v>3535</v>
      </c>
      <c r="T374" s="35">
        <f>ROUND((Reference!M$16*List!$H374)+Reference!M$17,0)</f>
        <v>4222</v>
      </c>
      <c r="U374" s="35">
        <f>ROUND((Reference!N$16*List!$H374)+Reference!N$17,0)</f>
        <v>17036</v>
      </c>
      <c r="V374" s="36">
        <f>ROUND((Reference!O$16*List!$H374)+Reference!O$17,0)</f>
        <v>633</v>
      </c>
      <c r="W374" s="36">
        <f>ROUND((Reference!P$16*List!$H374)+Reference!P$17,0)</f>
        <v>892</v>
      </c>
      <c r="X374" s="36">
        <f>ROUND((Reference!Q$16*List!$H374)+Reference!Q$17,0)</f>
        <v>446</v>
      </c>
      <c r="Y374" s="37"/>
      <c r="Z374" s="4" t="str">
        <f t="shared" si="11"/>
        <v>JEFFERSON, Florida</v>
      </c>
      <c r="AA374" s="31" t="s">
        <v>206</v>
      </c>
      <c r="AB374" s="38" t="s">
        <v>54</v>
      </c>
      <c r="AC374" s="32" t="s">
        <v>1343</v>
      </c>
      <c r="AD374" s="39"/>
      <c r="AE374">
        <f t="shared" si="12"/>
        <v>0.82420000000000004</v>
      </c>
      <c r="AF374">
        <v>39900</v>
      </c>
      <c r="AG374" t="s">
        <v>1463</v>
      </c>
      <c r="AH374">
        <v>0.94850000000000001</v>
      </c>
    </row>
    <row r="375" spans="1:34" x14ac:dyDescent="0.35">
      <c r="A375" s="28" t="s">
        <v>1461</v>
      </c>
      <c r="B375" s="28" t="s">
        <v>1462</v>
      </c>
      <c r="C375" s="29">
        <v>99910</v>
      </c>
      <c r="D375" s="30" t="s">
        <v>82</v>
      </c>
      <c r="E375" s="31" t="s">
        <v>641</v>
      </c>
      <c r="F375" s="54" t="s">
        <v>1343</v>
      </c>
      <c r="G375" s="33" t="s">
        <v>64</v>
      </c>
      <c r="H375" s="40">
        <v>0.81870000000000009</v>
      </c>
      <c r="I375" s="35">
        <f>ROUND((Reference!B$16*List!$H375)+Reference!B$17,0)</f>
        <v>971</v>
      </c>
      <c r="J375" s="35">
        <f>ROUND((Reference!C$16*List!$H375)+Reference!C$17,0)</f>
        <v>1448</v>
      </c>
      <c r="K375" s="35">
        <f>ROUND((Reference!D$16*List!$H375)+Reference!D$17,0)</f>
        <v>1735</v>
      </c>
      <c r="L375" s="35">
        <f>ROUND((Reference!E$16*List!$H375)+Reference!E$17,0)</f>
        <v>2145</v>
      </c>
      <c r="M375" s="35">
        <f>ROUND((Reference!F$16*List!$H375)+Reference!F$17,0)</f>
        <v>2235</v>
      </c>
      <c r="N375" s="35">
        <f>ROUND((Reference!G$16*List!$H375)+Reference!G$17,0)</f>
        <v>2530</v>
      </c>
      <c r="O375" s="35">
        <f>ROUND((Reference!H$16*List!$H375)+Reference!H$17,0)</f>
        <v>2626</v>
      </c>
      <c r="P375" s="35">
        <f>ROUND((Reference!I$16*List!$H375)+Reference!I$17,0)</f>
        <v>2730</v>
      </c>
      <c r="Q375" s="35">
        <f>ROUND((Reference!J$16*List!$H375)+Reference!J$17,0)</f>
        <v>3161</v>
      </c>
      <c r="R375" s="35">
        <f>ROUND((Reference!K$16*List!$H375)+Reference!K$17,0)</f>
        <v>3261</v>
      </c>
      <c r="S375" s="35">
        <f>ROUND((Reference!L$16*List!$H375)+Reference!L$17,0)</f>
        <v>3518</v>
      </c>
      <c r="T375" s="35">
        <f>ROUND((Reference!M$16*List!$H375)+Reference!M$17,0)</f>
        <v>4202</v>
      </c>
      <c r="U375" s="35">
        <f>ROUND((Reference!N$16*List!$H375)+Reference!N$17,0)</f>
        <v>16954</v>
      </c>
      <c r="V375" s="36">
        <f>ROUND((Reference!O$16*List!$H375)+Reference!O$17,0)</f>
        <v>630</v>
      </c>
      <c r="W375" s="36">
        <f>ROUND((Reference!P$16*List!$H375)+Reference!P$17,0)</f>
        <v>888</v>
      </c>
      <c r="X375" s="36">
        <f>ROUND((Reference!Q$16*List!$H375)+Reference!Q$17,0)</f>
        <v>444</v>
      </c>
      <c r="Y375" s="37"/>
      <c r="Z375" s="4" t="str">
        <f t="shared" si="11"/>
        <v>LAFAYETTE, Florida</v>
      </c>
      <c r="AA375" s="31" t="s">
        <v>641</v>
      </c>
      <c r="AB375" s="38" t="s">
        <v>54</v>
      </c>
      <c r="AC375" s="32" t="s">
        <v>1343</v>
      </c>
      <c r="AD375" s="39"/>
      <c r="AE375">
        <f t="shared" si="12"/>
        <v>0.81870000000000009</v>
      </c>
      <c r="AF375">
        <v>40060</v>
      </c>
      <c r="AG375" t="s">
        <v>1466</v>
      </c>
      <c r="AH375">
        <v>0.93510000000000004</v>
      </c>
    </row>
    <row r="376" spans="1:34" x14ac:dyDescent="0.35">
      <c r="A376" s="28" t="s">
        <v>1464</v>
      </c>
      <c r="B376" s="28" t="s">
        <v>1465</v>
      </c>
      <c r="C376" s="29">
        <v>36740</v>
      </c>
      <c r="D376" s="30" t="s">
        <v>1353</v>
      </c>
      <c r="E376" s="31" t="s">
        <v>849</v>
      </c>
      <c r="F376" s="55" t="s">
        <v>1343</v>
      </c>
      <c r="G376" s="33" t="s">
        <v>53</v>
      </c>
      <c r="H376" s="40">
        <v>0.88340000000000007</v>
      </c>
      <c r="I376" s="35">
        <f>ROUND((Reference!B$16*List!$H376)+Reference!B$17,0)</f>
        <v>1026</v>
      </c>
      <c r="J376" s="35">
        <f>ROUND((Reference!C$16*List!$H376)+Reference!C$17,0)</f>
        <v>1531</v>
      </c>
      <c r="K376" s="35">
        <f>ROUND((Reference!D$16*List!$H376)+Reference!D$17,0)</f>
        <v>1834</v>
      </c>
      <c r="L376" s="35">
        <f>ROUND((Reference!E$16*List!$H376)+Reference!E$17,0)</f>
        <v>2267</v>
      </c>
      <c r="M376" s="35">
        <f>ROUND((Reference!F$16*List!$H376)+Reference!F$17,0)</f>
        <v>2362</v>
      </c>
      <c r="N376" s="35">
        <f>ROUND((Reference!G$16*List!$H376)+Reference!G$17,0)</f>
        <v>2674</v>
      </c>
      <c r="O376" s="35">
        <f>ROUND((Reference!H$16*List!$H376)+Reference!H$17,0)</f>
        <v>2776</v>
      </c>
      <c r="P376" s="35">
        <f>ROUND((Reference!I$16*List!$H376)+Reference!I$17,0)</f>
        <v>2886</v>
      </c>
      <c r="Q376" s="35">
        <f>ROUND((Reference!J$16*List!$H376)+Reference!J$17,0)</f>
        <v>3341</v>
      </c>
      <c r="R376" s="35">
        <f>ROUND((Reference!K$16*List!$H376)+Reference!K$17,0)</f>
        <v>3447</v>
      </c>
      <c r="S376" s="35">
        <f>ROUND((Reference!L$16*List!$H376)+Reference!L$17,0)</f>
        <v>3719</v>
      </c>
      <c r="T376" s="35">
        <f>ROUND((Reference!M$16*List!$H376)+Reference!M$17,0)</f>
        <v>4442</v>
      </c>
      <c r="U376" s="35">
        <f>ROUND((Reference!N$16*List!$H376)+Reference!N$17,0)</f>
        <v>17922</v>
      </c>
      <c r="V376" s="36">
        <f>ROUND((Reference!O$16*List!$H376)+Reference!O$17,0)</f>
        <v>666</v>
      </c>
      <c r="W376" s="36">
        <f>ROUND((Reference!P$16*List!$H376)+Reference!P$17,0)</f>
        <v>939</v>
      </c>
      <c r="X376" s="36">
        <f>ROUND((Reference!Q$16*List!$H376)+Reference!Q$17,0)</f>
        <v>469</v>
      </c>
      <c r="Y376" s="37"/>
      <c r="Z376" s="4" t="str">
        <f t="shared" si="11"/>
        <v>LAKE, Florida</v>
      </c>
      <c r="AA376" s="31" t="s">
        <v>849</v>
      </c>
      <c r="AB376" s="38" t="s">
        <v>54</v>
      </c>
      <c r="AC376" s="32" t="s">
        <v>1343</v>
      </c>
      <c r="AD376" s="39"/>
      <c r="AE376">
        <f t="shared" si="12"/>
        <v>0.88340000000000007</v>
      </c>
      <c r="AF376">
        <v>40140</v>
      </c>
      <c r="AG376" t="s">
        <v>918</v>
      </c>
      <c r="AH376">
        <v>1.2328000000000001</v>
      </c>
    </row>
    <row r="377" spans="1:34" x14ac:dyDescent="0.35">
      <c r="A377" s="28" t="s">
        <v>1467</v>
      </c>
      <c r="B377" s="28" t="s">
        <v>1468</v>
      </c>
      <c r="C377" s="29">
        <v>15980</v>
      </c>
      <c r="D377" s="30" t="s">
        <v>493</v>
      </c>
      <c r="E377" s="31" t="s">
        <v>224</v>
      </c>
      <c r="F377" s="54" t="s">
        <v>1343</v>
      </c>
      <c r="G377" s="33" t="s">
        <v>53</v>
      </c>
      <c r="H377" s="40">
        <v>0.90600000000000003</v>
      </c>
      <c r="I377" s="35">
        <f>ROUND((Reference!B$16*List!$H377)+Reference!B$17,0)</f>
        <v>1046</v>
      </c>
      <c r="J377" s="35">
        <f>ROUND((Reference!C$16*List!$H377)+Reference!C$17,0)</f>
        <v>1560</v>
      </c>
      <c r="K377" s="35">
        <f>ROUND((Reference!D$16*List!$H377)+Reference!D$17,0)</f>
        <v>1869</v>
      </c>
      <c r="L377" s="35">
        <f>ROUND((Reference!E$16*List!$H377)+Reference!E$17,0)</f>
        <v>2310</v>
      </c>
      <c r="M377" s="35">
        <f>ROUND((Reference!F$16*List!$H377)+Reference!F$17,0)</f>
        <v>2407</v>
      </c>
      <c r="N377" s="35">
        <f>ROUND((Reference!G$16*List!$H377)+Reference!G$17,0)</f>
        <v>2725</v>
      </c>
      <c r="O377" s="35">
        <f>ROUND((Reference!H$16*List!$H377)+Reference!H$17,0)</f>
        <v>2829</v>
      </c>
      <c r="P377" s="35">
        <f>ROUND((Reference!I$16*List!$H377)+Reference!I$17,0)</f>
        <v>2940</v>
      </c>
      <c r="Q377" s="35">
        <f>ROUND((Reference!J$16*List!$H377)+Reference!J$17,0)</f>
        <v>3404</v>
      </c>
      <c r="R377" s="35">
        <f>ROUND((Reference!K$16*List!$H377)+Reference!K$17,0)</f>
        <v>3512</v>
      </c>
      <c r="S377" s="35">
        <f>ROUND((Reference!L$16*List!$H377)+Reference!L$17,0)</f>
        <v>3789</v>
      </c>
      <c r="T377" s="35">
        <f>ROUND((Reference!M$16*List!$H377)+Reference!M$17,0)</f>
        <v>4526</v>
      </c>
      <c r="U377" s="35">
        <f>ROUND((Reference!N$16*List!$H377)+Reference!N$17,0)</f>
        <v>18261</v>
      </c>
      <c r="V377" s="36">
        <f>ROUND((Reference!O$16*List!$H377)+Reference!O$17,0)</f>
        <v>679</v>
      </c>
      <c r="W377" s="36">
        <f>ROUND((Reference!P$16*List!$H377)+Reference!P$17,0)</f>
        <v>957</v>
      </c>
      <c r="X377" s="36">
        <f>ROUND((Reference!Q$16*List!$H377)+Reference!Q$17,0)</f>
        <v>478</v>
      </c>
      <c r="Y377" s="37"/>
      <c r="Z377" s="4" t="str">
        <f t="shared" si="11"/>
        <v>LEE, Florida</v>
      </c>
      <c r="AA377" s="31" t="s">
        <v>224</v>
      </c>
      <c r="AB377" s="38" t="s">
        <v>54</v>
      </c>
      <c r="AC377" s="32" t="s">
        <v>1343</v>
      </c>
      <c r="AD377" s="39"/>
      <c r="AE377">
        <f t="shared" si="12"/>
        <v>0.90600000000000003</v>
      </c>
      <c r="AF377">
        <v>40220</v>
      </c>
      <c r="AG377" t="s">
        <v>1472</v>
      </c>
      <c r="AH377">
        <v>0.84760000000000002</v>
      </c>
    </row>
    <row r="378" spans="1:34" x14ac:dyDescent="0.35">
      <c r="A378" s="28" t="s">
        <v>1469</v>
      </c>
      <c r="B378" s="28" t="s">
        <v>1470</v>
      </c>
      <c r="C378" s="41">
        <v>45220</v>
      </c>
      <c r="D378" s="30" t="s">
        <v>1409</v>
      </c>
      <c r="E378" s="42" t="s">
        <v>1471</v>
      </c>
      <c r="F378" s="54" t="s">
        <v>1343</v>
      </c>
      <c r="G378" s="33" t="s">
        <v>53</v>
      </c>
      <c r="H378" s="44">
        <v>0.82420000000000004</v>
      </c>
      <c r="I378" s="35">
        <f>ROUND((Reference!B$16*List!$H378)+Reference!B$17,0)</f>
        <v>976</v>
      </c>
      <c r="J378" s="35">
        <f>ROUND((Reference!C$16*List!$H378)+Reference!C$17,0)</f>
        <v>1455</v>
      </c>
      <c r="K378" s="35">
        <f>ROUND((Reference!D$16*List!$H378)+Reference!D$17,0)</f>
        <v>1743</v>
      </c>
      <c r="L378" s="35">
        <f>ROUND((Reference!E$16*List!$H378)+Reference!E$17,0)</f>
        <v>2155</v>
      </c>
      <c r="M378" s="35">
        <f>ROUND((Reference!F$16*List!$H378)+Reference!F$17,0)</f>
        <v>2245</v>
      </c>
      <c r="N378" s="35">
        <f>ROUND((Reference!G$16*List!$H378)+Reference!G$17,0)</f>
        <v>2542</v>
      </c>
      <c r="O378" s="35">
        <f>ROUND((Reference!H$16*List!$H378)+Reference!H$17,0)</f>
        <v>2639</v>
      </c>
      <c r="P378" s="35">
        <f>ROUND((Reference!I$16*List!$H378)+Reference!I$17,0)</f>
        <v>2743</v>
      </c>
      <c r="Q378" s="35">
        <f>ROUND((Reference!J$16*List!$H378)+Reference!J$17,0)</f>
        <v>3176</v>
      </c>
      <c r="R378" s="35">
        <f>ROUND((Reference!K$16*List!$H378)+Reference!K$17,0)</f>
        <v>3276</v>
      </c>
      <c r="S378" s="35">
        <f>ROUND((Reference!L$16*List!$H378)+Reference!L$17,0)</f>
        <v>3535</v>
      </c>
      <c r="T378" s="35">
        <f>ROUND((Reference!M$16*List!$H378)+Reference!M$17,0)</f>
        <v>4222</v>
      </c>
      <c r="U378" s="35">
        <f>ROUND((Reference!N$16*List!$H378)+Reference!N$17,0)</f>
        <v>17036</v>
      </c>
      <c r="V378" s="36">
        <f>ROUND((Reference!O$16*List!$H378)+Reference!O$17,0)</f>
        <v>633</v>
      </c>
      <c r="W378" s="36">
        <f>ROUND((Reference!P$16*List!$H378)+Reference!P$17,0)</f>
        <v>892</v>
      </c>
      <c r="X378" s="36">
        <f>ROUND((Reference!Q$16*List!$H378)+Reference!Q$17,0)</f>
        <v>446</v>
      </c>
      <c r="Y378" s="37"/>
      <c r="Z378" s="4" t="str">
        <f t="shared" si="11"/>
        <v>LEON, Florida</v>
      </c>
      <c r="AA378" s="42" t="s">
        <v>1471</v>
      </c>
      <c r="AB378" s="38" t="s">
        <v>54</v>
      </c>
      <c r="AC378" s="43" t="s">
        <v>1343</v>
      </c>
      <c r="AD378" s="45"/>
      <c r="AE378">
        <f t="shared" si="12"/>
        <v>0.82420000000000004</v>
      </c>
      <c r="AF378">
        <v>40340</v>
      </c>
      <c r="AG378" t="s">
        <v>1476</v>
      </c>
      <c r="AH378">
        <v>1.0844</v>
      </c>
    </row>
    <row r="379" spans="1:34" x14ac:dyDescent="0.35">
      <c r="A379" s="28" t="s">
        <v>1473</v>
      </c>
      <c r="B379" s="28" t="s">
        <v>1474</v>
      </c>
      <c r="C379" s="29">
        <v>23540</v>
      </c>
      <c r="D379" s="30" t="s">
        <v>788</v>
      </c>
      <c r="E379" s="31" t="s">
        <v>1475</v>
      </c>
      <c r="F379" s="54" t="s">
        <v>1343</v>
      </c>
      <c r="G379" s="33" t="s">
        <v>53</v>
      </c>
      <c r="H379" s="40">
        <v>0.8589</v>
      </c>
      <c r="I379" s="35">
        <f>ROUND((Reference!B$16*List!$H379)+Reference!B$17,0)</f>
        <v>1005</v>
      </c>
      <c r="J379" s="35">
        <f>ROUND((Reference!C$16*List!$H379)+Reference!C$17,0)</f>
        <v>1499</v>
      </c>
      <c r="K379" s="35">
        <f>ROUND((Reference!D$16*List!$H379)+Reference!D$17,0)</f>
        <v>1797</v>
      </c>
      <c r="L379" s="35">
        <f>ROUND((Reference!E$16*List!$H379)+Reference!E$17,0)</f>
        <v>2221</v>
      </c>
      <c r="M379" s="35">
        <f>ROUND((Reference!F$16*List!$H379)+Reference!F$17,0)</f>
        <v>2314</v>
      </c>
      <c r="N379" s="35">
        <f>ROUND((Reference!G$16*List!$H379)+Reference!G$17,0)</f>
        <v>2619</v>
      </c>
      <c r="O379" s="35">
        <f>ROUND((Reference!H$16*List!$H379)+Reference!H$17,0)</f>
        <v>2720</v>
      </c>
      <c r="P379" s="35">
        <f>ROUND((Reference!I$16*List!$H379)+Reference!I$17,0)</f>
        <v>2826</v>
      </c>
      <c r="Q379" s="35">
        <f>ROUND((Reference!J$16*List!$H379)+Reference!J$17,0)</f>
        <v>3273</v>
      </c>
      <c r="R379" s="35">
        <f>ROUND((Reference!K$16*List!$H379)+Reference!K$17,0)</f>
        <v>3376</v>
      </c>
      <c r="S379" s="35">
        <f>ROUND((Reference!L$16*List!$H379)+Reference!L$17,0)</f>
        <v>3643</v>
      </c>
      <c r="T379" s="35">
        <f>ROUND((Reference!M$16*List!$H379)+Reference!M$17,0)</f>
        <v>4351</v>
      </c>
      <c r="U379" s="35">
        <f>ROUND((Reference!N$16*List!$H379)+Reference!N$17,0)</f>
        <v>17556</v>
      </c>
      <c r="V379" s="36">
        <f>ROUND((Reference!O$16*List!$H379)+Reference!O$17,0)</f>
        <v>653</v>
      </c>
      <c r="W379" s="36">
        <f>ROUND((Reference!P$16*List!$H379)+Reference!P$17,0)</f>
        <v>920</v>
      </c>
      <c r="X379" s="36">
        <f>ROUND((Reference!Q$16*List!$H379)+Reference!Q$17,0)</f>
        <v>460</v>
      </c>
      <c r="Y379" s="37"/>
      <c r="Z379" s="4" t="str">
        <f t="shared" si="11"/>
        <v>LEVY, Florida</v>
      </c>
      <c r="AA379" s="31" t="s">
        <v>1475</v>
      </c>
      <c r="AB379" s="38" t="s">
        <v>54</v>
      </c>
      <c r="AC379" s="32" t="s">
        <v>1343</v>
      </c>
      <c r="AD379" s="39"/>
      <c r="AE379">
        <f t="shared" si="12"/>
        <v>0.8589</v>
      </c>
      <c r="AF379">
        <v>40380</v>
      </c>
      <c r="AG379" t="s">
        <v>1480</v>
      </c>
      <c r="AH379">
        <v>0.91400000000000003</v>
      </c>
    </row>
    <row r="380" spans="1:34" x14ac:dyDescent="0.35">
      <c r="A380" s="28" t="s">
        <v>1477</v>
      </c>
      <c r="B380" s="28" t="s">
        <v>1478</v>
      </c>
      <c r="C380" s="29">
        <v>99910</v>
      </c>
      <c r="D380" s="30" t="s">
        <v>82</v>
      </c>
      <c r="E380" s="31" t="s">
        <v>1479</v>
      </c>
      <c r="F380" s="55" t="s">
        <v>1343</v>
      </c>
      <c r="G380" s="33" t="s">
        <v>64</v>
      </c>
      <c r="H380" s="40">
        <v>0.81870000000000009</v>
      </c>
      <c r="I380" s="35">
        <f>ROUND((Reference!B$16*List!$H380)+Reference!B$17,0)</f>
        <v>971</v>
      </c>
      <c r="J380" s="35">
        <f>ROUND((Reference!C$16*List!$H380)+Reference!C$17,0)</f>
        <v>1448</v>
      </c>
      <c r="K380" s="35">
        <f>ROUND((Reference!D$16*List!$H380)+Reference!D$17,0)</f>
        <v>1735</v>
      </c>
      <c r="L380" s="35">
        <f>ROUND((Reference!E$16*List!$H380)+Reference!E$17,0)</f>
        <v>2145</v>
      </c>
      <c r="M380" s="35">
        <f>ROUND((Reference!F$16*List!$H380)+Reference!F$17,0)</f>
        <v>2235</v>
      </c>
      <c r="N380" s="35">
        <f>ROUND((Reference!G$16*List!$H380)+Reference!G$17,0)</f>
        <v>2530</v>
      </c>
      <c r="O380" s="35">
        <f>ROUND((Reference!H$16*List!$H380)+Reference!H$17,0)</f>
        <v>2626</v>
      </c>
      <c r="P380" s="35">
        <f>ROUND((Reference!I$16*List!$H380)+Reference!I$17,0)</f>
        <v>2730</v>
      </c>
      <c r="Q380" s="35">
        <f>ROUND((Reference!J$16*List!$H380)+Reference!J$17,0)</f>
        <v>3161</v>
      </c>
      <c r="R380" s="35">
        <f>ROUND((Reference!K$16*List!$H380)+Reference!K$17,0)</f>
        <v>3261</v>
      </c>
      <c r="S380" s="35">
        <f>ROUND((Reference!L$16*List!$H380)+Reference!L$17,0)</f>
        <v>3518</v>
      </c>
      <c r="T380" s="35">
        <f>ROUND((Reference!M$16*List!$H380)+Reference!M$17,0)</f>
        <v>4202</v>
      </c>
      <c r="U380" s="35">
        <f>ROUND((Reference!N$16*List!$H380)+Reference!N$17,0)</f>
        <v>16954</v>
      </c>
      <c r="V380" s="36">
        <f>ROUND((Reference!O$16*List!$H380)+Reference!O$17,0)</f>
        <v>630</v>
      </c>
      <c r="W380" s="36">
        <f>ROUND((Reference!P$16*List!$H380)+Reference!P$17,0)</f>
        <v>888</v>
      </c>
      <c r="X380" s="36">
        <f>ROUND((Reference!Q$16*List!$H380)+Reference!Q$17,0)</f>
        <v>444</v>
      </c>
      <c r="Y380" s="37"/>
      <c r="Z380" s="4" t="str">
        <f t="shared" si="11"/>
        <v>LIBERTY, Florida</v>
      </c>
      <c r="AA380" s="31" t="s">
        <v>1479</v>
      </c>
      <c r="AB380" s="38" t="s">
        <v>54</v>
      </c>
      <c r="AC380" s="32" t="s">
        <v>1343</v>
      </c>
      <c r="AD380" s="39"/>
      <c r="AE380">
        <f t="shared" si="12"/>
        <v>0.81870000000000009</v>
      </c>
      <c r="AF380">
        <v>40420</v>
      </c>
      <c r="AG380" t="s">
        <v>1483</v>
      </c>
      <c r="AH380">
        <v>0.96210000000000007</v>
      </c>
    </row>
    <row r="381" spans="1:34" x14ac:dyDescent="0.35">
      <c r="A381" s="28" t="s">
        <v>1481</v>
      </c>
      <c r="B381" s="28" t="s">
        <v>1482</v>
      </c>
      <c r="C381" s="41">
        <v>99910</v>
      </c>
      <c r="D381" s="30" t="s">
        <v>82</v>
      </c>
      <c r="E381" s="42" t="s">
        <v>241</v>
      </c>
      <c r="F381" s="55" t="s">
        <v>1343</v>
      </c>
      <c r="G381" s="33" t="s">
        <v>64</v>
      </c>
      <c r="H381" s="44">
        <v>0.81870000000000009</v>
      </c>
      <c r="I381" s="35">
        <f>ROUND((Reference!B$16*List!$H381)+Reference!B$17,0)</f>
        <v>971</v>
      </c>
      <c r="J381" s="35">
        <f>ROUND((Reference!C$16*List!$H381)+Reference!C$17,0)</f>
        <v>1448</v>
      </c>
      <c r="K381" s="35">
        <f>ROUND((Reference!D$16*List!$H381)+Reference!D$17,0)</f>
        <v>1735</v>
      </c>
      <c r="L381" s="35">
        <f>ROUND((Reference!E$16*List!$H381)+Reference!E$17,0)</f>
        <v>2145</v>
      </c>
      <c r="M381" s="35">
        <f>ROUND((Reference!F$16*List!$H381)+Reference!F$17,0)</f>
        <v>2235</v>
      </c>
      <c r="N381" s="35">
        <f>ROUND((Reference!G$16*List!$H381)+Reference!G$17,0)</f>
        <v>2530</v>
      </c>
      <c r="O381" s="35">
        <f>ROUND((Reference!H$16*List!$H381)+Reference!H$17,0)</f>
        <v>2626</v>
      </c>
      <c r="P381" s="35">
        <f>ROUND((Reference!I$16*List!$H381)+Reference!I$17,0)</f>
        <v>2730</v>
      </c>
      <c r="Q381" s="35">
        <f>ROUND((Reference!J$16*List!$H381)+Reference!J$17,0)</f>
        <v>3161</v>
      </c>
      <c r="R381" s="35">
        <f>ROUND((Reference!K$16*List!$H381)+Reference!K$17,0)</f>
        <v>3261</v>
      </c>
      <c r="S381" s="35">
        <f>ROUND((Reference!L$16*List!$H381)+Reference!L$17,0)</f>
        <v>3518</v>
      </c>
      <c r="T381" s="35">
        <f>ROUND((Reference!M$16*List!$H381)+Reference!M$17,0)</f>
        <v>4202</v>
      </c>
      <c r="U381" s="35">
        <f>ROUND((Reference!N$16*List!$H381)+Reference!N$17,0)</f>
        <v>16954</v>
      </c>
      <c r="V381" s="36">
        <f>ROUND((Reference!O$16*List!$H381)+Reference!O$17,0)</f>
        <v>630</v>
      </c>
      <c r="W381" s="36">
        <f>ROUND((Reference!P$16*List!$H381)+Reference!P$17,0)</f>
        <v>888</v>
      </c>
      <c r="X381" s="36">
        <f>ROUND((Reference!Q$16*List!$H381)+Reference!Q$17,0)</f>
        <v>444</v>
      </c>
      <c r="Y381" s="37"/>
      <c r="Z381" s="4" t="str">
        <f t="shared" si="11"/>
        <v>MADISON, Florida</v>
      </c>
      <c r="AA381" s="42" t="s">
        <v>241</v>
      </c>
      <c r="AB381" s="38" t="s">
        <v>54</v>
      </c>
      <c r="AC381" s="43" t="s">
        <v>1343</v>
      </c>
      <c r="AD381" s="45"/>
      <c r="AE381">
        <f t="shared" si="12"/>
        <v>0.81870000000000009</v>
      </c>
      <c r="AF381">
        <v>40484</v>
      </c>
      <c r="AG381" t="s">
        <v>1487</v>
      </c>
      <c r="AH381">
        <v>0.99370000000000003</v>
      </c>
    </row>
    <row r="382" spans="1:34" x14ac:dyDescent="0.35">
      <c r="A382" s="28" t="s">
        <v>1484</v>
      </c>
      <c r="B382" s="28" t="s">
        <v>1485</v>
      </c>
      <c r="C382" s="29">
        <v>35840</v>
      </c>
      <c r="D382" s="30" t="s">
        <v>1308</v>
      </c>
      <c r="E382" s="31" t="s">
        <v>1486</v>
      </c>
      <c r="F382" s="55" t="s">
        <v>1343</v>
      </c>
      <c r="G382" s="33" t="s">
        <v>53</v>
      </c>
      <c r="H382" s="40">
        <v>0.93280000000000007</v>
      </c>
      <c r="I382" s="35">
        <f>ROUND((Reference!B$16*List!$H382)+Reference!B$17,0)</f>
        <v>1069</v>
      </c>
      <c r="J382" s="35">
        <f>ROUND((Reference!C$16*List!$H382)+Reference!C$17,0)</f>
        <v>1594</v>
      </c>
      <c r="K382" s="35">
        <f>ROUND((Reference!D$16*List!$H382)+Reference!D$17,0)</f>
        <v>1910</v>
      </c>
      <c r="L382" s="35">
        <f>ROUND((Reference!E$16*List!$H382)+Reference!E$17,0)</f>
        <v>2361</v>
      </c>
      <c r="M382" s="35">
        <f>ROUND((Reference!F$16*List!$H382)+Reference!F$17,0)</f>
        <v>2460</v>
      </c>
      <c r="N382" s="35">
        <f>ROUND((Reference!G$16*List!$H382)+Reference!G$17,0)</f>
        <v>2784</v>
      </c>
      <c r="O382" s="35">
        <f>ROUND((Reference!H$16*List!$H382)+Reference!H$17,0)</f>
        <v>2891</v>
      </c>
      <c r="P382" s="35">
        <f>ROUND((Reference!I$16*List!$H382)+Reference!I$17,0)</f>
        <v>3005</v>
      </c>
      <c r="Q382" s="35">
        <f>ROUND((Reference!J$16*List!$H382)+Reference!J$17,0)</f>
        <v>3479</v>
      </c>
      <c r="R382" s="35">
        <f>ROUND((Reference!K$16*List!$H382)+Reference!K$17,0)</f>
        <v>3589</v>
      </c>
      <c r="S382" s="35">
        <f>ROUND((Reference!L$16*List!$H382)+Reference!L$17,0)</f>
        <v>3873</v>
      </c>
      <c r="T382" s="35">
        <f>ROUND((Reference!M$16*List!$H382)+Reference!M$17,0)</f>
        <v>4625</v>
      </c>
      <c r="U382" s="35">
        <f>ROUND((Reference!N$16*List!$H382)+Reference!N$17,0)</f>
        <v>18662</v>
      </c>
      <c r="V382" s="36">
        <f>ROUND((Reference!O$16*List!$H382)+Reference!O$17,0)</f>
        <v>694</v>
      </c>
      <c r="W382" s="36">
        <f>ROUND((Reference!P$16*List!$H382)+Reference!P$17,0)</f>
        <v>978</v>
      </c>
      <c r="X382" s="36">
        <f>ROUND((Reference!Q$16*List!$H382)+Reference!Q$17,0)</f>
        <v>489</v>
      </c>
      <c r="Y382" s="37"/>
      <c r="Z382" s="4" t="str">
        <f t="shared" si="11"/>
        <v>MANATEE, Florida</v>
      </c>
      <c r="AA382" s="31" t="s">
        <v>1486</v>
      </c>
      <c r="AB382" s="38" t="s">
        <v>54</v>
      </c>
      <c r="AC382" s="32" t="s">
        <v>1343</v>
      </c>
      <c r="AD382" s="39"/>
      <c r="AE382">
        <f t="shared" si="12"/>
        <v>0.93280000000000007</v>
      </c>
      <c r="AF382">
        <v>40580</v>
      </c>
      <c r="AG382" t="s">
        <v>1490</v>
      </c>
      <c r="AH382">
        <v>0.84589999999999999</v>
      </c>
    </row>
    <row r="383" spans="1:34" x14ac:dyDescent="0.35">
      <c r="A383" s="28" t="s">
        <v>1488</v>
      </c>
      <c r="B383" s="28" t="s">
        <v>1489</v>
      </c>
      <c r="C383" s="29">
        <v>36100</v>
      </c>
      <c r="D383" s="30" t="s">
        <v>1319</v>
      </c>
      <c r="E383" s="31" t="s">
        <v>249</v>
      </c>
      <c r="F383" s="54" t="s">
        <v>1343</v>
      </c>
      <c r="G383" s="33" t="s">
        <v>53</v>
      </c>
      <c r="H383" s="40">
        <v>0.89340000000000008</v>
      </c>
      <c r="I383" s="35">
        <f>ROUND((Reference!B$16*List!$H383)+Reference!B$17,0)</f>
        <v>1035</v>
      </c>
      <c r="J383" s="35">
        <f>ROUND((Reference!C$16*List!$H383)+Reference!C$17,0)</f>
        <v>1544</v>
      </c>
      <c r="K383" s="35">
        <f>ROUND((Reference!D$16*List!$H383)+Reference!D$17,0)</f>
        <v>1849</v>
      </c>
      <c r="L383" s="35">
        <f>ROUND((Reference!E$16*List!$H383)+Reference!E$17,0)</f>
        <v>2286</v>
      </c>
      <c r="M383" s="35">
        <f>ROUND((Reference!F$16*List!$H383)+Reference!F$17,0)</f>
        <v>2382</v>
      </c>
      <c r="N383" s="35">
        <f>ROUND((Reference!G$16*List!$H383)+Reference!G$17,0)</f>
        <v>2696</v>
      </c>
      <c r="O383" s="35">
        <f>ROUND((Reference!H$16*List!$H383)+Reference!H$17,0)</f>
        <v>2800</v>
      </c>
      <c r="P383" s="35">
        <f>ROUND((Reference!I$16*List!$H383)+Reference!I$17,0)</f>
        <v>2910</v>
      </c>
      <c r="Q383" s="35">
        <f>ROUND((Reference!J$16*List!$H383)+Reference!J$17,0)</f>
        <v>3369</v>
      </c>
      <c r="R383" s="35">
        <f>ROUND((Reference!K$16*List!$H383)+Reference!K$17,0)</f>
        <v>3476</v>
      </c>
      <c r="S383" s="35">
        <f>ROUND((Reference!L$16*List!$H383)+Reference!L$17,0)</f>
        <v>3750</v>
      </c>
      <c r="T383" s="35">
        <f>ROUND((Reference!M$16*List!$H383)+Reference!M$17,0)</f>
        <v>4479</v>
      </c>
      <c r="U383" s="35">
        <f>ROUND((Reference!N$16*List!$H383)+Reference!N$17,0)</f>
        <v>18072</v>
      </c>
      <c r="V383" s="36">
        <f>ROUND((Reference!O$16*List!$H383)+Reference!O$17,0)</f>
        <v>672</v>
      </c>
      <c r="W383" s="36">
        <f>ROUND((Reference!P$16*List!$H383)+Reference!P$17,0)</f>
        <v>947</v>
      </c>
      <c r="X383" s="36">
        <f>ROUND((Reference!Q$16*List!$H383)+Reference!Q$17,0)</f>
        <v>473</v>
      </c>
      <c r="Y383" s="37"/>
      <c r="Z383" s="4" t="str">
        <f t="shared" si="11"/>
        <v>MARION, Florida</v>
      </c>
      <c r="AA383" s="31" t="s">
        <v>249</v>
      </c>
      <c r="AB383" s="38" t="s">
        <v>54</v>
      </c>
      <c r="AC383" s="32" t="s">
        <v>1343</v>
      </c>
      <c r="AD383" s="39"/>
      <c r="AE383">
        <f t="shared" si="12"/>
        <v>0.89340000000000008</v>
      </c>
      <c r="AF383">
        <v>40660</v>
      </c>
      <c r="AG383" t="s">
        <v>1494</v>
      </c>
      <c r="AH383">
        <v>0.85580000000000001</v>
      </c>
    </row>
    <row r="384" spans="1:34" x14ac:dyDescent="0.35">
      <c r="A384" s="28" t="s">
        <v>1491</v>
      </c>
      <c r="B384" s="28" t="s">
        <v>1492</v>
      </c>
      <c r="C384" s="29">
        <v>38940</v>
      </c>
      <c r="D384" s="30" t="s">
        <v>1419</v>
      </c>
      <c r="E384" s="31" t="s">
        <v>1493</v>
      </c>
      <c r="F384" s="54" t="s">
        <v>1343</v>
      </c>
      <c r="G384" s="33" t="s">
        <v>53</v>
      </c>
      <c r="H384" s="40">
        <v>0.90580000000000005</v>
      </c>
      <c r="I384" s="35">
        <f>ROUND((Reference!B$16*List!$H384)+Reference!B$17,0)</f>
        <v>1046</v>
      </c>
      <c r="J384" s="35">
        <f>ROUND((Reference!C$16*List!$H384)+Reference!C$17,0)</f>
        <v>1559</v>
      </c>
      <c r="K384" s="35">
        <f>ROUND((Reference!D$16*List!$H384)+Reference!D$17,0)</f>
        <v>1868</v>
      </c>
      <c r="L384" s="35">
        <f>ROUND((Reference!E$16*List!$H384)+Reference!E$17,0)</f>
        <v>2310</v>
      </c>
      <c r="M384" s="35">
        <f>ROUND((Reference!F$16*List!$H384)+Reference!F$17,0)</f>
        <v>2406</v>
      </c>
      <c r="N384" s="35">
        <f>ROUND((Reference!G$16*List!$H384)+Reference!G$17,0)</f>
        <v>2724</v>
      </c>
      <c r="O384" s="35">
        <f>ROUND((Reference!H$16*List!$H384)+Reference!H$17,0)</f>
        <v>2828</v>
      </c>
      <c r="P384" s="35">
        <f>ROUND((Reference!I$16*List!$H384)+Reference!I$17,0)</f>
        <v>2940</v>
      </c>
      <c r="Q384" s="35">
        <f>ROUND((Reference!J$16*List!$H384)+Reference!J$17,0)</f>
        <v>3404</v>
      </c>
      <c r="R384" s="35">
        <f>ROUND((Reference!K$16*List!$H384)+Reference!K$17,0)</f>
        <v>3511</v>
      </c>
      <c r="S384" s="35">
        <f>ROUND((Reference!L$16*List!$H384)+Reference!L$17,0)</f>
        <v>3789</v>
      </c>
      <c r="T384" s="35">
        <f>ROUND((Reference!M$16*List!$H384)+Reference!M$17,0)</f>
        <v>4525</v>
      </c>
      <c r="U384" s="35">
        <f>ROUND((Reference!N$16*List!$H384)+Reference!N$17,0)</f>
        <v>18258</v>
      </c>
      <c r="V384" s="36">
        <f>ROUND((Reference!O$16*List!$H384)+Reference!O$17,0)</f>
        <v>679</v>
      </c>
      <c r="W384" s="36">
        <f>ROUND((Reference!P$16*List!$H384)+Reference!P$17,0)</f>
        <v>956</v>
      </c>
      <c r="X384" s="36">
        <f>ROUND((Reference!Q$16*List!$H384)+Reference!Q$17,0)</f>
        <v>478</v>
      </c>
      <c r="Y384" s="37"/>
      <c r="Z384" s="4" t="str">
        <f t="shared" si="11"/>
        <v>MARTIN, Florida</v>
      </c>
      <c r="AA384" s="31" t="s">
        <v>1493</v>
      </c>
      <c r="AB384" s="38" t="s">
        <v>54</v>
      </c>
      <c r="AC384" s="32" t="s">
        <v>1343</v>
      </c>
      <c r="AD384" s="39"/>
      <c r="AE384">
        <f t="shared" si="12"/>
        <v>0.90580000000000005</v>
      </c>
      <c r="AF384">
        <v>40900</v>
      </c>
      <c r="AG384" t="s">
        <v>1498</v>
      </c>
      <c r="AH384">
        <v>1.7034</v>
      </c>
    </row>
    <row r="385" spans="1:34" x14ac:dyDescent="0.35">
      <c r="A385" s="28" t="s">
        <v>1495</v>
      </c>
      <c r="B385" s="28" t="s">
        <v>1496</v>
      </c>
      <c r="C385" s="29">
        <v>33124</v>
      </c>
      <c r="D385" s="30" t="s">
        <v>1193</v>
      </c>
      <c r="E385" s="31" t="s">
        <v>1497</v>
      </c>
      <c r="F385" s="54" t="s">
        <v>1343</v>
      </c>
      <c r="G385" s="33" t="s">
        <v>53</v>
      </c>
      <c r="H385" s="40">
        <v>0.92860000000000009</v>
      </c>
      <c r="I385" s="35">
        <f>ROUND((Reference!B$16*List!$H385)+Reference!B$17,0)</f>
        <v>1065</v>
      </c>
      <c r="J385" s="35">
        <f>ROUND((Reference!C$16*List!$H385)+Reference!C$17,0)</f>
        <v>1589</v>
      </c>
      <c r="K385" s="35">
        <f>ROUND((Reference!D$16*List!$H385)+Reference!D$17,0)</f>
        <v>1903</v>
      </c>
      <c r="L385" s="35">
        <f>ROUND((Reference!E$16*List!$H385)+Reference!E$17,0)</f>
        <v>2353</v>
      </c>
      <c r="M385" s="35">
        <f>ROUND((Reference!F$16*List!$H385)+Reference!F$17,0)</f>
        <v>2451</v>
      </c>
      <c r="N385" s="35">
        <f>ROUND((Reference!G$16*List!$H385)+Reference!G$17,0)</f>
        <v>2775</v>
      </c>
      <c r="O385" s="35">
        <f>ROUND((Reference!H$16*List!$H385)+Reference!H$17,0)</f>
        <v>2881</v>
      </c>
      <c r="P385" s="35">
        <f>ROUND((Reference!I$16*List!$H385)+Reference!I$17,0)</f>
        <v>2994</v>
      </c>
      <c r="Q385" s="35">
        <f>ROUND((Reference!J$16*List!$H385)+Reference!J$17,0)</f>
        <v>3467</v>
      </c>
      <c r="R385" s="35">
        <f>ROUND((Reference!K$16*List!$H385)+Reference!K$17,0)</f>
        <v>3577</v>
      </c>
      <c r="S385" s="35">
        <f>ROUND((Reference!L$16*List!$H385)+Reference!L$17,0)</f>
        <v>3860</v>
      </c>
      <c r="T385" s="35">
        <f>ROUND((Reference!M$16*List!$H385)+Reference!M$17,0)</f>
        <v>4610</v>
      </c>
      <c r="U385" s="35">
        <f>ROUND((Reference!N$16*List!$H385)+Reference!N$17,0)</f>
        <v>18599</v>
      </c>
      <c r="V385" s="36">
        <f>ROUND((Reference!O$16*List!$H385)+Reference!O$17,0)</f>
        <v>691</v>
      </c>
      <c r="W385" s="36">
        <f>ROUND((Reference!P$16*List!$H385)+Reference!P$17,0)</f>
        <v>974</v>
      </c>
      <c r="X385" s="36">
        <f>ROUND((Reference!Q$16*List!$H385)+Reference!Q$17,0)</f>
        <v>487</v>
      </c>
      <c r="Y385" s="37"/>
      <c r="Z385" s="4" t="str">
        <f t="shared" si="11"/>
        <v>MIAMI-DADE, Florida</v>
      </c>
      <c r="AA385" s="31" t="s">
        <v>1497</v>
      </c>
      <c r="AB385" s="38" t="s">
        <v>54</v>
      </c>
      <c r="AC385" s="32" t="s">
        <v>1343</v>
      </c>
      <c r="AD385" s="39"/>
      <c r="AE385">
        <f t="shared" si="12"/>
        <v>0.92860000000000009</v>
      </c>
      <c r="AF385">
        <v>40980</v>
      </c>
      <c r="AG385" t="s">
        <v>1501</v>
      </c>
      <c r="AH385">
        <v>0.89470000000000005</v>
      </c>
    </row>
    <row r="386" spans="1:34" x14ac:dyDescent="0.35">
      <c r="A386" s="28" t="s">
        <v>1499</v>
      </c>
      <c r="B386" s="28" t="s">
        <v>1500</v>
      </c>
      <c r="C386" s="29">
        <v>99910</v>
      </c>
      <c r="D386" s="30" t="s">
        <v>82</v>
      </c>
      <c r="E386" s="31" t="s">
        <v>262</v>
      </c>
      <c r="F386" s="55" t="s">
        <v>1343</v>
      </c>
      <c r="G386" s="33" t="s">
        <v>64</v>
      </c>
      <c r="H386" s="40">
        <v>0.81870000000000009</v>
      </c>
      <c r="I386" s="35">
        <f>ROUND((Reference!B$16*List!$H386)+Reference!B$17,0)</f>
        <v>971</v>
      </c>
      <c r="J386" s="35">
        <f>ROUND((Reference!C$16*List!$H386)+Reference!C$17,0)</f>
        <v>1448</v>
      </c>
      <c r="K386" s="35">
        <f>ROUND((Reference!D$16*List!$H386)+Reference!D$17,0)</f>
        <v>1735</v>
      </c>
      <c r="L386" s="35">
        <f>ROUND((Reference!E$16*List!$H386)+Reference!E$17,0)</f>
        <v>2145</v>
      </c>
      <c r="M386" s="35">
        <f>ROUND((Reference!F$16*List!$H386)+Reference!F$17,0)</f>
        <v>2235</v>
      </c>
      <c r="N386" s="35">
        <f>ROUND((Reference!G$16*List!$H386)+Reference!G$17,0)</f>
        <v>2530</v>
      </c>
      <c r="O386" s="35">
        <f>ROUND((Reference!H$16*List!$H386)+Reference!H$17,0)</f>
        <v>2626</v>
      </c>
      <c r="P386" s="35">
        <f>ROUND((Reference!I$16*List!$H386)+Reference!I$17,0)</f>
        <v>2730</v>
      </c>
      <c r="Q386" s="35">
        <f>ROUND((Reference!J$16*List!$H386)+Reference!J$17,0)</f>
        <v>3161</v>
      </c>
      <c r="R386" s="35">
        <f>ROUND((Reference!K$16*List!$H386)+Reference!K$17,0)</f>
        <v>3261</v>
      </c>
      <c r="S386" s="35">
        <f>ROUND((Reference!L$16*List!$H386)+Reference!L$17,0)</f>
        <v>3518</v>
      </c>
      <c r="T386" s="35">
        <f>ROUND((Reference!M$16*List!$H386)+Reference!M$17,0)</f>
        <v>4202</v>
      </c>
      <c r="U386" s="35">
        <f>ROUND((Reference!N$16*List!$H386)+Reference!N$17,0)</f>
        <v>16954</v>
      </c>
      <c r="V386" s="36">
        <f>ROUND((Reference!O$16*List!$H386)+Reference!O$17,0)</f>
        <v>630</v>
      </c>
      <c r="W386" s="36">
        <f>ROUND((Reference!P$16*List!$H386)+Reference!P$17,0)</f>
        <v>888</v>
      </c>
      <c r="X386" s="36">
        <f>ROUND((Reference!Q$16*List!$H386)+Reference!Q$17,0)</f>
        <v>444</v>
      </c>
      <c r="Y386" s="37"/>
      <c r="Z386" s="4" t="str">
        <f t="shared" si="11"/>
        <v>MONROE, Florida</v>
      </c>
      <c r="AA386" s="31" t="s">
        <v>262</v>
      </c>
      <c r="AB386" s="38" t="s">
        <v>54</v>
      </c>
      <c r="AC386" s="32" t="s">
        <v>1343</v>
      </c>
      <c r="AD386" s="39"/>
      <c r="AE386">
        <f t="shared" si="12"/>
        <v>0.81870000000000009</v>
      </c>
      <c r="AF386">
        <v>41060</v>
      </c>
      <c r="AG386" t="s">
        <v>1505</v>
      </c>
      <c r="AH386">
        <v>0.9274</v>
      </c>
    </row>
    <row r="387" spans="1:34" x14ac:dyDescent="0.35">
      <c r="A387" s="28" t="s">
        <v>1502</v>
      </c>
      <c r="B387" s="28" t="s">
        <v>1503</v>
      </c>
      <c r="C387" s="29">
        <v>27260</v>
      </c>
      <c r="D387" s="30" t="s">
        <v>965</v>
      </c>
      <c r="E387" s="31" t="s">
        <v>1504</v>
      </c>
      <c r="F387" s="54" t="s">
        <v>1343</v>
      </c>
      <c r="G387" s="33" t="s">
        <v>53</v>
      </c>
      <c r="H387" s="40">
        <v>0.83590000000000009</v>
      </c>
      <c r="I387" s="35">
        <f>ROUND((Reference!B$16*List!$H387)+Reference!B$17,0)</f>
        <v>986</v>
      </c>
      <c r="J387" s="35">
        <f>ROUND((Reference!C$16*List!$H387)+Reference!C$17,0)</f>
        <v>1470</v>
      </c>
      <c r="K387" s="35">
        <f>ROUND((Reference!D$16*List!$H387)+Reference!D$17,0)</f>
        <v>1761</v>
      </c>
      <c r="L387" s="35">
        <f>ROUND((Reference!E$16*List!$H387)+Reference!E$17,0)</f>
        <v>2177</v>
      </c>
      <c r="M387" s="35">
        <f>ROUND((Reference!F$16*List!$H387)+Reference!F$17,0)</f>
        <v>2268</v>
      </c>
      <c r="N387" s="35">
        <f>ROUND((Reference!G$16*List!$H387)+Reference!G$17,0)</f>
        <v>2568</v>
      </c>
      <c r="O387" s="35">
        <f>ROUND((Reference!H$16*List!$H387)+Reference!H$17,0)</f>
        <v>2666</v>
      </c>
      <c r="P387" s="35">
        <f>ROUND((Reference!I$16*List!$H387)+Reference!I$17,0)</f>
        <v>2771</v>
      </c>
      <c r="Q387" s="35">
        <f>ROUND((Reference!J$16*List!$H387)+Reference!J$17,0)</f>
        <v>3209</v>
      </c>
      <c r="R387" s="35">
        <f>ROUND((Reference!K$16*List!$H387)+Reference!K$17,0)</f>
        <v>3310</v>
      </c>
      <c r="S387" s="35">
        <f>ROUND((Reference!L$16*List!$H387)+Reference!L$17,0)</f>
        <v>3572</v>
      </c>
      <c r="T387" s="35">
        <f>ROUND((Reference!M$16*List!$H387)+Reference!M$17,0)</f>
        <v>4266</v>
      </c>
      <c r="U387" s="35">
        <f>ROUND((Reference!N$16*List!$H387)+Reference!N$17,0)</f>
        <v>17211</v>
      </c>
      <c r="V387" s="36">
        <f>ROUND((Reference!O$16*List!$H387)+Reference!O$17,0)</f>
        <v>640</v>
      </c>
      <c r="W387" s="36">
        <f>ROUND((Reference!P$16*List!$H387)+Reference!P$17,0)</f>
        <v>902</v>
      </c>
      <c r="X387" s="36">
        <f>ROUND((Reference!Q$16*List!$H387)+Reference!Q$17,0)</f>
        <v>451</v>
      </c>
      <c r="Y387" s="37"/>
      <c r="Z387" s="4" t="str">
        <f t="shared" si="11"/>
        <v>NASSAU, Florida</v>
      </c>
      <c r="AA387" s="31" t="s">
        <v>1504</v>
      </c>
      <c r="AB387" s="38" t="s">
        <v>54</v>
      </c>
      <c r="AC387" s="32" t="s">
        <v>1343</v>
      </c>
      <c r="AD387" s="39"/>
      <c r="AE387">
        <f t="shared" si="12"/>
        <v>0.83590000000000009</v>
      </c>
      <c r="AF387">
        <v>41100</v>
      </c>
      <c r="AG387" t="s">
        <v>1509</v>
      </c>
      <c r="AH387">
        <v>0.94810000000000005</v>
      </c>
    </row>
    <row r="388" spans="1:34" x14ac:dyDescent="0.35">
      <c r="A388" s="28" t="s">
        <v>1506</v>
      </c>
      <c r="B388" s="28" t="s">
        <v>1507</v>
      </c>
      <c r="C388" s="41">
        <v>18880</v>
      </c>
      <c r="D388" s="30" t="s">
        <v>613</v>
      </c>
      <c r="E388" s="42" t="s">
        <v>1508</v>
      </c>
      <c r="F388" s="54" t="s">
        <v>1343</v>
      </c>
      <c r="G388" s="33" t="s">
        <v>53</v>
      </c>
      <c r="H388" s="44">
        <v>0.88340000000000007</v>
      </c>
      <c r="I388" s="35">
        <f>ROUND((Reference!B$16*List!$H388)+Reference!B$17,0)</f>
        <v>1026</v>
      </c>
      <c r="J388" s="35">
        <f>ROUND((Reference!C$16*List!$H388)+Reference!C$17,0)</f>
        <v>1531</v>
      </c>
      <c r="K388" s="35">
        <f>ROUND((Reference!D$16*List!$H388)+Reference!D$17,0)</f>
        <v>1834</v>
      </c>
      <c r="L388" s="35">
        <f>ROUND((Reference!E$16*List!$H388)+Reference!E$17,0)</f>
        <v>2267</v>
      </c>
      <c r="M388" s="35">
        <f>ROUND((Reference!F$16*List!$H388)+Reference!F$17,0)</f>
        <v>2362</v>
      </c>
      <c r="N388" s="35">
        <f>ROUND((Reference!G$16*List!$H388)+Reference!G$17,0)</f>
        <v>2674</v>
      </c>
      <c r="O388" s="35">
        <f>ROUND((Reference!H$16*List!$H388)+Reference!H$17,0)</f>
        <v>2776</v>
      </c>
      <c r="P388" s="35">
        <f>ROUND((Reference!I$16*List!$H388)+Reference!I$17,0)</f>
        <v>2886</v>
      </c>
      <c r="Q388" s="35">
        <f>ROUND((Reference!J$16*List!$H388)+Reference!J$17,0)</f>
        <v>3341</v>
      </c>
      <c r="R388" s="35">
        <f>ROUND((Reference!K$16*List!$H388)+Reference!K$17,0)</f>
        <v>3447</v>
      </c>
      <c r="S388" s="35">
        <f>ROUND((Reference!L$16*List!$H388)+Reference!L$17,0)</f>
        <v>3719</v>
      </c>
      <c r="T388" s="35">
        <f>ROUND((Reference!M$16*List!$H388)+Reference!M$17,0)</f>
        <v>4442</v>
      </c>
      <c r="U388" s="35">
        <f>ROUND((Reference!N$16*List!$H388)+Reference!N$17,0)</f>
        <v>17922</v>
      </c>
      <c r="V388" s="36">
        <f>ROUND((Reference!O$16*List!$H388)+Reference!O$17,0)</f>
        <v>666</v>
      </c>
      <c r="W388" s="36">
        <f>ROUND((Reference!P$16*List!$H388)+Reference!P$17,0)</f>
        <v>939</v>
      </c>
      <c r="X388" s="36">
        <f>ROUND((Reference!Q$16*List!$H388)+Reference!Q$17,0)</f>
        <v>469</v>
      </c>
      <c r="Y388" s="37"/>
      <c r="Z388" s="4" t="str">
        <f t="shared" si="11"/>
        <v>OKALOOSA, Florida</v>
      </c>
      <c r="AA388" s="42" t="s">
        <v>1508</v>
      </c>
      <c r="AB388" s="38" t="s">
        <v>54</v>
      </c>
      <c r="AC388" s="43" t="s">
        <v>1343</v>
      </c>
      <c r="AD388" s="45"/>
      <c r="AE388">
        <f t="shared" si="12"/>
        <v>0.88340000000000007</v>
      </c>
      <c r="AF388">
        <v>41140</v>
      </c>
      <c r="AG388" t="s">
        <v>1513</v>
      </c>
      <c r="AH388">
        <v>0.8983000000000001</v>
      </c>
    </row>
    <row r="389" spans="1:34" x14ac:dyDescent="0.35">
      <c r="A389" s="28" t="s">
        <v>1510</v>
      </c>
      <c r="B389" s="28" t="s">
        <v>1511</v>
      </c>
      <c r="C389" s="29">
        <v>99910</v>
      </c>
      <c r="D389" s="30" t="s">
        <v>82</v>
      </c>
      <c r="E389" s="31" t="s">
        <v>1512</v>
      </c>
      <c r="F389" s="55" t="s">
        <v>1343</v>
      </c>
      <c r="G389" s="33" t="s">
        <v>64</v>
      </c>
      <c r="H389" s="40">
        <v>0.81870000000000009</v>
      </c>
      <c r="I389" s="35">
        <f>ROUND((Reference!B$16*List!$H389)+Reference!B$17,0)</f>
        <v>971</v>
      </c>
      <c r="J389" s="35">
        <f>ROUND((Reference!C$16*List!$H389)+Reference!C$17,0)</f>
        <v>1448</v>
      </c>
      <c r="K389" s="35">
        <f>ROUND((Reference!D$16*List!$H389)+Reference!D$17,0)</f>
        <v>1735</v>
      </c>
      <c r="L389" s="35">
        <f>ROUND((Reference!E$16*List!$H389)+Reference!E$17,0)</f>
        <v>2145</v>
      </c>
      <c r="M389" s="35">
        <f>ROUND((Reference!F$16*List!$H389)+Reference!F$17,0)</f>
        <v>2235</v>
      </c>
      <c r="N389" s="35">
        <f>ROUND((Reference!G$16*List!$H389)+Reference!G$17,0)</f>
        <v>2530</v>
      </c>
      <c r="O389" s="35">
        <f>ROUND((Reference!H$16*List!$H389)+Reference!H$17,0)</f>
        <v>2626</v>
      </c>
      <c r="P389" s="35">
        <f>ROUND((Reference!I$16*List!$H389)+Reference!I$17,0)</f>
        <v>2730</v>
      </c>
      <c r="Q389" s="35">
        <f>ROUND((Reference!J$16*List!$H389)+Reference!J$17,0)</f>
        <v>3161</v>
      </c>
      <c r="R389" s="35">
        <f>ROUND((Reference!K$16*List!$H389)+Reference!K$17,0)</f>
        <v>3261</v>
      </c>
      <c r="S389" s="35">
        <f>ROUND((Reference!L$16*List!$H389)+Reference!L$17,0)</f>
        <v>3518</v>
      </c>
      <c r="T389" s="35">
        <f>ROUND((Reference!M$16*List!$H389)+Reference!M$17,0)</f>
        <v>4202</v>
      </c>
      <c r="U389" s="35">
        <f>ROUND((Reference!N$16*List!$H389)+Reference!N$17,0)</f>
        <v>16954</v>
      </c>
      <c r="V389" s="36">
        <f>ROUND((Reference!O$16*List!$H389)+Reference!O$17,0)</f>
        <v>630</v>
      </c>
      <c r="W389" s="36">
        <f>ROUND((Reference!P$16*List!$H389)+Reference!P$17,0)</f>
        <v>888</v>
      </c>
      <c r="X389" s="36">
        <f>ROUND((Reference!Q$16*List!$H389)+Reference!Q$17,0)</f>
        <v>444</v>
      </c>
      <c r="Y389" s="37"/>
      <c r="Z389" s="4" t="str">
        <f t="shared" si="11"/>
        <v>OKEECHOBEE, Florida</v>
      </c>
      <c r="AA389" s="31" t="s">
        <v>1512</v>
      </c>
      <c r="AB389" s="38" t="s">
        <v>54</v>
      </c>
      <c r="AC389" s="32" t="s">
        <v>1343</v>
      </c>
      <c r="AD389" s="39"/>
      <c r="AE389">
        <f t="shared" si="12"/>
        <v>0.81870000000000009</v>
      </c>
      <c r="AF389">
        <v>41180</v>
      </c>
      <c r="AG389" t="s">
        <v>1516</v>
      </c>
      <c r="AH389">
        <v>0.95100000000000007</v>
      </c>
    </row>
    <row r="390" spans="1:34" x14ac:dyDescent="0.35">
      <c r="A390" s="28" t="s">
        <v>1514</v>
      </c>
      <c r="B390" s="28" t="s">
        <v>1515</v>
      </c>
      <c r="C390" s="29">
        <v>36740</v>
      </c>
      <c r="D390" s="30" t="s">
        <v>1353</v>
      </c>
      <c r="E390" s="31" t="s">
        <v>907</v>
      </c>
      <c r="F390" s="54" t="s">
        <v>1343</v>
      </c>
      <c r="G390" s="33" t="s">
        <v>53</v>
      </c>
      <c r="H390" s="40">
        <v>0.88340000000000007</v>
      </c>
      <c r="I390" s="35">
        <f>ROUND((Reference!B$16*List!$H390)+Reference!B$17,0)</f>
        <v>1026</v>
      </c>
      <c r="J390" s="35">
        <f>ROUND((Reference!C$16*List!$H390)+Reference!C$17,0)</f>
        <v>1531</v>
      </c>
      <c r="K390" s="35">
        <f>ROUND((Reference!D$16*List!$H390)+Reference!D$17,0)</f>
        <v>1834</v>
      </c>
      <c r="L390" s="35">
        <f>ROUND((Reference!E$16*List!$H390)+Reference!E$17,0)</f>
        <v>2267</v>
      </c>
      <c r="M390" s="35">
        <f>ROUND((Reference!F$16*List!$H390)+Reference!F$17,0)</f>
        <v>2362</v>
      </c>
      <c r="N390" s="35">
        <f>ROUND((Reference!G$16*List!$H390)+Reference!G$17,0)</f>
        <v>2674</v>
      </c>
      <c r="O390" s="35">
        <f>ROUND((Reference!H$16*List!$H390)+Reference!H$17,0)</f>
        <v>2776</v>
      </c>
      <c r="P390" s="35">
        <f>ROUND((Reference!I$16*List!$H390)+Reference!I$17,0)</f>
        <v>2886</v>
      </c>
      <c r="Q390" s="35">
        <f>ROUND((Reference!J$16*List!$H390)+Reference!J$17,0)</f>
        <v>3341</v>
      </c>
      <c r="R390" s="35">
        <f>ROUND((Reference!K$16*List!$H390)+Reference!K$17,0)</f>
        <v>3447</v>
      </c>
      <c r="S390" s="35">
        <f>ROUND((Reference!L$16*List!$H390)+Reference!L$17,0)</f>
        <v>3719</v>
      </c>
      <c r="T390" s="35">
        <f>ROUND((Reference!M$16*List!$H390)+Reference!M$17,0)</f>
        <v>4442</v>
      </c>
      <c r="U390" s="35">
        <f>ROUND((Reference!N$16*List!$H390)+Reference!N$17,0)</f>
        <v>17922</v>
      </c>
      <c r="V390" s="36">
        <f>ROUND((Reference!O$16*List!$H390)+Reference!O$17,0)</f>
        <v>666</v>
      </c>
      <c r="W390" s="36">
        <f>ROUND((Reference!P$16*List!$H390)+Reference!P$17,0)</f>
        <v>939</v>
      </c>
      <c r="X390" s="36">
        <f>ROUND((Reference!Q$16*List!$H390)+Reference!Q$17,0)</f>
        <v>469</v>
      </c>
      <c r="Y390" s="37"/>
      <c r="Z390" s="4" t="str">
        <f t="shared" si="11"/>
        <v>ORANGE, Florida</v>
      </c>
      <c r="AA390" s="31" t="s">
        <v>907</v>
      </c>
      <c r="AB390" s="38" t="s">
        <v>54</v>
      </c>
      <c r="AC390" s="32" t="s">
        <v>1343</v>
      </c>
      <c r="AD390" s="39"/>
      <c r="AE390">
        <f t="shared" si="12"/>
        <v>0.88340000000000007</v>
      </c>
      <c r="AF390">
        <v>41420</v>
      </c>
      <c r="AG390" t="s">
        <v>1520</v>
      </c>
      <c r="AH390">
        <v>1.1457000000000002</v>
      </c>
    </row>
    <row r="391" spans="1:34" x14ac:dyDescent="0.35">
      <c r="A391" s="28" t="s">
        <v>1517</v>
      </c>
      <c r="B391" s="28" t="s">
        <v>1518</v>
      </c>
      <c r="C391" s="29">
        <v>36740</v>
      </c>
      <c r="D391" s="30" t="s">
        <v>1353</v>
      </c>
      <c r="E391" s="31" t="s">
        <v>1519</v>
      </c>
      <c r="F391" s="54" t="s">
        <v>1343</v>
      </c>
      <c r="G391" s="33" t="s">
        <v>53</v>
      </c>
      <c r="H391" s="40">
        <v>0.88340000000000007</v>
      </c>
      <c r="I391" s="35">
        <f>ROUND((Reference!B$16*List!$H391)+Reference!B$17,0)</f>
        <v>1026</v>
      </c>
      <c r="J391" s="35">
        <f>ROUND((Reference!C$16*List!$H391)+Reference!C$17,0)</f>
        <v>1531</v>
      </c>
      <c r="K391" s="35">
        <f>ROUND((Reference!D$16*List!$H391)+Reference!D$17,0)</f>
        <v>1834</v>
      </c>
      <c r="L391" s="35">
        <f>ROUND((Reference!E$16*List!$H391)+Reference!E$17,0)</f>
        <v>2267</v>
      </c>
      <c r="M391" s="35">
        <f>ROUND((Reference!F$16*List!$H391)+Reference!F$17,0)</f>
        <v>2362</v>
      </c>
      <c r="N391" s="35">
        <f>ROUND((Reference!G$16*List!$H391)+Reference!G$17,0)</f>
        <v>2674</v>
      </c>
      <c r="O391" s="35">
        <f>ROUND((Reference!H$16*List!$H391)+Reference!H$17,0)</f>
        <v>2776</v>
      </c>
      <c r="P391" s="35">
        <f>ROUND((Reference!I$16*List!$H391)+Reference!I$17,0)</f>
        <v>2886</v>
      </c>
      <c r="Q391" s="35">
        <f>ROUND((Reference!J$16*List!$H391)+Reference!J$17,0)</f>
        <v>3341</v>
      </c>
      <c r="R391" s="35">
        <f>ROUND((Reference!K$16*List!$H391)+Reference!K$17,0)</f>
        <v>3447</v>
      </c>
      <c r="S391" s="35">
        <f>ROUND((Reference!L$16*List!$H391)+Reference!L$17,0)</f>
        <v>3719</v>
      </c>
      <c r="T391" s="35">
        <f>ROUND((Reference!M$16*List!$H391)+Reference!M$17,0)</f>
        <v>4442</v>
      </c>
      <c r="U391" s="35">
        <f>ROUND((Reference!N$16*List!$H391)+Reference!N$17,0)</f>
        <v>17922</v>
      </c>
      <c r="V391" s="36">
        <f>ROUND((Reference!O$16*List!$H391)+Reference!O$17,0)</f>
        <v>666</v>
      </c>
      <c r="W391" s="36">
        <f>ROUND((Reference!P$16*List!$H391)+Reference!P$17,0)</f>
        <v>939</v>
      </c>
      <c r="X391" s="36">
        <f>ROUND((Reference!Q$16*List!$H391)+Reference!Q$17,0)</f>
        <v>469</v>
      </c>
      <c r="Y391" s="37"/>
      <c r="Z391" s="4" t="str">
        <f t="shared" si="11"/>
        <v>OSCEOLA, Florida</v>
      </c>
      <c r="AA391" s="31" t="s">
        <v>1519</v>
      </c>
      <c r="AB391" s="38" t="s">
        <v>54</v>
      </c>
      <c r="AC391" s="32" t="s">
        <v>1343</v>
      </c>
      <c r="AD391" s="39"/>
      <c r="AE391">
        <f t="shared" si="12"/>
        <v>0.88340000000000007</v>
      </c>
      <c r="AF391">
        <v>41500</v>
      </c>
      <c r="AG391" t="s">
        <v>894</v>
      </c>
      <c r="AH391">
        <v>1.8043</v>
      </c>
    </row>
    <row r="392" spans="1:34" x14ac:dyDescent="0.35">
      <c r="A392" s="28" t="s">
        <v>1521</v>
      </c>
      <c r="B392" s="28" t="s">
        <v>1522</v>
      </c>
      <c r="C392" s="29">
        <v>48424</v>
      </c>
      <c r="D392" s="30" t="s">
        <v>1523</v>
      </c>
      <c r="E392" s="31" t="s">
        <v>1524</v>
      </c>
      <c r="F392" s="54" t="s">
        <v>1343</v>
      </c>
      <c r="G392" s="33" t="s">
        <v>53</v>
      </c>
      <c r="H392" s="40">
        <v>0.89260000000000006</v>
      </c>
      <c r="I392" s="35">
        <f>ROUND((Reference!B$16*List!$H392)+Reference!B$17,0)</f>
        <v>1034</v>
      </c>
      <c r="J392" s="35">
        <f>ROUND((Reference!C$16*List!$H392)+Reference!C$17,0)</f>
        <v>1543</v>
      </c>
      <c r="K392" s="35">
        <f>ROUND((Reference!D$16*List!$H392)+Reference!D$17,0)</f>
        <v>1848</v>
      </c>
      <c r="L392" s="35">
        <f>ROUND((Reference!E$16*List!$H392)+Reference!E$17,0)</f>
        <v>2285</v>
      </c>
      <c r="M392" s="35">
        <f>ROUND((Reference!F$16*List!$H392)+Reference!F$17,0)</f>
        <v>2380</v>
      </c>
      <c r="N392" s="35">
        <f>ROUND((Reference!G$16*List!$H392)+Reference!G$17,0)</f>
        <v>2695</v>
      </c>
      <c r="O392" s="35">
        <f>ROUND((Reference!H$16*List!$H392)+Reference!H$17,0)</f>
        <v>2798</v>
      </c>
      <c r="P392" s="35">
        <f>ROUND((Reference!I$16*List!$H392)+Reference!I$17,0)</f>
        <v>2908</v>
      </c>
      <c r="Q392" s="35">
        <f>ROUND((Reference!J$16*List!$H392)+Reference!J$17,0)</f>
        <v>3367</v>
      </c>
      <c r="R392" s="35">
        <f>ROUND((Reference!K$16*List!$H392)+Reference!K$17,0)</f>
        <v>3473</v>
      </c>
      <c r="S392" s="35">
        <f>ROUND((Reference!L$16*List!$H392)+Reference!L$17,0)</f>
        <v>3748</v>
      </c>
      <c r="T392" s="35">
        <f>ROUND((Reference!M$16*List!$H392)+Reference!M$17,0)</f>
        <v>4476</v>
      </c>
      <c r="U392" s="35">
        <f>ROUND((Reference!N$16*List!$H392)+Reference!N$17,0)</f>
        <v>18060</v>
      </c>
      <c r="V392" s="36">
        <f>ROUND((Reference!O$16*List!$H392)+Reference!O$17,0)</f>
        <v>671</v>
      </c>
      <c r="W392" s="36">
        <f>ROUND((Reference!P$16*List!$H392)+Reference!P$17,0)</f>
        <v>946</v>
      </c>
      <c r="X392" s="36">
        <f>ROUND((Reference!Q$16*List!$H392)+Reference!Q$17,0)</f>
        <v>473</v>
      </c>
      <c r="Y392" s="37"/>
      <c r="Z392" s="4" t="str">
        <f t="shared" si="11"/>
        <v>PALM BEACH, Florida</v>
      </c>
      <c r="AA392" s="31" t="s">
        <v>1524</v>
      </c>
      <c r="AB392" s="38" t="s">
        <v>54</v>
      </c>
      <c r="AC392" s="32" t="s">
        <v>1343</v>
      </c>
      <c r="AD392" s="39"/>
      <c r="AE392">
        <f t="shared" si="12"/>
        <v>0.89260000000000006</v>
      </c>
      <c r="AF392">
        <v>41540</v>
      </c>
      <c r="AG392" t="s">
        <v>1327</v>
      </c>
      <c r="AH392">
        <v>0.9052</v>
      </c>
    </row>
    <row r="393" spans="1:34" x14ac:dyDescent="0.35">
      <c r="A393" s="28" t="s">
        <v>1525</v>
      </c>
      <c r="B393" s="28" t="s">
        <v>1526</v>
      </c>
      <c r="C393" s="29">
        <v>45300</v>
      </c>
      <c r="D393" s="30" t="s">
        <v>1437</v>
      </c>
      <c r="E393" s="31" t="s">
        <v>1527</v>
      </c>
      <c r="F393" s="54" t="s">
        <v>1343</v>
      </c>
      <c r="G393" s="33" t="s">
        <v>53</v>
      </c>
      <c r="H393" s="40">
        <v>0.87960000000000005</v>
      </c>
      <c r="I393" s="35">
        <f>ROUND((Reference!B$16*List!$H393)+Reference!B$17,0)</f>
        <v>1023</v>
      </c>
      <c r="J393" s="35">
        <f>ROUND((Reference!C$16*List!$H393)+Reference!C$17,0)</f>
        <v>1526</v>
      </c>
      <c r="K393" s="35">
        <f>ROUND((Reference!D$16*List!$H393)+Reference!D$17,0)</f>
        <v>1828</v>
      </c>
      <c r="L393" s="35">
        <f>ROUND((Reference!E$16*List!$H393)+Reference!E$17,0)</f>
        <v>2260</v>
      </c>
      <c r="M393" s="35">
        <f>ROUND((Reference!F$16*List!$H393)+Reference!F$17,0)</f>
        <v>2355</v>
      </c>
      <c r="N393" s="35">
        <f>ROUND((Reference!G$16*List!$H393)+Reference!G$17,0)</f>
        <v>2666</v>
      </c>
      <c r="O393" s="35">
        <f>ROUND((Reference!H$16*List!$H393)+Reference!H$17,0)</f>
        <v>2768</v>
      </c>
      <c r="P393" s="35">
        <f>ROUND((Reference!I$16*List!$H393)+Reference!I$17,0)</f>
        <v>2876</v>
      </c>
      <c r="Q393" s="35">
        <f>ROUND((Reference!J$16*List!$H393)+Reference!J$17,0)</f>
        <v>3331</v>
      </c>
      <c r="R393" s="35">
        <f>ROUND((Reference!K$16*List!$H393)+Reference!K$17,0)</f>
        <v>3436</v>
      </c>
      <c r="S393" s="35">
        <f>ROUND((Reference!L$16*List!$H393)+Reference!L$17,0)</f>
        <v>3707</v>
      </c>
      <c r="T393" s="35">
        <f>ROUND((Reference!M$16*List!$H393)+Reference!M$17,0)</f>
        <v>4428</v>
      </c>
      <c r="U393" s="35">
        <f>ROUND((Reference!N$16*List!$H393)+Reference!N$17,0)</f>
        <v>17865</v>
      </c>
      <c r="V393" s="36">
        <f>ROUND((Reference!O$16*List!$H393)+Reference!O$17,0)</f>
        <v>664</v>
      </c>
      <c r="W393" s="36">
        <f>ROUND((Reference!P$16*List!$H393)+Reference!P$17,0)</f>
        <v>936</v>
      </c>
      <c r="X393" s="36">
        <f>ROUND((Reference!Q$16*List!$H393)+Reference!Q$17,0)</f>
        <v>468</v>
      </c>
      <c r="Y393" s="37"/>
      <c r="Z393" s="4" t="str">
        <f t="shared" si="11"/>
        <v>PASCO, Florida</v>
      </c>
      <c r="AA393" s="31" t="s">
        <v>1527</v>
      </c>
      <c r="AB393" s="38" t="s">
        <v>54</v>
      </c>
      <c r="AC393" s="32" t="s">
        <v>1343</v>
      </c>
      <c r="AD393" s="39"/>
      <c r="AE393">
        <f t="shared" si="12"/>
        <v>0.87960000000000005</v>
      </c>
      <c r="AF393">
        <v>41620</v>
      </c>
      <c r="AG393" t="s">
        <v>1531</v>
      </c>
      <c r="AH393">
        <v>0.95120000000000005</v>
      </c>
    </row>
    <row r="394" spans="1:34" x14ac:dyDescent="0.35">
      <c r="A394" s="28" t="s">
        <v>1528</v>
      </c>
      <c r="B394" s="28" t="s">
        <v>1529</v>
      </c>
      <c r="C394" s="29">
        <v>45300</v>
      </c>
      <c r="D394" s="30" t="s">
        <v>1437</v>
      </c>
      <c r="E394" s="31" t="s">
        <v>1530</v>
      </c>
      <c r="F394" s="54" t="s">
        <v>1343</v>
      </c>
      <c r="G394" s="33" t="s">
        <v>53</v>
      </c>
      <c r="H394" s="40">
        <v>0.87960000000000005</v>
      </c>
      <c r="I394" s="35">
        <f>ROUND((Reference!B$16*List!$H394)+Reference!B$17,0)</f>
        <v>1023</v>
      </c>
      <c r="J394" s="35">
        <f>ROUND((Reference!C$16*List!$H394)+Reference!C$17,0)</f>
        <v>1526</v>
      </c>
      <c r="K394" s="35">
        <f>ROUND((Reference!D$16*List!$H394)+Reference!D$17,0)</f>
        <v>1828</v>
      </c>
      <c r="L394" s="35">
        <f>ROUND((Reference!E$16*List!$H394)+Reference!E$17,0)</f>
        <v>2260</v>
      </c>
      <c r="M394" s="35">
        <f>ROUND((Reference!F$16*List!$H394)+Reference!F$17,0)</f>
        <v>2355</v>
      </c>
      <c r="N394" s="35">
        <f>ROUND((Reference!G$16*List!$H394)+Reference!G$17,0)</f>
        <v>2666</v>
      </c>
      <c r="O394" s="35">
        <f>ROUND((Reference!H$16*List!$H394)+Reference!H$17,0)</f>
        <v>2768</v>
      </c>
      <c r="P394" s="35">
        <f>ROUND((Reference!I$16*List!$H394)+Reference!I$17,0)</f>
        <v>2876</v>
      </c>
      <c r="Q394" s="35">
        <f>ROUND((Reference!J$16*List!$H394)+Reference!J$17,0)</f>
        <v>3331</v>
      </c>
      <c r="R394" s="35">
        <f>ROUND((Reference!K$16*List!$H394)+Reference!K$17,0)</f>
        <v>3436</v>
      </c>
      <c r="S394" s="35">
        <f>ROUND((Reference!L$16*List!$H394)+Reference!L$17,0)</f>
        <v>3707</v>
      </c>
      <c r="T394" s="35">
        <f>ROUND((Reference!M$16*List!$H394)+Reference!M$17,0)</f>
        <v>4428</v>
      </c>
      <c r="U394" s="35">
        <f>ROUND((Reference!N$16*List!$H394)+Reference!N$17,0)</f>
        <v>17865</v>
      </c>
      <c r="V394" s="36">
        <f>ROUND((Reference!O$16*List!$H394)+Reference!O$17,0)</f>
        <v>664</v>
      </c>
      <c r="W394" s="36">
        <f>ROUND((Reference!P$16*List!$H394)+Reference!P$17,0)</f>
        <v>936</v>
      </c>
      <c r="X394" s="36">
        <f>ROUND((Reference!Q$16*List!$H394)+Reference!Q$17,0)</f>
        <v>468</v>
      </c>
      <c r="Y394" s="37"/>
      <c r="Z394" s="4" t="str">
        <f t="shared" si="11"/>
        <v>PINELLAS, Florida</v>
      </c>
      <c r="AA394" s="31" t="s">
        <v>1530</v>
      </c>
      <c r="AB394" s="38" t="s">
        <v>54</v>
      </c>
      <c r="AC394" s="32" t="s">
        <v>1343</v>
      </c>
      <c r="AD394" s="39"/>
      <c r="AE394">
        <f t="shared" si="12"/>
        <v>0.87960000000000005</v>
      </c>
      <c r="AF394">
        <v>41660</v>
      </c>
      <c r="AG394" t="s">
        <v>1534</v>
      </c>
      <c r="AH394">
        <v>0.76760000000000006</v>
      </c>
    </row>
    <row r="395" spans="1:34" x14ac:dyDescent="0.35">
      <c r="A395" s="28" t="s">
        <v>1532</v>
      </c>
      <c r="B395" s="28" t="s">
        <v>1533</v>
      </c>
      <c r="C395" s="41">
        <v>29460</v>
      </c>
      <c r="D395" s="30" t="s">
        <v>1066</v>
      </c>
      <c r="E395" s="42" t="s">
        <v>710</v>
      </c>
      <c r="F395" s="54" t="s">
        <v>1343</v>
      </c>
      <c r="G395" s="33" t="s">
        <v>53</v>
      </c>
      <c r="H395" s="44">
        <v>0.8246</v>
      </c>
      <c r="I395" s="35">
        <f>ROUND((Reference!B$16*List!$H395)+Reference!B$17,0)</f>
        <v>976</v>
      </c>
      <c r="J395" s="35">
        <f>ROUND((Reference!C$16*List!$H395)+Reference!C$17,0)</f>
        <v>1456</v>
      </c>
      <c r="K395" s="35">
        <f>ROUND((Reference!D$16*List!$H395)+Reference!D$17,0)</f>
        <v>1744</v>
      </c>
      <c r="L395" s="35">
        <f>ROUND((Reference!E$16*List!$H395)+Reference!E$17,0)</f>
        <v>2156</v>
      </c>
      <c r="M395" s="35">
        <f>ROUND((Reference!F$16*List!$H395)+Reference!F$17,0)</f>
        <v>2246</v>
      </c>
      <c r="N395" s="35">
        <f>ROUND((Reference!G$16*List!$H395)+Reference!G$17,0)</f>
        <v>2543</v>
      </c>
      <c r="O395" s="35">
        <f>ROUND((Reference!H$16*List!$H395)+Reference!H$17,0)</f>
        <v>2640</v>
      </c>
      <c r="P395" s="35">
        <f>ROUND((Reference!I$16*List!$H395)+Reference!I$17,0)</f>
        <v>2744</v>
      </c>
      <c r="Q395" s="35">
        <f>ROUND((Reference!J$16*List!$H395)+Reference!J$17,0)</f>
        <v>3177</v>
      </c>
      <c r="R395" s="35">
        <f>ROUND((Reference!K$16*List!$H395)+Reference!K$17,0)</f>
        <v>3278</v>
      </c>
      <c r="S395" s="35">
        <f>ROUND((Reference!L$16*List!$H395)+Reference!L$17,0)</f>
        <v>3537</v>
      </c>
      <c r="T395" s="35">
        <f>ROUND((Reference!M$16*List!$H395)+Reference!M$17,0)</f>
        <v>4224</v>
      </c>
      <c r="U395" s="35">
        <f>ROUND((Reference!N$16*List!$H395)+Reference!N$17,0)</f>
        <v>17042</v>
      </c>
      <c r="V395" s="36">
        <f>ROUND((Reference!O$16*List!$H395)+Reference!O$17,0)</f>
        <v>634</v>
      </c>
      <c r="W395" s="36">
        <f>ROUND((Reference!P$16*List!$H395)+Reference!P$17,0)</f>
        <v>893</v>
      </c>
      <c r="X395" s="36">
        <f>ROUND((Reference!Q$16*List!$H395)+Reference!Q$17,0)</f>
        <v>446</v>
      </c>
      <c r="Y395" s="37"/>
      <c r="Z395" s="4" t="str">
        <f t="shared" si="11"/>
        <v>POLK, Florida</v>
      </c>
      <c r="AA395" s="42" t="s">
        <v>710</v>
      </c>
      <c r="AB395" s="38" t="s">
        <v>54</v>
      </c>
      <c r="AC395" s="43" t="s">
        <v>1343</v>
      </c>
      <c r="AD395" s="45"/>
      <c r="AE395">
        <f t="shared" si="12"/>
        <v>0.8246</v>
      </c>
      <c r="AF395">
        <v>41700</v>
      </c>
      <c r="AG395" t="s">
        <v>1538</v>
      </c>
      <c r="AH395">
        <v>0.84589999999999999</v>
      </c>
    </row>
    <row r="396" spans="1:34" x14ac:dyDescent="0.35">
      <c r="A396" s="28" t="s">
        <v>1535</v>
      </c>
      <c r="B396" s="28" t="s">
        <v>1536</v>
      </c>
      <c r="C396" s="41">
        <v>99910</v>
      </c>
      <c r="D396" s="30" t="s">
        <v>82</v>
      </c>
      <c r="E396" s="42" t="s">
        <v>1537</v>
      </c>
      <c r="F396" s="55" t="s">
        <v>1343</v>
      </c>
      <c r="G396" s="33" t="s">
        <v>64</v>
      </c>
      <c r="H396" s="44">
        <v>0.81870000000000009</v>
      </c>
      <c r="I396" s="35">
        <f>ROUND((Reference!B$16*List!$H396)+Reference!B$17,0)</f>
        <v>971</v>
      </c>
      <c r="J396" s="35">
        <f>ROUND((Reference!C$16*List!$H396)+Reference!C$17,0)</f>
        <v>1448</v>
      </c>
      <c r="K396" s="35">
        <f>ROUND((Reference!D$16*List!$H396)+Reference!D$17,0)</f>
        <v>1735</v>
      </c>
      <c r="L396" s="35">
        <f>ROUND((Reference!E$16*List!$H396)+Reference!E$17,0)</f>
        <v>2145</v>
      </c>
      <c r="M396" s="35">
        <f>ROUND((Reference!F$16*List!$H396)+Reference!F$17,0)</f>
        <v>2235</v>
      </c>
      <c r="N396" s="35">
        <f>ROUND((Reference!G$16*List!$H396)+Reference!G$17,0)</f>
        <v>2530</v>
      </c>
      <c r="O396" s="35">
        <f>ROUND((Reference!H$16*List!$H396)+Reference!H$17,0)</f>
        <v>2626</v>
      </c>
      <c r="P396" s="35">
        <f>ROUND((Reference!I$16*List!$H396)+Reference!I$17,0)</f>
        <v>2730</v>
      </c>
      <c r="Q396" s="35">
        <f>ROUND((Reference!J$16*List!$H396)+Reference!J$17,0)</f>
        <v>3161</v>
      </c>
      <c r="R396" s="35">
        <f>ROUND((Reference!K$16*List!$H396)+Reference!K$17,0)</f>
        <v>3261</v>
      </c>
      <c r="S396" s="35">
        <f>ROUND((Reference!L$16*List!$H396)+Reference!L$17,0)</f>
        <v>3518</v>
      </c>
      <c r="T396" s="35">
        <f>ROUND((Reference!M$16*List!$H396)+Reference!M$17,0)</f>
        <v>4202</v>
      </c>
      <c r="U396" s="35">
        <f>ROUND((Reference!N$16*List!$H396)+Reference!N$17,0)</f>
        <v>16954</v>
      </c>
      <c r="V396" s="36">
        <f>ROUND((Reference!O$16*List!$H396)+Reference!O$17,0)</f>
        <v>630</v>
      </c>
      <c r="W396" s="36">
        <f>ROUND((Reference!P$16*List!$H396)+Reference!P$17,0)</f>
        <v>888</v>
      </c>
      <c r="X396" s="36">
        <f>ROUND((Reference!Q$16*List!$H396)+Reference!Q$17,0)</f>
        <v>444</v>
      </c>
      <c r="Y396" s="37"/>
      <c r="Z396" s="4" t="str">
        <f t="shared" si="11"/>
        <v>PUTNAM, Florida</v>
      </c>
      <c r="AA396" s="42" t="s">
        <v>1537</v>
      </c>
      <c r="AB396" s="38" t="s">
        <v>54</v>
      </c>
      <c r="AC396" s="43" t="s">
        <v>1343</v>
      </c>
      <c r="AD396" s="45"/>
      <c r="AE396">
        <f t="shared" si="12"/>
        <v>0.81870000000000009</v>
      </c>
      <c r="AF396">
        <v>41740</v>
      </c>
      <c r="AG396" t="s">
        <v>935</v>
      </c>
      <c r="AH396">
        <v>1.2922</v>
      </c>
    </row>
    <row r="397" spans="1:34" x14ac:dyDescent="0.35">
      <c r="A397" s="28" t="s">
        <v>1539</v>
      </c>
      <c r="B397" s="28" t="s">
        <v>1540</v>
      </c>
      <c r="C397" s="41">
        <v>27260</v>
      </c>
      <c r="D397" s="30" t="s">
        <v>965</v>
      </c>
      <c r="E397" s="42" t="s">
        <v>1541</v>
      </c>
      <c r="F397" s="54" t="s">
        <v>1343</v>
      </c>
      <c r="G397" s="33" t="s">
        <v>53</v>
      </c>
      <c r="H397" s="44">
        <v>0.83590000000000009</v>
      </c>
      <c r="I397" s="35">
        <f>ROUND((Reference!B$16*List!$H397)+Reference!B$17,0)</f>
        <v>986</v>
      </c>
      <c r="J397" s="35">
        <f>ROUND((Reference!C$16*List!$H397)+Reference!C$17,0)</f>
        <v>1470</v>
      </c>
      <c r="K397" s="35">
        <f>ROUND((Reference!D$16*List!$H397)+Reference!D$17,0)</f>
        <v>1761</v>
      </c>
      <c r="L397" s="35">
        <f>ROUND((Reference!E$16*List!$H397)+Reference!E$17,0)</f>
        <v>2177</v>
      </c>
      <c r="M397" s="35">
        <f>ROUND((Reference!F$16*List!$H397)+Reference!F$17,0)</f>
        <v>2268</v>
      </c>
      <c r="N397" s="35">
        <f>ROUND((Reference!G$16*List!$H397)+Reference!G$17,0)</f>
        <v>2568</v>
      </c>
      <c r="O397" s="35">
        <f>ROUND((Reference!H$16*List!$H397)+Reference!H$17,0)</f>
        <v>2666</v>
      </c>
      <c r="P397" s="35">
        <f>ROUND((Reference!I$16*List!$H397)+Reference!I$17,0)</f>
        <v>2771</v>
      </c>
      <c r="Q397" s="35">
        <f>ROUND((Reference!J$16*List!$H397)+Reference!J$17,0)</f>
        <v>3209</v>
      </c>
      <c r="R397" s="35">
        <f>ROUND((Reference!K$16*List!$H397)+Reference!K$17,0)</f>
        <v>3310</v>
      </c>
      <c r="S397" s="35">
        <f>ROUND((Reference!L$16*List!$H397)+Reference!L$17,0)</f>
        <v>3572</v>
      </c>
      <c r="T397" s="35">
        <f>ROUND((Reference!M$16*List!$H397)+Reference!M$17,0)</f>
        <v>4266</v>
      </c>
      <c r="U397" s="35">
        <f>ROUND((Reference!N$16*List!$H397)+Reference!N$17,0)</f>
        <v>17211</v>
      </c>
      <c r="V397" s="36">
        <f>ROUND((Reference!O$16*List!$H397)+Reference!O$17,0)</f>
        <v>640</v>
      </c>
      <c r="W397" s="36">
        <f>ROUND((Reference!P$16*List!$H397)+Reference!P$17,0)</f>
        <v>902</v>
      </c>
      <c r="X397" s="36">
        <f>ROUND((Reference!Q$16*List!$H397)+Reference!Q$17,0)</f>
        <v>451</v>
      </c>
      <c r="Y397" s="37"/>
      <c r="Z397" s="4" t="str">
        <f t="shared" si="11"/>
        <v>ST. JOHNS, Florida</v>
      </c>
      <c r="AA397" s="42" t="s">
        <v>1541</v>
      </c>
      <c r="AB397" s="38" t="s">
        <v>54</v>
      </c>
      <c r="AC397" s="43" t="s">
        <v>1343</v>
      </c>
      <c r="AD397" s="45"/>
      <c r="AE397">
        <f t="shared" si="12"/>
        <v>0.83590000000000009</v>
      </c>
      <c r="AF397">
        <v>41884</v>
      </c>
      <c r="AG397" t="s">
        <v>1545</v>
      </c>
      <c r="AH397">
        <v>1.8891</v>
      </c>
    </row>
    <row r="398" spans="1:34" x14ac:dyDescent="0.35">
      <c r="A398" s="28" t="s">
        <v>1542</v>
      </c>
      <c r="B398" s="28" t="s">
        <v>1543</v>
      </c>
      <c r="C398" s="29">
        <v>38940</v>
      </c>
      <c r="D398" s="30" t="s">
        <v>1419</v>
      </c>
      <c r="E398" s="31" t="s">
        <v>1544</v>
      </c>
      <c r="F398" s="54" t="s">
        <v>1343</v>
      </c>
      <c r="G398" s="33" t="s">
        <v>53</v>
      </c>
      <c r="H398" s="40">
        <v>0.90580000000000005</v>
      </c>
      <c r="I398" s="35">
        <f>ROUND((Reference!B$16*List!$H398)+Reference!B$17,0)</f>
        <v>1046</v>
      </c>
      <c r="J398" s="35">
        <f>ROUND((Reference!C$16*List!$H398)+Reference!C$17,0)</f>
        <v>1559</v>
      </c>
      <c r="K398" s="35">
        <f>ROUND((Reference!D$16*List!$H398)+Reference!D$17,0)</f>
        <v>1868</v>
      </c>
      <c r="L398" s="35">
        <f>ROUND((Reference!E$16*List!$H398)+Reference!E$17,0)</f>
        <v>2310</v>
      </c>
      <c r="M398" s="35">
        <f>ROUND((Reference!F$16*List!$H398)+Reference!F$17,0)</f>
        <v>2406</v>
      </c>
      <c r="N398" s="35">
        <f>ROUND((Reference!G$16*List!$H398)+Reference!G$17,0)</f>
        <v>2724</v>
      </c>
      <c r="O398" s="35">
        <f>ROUND((Reference!H$16*List!$H398)+Reference!H$17,0)</f>
        <v>2828</v>
      </c>
      <c r="P398" s="35">
        <f>ROUND((Reference!I$16*List!$H398)+Reference!I$17,0)</f>
        <v>2940</v>
      </c>
      <c r="Q398" s="35">
        <f>ROUND((Reference!J$16*List!$H398)+Reference!J$17,0)</f>
        <v>3404</v>
      </c>
      <c r="R398" s="35">
        <f>ROUND((Reference!K$16*List!$H398)+Reference!K$17,0)</f>
        <v>3511</v>
      </c>
      <c r="S398" s="35">
        <f>ROUND((Reference!L$16*List!$H398)+Reference!L$17,0)</f>
        <v>3789</v>
      </c>
      <c r="T398" s="35">
        <f>ROUND((Reference!M$16*List!$H398)+Reference!M$17,0)</f>
        <v>4525</v>
      </c>
      <c r="U398" s="35">
        <f>ROUND((Reference!N$16*List!$H398)+Reference!N$17,0)</f>
        <v>18258</v>
      </c>
      <c r="V398" s="36">
        <f>ROUND((Reference!O$16*List!$H398)+Reference!O$17,0)</f>
        <v>679</v>
      </c>
      <c r="W398" s="36">
        <f>ROUND((Reference!P$16*List!$H398)+Reference!P$17,0)</f>
        <v>956</v>
      </c>
      <c r="X398" s="36">
        <f>ROUND((Reference!Q$16*List!$H398)+Reference!Q$17,0)</f>
        <v>478</v>
      </c>
      <c r="Y398" s="37"/>
      <c r="Z398" s="4" t="str">
        <f t="shared" si="11"/>
        <v>ST. LUCIE, Florida</v>
      </c>
      <c r="AA398" s="31" t="s">
        <v>1544</v>
      </c>
      <c r="AB398" s="38" t="s">
        <v>54</v>
      </c>
      <c r="AC398" s="32" t="s">
        <v>1343</v>
      </c>
      <c r="AD398" s="39"/>
      <c r="AE398">
        <f t="shared" si="12"/>
        <v>0.90580000000000005</v>
      </c>
      <c r="AF398">
        <v>41900</v>
      </c>
      <c r="AG398" t="s">
        <v>1549</v>
      </c>
      <c r="AH398">
        <v>0.43540000000000001</v>
      </c>
    </row>
    <row r="399" spans="1:34" x14ac:dyDescent="0.35">
      <c r="A399" s="28" t="s">
        <v>1546</v>
      </c>
      <c r="B399" s="28" t="s">
        <v>1547</v>
      </c>
      <c r="C399" s="29">
        <v>37860</v>
      </c>
      <c r="D399" s="30" t="s">
        <v>1379</v>
      </c>
      <c r="E399" s="31" t="s">
        <v>1548</v>
      </c>
      <c r="F399" s="54" t="s">
        <v>1343</v>
      </c>
      <c r="G399" s="33" t="s">
        <v>53</v>
      </c>
      <c r="H399" s="40">
        <v>0.8024</v>
      </c>
      <c r="I399" s="35">
        <f>ROUND((Reference!B$16*List!$H399)+Reference!B$17,0)</f>
        <v>957</v>
      </c>
      <c r="J399" s="35">
        <f>ROUND((Reference!C$16*List!$H399)+Reference!C$17,0)</f>
        <v>1427</v>
      </c>
      <c r="K399" s="35">
        <f>ROUND((Reference!D$16*List!$H399)+Reference!D$17,0)</f>
        <v>1710</v>
      </c>
      <c r="L399" s="35">
        <f>ROUND((Reference!E$16*List!$H399)+Reference!E$17,0)</f>
        <v>2114</v>
      </c>
      <c r="M399" s="35">
        <f>ROUND((Reference!F$16*List!$H399)+Reference!F$17,0)</f>
        <v>2202</v>
      </c>
      <c r="N399" s="35">
        <f>ROUND((Reference!G$16*List!$H399)+Reference!G$17,0)</f>
        <v>2493</v>
      </c>
      <c r="O399" s="35">
        <f>ROUND((Reference!H$16*List!$H399)+Reference!H$17,0)</f>
        <v>2589</v>
      </c>
      <c r="P399" s="35">
        <f>ROUND((Reference!I$16*List!$H399)+Reference!I$17,0)</f>
        <v>2690</v>
      </c>
      <c r="Q399" s="35">
        <f>ROUND((Reference!J$16*List!$H399)+Reference!J$17,0)</f>
        <v>3115</v>
      </c>
      <c r="R399" s="35">
        <f>ROUND((Reference!K$16*List!$H399)+Reference!K$17,0)</f>
        <v>3214</v>
      </c>
      <c r="S399" s="35">
        <f>ROUND((Reference!L$16*List!$H399)+Reference!L$17,0)</f>
        <v>3468</v>
      </c>
      <c r="T399" s="35">
        <f>ROUND((Reference!M$16*List!$H399)+Reference!M$17,0)</f>
        <v>4141</v>
      </c>
      <c r="U399" s="35">
        <f>ROUND((Reference!N$16*List!$H399)+Reference!N$17,0)</f>
        <v>16710</v>
      </c>
      <c r="V399" s="36">
        <f>ROUND((Reference!O$16*List!$H399)+Reference!O$17,0)</f>
        <v>621</v>
      </c>
      <c r="W399" s="36">
        <f>ROUND((Reference!P$16*List!$H399)+Reference!P$17,0)</f>
        <v>875</v>
      </c>
      <c r="X399" s="36">
        <f>ROUND((Reference!Q$16*List!$H399)+Reference!Q$17,0)</f>
        <v>438</v>
      </c>
      <c r="Y399" s="37"/>
      <c r="Z399" s="4" t="str">
        <f t="shared" ref="Z399:Z462" si="13">CONCATENATE(AA399, AB399, AC399)</f>
        <v>SANTA ROSA, Florida</v>
      </c>
      <c r="AA399" s="31" t="s">
        <v>1548</v>
      </c>
      <c r="AB399" s="38" t="s">
        <v>54</v>
      </c>
      <c r="AC399" s="32" t="s">
        <v>1343</v>
      </c>
      <c r="AD399" s="39"/>
      <c r="AE399">
        <f t="shared" ref="AE399:AE462" si="14">IFERROR(INDEX($AH:$AH,MATCH($C399,$AF:$AF,0)),"")</f>
        <v>0.8024</v>
      </c>
      <c r="AF399">
        <v>41940</v>
      </c>
      <c r="AG399" t="s">
        <v>927</v>
      </c>
      <c r="AH399">
        <v>1.9387000000000001</v>
      </c>
    </row>
    <row r="400" spans="1:34" x14ac:dyDescent="0.35">
      <c r="A400" s="28" t="s">
        <v>1550</v>
      </c>
      <c r="B400" s="28" t="s">
        <v>1551</v>
      </c>
      <c r="C400" s="29">
        <v>35840</v>
      </c>
      <c r="D400" s="30" t="s">
        <v>1308</v>
      </c>
      <c r="E400" s="31" t="s">
        <v>1552</v>
      </c>
      <c r="F400" s="54" t="s">
        <v>1343</v>
      </c>
      <c r="G400" s="33" t="s">
        <v>53</v>
      </c>
      <c r="H400" s="40">
        <v>0.93280000000000007</v>
      </c>
      <c r="I400" s="35">
        <f>ROUND((Reference!B$16*List!$H400)+Reference!B$17,0)</f>
        <v>1069</v>
      </c>
      <c r="J400" s="35">
        <f>ROUND((Reference!C$16*List!$H400)+Reference!C$17,0)</f>
        <v>1594</v>
      </c>
      <c r="K400" s="35">
        <f>ROUND((Reference!D$16*List!$H400)+Reference!D$17,0)</f>
        <v>1910</v>
      </c>
      <c r="L400" s="35">
        <f>ROUND((Reference!E$16*List!$H400)+Reference!E$17,0)</f>
        <v>2361</v>
      </c>
      <c r="M400" s="35">
        <f>ROUND((Reference!F$16*List!$H400)+Reference!F$17,0)</f>
        <v>2460</v>
      </c>
      <c r="N400" s="35">
        <f>ROUND((Reference!G$16*List!$H400)+Reference!G$17,0)</f>
        <v>2784</v>
      </c>
      <c r="O400" s="35">
        <f>ROUND((Reference!H$16*List!$H400)+Reference!H$17,0)</f>
        <v>2891</v>
      </c>
      <c r="P400" s="35">
        <f>ROUND((Reference!I$16*List!$H400)+Reference!I$17,0)</f>
        <v>3005</v>
      </c>
      <c r="Q400" s="35">
        <f>ROUND((Reference!J$16*List!$H400)+Reference!J$17,0)</f>
        <v>3479</v>
      </c>
      <c r="R400" s="35">
        <f>ROUND((Reference!K$16*List!$H400)+Reference!K$17,0)</f>
        <v>3589</v>
      </c>
      <c r="S400" s="35">
        <f>ROUND((Reference!L$16*List!$H400)+Reference!L$17,0)</f>
        <v>3873</v>
      </c>
      <c r="T400" s="35">
        <f>ROUND((Reference!M$16*List!$H400)+Reference!M$17,0)</f>
        <v>4625</v>
      </c>
      <c r="U400" s="35">
        <f>ROUND((Reference!N$16*List!$H400)+Reference!N$17,0)</f>
        <v>18662</v>
      </c>
      <c r="V400" s="36">
        <f>ROUND((Reference!O$16*List!$H400)+Reference!O$17,0)</f>
        <v>694</v>
      </c>
      <c r="W400" s="36">
        <f>ROUND((Reference!P$16*List!$H400)+Reference!P$17,0)</f>
        <v>978</v>
      </c>
      <c r="X400" s="36">
        <f>ROUND((Reference!Q$16*List!$H400)+Reference!Q$17,0)</f>
        <v>489</v>
      </c>
      <c r="Y400" s="37"/>
      <c r="Z400" s="4" t="str">
        <f t="shared" si="13"/>
        <v>SARASOTA, Florida</v>
      </c>
      <c r="AA400" s="31" t="s">
        <v>1552</v>
      </c>
      <c r="AB400" s="38" t="s">
        <v>54</v>
      </c>
      <c r="AC400" s="32" t="s">
        <v>1343</v>
      </c>
      <c r="AD400" s="39"/>
      <c r="AE400">
        <f t="shared" si="14"/>
        <v>0.93280000000000007</v>
      </c>
      <c r="AF400">
        <v>41980</v>
      </c>
      <c r="AG400" t="s">
        <v>1556</v>
      </c>
      <c r="AH400">
        <v>0.39119999999999999</v>
      </c>
    </row>
    <row r="401" spans="1:34" x14ac:dyDescent="0.35">
      <c r="A401" s="28" t="s">
        <v>1553</v>
      </c>
      <c r="B401" s="28" t="s">
        <v>1554</v>
      </c>
      <c r="C401" s="41">
        <v>36740</v>
      </c>
      <c r="D401" s="30" t="s">
        <v>1353</v>
      </c>
      <c r="E401" s="42" t="s">
        <v>1555</v>
      </c>
      <c r="F401" s="54" t="s">
        <v>1343</v>
      </c>
      <c r="G401" s="33" t="s">
        <v>53</v>
      </c>
      <c r="H401" s="44">
        <v>0.88340000000000007</v>
      </c>
      <c r="I401" s="35">
        <f>ROUND((Reference!B$16*List!$H401)+Reference!B$17,0)</f>
        <v>1026</v>
      </c>
      <c r="J401" s="35">
        <f>ROUND((Reference!C$16*List!$H401)+Reference!C$17,0)</f>
        <v>1531</v>
      </c>
      <c r="K401" s="35">
        <f>ROUND((Reference!D$16*List!$H401)+Reference!D$17,0)</f>
        <v>1834</v>
      </c>
      <c r="L401" s="35">
        <f>ROUND((Reference!E$16*List!$H401)+Reference!E$17,0)</f>
        <v>2267</v>
      </c>
      <c r="M401" s="35">
        <f>ROUND((Reference!F$16*List!$H401)+Reference!F$17,0)</f>
        <v>2362</v>
      </c>
      <c r="N401" s="35">
        <f>ROUND((Reference!G$16*List!$H401)+Reference!G$17,0)</f>
        <v>2674</v>
      </c>
      <c r="O401" s="35">
        <f>ROUND((Reference!H$16*List!$H401)+Reference!H$17,0)</f>
        <v>2776</v>
      </c>
      <c r="P401" s="35">
        <f>ROUND((Reference!I$16*List!$H401)+Reference!I$17,0)</f>
        <v>2886</v>
      </c>
      <c r="Q401" s="35">
        <f>ROUND((Reference!J$16*List!$H401)+Reference!J$17,0)</f>
        <v>3341</v>
      </c>
      <c r="R401" s="35">
        <f>ROUND((Reference!K$16*List!$H401)+Reference!K$17,0)</f>
        <v>3447</v>
      </c>
      <c r="S401" s="35">
        <f>ROUND((Reference!L$16*List!$H401)+Reference!L$17,0)</f>
        <v>3719</v>
      </c>
      <c r="T401" s="35">
        <f>ROUND((Reference!M$16*List!$H401)+Reference!M$17,0)</f>
        <v>4442</v>
      </c>
      <c r="U401" s="35">
        <f>ROUND((Reference!N$16*List!$H401)+Reference!N$17,0)</f>
        <v>17922</v>
      </c>
      <c r="V401" s="36">
        <f>ROUND((Reference!O$16*List!$H401)+Reference!O$17,0)</f>
        <v>666</v>
      </c>
      <c r="W401" s="36">
        <f>ROUND((Reference!P$16*List!$H401)+Reference!P$17,0)</f>
        <v>939</v>
      </c>
      <c r="X401" s="36">
        <f>ROUND((Reference!Q$16*List!$H401)+Reference!Q$17,0)</f>
        <v>469</v>
      </c>
      <c r="Y401" s="37"/>
      <c r="Z401" s="4" t="str">
        <f t="shared" si="13"/>
        <v>SEMINOLE, Florida</v>
      </c>
      <c r="AA401" s="42" t="s">
        <v>1555</v>
      </c>
      <c r="AB401" s="38" t="s">
        <v>54</v>
      </c>
      <c r="AC401" s="43" t="s">
        <v>1343</v>
      </c>
      <c r="AD401" s="45"/>
      <c r="AE401">
        <f t="shared" si="14"/>
        <v>0.88340000000000007</v>
      </c>
      <c r="AF401">
        <v>42020</v>
      </c>
      <c r="AG401" t="s">
        <v>1560</v>
      </c>
      <c r="AH401">
        <v>1.3508</v>
      </c>
    </row>
    <row r="402" spans="1:34" x14ac:dyDescent="0.35">
      <c r="A402" s="28" t="s">
        <v>1557</v>
      </c>
      <c r="B402" s="28" t="s">
        <v>1558</v>
      </c>
      <c r="C402" s="41">
        <v>45540</v>
      </c>
      <c r="D402" s="30" t="s">
        <v>1559</v>
      </c>
      <c r="E402" s="42" t="s">
        <v>303</v>
      </c>
      <c r="F402" s="54" t="s">
        <v>1343</v>
      </c>
      <c r="G402" s="33" t="s">
        <v>53</v>
      </c>
      <c r="H402" s="44">
        <v>0.75590000000000002</v>
      </c>
      <c r="I402" s="35">
        <f>ROUND((Reference!B$16*List!$H402)+Reference!B$17,0)</f>
        <v>917</v>
      </c>
      <c r="J402" s="35">
        <f>ROUND((Reference!C$16*List!$H402)+Reference!C$17,0)</f>
        <v>1368</v>
      </c>
      <c r="K402" s="35">
        <f>ROUND((Reference!D$16*List!$H402)+Reference!D$17,0)</f>
        <v>1639</v>
      </c>
      <c r="L402" s="35">
        <f>ROUND((Reference!E$16*List!$H402)+Reference!E$17,0)</f>
        <v>2026</v>
      </c>
      <c r="M402" s="35">
        <f>ROUND((Reference!F$16*List!$H402)+Reference!F$17,0)</f>
        <v>2111</v>
      </c>
      <c r="N402" s="35">
        <f>ROUND((Reference!G$16*List!$H402)+Reference!G$17,0)</f>
        <v>2389</v>
      </c>
      <c r="O402" s="35">
        <f>ROUND((Reference!H$16*List!$H402)+Reference!H$17,0)</f>
        <v>2481</v>
      </c>
      <c r="P402" s="35">
        <f>ROUND((Reference!I$16*List!$H402)+Reference!I$17,0)</f>
        <v>2578</v>
      </c>
      <c r="Q402" s="35">
        <f>ROUND((Reference!J$16*List!$H402)+Reference!J$17,0)</f>
        <v>2985</v>
      </c>
      <c r="R402" s="35">
        <f>ROUND((Reference!K$16*List!$H402)+Reference!K$17,0)</f>
        <v>3080</v>
      </c>
      <c r="S402" s="35">
        <f>ROUND((Reference!L$16*List!$H402)+Reference!L$17,0)</f>
        <v>3323</v>
      </c>
      <c r="T402" s="35">
        <f>ROUND((Reference!M$16*List!$H402)+Reference!M$17,0)</f>
        <v>3969</v>
      </c>
      <c r="U402" s="35">
        <f>ROUND((Reference!N$16*List!$H402)+Reference!N$17,0)</f>
        <v>16014</v>
      </c>
      <c r="V402" s="36">
        <f>ROUND((Reference!O$16*List!$H402)+Reference!O$17,0)</f>
        <v>595</v>
      </c>
      <c r="W402" s="36">
        <f>ROUND((Reference!P$16*List!$H402)+Reference!P$17,0)</f>
        <v>839</v>
      </c>
      <c r="X402" s="36">
        <f>ROUND((Reference!Q$16*List!$H402)+Reference!Q$17,0)</f>
        <v>419</v>
      </c>
      <c r="Y402" s="37"/>
      <c r="Z402" s="4" t="str">
        <f t="shared" si="13"/>
        <v>SUMTER, Florida</v>
      </c>
      <c r="AA402" s="42" t="s">
        <v>303</v>
      </c>
      <c r="AB402" s="38" t="s">
        <v>54</v>
      </c>
      <c r="AC402" s="43" t="s">
        <v>1343</v>
      </c>
      <c r="AD402" s="45"/>
      <c r="AE402">
        <f t="shared" si="14"/>
        <v>0.75590000000000002</v>
      </c>
      <c r="AF402">
        <v>42034</v>
      </c>
      <c r="AG402" t="s">
        <v>869</v>
      </c>
      <c r="AH402">
        <v>1.8729</v>
      </c>
    </row>
    <row r="403" spans="1:34" x14ac:dyDescent="0.35">
      <c r="A403" s="28" t="s">
        <v>1561</v>
      </c>
      <c r="B403" s="28" t="s">
        <v>1562</v>
      </c>
      <c r="C403" s="41">
        <v>99910</v>
      </c>
      <c r="D403" s="30" t="s">
        <v>82</v>
      </c>
      <c r="E403" s="42" t="s">
        <v>1563</v>
      </c>
      <c r="F403" s="55" t="s">
        <v>1343</v>
      </c>
      <c r="G403" s="33" t="s">
        <v>64</v>
      </c>
      <c r="H403" s="44">
        <v>0.81870000000000009</v>
      </c>
      <c r="I403" s="35">
        <f>ROUND((Reference!B$16*List!$H403)+Reference!B$17,0)</f>
        <v>971</v>
      </c>
      <c r="J403" s="35">
        <f>ROUND((Reference!C$16*List!$H403)+Reference!C$17,0)</f>
        <v>1448</v>
      </c>
      <c r="K403" s="35">
        <f>ROUND((Reference!D$16*List!$H403)+Reference!D$17,0)</f>
        <v>1735</v>
      </c>
      <c r="L403" s="35">
        <f>ROUND((Reference!E$16*List!$H403)+Reference!E$17,0)</f>
        <v>2145</v>
      </c>
      <c r="M403" s="35">
        <f>ROUND((Reference!F$16*List!$H403)+Reference!F$17,0)</f>
        <v>2235</v>
      </c>
      <c r="N403" s="35">
        <f>ROUND((Reference!G$16*List!$H403)+Reference!G$17,0)</f>
        <v>2530</v>
      </c>
      <c r="O403" s="35">
        <f>ROUND((Reference!H$16*List!$H403)+Reference!H$17,0)</f>
        <v>2626</v>
      </c>
      <c r="P403" s="35">
        <f>ROUND((Reference!I$16*List!$H403)+Reference!I$17,0)</f>
        <v>2730</v>
      </c>
      <c r="Q403" s="35">
        <f>ROUND((Reference!J$16*List!$H403)+Reference!J$17,0)</f>
        <v>3161</v>
      </c>
      <c r="R403" s="35">
        <f>ROUND((Reference!K$16*List!$H403)+Reference!K$17,0)</f>
        <v>3261</v>
      </c>
      <c r="S403" s="35">
        <f>ROUND((Reference!L$16*List!$H403)+Reference!L$17,0)</f>
        <v>3518</v>
      </c>
      <c r="T403" s="35">
        <f>ROUND((Reference!M$16*List!$H403)+Reference!M$17,0)</f>
        <v>4202</v>
      </c>
      <c r="U403" s="35">
        <f>ROUND((Reference!N$16*List!$H403)+Reference!N$17,0)</f>
        <v>16954</v>
      </c>
      <c r="V403" s="36">
        <f>ROUND((Reference!O$16*List!$H403)+Reference!O$17,0)</f>
        <v>630</v>
      </c>
      <c r="W403" s="36">
        <f>ROUND((Reference!P$16*List!$H403)+Reference!P$17,0)</f>
        <v>888</v>
      </c>
      <c r="X403" s="36">
        <f>ROUND((Reference!Q$16*List!$H403)+Reference!Q$17,0)</f>
        <v>444</v>
      </c>
      <c r="Y403" s="37"/>
      <c r="Z403" s="4" t="str">
        <f t="shared" si="13"/>
        <v>SUWANNEE, Florida</v>
      </c>
      <c r="AA403" s="42" t="s">
        <v>1563</v>
      </c>
      <c r="AB403" s="38" t="s">
        <v>54</v>
      </c>
      <c r="AC403" s="43" t="s">
        <v>1343</v>
      </c>
      <c r="AD403" s="45"/>
      <c r="AE403">
        <f t="shared" si="14"/>
        <v>0.81870000000000009</v>
      </c>
      <c r="AF403">
        <v>42100</v>
      </c>
      <c r="AG403" t="s">
        <v>968</v>
      </c>
      <c r="AH403">
        <v>1.8466</v>
      </c>
    </row>
    <row r="404" spans="1:34" x14ac:dyDescent="0.35">
      <c r="A404" s="28" t="s">
        <v>1564</v>
      </c>
      <c r="B404" s="28" t="s">
        <v>1565</v>
      </c>
      <c r="C404" s="41">
        <v>99910</v>
      </c>
      <c r="D404" s="30" t="s">
        <v>82</v>
      </c>
      <c r="E404" s="42" t="s">
        <v>1566</v>
      </c>
      <c r="F404" s="55" t="s">
        <v>1343</v>
      </c>
      <c r="G404" s="33" t="s">
        <v>64</v>
      </c>
      <c r="H404" s="44">
        <v>0.81870000000000009</v>
      </c>
      <c r="I404" s="35">
        <f>ROUND((Reference!B$16*List!$H404)+Reference!B$17,0)</f>
        <v>971</v>
      </c>
      <c r="J404" s="35">
        <f>ROUND((Reference!C$16*List!$H404)+Reference!C$17,0)</f>
        <v>1448</v>
      </c>
      <c r="K404" s="35">
        <f>ROUND((Reference!D$16*List!$H404)+Reference!D$17,0)</f>
        <v>1735</v>
      </c>
      <c r="L404" s="35">
        <f>ROUND((Reference!E$16*List!$H404)+Reference!E$17,0)</f>
        <v>2145</v>
      </c>
      <c r="M404" s="35">
        <f>ROUND((Reference!F$16*List!$H404)+Reference!F$17,0)</f>
        <v>2235</v>
      </c>
      <c r="N404" s="35">
        <f>ROUND((Reference!G$16*List!$H404)+Reference!G$17,0)</f>
        <v>2530</v>
      </c>
      <c r="O404" s="35">
        <f>ROUND((Reference!H$16*List!$H404)+Reference!H$17,0)</f>
        <v>2626</v>
      </c>
      <c r="P404" s="35">
        <f>ROUND((Reference!I$16*List!$H404)+Reference!I$17,0)</f>
        <v>2730</v>
      </c>
      <c r="Q404" s="35">
        <f>ROUND((Reference!J$16*List!$H404)+Reference!J$17,0)</f>
        <v>3161</v>
      </c>
      <c r="R404" s="35">
        <f>ROUND((Reference!K$16*List!$H404)+Reference!K$17,0)</f>
        <v>3261</v>
      </c>
      <c r="S404" s="35">
        <f>ROUND((Reference!L$16*List!$H404)+Reference!L$17,0)</f>
        <v>3518</v>
      </c>
      <c r="T404" s="35">
        <f>ROUND((Reference!M$16*List!$H404)+Reference!M$17,0)</f>
        <v>4202</v>
      </c>
      <c r="U404" s="35">
        <f>ROUND((Reference!N$16*List!$H404)+Reference!N$17,0)</f>
        <v>16954</v>
      </c>
      <c r="V404" s="36">
        <f>ROUND((Reference!O$16*List!$H404)+Reference!O$17,0)</f>
        <v>630</v>
      </c>
      <c r="W404" s="36">
        <f>ROUND((Reference!P$16*List!$H404)+Reference!P$17,0)</f>
        <v>888</v>
      </c>
      <c r="X404" s="36">
        <f>ROUND((Reference!Q$16*List!$H404)+Reference!Q$17,0)</f>
        <v>444</v>
      </c>
      <c r="Y404" s="37"/>
      <c r="Z404" s="4" t="str">
        <f t="shared" si="13"/>
        <v>TAYLOR, Florida</v>
      </c>
      <c r="AA404" s="42" t="s">
        <v>1566</v>
      </c>
      <c r="AB404" s="38" t="s">
        <v>54</v>
      </c>
      <c r="AC404" s="43" t="s">
        <v>1343</v>
      </c>
      <c r="AD404" s="45"/>
      <c r="AE404">
        <f t="shared" si="14"/>
        <v>0.81870000000000009</v>
      </c>
      <c r="AF404">
        <v>42140</v>
      </c>
      <c r="AG404" t="s">
        <v>1569</v>
      </c>
      <c r="AH404">
        <v>1.0266</v>
      </c>
    </row>
    <row r="405" spans="1:34" x14ac:dyDescent="0.35">
      <c r="A405" s="28" t="s">
        <v>1567</v>
      </c>
      <c r="B405" s="28" t="s">
        <v>1568</v>
      </c>
      <c r="C405" s="29">
        <v>99910</v>
      </c>
      <c r="D405" s="30" t="s">
        <v>82</v>
      </c>
      <c r="E405" s="31" t="s">
        <v>757</v>
      </c>
      <c r="F405" s="55" t="s">
        <v>1343</v>
      </c>
      <c r="G405" s="33" t="s">
        <v>64</v>
      </c>
      <c r="H405" s="40">
        <v>0.81870000000000009</v>
      </c>
      <c r="I405" s="35">
        <f>ROUND((Reference!B$16*List!$H405)+Reference!B$17,0)</f>
        <v>971</v>
      </c>
      <c r="J405" s="35">
        <f>ROUND((Reference!C$16*List!$H405)+Reference!C$17,0)</f>
        <v>1448</v>
      </c>
      <c r="K405" s="35">
        <f>ROUND((Reference!D$16*List!$H405)+Reference!D$17,0)</f>
        <v>1735</v>
      </c>
      <c r="L405" s="35">
        <f>ROUND((Reference!E$16*List!$H405)+Reference!E$17,0)</f>
        <v>2145</v>
      </c>
      <c r="M405" s="35">
        <f>ROUND((Reference!F$16*List!$H405)+Reference!F$17,0)</f>
        <v>2235</v>
      </c>
      <c r="N405" s="35">
        <f>ROUND((Reference!G$16*List!$H405)+Reference!G$17,0)</f>
        <v>2530</v>
      </c>
      <c r="O405" s="35">
        <f>ROUND((Reference!H$16*List!$H405)+Reference!H$17,0)</f>
        <v>2626</v>
      </c>
      <c r="P405" s="35">
        <f>ROUND((Reference!I$16*List!$H405)+Reference!I$17,0)</f>
        <v>2730</v>
      </c>
      <c r="Q405" s="35">
        <f>ROUND((Reference!J$16*List!$H405)+Reference!J$17,0)</f>
        <v>3161</v>
      </c>
      <c r="R405" s="35">
        <f>ROUND((Reference!K$16*List!$H405)+Reference!K$17,0)</f>
        <v>3261</v>
      </c>
      <c r="S405" s="35">
        <f>ROUND((Reference!L$16*List!$H405)+Reference!L$17,0)</f>
        <v>3518</v>
      </c>
      <c r="T405" s="35">
        <f>ROUND((Reference!M$16*List!$H405)+Reference!M$17,0)</f>
        <v>4202</v>
      </c>
      <c r="U405" s="35">
        <f>ROUND((Reference!N$16*List!$H405)+Reference!N$17,0)</f>
        <v>16954</v>
      </c>
      <c r="V405" s="36">
        <f>ROUND((Reference!O$16*List!$H405)+Reference!O$17,0)</f>
        <v>630</v>
      </c>
      <c r="W405" s="36">
        <f>ROUND((Reference!P$16*List!$H405)+Reference!P$17,0)</f>
        <v>888</v>
      </c>
      <c r="X405" s="36">
        <f>ROUND((Reference!Q$16*List!$H405)+Reference!Q$17,0)</f>
        <v>444</v>
      </c>
      <c r="Y405" s="37"/>
      <c r="Z405" s="4" t="str">
        <f t="shared" si="13"/>
        <v>UNION, Florida</v>
      </c>
      <c r="AA405" s="31" t="s">
        <v>757</v>
      </c>
      <c r="AB405" s="38" t="s">
        <v>54</v>
      </c>
      <c r="AC405" s="32" t="s">
        <v>1343</v>
      </c>
      <c r="AD405" s="39"/>
      <c r="AE405">
        <f t="shared" si="14"/>
        <v>0.81870000000000009</v>
      </c>
      <c r="AF405">
        <v>42200</v>
      </c>
      <c r="AG405" t="s">
        <v>959</v>
      </c>
      <c r="AH405">
        <v>1.4773000000000001</v>
      </c>
    </row>
    <row r="406" spans="1:34" x14ac:dyDescent="0.35">
      <c r="A406" s="28" t="s">
        <v>1570</v>
      </c>
      <c r="B406" s="28" t="s">
        <v>1571</v>
      </c>
      <c r="C406" s="41">
        <v>19660</v>
      </c>
      <c r="D406" s="30" t="s">
        <v>647</v>
      </c>
      <c r="E406" s="42" t="s">
        <v>1572</v>
      </c>
      <c r="F406" s="54" t="s">
        <v>1343</v>
      </c>
      <c r="G406" s="33" t="s">
        <v>53</v>
      </c>
      <c r="H406" s="44">
        <v>0.8206</v>
      </c>
      <c r="I406" s="35">
        <f>ROUND((Reference!B$16*List!$H406)+Reference!B$17,0)</f>
        <v>973</v>
      </c>
      <c r="J406" s="35">
        <f>ROUND((Reference!C$16*List!$H406)+Reference!C$17,0)</f>
        <v>1450</v>
      </c>
      <c r="K406" s="35">
        <f>ROUND((Reference!D$16*List!$H406)+Reference!D$17,0)</f>
        <v>1738</v>
      </c>
      <c r="L406" s="35">
        <f>ROUND((Reference!E$16*List!$H406)+Reference!E$17,0)</f>
        <v>2148</v>
      </c>
      <c r="M406" s="35">
        <f>ROUND((Reference!F$16*List!$H406)+Reference!F$17,0)</f>
        <v>2238</v>
      </c>
      <c r="N406" s="35">
        <f>ROUND((Reference!G$16*List!$H406)+Reference!G$17,0)</f>
        <v>2534</v>
      </c>
      <c r="O406" s="35">
        <f>ROUND((Reference!H$16*List!$H406)+Reference!H$17,0)</f>
        <v>2631</v>
      </c>
      <c r="P406" s="35">
        <f>ROUND((Reference!I$16*List!$H406)+Reference!I$17,0)</f>
        <v>2734</v>
      </c>
      <c r="Q406" s="35">
        <f>ROUND((Reference!J$16*List!$H406)+Reference!J$17,0)</f>
        <v>3166</v>
      </c>
      <c r="R406" s="35">
        <f>ROUND((Reference!K$16*List!$H406)+Reference!K$17,0)</f>
        <v>3266</v>
      </c>
      <c r="S406" s="35">
        <f>ROUND((Reference!L$16*List!$H406)+Reference!L$17,0)</f>
        <v>3524</v>
      </c>
      <c r="T406" s="35">
        <f>ROUND((Reference!M$16*List!$H406)+Reference!M$17,0)</f>
        <v>4209</v>
      </c>
      <c r="U406" s="35">
        <f>ROUND((Reference!N$16*List!$H406)+Reference!N$17,0)</f>
        <v>16982</v>
      </c>
      <c r="V406" s="36">
        <f>ROUND((Reference!O$16*List!$H406)+Reference!O$17,0)</f>
        <v>631</v>
      </c>
      <c r="W406" s="36">
        <f>ROUND((Reference!P$16*List!$H406)+Reference!P$17,0)</f>
        <v>890</v>
      </c>
      <c r="X406" s="36">
        <f>ROUND((Reference!Q$16*List!$H406)+Reference!Q$17,0)</f>
        <v>445</v>
      </c>
      <c r="Y406" s="37"/>
      <c r="Z406" s="4" t="str">
        <f t="shared" si="13"/>
        <v>VOLUSIA, Florida</v>
      </c>
      <c r="AA406" s="42" t="s">
        <v>1572</v>
      </c>
      <c r="AB406" s="38" t="s">
        <v>54</v>
      </c>
      <c r="AC406" s="43" t="s">
        <v>1343</v>
      </c>
      <c r="AD406" s="45"/>
      <c r="AE406">
        <f t="shared" si="14"/>
        <v>0.8206</v>
      </c>
      <c r="AF406">
        <v>42220</v>
      </c>
      <c r="AG406" t="s">
        <v>990</v>
      </c>
      <c r="AH406">
        <v>1.7678</v>
      </c>
    </row>
    <row r="407" spans="1:34" x14ac:dyDescent="0.35">
      <c r="A407" s="28" t="s">
        <v>1573</v>
      </c>
      <c r="B407" s="28" t="s">
        <v>1574</v>
      </c>
      <c r="C407" s="41">
        <v>45220</v>
      </c>
      <c r="D407" s="30" t="s">
        <v>1409</v>
      </c>
      <c r="E407" s="42" t="s">
        <v>1575</v>
      </c>
      <c r="F407" s="54" t="s">
        <v>1343</v>
      </c>
      <c r="G407" s="33" t="s">
        <v>53</v>
      </c>
      <c r="H407" s="44">
        <v>0.82420000000000004</v>
      </c>
      <c r="I407" s="35">
        <f>ROUND((Reference!B$16*List!$H407)+Reference!B$17,0)</f>
        <v>976</v>
      </c>
      <c r="J407" s="35">
        <f>ROUND((Reference!C$16*List!$H407)+Reference!C$17,0)</f>
        <v>1455</v>
      </c>
      <c r="K407" s="35">
        <f>ROUND((Reference!D$16*List!$H407)+Reference!D$17,0)</f>
        <v>1743</v>
      </c>
      <c r="L407" s="35">
        <f>ROUND((Reference!E$16*List!$H407)+Reference!E$17,0)</f>
        <v>2155</v>
      </c>
      <c r="M407" s="35">
        <f>ROUND((Reference!F$16*List!$H407)+Reference!F$17,0)</f>
        <v>2245</v>
      </c>
      <c r="N407" s="35">
        <f>ROUND((Reference!G$16*List!$H407)+Reference!G$17,0)</f>
        <v>2542</v>
      </c>
      <c r="O407" s="35">
        <f>ROUND((Reference!H$16*List!$H407)+Reference!H$17,0)</f>
        <v>2639</v>
      </c>
      <c r="P407" s="35">
        <f>ROUND((Reference!I$16*List!$H407)+Reference!I$17,0)</f>
        <v>2743</v>
      </c>
      <c r="Q407" s="35">
        <f>ROUND((Reference!J$16*List!$H407)+Reference!J$17,0)</f>
        <v>3176</v>
      </c>
      <c r="R407" s="35">
        <f>ROUND((Reference!K$16*List!$H407)+Reference!K$17,0)</f>
        <v>3276</v>
      </c>
      <c r="S407" s="35">
        <f>ROUND((Reference!L$16*List!$H407)+Reference!L$17,0)</f>
        <v>3535</v>
      </c>
      <c r="T407" s="35">
        <f>ROUND((Reference!M$16*List!$H407)+Reference!M$17,0)</f>
        <v>4222</v>
      </c>
      <c r="U407" s="35">
        <f>ROUND((Reference!N$16*List!$H407)+Reference!N$17,0)</f>
        <v>17036</v>
      </c>
      <c r="V407" s="36">
        <f>ROUND((Reference!O$16*List!$H407)+Reference!O$17,0)</f>
        <v>633</v>
      </c>
      <c r="W407" s="36">
        <f>ROUND((Reference!P$16*List!$H407)+Reference!P$17,0)</f>
        <v>892</v>
      </c>
      <c r="X407" s="36">
        <f>ROUND((Reference!Q$16*List!$H407)+Reference!Q$17,0)</f>
        <v>446</v>
      </c>
      <c r="Y407" s="37"/>
      <c r="Z407" s="4" t="str">
        <f t="shared" si="13"/>
        <v>WAKULLA, Florida</v>
      </c>
      <c r="AA407" s="42" t="s">
        <v>1575</v>
      </c>
      <c r="AB407" s="38" t="s">
        <v>54</v>
      </c>
      <c r="AC407" s="43" t="s">
        <v>1343</v>
      </c>
      <c r="AD407" s="45"/>
      <c r="AE407">
        <f t="shared" si="14"/>
        <v>0.82420000000000004</v>
      </c>
      <c r="AF407">
        <v>42340</v>
      </c>
      <c r="AG407" t="s">
        <v>1579</v>
      </c>
      <c r="AH407">
        <v>0.82600000000000007</v>
      </c>
    </row>
    <row r="408" spans="1:34" x14ac:dyDescent="0.35">
      <c r="A408" s="28" t="s">
        <v>1576</v>
      </c>
      <c r="B408" s="28" t="s">
        <v>1577</v>
      </c>
      <c r="C408" s="29">
        <v>18880</v>
      </c>
      <c r="D408" s="30" t="s">
        <v>613</v>
      </c>
      <c r="E408" s="31" t="s">
        <v>1578</v>
      </c>
      <c r="F408" s="54" t="s">
        <v>1343</v>
      </c>
      <c r="G408" s="33" t="s">
        <v>53</v>
      </c>
      <c r="H408" s="40">
        <v>0.88340000000000007</v>
      </c>
      <c r="I408" s="35">
        <f>ROUND((Reference!B$16*List!$H408)+Reference!B$17,0)</f>
        <v>1026</v>
      </c>
      <c r="J408" s="35">
        <f>ROUND((Reference!C$16*List!$H408)+Reference!C$17,0)</f>
        <v>1531</v>
      </c>
      <c r="K408" s="35">
        <f>ROUND((Reference!D$16*List!$H408)+Reference!D$17,0)</f>
        <v>1834</v>
      </c>
      <c r="L408" s="35">
        <f>ROUND((Reference!E$16*List!$H408)+Reference!E$17,0)</f>
        <v>2267</v>
      </c>
      <c r="M408" s="35">
        <f>ROUND((Reference!F$16*List!$H408)+Reference!F$17,0)</f>
        <v>2362</v>
      </c>
      <c r="N408" s="35">
        <f>ROUND((Reference!G$16*List!$H408)+Reference!G$17,0)</f>
        <v>2674</v>
      </c>
      <c r="O408" s="35">
        <f>ROUND((Reference!H$16*List!$H408)+Reference!H$17,0)</f>
        <v>2776</v>
      </c>
      <c r="P408" s="35">
        <f>ROUND((Reference!I$16*List!$H408)+Reference!I$17,0)</f>
        <v>2886</v>
      </c>
      <c r="Q408" s="35">
        <f>ROUND((Reference!J$16*List!$H408)+Reference!J$17,0)</f>
        <v>3341</v>
      </c>
      <c r="R408" s="35">
        <f>ROUND((Reference!K$16*List!$H408)+Reference!K$17,0)</f>
        <v>3447</v>
      </c>
      <c r="S408" s="35">
        <f>ROUND((Reference!L$16*List!$H408)+Reference!L$17,0)</f>
        <v>3719</v>
      </c>
      <c r="T408" s="35">
        <f>ROUND((Reference!M$16*List!$H408)+Reference!M$17,0)</f>
        <v>4442</v>
      </c>
      <c r="U408" s="35">
        <f>ROUND((Reference!N$16*List!$H408)+Reference!N$17,0)</f>
        <v>17922</v>
      </c>
      <c r="V408" s="36">
        <f>ROUND((Reference!O$16*List!$H408)+Reference!O$17,0)</f>
        <v>666</v>
      </c>
      <c r="W408" s="36">
        <f>ROUND((Reference!P$16*List!$H408)+Reference!P$17,0)</f>
        <v>939</v>
      </c>
      <c r="X408" s="36">
        <f>ROUND((Reference!Q$16*List!$H408)+Reference!Q$17,0)</f>
        <v>469</v>
      </c>
      <c r="Y408" s="37"/>
      <c r="Z408" s="4" t="str">
        <f t="shared" si="13"/>
        <v>WALTON, Florida</v>
      </c>
      <c r="AA408" s="31" t="s">
        <v>1578</v>
      </c>
      <c r="AB408" s="38" t="s">
        <v>54</v>
      </c>
      <c r="AC408" s="32" t="s">
        <v>1343</v>
      </c>
      <c r="AD408" s="39"/>
      <c r="AE408">
        <f t="shared" si="14"/>
        <v>0.88340000000000007</v>
      </c>
      <c r="AF408">
        <v>42540</v>
      </c>
      <c r="AG408" t="s">
        <v>1582</v>
      </c>
      <c r="AH408">
        <v>0.84050000000000002</v>
      </c>
    </row>
    <row r="409" spans="1:34" x14ac:dyDescent="0.35">
      <c r="A409" s="28" t="s">
        <v>1580</v>
      </c>
      <c r="B409" s="28" t="s">
        <v>1581</v>
      </c>
      <c r="C409" s="29">
        <v>99910</v>
      </c>
      <c r="D409" s="30" t="s">
        <v>82</v>
      </c>
      <c r="E409" s="31" t="s">
        <v>259</v>
      </c>
      <c r="F409" s="55" t="s">
        <v>1343</v>
      </c>
      <c r="G409" s="33" t="s">
        <v>64</v>
      </c>
      <c r="H409" s="40">
        <v>0.81870000000000009</v>
      </c>
      <c r="I409" s="35">
        <f>ROUND((Reference!B$16*List!$H409)+Reference!B$17,0)</f>
        <v>971</v>
      </c>
      <c r="J409" s="35">
        <f>ROUND((Reference!C$16*List!$H409)+Reference!C$17,0)</f>
        <v>1448</v>
      </c>
      <c r="K409" s="35">
        <f>ROUND((Reference!D$16*List!$H409)+Reference!D$17,0)</f>
        <v>1735</v>
      </c>
      <c r="L409" s="35">
        <f>ROUND((Reference!E$16*List!$H409)+Reference!E$17,0)</f>
        <v>2145</v>
      </c>
      <c r="M409" s="35">
        <f>ROUND((Reference!F$16*List!$H409)+Reference!F$17,0)</f>
        <v>2235</v>
      </c>
      <c r="N409" s="35">
        <f>ROUND((Reference!G$16*List!$H409)+Reference!G$17,0)</f>
        <v>2530</v>
      </c>
      <c r="O409" s="35">
        <f>ROUND((Reference!H$16*List!$H409)+Reference!H$17,0)</f>
        <v>2626</v>
      </c>
      <c r="P409" s="35">
        <f>ROUND((Reference!I$16*List!$H409)+Reference!I$17,0)</f>
        <v>2730</v>
      </c>
      <c r="Q409" s="35">
        <f>ROUND((Reference!J$16*List!$H409)+Reference!J$17,0)</f>
        <v>3161</v>
      </c>
      <c r="R409" s="35">
        <f>ROUND((Reference!K$16*List!$H409)+Reference!K$17,0)</f>
        <v>3261</v>
      </c>
      <c r="S409" s="35">
        <f>ROUND((Reference!L$16*List!$H409)+Reference!L$17,0)</f>
        <v>3518</v>
      </c>
      <c r="T409" s="35">
        <f>ROUND((Reference!M$16*List!$H409)+Reference!M$17,0)</f>
        <v>4202</v>
      </c>
      <c r="U409" s="35">
        <f>ROUND((Reference!N$16*List!$H409)+Reference!N$17,0)</f>
        <v>16954</v>
      </c>
      <c r="V409" s="36">
        <f>ROUND((Reference!O$16*List!$H409)+Reference!O$17,0)</f>
        <v>630</v>
      </c>
      <c r="W409" s="36">
        <f>ROUND((Reference!P$16*List!$H409)+Reference!P$17,0)</f>
        <v>888</v>
      </c>
      <c r="X409" s="36">
        <f>ROUND((Reference!Q$16*List!$H409)+Reference!Q$17,0)</f>
        <v>444</v>
      </c>
      <c r="Y409" s="37"/>
      <c r="Z409" s="4" t="str">
        <f t="shared" si="13"/>
        <v>WASHINGTON, Florida</v>
      </c>
      <c r="AA409" s="31" t="s">
        <v>259</v>
      </c>
      <c r="AB409" s="38" t="s">
        <v>54</v>
      </c>
      <c r="AC409" s="32" t="s">
        <v>1343</v>
      </c>
      <c r="AD409" s="39"/>
      <c r="AE409">
        <f t="shared" si="14"/>
        <v>0.81870000000000009</v>
      </c>
      <c r="AF409">
        <v>42644</v>
      </c>
      <c r="AG409" t="s">
        <v>1585</v>
      </c>
      <c r="AH409">
        <v>1.1689000000000001</v>
      </c>
    </row>
    <row r="410" spans="1:34" x14ac:dyDescent="0.35">
      <c r="A410" s="28" t="s">
        <v>1583</v>
      </c>
      <c r="B410" s="28" t="s">
        <v>1584</v>
      </c>
      <c r="C410" s="41">
        <v>99910</v>
      </c>
      <c r="D410" s="30" t="s">
        <v>82</v>
      </c>
      <c r="E410" s="42" t="s">
        <v>334</v>
      </c>
      <c r="F410" s="55" t="s">
        <v>1343</v>
      </c>
      <c r="G410" s="33" t="s">
        <v>64</v>
      </c>
      <c r="H410" s="44">
        <v>0.81870000000000009</v>
      </c>
      <c r="I410" s="35">
        <f>ROUND((Reference!B$16*List!$H410)+Reference!B$17,0)</f>
        <v>971</v>
      </c>
      <c r="J410" s="35">
        <f>ROUND((Reference!C$16*List!$H410)+Reference!C$17,0)</f>
        <v>1448</v>
      </c>
      <c r="K410" s="35">
        <f>ROUND((Reference!D$16*List!$H410)+Reference!D$17,0)</f>
        <v>1735</v>
      </c>
      <c r="L410" s="35">
        <f>ROUND((Reference!E$16*List!$H410)+Reference!E$17,0)</f>
        <v>2145</v>
      </c>
      <c r="M410" s="35">
        <f>ROUND((Reference!F$16*List!$H410)+Reference!F$17,0)</f>
        <v>2235</v>
      </c>
      <c r="N410" s="35">
        <f>ROUND((Reference!G$16*List!$H410)+Reference!G$17,0)</f>
        <v>2530</v>
      </c>
      <c r="O410" s="35">
        <f>ROUND((Reference!H$16*List!$H410)+Reference!H$17,0)</f>
        <v>2626</v>
      </c>
      <c r="P410" s="35">
        <f>ROUND((Reference!I$16*List!$H410)+Reference!I$17,0)</f>
        <v>2730</v>
      </c>
      <c r="Q410" s="35">
        <f>ROUND((Reference!J$16*List!$H410)+Reference!J$17,0)</f>
        <v>3161</v>
      </c>
      <c r="R410" s="35">
        <f>ROUND((Reference!K$16*List!$H410)+Reference!K$17,0)</f>
        <v>3261</v>
      </c>
      <c r="S410" s="35">
        <f>ROUND((Reference!L$16*List!$H410)+Reference!L$17,0)</f>
        <v>3518</v>
      </c>
      <c r="T410" s="35">
        <f>ROUND((Reference!M$16*List!$H410)+Reference!M$17,0)</f>
        <v>4202</v>
      </c>
      <c r="U410" s="35">
        <f>ROUND((Reference!N$16*List!$H410)+Reference!N$17,0)</f>
        <v>16954</v>
      </c>
      <c r="V410" s="36">
        <f>ROUND((Reference!O$16*List!$H410)+Reference!O$17,0)</f>
        <v>630</v>
      </c>
      <c r="W410" s="36">
        <f>ROUND((Reference!P$16*List!$H410)+Reference!P$17,0)</f>
        <v>888</v>
      </c>
      <c r="X410" s="36">
        <f>ROUND((Reference!Q$16*List!$H410)+Reference!Q$17,0)</f>
        <v>444</v>
      </c>
      <c r="Y410" s="37"/>
      <c r="Z410" s="4" t="str">
        <f t="shared" si="13"/>
        <v>STATEWIDE, Florida</v>
      </c>
      <c r="AA410" s="42" t="s">
        <v>334</v>
      </c>
      <c r="AB410" s="38" t="s">
        <v>54</v>
      </c>
      <c r="AC410" s="43" t="s">
        <v>1343</v>
      </c>
      <c r="AD410" s="45"/>
      <c r="AE410">
        <f t="shared" si="14"/>
        <v>0.81870000000000009</v>
      </c>
      <c r="AF410">
        <v>42680</v>
      </c>
      <c r="AG410" t="s">
        <v>1453</v>
      </c>
      <c r="AH410">
        <v>0.7974</v>
      </c>
    </row>
    <row r="411" spans="1:34" x14ac:dyDescent="0.35">
      <c r="A411" s="28" t="s">
        <v>1586</v>
      </c>
      <c r="B411" s="28" t="s">
        <v>1587</v>
      </c>
      <c r="C411" s="41">
        <v>99911</v>
      </c>
      <c r="D411" s="30" t="s">
        <v>95</v>
      </c>
      <c r="E411" s="42" t="s">
        <v>1588</v>
      </c>
      <c r="F411" s="55" t="s">
        <v>1589</v>
      </c>
      <c r="G411" s="33" t="s">
        <v>64</v>
      </c>
      <c r="H411" s="44">
        <v>0.74860000000000004</v>
      </c>
      <c r="I411" s="35">
        <f>ROUND((Reference!B$16*List!$H411)+Reference!B$17,0)</f>
        <v>911</v>
      </c>
      <c r="J411" s="35">
        <f>ROUND((Reference!C$16*List!$H411)+Reference!C$17,0)</f>
        <v>1358</v>
      </c>
      <c r="K411" s="35">
        <f>ROUND((Reference!D$16*List!$H411)+Reference!D$17,0)</f>
        <v>1628</v>
      </c>
      <c r="L411" s="35">
        <f>ROUND((Reference!E$16*List!$H411)+Reference!E$17,0)</f>
        <v>2012</v>
      </c>
      <c r="M411" s="35">
        <f>ROUND((Reference!F$16*List!$H411)+Reference!F$17,0)</f>
        <v>2096</v>
      </c>
      <c r="N411" s="35">
        <f>ROUND((Reference!G$16*List!$H411)+Reference!G$17,0)</f>
        <v>2373</v>
      </c>
      <c r="O411" s="35">
        <f>ROUND((Reference!H$16*List!$H411)+Reference!H$17,0)</f>
        <v>2464</v>
      </c>
      <c r="P411" s="35">
        <f>ROUND((Reference!I$16*List!$H411)+Reference!I$17,0)</f>
        <v>2561</v>
      </c>
      <c r="Q411" s="35">
        <f>ROUND((Reference!J$16*List!$H411)+Reference!J$17,0)</f>
        <v>2965</v>
      </c>
      <c r="R411" s="35">
        <f>ROUND((Reference!K$16*List!$H411)+Reference!K$17,0)</f>
        <v>3059</v>
      </c>
      <c r="S411" s="35">
        <f>ROUND((Reference!L$16*List!$H411)+Reference!L$17,0)</f>
        <v>3301</v>
      </c>
      <c r="T411" s="35">
        <f>ROUND((Reference!M$16*List!$H411)+Reference!M$17,0)</f>
        <v>3942</v>
      </c>
      <c r="U411" s="35">
        <f>ROUND((Reference!N$16*List!$H411)+Reference!N$17,0)</f>
        <v>15905</v>
      </c>
      <c r="V411" s="36">
        <f>ROUND((Reference!O$16*List!$H411)+Reference!O$17,0)</f>
        <v>591</v>
      </c>
      <c r="W411" s="36">
        <f>ROUND((Reference!P$16*List!$H411)+Reference!P$17,0)</f>
        <v>833</v>
      </c>
      <c r="X411" s="36">
        <f>ROUND((Reference!Q$16*List!$H411)+Reference!Q$17,0)</f>
        <v>417</v>
      </c>
      <c r="Y411" s="37"/>
      <c r="Z411" s="4" t="str">
        <f t="shared" si="13"/>
        <v>APPLING, Georgia</v>
      </c>
      <c r="AA411" s="42" t="s">
        <v>1588</v>
      </c>
      <c r="AB411" s="38" t="s">
        <v>54</v>
      </c>
      <c r="AC411" s="43" t="s">
        <v>1589</v>
      </c>
      <c r="AD411" s="45"/>
      <c r="AE411">
        <f t="shared" si="14"/>
        <v>0.74860000000000004</v>
      </c>
      <c r="AF411">
        <v>42700</v>
      </c>
      <c r="AG411" t="s">
        <v>1441</v>
      </c>
      <c r="AH411">
        <v>0.83710000000000007</v>
      </c>
    </row>
    <row r="412" spans="1:34" x14ac:dyDescent="0.35">
      <c r="A412" s="28" t="s">
        <v>1590</v>
      </c>
      <c r="B412" s="28" t="s">
        <v>1591</v>
      </c>
      <c r="C412" s="29">
        <v>99911</v>
      </c>
      <c r="D412" s="30" t="s">
        <v>95</v>
      </c>
      <c r="E412" s="31" t="s">
        <v>1592</v>
      </c>
      <c r="F412" s="55" t="s">
        <v>1589</v>
      </c>
      <c r="G412" s="33" t="s">
        <v>64</v>
      </c>
      <c r="H412" s="40">
        <v>0.74860000000000004</v>
      </c>
      <c r="I412" s="35">
        <f>ROUND((Reference!B$16*List!$H412)+Reference!B$17,0)</f>
        <v>911</v>
      </c>
      <c r="J412" s="35">
        <f>ROUND((Reference!C$16*List!$H412)+Reference!C$17,0)</f>
        <v>1358</v>
      </c>
      <c r="K412" s="35">
        <f>ROUND((Reference!D$16*List!$H412)+Reference!D$17,0)</f>
        <v>1628</v>
      </c>
      <c r="L412" s="35">
        <f>ROUND((Reference!E$16*List!$H412)+Reference!E$17,0)</f>
        <v>2012</v>
      </c>
      <c r="M412" s="35">
        <f>ROUND((Reference!F$16*List!$H412)+Reference!F$17,0)</f>
        <v>2096</v>
      </c>
      <c r="N412" s="35">
        <f>ROUND((Reference!G$16*List!$H412)+Reference!G$17,0)</f>
        <v>2373</v>
      </c>
      <c r="O412" s="35">
        <f>ROUND((Reference!H$16*List!$H412)+Reference!H$17,0)</f>
        <v>2464</v>
      </c>
      <c r="P412" s="35">
        <f>ROUND((Reference!I$16*List!$H412)+Reference!I$17,0)</f>
        <v>2561</v>
      </c>
      <c r="Q412" s="35">
        <f>ROUND((Reference!J$16*List!$H412)+Reference!J$17,0)</f>
        <v>2965</v>
      </c>
      <c r="R412" s="35">
        <f>ROUND((Reference!K$16*List!$H412)+Reference!K$17,0)</f>
        <v>3059</v>
      </c>
      <c r="S412" s="35">
        <f>ROUND((Reference!L$16*List!$H412)+Reference!L$17,0)</f>
        <v>3301</v>
      </c>
      <c r="T412" s="35">
        <f>ROUND((Reference!M$16*List!$H412)+Reference!M$17,0)</f>
        <v>3942</v>
      </c>
      <c r="U412" s="35">
        <f>ROUND((Reference!N$16*List!$H412)+Reference!N$17,0)</f>
        <v>15905</v>
      </c>
      <c r="V412" s="36">
        <f>ROUND((Reference!O$16*List!$H412)+Reference!O$17,0)</f>
        <v>591</v>
      </c>
      <c r="W412" s="36">
        <f>ROUND((Reference!P$16*List!$H412)+Reference!P$17,0)</f>
        <v>833</v>
      </c>
      <c r="X412" s="36">
        <f>ROUND((Reference!Q$16*List!$H412)+Reference!Q$17,0)</f>
        <v>417</v>
      </c>
      <c r="Y412" s="37"/>
      <c r="Z412" s="4" t="str">
        <f t="shared" si="13"/>
        <v>ATKINSON, Georgia</v>
      </c>
      <c r="AA412" s="31" t="s">
        <v>1592</v>
      </c>
      <c r="AB412" s="38" t="s">
        <v>54</v>
      </c>
      <c r="AC412" s="32" t="s">
        <v>1589</v>
      </c>
      <c r="AD412" s="39"/>
      <c r="AE412">
        <f t="shared" si="14"/>
        <v>0.74860000000000004</v>
      </c>
      <c r="AF412">
        <v>43100</v>
      </c>
      <c r="AG412" t="s">
        <v>1596</v>
      </c>
      <c r="AH412">
        <v>0.95900000000000007</v>
      </c>
    </row>
    <row r="413" spans="1:34" x14ac:dyDescent="0.35">
      <c r="A413" s="28" t="s">
        <v>1593</v>
      </c>
      <c r="B413" s="28" t="s">
        <v>1594</v>
      </c>
      <c r="C413" s="41">
        <v>99911</v>
      </c>
      <c r="D413" s="30" t="s">
        <v>95</v>
      </c>
      <c r="E413" s="42" t="s">
        <v>1595</v>
      </c>
      <c r="F413" s="55" t="s">
        <v>1589</v>
      </c>
      <c r="G413" s="33" t="s">
        <v>64</v>
      </c>
      <c r="H413" s="44">
        <v>0.74860000000000004</v>
      </c>
      <c r="I413" s="35">
        <f>ROUND((Reference!B$16*List!$H413)+Reference!B$17,0)</f>
        <v>911</v>
      </c>
      <c r="J413" s="35">
        <f>ROUND((Reference!C$16*List!$H413)+Reference!C$17,0)</f>
        <v>1358</v>
      </c>
      <c r="K413" s="35">
        <f>ROUND((Reference!D$16*List!$H413)+Reference!D$17,0)</f>
        <v>1628</v>
      </c>
      <c r="L413" s="35">
        <f>ROUND((Reference!E$16*List!$H413)+Reference!E$17,0)</f>
        <v>2012</v>
      </c>
      <c r="M413" s="35">
        <f>ROUND((Reference!F$16*List!$H413)+Reference!F$17,0)</f>
        <v>2096</v>
      </c>
      <c r="N413" s="35">
        <f>ROUND((Reference!G$16*List!$H413)+Reference!G$17,0)</f>
        <v>2373</v>
      </c>
      <c r="O413" s="35">
        <f>ROUND((Reference!H$16*List!$H413)+Reference!H$17,0)</f>
        <v>2464</v>
      </c>
      <c r="P413" s="35">
        <f>ROUND((Reference!I$16*List!$H413)+Reference!I$17,0)</f>
        <v>2561</v>
      </c>
      <c r="Q413" s="35">
        <f>ROUND((Reference!J$16*List!$H413)+Reference!J$17,0)</f>
        <v>2965</v>
      </c>
      <c r="R413" s="35">
        <f>ROUND((Reference!K$16*List!$H413)+Reference!K$17,0)</f>
        <v>3059</v>
      </c>
      <c r="S413" s="35">
        <f>ROUND((Reference!L$16*List!$H413)+Reference!L$17,0)</f>
        <v>3301</v>
      </c>
      <c r="T413" s="35">
        <f>ROUND((Reference!M$16*List!$H413)+Reference!M$17,0)</f>
        <v>3942</v>
      </c>
      <c r="U413" s="35">
        <f>ROUND((Reference!N$16*List!$H413)+Reference!N$17,0)</f>
        <v>15905</v>
      </c>
      <c r="V413" s="36">
        <f>ROUND((Reference!O$16*List!$H413)+Reference!O$17,0)</f>
        <v>591</v>
      </c>
      <c r="W413" s="36">
        <f>ROUND((Reference!P$16*List!$H413)+Reference!P$17,0)</f>
        <v>833</v>
      </c>
      <c r="X413" s="36">
        <f>ROUND((Reference!Q$16*List!$H413)+Reference!Q$17,0)</f>
        <v>417</v>
      </c>
      <c r="Y413" s="37"/>
      <c r="Z413" s="4" t="str">
        <f t="shared" si="13"/>
        <v>BACON, Georgia</v>
      </c>
      <c r="AA413" s="42" t="s">
        <v>1595</v>
      </c>
      <c r="AB413" s="38" t="s">
        <v>54</v>
      </c>
      <c r="AC413" s="43" t="s">
        <v>1589</v>
      </c>
      <c r="AD413" s="45"/>
      <c r="AE413">
        <f t="shared" si="14"/>
        <v>0.74860000000000004</v>
      </c>
      <c r="AF413">
        <v>43300</v>
      </c>
      <c r="AG413" t="s">
        <v>1599</v>
      </c>
      <c r="AH413">
        <v>0.8579</v>
      </c>
    </row>
    <row r="414" spans="1:34" x14ac:dyDescent="0.35">
      <c r="A414" s="28" t="s">
        <v>1597</v>
      </c>
      <c r="B414" s="28" t="s">
        <v>1598</v>
      </c>
      <c r="C414" s="29">
        <v>99911</v>
      </c>
      <c r="D414" s="30" t="s">
        <v>95</v>
      </c>
      <c r="E414" s="31" t="s">
        <v>1347</v>
      </c>
      <c r="F414" s="54" t="s">
        <v>1589</v>
      </c>
      <c r="G414" s="33" t="s">
        <v>64</v>
      </c>
      <c r="H414" s="40">
        <v>0.74860000000000004</v>
      </c>
      <c r="I414" s="35">
        <f>ROUND((Reference!B$16*List!$H414)+Reference!B$17,0)</f>
        <v>911</v>
      </c>
      <c r="J414" s="35">
        <f>ROUND((Reference!C$16*List!$H414)+Reference!C$17,0)</f>
        <v>1358</v>
      </c>
      <c r="K414" s="35">
        <f>ROUND((Reference!D$16*List!$H414)+Reference!D$17,0)</f>
        <v>1628</v>
      </c>
      <c r="L414" s="35">
        <f>ROUND((Reference!E$16*List!$H414)+Reference!E$17,0)</f>
        <v>2012</v>
      </c>
      <c r="M414" s="35">
        <f>ROUND((Reference!F$16*List!$H414)+Reference!F$17,0)</f>
        <v>2096</v>
      </c>
      <c r="N414" s="35">
        <f>ROUND((Reference!G$16*List!$H414)+Reference!G$17,0)</f>
        <v>2373</v>
      </c>
      <c r="O414" s="35">
        <f>ROUND((Reference!H$16*List!$H414)+Reference!H$17,0)</f>
        <v>2464</v>
      </c>
      <c r="P414" s="35">
        <f>ROUND((Reference!I$16*List!$H414)+Reference!I$17,0)</f>
        <v>2561</v>
      </c>
      <c r="Q414" s="35">
        <f>ROUND((Reference!J$16*List!$H414)+Reference!J$17,0)</f>
        <v>2965</v>
      </c>
      <c r="R414" s="35">
        <f>ROUND((Reference!K$16*List!$H414)+Reference!K$17,0)</f>
        <v>3059</v>
      </c>
      <c r="S414" s="35">
        <f>ROUND((Reference!L$16*List!$H414)+Reference!L$17,0)</f>
        <v>3301</v>
      </c>
      <c r="T414" s="35">
        <f>ROUND((Reference!M$16*List!$H414)+Reference!M$17,0)</f>
        <v>3942</v>
      </c>
      <c r="U414" s="35">
        <f>ROUND((Reference!N$16*List!$H414)+Reference!N$17,0)</f>
        <v>15905</v>
      </c>
      <c r="V414" s="36">
        <f>ROUND((Reference!O$16*List!$H414)+Reference!O$17,0)</f>
        <v>591</v>
      </c>
      <c r="W414" s="36">
        <f>ROUND((Reference!P$16*List!$H414)+Reference!P$17,0)</f>
        <v>833</v>
      </c>
      <c r="X414" s="36">
        <f>ROUND((Reference!Q$16*List!$H414)+Reference!Q$17,0)</f>
        <v>417</v>
      </c>
      <c r="Y414" s="37"/>
      <c r="Z414" s="4" t="str">
        <f t="shared" si="13"/>
        <v>BAKER, Georgia</v>
      </c>
      <c r="AA414" s="31" t="s">
        <v>1347</v>
      </c>
      <c r="AB414" s="38" t="s">
        <v>54</v>
      </c>
      <c r="AC414" s="32" t="s">
        <v>1589</v>
      </c>
      <c r="AD414" s="39"/>
      <c r="AE414">
        <f t="shared" si="14"/>
        <v>0.74860000000000004</v>
      </c>
      <c r="AF414">
        <v>43340</v>
      </c>
      <c r="AG414" t="s">
        <v>1602</v>
      </c>
      <c r="AH414">
        <v>0.85050000000000003</v>
      </c>
    </row>
    <row r="415" spans="1:34" x14ac:dyDescent="0.35">
      <c r="A415" s="28" t="s">
        <v>1600</v>
      </c>
      <c r="B415" s="28" t="s">
        <v>1601</v>
      </c>
      <c r="C415" s="29">
        <v>99911</v>
      </c>
      <c r="D415" s="30" t="s">
        <v>95</v>
      </c>
      <c r="E415" s="31" t="s">
        <v>59</v>
      </c>
      <c r="F415" s="55" t="s">
        <v>1589</v>
      </c>
      <c r="G415" s="33" t="s">
        <v>64</v>
      </c>
      <c r="H415" s="40">
        <v>0.74860000000000004</v>
      </c>
      <c r="I415" s="35">
        <f>ROUND((Reference!B$16*List!$H415)+Reference!B$17,0)</f>
        <v>911</v>
      </c>
      <c r="J415" s="35">
        <f>ROUND((Reference!C$16*List!$H415)+Reference!C$17,0)</f>
        <v>1358</v>
      </c>
      <c r="K415" s="35">
        <f>ROUND((Reference!D$16*List!$H415)+Reference!D$17,0)</f>
        <v>1628</v>
      </c>
      <c r="L415" s="35">
        <f>ROUND((Reference!E$16*List!$H415)+Reference!E$17,0)</f>
        <v>2012</v>
      </c>
      <c r="M415" s="35">
        <f>ROUND((Reference!F$16*List!$H415)+Reference!F$17,0)</f>
        <v>2096</v>
      </c>
      <c r="N415" s="35">
        <f>ROUND((Reference!G$16*List!$H415)+Reference!G$17,0)</f>
        <v>2373</v>
      </c>
      <c r="O415" s="35">
        <f>ROUND((Reference!H$16*List!$H415)+Reference!H$17,0)</f>
        <v>2464</v>
      </c>
      <c r="P415" s="35">
        <f>ROUND((Reference!I$16*List!$H415)+Reference!I$17,0)</f>
        <v>2561</v>
      </c>
      <c r="Q415" s="35">
        <f>ROUND((Reference!J$16*List!$H415)+Reference!J$17,0)</f>
        <v>2965</v>
      </c>
      <c r="R415" s="35">
        <f>ROUND((Reference!K$16*List!$H415)+Reference!K$17,0)</f>
        <v>3059</v>
      </c>
      <c r="S415" s="35">
        <f>ROUND((Reference!L$16*List!$H415)+Reference!L$17,0)</f>
        <v>3301</v>
      </c>
      <c r="T415" s="35">
        <f>ROUND((Reference!M$16*List!$H415)+Reference!M$17,0)</f>
        <v>3942</v>
      </c>
      <c r="U415" s="35">
        <f>ROUND((Reference!N$16*List!$H415)+Reference!N$17,0)</f>
        <v>15905</v>
      </c>
      <c r="V415" s="36">
        <f>ROUND((Reference!O$16*List!$H415)+Reference!O$17,0)</f>
        <v>591</v>
      </c>
      <c r="W415" s="36">
        <f>ROUND((Reference!P$16*List!$H415)+Reference!P$17,0)</f>
        <v>833</v>
      </c>
      <c r="X415" s="36">
        <f>ROUND((Reference!Q$16*List!$H415)+Reference!Q$17,0)</f>
        <v>417</v>
      </c>
      <c r="Y415" s="37"/>
      <c r="Z415" s="4" t="str">
        <f t="shared" si="13"/>
        <v>BALDWIN, Georgia</v>
      </c>
      <c r="AA415" s="31" t="s">
        <v>59</v>
      </c>
      <c r="AB415" s="38" t="s">
        <v>54</v>
      </c>
      <c r="AC415" s="32" t="s">
        <v>1589</v>
      </c>
      <c r="AD415" s="39"/>
      <c r="AE415">
        <f t="shared" si="14"/>
        <v>0.74860000000000004</v>
      </c>
      <c r="AF415">
        <v>43420</v>
      </c>
      <c r="AG415" t="s">
        <v>433</v>
      </c>
      <c r="AH415">
        <v>0.85830000000000006</v>
      </c>
    </row>
    <row r="416" spans="1:34" x14ac:dyDescent="0.35">
      <c r="A416" s="28" t="s">
        <v>1603</v>
      </c>
      <c r="B416" s="28" t="s">
        <v>1604</v>
      </c>
      <c r="C416" s="29">
        <v>99911</v>
      </c>
      <c r="D416" s="30" t="s">
        <v>95</v>
      </c>
      <c r="E416" s="31" t="s">
        <v>1605</v>
      </c>
      <c r="F416" s="55" t="s">
        <v>1589</v>
      </c>
      <c r="G416" s="33" t="s">
        <v>64</v>
      </c>
      <c r="H416" s="40">
        <v>0.74860000000000004</v>
      </c>
      <c r="I416" s="35">
        <f>ROUND((Reference!B$16*List!$H416)+Reference!B$17,0)</f>
        <v>911</v>
      </c>
      <c r="J416" s="35">
        <f>ROUND((Reference!C$16*List!$H416)+Reference!C$17,0)</f>
        <v>1358</v>
      </c>
      <c r="K416" s="35">
        <f>ROUND((Reference!D$16*List!$H416)+Reference!D$17,0)</f>
        <v>1628</v>
      </c>
      <c r="L416" s="35">
        <f>ROUND((Reference!E$16*List!$H416)+Reference!E$17,0)</f>
        <v>2012</v>
      </c>
      <c r="M416" s="35">
        <f>ROUND((Reference!F$16*List!$H416)+Reference!F$17,0)</f>
        <v>2096</v>
      </c>
      <c r="N416" s="35">
        <f>ROUND((Reference!G$16*List!$H416)+Reference!G$17,0)</f>
        <v>2373</v>
      </c>
      <c r="O416" s="35">
        <f>ROUND((Reference!H$16*List!$H416)+Reference!H$17,0)</f>
        <v>2464</v>
      </c>
      <c r="P416" s="35">
        <f>ROUND((Reference!I$16*List!$H416)+Reference!I$17,0)</f>
        <v>2561</v>
      </c>
      <c r="Q416" s="35">
        <f>ROUND((Reference!J$16*List!$H416)+Reference!J$17,0)</f>
        <v>2965</v>
      </c>
      <c r="R416" s="35">
        <f>ROUND((Reference!K$16*List!$H416)+Reference!K$17,0)</f>
        <v>3059</v>
      </c>
      <c r="S416" s="35">
        <f>ROUND((Reference!L$16*List!$H416)+Reference!L$17,0)</f>
        <v>3301</v>
      </c>
      <c r="T416" s="35">
        <f>ROUND((Reference!M$16*List!$H416)+Reference!M$17,0)</f>
        <v>3942</v>
      </c>
      <c r="U416" s="35">
        <f>ROUND((Reference!N$16*List!$H416)+Reference!N$17,0)</f>
        <v>15905</v>
      </c>
      <c r="V416" s="36">
        <f>ROUND((Reference!O$16*List!$H416)+Reference!O$17,0)</f>
        <v>591</v>
      </c>
      <c r="W416" s="36">
        <f>ROUND((Reference!P$16*List!$H416)+Reference!P$17,0)</f>
        <v>833</v>
      </c>
      <c r="X416" s="36">
        <f>ROUND((Reference!Q$16*List!$H416)+Reference!Q$17,0)</f>
        <v>417</v>
      </c>
      <c r="Y416" s="37"/>
      <c r="Z416" s="4" t="str">
        <f t="shared" si="13"/>
        <v>BANKS, Georgia</v>
      </c>
      <c r="AA416" s="31" t="s">
        <v>1605</v>
      </c>
      <c r="AB416" s="38" t="s">
        <v>54</v>
      </c>
      <c r="AC416" s="32" t="s">
        <v>1589</v>
      </c>
      <c r="AD416" s="39"/>
      <c r="AE416">
        <f t="shared" si="14"/>
        <v>0.74860000000000004</v>
      </c>
      <c r="AF416">
        <v>43580</v>
      </c>
      <c r="AG416" t="s">
        <v>1609</v>
      </c>
      <c r="AH416">
        <v>0.83779999999999999</v>
      </c>
    </row>
    <row r="417" spans="1:34" x14ac:dyDescent="0.35">
      <c r="A417" s="28" t="s">
        <v>1606</v>
      </c>
      <c r="B417" s="28" t="s">
        <v>1607</v>
      </c>
      <c r="C417" s="41">
        <v>12060</v>
      </c>
      <c r="D417" s="30" t="s">
        <v>353</v>
      </c>
      <c r="E417" s="42" t="s">
        <v>1608</v>
      </c>
      <c r="F417" s="54" t="s">
        <v>1589</v>
      </c>
      <c r="G417" s="33" t="s">
        <v>53</v>
      </c>
      <c r="H417" s="44">
        <v>0.94930000000000003</v>
      </c>
      <c r="I417" s="35">
        <f>ROUND((Reference!B$16*List!$H417)+Reference!B$17,0)</f>
        <v>1083</v>
      </c>
      <c r="J417" s="35">
        <f>ROUND((Reference!C$16*List!$H417)+Reference!C$17,0)</f>
        <v>1615</v>
      </c>
      <c r="K417" s="35">
        <f>ROUND((Reference!D$16*List!$H417)+Reference!D$17,0)</f>
        <v>1935</v>
      </c>
      <c r="L417" s="35">
        <f>ROUND((Reference!E$16*List!$H417)+Reference!E$17,0)</f>
        <v>2392</v>
      </c>
      <c r="M417" s="35">
        <f>ROUND((Reference!F$16*List!$H417)+Reference!F$17,0)</f>
        <v>2492</v>
      </c>
      <c r="N417" s="35">
        <f>ROUND((Reference!G$16*List!$H417)+Reference!G$17,0)</f>
        <v>2821</v>
      </c>
      <c r="O417" s="35">
        <f>ROUND((Reference!H$16*List!$H417)+Reference!H$17,0)</f>
        <v>2929</v>
      </c>
      <c r="P417" s="35">
        <f>ROUND((Reference!I$16*List!$H417)+Reference!I$17,0)</f>
        <v>3044</v>
      </c>
      <c r="Q417" s="35">
        <f>ROUND((Reference!J$16*List!$H417)+Reference!J$17,0)</f>
        <v>3525</v>
      </c>
      <c r="R417" s="35">
        <f>ROUND((Reference!K$16*List!$H417)+Reference!K$17,0)</f>
        <v>3637</v>
      </c>
      <c r="S417" s="35">
        <f>ROUND((Reference!L$16*List!$H417)+Reference!L$17,0)</f>
        <v>3924</v>
      </c>
      <c r="T417" s="35">
        <f>ROUND((Reference!M$16*List!$H417)+Reference!M$17,0)</f>
        <v>4686</v>
      </c>
      <c r="U417" s="35">
        <f>ROUND((Reference!N$16*List!$H417)+Reference!N$17,0)</f>
        <v>18909</v>
      </c>
      <c r="V417" s="36">
        <f>ROUND((Reference!O$16*List!$H417)+Reference!O$17,0)</f>
        <v>703</v>
      </c>
      <c r="W417" s="36">
        <f>ROUND((Reference!P$16*List!$H417)+Reference!P$17,0)</f>
        <v>990</v>
      </c>
      <c r="X417" s="36">
        <f>ROUND((Reference!Q$16*List!$H417)+Reference!Q$17,0)</f>
        <v>495</v>
      </c>
      <c r="Y417" s="37"/>
      <c r="Z417" s="4" t="str">
        <f t="shared" si="13"/>
        <v>BARROW, Georgia</v>
      </c>
      <c r="AA417" s="42" t="s">
        <v>1608</v>
      </c>
      <c r="AB417" s="38" t="s">
        <v>54</v>
      </c>
      <c r="AC417" s="43" t="s">
        <v>1589</v>
      </c>
      <c r="AD417" s="45"/>
      <c r="AE417">
        <f t="shared" si="14"/>
        <v>0.94930000000000003</v>
      </c>
      <c r="AF417">
        <v>43620</v>
      </c>
      <c r="AG417" t="s">
        <v>1613</v>
      </c>
      <c r="AH417">
        <v>0.81930000000000003</v>
      </c>
    </row>
    <row r="418" spans="1:34" x14ac:dyDescent="0.35">
      <c r="A418" s="28" t="s">
        <v>1610</v>
      </c>
      <c r="B418" s="28" t="s">
        <v>1611</v>
      </c>
      <c r="C418" s="29">
        <v>12060</v>
      </c>
      <c r="D418" s="30" t="s">
        <v>353</v>
      </c>
      <c r="E418" s="31" t="s">
        <v>1612</v>
      </c>
      <c r="F418" s="54" t="s">
        <v>1589</v>
      </c>
      <c r="G418" s="33" t="s">
        <v>53</v>
      </c>
      <c r="H418" s="40">
        <v>0.94930000000000003</v>
      </c>
      <c r="I418" s="35">
        <f>ROUND((Reference!B$16*List!$H418)+Reference!B$17,0)</f>
        <v>1083</v>
      </c>
      <c r="J418" s="35">
        <f>ROUND((Reference!C$16*List!$H418)+Reference!C$17,0)</f>
        <v>1615</v>
      </c>
      <c r="K418" s="35">
        <f>ROUND((Reference!D$16*List!$H418)+Reference!D$17,0)</f>
        <v>1935</v>
      </c>
      <c r="L418" s="35">
        <f>ROUND((Reference!E$16*List!$H418)+Reference!E$17,0)</f>
        <v>2392</v>
      </c>
      <c r="M418" s="35">
        <f>ROUND((Reference!F$16*List!$H418)+Reference!F$17,0)</f>
        <v>2492</v>
      </c>
      <c r="N418" s="35">
        <f>ROUND((Reference!G$16*List!$H418)+Reference!G$17,0)</f>
        <v>2821</v>
      </c>
      <c r="O418" s="35">
        <f>ROUND((Reference!H$16*List!$H418)+Reference!H$17,0)</f>
        <v>2929</v>
      </c>
      <c r="P418" s="35">
        <f>ROUND((Reference!I$16*List!$H418)+Reference!I$17,0)</f>
        <v>3044</v>
      </c>
      <c r="Q418" s="35">
        <f>ROUND((Reference!J$16*List!$H418)+Reference!J$17,0)</f>
        <v>3525</v>
      </c>
      <c r="R418" s="35">
        <f>ROUND((Reference!K$16*List!$H418)+Reference!K$17,0)</f>
        <v>3637</v>
      </c>
      <c r="S418" s="35">
        <f>ROUND((Reference!L$16*List!$H418)+Reference!L$17,0)</f>
        <v>3924</v>
      </c>
      <c r="T418" s="35">
        <f>ROUND((Reference!M$16*List!$H418)+Reference!M$17,0)</f>
        <v>4686</v>
      </c>
      <c r="U418" s="35">
        <f>ROUND((Reference!N$16*List!$H418)+Reference!N$17,0)</f>
        <v>18909</v>
      </c>
      <c r="V418" s="36">
        <f>ROUND((Reference!O$16*List!$H418)+Reference!O$17,0)</f>
        <v>703</v>
      </c>
      <c r="W418" s="36">
        <f>ROUND((Reference!P$16*List!$H418)+Reference!P$17,0)</f>
        <v>990</v>
      </c>
      <c r="X418" s="36">
        <f>ROUND((Reference!Q$16*List!$H418)+Reference!Q$17,0)</f>
        <v>495</v>
      </c>
      <c r="Y418" s="37"/>
      <c r="Z418" s="4" t="str">
        <f t="shared" si="13"/>
        <v>BARTOW, Georgia</v>
      </c>
      <c r="AA418" s="31" t="s">
        <v>1612</v>
      </c>
      <c r="AB418" s="38" t="s">
        <v>54</v>
      </c>
      <c r="AC418" s="32" t="s">
        <v>1589</v>
      </c>
      <c r="AD418" s="39"/>
      <c r="AE418">
        <f t="shared" si="14"/>
        <v>0.94930000000000003</v>
      </c>
      <c r="AF418">
        <v>43780</v>
      </c>
      <c r="AG418" t="s">
        <v>1617</v>
      </c>
      <c r="AH418">
        <v>0.97720000000000007</v>
      </c>
    </row>
    <row r="419" spans="1:34" x14ac:dyDescent="0.35">
      <c r="A419" s="28" t="s">
        <v>1614</v>
      </c>
      <c r="B419" s="28" t="s">
        <v>1615</v>
      </c>
      <c r="C419" s="29">
        <v>99911</v>
      </c>
      <c r="D419" s="30" t="s">
        <v>95</v>
      </c>
      <c r="E419" s="31" t="s">
        <v>1616</v>
      </c>
      <c r="F419" s="55" t="s">
        <v>1589</v>
      </c>
      <c r="G419" s="33" t="s">
        <v>64</v>
      </c>
      <c r="H419" s="40">
        <v>0.74860000000000004</v>
      </c>
      <c r="I419" s="35">
        <f>ROUND((Reference!B$16*List!$H419)+Reference!B$17,0)</f>
        <v>911</v>
      </c>
      <c r="J419" s="35">
        <f>ROUND((Reference!C$16*List!$H419)+Reference!C$17,0)</f>
        <v>1358</v>
      </c>
      <c r="K419" s="35">
        <f>ROUND((Reference!D$16*List!$H419)+Reference!D$17,0)</f>
        <v>1628</v>
      </c>
      <c r="L419" s="35">
        <f>ROUND((Reference!E$16*List!$H419)+Reference!E$17,0)</f>
        <v>2012</v>
      </c>
      <c r="M419" s="35">
        <f>ROUND((Reference!F$16*List!$H419)+Reference!F$17,0)</f>
        <v>2096</v>
      </c>
      <c r="N419" s="35">
        <f>ROUND((Reference!G$16*List!$H419)+Reference!G$17,0)</f>
        <v>2373</v>
      </c>
      <c r="O419" s="35">
        <f>ROUND((Reference!H$16*List!$H419)+Reference!H$17,0)</f>
        <v>2464</v>
      </c>
      <c r="P419" s="35">
        <f>ROUND((Reference!I$16*List!$H419)+Reference!I$17,0)</f>
        <v>2561</v>
      </c>
      <c r="Q419" s="35">
        <f>ROUND((Reference!J$16*List!$H419)+Reference!J$17,0)</f>
        <v>2965</v>
      </c>
      <c r="R419" s="35">
        <f>ROUND((Reference!K$16*List!$H419)+Reference!K$17,0)</f>
        <v>3059</v>
      </c>
      <c r="S419" s="35">
        <f>ROUND((Reference!L$16*List!$H419)+Reference!L$17,0)</f>
        <v>3301</v>
      </c>
      <c r="T419" s="35">
        <f>ROUND((Reference!M$16*List!$H419)+Reference!M$17,0)</f>
        <v>3942</v>
      </c>
      <c r="U419" s="35">
        <f>ROUND((Reference!N$16*List!$H419)+Reference!N$17,0)</f>
        <v>15905</v>
      </c>
      <c r="V419" s="36">
        <f>ROUND((Reference!O$16*List!$H419)+Reference!O$17,0)</f>
        <v>591</v>
      </c>
      <c r="W419" s="36">
        <f>ROUND((Reference!P$16*List!$H419)+Reference!P$17,0)</f>
        <v>833</v>
      </c>
      <c r="X419" s="36">
        <f>ROUND((Reference!Q$16*List!$H419)+Reference!Q$17,0)</f>
        <v>417</v>
      </c>
      <c r="Y419" s="37"/>
      <c r="Z419" s="4" t="str">
        <f t="shared" si="13"/>
        <v>BEN HILL, Georgia</v>
      </c>
      <c r="AA419" s="31" t="s">
        <v>1616</v>
      </c>
      <c r="AB419" s="38" t="s">
        <v>54</v>
      </c>
      <c r="AC419" s="32" t="s">
        <v>1589</v>
      </c>
      <c r="AD419" s="39"/>
      <c r="AE419">
        <f t="shared" si="14"/>
        <v>0.74860000000000004</v>
      </c>
      <c r="AF419">
        <v>43900</v>
      </c>
      <c r="AG419" t="s">
        <v>1621</v>
      </c>
      <c r="AH419">
        <v>0.89140000000000008</v>
      </c>
    </row>
    <row r="420" spans="1:34" x14ac:dyDescent="0.35">
      <c r="A420" s="28" t="s">
        <v>1618</v>
      </c>
      <c r="B420" s="28" t="s">
        <v>1619</v>
      </c>
      <c r="C420" s="41">
        <v>99911</v>
      </c>
      <c r="D420" s="30" t="s">
        <v>95</v>
      </c>
      <c r="E420" s="42" t="s">
        <v>1620</v>
      </c>
      <c r="F420" s="55" t="s">
        <v>1589</v>
      </c>
      <c r="G420" s="33" t="s">
        <v>64</v>
      </c>
      <c r="H420" s="44">
        <v>0.74860000000000004</v>
      </c>
      <c r="I420" s="35">
        <f>ROUND((Reference!B$16*List!$H420)+Reference!B$17,0)</f>
        <v>911</v>
      </c>
      <c r="J420" s="35">
        <f>ROUND((Reference!C$16*List!$H420)+Reference!C$17,0)</f>
        <v>1358</v>
      </c>
      <c r="K420" s="35">
        <f>ROUND((Reference!D$16*List!$H420)+Reference!D$17,0)</f>
        <v>1628</v>
      </c>
      <c r="L420" s="35">
        <f>ROUND((Reference!E$16*List!$H420)+Reference!E$17,0)</f>
        <v>2012</v>
      </c>
      <c r="M420" s="35">
        <f>ROUND((Reference!F$16*List!$H420)+Reference!F$17,0)</f>
        <v>2096</v>
      </c>
      <c r="N420" s="35">
        <f>ROUND((Reference!G$16*List!$H420)+Reference!G$17,0)</f>
        <v>2373</v>
      </c>
      <c r="O420" s="35">
        <f>ROUND((Reference!H$16*List!$H420)+Reference!H$17,0)</f>
        <v>2464</v>
      </c>
      <c r="P420" s="35">
        <f>ROUND((Reference!I$16*List!$H420)+Reference!I$17,0)</f>
        <v>2561</v>
      </c>
      <c r="Q420" s="35">
        <f>ROUND((Reference!J$16*List!$H420)+Reference!J$17,0)</f>
        <v>2965</v>
      </c>
      <c r="R420" s="35">
        <f>ROUND((Reference!K$16*List!$H420)+Reference!K$17,0)</f>
        <v>3059</v>
      </c>
      <c r="S420" s="35">
        <f>ROUND((Reference!L$16*List!$H420)+Reference!L$17,0)</f>
        <v>3301</v>
      </c>
      <c r="T420" s="35">
        <f>ROUND((Reference!M$16*List!$H420)+Reference!M$17,0)</f>
        <v>3942</v>
      </c>
      <c r="U420" s="35">
        <f>ROUND((Reference!N$16*List!$H420)+Reference!N$17,0)</f>
        <v>15905</v>
      </c>
      <c r="V420" s="36">
        <f>ROUND((Reference!O$16*List!$H420)+Reference!O$17,0)</f>
        <v>591</v>
      </c>
      <c r="W420" s="36">
        <f>ROUND((Reference!P$16*List!$H420)+Reference!P$17,0)</f>
        <v>833</v>
      </c>
      <c r="X420" s="36">
        <f>ROUND((Reference!Q$16*List!$H420)+Reference!Q$17,0)</f>
        <v>417</v>
      </c>
      <c r="Y420" s="37"/>
      <c r="Z420" s="4" t="str">
        <f t="shared" si="13"/>
        <v>BERRIEN, Georgia</v>
      </c>
      <c r="AA420" s="42" t="s">
        <v>1620</v>
      </c>
      <c r="AB420" s="38" t="s">
        <v>54</v>
      </c>
      <c r="AC420" s="43" t="s">
        <v>1589</v>
      </c>
      <c r="AD420" s="45"/>
      <c r="AE420">
        <f t="shared" si="14"/>
        <v>0.74860000000000004</v>
      </c>
      <c r="AF420">
        <v>44060</v>
      </c>
      <c r="AG420" t="s">
        <v>1624</v>
      </c>
      <c r="AH420">
        <v>1.0735000000000001</v>
      </c>
    </row>
    <row r="421" spans="1:34" x14ac:dyDescent="0.35">
      <c r="A421" s="28" t="s">
        <v>1622</v>
      </c>
      <c r="B421" s="28" t="s">
        <v>1623</v>
      </c>
      <c r="C421" s="41">
        <v>31420</v>
      </c>
      <c r="D421" s="30" t="s">
        <v>1152</v>
      </c>
      <c r="E421" s="42" t="s">
        <v>69</v>
      </c>
      <c r="F421" s="54" t="s">
        <v>1589</v>
      </c>
      <c r="G421" s="33" t="s">
        <v>53</v>
      </c>
      <c r="H421" s="44">
        <v>0.88260000000000005</v>
      </c>
      <c r="I421" s="35">
        <f>ROUND((Reference!B$16*List!$H421)+Reference!B$17,0)</f>
        <v>1026</v>
      </c>
      <c r="J421" s="35">
        <f>ROUND((Reference!C$16*List!$H421)+Reference!C$17,0)</f>
        <v>1530</v>
      </c>
      <c r="K421" s="35">
        <f>ROUND((Reference!D$16*List!$H421)+Reference!D$17,0)</f>
        <v>1833</v>
      </c>
      <c r="L421" s="35">
        <f>ROUND((Reference!E$16*List!$H421)+Reference!E$17,0)</f>
        <v>2266</v>
      </c>
      <c r="M421" s="35">
        <f>ROUND((Reference!F$16*List!$H421)+Reference!F$17,0)</f>
        <v>2361</v>
      </c>
      <c r="N421" s="35">
        <f>ROUND((Reference!G$16*List!$H421)+Reference!G$17,0)</f>
        <v>2672</v>
      </c>
      <c r="O421" s="35">
        <f>ROUND((Reference!H$16*List!$H421)+Reference!H$17,0)</f>
        <v>2775</v>
      </c>
      <c r="P421" s="35">
        <f>ROUND((Reference!I$16*List!$H421)+Reference!I$17,0)</f>
        <v>2884</v>
      </c>
      <c r="Q421" s="35">
        <f>ROUND((Reference!J$16*List!$H421)+Reference!J$17,0)</f>
        <v>3339</v>
      </c>
      <c r="R421" s="35">
        <f>ROUND((Reference!K$16*List!$H421)+Reference!K$17,0)</f>
        <v>3445</v>
      </c>
      <c r="S421" s="35">
        <f>ROUND((Reference!L$16*List!$H421)+Reference!L$17,0)</f>
        <v>3717</v>
      </c>
      <c r="T421" s="35">
        <f>ROUND((Reference!M$16*List!$H421)+Reference!M$17,0)</f>
        <v>4439</v>
      </c>
      <c r="U421" s="35">
        <f>ROUND((Reference!N$16*List!$H421)+Reference!N$17,0)</f>
        <v>17910</v>
      </c>
      <c r="V421" s="36">
        <f>ROUND((Reference!O$16*List!$H421)+Reference!O$17,0)</f>
        <v>666</v>
      </c>
      <c r="W421" s="36">
        <f>ROUND((Reference!P$16*List!$H421)+Reference!P$17,0)</f>
        <v>938</v>
      </c>
      <c r="X421" s="36">
        <f>ROUND((Reference!Q$16*List!$H421)+Reference!Q$17,0)</f>
        <v>469</v>
      </c>
      <c r="Y421" s="37"/>
      <c r="Z421" s="4" t="str">
        <f t="shared" si="13"/>
        <v>BIBB, Georgia</v>
      </c>
      <c r="AA421" s="42" t="s">
        <v>69</v>
      </c>
      <c r="AB421" s="38" t="s">
        <v>54</v>
      </c>
      <c r="AC421" s="43" t="s">
        <v>1589</v>
      </c>
      <c r="AD421" s="45"/>
      <c r="AE421">
        <f t="shared" si="14"/>
        <v>0.88260000000000005</v>
      </c>
      <c r="AF421">
        <v>44100</v>
      </c>
      <c r="AG421" t="s">
        <v>1628</v>
      </c>
      <c r="AH421">
        <v>0.8679</v>
      </c>
    </row>
    <row r="422" spans="1:34" x14ac:dyDescent="0.35">
      <c r="A422" s="28" t="s">
        <v>1625</v>
      </c>
      <c r="B422" s="28" t="s">
        <v>1626</v>
      </c>
      <c r="C422" s="41">
        <v>99911</v>
      </c>
      <c r="D422" s="30" t="s">
        <v>95</v>
      </c>
      <c r="E422" s="42" t="s">
        <v>1627</v>
      </c>
      <c r="F422" s="55" t="s">
        <v>1589</v>
      </c>
      <c r="G422" s="33" t="s">
        <v>64</v>
      </c>
      <c r="H422" s="44">
        <v>0.74860000000000004</v>
      </c>
      <c r="I422" s="35">
        <f>ROUND((Reference!B$16*List!$H422)+Reference!B$17,0)</f>
        <v>911</v>
      </c>
      <c r="J422" s="35">
        <f>ROUND((Reference!C$16*List!$H422)+Reference!C$17,0)</f>
        <v>1358</v>
      </c>
      <c r="K422" s="35">
        <f>ROUND((Reference!D$16*List!$H422)+Reference!D$17,0)</f>
        <v>1628</v>
      </c>
      <c r="L422" s="35">
        <f>ROUND((Reference!E$16*List!$H422)+Reference!E$17,0)</f>
        <v>2012</v>
      </c>
      <c r="M422" s="35">
        <f>ROUND((Reference!F$16*List!$H422)+Reference!F$17,0)</f>
        <v>2096</v>
      </c>
      <c r="N422" s="35">
        <f>ROUND((Reference!G$16*List!$H422)+Reference!G$17,0)</f>
        <v>2373</v>
      </c>
      <c r="O422" s="35">
        <f>ROUND((Reference!H$16*List!$H422)+Reference!H$17,0)</f>
        <v>2464</v>
      </c>
      <c r="P422" s="35">
        <f>ROUND((Reference!I$16*List!$H422)+Reference!I$17,0)</f>
        <v>2561</v>
      </c>
      <c r="Q422" s="35">
        <f>ROUND((Reference!J$16*List!$H422)+Reference!J$17,0)</f>
        <v>2965</v>
      </c>
      <c r="R422" s="35">
        <f>ROUND((Reference!K$16*List!$H422)+Reference!K$17,0)</f>
        <v>3059</v>
      </c>
      <c r="S422" s="35">
        <f>ROUND((Reference!L$16*List!$H422)+Reference!L$17,0)</f>
        <v>3301</v>
      </c>
      <c r="T422" s="35">
        <f>ROUND((Reference!M$16*List!$H422)+Reference!M$17,0)</f>
        <v>3942</v>
      </c>
      <c r="U422" s="35">
        <f>ROUND((Reference!N$16*List!$H422)+Reference!N$17,0)</f>
        <v>15905</v>
      </c>
      <c r="V422" s="36">
        <f>ROUND((Reference!O$16*List!$H422)+Reference!O$17,0)</f>
        <v>591</v>
      </c>
      <c r="W422" s="36">
        <f>ROUND((Reference!P$16*List!$H422)+Reference!P$17,0)</f>
        <v>833</v>
      </c>
      <c r="X422" s="36">
        <f>ROUND((Reference!Q$16*List!$H422)+Reference!Q$17,0)</f>
        <v>417</v>
      </c>
      <c r="Y422" s="37"/>
      <c r="Z422" s="4" t="str">
        <f t="shared" si="13"/>
        <v>BLECKLEY, Georgia</v>
      </c>
      <c r="AA422" s="42" t="s">
        <v>1627</v>
      </c>
      <c r="AB422" s="38" t="s">
        <v>54</v>
      </c>
      <c r="AC422" s="43" t="s">
        <v>1589</v>
      </c>
      <c r="AD422" s="45"/>
      <c r="AE422">
        <f t="shared" si="14"/>
        <v>0.74860000000000004</v>
      </c>
      <c r="AF422">
        <v>44140</v>
      </c>
      <c r="AG422" t="s">
        <v>1632</v>
      </c>
      <c r="AH422">
        <v>0.93090000000000006</v>
      </c>
    </row>
    <row r="423" spans="1:34" x14ac:dyDescent="0.35">
      <c r="A423" s="28" t="s">
        <v>1629</v>
      </c>
      <c r="B423" s="28" t="s">
        <v>1630</v>
      </c>
      <c r="C423" s="29">
        <v>15260</v>
      </c>
      <c r="D423" s="30" t="s">
        <v>456</v>
      </c>
      <c r="E423" s="31" t="s">
        <v>1631</v>
      </c>
      <c r="F423" s="54" t="s">
        <v>1589</v>
      </c>
      <c r="G423" s="33" t="s">
        <v>53</v>
      </c>
      <c r="H423" s="40">
        <v>0.87860000000000005</v>
      </c>
      <c r="I423" s="35">
        <f>ROUND((Reference!B$16*List!$H423)+Reference!B$17,0)</f>
        <v>1022</v>
      </c>
      <c r="J423" s="35">
        <f>ROUND((Reference!C$16*List!$H423)+Reference!C$17,0)</f>
        <v>1525</v>
      </c>
      <c r="K423" s="35">
        <f>ROUND((Reference!D$16*List!$H423)+Reference!D$17,0)</f>
        <v>1827</v>
      </c>
      <c r="L423" s="35">
        <f>ROUND((Reference!E$16*List!$H423)+Reference!E$17,0)</f>
        <v>2258</v>
      </c>
      <c r="M423" s="35">
        <f>ROUND((Reference!F$16*List!$H423)+Reference!F$17,0)</f>
        <v>2353</v>
      </c>
      <c r="N423" s="35">
        <f>ROUND((Reference!G$16*List!$H423)+Reference!G$17,0)</f>
        <v>2663</v>
      </c>
      <c r="O423" s="35">
        <f>ROUND((Reference!H$16*List!$H423)+Reference!H$17,0)</f>
        <v>2765</v>
      </c>
      <c r="P423" s="35">
        <f>ROUND((Reference!I$16*List!$H423)+Reference!I$17,0)</f>
        <v>2874</v>
      </c>
      <c r="Q423" s="35">
        <f>ROUND((Reference!J$16*List!$H423)+Reference!J$17,0)</f>
        <v>3328</v>
      </c>
      <c r="R423" s="35">
        <f>ROUND((Reference!K$16*List!$H423)+Reference!K$17,0)</f>
        <v>3433</v>
      </c>
      <c r="S423" s="35">
        <f>ROUND((Reference!L$16*List!$H423)+Reference!L$17,0)</f>
        <v>3704</v>
      </c>
      <c r="T423" s="35">
        <f>ROUND((Reference!M$16*List!$H423)+Reference!M$17,0)</f>
        <v>4424</v>
      </c>
      <c r="U423" s="35">
        <f>ROUND((Reference!N$16*List!$H423)+Reference!N$17,0)</f>
        <v>17850</v>
      </c>
      <c r="V423" s="36">
        <f>ROUND((Reference!O$16*List!$H423)+Reference!O$17,0)</f>
        <v>664</v>
      </c>
      <c r="W423" s="36">
        <f>ROUND((Reference!P$16*List!$H423)+Reference!P$17,0)</f>
        <v>935</v>
      </c>
      <c r="X423" s="36">
        <f>ROUND((Reference!Q$16*List!$H423)+Reference!Q$17,0)</f>
        <v>468</v>
      </c>
      <c r="Y423" s="37"/>
      <c r="Z423" s="4" t="str">
        <f t="shared" si="13"/>
        <v>BRANTLEY, Georgia</v>
      </c>
      <c r="AA423" s="31" t="s">
        <v>1631</v>
      </c>
      <c r="AB423" s="38" t="s">
        <v>54</v>
      </c>
      <c r="AC423" s="32" t="s">
        <v>1589</v>
      </c>
      <c r="AD423" s="39"/>
      <c r="AE423">
        <f t="shared" si="14"/>
        <v>0.87860000000000005</v>
      </c>
      <c r="AF423">
        <v>44180</v>
      </c>
      <c r="AG423" t="s">
        <v>1637</v>
      </c>
      <c r="AH423">
        <v>0.75680000000000003</v>
      </c>
    </row>
    <row r="424" spans="1:34" x14ac:dyDescent="0.35">
      <c r="A424" s="28" t="s">
        <v>1633</v>
      </c>
      <c r="B424" s="28" t="s">
        <v>1634</v>
      </c>
      <c r="C424" s="29">
        <v>46660</v>
      </c>
      <c r="D424" s="30" t="s">
        <v>1635</v>
      </c>
      <c r="E424" s="31" t="s">
        <v>1636</v>
      </c>
      <c r="F424" s="54" t="s">
        <v>1589</v>
      </c>
      <c r="G424" s="33" t="s">
        <v>53</v>
      </c>
      <c r="H424" s="40">
        <v>0.73350000000000004</v>
      </c>
      <c r="I424" s="35">
        <f>ROUND((Reference!B$16*List!$H424)+Reference!B$17,0)</f>
        <v>898</v>
      </c>
      <c r="J424" s="35">
        <f>ROUND((Reference!C$16*List!$H424)+Reference!C$17,0)</f>
        <v>1339</v>
      </c>
      <c r="K424" s="35">
        <f>ROUND((Reference!D$16*List!$H424)+Reference!D$17,0)</f>
        <v>1605</v>
      </c>
      <c r="L424" s="35">
        <f>ROUND((Reference!E$16*List!$H424)+Reference!E$17,0)</f>
        <v>1984</v>
      </c>
      <c r="M424" s="35">
        <f>ROUND((Reference!F$16*List!$H424)+Reference!F$17,0)</f>
        <v>2066</v>
      </c>
      <c r="N424" s="35">
        <f>ROUND((Reference!G$16*List!$H424)+Reference!G$17,0)</f>
        <v>2339</v>
      </c>
      <c r="O424" s="35">
        <f>ROUND((Reference!H$16*List!$H424)+Reference!H$17,0)</f>
        <v>2429</v>
      </c>
      <c r="P424" s="35">
        <f>ROUND((Reference!I$16*List!$H424)+Reference!I$17,0)</f>
        <v>2524</v>
      </c>
      <c r="Q424" s="35">
        <f>ROUND((Reference!J$16*List!$H424)+Reference!J$17,0)</f>
        <v>2923</v>
      </c>
      <c r="R424" s="35">
        <f>ROUND((Reference!K$16*List!$H424)+Reference!K$17,0)</f>
        <v>3015</v>
      </c>
      <c r="S424" s="35">
        <f>ROUND((Reference!L$16*List!$H424)+Reference!L$17,0)</f>
        <v>3254</v>
      </c>
      <c r="T424" s="35">
        <f>ROUND((Reference!M$16*List!$H424)+Reference!M$17,0)</f>
        <v>3886</v>
      </c>
      <c r="U424" s="35">
        <f>ROUND((Reference!N$16*List!$H424)+Reference!N$17,0)</f>
        <v>15679</v>
      </c>
      <c r="V424" s="36">
        <f>ROUND((Reference!O$16*List!$H424)+Reference!O$17,0)</f>
        <v>583</v>
      </c>
      <c r="W424" s="36">
        <f>ROUND((Reference!P$16*List!$H424)+Reference!P$17,0)</f>
        <v>821</v>
      </c>
      <c r="X424" s="36">
        <f>ROUND((Reference!Q$16*List!$H424)+Reference!Q$17,0)</f>
        <v>411</v>
      </c>
      <c r="Y424" s="37"/>
      <c r="Z424" s="4" t="str">
        <f t="shared" si="13"/>
        <v>BROOKS, Georgia</v>
      </c>
      <c r="AA424" s="31" t="s">
        <v>1636</v>
      </c>
      <c r="AB424" s="38" t="s">
        <v>54</v>
      </c>
      <c r="AC424" s="32" t="s">
        <v>1589</v>
      </c>
      <c r="AD424" s="39"/>
      <c r="AE424">
        <f t="shared" si="14"/>
        <v>0.73350000000000004</v>
      </c>
      <c r="AF424">
        <v>44220</v>
      </c>
      <c r="AG424" t="s">
        <v>1641</v>
      </c>
      <c r="AH424">
        <v>0.85510000000000008</v>
      </c>
    </row>
    <row r="425" spans="1:34" x14ac:dyDescent="0.35">
      <c r="A425" s="28" t="s">
        <v>1638</v>
      </c>
      <c r="B425" s="28" t="s">
        <v>1639</v>
      </c>
      <c r="C425" s="41">
        <v>42340</v>
      </c>
      <c r="D425" s="30" t="s">
        <v>1579</v>
      </c>
      <c r="E425" s="42" t="s">
        <v>1640</v>
      </c>
      <c r="F425" s="54" t="s">
        <v>1589</v>
      </c>
      <c r="G425" s="33" t="s">
        <v>53</v>
      </c>
      <c r="H425" s="44">
        <v>0.82600000000000007</v>
      </c>
      <c r="I425" s="35">
        <f>ROUND((Reference!B$16*List!$H425)+Reference!B$17,0)</f>
        <v>977</v>
      </c>
      <c r="J425" s="35">
        <f>ROUND((Reference!C$16*List!$H425)+Reference!C$17,0)</f>
        <v>1457</v>
      </c>
      <c r="K425" s="35">
        <f>ROUND((Reference!D$16*List!$H425)+Reference!D$17,0)</f>
        <v>1746</v>
      </c>
      <c r="L425" s="35">
        <f>ROUND((Reference!E$16*List!$H425)+Reference!E$17,0)</f>
        <v>2159</v>
      </c>
      <c r="M425" s="35">
        <f>ROUND((Reference!F$16*List!$H425)+Reference!F$17,0)</f>
        <v>2249</v>
      </c>
      <c r="N425" s="35">
        <f>ROUND((Reference!G$16*List!$H425)+Reference!G$17,0)</f>
        <v>2546</v>
      </c>
      <c r="O425" s="35">
        <f>ROUND((Reference!H$16*List!$H425)+Reference!H$17,0)</f>
        <v>2643</v>
      </c>
      <c r="P425" s="35">
        <f>ROUND((Reference!I$16*List!$H425)+Reference!I$17,0)</f>
        <v>2747</v>
      </c>
      <c r="Q425" s="35">
        <f>ROUND((Reference!J$16*List!$H425)+Reference!J$17,0)</f>
        <v>3181</v>
      </c>
      <c r="R425" s="35">
        <f>ROUND((Reference!K$16*List!$H425)+Reference!K$17,0)</f>
        <v>3282</v>
      </c>
      <c r="S425" s="35">
        <f>ROUND((Reference!L$16*List!$H425)+Reference!L$17,0)</f>
        <v>3541</v>
      </c>
      <c r="T425" s="35">
        <f>ROUND((Reference!M$16*List!$H425)+Reference!M$17,0)</f>
        <v>4229</v>
      </c>
      <c r="U425" s="35">
        <f>ROUND((Reference!N$16*List!$H425)+Reference!N$17,0)</f>
        <v>17063</v>
      </c>
      <c r="V425" s="36">
        <f>ROUND((Reference!O$16*List!$H425)+Reference!O$17,0)</f>
        <v>634</v>
      </c>
      <c r="W425" s="36">
        <f>ROUND((Reference!P$16*List!$H425)+Reference!P$17,0)</f>
        <v>894</v>
      </c>
      <c r="X425" s="36">
        <f>ROUND((Reference!Q$16*List!$H425)+Reference!Q$17,0)</f>
        <v>447</v>
      </c>
      <c r="Y425" s="37"/>
      <c r="Z425" s="4" t="str">
        <f t="shared" si="13"/>
        <v>BRYAN, Georgia</v>
      </c>
      <c r="AA425" s="42" t="s">
        <v>1640</v>
      </c>
      <c r="AB425" s="38" t="s">
        <v>54</v>
      </c>
      <c r="AC425" s="43" t="s">
        <v>1589</v>
      </c>
      <c r="AD425" s="45"/>
      <c r="AE425">
        <f t="shared" si="14"/>
        <v>0.82600000000000007</v>
      </c>
      <c r="AF425">
        <v>44300</v>
      </c>
      <c r="AG425" t="s">
        <v>1645</v>
      </c>
      <c r="AH425">
        <v>1.0992</v>
      </c>
    </row>
    <row r="426" spans="1:34" x14ac:dyDescent="0.35">
      <c r="A426" s="28" t="s">
        <v>1642</v>
      </c>
      <c r="B426" s="28" t="s">
        <v>1643</v>
      </c>
      <c r="C426" s="29">
        <v>99911</v>
      </c>
      <c r="D426" s="30" t="s">
        <v>95</v>
      </c>
      <c r="E426" s="31" t="s">
        <v>1644</v>
      </c>
      <c r="F426" s="55" t="s">
        <v>1589</v>
      </c>
      <c r="G426" s="33" t="s">
        <v>64</v>
      </c>
      <c r="H426" s="40">
        <v>0.74860000000000004</v>
      </c>
      <c r="I426" s="35">
        <f>ROUND((Reference!B$16*List!$H426)+Reference!B$17,0)</f>
        <v>911</v>
      </c>
      <c r="J426" s="35">
        <f>ROUND((Reference!C$16*List!$H426)+Reference!C$17,0)</f>
        <v>1358</v>
      </c>
      <c r="K426" s="35">
        <f>ROUND((Reference!D$16*List!$H426)+Reference!D$17,0)</f>
        <v>1628</v>
      </c>
      <c r="L426" s="35">
        <f>ROUND((Reference!E$16*List!$H426)+Reference!E$17,0)</f>
        <v>2012</v>
      </c>
      <c r="M426" s="35">
        <f>ROUND((Reference!F$16*List!$H426)+Reference!F$17,0)</f>
        <v>2096</v>
      </c>
      <c r="N426" s="35">
        <f>ROUND((Reference!G$16*List!$H426)+Reference!G$17,0)</f>
        <v>2373</v>
      </c>
      <c r="O426" s="35">
        <f>ROUND((Reference!H$16*List!$H426)+Reference!H$17,0)</f>
        <v>2464</v>
      </c>
      <c r="P426" s="35">
        <f>ROUND((Reference!I$16*List!$H426)+Reference!I$17,0)</f>
        <v>2561</v>
      </c>
      <c r="Q426" s="35">
        <f>ROUND((Reference!J$16*List!$H426)+Reference!J$17,0)</f>
        <v>2965</v>
      </c>
      <c r="R426" s="35">
        <f>ROUND((Reference!K$16*List!$H426)+Reference!K$17,0)</f>
        <v>3059</v>
      </c>
      <c r="S426" s="35">
        <f>ROUND((Reference!L$16*List!$H426)+Reference!L$17,0)</f>
        <v>3301</v>
      </c>
      <c r="T426" s="35">
        <f>ROUND((Reference!M$16*List!$H426)+Reference!M$17,0)</f>
        <v>3942</v>
      </c>
      <c r="U426" s="35">
        <f>ROUND((Reference!N$16*List!$H426)+Reference!N$17,0)</f>
        <v>15905</v>
      </c>
      <c r="V426" s="36">
        <f>ROUND((Reference!O$16*List!$H426)+Reference!O$17,0)</f>
        <v>591</v>
      </c>
      <c r="W426" s="36">
        <f>ROUND((Reference!P$16*List!$H426)+Reference!P$17,0)</f>
        <v>833</v>
      </c>
      <c r="X426" s="36">
        <f>ROUND((Reference!Q$16*List!$H426)+Reference!Q$17,0)</f>
        <v>417</v>
      </c>
      <c r="Y426" s="37"/>
      <c r="Z426" s="4" t="str">
        <f t="shared" si="13"/>
        <v>BULLOCH, Georgia</v>
      </c>
      <c r="AA426" s="31" t="s">
        <v>1644</v>
      </c>
      <c r="AB426" s="38" t="s">
        <v>54</v>
      </c>
      <c r="AC426" s="32" t="s">
        <v>1589</v>
      </c>
      <c r="AD426" s="39"/>
      <c r="AE426">
        <f t="shared" si="14"/>
        <v>0.74860000000000004</v>
      </c>
      <c r="AF426">
        <v>44420</v>
      </c>
      <c r="AG426" t="s">
        <v>1649</v>
      </c>
      <c r="AH426">
        <v>0.98830000000000007</v>
      </c>
    </row>
    <row r="427" spans="1:34" x14ac:dyDescent="0.35">
      <c r="A427" s="28" t="s">
        <v>1646</v>
      </c>
      <c r="B427" s="28" t="s">
        <v>1647</v>
      </c>
      <c r="C427" s="29">
        <v>12260</v>
      </c>
      <c r="D427" s="30" t="s">
        <v>362</v>
      </c>
      <c r="E427" s="31" t="s">
        <v>1648</v>
      </c>
      <c r="F427" s="54" t="s">
        <v>1589</v>
      </c>
      <c r="G427" s="33" t="s">
        <v>53</v>
      </c>
      <c r="H427" s="40">
        <v>0.85100000000000009</v>
      </c>
      <c r="I427" s="35">
        <f>ROUND((Reference!B$16*List!$H427)+Reference!B$17,0)</f>
        <v>999</v>
      </c>
      <c r="J427" s="35">
        <f>ROUND((Reference!C$16*List!$H427)+Reference!C$17,0)</f>
        <v>1489</v>
      </c>
      <c r="K427" s="35">
        <f>ROUND((Reference!D$16*List!$H427)+Reference!D$17,0)</f>
        <v>1785</v>
      </c>
      <c r="L427" s="35">
        <f>ROUND((Reference!E$16*List!$H427)+Reference!E$17,0)</f>
        <v>2206</v>
      </c>
      <c r="M427" s="35">
        <f>ROUND((Reference!F$16*List!$H427)+Reference!F$17,0)</f>
        <v>2298</v>
      </c>
      <c r="N427" s="35">
        <f>ROUND((Reference!G$16*List!$H427)+Reference!G$17,0)</f>
        <v>2602</v>
      </c>
      <c r="O427" s="35">
        <f>ROUND((Reference!H$16*List!$H427)+Reference!H$17,0)</f>
        <v>2701</v>
      </c>
      <c r="P427" s="35">
        <f>ROUND((Reference!I$16*List!$H427)+Reference!I$17,0)</f>
        <v>2807</v>
      </c>
      <c r="Q427" s="35">
        <f>ROUND((Reference!J$16*List!$H427)+Reference!J$17,0)</f>
        <v>3251</v>
      </c>
      <c r="R427" s="35">
        <f>ROUND((Reference!K$16*List!$H427)+Reference!K$17,0)</f>
        <v>3354</v>
      </c>
      <c r="S427" s="35">
        <f>ROUND((Reference!L$16*List!$H427)+Reference!L$17,0)</f>
        <v>3619</v>
      </c>
      <c r="T427" s="35">
        <f>ROUND((Reference!M$16*List!$H427)+Reference!M$17,0)</f>
        <v>4322</v>
      </c>
      <c r="U427" s="35">
        <f>ROUND((Reference!N$16*List!$H427)+Reference!N$17,0)</f>
        <v>17437</v>
      </c>
      <c r="V427" s="36">
        <f>ROUND((Reference!O$16*List!$H427)+Reference!O$17,0)</f>
        <v>648</v>
      </c>
      <c r="W427" s="36">
        <f>ROUND((Reference!P$16*List!$H427)+Reference!P$17,0)</f>
        <v>913</v>
      </c>
      <c r="X427" s="36">
        <f>ROUND((Reference!Q$16*List!$H427)+Reference!Q$17,0)</f>
        <v>457</v>
      </c>
      <c r="Y427" s="37"/>
      <c r="Z427" s="4" t="str">
        <f t="shared" si="13"/>
        <v>BURKE, Georgia</v>
      </c>
      <c r="AA427" s="31" t="s">
        <v>1648</v>
      </c>
      <c r="AB427" s="38" t="s">
        <v>54</v>
      </c>
      <c r="AC427" s="32" t="s">
        <v>1589</v>
      </c>
      <c r="AD427" s="39"/>
      <c r="AE427">
        <f t="shared" si="14"/>
        <v>0.85100000000000009</v>
      </c>
      <c r="AF427">
        <v>44700</v>
      </c>
      <c r="AG427" t="s">
        <v>945</v>
      </c>
      <c r="AH427">
        <v>1.5820000000000001</v>
      </c>
    </row>
    <row r="428" spans="1:34" x14ac:dyDescent="0.35">
      <c r="A428" s="28" t="s">
        <v>1650</v>
      </c>
      <c r="B428" s="28" t="s">
        <v>1651</v>
      </c>
      <c r="C428" s="41">
        <v>12060</v>
      </c>
      <c r="D428" s="30" t="s">
        <v>353</v>
      </c>
      <c r="E428" s="42" t="s">
        <v>1652</v>
      </c>
      <c r="F428" s="54" t="s">
        <v>1589</v>
      </c>
      <c r="G428" s="33" t="s">
        <v>53</v>
      </c>
      <c r="H428" s="44">
        <v>0.94930000000000003</v>
      </c>
      <c r="I428" s="35">
        <f>ROUND((Reference!B$16*List!$H428)+Reference!B$17,0)</f>
        <v>1083</v>
      </c>
      <c r="J428" s="35">
        <f>ROUND((Reference!C$16*List!$H428)+Reference!C$17,0)</f>
        <v>1615</v>
      </c>
      <c r="K428" s="35">
        <f>ROUND((Reference!D$16*List!$H428)+Reference!D$17,0)</f>
        <v>1935</v>
      </c>
      <c r="L428" s="35">
        <f>ROUND((Reference!E$16*List!$H428)+Reference!E$17,0)</f>
        <v>2392</v>
      </c>
      <c r="M428" s="35">
        <f>ROUND((Reference!F$16*List!$H428)+Reference!F$17,0)</f>
        <v>2492</v>
      </c>
      <c r="N428" s="35">
        <f>ROUND((Reference!G$16*List!$H428)+Reference!G$17,0)</f>
        <v>2821</v>
      </c>
      <c r="O428" s="35">
        <f>ROUND((Reference!H$16*List!$H428)+Reference!H$17,0)</f>
        <v>2929</v>
      </c>
      <c r="P428" s="35">
        <f>ROUND((Reference!I$16*List!$H428)+Reference!I$17,0)</f>
        <v>3044</v>
      </c>
      <c r="Q428" s="35">
        <f>ROUND((Reference!J$16*List!$H428)+Reference!J$17,0)</f>
        <v>3525</v>
      </c>
      <c r="R428" s="35">
        <f>ROUND((Reference!K$16*List!$H428)+Reference!K$17,0)</f>
        <v>3637</v>
      </c>
      <c r="S428" s="35">
        <f>ROUND((Reference!L$16*List!$H428)+Reference!L$17,0)</f>
        <v>3924</v>
      </c>
      <c r="T428" s="35">
        <f>ROUND((Reference!M$16*List!$H428)+Reference!M$17,0)</f>
        <v>4686</v>
      </c>
      <c r="U428" s="35">
        <f>ROUND((Reference!N$16*List!$H428)+Reference!N$17,0)</f>
        <v>18909</v>
      </c>
      <c r="V428" s="36">
        <f>ROUND((Reference!O$16*List!$H428)+Reference!O$17,0)</f>
        <v>703</v>
      </c>
      <c r="W428" s="36">
        <f>ROUND((Reference!P$16*List!$H428)+Reference!P$17,0)</f>
        <v>990</v>
      </c>
      <c r="X428" s="36">
        <f>ROUND((Reference!Q$16*List!$H428)+Reference!Q$17,0)</f>
        <v>495</v>
      </c>
      <c r="Y428" s="37"/>
      <c r="Z428" s="4" t="str">
        <f t="shared" si="13"/>
        <v>BUTTS, Georgia</v>
      </c>
      <c r="AA428" s="42" t="s">
        <v>1652</v>
      </c>
      <c r="AB428" s="38" t="s">
        <v>54</v>
      </c>
      <c r="AC428" s="43" t="s">
        <v>1589</v>
      </c>
      <c r="AD428" s="45"/>
      <c r="AE428">
        <f t="shared" si="14"/>
        <v>0.94930000000000003</v>
      </c>
      <c r="AF428">
        <v>44940</v>
      </c>
      <c r="AG428" t="s">
        <v>1655</v>
      </c>
      <c r="AH428">
        <v>0.70230000000000004</v>
      </c>
    </row>
    <row r="429" spans="1:34" x14ac:dyDescent="0.35">
      <c r="A429" s="28" t="s">
        <v>1653</v>
      </c>
      <c r="B429" s="28" t="s">
        <v>1654</v>
      </c>
      <c r="C429" s="29">
        <v>99911</v>
      </c>
      <c r="D429" s="30" t="s">
        <v>95</v>
      </c>
      <c r="E429" s="31" t="s">
        <v>86</v>
      </c>
      <c r="F429" s="55" t="s">
        <v>1589</v>
      </c>
      <c r="G429" s="33" t="s">
        <v>64</v>
      </c>
      <c r="H429" s="40">
        <v>0.74860000000000004</v>
      </c>
      <c r="I429" s="35">
        <f>ROUND((Reference!B$16*List!$H429)+Reference!B$17,0)</f>
        <v>911</v>
      </c>
      <c r="J429" s="35">
        <f>ROUND((Reference!C$16*List!$H429)+Reference!C$17,0)</f>
        <v>1358</v>
      </c>
      <c r="K429" s="35">
        <f>ROUND((Reference!D$16*List!$H429)+Reference!D$17,0)</f>
        <v>1628</v>
      </c>
      <c r="L429" s="35">
        <f>ROUND((Reference!E$16*List!$H429)+Reference!E$17,0)</f>
        <v>2012</v>
      </c>
      <c r="M429" s="35">
        <f>ROUND((Reference!F$16*List!$H429)+Reference!F$17,0)</f>
        <v>2096</v>
      </c>
      <c r="N429" s="35">
        <f>ROUND((Reference!G$16*List!$H429)+Reference!G$17,0)</f>
        <v>2373</v>
      </c>
      <c r="O429" s="35">
        <f>ROUND((Reference!H$16*List!$H429)+Reference!H$17,0)</f>
        <v>2464</v>
      </c>
      <c r="P429" s="35">
        <f>ROUND((Reference!I$16*List!$H429)+Reference!I$17,0)</f>
        <v>2561</v>
      </c>
      <c r="Q429" s="35">
        <f>ROUND((Reference!J$16*List!$H429)+Reference!J$17,0)</f>
        <v>2965</v>
      </c>
      <c r="R429" s="35">
        <f>ROUND((Reference!K$16*List!$H429)+Reference!K$17,0)</f>
        <v>3059</v>
      </c>
      <c r="S429" s="35">
        <f>ROUND((Reference!L$16*List!$H429)+Reference!L$17,0)</f>
        <v>3301</v>
      </c>
      <c r="T429" s="35">
        <f>ROUND((Reference!M$16*List!$H429)+Reference!M$17,0)</f>
        <v>3942</v>
      </c>
      <c r="U429" s="35">
        <f>ROUND((Reference!N$16*List!$H429)+Reference!N$17,0)</f>
        <v>15905</v>
      </c>
      <c r="V429" s="36">
        <f>ROUND((Reference!O$16*List!$H429)+Reference!O$17,0)</f>
        <v>591</v>
      </c>
      <c r="W429" s="36">
        <f>ROUND((Reference!P$16*List!$H429)+Reference!P$17,0)</f>
        <v>833</v>
      </c>
      <c r="X429" s="36">
        <f>ROUND((Reference!Q$16*List!$H429)+Reference!Q$17,0)</f>
        <v>417</v>
      </c>
      <c r="Y429" s="37"/>
      <c r="Z429" s="4" t="str">
        <f t="shared" si="13"/>
        <v>CALHOUN, Georgia</v>
      </c>
      <c r="AA429" s="31" t="s">
        <v>86</v>
      </c>
      <c r="AB429" s="38" t="s">
        <v>54</v>
      </c>
      <c r="AC429" s="32" t="s">
        <v>1589</v>
      </c>
      <c r="AD429" s="39"/>
      <c r="AE429">
        <f t="shared" si="14"/>
        <v>0.74860000000000004</v>
      </c>
      <c r="AF429">
        <v>45060</v>
      </c>
      <c r="AG429" t="s">
        <v>1659</v>
      </c>
      <c r="AH429">
        <v>0.98870000000000002</v>
      </c>
    </row>
    <row r="430" spans="1:34" x14ac:dyDescent="0.35">
      <c r="A430" s="28" t="s">
        <v>1656</v>
      </c>
      <c r="B430" s="28" t="s">
        <v>1657</v>
      </c>
      <c r="C430" s="29">
        <v>99911</v>
      </c>
      <c r="D430" s="30" t="s">
        <v>95</v>
      </c>
      <c r="E430" s="31" t="s">
        <v>1658</v>
      </c>
      <c r="F430" s="55" t="s">
        <v>1589</v>
      </c>
      <c r="G430" s="33" t="s">
        <v>64</v>
      </c>
      <c r="H430" s="40">
        <v>0.74860000000000004</v>
      </c>
      <c r="I430" s="35">
        <f>ROUND((Reference!B$16*List!$H430)+Reference!B$17,0)</f>
        <v>911</v>
      </c>
      <c r="J430" s="35">
        <f>ROUND((Reference!C$16*List!$H430)+Reference!C$17,0)</f>
        <v>1358</v>
      </c>
      <c r="K430" s="35">
        <f>ROUND((Reference!D$16*List!$H430)+Reference!D$17,0)</f>
        <v>1628</v>
      </c>
      <c r="L430" s="35">
        <f>ROUND((Reference!E$16*List!$H430)+Reference!E$17,0)</f>
        <v>2012</v>
      </c>
      <c r="M430" s="35">
        <f>ROUND((Reference!F$16*List!$H430)+Reference!F$17,0)</f>
        <v>2096</v>
      </c>
      <c r="N430" s="35">
        <f>ROUND((Reference!G$16*List!$H430)+Reference!G$17,0)</f>
        <v>2373</v>
      </c>
      <c r="O430" s="35">
        <f>ROUND((Reference!H$16*List!$H430)+Reference!H$17,0)</f>
        <v>2464</v>
      </c>
      <c r="P430" s="35">
        <f>ROUND((Reference!I$16*List!$H430)+Reference!I$17,0)</f>
        <v>2561</v>
      </c>
      <c r="Q430" s="35">
        <f>ROUND((Reference!J$16*List!$H430)+Reference!J$17,0)</f>
        <v>2965</v>
      </c>
      <c r="R430" s="35">
        <f>ROUND((Reference!K$16*List!$H430)+Reference!K$17,0)</f>
        <v>3059</v>
      </c>
      <c r="S430" s="35">
        <f>ROUND((Reference!L$16*List!$H430)+Reference!L$17,0)</f>
        <v>3301</v>
      </c>
      <c r="T430" s="35">
        <f>ROUND((Reference!M$16*List!$H430)+Reference!M$17,0)</f>
        <v>3942</v>
      </c>
      <c r="U430" s="35">
        <f>ROUND((Reference!N$16*List!$H430)+Reference!N$17,0)</f>
        <v>15905</v>
      </c>
      <c r="V430" s="36">
        <f>ROUND((Reference!O$16*List!$H430)+Reference!O$17,0)</f>
        <v>591</v>
      </c>
      <c r="W430" s="36">
        <f>ROUND((Reference!P$16*List!$H430)+Reference!P$17,0)</f>
        <v>833</v>
      </c>
      <c r="X430" s="36">
        <f>ROUND((Reference!Q$16*List!$H430)+Reference!Q$17,0)</f>
        <v>417</v>
      </c>
      <c r="Y430" s="37"/>
      <c r="Z430" s="4" t="str">
        <f t="shared" si="13"/>
        <v>CAMDEN, Georgia</v>
      </c>
      <c r="AA430" s="31" t="s">
        <v>1658</v>
      </c>
      <c r="AB430" s="38" t="s">
        <v>54</v>
      </c>
      <c r="AC430" s="32" t="s">
        <v>1589</v>
      </c>
      <c r="AD430" s="39"/>
      <c r="AE430">
        <f t="shared" si="14"/>
        <v>0.74860000000000004</v>
      </c>
      <c r="AF430">
        <v>45104</v>
      </c>
      <c r="AG430" t="s">
        <v>1663</v>
      </c>
      <c r="AH430">
        <v>1.1325000000000001</v>
      </c>
    </row>
    <row r="431" spans="1:34" x14ac:dyDescent="0.35">
      <c r="A431" s="28" t="s">
        <v>1660</v>
      </c>
      <c r="B431" s="28" t="s">
        <v>1661</v>
      </c>
      <c r="C431" s="41">
        <v>99911</v>
      </c>
      <c r="D431" s="30" t="s">
        <v>95</v>
      </c>
      <c r="E431" s="42" t="s">
        <v>1662</v>
      </c>
      <c r="F431" s="55" t="s">
        <v>1589</v>
      </c>
      <c r="G431" s="33" t="s">
        <v>64</v>
      </c>
      <c r="H431" s="44">
        <v>0.74860000000000004</v>
      </c>
      <c r="I431" s="35">
        <f>ROUND((Reference!B$16*List!$H431)+Reference!B$17,0)</f>
        <v>911</v>
      </c>
      <c r="J431" s="35">
        <f>ROUND((Reference!C$16*List!$H431)+Reference!C$17,0)</f>
        <v>1358</v>
      </c>
      <c r="K431" s="35">
        <f>ROUND((Reference!D$16*List!$H431)+Reference!D$17,0)</f>
        <v>1628</v>
      </c>
      <c r="L431" s="35">
        <f>ROUND((Reference!E$16*List!$H431)+Reference!E$17,0)</f>
        <v>2012</v>
      </c>
      <c r="M431" s="35">
        <f>ROUND((Reference!F$16*List!$H431)+Reference!F$17,0)</f>
        <v>2096</v>
      </c>
      <c r="N431" s="35">
        <f>ROUND((Reference!G$16*List!$H431)+Reference!G$17,0)</f>
        <v>2373</v>
      </c>
      <c r="O431" s="35">
        <f>ROUND((Reference!H$16*List!$H431)+Reference!H$17,0)</f>
        <v>2464</v>
      </c>
      <c r="P431" s="35">
        <f>ROUND((Reference!I$16*List!$H431)+Reference!I$17,0)</f>
        <v>2561</v>
      </c>
      <c r="Q431" s="35">
        <f>ROUND((Reference!J$16*List!$H431)+Reference!J$17,0)</f>
        <v>2965</v>
      </c>
      <c r="R431" s="35">
        <f>ROUND((Reference!K$16*List!$H431)+Reference!K$17,0)</f>
        <v>3059</v>
      </c>
      <c r="S431" s="35">
        <f>ROUND((Reference!L$16*List!$H431)+Reference!L$17,0)</f>
        <v>3301</v>
      </c>
      <c r="T431" s="35">
        <f>ROUND((Reference!M$16*List!$H431)+Reference!M$17,0)</f>
        <v>3942</v>
      </c>
      <c r="U431" s="35">
        <f>ROUND((Reference!N$16*List!$H431)+Reference!N$17,0)</f>
        <v>15905</v>
      </c>
      <c r="V431" s="36">
        <f>ROUND((Reference!O$16*List!$H431)+Reference!O$17,0)</f>
        <v>591</v>
      </c>
      <c r="W431" s="36">
        <f>ROUND((Reference!P$16*List!$H431)+Reference!P$17,0)</f>
        <v>833</v>
      </c>
      <c r="X431" s="36">
        <f>ROUND((Reference!Q$16*List!$H431)+Reference!Q$17,0)</f>
        <v>417</v>
      </c>
      <c r="Y431" s="37"/>
      <c r="Z431" s="4" t="str">
        <f t="shared" si="13"/>
        <v>CANDLER, Georgia</v>
      </c>
      <c r="AA431" s="42" t="s">
        <v>1662</v>
      </c>
      <c r="AB431" s="38" t="s">
        <v>54</v>
      </c>
      <c r="AC431" s="43" t="s">
        <v>1589</v>
      </c>
      <c r="AD431" s="45"/>
      <c r="AE431">
        <f t="shared" si="14"/>
        <v>0.74860000000000004</v>
      </c>
      <c r="AF431">
        <v>45220</v>
      </c>
      <c r="AG431" t="s">
        <v>1409</v>
      </c>
      <c r="AH431">
        <v>0.82420000000000004</v>
      </c>
    </row>
    <row r="432" spans="1:34" x14ac:dyDescent="0.35">
      <c r="A432" s="28" t="s">
        <v>1664</v>
      </c>
      <c r="B432" s="28" t="s">
        <v>1665</v>
      </c>
      <c r="C432" s="29">
        <v>12060</v>
      </c>
      <c r="D432" s="30" t="s">
        <v>353</v>
      </c>
      <c r="E432" s="31" t="s">
        <v>527</v>
      </c>
      <c r="F432" s="54" t="s">
        <v>1589</v>
      </c>
      <c r="G432" s="33" t="s">
        <v>53</v>
      </c>
      <c r="H432" s="40">
        <v>0.94930000000000003</v>
      </c>
      <c r="I432" s="35">
        <f>ROUND((Reference!B$16*List!$H432)+Reference!B$17,0)</f>
        <v>1083</v>
      </c>
      <c r="J432" s="35">
        <f>ROUND((Reference!C$16*List!$H432)+Reference!C$17,0)</f>
        <v>1615</v>
      </c>
      <c r="K432" s="35">
        <f>ROUND((Reference!D$16*List!$H432)+Reference!D$17,0)</f>
        <v>1935</v>
      </c>
      <c r="L432" s="35">
        <f>ROUND((Reference!E$16*List!$H432)+Reference!E$17,0)</f>
        <v>2392</v>
      </c>
      <c r="M432" s="35">
        <f>ROUND((Reference!F$16*List!$H432)+Reference!F$17,0)</f>
        <v>2492</v>
      </c>
      <c r="N432" s="35">
        <f>ROUND((Reference!G$16*List!$H432)+Reference!G$17,0)</f>
        <v>2821</v>
      </c>
      <c r="O432" s="35">
        <f>ROUND((Reference!H$16*List!$H432)+Reference!H$17,0)</f>
        <v>2929</v>
      </c>
      <c r="P432" s="35">
        <f>ROUND((Reference!I$16*List!$H432)+Reference!I$17,0)</f>
        <v>3044</v>
      </c>
      <c r="Q432" s="35">
        <f>ROUND((Reference!J$16*List!$H432)+Reference!J$17,0)</f>
        <v>3525</v>
      </c>
      <c r="R432" s="35">
        <f>ROUND((Reference!K$16*List!$H432)+Reference!K$17,0)</f>
        <v>3637</v>
      </c>
      <c r="S432" s="35">
        <f>ROUND((Reference!L$16*List!$H432)+Reference!L$17,0)</f>
        <v>3924</v>
      </c>
      <c r="T432" s="35">
        <f>ROUND((Reference!M$16*List!$H432)+Reference!M$17,0)</f>
        <v>4686</v>
      </c>
      <c r="U432" s="35">
        <f>ROUND((Reference!N$16*List!$H432)+Reference!N$17,0)</f>
        <v>18909</v>
      </c>
      <c r="V432" s="36">
        <f>ROUND((Reference!O$16*List!$H432)+Reference!O$17,0)</f>
        <v>703</v>
      </c>
      <c r="W432" s="36">
        <f>ROUND((Reference!P$16*List!$H432)+Reference!P$17,0)</f>
        <v>990</v>
      </c>
      <c r="X432" s="36">
        <f>ROUND((Reference!Q$16*List!$H432)+Reference!Q$17,0)</f>
        <v>495</v>
      </c>
      <c r="Y432" s="37"/>
      <c r="Z432" s="4" t="str">
        <f t="shared" si="13"/>
        <v>CARROLL, Georgia</v>
      </c>
      <c r="AA432" s="31" t="s">
        <v>527</v>
      </c>
      <c r="AB432" s="38" t="s">
        <v>54</v>
      </c>
      <c r="AC432" s="32" t="s">
        <v>1589</v>
      </c>
      <c r="AD432" s="39"/>
      <c r="AE432">
        <f t="shared" si="14"/>
        <v>0.94930000000000003</v>
      </c>
      <c r="AF432">
        <v>45300</v>
      </c>
      <c r="AG432" t="s">
        <v>1437</v>
      </c>
      <c r="AH432">
        <v>0.87960000000000005</v>
      </c>
    </row>
    <row r="433" spans="1:34" x14ac:dyDescent="0.35">
      <c r="A433" s="28" t="s">
        <v>1666</v>
      </c>
      <c r="B433" s="28" t="s">
        <v>1667</v>
      </c>
      <c r="C433" s="41">
        <v>16860</v>
      </c>
      <c r="D433" s="30" t="s">
        <v>539</v>
      </c>
      <c r="E433" s="42" t="s">
        <v>1668</v>
      </c>
      <c r="F433" s="54" t="s">
        <v>1589</v>
      </c>
      <c r="G433" s="33" t="s">
        <v>53</v>
      </c>
      <c r="H433" s="44">
        <v>0.83250000000000002</v>
      </c>
      <c r="I433" s="35">
        <f>ROUND((Reference!B$16*List!$H433)+Reference!B$17,0)</f>
        <v>983</v>
      </c>
      <c r="J433" s="35">
        <f>ROUND((Reference!C$16*List!$H433)+Reference!C$17,0)</f>
        <v>1466</v>
      </c>
      <c r="K433" s="35">
        <f>ROUND((Reference!D$16*List!$H433)+Reference!D$17,0)</f>
        <v>1756</v>
      </c>
      <c r="L433" s="35">
        <f>ROUND((Reference!E$16*List!$H433)+Reference!E$17,0)</f>
        <v>2171</v>
      </c>
      <c r="M433" s="35">
        <f>ROUND((Reference!F$16*List!$H433)+Reference!F$17,0)</f>
        <v>2262</v>
      </c>
      <c r="N433" s="35">
        <f>ROUND((Reference!G$16*List!$H433)+Reference!G$17,0)</f>
        <v>2560</v>
      </c>
      <c r="O433" s="35">
        <f>ROUND((Reference!H$16*List!$H433)+Reference!H$17,0)</f>
        <v>2658</v>
      </c>
      <c r="P433" s="35">
        <f>ROUND((Reference!I$16*List!$H433)+Reference!I$17,0)</f>
        <v>2763</v>
      </c>
      <c r="Q433" s="35">
        <f>ROUND((Reference!J$16*List!$H433)+Reference!J$17,0)</f>
        <v>3199</v>
      </c>
      <c r="R433" s="35">
        <f>ROUND((Reference!K$16*List!$H433)+Reference!K$17,0)</f>
        <v>3300</v>
      </c>
      <c r="S433" s="35">
        <f>ROUND((Reference!L$16*List!$H433)+Reference!L$17,0)</f>
        <v>3561</v>
      </c>
      <c r="T433" s="35">
        <f>ROUND((Reference!M$16*List!$H433)+Reference!M$17,0)</f>
        <v>4253</v>
      </c>
      <c r="U433" s="35">
        <f>ROUND((Reference!N$16*List!$H433)+Reference!N$17,0)</f>
        <v>17160</v>
      </c>
      <c r="V433" s="36">
        <f>ROUND((Reference!O$16*List!$H433)+Reference!O$17,0)</f>
        <v>638</v>
      </c>
      <c r="W433" s="36">
        <f>ROUND((Reference!P$16*List!$H433)+Reference!P$17,0)</f>
        <v>899</v>
      </c>
      <c r="X433" s="36">
        <f>ROUND((Reference!Q$16*List!$H433)+Reference!Q$17,0)</f>
        <v>449</v>
      </c>
      <c r="Y433" s="37"/>
      <c r="Z433" s="4" t="str">
        <f t="shared" si="13"/>
        <v>CATOOSA, Georgia</v>
      </c>
      <c r="AA433" s="42" t="s">
        <v>1668</v>
      </c>
      <c r="AB433" s="38" t="s">
        <v>54</v>
      </c>
      <c r="AC433" s="43" t="s">
        <v>1589</v>
      </c>
      <c r="AD433" s="45"/>
      <c r="AE433">
        <f t="shared" si="14"/>
        <v>0.83250000000000002</v>
      </c>
      <c r="AF433">
        <v>45460</v>
      </c>
      <c r="AG433" t="s">
        <v>1672</v>
      </c>
      <c r="AH433">
        <v>0.87540000000000007</v>
      </c>
    </row>
    <row r="434" spans="1:34" x14ac:dyDescent="0.35">
      <c r="A434" s="28" t="s">
        <v>1669</v>
      </c>
      <c r="B434" s="28" t="s">
        <v>1670</v>
      </c>
      <c r="C434" s="29">
        <v>99911</v>
      </c>
      <c r="D434" s="30" t="s">
        <v>95</v>
      </c>
      <c r="E434" s="31" t="s">
        <v>1671</v>
      </c>
      <c r="F434" s="55" t="s">
        <v>1589</v>
      </c>
      <c r="G434" s="33" t="s">
        <v>64</v>
      </c>
      <c r="H434" s="40">
        <v>0.74860000000000004</v>
      </c>
      <c r="I434" s="35">
        <f>ROUND((Reference!B$16*List!$H434)+Reference!B$17,0)</f>
        <v>911</v>
      </c>
      <c r="J434" s="35">
        <f>ROUND((Reference!C$16*List!$H434)+Reference!C$17,0)</f>
        <v>1358</v>
      </c>
      <c r="K434" s="35">
        <f>ROUND((Reference!D$16*List!$H434)+Reference!D$17,0)</f>
        <v>1628</v>
      </c>
      <c r="L434" s="35">
        <f>ROUND((Reference!E$16*List!$H434)+Reference!E$17,0)</f>
        <v>2012</v>
      </c>
      <c r="M434" s="35">
        <f>ROUND((Reference!F$16*List!$H434)+Reference!F$17,0)</f>
        <v>2096</v>
      </c>
      <c r="N434" s="35">
        <f>ROUND((Reference!G$16*List!$H434)+Reference!G$17,0)</f>
        <v>2373</v>
      </c>
      <c r="O434" s="35">
        <f>ROUND((Reference!H$16*List!$H434)+Reference!H$17,0)</f>
        <v>2464</v>
      </c>
      <c r="P434" s="35">
        <f>ROUND((Reference!I$16*List!$H434)+Reference!I$17,0)</f>
        <v>2561</v>
      </c>
      <c r="Q434" s="35">
        <f>ROUND((Reference!J$16*List!$H434)+Reference!J$17,0)</f>
        <v>2965</v>
      </c>
      <c r="R434" s="35">
        <f>ROUND((Reference!K$16*List!$H434)+Reference!K$17,0)</f>
        <v>3059</v>
      </c>
      <c r="S434" s="35">
        <f>ROUND((Reference!L$16*List!$H434)+Reference!L$17,0)</f>
        <v>3301</v>
      </c>
      <c r="T434" s="35">
        <f>ROUND((Reference!M$16*List!$H434)+Reference!M$17,0)</f>
        <v>3942</v>
      </c>
      <c r="U434" s="35">
        <f>ROUND((Reference!N$16*List!$H434)+Reference!N$17,0)</f>
        <v>15905</v>
      </c>
      <c r="V434" s="36">
        <f>ROUND((Reference!O$16*List!$H434)+Reference!O$17,0)</f>
        <v>591</v>
      </c>
      <c r="W434" s="36">
        <f>ROUND((Reference!P$16*List!$H434)+Reference!P$17,0)</f>
        <v>833</v>
      </c>
      <c r="X434" s="36">
        <f>ROUND((Reference!Q$16*List!$H434)+Reference!Q$17,0)</f>
        <v>417</v>
      </c>
      <c r="Y434" s="37"/>
      <c r="Z434" s="4" t="str">
        <f t="shared" si="13"/>
        <v>CHARLTON, Georgia</v>
      </c>
      <c r="AA434" s="31" t="s">
        <v>1671</v>
      </c>
      <c r="AB434" s="38" t="s">
        <v>54</v>
      </c>
      <c r="AC434" s="32" t="s">
        <v>1589</v>
      </c>
      <c r="AD434" s="39"/>
      <c r="AE434">
        <f t="shared" si="14"/>
        <v>0.74860000000000004</v>
      </c>
      <c r="AF434">
        <v>45500</v>
      </c>
      <c r="AG434" t="s">
        <v>654</v>
      </c>
      <c r="AH434">
        <v>0.88530000000000009</v>
      </c>
    </row>
    <row r="435" spans="1:34" x14ac:dyDescent="0.35">
      <c r="A435" s="28" t="s">
        <v>1673</v>
      </c>
      <c r="B435" s="28" t="s">
        <v>1674</v>
      </c>
      <c r="C435" s="41">
        <v>42340</v>
      </c>
      <c r="D435" s="30" t="s">
        <v>1579</v>
      </c>
      <c r="E435" s="42" t="s">
        <v>1675</v>
      </c>
      <c r="F435" s="54" t="s">
        <v>1589</v>
      </c>
      <c r="G435" s="33" t="s">
        <v>53</v>
      </c>
      <c r="H435" s="44">
        <v>0.82600000000000007</v>
      </c>
      <c r="I435" s="35">
        <f>ROUND((Reference!B$16*List!$H435)+Reference!B$17,0)</f>
        <v>977</v>
      </c>
      <c r="J435" s="35">
        <f>ROUND((Reference!C$16*List!$H435)+Reference!C$17,0)</f>
        <v>1457</v>
      </c>
      <c r="K435" s="35">
        <f>ROUND((Reference!D$16*List!$H435)+Reference!D$17,0)</f>
        <v>1746</v>
      </c>
      <c r="L435" s="35">
        <f>ROUND((Reference!E$16*List!$H435)+Reference!E$17,0)</f>
        <v>2159</v>
      </c>
      <c r="M435" s="35">
        <f>ROUND((Reference!F$16*List!$H435)+Reference!F$17,0)</f>
        <v>2249</v>
      </c>
      <c r="N435" s="35">
        <f>ROUND((Reference!G$16*List!$H435)+Reference!G$17,0)</f>
        <v>2546</v>
      </c>
      <c r="O435" s="35">
        <f>ROUND((Reference!H$16*List!$H435)+Reference!H$17,0)</f>
        <v>2643</v>
      </c>
      <c r="P435" s="35">
        <f>ROUND((Reference!I$16*List!$H435)+Reference!I$17,0)</f>
        <v>2747</v>
      </c>
      <c r="Q435" s="35">
        <f>ROUND((Reference!J$16*List!$H435)+Reference!J$17,0)</f>
        <v>3181</v>
      </c>
      <c r="R435" s="35">
        <f>ROUND((Reference!K$16*List!$H435)+Reference!K$17,0)</f>
        <v>3282</v>
      </c>
      <c r="S435" s="35">
        <f>ROUND((Reference!L$16*List!$H435)+Reference!L$17,0)</f>
        <v>3541</v>
      </c>
      <c r="T435" s="35">
        <f>ROUND((Reference!M$16*List!$H435)+Reference!M$17,0)</f>
        <v>4229</v>
      </c>
      <c r="U435" s="35">
        <f>ROUND((Reference!N$16*List!$H435)+Reference!N$17,0)</f>
        <v>17063</v>
      </c>
      <c r="V435" s="36">
        <f>ROUND((Reference!O$16*List!$H435)+Reference!O$17,0)</f>
        <v>634</v>
      </c>
      <c r="W435" s="36">
        <f>ROUND((Reference!P$16*List!$H435)+Reference!P$17,0)</f>
        <v>894</v>
      </c>
      <c r="X435" s="36">
        <f>ROUND((Reference!Q$16*List!$H435)+Reference!Q$17,0)</f>
        <v>447</v>
      </c>
      <c r="Y435" s="37"/>
      <c r="Z435" s="4" t="str">
        <f t="shared" si="13"/>
        <v>CHATHAM, Georgia</v>
      </c>
      <c r="AA435" s="42" t="s">
        <v>1675</v>
      </c>
      <c r="AB435" s="38" t="s">
        <v>54</v>
      </c>
      <c r="AC435" s="43" t="s">
        <v>1589</v>
      </c>
      <c r="AD435" s="45"/>
      <c r="AE435">
        <f t="shared" si="14"/>
        <v>0.82600000000000007</v>
      </c>
      <c r="AF435">
        <v>45540</v>
      </c>
      <c r="AG435" t="s">
        <v>1559</v>
      </c>
      <c r="AH435">
        <v>0.75590000000000002</v>
      </c>
    </row>
    <row r="436" spans="1:34" x14ac:dyDescent="0.35">
      <c r="A436" s="28" t="s">
        <v>1676</v>
      </c>
      <c r="B436" s="28" t="s">
        <v>1677</v>
      </c>
      <c r="C436" s="41">
        <v>17980</v>
      </c>
      <c r="D436" s="30" t="s">
        <v>290</v>
      </c>
      <c r="E436" s="42" t="s">
        <v>1678</v>
      </c>
      <c r="F436" s="54" t="s">
        <v>1589</v>
      </c>
      <c r="G436" s="33" t="s">
        <v>53</v>
      </c>
      <c r="H436" s="44">
        <v>0.80530000000000002</v>
      </c>
      <c r="I436" s="35">
        <f>ROUND((Reference!B$16*List!$H436)+Reference!B$17,0)</f>
        <v>959</v>
      </c>
      <c r="J436" s="35">
        <f>ROUND((Reference!C$16*List!$H436)+Reference!C$17,0)</f>
        <v>1431</v>
      </c>
      <c r="K436" s="35">
        <f>ROUND((Reference!D$16*List!$H436)+Reference!D$17,0)</f>
        <v>1715</v>
      </c>
      <c r="L436" s="35">
        <f>ROUND((Reference!E$16*List!$H436)+Reference!E$17,0)</f>
        <v>2119</v>
      </c>
      <c r="M436" s="35">
        <f>ROUND((Reference!F$16*List!$H436)+Reference!F$17,0)</f>
        <v>2208</v>
      </c>
      <c r="N436" s="35">
        <f>ROUND((Reference!G$16*List!$H436)+Reference!G$17,0)</f>
        <v>2500</v>
      </c>
      <c r="O436" s="35">
        <f>ROUND((Reference!H$16*List!$H436)+Reference!H$17,0)</f>
        <v>2595</v>
      </c>
      <c r="P436" s="35">
        <f>ROUND((Reference!I$16*List!$H436)+Reference!I$17,0)</f>
        <v>2697</v>
      </c>
      <c r="Q436" s="35">
        <f>ROUND((Reference!J$16*List!$H436)+Reference!J$17,0)</f>
        <v>3123</v>
      </c>
      <c r="R436" s="35">
        <f>ROUND((Reference!K$16*List!$H436)+Reference!K$17,0)</f>
        <v>3222</v>
      </c>
      <c r="S436" s="35">
        <f>ROUND((Reference!L$16*List!$H436)+Reference!L$17,0)</f>
        <v>3477</v>
      </c>
      <c r="T436" s="35">
        <f>ROUND((Reference!M$16*List!$H436)+Reference!M$17,0)</f>
        <v>4152</v>
      </c>
      <c r="U436" s="35">
        <f>ROUND((Reference!N$16*List!$H436)+Reference!N$17,0)</f>
        <v>16753</v>
      </c>
      <c r="V436" s="36">
        <f>ROUND((Reference!O$16*List!$H436)+Reference!O$17,0)</f>
        <v>623</v>
      </c>
      <c r="W436" s="36">
        <f>ROUND((Reference!P$16*List!$H436)+Reference!P$17,0)</f>
        <v>878</v>
      </c>
      <c r="X436" s="36">
        <f>ROUND((Reference!Q$16*List!$H436)+Reference!Q$17,0)</f>
        <v>439</v>
      </c>
      <c r="Y436" s="37"/>
      <c r="Z436" s="4" t="str">
        <f t="shared" si="13"/>
        <v>CHATTAHOOCHEE, Georgia</v>
      </c>
      <c r="AA436" s="42" t="s">
        <v>1678</v>
      </c>
      <c r="AB436" s="38" t="s">
        <v>54</v>
      </c>
      <c r="AC436" s="43" t="s">
        <v>1589</v>
      </c>
      <c r="AD436" s="45"/>
      <c r="AE436">
        <f t="shared" si="14"/>
        <v>0.80530000000000002</v>
      </c>
      <c r="AF436">
        <v>45780</v>
      </c>
      <c r="AG436" t="s">
        <v>1682</v>
      </c>
      <c r="AH436">
        <v>0.85410000000000008</v>
      </c>
    </row>
    <row r="437" spans="1:34" x14ac:dyDescent="0.35">
      <c r="A437" s="28" t="s">
        <v>1679</v>
      </c>
      <c r="B437" s="28" t="s">
        <v>1680</v>
      </c>
      <c r="C437" s="29">
        <v>99911</v>
      </c>
      <c r="D437" s="30" t="s">
        <v>95</v>
      </c>
      <c r="E437" s="31" t="s">
        <v>1681</v>
      </c>
      <c r="F437" s="55" t="s">
        <v>1589</v>
      </c>
      <c r="G437" s="33" t="s">
        <v>64</v>
      </c>
      <c r="H437" s="40">
        <v>0.74860000000000004</v>
      </c>
      <c r="I437" s="35">
        <f>ROUND((Reference!B$16*List!$H437)+Reference!B$17,0)</f>
        <v>911</v>
      </c>
      <c r="J437" s="35">
        <f>ROUND((Reference!C$16*List!$H437)+Reference!C$17,0)</f>
        <v>1358</v>
      </c>
      <c r="K437" s="35">
        <f>ROUND((Reference!D$16*List!$H437)+Reference!D$17,0)</f>
        <v>1628</v>
      </c>
      <c r="L437" s="35">
        <f>ROUND((Reference!E$16*List!$H437)+Reference!E$17,0)</f>
        <v>2012</v>
      </c>
      <c r="M437" s="35">
        <f>ROUND((Reference!F$16*List!$H437)+Reference!F$17,0)</f>
        <v>2096</v>
      </c>
      <c r="N437" s="35">
        <f>ROUND((Reference!G$16*List!$H437)+Reference!G$17,0)</f>
        <v>2373</v>
      </c>
      <c r="O437" s="35">
        <f>ROUND((Reference!H$16*List!$H437)+Reference!H$17,0)</f>
        <v>2464</v>
      </c>
      <c r="P437" s="35">
        <f>ROUND((Reference!I$16*List!$H437)+Reference!I$17,0)</f>
        <v>2561</v>
      </c>
      <c r="Q437" s="35">
        <f>ROUND((Reference!J$16*List!$H437)+Reference!J$17,0)</f>
        <v>2965</v>
      </c>
      <c r="R437" s="35">
        <f>ROUND((Reference!K$16*List!$H437)+Reference!K$17,0)</f>
        <v>3059</v>
      </c>
      <c r="S437" s="35">
        <f>ROUND((Reference!L$16*List!$H437)+Reference!L$17,0)</f>
        <v>3301</v>
      </c>
      <c r="T437" s="35">
        <f>ROUND((Reference!M$16*List!$H437)+Reference!M$17,0)</f>
        <v>3942</v>
      </c>
      <c r="U437" s="35">
        <f>ROUND((Reference!N$16*List!$H437)+Reference!N$17,0)</f>
        <v>15905</v>
      </c>
      <c r="V437" s="36">
        <f>ROUND((Reference!O$16*List!$H437)+Reference!O$17,0)</f>
        <v>591</v>
      </c>
      <c r="W437" s="36">
        <f>ROUND((Reference!P$16*List!$H437)+Reference!P$17,0)</f>
        <v>833</v>
      </c>
      <c r="X437" s="36">
        <f>ROUND((Reference!Q$16*List!$H437)+Reference!Q$17,0)</f>
        <v>417</v>
      </c>
      <c r="Y437" s="37"/>
      <c r="Z437" s="4" t="str">
        <f t="shared" si="13"/>
        <v>CHATTOOGA, Georgia</v>
      </c>
      <c r="AA437" s="31" t="s">
        <v>1681</v>
      </c>
      <c r="AB437" s="38" t="s">
        <v>54</v>
      </c>
      <c r="AC437" s="32" t="s">
        <v>1589</v>
      </c>
      <c r="AD437" s="39"/>
      <c r="AE437">
        <f t="shared" si="14"/>
        <v>0.74860000000000004</v>
      </c>
      <c r="AF437">
        <v>45820</v>
      </c>
      <c r="AG437" t="s">
        <v>1685</v>
      </c>
      <c r="AH437">
        <v>0.83090000000000008</v>
      </c>
    </row>
    <row r="438" spans="1:34" x14ac:dyDescent="0.35">
      <c r="A438" s="28" t="s">
        <v>1683</v>
      </c>
      <c r="B438" s="28" t="s">
        <v>1684</v>
      </c>
      <c r="C438" s="41">
        <v>12060</v>
      </c>
      <c r="D438" s="30" t="s">
        <v>353</v>
      </c>
      <c r="E438" s="42" t="s">
        <v>94</v>
      </c>
      <c r="F438" s="54" t="s">
        <v>1589</v>
      </c>
      <c r="G438" s="33" t="s">
        <v>53</v>
      </c>
      <c r="H438" s="44">
        <v>0.94930000000000003</v>
      </c>
      <c r="I438" s="35">
        <f>ROUND((Reference!B$16*List!$H438)+Reference!B$17,0)</f>
        <v>1083</v>
      </c>
      <c r="J438" s="35">
        <f>ROUND((Reference!C$16*List!$H438)+Reference!C$17,0)</f>
        <v>1615</v>
      </c>
      <c r="K438" s="35">
        <f>ROUND((Reference!D$16*List!$H438)+Reference!D$17,0)</f>
        <v>1935</v>
      </c>
      <c r="L438" s="35">
        <f>ROUND((Reference!E$16*List!$H438)+Reference!E$17,0)</f>
        <v>2392</v>
      </c>
      <c r="M438" s="35">
        <f>ROUND((Reference!F$16*List!$H438)+Reference!F$17,0)</f>
        <v>2492</v>
      </c>
      <c r="N438" s="35">
        <f>ROUND((Reference!G$16*List!$H438)+Reference!G$17,0)</f>
        <v>2821</v>
      </c>
      <c r="O438" s="35">
        <f>ROUND((Reference!H$16*List!$H438)+Reference!H$17,0)</f>
        <v>2929</v>
      </c>
      <c r="P438" s="35">
        <f>ROUND((Reference!I$16*List!$H438)+Reference!I$17,0)</f>
        <v>3044</v>
      </c>
      <c r="Q438" s="35">
        <f>ROUND((Reference!J$16*List!$H438)+Reference!J$17,0)</f>
        <v>3525</v>
      </c>
      <c r="R438" s="35">
        <f>ROUND((Reference!K$16*List!$H438)+Reference!K$17,0)</f>
        <v>3637</v>
      </c>
      <c r="S438" s="35">
        <f>ROUND((Reference!L$16*List!$H438)+Reference!L$17,0)</f>
        <v>3924</v>
      </c>
      <c r="T438" s="35">
        <f>ROUND((Reference!M$16*List!$H438)+Reference!M$17,0)</f>
        <v>4686</v>
      </c>
      <c r="U438" s="35">
        <f>ROUND((Reference!N$16*List!$H438)+Reference!N$17,0)</f>
        <v>18909</v>
      </c>
      <c r="V438" s="36">
        <f>ROUND((Reference!O$16*List!$H438)+Reference!O$17,0)</f>
        <v>703</v>
      </c>
      <c r="W438" s="36">
        <f>ROUND((Reference!P$16*List!$H438)+Reference!P$17,0)</f>
        <v>990</v>
      </c>
      <c r="X438" s="36">
        <f>ROUND((Reference!Q$16*List!$H438)+Reference!Q$17,0)</f>
        <v>495</v>
      </c>
      <c r="Y438" s="37"/>
      <c r="Z438" s="4" t="str">
        <f t="shared" si="13"/>
        <v>CHEROKEE, Georgia</v>
      </c>
      <c r="AA438" s="42" t="s">
        <v>94</v>
      </c>
      <c r="AB438" s="38" t="s">
        <v>54</v>
      </c>
      <c r="AC438" s="43" t="s">
        <v>1589</v>
      </c>
      <c r="AD438" s="45"/>
      <c r="AE438">
        <f t="shared" si="14"/>
        <v>0.94930000000000003</v>
      </c>
      <c r="AF438">
        <v>45940</v>
      </c>
      <c r="AG438" t="s">
        <v>1688</v>
      </c>
      <c r="AH438">
        <v>1.0161</v>
      </c>
    </row>
    <row r="439" spans="1:34" x14ac:dyDescent="0.35">
      <c r="A439" s="28" t="s">
        <v>1686</v>
      </c>
      <c r="B439" s="28" t="s">
        <v>1687</v>
      </c>
      <c r="C439" s="29">
        <v>12020</v>
      </c>
      <c r="D439" s="30" t="s">
        <v>350</v>
      </c>
      <c r="E439" s="31" t="s">
        <v>106</v>
      </c>
      <c r="F439" s="54" t="s">
        <v>1589</v>
      </c>
      <c r="G439" s="33" t="s">
        <v>53</v>
      </c>
      <c r="H439" s="40">
        <v>0.88</v>
      </c>
      <c r="I439" s="35">
        <f>ROUND((Reference!B$16*List!$H439)+Reference!B$17,0)</f>
        <v>1023</v>
      </c>
      <c r="J439" s="35">
        <f>ROUND((Reference!C$16*List!$H439)+Reference!C$17,0)</f>
        <v>1526</v>
      </c>
      <c r="K439" s="35">
        <f>ROUND((Reference!D$16*List!$H439)+Reference!D$17,0)</f>
        <v>1829</v>
      </c>
      <c r="L439" s="35">
        <f>ROUND((Reference!E$16*List!$H439)+Reference!E$17,0)</f>
        <v>2261</v>
      </c>
      <c r="M439" s="35">
        <f>ROUND((Reference!F$16*List!$H439)+Reference!F$17,0)</f>
        <v>2355</v>
      </c>
      <c r="N439" s="35">
        <f>ROUND((Reference!G$16*List!$H439)+Reference!G$17,0)</f>
        <v>2667</v>
      </c>
      <c r="O439" s="35">
        <f>ROUND((Reference!H$16*List!$H439)+Reference!H$17,0)</f>
        <v>2768</v>
      </c>
      <c r="P439" s="35">
        <f>ROUND((Reference!I$16*List!$H439)+Reference!I$17,0)</f>
        <v>2877</v>
      </c>
      <c r="Q439" s="35">
        <f>ROUND((Reference!J$16*List!$H439)+Reference!J$17,0)</f>
        <v>3332</v>
      </c>
      <c r="R439" s="35">
        <f>ROUND((Reference!K$16*List!$H439)+Reference!K$17,0)</f>
        <v>3437</v>
      </c>
      <c r="S439" s="35">
        <f>ROUND((Reference!L$16*List!$H439)+Reference!L$17,0)</f>
        <v>3709</v>
      </c>
      <c r="T439" s="35">
        <f>ROUND((Reference!M$16*List!$H439)+Reference!M$17,0)</f>
        <v>4429</v>
      </c>
      <c r="U439" s="35">
        <f>ROUND((Reference!N$16*List!$H439)+Reference!N$17,0)</f>
        <v>17871</v>
      </c>
      <c r="V439" s="36">
        <f>ROUND((Reference!O$16*List!$H439)+Reference!O$17,0)</f>
        <v>664</v>
      </c>
      <c r="W439" s="36">
        <f>ROUND((Reference!P$16*List!$H439)+Reference!P$17,0)</f>
        <v>936</v>
      </c>
      <c r="X439" s="36">
        <f>ROUND((Reference!Q$16*List!$H439)+Reference!Q$17,0)</f>
        <v>468</v>
      </c>
      <c r="Y439" s="37"/>
      <c r="Z439" s="4" t="str">
        <f t="shared" si="13"/>
        <v>CLARKE, Georgia</v>
      </c>
      <c r="AA439" s="31" t="s">
        <v>106</v>
      </c>
      <c r="AB439" s="38" t="s">
        <v>54</v>
      </c>
      <c r="AC439" s="32" t="s">
        <v>1589</v>
      </c>
      <c r="AD439" s="39"/>
      <c r="AE439">
        <f t="shared" si="14"/>
        <v>0.88</v>
      </c>
      <c r="AF439">
        <v>46060</v>
      </c>
      <c r="AG439" t="s">
        <v>473</v>
      </c>
      <c r="AH439">
        <v>0.84570000000000001</v>
      </c>
    </row>
    <row r="440" spans="1:34" x14ac:dyDescent="0.35">
      <c r="A440" s="28" t="s">
        <v>1689</v>
      </c>
      <c r="B440" s="28" t="s">
        <v>1690</v>
      </c>
      <c r="C440" s="29">
        <v>99911</v>
      </c>
      <c r="D440" s="30" t="s">
        <v>95</v>
      </c>
      <c r="E440" s="31" t="s">
        <v>110</v>
      </c>
      <c r="F440" s="55" t="s">
        <v>1589</v>
      </c>
      <c r="G440" s="33" t="s">
        <v>64</v>
      </c>
      <c r="H440" s="40">
        <v>0.74860000000000004</v>
      </c>
      <c r="I440" s="35">
        <f>ROUND((Reference!B$16*List!$H440)+Reference!B$17,0)</f>
        <v>911</v>
      </c>
      <c r="J440" s="35">
        <f>ROUND((Reference!C$16*List!$H440)+Reference!C$17,0)</f>
        <v>1358</v>
      </c>
      <c r="K440" s="35">
        <f>ROUND((Reference!D$16*List!$H440)+Reference!D$17,0)</f>
        <v>1628</v>
      </c>
      <c r="L440" s="35">
        <f>ROUND((Reference!E$16*List!$H440)+Reference!E$17,0)</f>
        <v>2012</v>
      </c>
      <c r="M440" s="35">
        <f>ROUND((Reference!F$16*List!$H440)+Reference!F$17,0)</f>
        <v>2096</v>
      </c>
      <c r="N440" s="35">
        <f>ROUND((Reference!G$16*List!$H440)+Reference!G$17,0)</f>
        <v>2373</v>
      </c>
      <c r="O440" s="35">
        <f>ROUND((Reference!H$16*List!$H440)+Reference!H$17,0)</f>
        <v>2464</v>
      </c>
      <c r="P440" s="35">
        <f>ROUND((Reference!I$16*List!$H440)+Reference!I$17,0)</f>
        <v>2561</v>
      </c>
      <c r="Q440" s="35">
        <f>ROUND((Reference!J$16*List!$H440)+Reference!J$17,0)</f>
        <v>2965</v>
      </c>
      <c r="R440" s="35">
        <f>ROUND((Reference!K$16*List!$H440)+Reference!K$17,0)</f>
        <v>3059</v>
      </c>
      <c r="S440" s="35">
        <f>ROUND((Reference!L$16*List!$H440)+Reference!L$17,0)</f>
        <v>3301</v>
      </c>
      <c r="T440" s="35">
        <f>ROUND((Reference!M$16*List!$H440)+Reference!M$17,0)</f>
        <v>3942</v>
      </c>
      <c r="U440" s="35">
        <f>ROUND((Reference!N$16*List!$H440)+Reference!N$17,0)</f>
        <v>15905</v>
      </c>
      <c r="V440" s="36">
        <f>ROUND((Reference!O$16*List!$H440)+Reference!O$17,0)</f>
        <v>591</v>
      </c>
      <c r="W440" s="36">
        <f>ROUND((Reference!P$16*List!$H440)+Reference!P$17,0)</f>
        <v>833</v>
      </c>
      <c r="X440" s="36">
        <f>ROUND((Reference!Q$16*List!$H440)+Reference!Q$17,0)</f>
        <v>417</v>
      </c>
      <c r="Y440" s="37"/>
      <c r="Z440" s="4" t="str">
        <f t="shared" si="13"/>
        <v>CLAY, Georgia</v>
      </c>
      <c r="AA440" s="31" t="s">
        <v>110</v>
      </c>
      <c r="AB440" s="38" t="s">
        <v>54</v>
      </c>
      <c r="AC440" s="32" t="s">
        <v>1589</v>
      </c>
      <c r="AD440" s="39"/>
      <c r="AE440">
        <f t="shared" si="14"/>
        <v>0.74860000000000004</v>
      </c>
      <c r="AF440">
        <v>46140</v>
      </c>
      <c r="AG440" t="s">
        <v>1694</v>
      </c>
      <c r="AH440">
        <v>0.81890000000000007</v>
      </c>
    </row>
    <row r="441" spans="1:34" x14ac:dyDescent="0.35">
      <c r="A441" s="28" t="s">
        <v>1691</v>
      </c>
      <c r="B441" s="28" t="s">
        <v>1692</v>
      </c>
      <c r="C441" s="41">
        <v>12060</v>
      </c>
      <c r="D441" s="30" t="s">
        <v>353</v>
      </c>
      <c r="E441" s="42" t="s">
        <v>1693</v>
      </c>
      <c r="F441" s="54" t="s">
        <v>1589</v>
      </c>
      <c r="G441" s="33" t="s">
        <v>53</v>
      </c>
      <c r="H441" s="44">
        <v>0.94930000000000003</v>
      </c>
      <c r="I441" s="35">
        <f>ROUND((Reference!B$16*List!$H441)+Reference!B$17,0)</f>
        <v>1083</v>
      </c>
      <c r="J441" s="35">
        <f>ROUND((Reference!C$16*List!$H441)+Reference!C$17,0)</f>
        <v>1615</v>
      </c>
      <c r="K441" s="35">
        <f>ROUND((Reference!D$16*List!$H441)+Reference!D$17,0)</f>
        <v>1935</v>
      </c>
      <c r="L441" s="35">
        <f>ROUND((Reference!E$16*List!$H441)+Reference!E$17,0)</f>
        <v>2392</v>
      </c>
      <c r="M441" s="35">
        <f>ROUND((Reference!F$16*List!$H441)+Reference!F$17,0)</f>
        <v>2492</v>
      </c>
      <c r="N441" s="35">
        <f>ROUND((Reference!G$16*List!$H441)+Reference!G$17,0)</f>
        <v>2821</v>
      </c>
      <c r="O441" s="35">
        <f>ROUND((Reference!H$16*List!$H441)+Reference!H$17,0)</f>
        <v>2929</v>
      </c>
      <c r="P441" s="35">
        <f>ROUND((Reference!I$16*List!$H441)+Reference!I$17,0)</f>
        <v>3044</v>
      </c>
      <c r="Q441" s="35">
        <f>ROUND((Reference!J$16*List!$H441)+Reference!J$17,0)</f>
        <v>3525</v>
      </c>
      <c r="R441" s="35">
        <f>ROUND((Reference!K$16*List!$H441)+Reference!K$17,0)</f>
        <v>3637</v>
      </c>
      <c r="S441" s="35">
        <f>ROUND((Reference!L$16*List!$H441)+Reference!L$17,0)</f>
        <v>3924</v>
      </c>
      <c r="T441" s="35">
        <f>ROUND((Reference!M$16*List!$H441)+Reference!M$17,0)</f>
        <v>4686</v>
      </c>
      <c r="U441" s="35">
        <f>ROUND((Reference!N$16*List!$H441)+Reference!N$17,0)</f>
        <v>18909</v>
      </c>
      <c r="V441" s="36">
        <f>ROUND((Reference!O$16*List!$H441)+Reference!O$17,0)</f>
        <v>703</v>
      </c>
      <c r="W441" s="36">
        <f>ROUND((Reference!P$16*List!$H441)+Reference!P$17,0)</f>
        <v>990</v>
      </c>
      <c r="X441" s="36">
        <f>ROUND((Reference!Q$16*List!$H441)+Reference!Q$17,0)</f>
        <v>495</v>
      </c>
      <c r="Y441" s="37"/>
      <c r="Z441" s="4" t="str">
        <f t="shared" si="13"/>
        <v>CLAYTON, Georgia</v>
      </c>
      <c r="AA441" s="42" t="s">
        <v>1693</v>
      </c>
      <c r="AB441" s="38" t="s">
        <v>54</v>
      </c>
      <c r="AC441" s="43" t="s">
        <v>1589</v>
      </c>
      <c r="AD441" s="45"/>
      <c r="AE441">
        <f t="shared" si="14"/>
        <v>0.94930000000000003</v>
      </c>
      <c r="AF441">
        <v>46220</v>
      </c>
      <c r="AG441" t="s">
        <v>185</v>
      </c>
      <c r="AH441">
        <v>0.73830000000000007</v>
      </c>
    </row>
    <row r="442" spans="1:34" x14ac:dyDescent="0.35">
      <c r="A442" s="28" t="s">
        <v>1695</v>
      </c>
      <c r="B442" s="28" t="s">
        <v>1696</v>
      </c>
      <c r="C442" s="29">
        <v>99911</v>
      </c>
      <c r="D442" s="30" t="s">
        <v>95</v>
      </c>
      <c r="E442" s="31" t="s">
        <v>1697</v>
      </c>
      <c r="F442" s="55" t="s">
        <v>1589</v>
      </c>
      <c r="G442" s="33" t="s">
        <v>64</v>
      </c>
      <c r="H442" s="40">
        <v>0.74860000000000004</v>
      </c>
      <c r="I442" s="35">
        <f>ROUND((Reference!B$16*List!$H442)+Reference!B$17,0)</f>
        <v>911</v>
      </c>
      <c r="J442" s="35">
        <f>ROUND((Reference!C$16*List!$H442)+Reference!C$17,0)</f>
        <v>1358</v>
      </c>
      <c r="K442" s="35">
        <f>ROUND((Reference!D$16*List!$H442)+Reference!D$17,0)</f>
        <v>1628</v>
      </c>
      <c r="L442" s="35">
        <f>ROUND((Reference!E$16*List!$H442)+Reference!E$17,0)</f>
        <v>2012</v>
      </c>
      <c r="M442" s="35">
        <f>ROUND((Reference!F$16*List!$H442)+Reference!F$17,0)</f>
        <v>2096</v>
      </c>
      <c r="N442" s="35">
        <f>ROUND((Reference!G$16*List!$H442)+Reference!G$17,0)</f>
        <v>2373</v>
      </c>
      <c r="O442" s="35">
        <f>ROUND((Reference!H$16*List!$H442)+Reference!H$17,0)</f>
        <v>2464</v>
      </c>
      <c r="P442" s="35">
        <f>ROUND((Reference!I$16*List!$H442)+Reference!I$17,0)</f>
        <v>2561</v>
      </c>
      <c r="Q442" s="35">
        <f>ROUND((Reference!J$16*List!$H442)+Reference!J$17,0)</f>
        <v>2965</v>
      </c>
      <c r="R442" s="35">
        <f>ROUND((Reference!K$16*List!$H442)+Reference!K$17,0)</f>
        <v>3059</v>
      </c>
      <c r="S442" s="35">
        <f>ROUND((Reference!L$16*List!$H442)+Reference!L$17,0)</f>
        <v>3301</v>
      </c>
      <c r="T442" s="35">
        <f>ROUND((Reference!M$16*List!$H442)+Reference!M$17,0)</f>
        <v>3942</v>
      </c>
      <c r="U442" s="35">
        <f>ROUND((Reference!N$16*List!$H442)+Reference!N$17,0)</f>
        <v>15905</v>
      </c>
      <c r="V442" s="36">
        <f>ROUND((Reference!O$16*List!$H442)+Reference!O$17,0)</f>
        <v>591</v>
      </c>
      <c r="W442" s="36">
        <f>ROUND((Reference!P$16*List!$H442)+Reference!P$17,0)</f>
        <v>833</v>
      </c>
      <c r="X442" s="36">
        <f>ROUND((Reference!Q$16*List!$H442)+Reference!Q$17,0)</f>
        <v>417</v>
      </c>
      <c r="Y442" s="37"/>
      <c r="Z442" s="4" t="str">
        <f t="shared" si="13"/>
        <v>CLINCH, Georgia</v>
      </c>
      <c r="AA442" s="31" t="s">
        <v>1697</v>
      </c>
      <c r="AB442" s="38" t="s">
        <v>54</v>
      </c>
      <c r="AC442" s="32" t="s">
        <v>1589</v>
      </c>
      <c r="AD442" s="39"/>
      <c r="AE442">
        <f t="shared" si="14"/>
        <v>0.74860000000000004</v>
      </c>
      <c r="AF442">
        <v>46300</v>
      </c>
      <c r="AG442" t="s">
        <v>1701</v>
      </c>
      <c r="AH442">
        <v>0.88030000000000008</v>
      </c>
    </row>
    <row r="443" spans="1:34" x14ac:dyDescent="0.35">
      <c r="A443" s="28" t="s">
        <v>1698</v>
      </c>
      <c r="B443" s="28" t="s">
        <v>1699</v>
      </c>
      <c r="C443" s="29">
        <v>12060</v>
      </c>
      <c r="D443" s="30" t="s">
        <v>353</v>
      </c>
      <c r="E443" s="31" t="s">
        <v>1700</v>
      </c>
      <c r="F443" s="54" t="s">
        <v>1589</v>
      </c>
      <c r="G443" s="33" t="s">
        <v>53</v>
      </c>
      <c r="H443" s="40">
        <v>0.94930000000000003</v>
      </c>
      <c r="I443" s="35">
        <f>ROUND((Reference!B$16*List!$H443)+Reference!B$17,0)</f>
        <v>1083</v>
      </c>
      <c r="J443" s="35">
        <f>ROUND((Reference!C$16*List!$H443)+Reference!C$17,0)</f>
        <v>1615</v>
      </c>
      <c r="K443" s="35">
        <f>ROUND((Reference!D$16*List!$H443)+Reference!D$17,0)</f>
        <v>1935</v>
      </c>
      <c r="L443" s="35">
        <f>ROUND((Reference!E$16*List!$H443)+Reference!E$17,0)</f>
        <v>2392</v>
      </c>
      <c r="M443" s="35">
        <f>ROUND((Reference!F$16*List!$H443)+Reference!F$17,0)</f>
        <v>2492</v>
      </c>
      <c r="N443" s="35">
        <f>ROUND((Reference!G$16*List!$H443)+Reference!G$17,0)</f>
        <v>2821</v>
      </c>
      <c r="O443" s="35">
        <f>ROUND((Reference!H$16*List!$H443)+Reference!H$17,0)</f>
        <v>2929</v>
      </c>
      <c r="P443" s="35">
        <f>ROUND((Reference!I$16*List!$H443)+Reference!I$17,0)</f>
        <v>3044</v>
      </c>
      <c r="Q443" s="35">
        <f>ROUND((Reference!J$16*List!$H443)+Reference!J$17,0)</f>
        <v>3525</v>
      </c>
      <c r="R443" s="35">
        <f>ROUND((Reference!K$16*List!$H443)+Reference!K$17,0)</f>
        <v>3637</v>
      </c>
      <c r="S443" s="35">
        <f>ROUND((Reference!L$16*List!$H443)+Reference!L$17,0)</f>
        <v>3924</v>
      </c>
      <c r="T443" s="35">
        <f>ROUND((Reference!M$16*List!$H443)+Reference!M$17,0)</f>
        <v>4686</v>
      </c>
      <c r="U443" s="35">
        <f>ROUND((Reference!N$16*List!$H443)+Reference!N$17,0)</f>
        <v>18909</v>
      </c>
      <c r="V443" s="36">
        <f>ROUND((Reference!O$16*List!$H443)+Reference!O$17,0)</f>
        <v>703</v>
      </c>
      <c r="W443" s="36">
        <f>ROUND((Reference!P$16*List!$H443)+Reference!P$17,0)</f>
        <v>990</v>
      </c>
      <c r="X443" s="36">
        <f>ROUND((Reference!Q$16*List!$H443)+Reference!Q$17,0)</f>
        <v>495</v>
      </c>
      <c r="Y443" s="37"/>
      <c r="Z443" s="4" t="str">
        <f t="shared" si="13"/>
        <v>COBB, Georgia</v>
      </c>
      <c r="AA443" s="31" t="s">
        <v>1700</v>
      </c>
      <c r="AB443" s="38" t="s">
        <v>54</v>
      </c>
      <c r="AC443" s="32" t="s">
        <v>1589</v>
      </c>
      <c r="AD443" s="39"/>
      <c r="AE443">
        <f t="shared" si="14"/>
        <v>0.94930000000000003</v>
      </c>
      <c r="AF443">
        <v>46340</v>
      </c>
      <c r="AG443" t="s">
        <v>1704</v>
      </c>
      <c r="AH443">
        <v>0.83460000000000001</v>
      </c>
    </row>
    <row r="444" spans="1:34" x14ac:dyDescent="0.35">
      <c r="A444" s="28" t="s">
        <v>1702</v>
      </c>
      <c r="B444" s="28" t="s">
        <v>1703</v>
      </c>
      <c r="C444" s="41">
        <v>99911</v>
      </c>
      <c r="D444" s="30" t="s">
        <v>95</v>
      </c>
      <c r="E444" s="42" t="s">
        <v>118</v>
      </c>
      <c r="F444" s="55" t="s">
        <v>1589</v>
      </c>
      <c r="G444" s="33" t="s">
        <v>64</v>
      </c>
      <c r="H444" s="40">
        <v>0.74860000000000004</v>
      </c>
      <c r="I444" s="35">
        <f>ROUND((Reference!B$16*List!$H444)+Reference!B$17,0)</f>
        <v>911</v>
      </c>
      <c r="J444" s="35">
        <f>ROUND((Reference!C$16*List!$H444)+Reference!C$17,0)</f>
        <v>1358</v>
      </c>
      <c r="K444" s="35">
        <f>ROUND((Reference!D$16*List!$H444)+Reference!D$17,0)</f>
        <v>1628</v>
      </c>
      <c r="L444" s="35">
        <f>ROUND((Reference!E$16*List!$H444)+Reference!E$17,0)</f>
        <v>2012</v>
      </c>
      <c r="M444" s="35">
        <f>ROUND((Reference!F$16*List!$H444)+Reference!F$17,0)</f>
        <v>2096</v>
      </c>
      <c r="N444" s="35">
        <f>ROUND((Reference!G$16*List!$H444)+Reference!G$17,0)</f>
        <v>2373</v>
      </c>
      <c r="O444" s="35">
        <f>ROUND((Reference!H$16*List!$H444)+Reference!H$17,0)</f>
        <v>2464</v>
      </c>
      <c r="P444" s="35">
        <f>ROUND((Reference!I$16*List!$H444)+Reference!I$17,0)</f>
        <v>2561</v>
      </c>
      <c r="Q444" s="35">
        <f>ROUND((Reference!J$16*List!$H444)+Reference!J$17,0)</f>
        <v>2965</v>
      </c>
      <c r="R444" s="35">
        <f>ROUND((Reference!K$16*List!$H444)+Reference!K$17,0)</f>
        <v>3059</v>
      </c>
      <c r="S444" s="35">
        <f>ROUND((Reference!L$16*List!$H444)+Reference!L$17,0)</f>
        <v>3301</v>
      </c>
      <c r="T444" s="35">
        <f>ROUND((Reference!M$16*List!$H444)+Reference!M$17,0)</f>
        <v>3942</v>
      </c>
      <c r="U444" s="35">
        <f>ROUND((Reference!N$16*List!$H444)+Reference!N$17,0)</f>
        <v>15905</v>
      </c>
      <c r="V444" s="36">
        <f>ROUND((Reference!O$16*List!$H444)+Reference!O$17,0)</f>
        <v>591</v>
      </c>
      <c r="W444" s="36">
        <f>ROUND((Reference!P$16*List!$H444)+Reference!P$17,0)</f>
        <v>833</v>
      </c>
      <c r="X444" s="36">
        <f>ROUND((Reference!Q$16*List!$H444)+Reference!Q$17,0)</f>
        <v>417</v>
      </c>
      <c r="Y444" s="37"/>
      <c r="Z444" s="4" t="str">
        <f t="shared" si="13"/>
        <v>COFFEE, Georgia</v>
      </c>
      <c r="AA444" s="31" t="s">
        <v>118</v>
      </c>
      <c r="AB444" s="38" t="s">
        <v>54</v>
      </c>
      <c r="AC444" s="32" t="s">
        <v>1589</v>
      </c>
      <c r="AD444" s="39"/>
      <c r="AE444">
        <f t="shared" si="14"/>
        <v>0.74860000000000004</v>
      </c>
      <c r="AF444">
        <v>46520</v>
      </c>
      <c r="AG444" t="s">
        <v>1708</v>
      </c>
      <c r="AH444">
        <v>1.3220000000000001</v>
      </c>
    </row>
    <row r="445" spans="1:34" x14ac:dyDescent="0.35">
      <c r="A445" s="28" t="s">
        <v>1705</v>
      </c>
      <c r="B445" s="28" t="s">
        <v>1706</v>
      </c>
      <c r="C445" s="29">
        <v>99911</v>
      </c>
      <c r="D445" s="30" t="s">
        <v>95</v>
      </c>
      <c r="E445" s="31" t="s">
        <v>1707</v>
      </c>
      <c r="F445" s="55" t="s">
        <v>1589</v>
      </c>
      <c r="G445" s="33" t="s">
        <v>64</v>
      </c>
      <c r="H445" s="44">
        <v>0.74860000000000004</v>
      </c>
      <c r="I445" s="35">
        <f>ROUND((Reference!B$16*List!$H445)+Reference!B$17,0)</f>
        <v>911</v>
      </c>
      <c r="J445" s="35">
        <f>ROUND((Reference!C$16*List!$H445)+Reference!C$17,0)</f>
        <v>1358</v>
      </c>
      <c r="K445" s="35">
        <f>ROUND((Reference!D$16*List!$H445)+Reference!D$17,0)</f>
        <v>1628</v>
      </c>
      <c r="L445" s="35">
        <f>ROUND((Reference!E$16*List!$H445)+Reference!E$17,0)</f>
        <v>2012</v>
      </c>
      <c r="M445" s="35">
        <f>ROUND((Reference!F$16*List!$H445)+Reference!F$17,0)</f>
        <v>2096</v>
      </c>
      <c r="N445" s="35">
        <f>ROUND((Reference!G$16*List!$H445)+Reference!G$17,0)</f>
        <v>2373</v>
      </c>
      <c r="O445" s="35">
        <f>ROUND((Reference!H$16*List!$H445)+Reference!H$17,0)</f>
        <v>2464</v>
      </c>
      <c r="P445" s="35">
        <f>ROUND((Reference!I$16*List!$H445)+Reference!I$17,0)</f>
        <v>2561</v>
      </c>
      <c r="Q445" s="35">
        <f>ROUND((Reference!J$16*List!$H445)+Reference!J$17,0)</f>
        <v>2965</v>
      </c>
      <c r="R445" s="35">
        <f>ROUND((Reference!K$16*List!$H445)+Reference!K$17,0)</f>
        <v>3059</v>
      </c>
      <c r="S445" s="35">
        <f>ROUND((Reference!L$16*List!$H445)+Reference!L$17,0)</f>
        <v>3301</v>
      </c>
      <c r="T445" s="35">
        <f>ROUND((Reference!M$16*List!$H445)+Reference!M$17,0)</f>
        <v>3942</v>
      </c>
      <c r="U445" s="35">
        <f>ROUND((Reference!N$16*List!$H445)+Reference!N$17,0)</f>
        <v>15905</v>
      </c>
      <c r="V445" s="36">
        <f>ROUND((Reference!O$16*List!$H445)+Reference!O$17,0)</f>
        <v>591</v>
      </c>
      <c r="W445" s="36">
        <f>ROUND((Reference!P$16*List!$H445)+Reference!P$17,0)</f>
        <v>833</v>
      </c>
      <c r="X445" s="36">
        <f>ROUND((Reference!Q$16*List!$H445)+Reference!Q$17,0)</f>
        <v>417</v>
      </c>
      <c r="Y445" s="37"/>
      <c r="Z445" s="4" t="str">
        <f t="shared" si="13"/>
        <v>COLQUITT, Georgia</v>
      </c>
      <c r="AA445" s="42" t="s">
        <v>1707</v>
      </c>
      <c r="AB445" s="38" t="s">
        <v>54</v>
      </c>
      <c r="AC445" s="43" t="s">
        <v>1589</v>
      </c>
      <c r="AD445" s="45"/>
      <c r="AE445">
        <f t="shared" si="14"/>
        <v>0.74860000000000004</v>
      </c>
      <c r="AF445">
        <v>46540</v>
      </c>
      <c r="AG445" t="s">
        <v>1711</v>
      </c>
      <c r="AH445">
        <v>0.89600000000000002</v>
      </c>
    </row>
    <row r="446" spans="1:34" x14ac:dyDescent="0.35">
      <c r="A446" s="28" t="s">
        <v>1709</v>
      </c>
      <c r="B446" s="28" t="s">
        <v>1710</v>
      </c>
      <c r="C446" s="41">
        <v>12260</v>
      </c>
      <c r="D446" s="30" t="s">
        <v>362</v>
      </c>
      <c r="E446" s="42" t="s">
        <v>550</v>
      </c>
      <c r="F446" s="54" t="s">
        <v>1589</v>
      </c>
      <c r="G446" s="33" t="s">
        <v>53</v>
      </c>
      <c r="H446" s="44">
        <v>0.85100000000000009</v>
      </c>
      <c r="I446" s="35">
        <f>ROUND((Reference!B$16*List!$H446)+Reference!B$17,0)</f>
        <v>999</v>
      </c>
      <c r="J446" s="35">
        <f>ROUND((Reference!C$16*List!$H446)+Reference!C$17,0)</f>
        <v>1489</v>
      </c>
      <c r="K446" s="35">
        <f>ROUND((Reference!D$16*List!$H446)+Reference!D$17,0)</f>
        <v>1785</v>
      </c>
      <c r="L446" s="35">
        <f>ROUND((Reference!E$16*List!$H446)+Reference!E$17,0)</f>
        <v>2206</v>
      </c>
      <c r="M446" s="35">
        <f>ROUND((Reference!F$16*List!$H446)+Reference!F$17,0)</f>
        <v>2298</v>
      </c>
      <c r="N446" s="35">
        <f>ROUND((Reference!G$16*List!$H446)+Reference!G$17,0)</f>
        <v>2602</v>
      </c>
      <c r="O446" s="35">
        <f>ROUND((Reference!H$16*List!$H446)+Reference!H$17,0)</f>
        <v>2701</v>
      </c>
      <c r="P446" s="35">
        <f>ROUND((Reference!I$16*List!$H446)+Reference!I$17,0)</f>
        <v>2807</v>
      </c>
      <c r="Q446" s="35">
        <f>ROUND((Reference!J$16*List!$H446)+Reference!J$17,0)</f>
        <v>3251</v>
      </c>
      <c r="R446" s="35">
        <f>ROUND((Reference!K$16*List!$H446)+Reference!K$17,0)</f>
        <v>3354</v>
      </c>
      <c r="S446" s="35">
        <f>ROUND((Reference!L$16*List!$H446)+Reference!L$17,0)</f>
        <v>3619</v>
      </c>
      <c r="T446" s="35">
        <f>ROUND((Reference!M$16*List!$H446)+Reference!M$17,0)</f>
        <v>4322</v>
      </c>
      <c r="U446" s="35">
        <f>ROUND((Reference!N$16*List!$H446)+Reference!N$17,0)</f>
        <v>17437</v>
      </c>
      <c r="V446" s="36">
        <f>ROUND((Reference!O$16*List!$H446)+Reference!O$17,0)</f>
        <v>648</v>
      </c>
      <c r="W446" s="36">
        <f>ROUND((Reference!P$16*List!$H446)+Reference!P$17,0)</f>
        <v>913</v>
      </c>
      <c r="X446" s="36">
        <f>ROUND((Reference!Q$16*List!$H446)+Reference!Q$17,0)</f>
        <v>457</v>
      </c>
      <c r="Y446" s="37"/>
      <c r="Z446" s="4" t="str">
        <f t="shared" si="13"/>
        <v>COLUMBIA, Georgia</v>
      </c>
      <c r="AA446" s="42" t="s">
        <v>550</v>
      </c>
      <c r="AB446" s="38" t="s">
        <v>54</v>
      </c>
      <c r="AC446" s="43" t="s">
        <v>1589</v>
      </c>
      <c r="AD446" s="45"/>
      <c r="AE446">
        <f t="shared" si="14"/>
        <v>0.85100000000000009</v>
      </c>
      <c r="AF446">
        <v>46660</v>
      </c>
      <c r="AG446" t="s">
        <v>1635</v>
      </c>
      <c r="AH446">
        <v>0.73350000000000004</v>
      </c>
    </row>
    <row r="447" spans="1:34" x14ac:dyDescent="0.35">
      <c r="A447" s="28" t="s">
        <v>1712</v>
      </c>
      <c r="B447" s="28" t="s">
        <v>1713</v>
      </c>
      <c r="C447" s="41">
        <v>99911</v>
      </c>
      <c r="D447" s="30" t="s">
        <v>95</v>
      </c>
      <c r="E447" s="42" t="s">
        <v>1714</v>
      </c>
      <c r="F447" s="55" t="s">
        <v>1589</v>
      </c>
      <c r="G447" s="33" t="s">
        <v>64</v>
      </c>
      <c r="H447" s="44">
        <v>0.74860000000000004</v>
      </c>
      <c r="I447" s="35">
        <f>ROUND((Reference!B$16*List!$H447)+Reference!B$17,0)</f>
        <v>911</v>
      </c>
      <c r="J447" s="35">
        <f>ROUND((Reference!C$16*List!$H447)+Reference!C$17,0)</f>
        <v>1358</v>
      </c>
      <c r="K447" s="35">
        <f>ROUND((Reference!D$16*List!$H447)+Reference!D$17,0)</f>
        <v>1628</v>
      </c>
      <c r="L447" s="35">
        <f>ROUND((Reference!E$16*List!$H447)+Reference!E$17,0)</f>
        <v>2012</v>
      </c>
      <c r="M447" s="35">
        <f>ROUND((Reference!F$16*List!$H447)+Reference!F$17,0)</f>
        <v>2096</v>
      </c>
      <c r="N447" s="35">
        <f>ROUND((Reference!G$16*List!$H447)+Reference!G$17,0)</f>
        <v>2373</v>
      </c>
      <c r="O447" s="35">
        <f>ROUND((Reference!H$16*List!$H447)+Reference!H$17,0)</f>
        <v>2464</v>
      </c>
      <c r="P447" s="35">
        <f>ROUND((Reference!I$16*List!$H447)+Reference!I$17,0)</f>
        <v>2561</v>
      </c>
      <c r="Q447" s="35">
        <f>ROUND((Reference!J$16*List!$H447)+Reference!J$17,0)</f>
        <v>2965</v>
      </c>
      <c r="R447" s="35">
        <f>ROUND((Reference!K$16*List!$H447)+Reference!K$17,0)</f>
        <v>3059</v>
      </c>
      <c r="S447" s="35">
        <f>ROUND((Reference!L$16*List!$H447)+Reference!L$17,0)</f>
        <v>3301</v>
      </c>
      <c r="T447" s="35">
        <f>ROUND((Reference!M$16*List!$H447)+Reference!M$17,0)</f>
        <v>3942</v>
      </c>
      <c r="U447" s="35">
        <f>ROUND((Reference!N$16*List!$H447)+Reference!N$17,0)</f>
        <v>15905</v>
      </c>
      <c r="V447" s="36">
        <f>ROUND((Reference!O$16*List!$H447)+Reference!O$17,0)</f>
        <v>591</v>
      </c>
      <c r="W447" s="36">
        <f>ROUND((Reference!P$16*List!$H447)+Reference!P$17,0)</f>
        <v>833</v>
      </c>
      <c r="X447" s="36">
        <f>ROUND((Reference!Q$16*List!$H447)+Reference!Q$17,0)</f>
        <v>417</v>
      </c>
      <c r="Y447" s="37"/>
      <c r="Z447" s="4" t="str">
        <f t="shared" si="13"/>
        <v>COOK, Georgia</v>
      </c>
      <c r="AA447" s="42" t="s">
        <v>1714</v>
      </c>
      <c r="AB447" s="38" t="s">
        <v>54</v>
      </c>
      <c r="AC447" s="43" t="s">
        <v>1589</v>
      </c>
      <c r="AD447" s="45"/>
      <c r="AE447">
        <f t="shared" si="14"/>
        <v>0.74860000000000004</v>
      </c>
      <c r="AF447">
        <v>46700</v>
      </c>
      <c r="AG447" t="s">
        <v>985</v>
      </c>
      <c r="AH447">
        <v>1.9426000000000001</v>
      </c>
    </row>
    <row r="448" spans="1:34" x14ac:dyDescent="0.35">
      <c r="A448" s="28" t="s">
        <v>1715</v>
      </c>
      <c r="B448" s="28" t="s">
        <v>1716</v>
      </c>
      <c r="C448" s="29">
        <v>12060</v>
      </c>
      <c r="D448" s="30" t="s">
        <v>353</v>
      </c>
      <c r="E448" s="31" t="s">
        <v>1717</v>
      </c>
      <c r="F448" s="54" t="s">
        <v>1589</v>
      </c>
      <c r="G448" s="33" t="s">
        <v>53</v>
      </c>
      <c r="H448" s="40">
        <v>0.94930000000000003</v>
      </c>
      <c r="I448" s="35">
        <f>ROUND((Reference!B$16*List!$H448)+Reference!B$17,0)</f>
        <v>1083</v>
      </c>
      <c r="J448" s="35">
        <f>ROUND((Reference!C$16*List!$H448)+Reference!C$17,0)</f>
        <v>1615</v>
      </c>
      <c r="K448" s="35">
        <f>ROUND((Reference!D$16*List!$H448)+Reference!D$17,0)</f>
        <v>1935</v>
      </c>
      <c r="L448" s="35">
        <f>ROUND((Reference!E$16*List!$H448)+Reference!E$17,0)</f>
        <v>2392</v>
      </c>
      <c r="M448" s="35">
        <f>ROUND((Reference!F$16*List!$H448)+Reference!F$17,0)</f>
        <v>2492</v>
      </c>
      <c r="N448" s="35">
        <f>ROUND((Reference!G$16*List!$H448)+Reference!G$17,0)</f>
        <v>2821</v>
      </c>
      <c r="O448" s="35">
        <f>ROUND((Reference!H$16*List!$H448)+Reference!H$17,0)</f>
        <v>2929</v>
      </c>
      <c r="P448" s="35">
        <f>ROUND((Reference!I$16*List!$H448)+Reference!I$17,0)</f>
        <v>3044</v>
      </c>
      <c r="Q448" s="35">
        <f>ROUND((Reference!J$16*List!$H448)+Reference!J$17,0)</f>
        <v>3525</v>
      </c>
      <c r="R448" s="35">
        <f>ROUND((Reference!K$16*List!$H448)+Reference!K$17,0)</f>
        <v>3637</v>
      </c>
      <c r="S448" s="35">
        <f>ROUND((Reference!L$16*List!$H448)+Reference!L$17,0)</f>
        <v>3924</v>
      </c>
      <c r="T448" s="35">
        <f>ROUND((Reference!M$16*List!$H448)+Reference!M$17,0)</f>
        <v>4686</v>
      </c>
      <c r="U448" s="35">
        <f>ROUND((Reference!N$16*List!$H448)+Reference!N$17,0)</f>
        <v>18909</v>
      </c>
      <c r="V448" s="36">
        <f>ROUND((Reference!O$16*List!$H448)+Reference!O$17,0)</f>
        <v>703</v>
      </c>
      <c r="W448" s="36">
        <f>ROUND((Reference!P$16*List!$H448)+Reference!P$17,0)</f>
        <v>990</v>
      </c>
      <c r="X448" s="36">
        <f>ROUND((Reference!Q$16*List!$H448)+Reference!Q$17,0)</f>
        <v>495</v>
      </c>
      <c r="Y448" s="37"/>
      <c r="Z448" s="4" t="str">
        <f t="shared" si="13"/>
        <v>COWETA, Georgia</v>
      </c>
      <c r="AA448" s="31" t="s">
        <v>1717</v>
      </c>
      <c r="AB448" s="38" t="s">
        <v>54</v>
      </c>
      <c r="AC448" s="32" t="s">
        <v>1589</v>
      </c>
      <c r="AD448" s="39"/>
      <c r="AE448">
        <f t="shared" si="14"/>
        <v>0.94930000000000003</v>
      </c>
      <c r="AF448">
        <v>47020</v>
      </c>
      <c r="AG448" t="s">
        <v>1720</v>
      </c>
      <c r="AH448">
        <v>0.85850000000000004</v>
      </c>
    </row>
    <row r="449" spans="1:34" x14ac:dyDescent="0.35">
      <c r="A449" s="28" t="s">
        <v>1718</v>
      </c>
      <c r="B449" s="28" t="s">
        <v>1719</v>
      </c>
      <c r="C449" s="29">
        <v>31420</v>
      </c>
      <c r="D449" s="30" t="s">
        <v>1152</v>
      </c>
      <c r="E449" s="31" t="s">
        <v>564</v>
      </c>
      <c r="F449" s="54" t="s">
        <v>1589</v>
      </c>
      <c r="G449" s="33" t="s">
        <v>53</v>
      </c>
      <c r="H449" s="40">
        <v>0.88260000000000005</v>
      </c>
      <c r="I449" s="35">
        <f>ROUND((Reference!B$16*List!$H449)+Reference!B$17,0)</f>
        <v>1026</v>
      </c>
      <c r="J449" s="35">
        <f>ROUND((Reference!C$16*List!$H449)+Reference!C$17,0)</f>
        <v>1530</v>
      </c>
      <c r="K449" s="35">
        <f>ROUND((Reference!D$16*List!$H449)+Reference!D$17,0)</f>
        <v>1833</v>
      </c>
      <c r="L449" s="35">
        <f>ROUND((Reference!E$16*List!$H449)+Reference!E$17,0)</f>
        <v>2266</v>
      </c>
      <c r="M449" s="35">
        <f>ROUND((Reference!F$16*List!$H449)+Reference!F$17,0)</f>
        <v>2361</v>
      </c>
      <c r="N449" s="35">
        <f>ROUND((Reference!G$16*List!$H449)+Reference!G$17,0)</f>
        <v>2672</v>
      </c>
      <c r="O449" s="35">
        <f>ROUND((Reference!H$16*List!$H449)+Reference!H$17,0)</f>
        <v>2775</v>
      </c>
      <c r="P449" s="35">
        <f>ROUND((Reference!I$16*List!$H449)+Reference!I$17,0)</f>
        <v>2884</v>
      </c>
      <c r="Q449" s="35">
        <f>ROUND((Reference!J$16*List!$H449)+Reference!J$17,0)</f>
        <v>3339</v>
      </c>
      <c r="R449" s="35">
        <f>ROUND((Reference!K$16*List!$H449)+Reference!K$17,0)</f>
        <v>3445</v>
      </c>
      <c r="S449" s="35">
        <f>ROUND((Reference!L$16*List!$H449)+Reference!L$17,0)</f>
        <v>3717</v>
      </c>
      <c r="T449" s="35">
        <f>ROUND((Reference!M$16*List!$H449)+Reference!M$17,0)</f>
        <v>4439</v>
      </c>
      <c r="U449" s="35">
        <f>ROUND((Reference!N$16*List!$H449)+Reference!N$17,0)</f>
        <v>17910</v>
      </c>
      <c r="V449" s="36">
        <f>ROUND((Reference!O$16*List!$H449)+Reference!O$17,0)</f>
        <v>666</v>
      </c>
      <c r="W449" s="36">
        <f>ROUND((Reference!P$16*List!$H449)+Reference!P$17,0)</f>
        <v>938</v>
      </c>
      <c r="X449" s="36">
        <f>ROUND((Reference!Q$16*List!$H449)+Reference!Q$17,0)</f>
        <v>469</v>
      </c>
      <c r="Y449" s="37"/>
      <c r="Z449" s="4" t="str">
        <f t="shared" si="13"/>
        <v>CRAWFORD, Georgia</v>
      </c>
      <c r="AA449" s="31" t="s">
        <v>564</v>
      </c>
      <c r="AB449" s="38" t="s">
        <v>54</v>
      </c>
      <c r="AC449" s="32" t="s">
        <v>1589</v>
      </c>
      <c r="AD449" s="39"/>
      <c r="AE449">
        <f t="shared" si="14"/>
        <v>0.88260000000000005</v>
      </c>
      <c r="AF449">
        <v>47220</v>
      </c>
      <c r="AG449" t="s">
        <v>1724</v>
      </c>
      <c r="AH449">
        <v>1.0538000000000001</v>
      </c>
    </row>
    <row r="450" spans="1:34" x14ac:dyDescent="0.35">
      <c r="A450" s="28" t="s">
        <v>1721</v>
      </c>
      <c r="B450" s="28" t="s">
        <v>1722</v>
      </c>
      <c r="C450" s="41">
        <v>99911</v>
      </c>
      <c r="D450" s="30" t="s">
        <v>95</v>
      </c>
      <c r="E450" s="42" t="s">
        <v>1723</v>
      </c>
      <c r="F450" s="55" t="s">
        <v>1589</v>
      </c>
      <c r="G450" s="33" t="s">
        <v>64</v>
      </c>
      <c r="H450" s="44">
        <v>0.74860000000000004</v>
      </c>
      <c r="I450" s="35">
        <f>ROUND((Reference!B$16*List!$H450)+Reference!B$17,0)</f>
        <v>911</v>
      </c>
      <c r="J450" s="35">
        <f>ROUND((Reference!C$16*List!$H450)+Reference!C$17,0)</f>
        <v>1358</v>
      </c>
      <c r="K450" s="35">
        <f>ROUND((Reference!D$16*List!$H450)+Reference!D$17,0)</f>
        <v>1628</v>
      </c>
      <c r="L450" s="35">
        <f>ROUND((Reference!E$16*List!$H450)+Reference!E$17,0)</f>
        <v>2012</v>
      </c>
      <c r="M450" s="35">
        <f>ROUND((Reference!F$16*List!$H450)+Reference!F$17,0)</f>
        <v>2096</v>
      </c>
      <c r="N450" s="35">
        <f>ROUND((Reference!G$16*List!$H450)+Reference!G$17,0)</f>
        <v>2373</v>
      </c>
      <c r="O450" s="35">
        <f>ROUND((Reference!H$16*List!$H450)+Reference!H$17,0)</f>
        <v>2464</v>
      </c>
      <c r="P450" s="35">
        <f>ROUND((Reference!I$16*List!$H450)+Reference!I$17,0)</f>
        <v>2561</v>
      </c>
      <c r="Q450" s="35">
        <f>ROUND((Reference!J$16*List!$H450)+Reference!J$17,0)</f>
        <v>2965</v>
      </c>
      <c r="R450" s="35">
        <f>ROUND((Reference!K$16*List!$H450)+Reference!K$17,0)</f>
        <v>3059</v>
      </c>
      <c r="S450" s="35">
        <f>ROUND((Reference!L$16*List!$H450)+Reference!L$17,0)</f>
        <v>3301</v>
      </c>
      <c r="T450" s="35">
        <f>ROUND((Reference!M$16*List!$H450)+Reference!M$17,0)</f>
        <v>3942</v>
      </c>
      <c r="U450" s="35">
        <f>ROUND((Reference!N$16*List!$H450)+Reference!N$17,0)</f>
        <v>15905</v>
      </c>
      <c r="V450" s="36">
        <f>ROUND((Reference!O$16*List!$H450)+Reference!O$17,0)</f>
        <v>591</v>
      </c>
      <c r="W450" s="36">
        <f>ROUND((Reference!P$16*List!$H450)+Reference!P$17,0)</f>
        <v>833</v>
      </c>
      <c r="X450" s="36">
        <f>ROUND((Reference!Q$16*List!$H450)+Reference!Q$17,0)</f>
        <v>417</v>
      </c>
      <c r="Y450" s="37"/>
      <c r="Z450" s="4" t="str">
        <f t="shared" si="13"/>
        <v>CRISP, Georgia</v>
      </c>
      <c r="AA450" s="42" t="s">
        <v>1723</v>
      </c>
      <c r="AB450" s="38" t="s">
        <v>54</v>
      </c>
      <c r="AC450" s="43" t="s">
        <v>1589</v>
      </c>
      <c r="AD450" s="45"/>
      <c r="AE450">
        <f t="shared" si="14"/>
        <v>0.74860000000000004</v>
      </c>
      <c r="AF450">
        <v>47260</v>
      </c>
      <c r="AG450" t="s">
        <v>1728</v>
      </c>
      <c r="AH450">
        <v>0.89660000000000006</v>
      </c>
    </row>
    <row r="451" spans="1:34" x14ac:dyDescent="0.35">
      <c r="A451" s="28" t="s">
        <v>1725</v>
      </c>
      <c r="B451" s="28" t="s">
        <v>1726</v>
      </c>
      <c r="C451" s="29">
        <v>16860</v>
      </c>
      <c r="D451" s="30" t="s">
        <v>539</v>
      </c>
      <c r="E451" s="31" t="s">
        <v>1727</v>
      </c>
      <c r="F451" s="54" t="s">
        <v>1589</v>
      </c>
      <c r="G451" s="33" t="s">
        <v>53</v>
      </c>
      <c r="H451" s="40">
        <v>0.83250000000000002</v>
      </c>
      <c r="I451" s="35">
        <f>ROUND((Reference!B$16*List!$H451)+Reference!B$17,0)</f>
        <v>983</v>
      </c>
      <c r="J451" s="35">
        <f>ROUND((Reference!C$16*List!$H451)+Reference!C$17,0)</f>
        <v>1466</v>
      </c>
      <c r="K451" s="35">
        <f>ROUND((Reference!D$16*List!$H451)+Reference!D$17,0)</f>
        <v>1756</v>
      </c>
      <c r="L451" s="35">
        <f>ROUND((Reference!E$16*List!$H451)+Reference!E$17,0)</f>
        <v>2171</v>
      </c>
      <c r="M451" s="35">
        <f>ROUND((Reference!F$16*List!$H451)+Reference!F$17,0)</f>
        <v>2262</v>
      </c>
      <c r="N451" s="35">
        <f>ROUND((Reference!G$16*List!$H451)+Reference!G$17,0)</f>
        <v>2560</v>
      </c>
      <c r="O451" s="35">
        <f>ROUND((Reference!H$16*List!$H451)+Reference!H$17,0)</f>
        <v>2658</v>
      </c>
      <c r="P451" s="35">
        <f>ROUND((Reference!I$16*List!$H451)+Reference!I$17,0)</f>
        <v>2763</v>
      </c>
      <c r="Q451" s="35">
        <f>ROUND((Reference!J$16*List!$H451)+Reference!J$17,0)</f>
        <v>3199</v>
      </c>
      <c r="R451" s="35">
        <f>ROUND((Reference!K$16*List!$H451)+Reference!K$17,0)</f>
        <v>3300</v>
      </c>
      <c r="S451" s="35">
        <f>ROUND((Reference!L$16*List!$H451)+Reference!L$17,0)</f>
        <v>3561</v>
      </c>
      <c r="T451" s="35">
        <f>ROUND((Reference!M$16*List!$H451)+Reference!M$17,0)</f>
        <v>4253</v>
      </c>
      <c r="U451" s="35">
        <f>ROUND((Reference!N$16*List!$H451)+Reference!N$17,0)</f>
        <v>17160</v>
      </c>
      <c r="V451" s="36">
        <f>ROUND((Reference!O$16*List!$H451)+Reference!O$17,0)</f>
        <v>638</v>
      </c>
      <c r="W451" s="36">
        <f>ROUND((Reference!P$16*List!$H451)+Reference!P$17,0)</f>
        <v>899</v>
      </c>
      <c r="X451" s="36">
        <f>ROUND((Reference!Q$16*List!$H451)+Reference!Q$17,0)</f>
        <v>449</v>
      </c>
      <c r="Y451" s="37"/>
      <c r="Z451" s="4" t="str">
        <f t="shared" si="13"/>
        <v>DADE, Georgia</v>
      </c>
      <c r="AA451" s="31" t="s">
        <v>1727</v>
      </c>
      <c r="AB451" s="38" t="s">
        <v>54</v>
      </c>
      <c r="AC451" s="32" t="s">
        <v>1589</v>
      </c>
      <c r="AD451" s="39"/>
      <c r="AE451">
        <f t="shared" si="14"/>
        <v>0.83250000000000002</v>
      </c>
      <c r="AF451">
        <v>47300</v>
      </c>
      <c r="AG451" t="s">
        <v>1012</v>
      </c>
      <c r="AH451">
        <v>0.97450000000000003</v>
      </c>
    </row>
    <row r="452" spans="1:34" x14ac:dyDescent="0.35">
      <c r="A452" s="28" t="s">
        <v>1729</v>
      </c>
      <c r="B452" s="28" t="s">
        <v>1730</v>
      </c>
      <c r="C452" s="29">
        <v>12060</v>
      </c>
      <c r="D452" s="30" t="s">
        <v>353</v>
      </c>
      <c r="E452" s="31" t="s">
        <v>1731</v>
      </c>
      <c r="F452" s="54" t="s">
        <v>1589</v>
      </c>
      <c r="G452" s="33" t="s">
        <v>53</v>
      </c>
      <c r="H452" s="40">
        <v>0.94930000000000003</v>
      </c>
      <c r="I452" s="35">
        <f>ROUND((Reference!B$16*List!$H452)+Reference!B$17,0)</f>
        <v>1083</v>
      </c>
      <c r="J452" s="35">
        <f>ROUND((Reference!C$16*List!$H452)+Reference!C$17,0)</f>
        <v>1615</v>
      </c>
      <c r="K452" s="35">
        <f>ROUND((Reference!D$16*List!$H452)+Reference!D$17,0)</f>
        <v>1935</v>
      </c>
      <c r="L452" s="35">
        <f>ROUND((Reference!E$16*List!$H452)+Reference!E$17,0)</f>
        <v>2392</v>
      </c>
      <c r="M452" s="35">
        <f>ROUND((Reference!F$16*List!$H452)+Reference!F$17,0)</f>
        <v>2492</v>
      </c>
      <c r="N452" s="35">
        <f>ROUND((Reference!G$16*List!$H452)+Reference!G$17,0)</f>
        <v>2821</v>
      </c>
      <c r="O452" s="35">
        <f>ROUND((Reference!H$16*List!$H452)+Reference!H$17,0)</f>
        <v>2929</v>
      </c>
      <c r="P452" s="35">
        <f>ROUND((Reference!I$16*List!$H452)+Reference!I$17,0)</f>
        <v>3044</v>
      </c>
      <c r="Q452" s="35">
        <f>ROUND((Reference!J$16*List!$H452)+Reference!J$17,0)</f>
        <v>3525</v>
      </c>
      <c r="R452" s="35">
        <f>ROUND((Reference!K$16*List!$H452)+Reference!K$17,0)</f>
        <v>3637</v>
      </c>
      <c r="S452" s="35">
        <f>ROUND((Reference!L$16*List!$H452)+Reference!L$17,0)</f>
        <v>3924</v>
      </c>
      <c r="T452" s="35">
        <f>ROUND((Reference!M$16*List!$H452)+Reference!M$17,0)</f>
        <v>4686</v>
      </c>
      <c r="U452" s="35">
        <f>ROUND((Reference!N$16*List!$H452)+Reference!N$17,0)</f>
        <v>18909</v>
      </c>
      <c r="V452" s="36">
        <f>ROUND((Reference!O$16*List!$H452)+Reference!O$17,0)</f>
        <v>703</v>
      </c>
      <c r="W452" s="36">
        <f>ROUND((Reference!P$16*List!$H452)+Reference!P$17,0)</f>
        <v>990</v>
      </c>
      <c r="X452" s="36">
        <f>ROUND((Reference!Q$16*List!$H452)+Reference!Q$17,0)</f>
        <v>495</v>
      </c>
      <c r="Y452" s="37"/>
      <c r="Z452" s="4" t="str">
        <f t="shared" si="13"/>
        <v>DAWSON, Georgia</v>
      </c>
      <c r="AA452" s="31" t="s">
        <v>1731</v>
      </c>
      <c r="AB452" s="38" t="s">
        <v>54</v>
      </c>
      <c r="AC452" s="32" t="s">
        <v>1589</v>
      </c>
      <c r="AD452" s="39"/>
      <c r="AE452">
        <f t="shared" si="14"/>
        <v>0.94930000000000003</v>
      </c>
      <c r="AF452">
        <v>47380</v>
      </c>
      <c r="AG452" t="s">
        <v>1735</v>
      </c>
      <c r="AH452">
        <v>0.91120000000000001</v>
      </c>
    </row>
    <row r="453" spans="1:34" x14ac:dyDescent="0.35">
      <c r="A453" s="28" t="s">
        <v>1732</v>
      </c>
      <c r="B453" s="28" t="s">
        <v>1733</v>
      </c>
      <c r="C453" s="41">
        <v>99911</v>
      </c>
      <c r="D453" s="30" t="s">
        <v>95</v>
      </c>
      <c r="E453" s="42" t="s">
        <v>1734</v>
      </c>
      <c r="F453" s="55" t="s">
        <v>1589</v>
      </c>
      <c r="G453" s="33" t="s">
        <v>64</v>
      </c>
      <c r="H453" s="44">
        <v>0.74860000000000004</v>
      </c>
      <c r="I453" s="35">
        <f>ROUND((Reference!B$16*List!$H453)+Reference!B$17,0)</f>
        <v>911</v>
      </c>
      <c r="J453" s="35">
        <f>ROUND((Reference!C$16*List!$H453)+Reference!C$17,0)</f>
        <v>1358</v>
      </c>
      <c r="K453" s="35">
        <f>ROUND((Reference!D$16*List!$H453)+Reference!D$17,0)</f>
        <v>1628</v>
      </c>
      <c r="L453" s="35">
        <f>ROUND((Reference!E$16*List!$H453)+Reference!E$17,0)</f>
        <v>2012</v>
      </c>
      <c r="M453" s="35">
        <f>ROUND((Reference!F$16*List!$H453)+Reference!F$17,0)</f>
        <v>2096</v>
      </c>
      <c r="N453" s="35">
        <f>ROUND((Reference!G$16*List!$H453)+Reference!G$17,0)</f>
        <v>2373</v>
      </c>
      <c r="O453" s="35">
        <f>ROUND((Reference!H$16*List!$H453)+Reference!H$17,0)</f>
        <v>2464</v>
      </c>
      <c r="P453" s="35">
        <f>ROUND((Reference!I$16*List!$H453)+Reference!I$17,0)</f>
        <v>2561</v>
      </c>
      <c r="Q453" s="35">
        <f>ROUND((Reference!J$16*List!$H453)+Reference!J$17,0)</f>
        <v>2965</v>
      </c>
      <c r="R453" s="35">
        <f>ROUND((Reference!K$16*List!$H453)+Reference!K$17,0)</f>
        <v>3059</v>
      </c>
      <c r="S453" s="35">
        <f>ROUND((Reference!L$16*List!$H453)+Reference!L$17,0)</f>
        <v>3301</v>
      </c>
      <c r="T453" s="35">
        <f>ROUND((Reference!M$16*List!$H453)+Reference!M$17,0)</f>
        <v>3942</v>
      </c>
      <c r="U453" s="35">
        <f>ROUND((Reference!N$16*List!$H453)+Reference!N$17,0)</f>
        <v>15905</v>
      </c>
      <c r="V453" s="36">
        <f>ROUND((Reference!O$16*List!$H453)+Reference!O$17,0)</f>
        <v>591</v>
      </c>
      <c r="W453" s="36">
        <f>ROUND((Reference!P$16*List!$H453)+Reference!P$17,0)</f>
        <v>833</v>
      </c>
      <c r="X453" s="36">
        <f>ROUND((Reference!Q$16*List!$H453)+Reference!Q$17,0)</f>
        <v>417</v>
      </c>
      <c r="Y453" s="37"/>
      <c r="Z453" s="4" t="str">
        <f t="shared" si="13"/>
        <v>DECATUR, Georgia</v>
      </c>
      <c r="AA453" s="42" t="s">
        <v>1734</v>
      </c>
      <c r="AB453" s="38" t="s">
        <v>54</v>
      </c>
      <c r="AC453" s="43" t="s">
        <v>1589</v>
      </c>
      <c r="AD453" s="45"/>
      <c r="AE453">
        <f t="shared" si="14"/>
        <v>0.74860000000000004</v>
      </c>
      <c r="AF453">
        <v>47460</v>
      </c>
      <c r="AG453" t="s">
        <v>1738</v>
      </c>
      <c r="AH453">
        <v>1.0433000000000001</v>
      </c>
    </row>
    <row r="454" spans="1:34" x14ac:dyDescent="0.35">
      <c r="A454" s="28" t="s">
        <v>1736</v>
      </c>
      <c r="B454" s="28" t="s">
        <v>1737</v>
      </c>
      <c r="C454" s="41">
        <v>12060</v>
      </c>
      <c r="D454" s="30" t="s">
        <v>353</v>
      </c>
      <c r="E454" s="42" t="s">
        <v>155</v>
      </c>
      <c r="F454" s="54" t="s">
        <v>1589</v>
      </c>
      <c r="G454" s="33" t="s">
        <v>53</v>
      </c>
      <c r="H454" s="44">
        <v>0.94930000000000003</v>
      </c>
      <c r="I454" s="35">
        <f>ROUND((Reference!B$16*List!$H454)+Reference!B$17,0)</f>
        <v>1083</v>
      </c>
      <c r="J454" s="35">
        <f>ROUND((Reference!C$16*List!$H454)+Reference!C$17,0)</f>
        <v>1615</v>
      </c>
      <c r="K454" s="35">
        <f>ROUND((Reference!D$16*List!$H454)+Reference!D$17,0)</f>
        <v>1935</v>
      </c>
      <c r="L454" s="35">
        <f>ROUND((Reference!E$16*List!$H454)+Reference!E$17,0)</f>
        <v>2392</v>
      </c>
      <c r="M454" s="35">
        <f>ROUND((Reference!F$16*List!$H454)+Reference!F$17,0)</f>
        <v>2492</v>
      </c>
      <c r="N454" s="35">
        <f>ROUND((Reference!G$16*List!$H454)+Reference!G$17,0)</f>
        <v>2821</v>
      </c>
      <c r="O454" s="35">
        <f>ROUND((Reference!H$16*List!$H454)+Reference!H$17,0)</f>
        <v>2929</v>
      </c>
      <c r="P454" s="35">
        <f>ROUND((Reference!I$16*List!$H454)+Reference!I$17,0)</f>
        <v>3044</v>
      </c>
      <c r="Q454" s="35">
        <f>ROUND((Reference!J$16*List!$H454)+Reference!J$17,0)</f>
        <v>3525</v>
      </c>
      <c r="R454" s="35">
        <f>ROUND((Reference!K$16*List!$H454)+Reference!K$17,0)</f>
        <v>3637</v>
      </c>
      <c r="S454" s="35">
        <f>ROUND((Reference!L$16*List!$H454)+Reference!L$17,0)</f>
        <v>3924</v>
      </c>
      <c r="T454" s="35">
        <f>ROUND((Reference!M$16*List!$H454)+Reference!M$17,0)</f>
        <v>4686</v>
      </c>
      <c r="U454" s="35">
        <f>ROUND((Reference!N$16*List!$H454)+Reference!N$17,0)</f>
        <v>18909</v>
      </c>
      <c r="V454" s="36">
        <f>ROUND((Reference!O$16*List!$H454)+Reference!O$17,0)</f>
        <v>703</v>
      </c>
      <c r="W454" s="36">
        <f>ROUND((Reference!P$16*List!$H454)+Reference!P$17,0)</f>
        <v>990</v>
      </c>
      <c r="X454" s="36">
        <f>ROUND((Reference!Q$16*List!$H454)+Reference!Q$17,0)</f>
        <v>495</v>
      </c>
      <c r="Y454" s="37"/>
      <c r="Z454" s="4" t="str">
        <f t="shared" si="13"/>
        <v>DE KALB, Georgia</v>
      </c>
      <c r="AA454" s="42" t="s">
        <v>155</v>
      </c>
      <c r="AB454" s="38" t="s">
        <v>54</v>
      </c>
      <c r="AC454" s="43" t="s">
        <v>1589</v>
      </c>
      <c r="AD454" s="45"/>
      <c r="AE454">
        <f t="shared" si="14"/>
        <v>0.94930000000000003</v>
      </c>
      <c r="AF454">
        <v>47580</v>
      </c>
      <c r="AG454" t="s">
        <v>1742</v>
      </c>
      <c r="AH454">
        <v>0.74750000000000005</v>
      </c>
    </row>
    <row r="455" spans="1:34" x14ac:dyDescent="0.35">
      <c r="A455" s="28" t="s">
        <v>1739</v>
      </c>
      <c r="B455" s="28" t="s">
        <v>1740</v>
      </c>
      <c r="C455" s="41">
        <v>99911</v>
      </c>
      <c r="D455" s="30" t="s">
        <v>95</v>
      </c>
      <c r="E455" s="42" t="s">
        <v>1741</v>
      </c>
      <c r="F455" s="55" t="s">
        <v>1589</v>
      </c>
      <c r="G455" s="33" t="s">
        <v>64</v>
      </c>
      <c r="H455" s="44">
        <v>0.74860000000000004</v>
      </c>
      <c r="I455" s="35">
        <f>ROUND((Reference!B$16*List!$H455)+Reference!B$17,0)</f>
        <v>911</v>
      </c>
      <c r="J455" s="35">
        <f>ROUND((Reference!C$16*List!$H455)+Reference!C$17,0)</f>
        <v>1358</v>
      </c>
      <c r="K455" s="35">
        <f>ROUND((Reference!D$16*List!$H455)+Reference!D$17,0)</f>
        <v>1628</v>
      </c>
      <c r="L455" s="35">
        <f>ROUND((Reference!E$16*List!$H455)+Reference!E$17,0)</f>
        <v>2012</v>
      </c>
      <c r="M455" s="35">
        <f>ROUND((Reference!F$16*List!$H455)+Reference!F$17,0)</f>
        <v>2096</v>
      </c>
      <c r="N455" s="35">
        <f>ROUND((Reference!G$16*List!$H455)+Reference!G$17,0)</f>
        <v>2373</v>
      </c>
      <c r="O455" s="35">
        <f>ROUND((Reference!H$16*List!$H455)+Reference!H$17,0)</f>
        <v>2464</v>
      </c>
      <c r="P455" s="35">
        <f>ROUND((Reference!I$16*List!$H455)+Reference!I$17,0)</f>
        <v>2561</v>
      </c>
      <c r="Q455" s="35">
        <f>ROUND((Reference!J$16*List!$H455)+Reference!J$17,0)</f>
        <v>2965</v>
      </c>
      <c r="R455" s="35">
        <f>ROUND((Reference!K$16*List!$H455)+Reference!K$17,0)</f>
        <v>3059</v>
      </c>
      <c r="S455" s="35">
        <f>ROUND((Reference!L$16*List!$H455)+Reference!L$17,0)</f>
        <v>3301</v>
      </c>
      <c r="T455" s="35">
        <f>ROUND((Reference!M$16*List!$H455)+Reference!M$17,0)</f>
        <v>3942</v>
      </c>
      <c r="U455" s="35">
        <f>ROUND((Reference!N$16*List!$H455)+Reference!N$17,0)</f>
        <v>15905</v>
      </c>
      <c r="V455" s="36">
        <f>ROUND((Reference!O$16*List!$H455)+Reference!O$17,0)</f>
        <v>591</v>
      </c>
      <c r="W455" s="36">
        <f>ROUND((Reference!P$16*List!$H455)+Reference!P$17,0)</f>
        <v>833</v>
      </c>
      <c r="X455" s="36">
        <f>ROUND((Reference!Q$16*List!$H455)+Reference!Q$17,0)</f>
        <v>417</v>
      </c>
      <c r="Y455" s="37"/>
      <c r="Z455" s="4" t="str">
        <f t="shared" si="13"/>
        <v>DODGE, Georgia</v>
      </c>
      <c r="AA455" s="42" t="s">
        <v>1741</v>
      </c>
      <c r="AB455" s="38" t="s">
        <v>54</v>
      </c>
      <c r="AC455" s="43" t="s">
        <v>1589</v>
      </c>
      <c r="AD455" s="45"/>
      <c r="AE455">
        <f t="shared" si="14"/>
        <v>0.74860000000000004</v>
      </c>
      <c r="AF455">
        <v>47664</v>
      </c>
      <c r="AG455" t="s">
        <v>1746</v>
      </c>
      <c r="AH455">
        <v>0.89890000000000003</v>
      </c>
    </row>
    <row r="456" spans="1:34" x14ac:dyDescent="0.35">
      <c r="A456" s="28" t="s">
        <v>1743</v>
      </c>
      <c r="B456" s="28" t="s">
        <v>1744</v>
      </c>
      <c r="C456" s="41">
        <v>99911</v>
      </c>
      <c r="D456" s="30" t="s">
        <v>95</v>
      </c>
      <c r="E456" s="42" t="s">
        <v>1745</v>
      </c>
      <c r="F456" s="55" t="s">
        <v>1589</v>
      </c>
      <c r="G456" s="33" t="s">
        <v>64</v>
      </c>
      <c r="H456" s="44">
        <v>0.74860000000000004</v>
      </c>
      <c r="I456" s="35">
        <f>ROUND((Reference!B$16*List!$H456)+Reference!B$17,0)</f>
        <v>911</v>
      </c>
      <c r="J456" s="35">
        <f>ROUND((Reference!C$16*List!$H456)+Reference!C$17,0)</f>
        <v>1358</v>
      </c>
      <c r="K456" s="35">
        <f>ROUND((Reference!D$16*List!$H456)+Reference!D$17,0)</f>
        <v>1628</v>
      </c>
      <c r="L456" s="35">
        <f>ROUND((Reference!E$16*List!$H456)+Reference!E$17,0)</f>
        <v>2012</v>
      </c>
      <c r="M456" s="35">
        <f>ROUND((Reference!F$16*List!$H456)+Reference!F$17,0)</f>
        <v>2096</v>
      </c>
      <c r="N456" s="35">
        <f>ROUND((Reference!G$16*List!$H456)+Reference!G$17,0)</f>
        <v>2373</v>
      </c>
      <c r="O456" s="35">
        <f>ROUND((Reference!H$16*List!$H456)+Reference!H$17,0)</f>
        <v>2464</v>
      </c>
      <c r="P456" s="35">
        <f>ROUND((Reference!I$16*List!$H456)+Reference!I$17,0)</f>
        <v>2561</v>
      </c>
      <c r="Q456" s="35">
        <f>ROUND((Reference!J$16*List!$H456)+Reference!J$17,0)</f>
        <v>2965</v>
      </c>
      <c r="R456" s="35">
        <f>ROUND((Reference!K$16*List!$H456)+Reference!K$17,0)</f>
        <v>3059</v>
      </c>
      <c r="S456" s="35">
        <f>ROUND((Reference!L$16*List!$H456)+Reference!L$17,0)</f>
        <v>3301</v>
      </c>
      <c r="T456" s="35">
        <f>ROUND((Reference!M$16*List!$H456)+Reference!M$17,0)</f>
        <v>3942</v>
      </c>
      <c r="U456" s="35">
        <f>ROUND((Reference!N$16*List!$H456)+Reference!N$17,0)</f>
        <v>15905</v>
      </c>
      <c r="V456" s="36">
        <f>ROUND((Reference!O$16*List!$H456)+Reference!O$17,0)</f>
        <v>591</v>
      </c>
      <c r="W456" s="36">
        <f>ROUND((Reference!P$16*List!$H456)+Reference!P$17,0)</f>
        <v>833</v>
      </c>
      <c r="X456" s="36">
        <f>ROUND((Reference!Q$16*List!$H456)+Reference!Q$17,0)</f>
        <v>417</v>
      </c>
      <c r="Y456" s="37"/>
      <c r="Z456" s="4" t="str">
        <f t="shared" si="13"/>
        <v>DOOLY, Georgia</v>
      </c>
      <c r="AA456" s="42" t="s">
        <v>1745</v>
      </c>
      <c r="AB456" s="38" t="s">
        <v>54</v>
      </c>
      <c r="AC456" s="43" t="s">
        <v>1589</v>
      </c>
      <c r="AD456" s="45"/>
      <c r="AE456">
        <f t="shared" si="14"/>
        <v>0.74860000000000004</v>
      </c>
      <c r="AF456">
        <v>47894</v>
      </c>
      <c r="AG456" t="s">
        <v>1750</v>
      </c>
      <c r="AH456">
        <v>1.0406</v>
      </c>
    </row>
    <row r="457" spans="1:34" x14ac:dyDescent="0.35">
      <c r="A457" s="28" t="s">
        <v>1747</v>
      </c>
      <c r="B457" s="28" t="s">
        <v>1748</v>
      </c>
      <c r="C457" s="29">
        <v>10500</v>
      </c>
      <c r="D457" s="30" t="s">
        <v>292</v>
      </c>
      <c r="E457" s="31" t="s">
        <v>1749</v>
      </c>
      <c r="F457" s="54" t="s">
        <v>1589</v>
      </c>
      <c r="G457" s="33" t="s">
        <v>53</v>
      </c>
      <c r="H457" s="40">
        <v>0.86310000000000009</v>
      </c>
      <c r="I457" s="35">
        <f>ROUND((Reference!B$16*List!$H457)+Reference!B$17,0)</f>
        <v>1009</v>
      </c>
      <c r="J457" s="35">
        <f>ROUND((Reference!C$16*List!$H457)+Reference!C$17,0)</f>
        <v>1505</v>
      </c>
      <c r="K457" s="35">
        <f>ROUND((Reference!D$16*List!$H457)+Reference!D$17,0)</f>
        <v>1803</v>
      </c>
      <c r="L457" s="35">
        <f>ROUND((Reference!E$16*List!$H457)+Reference!E$17,0)</f>
        <v>2229</v>
      </c>
      <c r="M457" s="35">
        <f>ROUND((Reference!F$16*List!$H457)+Reference!F$17,0)</f>
        <v>2322</v>
      </c>
      <c r="N457" s="35">
        <f>ROUND((Reference!G$16*List!$H457)+Reference!G$17,0)</f>
        <v>2629</v>
      </c>
      <c r="O457" s="35">
        <f>ROUND((Reference!H$16*List!$H457)+Reference!H$17,0)</f>
        <v>2729</v>
      </c>
      <c r="P457" s="35">
        <f>ROUND((Reference!I$16*List!$H457)+Reference!I$17,0)</f>
        <v>2837</v>
      </c>
      <c r="Q457" s="35">
        <f>ROUND((Reference!J$16*List!$H457)+Reference!J$17,0)</f>
        <v>3284</v>
      </c>
      <c r="R457" s="35">
        <f>ROUND((Reference!K$16*List!$H457)+Reference!K$17,0)</f>
        <v>3388</v>
      </c>
      <c r="S457" s="35">
        <f>ROUND((Reference!L$16*List!$H457)+Reference!L$17,0)</f>
        <v>3656</v>
      </c>
      <c r="T457" s="35">
        <f>ROUND((Reference!M$16*List!$H457)+Reference!M$17,0)</f>
        <v>4367</v>
      </c>
      <c r="U457" s="35">
        <f>ROUND((Reference!N$16*List!$H457)+Reference!N$17,0)</f>
        <v>17618</v>
      </c>
      <c r="V457" s="36">
        <f>ROUND((Reference!O$16*List!$H457)+Reference!O$17,0)</f>
        <v>655</v>
      </c>
      <c r="W457" s="36">
        <f>ROUND((Reference!P$16*List!$H457)+Reference!P$17,0)</f>
        <v>923</v>
      </c>
      <c r="X457" s="36">
        <f>ROUND((Reference!Q$16*List!$H457)+Reference!Q$17,0)</f>
        <v>461</v>
      </c>
      <c r="Y457" s="37"/>
      <c r="Z457" s="4" t="str">
        <f t="shared" si="13"/>
        <v>DOUGHERTY, Georgia</v>
      </c>
      <c r="AA457" s="31" t="s">
        <v>1749</v>
      </c>
      <c r="AB457" s="38" t="s">
        <v>54</v>
      </c>
      <c r="AC457" s="32" t="s">
        <v>1589</v>
      </c>
      <c r="AD457" s="39"/>
      <c r="AE457">
        <f t="shared" si="14"/>
        <v>0.86310000000000009</v>
      </c>
      <c r="AF457">
        <v>47940</v>
      </c>
      <c r="AG457" t="s">
        <v>1753</v>
      </c>
      <c r="AH457">
        <v>0.79420000000000002</v>
      </c>
    </row>
    <row r="458" spans="1:34" x14ac:dyDescent="0.35">
      <c r="A458" s="28" t="s">
        <v>1751</v>
      </c>
      <c r="B458" s="28" t="s">
        <v>1752</v>
      </c>
      <c r="C458" s="29">
        <v>12060</v>
      </c>
      <c r="D458" s="30" t="s">
        <v>353</v>
      </c>
      <c r="E458" s="31" t="s">
        <v>1109</v>
      </c>
      <c r="F458" s="54" t="s">
        <v>1589</v>
      </c>
      <c r="G458" s="33" t="s">
        <v>53</v>
      </c>
      <c r="H458" s="40">
        <v>0.94930000000000003</v>
      </c>
      <c r="I458" s="35">
        <f>ROUND((Reference!B$16*List!$H458)+Reference!B$17,0)</f>
        <v>1083</v>
      </c>
      <c r="J458" s="35">
        <f>ROUND((Reference!C$16*List!$H458)+Reference!C$17,0)</f>
        <v>1615</v>
      </c>
      <c r="K458" s="35">
        <f>ROUND((Reference!D$16*List!$H458)+Reference!D$17,0)</f>
        <v>1935</v>
      </c>
      <c r="L458" s="35">
        <f>ROUND((Reference!E$16*List!$H458)+Reference!E$17,0)</f>
        <v>2392</v>
      </c>
      <c r="M458" s="35">
        <f>ROUND((Reference!F$16*List!$H458)+Reference!F$17,0)</f>
        <v>2492</v>
      </c>
      <c r="N458" s="35">
        <f>ROUND((Reference!G$16*List!$H458)+Reference!G$17,0)</f>
        <v>2821</v>
      </c>
      <c r="O458" s="35">
        <f>ROUND((Reference!H$16*List!$H458)+Reference!H$17,0)</f>
        <v>2929</v>
      </c>
      <c r="P458" s="35">
        <f>ROUND((Reference!I$16*List!$H458)+Reference!I$17,0)</f>
        <v>3044</v>
      </c>
      <c r="Q458" s="35">
        <f>ROUND((Reference!J$16*List!$H458)+Reference!J$17,0)</f>
        <v>3525</v>
      </c>
      <c r="R458" s="35">
        <f>ROUND((Reference!K$16*List!$H458)+Reference!K$17,0)</f>
        <v>3637</v>
      </c>
      <c r="S458" s="35">
        <f>ROUND((Reference!L$16*List!$H458)+Reference!L$17,0)</f>
        <v>3924</v>
      </c>
      <c r="T458" s="35">
        <f>ROUND((Reference!M$16*List!$H458)+Reference!M$17,0)</f>
        <v>4686</v>
      </c>
      <c r="U458" s="35">
        <f>ROUND((Reference!N$16*List!$H458)+Reference!N$17,0)</f>
        <v>18909</v>
      </c>
      <c r="V458" s="36">
        <f>ROUND((Reference!O$16*List!$H458)+Reference!O$17,0)</f>
        <v>703</v>
      </c>
      <c r="W458" s="36">
        <f>ROUND((Reference!P$16*List!$H458)+Reference!P$17,0)</f>
        <v>990</v>
      </c>
      <c r="X458" s="36">
        <f>ROUND((Reference!Q$16*List!$H458)+Reference!Q$17,0)</f>
        <v>495</v>
      </c>
      <c r="Y458" s="37"/>
      <c r="Z458" s="4" t="str">
        <f t="shared" si="13"/>
        <v>DOUGLAS, Georgia</v>
      </c>
      <c r="AA458" s="31" t="s">
        <v>1109</v>
      </c>
      <c r="AB458" s="38" t="s">
        <v>54</v>
      </c>
      <c r="AC458" s="32" t="s">
        <v>1589</v>
      </c>
      <c r="AD458" s="39"/>
      <c r="AE458">
        <f t="shared" si="14"/>
        <v>0.94930000000000003</v>
      </c>
      <c r="AF458">
        <v>48060</v>
      </c>
      <c r="AG458" t="s">
        <v>1757</v>
      </c>
      <c r="AH458">
        <v>0.93720000000000003</v>
      </c>
    </row>
    <row r="459" spans="1:34" x14ac:dyDescent="0.35">
      <c r="A459" s="28" t="s">
        <v>1754</v>
      </c>
      <c r="B459" s="28" t="s">
        <v>1755</v>
      </c>
      <c r="C459" s="29">
        <v>99911</v>
      </c>
      <c r="D459" s="30" t="s">
        <v>95</v>
      </c>
      <c r="E459" s="31" t="s">
        <v>1756</v>
      </c>
      <c r="F459" s="55" t="s">
        <v>1589</v>
      </c>
      <c r="G459" s="33" t="s">
        <v>64</v>
      </c>
      <c r="H459" s="40">
        <v>0.74860000000000004</v>
      </c>
      <c r="I459" s="35">
        <f>ROUND((Reference!B$16*List!$H459)+Reference!B$17,0)</f>
        <v>911</v>
      </c>
      <c r="J459" s="35">
        <f>ROUND((Reference!C$16*List!$H459)+Reference!C$17,0)</f>
        <v>1358</v>
      </c>
      <c r="K459" s="35">
        <f>ROUND((Reference!D$16*List!$H459)+Reference!D$17,0)</f>
        <v>1628</v>
      </c>
      <c r="L459" s="35">
        <f>ROUND((Reference!E$16*List!$H459)+Reference!E$17,0)</f>
        <v>2012</v>
      </c>
      <c r="M459" s="35">
        <f>ROUND((Reference!F$16*List!$H459)+Reference!F$17,0)</f>
        <v>2096</v>
      </c>
      <c r="N459" s="35">
        <f>ROUND((Reference!G$16*List!$H459)+Reference!G$17,0)</f>
        <v>2373</v>
      </c>
      <c r="O459" s="35">
        <f>ROUND((Reference!H$16*List!$H459)+Reference!H$17,0)</f>
        <v>2464</v>
      </c>
      <c r="P459" s="35">
        <f>ROUND((Reference!I$16*List!$H459)+Reference!I$17,0)</f>
        <v>2561</v>
      </c>
      <c r="Q459" s="35">
        <f>ROUND((Reference!J$16*List!$H459)+Reference!J$17,0)</f>
        <v>2965</v>
      </c>
      <c r="R459" s="35">
        <f>ROUND((Reference!K$16*List!$H459)+Reference!K$17,0)</f>
        <v>3059</v>
      </c>
      <c r="S459" s="35">
        <f>ROUND((Reference!L$16*List!$H459)+Reference!L$17,0)</f>
        <v>3301</v>
      </c>
      <c r="T459" s="35">
        <f>ROUND((Reference!M$16*List!$H459)+Reference!M$17,0)</f>
        <v>3942</v>
      </c>
      <c r="U459" s="35">
        <f>ROUND((Reference!N$16*List!$H459)+Reference!N$17,0)</f>
        <v>15905</v>
      </c>
      <c r="V459" s="36">
        <f>ROUND((Reference!O$16*List!$H459)+Reference!O$17,0)</f>
        <v>591</v>
      </c>
      <c r="W459" s="36">
        <f>ROUND((Reference!P$16*List!$H459)+Reference!P$17,0)</f>
        <v>833</v>
      </c>
      <c r="X459" s="36">
        <f>ROUND((Reference!Q$16*List!$H459)+Reference!Q$17,0)</f>
        <v>417</v>
      </c>
      <c r="Y459" s="37"/>
      <c r="Z459" s="4" t="str">
        <f t="shared" si="13"/>
        <v>EARLY, Georgia</v>
      </c>
      <c r="AA459" s="31" t="s">
        <v>1756</v>
      </c>
      <c r="AB459" s="38" t="s">
        <v>54</v>
      </c>
      <c r="AC459" s="32" t="s">
        <v>1589</v>
      </c>
      <c r="AD459" s="39"/>
      <c r="AE459">
        <f t="shared" si="14"/>
        <v>0.74860000000000004</v>
      </c>
      <c r="AF459">
        <v>48140</v>
      </c>
      <c r="AG459" t="s">
        <v>1761</v>
      </c>
      <c r="AH459">
        <v>0.84730000000000005</v>
      </c>
    </row>
    <row r="460" spans="1:34" x14ac:dyDescent="0.35">
      <c r="A460" s="28" t="s">
        <v>1758</v>
      </c>
      <c r="B460" s="28" t="s">
        <v>1759</v>
      </c>
      <c r="C460" s="41">
        <v>46660</v>
      </c>
      <c r="D460" s="30" t="s">
        <v>1635</v>
      </c>
      <c r="E460" s="42" t="s">
        <v>1760</v>
      </c>
      <c r="F460" s="54" t="s">
        <v>1589</v>
      </c>
      <c r="G460" s="33" t="s">
        <v>53</v>
      </c>
      <c r="H460" s="44">
        <v>0.73350000000000004</v>
      </c>
      <c r="I460" s="35">
        <f>ROUND((Reference!B$16*List!$H460)+Reference!B$17,0)</f>
        <v>898</v>
      </c>
      <c r="J460" s="35">
        <f>ROUND((Reference!C$16*List!$H460)+Reference!C$17,0)</f>
        <v>1339</v>
      </c>
      <c r="K460" s="35">
        <f>ROUND((Reference!D$16*List!$H460)+Reference!D$17,0)</f>
        <v>1605</v>
      </c>
      <c r="L460" s="35">
        <f>ROUND((Reference!E$16*List!$H460)+Reference!E$17,0)</f>
        <v>1984</v>
      </c>
      <c r="M460" s="35">
        <f>ROUND((Reference!F$16*List!$H460)+Reference!F$17,0)</f>
        <v>2066</v>
      </c>
      <c r="N460" s="35">
        <f>ROUND((Reference!G$16*List!$H460)+Reference!G$17,0)</f>
        <v>2339</v>
      </c>
      <c r="O460" s="35">
        <f>ROUND((Reference!H$16*List!$H460)+Reference!H$17,0)</f>
        <v>2429</v>
      </c>
      <c r="P460" s="35">
        <f>ROUND((Reference!I$16*List!$H460)+Reference!I$17,0)</f>
        <v>2524</v>
      </c>
      <c r="Q460" s="35">
        <f>ROUND((Reference!J$16*List!$H460)+Reference!J$17,0)</f>
        <v>2923</v>
      </c>
      <c r="R460" s="35">
        <f>ROUND((Reference!K$16*List!$H460)+Reference!K$17,0)</f>
        <v>3015</v>
      </c>
      <c r="S460" s="35">
        <f>ROUND((Reference!L$16*List!$H460)+Reference!L$17,0)</f>
        <v>3254</v>
      </c>
      <c r="T460" s="35">
        <f>ROUND((Reference!M$16*List!$H460)+Reference!M$17,0)</f>
        <v>3886</v>
      </c>
      <c r="U460" s="35">
        <f>ROUND((Reference!N$16*List!$H460)+Reference!N$17,0)</f>
        <v>15679</v>
      </c>
      <c r="V460" s="36">
        <f>ROUND((Reference!O$16*List!$H460)+Reference!O$17,0)</f>
        <v>583</v>
      </c>
      <c r="W460" s="36">
        <f>ROUND((Reference!P$16*List!$H460)+Reference!P$17,0)</f>
        <v>821</v>
      </c>
      <c r="X460" s="36">
        <f>ROUND((Reference!Q$16*List!$H460)+Reference!Q$17,0)</f>
        <v>411</v>
      </c>
      <c r="Y460" s="37"/>
      <c r="Z460" s="4" t="str">
        <f t="shared" si="13"/>
        <v>ECHOLS, Georgia</v>
      </c>
      <c r="AA460" s="42" t="s">
        <v>1760</v>
      </c>
      <c r="AB460" s="38" t="s">
        <v>54</v>
      </c>
      <c r="AC460" s="43" t="s">
        <v>1589</v>
      </c>
      <c r="AD460" s="45"/>
      <c r="AE460">
        <f t="shared" si="14"/>
        <v>0.73350000000000004</v>
      </c>
      <c r="AF460">
        <v>48260</v>
      </c>
      <c r="AG460" t="s">
        <v>1765</v>
      </c>
      <c r="AH460">
        <v>0.72070000000000001</v>
      </c>
    </row>
    <row r="461" spans="1:34" x14ac:dyDescent="0.35">
      <c r="A461" s="28" t="s">
        <v>1762</v>
      </c>
      <c r="B461" s="28" t="s">
        <v>1763</v>
      </c>
      <c r="C461" s="29">
        <v>42340</v>
      </c>
      <c r="D461" s="30" t="s">
        <v>1579</v>
      </c>
      <c r="E461" s="31" t="s">
        <v>1764</v>
      </c>
      <c r="F461" s="54" t="s">
        <v>1589</v>
      </c>
      <c r="G461" s="33" t="s">
        <v>53</v>
      </c>
      <c r="H461" s="40">
        <v>0.82600000000000007</v>
      </c>
      <c r="I461" s="35">
        <f>ROUND((Reference!B$16*List!$H461)+Reference!B$17,0)</f>
        <v>977</v>
      </c>
      <c r="J461" s="35">
        <f>ROUND((Reference!C$16*List!$H461)+Reference!C$17,0)</f>
        <v>1457</v>
      </c>
      <c r="K461" s="35">
        <f>ROUND((Reference!D$16*List!$H461)+Reference!D$17,0)</f>
        <v>1746</v>
      </c>
      <c r="L461" s="35">
        <f>ROUND((Reference!E$16*List!$H461)+Reference!E$17,0)</f>
        <v>2159</v>
      </c>
      <c r="M461" s="35">
        <f>ROUND((Reference!F$16*List!$H461)+Reference!F$17,0)</f>
        <v>2249</v>
      </c>
      <c r="N461" s="35">
        <f>ROUND((Reference!G$16*List!$H461)+Reference!G$17,0)</f>
        <v>2546</v>
      </c>
      <c r="O461" s="35">
        <f>ROUND((Reference!H$16*List!$H461)+Reference!H$17,0)</f>
        <v>2643</v>
      </c>
      <c r="P461" s="35">
        <f>ROUND((Reference!I$16*List!$H461)+Reference!I$17,0)</f>
        <v>2747</v>
      </c>
      <c r="Q461" s="35">
        <f>ROUND((Reference!J$16*List!$H461)+Reference!J$17,0)</f>
        <v>3181</v>
      </c>
      <c r="R461" s="35">
        <f>ROUND((Reference!K$16*List!$H461)+Reference!K$17,0)</f>
        <v>3282</v>
      </c>
      <c r="S461" s="35">
        <f>ROUND((Reference!L$16*List!$H461)+Reference!L$17,0)</f>
        <v>3541</v>
      </c>
      <c r="T461" s="35">
        <f>ROUND((Reference!M$16*List!$H461)+Reference!M$17,0)</f>
        <v>4229</v>
      </c>
      <c r="U461" s="35">
        <f>ROUND((Reference!N$16*List!$H461)+Reference!N$17,0)</f>
        <v>17063</v>
      </c>
      <c r="V461" s="36">
        <f>ROUND((Reference!O$16*List!$H461)+Reference!O$17,0)</f>
        <v>634</v>
      </c>
      <c r="W461" s="36">
        <f>ROUND((Reference!P$16*List!$H461)+Reference!P$17,0)</f>
        <v>894</v>
      </c>
      <c r="X461" s="36">
        <f>ROUND((Reference!Q$16*List!$H461)+Reference!Q$17,0)</f>
        <v>447</v>
      </c>
      <c r="Y461" s="37"/>
      <c r="Z461" s="4" t="str">
        <f t="shared" si="13"/>
        <v>EFFINGHAM, Georgia</v>
      </c>
      <c r="AA461" s="31" t="s">
        <v>1764</v>
      </c>
      <c r="AB461" s="38" t="s">
        <v>54</v>
      </c>
      <c r="AC461" s="32" t="s">
        <v>1589</v>
      </c>
      <c r="AD461" s="39"/>
      <c r="AE461">
        <f t="shared" si="14"/>
        <v>0.82600000000000007</v>
      </c>
      <c r="AF461">
        <v>48300</v>
      </c>
      <c r="AG461" t="s">
        <v>1768</v>
      </c>
      <c r="AH461">
        <v>0.95269999999999999</v>
      </c>
    </row>
    <row r="462" spans="1:34" x14ac:dyDescent="0.35">
      <c r="A462" s="28" t="s">
        <v>1766</v>
      </c>
      <c r="B462" s="28" t="s">
        <v>1767</v>
      </c>
      <c r="C462" s="41">
        <v>99911</v>
      </c>
      <c r="D462" s="30" t="s">
        <v>95</v>
      </c>
      <c r="E462" s="42" t="s">
        <v>1117</v>
      </c>
      <c r="F462" s="55" t="s">
        <v>1589</v>
      </c>
      <c r="G462" s="33" t="s">
        <v>64</v>
      </c>
      <c r="H462" s="44">
        <v>0.74860000000000004</v>
      </c>
      <c r="I462" s="35">
        <f>ROUND((Reference!B$16*List!$H462)+Reference!B$17,0)</f>
        <v>911</v>
      </c>
      <c r="J462" s="35">
        <f>ROUND((Reference!C$16*List!$H462)+Reference!C$17,0)</f>
        <v>1358</v>
      </c>
      <c r="K462" s="35">
        <f>ROUND((Reference!D$16*List!$H462)+Reference!D$17,0)</f>
        <v>1628</v>
      </c>
      <c r="L462" s="35">
        <f>ROUND((Reference!E$16*List!$H462)+Reference!E$17,0)</f>
        <v>2012</v>
      </c>
      <c r="M462" s="35">
        <f>ROUND((Reference!F$16*List!$H462)+Reference!F$17,0)</f>
        <v>2096</v>
      </c>
      <c r="N462" s="35">
        <f>ROUND((Reference!G$16*List!$H462)+Reference!G$17,0)</f>
        <v>2373</v>
      </c>
      <c r="O462" s="35">
        <f>ROUND((Reference!H$16*List!$H462)+Reference!H$17,0)</f>
        <v>2464</v>
      </c>
      <c r="P462" s="35">
        <f>ROUND((Reference!I$16*List!$H462)+Reference!I$17,0)</f>
        <v>2561</v>
      </c>
      <c r="Q462" s="35">
        <f>ROUND((Reference!J$16*List!$H462)+Reference!J$17,0)</f>
        <v>2965</v>
      </c>
      <c r="R462" s="35">
        <f>ROUND((Reference!K$16*List!$H462)+Reference!K$17,0)</f>
        <v>3059</v>
      </c>
      <c r="S462" s="35">
        <f>ROUND((Reference!L$16*List!$H462)+Reference!L$17,0)</f>
        <v>3301</v>
      </c>
      <c r="T462" s="35">
        <f>ROUND((Reference!M$16*List!$H462)+Reference!M$17,0)</f>
        <v>3942</v>
      </c>
      <c r="U462" s="35">
        <f>ROUND((Reference!N$16*List!$H462)+Reference!N$17,0)</f>
        <v>15905</v>
      </c>
      <c r="V462" s="36">
        <f>ROUND((Reference!O$16*List!$H462)+Reference!O$17,0)</f>
        <v>591</v>
      </c>
      <c r="W462" s="36">
        <f>ROUND((Reference!P$16*List!$H462)+Reference!P$17,0)</f>
        <v>833</v>
      </c>
      <c r="X462" s="36">
        <f>ROUND((Reference!Q$16*List!$H462)+Reference!Q$17,0)</f>
        <v>417</v>
      </c>
      <c r="Y462" s="37"/>
      <c r="Z462" s="4" t="str">
        <f t="shared" si="13"/>
        <v>ELBERT, Georgia</v>
      </c>
      <c r="AA462" s="42" t="s">
        <v>1117</v>
      </c>
      <c r="AB462" s="38" t="s">
        <v>54</v>
      </c>
      <c r="AC462" s="43" t="s">
        <v>1589</v>
      </c>
      <c r="AD462" s="45"/>
      <c r="AE462">
        <f t="shared" si="14"/>
        <v>0.74860000000000004</v>
      </c>
      <c r="AF462">
        <v>48424</v>
      </c>
      <c r="AG462" t="s">
        <v>1772</v>
      </c>
      <c r="AH462">
        <v>0.89260000000000006</v>
      </c>
    </row>
    <row r="463" spans="1:34" x14ac:dyDescent="0.35">
      <c r="A463" s="28" t="s">
        <v>1769</v>
      </c>
      <c r="B463" s="28" t="s">
        <v>1770</v>
      </c>
      <c r="C463" s="41">
        <v>99911</v>
      </c>
      <c r="D463" s="30" t="s">
        <v>95</v>
      </c>
      <c r="E463" s="42" t="s">
        <v>1771</v>
      </c>
      <c r="F463" s="55" t="s">
        <v>1589</v>
      </c>
      <c r="G463" s="33" t="s">
        <v>64</v>
      </c>
      <c r="H463" s="44">
        <v>0.74860000000000004</v>
      </c>
      <c r="I463" s="35">
        <f>ROUND((Reference!B$16*List!$H463)+Reference!B$17,0)</f>
        <v>911</v>
      </c>
      <c r="J463" s="35">
        <f>ROUND((Reference!C$16*List!$H463)+Reference!C$17,0)</f>
        <v>1358</v>
      </c>
      <c r="K463" s="35">
        <f>ROUND((Reference!D$16*List!$H463)+Reference!D$17,0)</f>
        <v>1628</v>
      </c>
      <c r="L463" s="35">
        <f>ROUND((Reference!E$16*List!$H463)+Reference!E$17,0)</f>
        <v>2012</v>
      </c>
      <c r="M463" s="35">
        <f>ROUND((Reference!F$16*List!$H463)+Reference!F$17,0)</f>
        <v>2096</v>
      </c>
      <c r="N463" s="35">
        <f>ROUND((Reference!G$16*List!$H463)+Reference!G$17,0)</f>
        <v>2373</v>
      </c>
      <c r="O463" s="35">
        <f>ROUND((Reference!H$16*List!$H463)+Reference!H$17,0)</f>
        <v>2464</v>
      </c>
      <c r="P463" s="35">
        <f>ROUND((Reference!I$16*List!$H463)+Reference!I$17,0)</f>
        <v>2561</v>
      </c>
      <c r="Q463" s="35">
        <f>ROUND((Reference!J$16*List!$H463)+Reference!J$17,0)</f>
        <v>2965</v>
      </c>
      <c r="R463" s="35">
        <f>ROUND((Reference!K$16*List!$H463)+Reference!K$17,0)</f>
        <v>3059</v>
      </c>
      <c r="S463" s="35">
        <f>ROUND((Reference!L$16*List!$H463)+Reference!L$17,0)</f>
        <v>3301</v>
      </c>
      <c r="T463" s="35">
        <f>ROUND((Reference!M$16*List!$H463)+Reference!M$17,0)</f>
        <v>3942</v>
      </c>
      <c r="U463" s="35">
        <f>ROUND((Reference!N$16*List!$H463)+Reference!N$17,0)</f>
        <v>15905</v>
      </c>
      <c r="V463" s="36">
        <f>ROUND((Reference!O$16*List!$H463)+Reference!O$17,0)</f>
        <v>591</v>
      </c>
      <c r="W463" s="36">
        <f>ROUND((Reference!P$16*List!$H463)+Reference!P$17,0)</f>
        <v>833</v>
      </c>
      <c r="X463" s="36">
        <f>ROUND((Reference!Q$16*List!$H463)+Reference!Q$17,0)</f>
        <v>417</v>
      </c>
      <c r="Y463" s="37"/>
      <c r="Z463" s="4" t="str">
        <f t="shared" ref="Z463:Z526" si="15">CONCATENATE(AA463, AB463, AC463)</f>
        <v>EMANUEL, Georgia</v>
      </c>
      <c r="AA463" s="42" t="s">
        <v>1771</v>
      </c>
      <c r="AB463" s="38" t="s">
        <v>54</v>
      </c>
      <c r="AC463" s="43" t="s">
        <v>1589</v>
      </c>
      <c r="AD463" s="45"/>
      <c r="AE463">
        <f t="shared" ref="AE463:AE526" si="16">IFERROR(INDEX($AH:$AH,MATCH($C463,$AF:$AF,0)),"")</f>
        <v>0.74860000000000004</v>
      </c>
      <c r="AF463">
        <v>48540</v>
      </c>
      <c r="AG463" t="s">
        <v>1776</v>
      </c>
      <c r="AH463">
        <v>0.67620000000000002</v>
      </c>
    </row>
    <row r="464" spans="1:34" x14ac:dyDescent="0.35">
      <c r="A464" s="28" t="s">
        <v>1773</v>
      </c>
      <c r="B464" s="28" t="s">
        <v>1774</v>
      </c>
      <c r="C464" s="29">
        <v>99911</v>
      </c>
      <c r="D464" s="30" t="s">
        <v>95</v>
      </c>
      <c r="E464" s="31" t="s">
        <v>1775</v>
      </c>
      <c r="F464" s="55" t="s">
        <v>1589</v>
      </c>
      <c r="G464" s="33" t="s">
        <v>64</v>
      </c>
      <c r="H464" s="40">
        <v>0.74860000000000004</v>
      </c>
      <c r="I464" s="35">
        <f>ROUND((Reference!B$16*List!$H464)+Reference!B$17,0)</f>
        <v>911</v>
      </c>
      <c r="J464" s="35">
        <f>ROUND((Reference!C$16*List!$H464)+Reference!C$17,0)</f>
        <v>1358</v>
      </c>
      <c r="K464" s="35">
        <f>ROUND((Reference!D$16*List!$H464)+Reference!D$17,0)</f>
        <v>1628</v>
      </c>
      <c r="L464" s="35">
        <f>ROUND((Reference!E$16*List!$H464)+Reference!E$17,0)</f>
        <v>2012</v>
      </c>
      <c r="M464" s="35">
        <f>ROUND((Reference!F$16*List!$H464)+Reference!F$17,0)</f>
        <v>2096</v>
      </c>
      <c r="N464" s="35">
        <f>ROUND((Reference!G$16*List!$H464)+Reference!G$17,0)</f>
        <v>2373</v>
      </c>
      <c r="O464" s="35">
        <f>ROUND((Reference!H$16*List!$H464)+Reference!H$17,0)</f>
        <v>2464</v>
      </c>
      <c r="P464" s="35">
        <f>ROUND((Reference!I$16*List!$H464)+Reference!I$17,0)</f>
        <v>2561</v>
      </c>
      <c r="Q464" s="35">
        <f>ROUND((Reference!J$16*List!$H464)+Reference!J$17,0)</f>
        <v>2965</v>
      </c>
      <c r="R464" s="35">
        <f>ROUND((Reference!K$16*List!$H464)+Reference!K$17,0)</f>
        <v>3059</v>
      </c>
      <c r="S464" s="35">
        <f>ROUND((Reference!L$16*List!$H464)+Reference!L$17,0)</f>
        <v>3301</v>
      </c>
      <c r="T464" s="35">
        <f>ROUND((Reference!M$16*List!$H464)+Reference!M$17,0)</f>
        <v>3942</v>
      </c>
      <c r="U464" s="35">
        <f>ROUND((Reference!N$16*List!$H464)+Reference!N$17,0)</f>
        <v>15905</v>
      </c>
      <c r="V464" s="36">
        <f>ROUND((Reference!O$16*List!$H464)+Reference!O$17,0)</f>
        <v>591</v>
      </c>
      <c r="W464" s="36">
        <f>ROUND((Reference!P$16*List!$H464)+Reference!P$17,0)</f>
        <v>833</v>
      </c>
      <c r="X464" s="36">
        <f>ROUND((Reference!Q$16*List!$H464)+Reference!Q$17,0)</f>
        <v>417</v>
      </c>
      <c r="Y464" s="37"/>
      <c r="Z464" s="4" t="str">
        <f t="shared" si="15"/>
        <v>EVANS, Georgia</v>
      </c>
      <c r="AA464" s="31" t="s">
        <v>1775</v>
      </c>
      <c r="AB464" s="38" t="s">
        <v>54</v>
      </c>
      <c r="AC464" s="32" t="s">
        <v>1589</v>
      </c>
      <c r="AD464" s="39"/>
      <c r="AE464">
        <f t="shared" si="16"/>
        <v>0.74860000000000004</v>
      </c>
      <c r="AF464">
        <v>48620</v>
      </c>
      <c r="AG464" t="s">
        <v>1780</v>
      </c>
      <c r="AH464">
        <v>0.83900000000000008</v>
      </c>
    </row>
    <row r="465" spans="1:34" x14ac:dyDescent="0.35">
      <c r="A465" s="28" t="s">
        <v>1777</v>
      </c>
      <c r="B465" s="28" t="s">
        <v>1778</v>
      </c>
      <c r="C465" s="41">
        <v>99911</v>
      </c>
      <c r="D465" s="30" t="s">
        <v>95</v>
      </c>
      <c r="E465" s="42" t="s">
        <v>1779</v>
      </c>
      <c r="F465" s="55" t="s">
        <v>1589</v>
      </c>
      <c r="G465" s="33" t="s">
        <v>64</v>
      </c>
      <c r="H465" s="44">
        <v>0.74860000000000004</v>
      </c>
      <c r="I465" s="35">
        <f>ROUND((Reference!B$16*List!$H465)+Reference!B$17,0)</f>
        <v>911</v>
      </c>
      <c r="J465" s="35">
        <f>ROUND((Reference!C$16*List!$H465)+Reference!C$17,0)</f>
        <v>1358</v>
      </c>
      <c r="K465" s="35">
        <f>ROUND((Reference!D$16*List!$H465)+Reference!D$17,0)</f>
        <v>1628</v>
      </c>
      <c r="L465" s="35">
        <f>ROUND((Reference!E$16*List!$H465)+Reference!E$17,0)</f>
        <v>2012</v>
      </c>
      <c r="M465" s="35">
        <f>ROUND((Reference!F$16*List!$H465)+Reference!F$17,0)</f>
        <v>2096</v>
      </c>
      <c r="N465" s="35">
        <f>ROUND((Reference!G$16*List!$H465)+Reference!G$17,0)</f>
        <v>2373</v>
      </c>
      <c r="O465" s="35">
        <f>ROUND((Reference!H$16*List!$H465)+Reference!H$17,0)</f>
        <v>2464</v>
      </c>
      <c r="P465" s="35">
        <f>ROUND((Reference!I$16*List!$H465)+Reference!I$17,0)</f>
        <v>2561</v>
      </c>
      <c r="Q465" s="35">
        <f>ROUND((Reference!J$16*List!$H465)+Reference!J$17,0)</f>
        <v>2965</v>
      </c>
      <c r="R465" s="35">
        <f>ROUND((Reference!K$16*List!$H465)+Reference!K$17,0)</f>
        <v>3059</v>
      </c>
      <c r="S465" s="35">
        <f>ROUND((Reference!L$16*List!$H465)+Reference!L$17,0)</f>
        <v>3301</v>
      </c>
      <c r="T465" s="35">
        <f>ROUND((Reference!M$16*List!$H465)+Reference!M$17,0)</f>
        <v>3942</v>
      </c>
      <c r="U465" s="35">
        <f>ROUND((Reference!N$16*List!$H465)+Reference!N$17,0)</f>
        <v>15905</v>
      </c>
      <c r="V465" s="36">
        <f>ROUND((Reference!O$16*List!$H465)+Reference!O$17,0)</f>
        <v>591</v>
      </c>
      <c r="W465" s="36">
        <f>ROUND((Reference!P$16*List!$H465)+Reference!P$17,0)</f>
        <v>833</v>
      </c>
      <c r="X465" s="36">
        <f>ROUND((Reference!Q$16*List!$H465)+Reference!Q$17,0)</f>
        <v>417</v>
      </c>
      <c r="Y465" s="37"/>
      <c r="Z465" s="4" t="str">
        <f t="shared" si="15"/>
        <v>FANNIN, Georgia</v>
      </c>
      <c r="AA465" s="42" t="s">
        <v>1779</v>
      </c>
      <c r="AB465" s="38" t="s">
        <v>54</v>
      </c>
      <c r="AC465" s="43" t="s">
        <v>1589</v>
      </c>
      <c r="AD465" s="45"/>
      <c r="AE465">
        <f t="shared" si="16"/>
        <v>0.74860000000000004</v>
      </c>
      <c r="AF465">
        <v>48660</v>
      </c>
      <c r="AG465" t="s">
        <v>1783</v>
      </c>
      <c r="AH465">
        <v>0.85470000000000002</v>
      </c>
    </row>
    <row r="466" spans="1:34" x14ac:dyDescent="0.35">
      <c r="A466" s="28" t="s">
        <v>1781</v>
      </c>
      <c r="B466" s="28" t="s">
        <v>1782</v>
      </c>
      <c r="C466" s="41">
        <v>12060</v>
      </c>
      <c r="D466" s="30" t="s">
        <v>353</v>
      </c>
      <c r="E466" s="42" t="s">
        <v>172</v>
      </c>
      <c r="F466" s="54" t="s">
        <v>1589</v>
      </c>
      <c r="G466" s="33" t="s">
        <v>53</v>
      </c>
      <c r="H466" s="44">
        <v>0.94930000000000003</v>
      </c>
      <c r="I466" s="35">
        <f>ROUND((Reference!B$16*List!$H466)+Reference!B$17,0)</f>
        <v>1083</v>
      </c>
      <c r="J466" s="35">
        <f>ROUND((Reference!C$16*List!$H466)+Reference!C$17,0)</f>
        <v>1615</v>
      </c>
      <c r="K466" s="35">
        <f>ROUND((Reference!D$16*List!$H466)+Reference!D$17,0)</f>
        <v>1935</v>
      </c>
      <c r="L466" s="35">
        <f>ROUND((Reference!E$16*List!$H466)+Reference!E$17,0)</f>
        <v>2392</v>
      </c>
      <c r="M466" s="35">
        <f>ROUND((Reference!F$16*List!$H466)+Reference!F$17,0)</f>
        <v>2492</v>
      </c>
      <c r="N466" s="35">
        <f>ROUND((Reference!G$16*List!$H466)+Reference!G$17,0)</f>
        <v>2821</v>
      </c>
      <c r="O466" s="35">
        <f>ROUND((Reference!H$16*List!$H466)+Reference!H$17,0)</f>
        <v>2929</v>
      </c>
      <c r="P466" s="35">
        <f>ROUND((Reference!I$16*List!$H466)+Reference!I$17,0)</f>
        <v>3044</v>
      </c>
      <c r="Q466" s="35">
        <f>ROUND((Reference!J$16*List!$H466)+Reference!J$17,0)</f>
        <v>3525</v>
      </c>
      <c r="R466" s="35">
        <f>ROUND((Reference!K$16*List!$H466)+Reference!K$17,0)</f>
        <v>3637</v>
      </c>
      <c r="S466" s="35">
        <f>ROUND((Reference!L$16*List!$H466)+Reference!L$17,0)</f>
        <v>3924</v>
      </c>
      <c r="T466" s="35">
        <f>ROUND((Reference!M$16*List!$H466)+Reference!M$17,0)</f>
        <v>4686</v>
      </c>
      <c r="U466" s="35">
        <f>ROUND((Reference!N$16*List!$H466)+Reference!N$17,0)</f>
        <v>18909</v>
      </c>
      <c r="V466" s="36">
        <f>ROUND((Reference!O$16*List!$H466)+Reference!O$17,0)</f>
        <v>703</v>
      </c>
      <c r="W466" s="36">
        <f>ROUND((Reference!P$16*List!$H466)+Reference!P$17,0)</f>
        <v>990</v>
      </c>
      <c r="X466" s="36">
        <f>ROUND((Reference!Q$16*List!$H466)+Reference!Q$17,0)</f>
        <v>495</v>
      </c>
      <c r="Y466" s="37"/>
      <c r="Z466" s="4" t="str">
        <f t="shared" si="15"/>
        <v>FAYETTE, Georgia</v>
      </c>
      <c r="AA466" s="42" t="s">
        <v>172</v>
      </c>
      <c r="AB466" s="38" t="s">
        <v>54</v>
      </c>
      <c r="AC466" s="43" t="s">
        <v>1589</v>
      </c>
      <c r="AD466" s="45"/>
      <c r="AE466">
        <f t="shared" si="16"/>
        <v>0.94930000000000003</v>
      </c>
      <c r="AF466">
        <v>48700</v>
      </c>
      <c r="AG466" t="s">
        <v>1787</v>
      </c>
      <c r="AH466">
        <v>0.86440000000000006</v>
      </c>
    </row>
    <row r="467" spans="1:34" x14ac:dyDescent="0.35">
      <c r="A467" s="28" t="s">
        <v>1784</v>
      </c>
      <c r="B467" s="28" t="s">
        <v>1785</v>
      </c>
      <c r="C467" s="41">
        <v>40660</v>
      </c>
      <c r="D467" s="30" t="s">
        <v>1494</v>
      </c>
      <c r="E467" s="42" t="s">
        <v>1786</v>
      </c>
      <c r="F467" s="54" t="s">
        <v>1589</v>
      </c>
      <c r="G467" s="33" t="s">
        <v>53</v>
      </c>
      <c r="H467" s="44">
        <v>0.85580000000000001</v>
      </c>
      <c r="I467" s="35">
        <f>ROUND((Reference!B$16*List!$H467)+Reference!B$17,0)</f>
        <v>1003</v>
      </c>
      <c r="J467" s="35">
        <f>ROUND((Reference!C$16*List!$H467)+Reference!C$17,0)</f>
        <v>1495</v>
      </c>
      <c r="K467" s="35">
        <f>ROUND((Reference!D$16*List!$H467)+Reference!D$17,0)</f>
        <v>1792</v>
      </c>
      <c r="L467" s="35">
        <f>ROUND((Reference!E$16*List!$H467)+Reference!E$17,0)</f>
        <v>2215</v>
      </c>
      <c r="M467" s="35">
        <f>ROUND((Reference!F$16*List!$H467)+Reference!F$17,0)</f>
        <v>2308</v>
      </c>
      <c r="N467" s="35">
        <f>ROUND((Reference!G$16*List!$H467)+Reference!G$17,0)</f>
        <v>2612</v>
      </c>
      <c r="O467" s="35">
        <f>ROUND((Reference!H$16*List!$H467)+Reference!H$17,0)</f>
        <v>2712</v>
      </c>
      <c r="P467" s="35">
        <f>ROUND((Reference!I$16*List!$H467)+Reference!I$17,0)</f>
        <v>2819</v>
      </c>
      <c r="Q467" s="35">
        <f>ROUND((Reference!J$16*List!$H467)+Reference!J$17,0)</f>
        <v>3264</v>
      </c>
      <c r="R467" s="35">
        <f>ROUND((Reference!K$16*List!$H467)+Reference!K$17,0)</f>
        <v>3367</v>
      </c>
      <c r="S467" s="35">
        <f>ROUND((Reference!L$16*List!$H467)+Reference!L$17,0)</f>
        <v>3633</v>
      </c>
      <c r="T467" s="35">
        <f>ROUND((Reference!M$16*List!$H467)+Reference!M$17,0)</f>
        <v>4340</v>
      </c>
      <c r="U467" s="35">
        <f>ROUND((Reference!N$16*List!$H467)+Reference!N$17,0)</f>
        <v>17509</v>
      </c>
      <c r="V467" s="36">
        <f>ROUND((Reference!O$16*List!$H467)+Reference!O$17,0)</f>
        <v>651</v>
      </c>
      <c r="W467" s="36">
        <f>ROUND((Reference!P$16*List!$H467)+Reference!P$17,0)</f>
        <v>917</v>
      </c>
      <c r="X467" s="36">
        <f>ROUND((Reference!Q$16*List!$H467)+Reference!Q$17,0)</f>
        <v>459</v>
      </c>
      <c r="Y467" s="37"/>
      <c r="Z467" s="4" t="str">
        <f t="shared" si="15"/>
        <v>FLOYD, Georgia</v>
      </c>
      <c r="AA467" s="42" t="s">
        <v>1786</v>
      </c>
      <c r="AB467" s="38" t="s">
        <v>54</v>
      </c>
      <c r="AC467" s="43" t="s">
        <v>1589</v>
      </c>
      <c r="AD467" s="45"/>
      <c r="AE467">
        <f t="shared" si="16"/>
        <v>0.85580000000000001</v>
      </c>
      <c r="AF467">
        <v>48864</v>
      </c>
      <c r="AG467" t="s">
        <v>1322</v>
      </c>
      <c r="AH467">
        <v>1.0421</v>
      </c>
    </row>
    <row r="468" spans="1:34" x14ac:dyDescent="0.35">
      <c r="A468" s="28" t="s">
        <v>1788</v>
      </c>
      <c r="B468" s="28" t="s">
        <v>1789</v>
      </c>
      <c r="C468" s="29">
        <v>12060</v>
      </c>
      <c r="D468" s="30" t="s">
        <v>353</v>
      </c>
      <c r="E468" s="31" t="s">
        <v>1790</v>
      </c>
      <c r="F468" s="54" t="s">
        <v>1589</v>
      </c>
      <c r="G468" s="33" t="s">
        <v>53</v>
      </c>
      <c r="H468" s="40">
        <v>0.94930000000000003</v>
      </c>
      <c r="I468" s="35">
        <f>ROUND((Reference!B$16*List!$H468)+Reference!B$17,0)</f>
        <v>1083</v>
      </c>
      <c r="J468" s="35">
        <f>ROUND((Reference!C$16*List!$H468)+Reference!C$17,0)</f>
        <v>1615</v>
      </c>
      <c r="K468" s="35">
        <f>ROUND((Reference!D$16*List!$H468)+Reference!D$17,0)</f>
        <v>1935</v>
      </c>
      <c r="L468" s="35">
        <f>ROUND((Reference!E$16*List!$H468)+Reference!E$17,0)</f>
        <v>2392</v>
      </c>
      <c r="M468" s="35">
        <f>ROUND((Reference!F$16*List!$H468)+Reference!F$17,0)</f>
        <v>2492</v>
      </c>
      <c r="N468" s="35">
        <f>ROUND((Reference!G$16*List!$H468)+Reference!G$17,0)</f>
        <v>2821</v>
      </c>
      <c r="O468" s="35">
        <f>ROUND((Reference!H$16*List!$H468)+Reference!H$17,0)</f>
        <v>2929</v>
      </c>
      <c r="P468" s="35">
        <f>ROUND((Reference!I$16*List!$H468)+Reference!I$17,0)</f>
        <v>3044</v>
      </c>
      <c r="Q468" s="35">
        <f>ROUND((Reference!J$16*List!$H468)+Reference!J$17,0)</f>
        <v>3525</v>
      </c>
      <c r="R468" s="35">
        <f>ROUND((Reference!K$16*List!$H468)+Reference!K$17,0)</f>
        <v>3637</v>
      </c>
      <c r="S468" s="35">
        <f>ROUND((Reference!L$16*List!$H468)+Reference!L$17,0)</f>
        <v>3924</v>
      </c>
      <c r="T468" s="35">
        <f>ROUND((Reference!M$16*List!$H468)+Reference!M$17,0)</f>
        <v>4686</v>
      </c>
      <c r="U468" s="35">
        <f>ROUND((Reference!N$16*List!$H468)+Reference!N$17,0)</f>
        <v>18909</v>
      </c>
      <c r="V468" s="36">
        <f>ROUND((Reference!O$16*List!$H468)+Reference!O$17,0)</f>
        <v>703</v>
      </c>
      <c r="W468" s="36">
        <f>ROUND((Reference!P$16*List!$H468)+Reference!P$17,0)</f>
        <v>990</v>
      </c>
      <c r="X468" s="36">
        <f>ROUND((Reference!Q$16*List!$H468)+Reference!Q$17,0)</f>
        <v>495</v>
      </c>
      <c r="Y468" s="37"/>
      <c r="Z468" s="4" t="str">
        <f t="shared" si="15"/>
        <v>FORSYTH, Georgia</v>
      </c>
      <c r="AA468" s="31" t="s">
        <v>1790</v>
      </c>
      <c r="AB468" s="38" t="s">
        <v>54</v>
      </c>
      <c r="AC468" s="32" t="s">
        <v>1589</v>
      </c>
      <c r="AD468" s="39"/>
      <c r="AE468">
        <f t="shared" si="16"/>
        <v>0.94930000000000003</v>
      </c>
      <c r="AF468">
        <v>48900</v>
      </c>
      <c r="AG468" t="s">
        <v>1793</v>
      </c>
      <c r="AH468">
        <v>0.89580000000000004</v>
      </c>
    </row>
    <row r="469" spans="1:34" x14ac:dyDescent="0.35">
      <c r="A469" s="28" t="s">
        <v>1791</v>
      </c>
      <c r="B469" s="28" t="s">
        <v>1792</v>
      </c>
      <c r="C469" s="41">
        <v>99911</v>
      </c>
      <c r="D469" s="30" t="s">
        <v>95</v>
      </c>
      <c r="E469" s="42" t="s">
        <v>176</v>
      </c>
      <c r="F469" s="55" t="s">
        <v>1589</v>
      </c>
      <c r="G469" s="33" t="s">
        <v>64</v>
      </c>
      <c r="H469" s="44">
        <v>0.74860000000000004</v>
      </c>
      <c r="I469" s="35">
        <f>ROUND((Reference!B$16*List!$H469)+Reference!B$17,0)</f>
        <v>911</v>
      </c>
      <c r="J469" s="35">
        <f>ROUND((Reference!C$16*List!$H469)+Reference!C$17,0)</f>
        <v>1358</v>
      </c>
      <c r="K469" s="35">
        <f>ROUND((Reference!D$16*List!$H469)+Reference!D$17,0)</f>
        <v>1628</v>
      </c>
      <c r="L469" s="35">
        <f>ROUND((Reference!E$16*List!$H469)+Reference!E$17,0)</f>
        <v>2012</v>
      </c>
      <c r="M469" s="35">
        <f>ROUND((Reference!F$16*List!$H469)+Reference!F$17,0)</f>
        <v>2096</v>
      </c>
      <c r="N469" s="35">
        <f>ROUND((Reference!G$16*List!$H469)+Reference!G$17,0)</f>
        <v>2373</v>
      </c>
      <c r="O469" s="35">
        <f>ROUND((Reference!H$16*List!$H469)+Reference!H$17,0)</f>
        <v>2464</v>
      </c>
      <c r="P469" s="35">
        <f>ROUND((Reference!I$16*List!$H469)+Reference!I$17,0)</f>
        <v>2561</v>
      </c>
      <c r="Q469" s="35">
        <f>ROUND((Reference!J$16*List!$H469)+Reference!J$17,0)</f>
        <v>2965</v>
      </c>
      <c r="R469" s="35">
        <f>ROUND((Reference!K$16*List!$H469)+Reference!K$17,0)</f>
        <v>3059</v>
      </c>
      <c r="S469" s="35">
        <f>ROUND((Reference!L$16*List!$H469)+Reference!L$17,0)</f>
        <v>3301</v>
      </c>
      <c r="T469" s="35">
        <f>ROUND((Reference!M$16*List!$H469)+Reference!M$17,0)</f>
        <v>3942</v>
      </c>
      <c r="U469" s="35">
        <f>ROUND((Reference!N$16*List!$H469)+Reference!N$17,0)</f>
        <v>15905</v>
      </c>
      <c r="V469" s="36">
        <f>ROUND((Reference!O$16*List!$H469)+Reference!O$17,0)</f>
        <v>591</v>
      </c>
      <c r="W469" s="36">
        <f>ROUND((Reference!P$16*List!$H469)+Reference!P$17,0)</f>
        <v>833</v>
      </c>
      <c r="X469" s="36">
        <f>ROUND((Reference!Q$16*List!$H469)+Reference!Q$17,0)</f>
        <v>417</v>
      </c>
      <c r="Y469" s="37"/>
      <c r="Z469" s="4" t="str">
        <f t="shared" si="15"/>
        <v>FRANKLIN, Georgia</v>
      </c>
      <c r="AA469" s="42" t="s">
        <v>176</v>
      </c>
      <c r="AB469" s="38" t="s">
        <v>54</v>
      </c>
      <c r="AC469" s="43" t="s">
        <v>1589</v>
      </c>
      <c r="AD469" s="45"/>
      <c r="AE469">
        <f t="shared" si="16"/>
        <v>0.74860000000000004</v>
      </c>
      <c r="AF469">
        <v>49020</v>
      </c>
      <c r="AG469" t="s">
        <v>1796</v>
      </c>
      <c r="AH469">
        <v>0.89470000000000005</v>
      </c>
    </row>
    <row r="470" spans="1:34" x14ac:dyDescent="0.35">
      <c r="A470" s="28" t="s">
        <v>1794</v>
      </c>
      <c r="B470" s="28" t="s">
        <v>1795</v>
      </c>
      <c r="C470" s="29">
        <v>12060</v>
      </c>
      <c r="D470" s="30" t="s">
        <v>353</v>
      </c>
      <c r="E470" s="31" t="s">
        <v>596</v>
      </c>
      <c r="F470" s="54" t="s">
        <v>1589</v>
      </c>
      <c r="G470" s="33" t="s">
        <v>53</v>
      </c>
      <c r="H470" s="40">
        <v>0.94930000000000003</v>
      </c>
      <c r="I470" s="35">
        <f>ROUND((Reference!B$16*List!$H470)+Reference!B$17,0)</f>
        <v>1083</v>
      </c>
      <c r="J470" s="35">
        <f>ROUND((Reference!C$16*List!$H470)+Reference!C$17,0)</f>
        <v>1615</v>
      </c>
      <c r="K470" s="35">
        <f>ROUND((Reference!D$16*List!$H470)+Reference!D$17,0)</f>
        <v>1935</v>
      </c>
      <c r="L470" s="35">
        <f>ROUND((Reference!E$16*List!$H470)+Reference!E$17,0)</f>
        <v>2392</v>
      </c>
      <c r="M470" s="35">
        <f>ROUND((Reference!F$16*List!$H470)+Reference!F$17,0)</f>
        <v>2492</v>
      </c>
      <c r="N470" s="35">
        <f>ROUND((Reference!G$16*List!$H470)+Reference!G$17,0)</f>
        <v>2821</v>
      </c>
      <c r="O470" s="35">
        <f>ROUND((Reference!H$16*List!$H470)+Reference!H$17,0)</f>
        <v>2929</v>
      </c>
      <c r="P470" s="35">
        <f>ROUND((Reference!I$16*List!$H470)+Reference!I$17,0)</f>
        <v>3044</v>
      </c>
      <c r="Q470" s="35">
        <f>ROUND((Reference!J$16*List!$H470)+Reference!J$17,0)</f>
        <v>3525</v>
      </c>
      <c r="R470" s="35">
        <f>ROUND((Reference!K$16*List!$H470)+Reference!K$17,0)</f>
        <v>3637</v>
      </c>
      <c r="S470" s="35">
        <f>ROUND((Reference!L$16*List!$H470)+Reference!L$17,0)</f>
        <v>3924</v>
      </c>
      <c r="T470" s="35">
        <f>ROUND((Reference!M$16*List!$H470)+Reference!M$17,0)</f>
        <v>4686</v>
      </c>
      <c r="U470" s="35">
        <f>ROUND((Reference!N$16*List!$H470)+Reference!N$17,0)</f>
        <v>18909</v>
      </c>
      <c r="V470" s="36">
        <f>ROUND((Reference!O$16*List!$H470)+Reference!O$17,0)</f>
        <v>703</v>
      </c>
      <c r="W470" s="36">
        <f>ROUND((Reference!P$16*List!$H470)+Reference!P$17,0)</f>
        <v>990</v>
      </c>
      <c r="X470" s="36">
        <f>ROUND((Reference!Q$16*List!$H470)+Reference!Q$17,0)</f>
        <v>495</v>
      </c>
      <c r="Y470" s="37"/>
      <c r="Z470" s="4" t="str">
        <f t="shared" si="15"/>
        <v>FULTON, Georgia</v>
      </c>
      <c r="AA470" s="31" t="s">
        <v>596</v>
      </c>
      <c r="AB470" s="38" t="s">
        <v>54</v>
      </c>
      <c r="AC470" s="32" t="s">
        <v>1589</v>
      </c>
      <c r="AD470" s="39"/>
      <c r="AE470">
        <f t="shared" si="16"/>
        <v>0.94930000000000003</v>
      </c>
      <c r="AF470">
        <v>49180</v>
      </c>
      <c r="AG470" t="s">
        <v>1800</v>
      </c>
      <c r="AH470">
        <v>0.93030000000000002</v>
      </c>
    </row>
    <row r="471" spans="1:34" x14ac:dyDescent="0.35">
      <c r="A471" s="28" t="s">
        <v>1797</v>
      </c>
      <c r="B471" s="28" t="s">
        <v>1798</v>
      </c>
      <c r="C471" s="41">
        <v>99911</v>
      </c>
      <c r="D471" s="30" t="s">
        <v>95</v>
      </c>
      <c r="E471" s="42" t="s">
        <v>1799</v>
      </c>
      <c r="F471" s="55" t="s">
        <v>1589</v>
      </c>
      <c r="G471" s="33" t="s">
        <v>64</v>
      </c>
      <c r="H471" s="44">
        <v>0.74860000000000004</v>
      </c>
      <c r="I471" s="35">
        <f>ROUND((Reference!B$16*List!$H471)+Reference!B$17,0)</f>
        <v>911</v>
      </c>
      <c r="J471" s="35">
        <f>ROUND((Reference!C$16*List!$H471)+Reference!C$17,0)</f>
        <v>1358</v>
      </c>
      <c r="K471" s="35">
        <f>ROUND((Reference!D$16*List!$H471)+Reference!D$17,0)</f>
        <v>1628</v>
      </c>
      <c r="L471" s="35">
        <f>ROUND((Reference!E$16*List!$H471)+Reference!E$17,0)</f>
        <v>2012</v>
      </c>
      <c r="M471" s="35">
        <f>ROUND((Reference!F$16*List!$H471)+Reference!F$17,0)</f>
        <v>2096</v>
      </c>
      <c r="N471" s="35">
        <f>ROUND((Reference!G$16*List!$H471)+Reference!G$17,0)</f>
        <v>2373</v>
      </c>
      <c r="O471" s="35">
        <f>ROUND((Reference!H$16*List!$H471)+Reference!H$17,0)</f>
        <v>2464</v>
      </c>
      <c r="P471" s="35">
        <f>ROUND((Reference!I$16*List!$H471)+Reference!I$17,0)</f>
        <v>2561</v>
      </c>
      <c r="Q471" s="35">
        <f>ROUND((Reference!J$16*List!$H471)+Reference!J$17,0)</f>
        <v>2965</v>
      </c>
      <c r="R471" s="35">
        <f>ROUND((Reference!K$16*List!$H471)+Reference!K$17,0)</f>
        <v>3059</v>
      </c>
      <c r="S471" s="35">
        <f>ROUND((Reference!L$16*List!$H471)+Reference!L$17,0)</f>
        <v>3301</v>
      </c>
      <c r="T471" s="35">
        <f>ROUND((Reference!M$16*List!$H471)+Reference!M$17,0)</f>
        <v>3942</v>
      </c>
      <c r="U471" s="35">
        <f>ROUND((Reference!N$16*List!$H471)+Reference!N$17,0)</f>
        <v>15905</v>
      </c>
      <c r="V471" s="36">
        <f>ROUND((Reference!O$16*List!$H471)+Reference!O$17,0)</f>
        <v>591</v>
      </c>
      <c r="W471" s="36">
        <f>ROUND((Reference!P$16*List!$H471)+Reference!P$17,0)</f>
        <v>833</v>
      </c>
      <c r="X471" s="36">
        <f>ROUND((Reference!Q$16*List!$H471)+Reference!Q$17,0)</f>
        <v>417</v>
      </c>
      <c r="Y471" s="37"/>
      <c r="Z471" s="4" t="str">
        <f t="shared" si="15"/>
        <v>GILMER, Georgia</v>
      </c>
      <c r="AA471" s="42" t="s">
        <v>1799</v>
      </c>
      <c r="AB471" s="38" t="s">
        <v>54</v>
      </c>
      <c r="AC471" s="43" t="s">
        <v>1589</v>
      </c>
      <c r="AD471" s="45"/>
      <c r="AE471">
        <f t="shared" si="16"/>
        <v>0.74860000000000004</v>
      </c>
      <c r="AF471">
        <v>49340</v>
      </c>
      <c r="AG471" t="s">
        <v>1311</v>
      </c>
      <c r="AH471">
        <v>1.0743</v>
      </c>
    </row>
    <row r="472" spans="1:34" x14ac:dyDescent="0.35">
      <c r="A472" s="28" t="s">
        <v>1801</v>
      </c>
      <c r="B472" s="28" t="s">
        <v>1802</v>
      </c>
      <c r="C472" s="29">
        <v>99911</v>
      </c>
      <c r="D472" s="30" t="s">
        <v>95</v>
      </c>
      <c r="E472" s="31" t="s">
        <v>1803</v>
      </c>
      <c r="F472" s="55" t="s">
        <v>1589</v>
      </c>
      <c r="G472" s="33" t="s">
        <v>64</v>
      </c>
      <c r="H472" s="40">
        <v>0.74860000000000004</v>
      </c>
      <c r="I472" s="35">
        <f>ROUND((Reference!B$16*List!$H472)+Reference!B$17,0)</f>
        <v>911</v>
      </c>
      <c r="J472" s="35">
        <f>ROUND((Reference!C$16*List!$H472)+Reference!C$17,0)</f>
        <v>1358</v>
      </c>
      <c r="K472" s="35">
        <f>ROUND((Reference!D$16*List!$H472)+Reference!D$17,0)</f>
        <v>1628</v>
      </c>
      <c r="L472" s="35">
        <f>ROUND((Reference!E$16*List!$H472)+Reference!E$17,0)</f>
        <v>2012</v>
      </c>
      <c r="M472" s="35">
        <f>ROUND((Reference!F$16*List!$H472)+Reference!F$17,0)</f>
        <v>2096</v>
      </c>
      <c r="N472" s="35">
        <f>ROUND((Reference!G$16*List!$H472)+Reference!G$17,0)</f>
        <v>2373</v>
      </c>
      <c r="O472" s="35">
        <f>ROUND((Reference!H$16*List!$H472)+Reference!H$17,0)</f>
        <v>2464</v>
      </c>
      <c r="P472" s="35">
        <f>ROUND((Reference!I$16*List!$H472)+Reference!I$17,0)</f>
        <v>2561</v>
      </c>
      <c r="Q472" s="35">
        <f>ROUND((Reference!J$16*List!$H472)+Reference!J$17,0)</f>
        <v>2965</v>
      </c>
      <c r="R472" s="35">
        <f>ROUND((Reference!K$16*List!$H472)+Reference!K$17,0)</f>
        <v>3059</v>
      </c>
      <c r="S472" s="35">
        <f>ROUND((Reference!L$16*List!$H472)+Reference!L$17,0)</f>
        <v>3301</v>
      </c>
      <c r="T472" s="35">
        <f>ROUND((Reference!M$16*List!$H472)+Reference!M$17,0)</f>
        <v>3942</v>
      </c>
      <c r="U472" s="35">
        <f>ROUND((Reference!N$16*List!$H472)+Reference!N$17,0)</f>
        <v>15905</v>
      </c>
      <c r="V472" s="36">
        <f>ROUND((Reference!O$16*List!$H472)+Reference!O$17,0)</f>
        <v>591</v>
      </c>
      <c r="W472" s="36">
        <f>ROUND((Reference!P$16*List!$H472)+Reference!P$17,0)</f>
        <v>833</v>
      </c>
      <c r="X472" s="36">
        <f>ROUND((Reference!Q$16*List!$H472)+Reference!Q$17,0)</f>
        <v>417</v>
      </c>
      <c r="Y472" s="37"/>
      <c r="Z472" s="4" t="str">
        <f t="shared" si="15"/>
        <v>GLASCOCK, Georgia</v>
      </c>
      <c r="AA472" s="31" t="s">
        <v>1803</v>
      </c>
      <c r="AB472" s="38" t="s">
        <v>54</v>
      </c>
      <c r="AC472" s="32" t="s">
        <v>1589</v>
      </c>
      <c r="AD472" s="39"/>
      <c r="AE472">
        <f t="shared" si="16"/>
        <v>0.74860000000000004</v>
      </c>
      <c r="AF472">
        <v>49420</v>
      </c>
      <c r="AG472" t="s">
        <v>1807</v>
      </c>
      <c r="AH472">
        <v>0.94680000000000009</v>
      </c>
    </row>
    <row r="473" spans="1:34" x14ac:dyDescent="0.35">
      <c r="A473" s="28" t="s">
        <v>1804</v>
      </c>
      <c r="B473" s="28" t="s">
        <v>1805</v>
      </c>
      <c r="C473" s="29">
        <v>15260</v>
      </c>
      <c r="D473" s="30" t="s">
        <v>456</v>
      </c>
      <c r="E473" s="31" t="s">
        <v>1806</v>
      </c>
      <c r="F473" s="54" t="s">
        <v>1589</v>
      </c>
      <c r="G473" s="33" t="s">
        <v>53</v>
      </c>
      <c r="H473" s="40">
        <v>0.87860000000000005</v>
      </c>
      <c r="I473" s="35">
        <f>ROUND((Reference!B$16*List!$H473)+Reference!B$17,0)</f>
        <v>1022</v>
      </c>
      <c r="J473" s="35">
        <f>ROUND((Reference!C$16*List!$H473)+Reference!C$17,0)</f>
        <v>1525</v>
      </c>
      <c r="K473" s="35">
        <f>ROUND((Reference!D$16*List!$H473)+Reference!D$17,0)</f>
        <v>1827</v>
      </c>
      <c r="L473" s="35">
        <f>ROUND((Reference!E$16*List!$H473)+Reference!E$17,0)</f>
        <v>2258</v>
      </c>
      <c r="M473" s="35">
        <f>ROUND((Reference!F$16*List!$H473)+Reference!F$17,0)</f>
        <v>2353</v>
      </c>
      <c r="N473" s="35">
        <f>ROUND((Reference!G$16*List!$H473)+Reference!G$17,0)</f>
        <v>2663</v>
      </c>
      <c r="O473" s="35">
        <f>ROUND((Reference!H$16*List!$H473)+Reference!H$17,0)</f>
        <v>2765</v>
      </c>
      <c r="P473" s="35">
        <f>ROUND((Reference!I$16*List!$H473)+Reference!I$17,0)</f>
        <v>2874</v>
      </c>
      <c r="Q473" s="35">
        <f>ROUND((Reference!J$16*List!$H473)+Reference!J$17,0)</f>
        <v>3328</v>
      </c>
      <c r="R473" s="35">
        <f>ROUND((Reference!K$16*List!$H473)+Reference!K$17,0)</f>
        <v>3433</v>
      </c>
      <c r="S473" s="35">
        <f>ROUND((Reference!L$16*List!$H473)+Reference!L$17,0)</f>
        <v>3704</v>
      </c>
      <c r="T473" s="35">
        <f>ROUND((Reference!M$16*List!$H473)+Reference!M$17,0)</f>
        <v>4424</v>
      </c>
      <c r="U473" s="35">
        <f>ROUND((Reference!N$16*List!$H473)+Reference!N$17,0)</f>
        <v>17850</v>
      </c>
      <c r="V473" s="36">
        <f>ROUND((Reference!O$16*List!$H473)+Reference!O$17,0)</f>
        <v>664</v>
      </c>
      <c r="W473" s="36">
        <f>ROUND((Reference!P$16*List!$H473)+Reference!P$17,0)</f>
        <v>935</v>
      </c>
      <c r="X473" s="36">
        <f>ROUND((Reference!Q$16*List!$H473)+Reference!Q$17,0)</f>
        <v>468</v>
      </c>
      <c r="Y473" s="37"/>
      <c r="Z473" s="4" t="str">
        <f t="shared" si="15"/>
        <v>GLYNN, Georgia</v>
      </c>
      <c r="AA473" s="31" t="s">
        <v>1806</v>
      </c>
      <c r="AB473" s="38" t="s">
        <v>54</v>
      </c>
      <c r="AC473" s="32" t="s">
        <v>1589</v>
      </c>
      <c r="AD473" s="39"/>
      <c r="AE473">
        <f t="shared" si="16"/>
        <v>0.87860000000000005</v>
      </c>
      <c r="AF473">
        <v>49500</v>
      </c>
      <c r="AG473" t="s">
        <v>1811</v>
      </c>
      <c r="AH473">
        <v>0.32840000000000003</v>
      </c>
    </row>
    <row r="474" spans="1:34" x14ac:dyDescent="0.35">
      <c r="A474" s="28" t="s">
        <v>1808</v>
      </c>
      <c r="B474" s="28" t="s">
        <v>1809</v>
      </c>
      <c r="C474" s="41">
        <v>99911</v>
      </c>
      <c r="D474" s="30" t="s">
        <v>95</v>
      </c>
      <c r="E474" s="42" t="s">
        <v>1810</v>
      </c>
      <c r="F474" s="55" t="s">
        <v>1589</v>
      </c>
      <c r="G474" s="33" t="s">
        <v>64</v>
      </c>
      <c r="H474" s="44">
        <v>0.74860000000000004</v>
      </c>
      <c r="I474" s="35">
        <f>ROUND((Reference!B$16*List!$H474)+Reference!B$17,0)</f>
        <v>911</v>
      </c>
      <c r="J474" s="35">
        <f>ROUND((Reference!C$16*List!$H474)+Reference!C$17,0)</f>
        <v>1358</v>
      </c>
      <c r="K474" s="35">
        <f>ROUND((Reference!D$16*List!$H474)+Reference!D$17,0)</f>
        <v>1628</v>
      </c>
      <c r="L474" s="35">
        <f>ROUND((Reference!E$16*List!$H474)+Reference!E$17,0)</f>
        <v>2012</v>
      </c>
      <c r="M474" s="35">
        <f>ROUND((Reference!F$16*List!$H474)+Reference!F$17,0)</f>
        <v>2096</v>
      </c>
      <c r="N474" s="35">
        <f>ROUND((Reference!G$16*List!$H474)+Reference!G$17,0)</f>
        <v>2373</v>
      </c>
      <c r="O474" s="35">
        <f>ROUND((Reference!H$16*List!$H474)+Reference!H$17,0)</f>
        <v>2464</v>
      </c>
      <c r="P474" s="35">
        <f>ROUND((Reference!I$16*List!$H474)+Reference!I$17,0)</f>
        <v>2561</v>
      </c>
      <c r="Q474" s="35">
        <f>ROUND((Reference!J$16*List!$H474)+Reference!J$17,0)</f>
        <v>2965</v>
      </c>
      <c r="R474" s="35">
        <f>ROUND((Reference!K$16*List!$H474)+Reference!K$17,0)</f>
        <v>3059</v>
      </c>
      <c r="S474" s="35">
        <f>ROUND((Reference!L$16*List!$H474)+Reference!L$17,0)</f>
        <v>3301</v>
      </c>
      <c r="T474" s="35">
        <f>ROUND((Reference!M$16*List!$H474)+Reference!M$17,0)</f>
        <v>3942</v>
      </c>
      <c r="U474" s="35">
        <f>ROUND((Reference!N$16*List!$H474)+Reference!N$17,0)</f>
        <v>15905</v>
      </c>
      <c r="V474" s="36">
        <f>ROUND((Reference!O$16*List!$H474)+Reference!O$17,0)</f>
        <v>591</v>
      </c>
      <c r="W474" s="36">
        <f>ROUND((Reference!P$16*List!$H474)+Reference!P$17,0)</f>
        <v>833</v>
      </c>
      <c r="X474" s="36">
        <f>ROUND((Reference!Q$16*List!$H474)+Reference!Q$17,0)</f>
        <v>417</v>
      </c>
      <c r="Y474" s="37"/>
      <c r="Z474" s="4" t="str">
        <f t="shared" si="15"/>
        <v>GORDON, Georgia</v>
      </c>
      <c r="AA474" s="42" t="s">
        <v>1810</v>
      </c>
      <c r="AB474" s="38" t="s">
        <v>54</v>
      </c>
      <c r="AC474" s="43" t="s">
        <v>1589</v>
      </c>
      <c r="AD474" s="45"/>
      <c r="AE474">
        <f t="shared" si="16"/>
        <v>0.74860000000000004</v>
      </c>
      <c r="AF474">
        <v>49620</v>
      </c>
      <c r="AG474" t="s">
        <v>1815</v>
      </c>
      <c r="AH474">
        <v>0.9598000000000001</v>
      </c>
    </row>
    <row r="475" spans="1:34" x14ac:dyDescent="0.35">
      <c r="A475" s="28" t="s">
        <v>1812</v>
      </c>
      <c r="B475" s="28" t="s">
        <v>1813</v>
      </c>
      <c r="C475" s="29">
        <v>99911</v>
      </c>
      <c r="D475" s="30" t="s">
        <v>95</v>
      </c>
      <c r="E475" s="31" t="s">
        <v>1814</v>
      </c>
      <c r="F475" s="55" t="s">
        <v>1589</v>
      </c>
      <c r="G475" s="33" t="s">
        <v>64</v>
      </c>
      <c r="H475" s="40">
        <v>0.74860000000000004</v>
      </c>
      <c r="I475" s="35">
        <f>ROUND((Reference!B$16*List!$H475)+Reference!B$17,0)</f>
        <v>911</v>
      </c>
      <c r="J475" s="35">
        <f>ROUND((Reference!C$16*List!$H475)+Reference!C$17,0)</f>
        <v>1358</v>
      </c>
      <c r="K475" s="35">
        <f>ROUND((Reference!D$16*List!$H475)+Reference!D$17,0)</f>
        <v>1628</v>
      </c>
      <c r="L475" s="35">
        <f>ROUND((Reference!E$16*List!$H475)+Reference!E$17,0)</f>
        <v>2012</v>
      </c>
      <c r="M475" s="35">
        <f>ROUND((Reference!F$16*List!$H475)+Reference!F$17,0)</f>
        <v>2096</v>
      </c>
      <c r="N475" s="35">
        <f>ROUND((Reference!G$16*List!$H475)+Reference!G$17,0)</f>
        <v>2373</v>
      </c>
      <c r="O475" s="35">
        <f>ROUND((Reference!H$16*List!$H475)+Reference!H$17,0)</f>
        <v>2464</v>
      </c>
      <c r="P475" s="35">
        <f>ROUND((Reference!I$16*List!$H475)+Reference!I$17,0)</f>
        <v>2561</v>
      </c>
      <c r="Q475" s="35">
        <f>ROUND((Reference!J$16*List!$H475)+Reference!J$17,0)</f>
        <v>2965</v>
      </c>
      <c r="R475" s="35">
        <f>ROUND((Reference!K$16*List!$H475)+Reference!K$17,0)</f>
        <v>3059</v>
      </c>
      <c r="S475" s="35">
        <f>ROUND((Reference!L$16*List!$H475)+Reference!L$17,0)</f>
        <v>3301</v>
      </c>
      <c r="T475" s="35">
        <f>ROUND((Reference!M$16*List!$H475)+Reference!M$17,0)</f>
        <v>3942</v>
      </c>
      <c r="U475" s="35">
        <f>ROUND((Reference!N$16*List!$H475)+Reference!N$17,0)</f>
        <v>15905</v>
      </c>
      <c r="V475" s="36">
        <f>ROUND((Reference!O$16*List!$H475)+Reference!O$17,0)</f>
        <v>591</v>
      </c>
      <c r="W475" s="36">
        <f>ROUND((Reference!P$16*List!$H475)+Reference!P$17,0)</f>
        <v>833</v>
      </c>
      <c r="X475" s="36">
        <f>ROUND((Reference!Q$16*List!$H475)+Reference!Q$17,0)</f>
        <v>417</v>
      </c>
      <c r="Y475" s="37"/>
      <c r="Z475" s="4" t="str">
        <f t="shared" si="15"/>
        <v>GRADY, Georgia</v>
      </c>
      <c r="AA475" s="31" t="s">
        <v>1814</v>
      </c>
      <c r="AB475" s="38" t="s">
        <v>54</v>
      </c>
      <c r="AC475" s="32" t="s">
        <v>1589</v>
      </c>
      <c r="AD475" s="39"/>
      <c r="AE475">
        <f t="shared" si="16"/>
        <v>0.74860000000000004</v>
      </c>
      <c r="AF475">
        <v>49660</v>
      </c>
      <c r="AG475" t="s">
        <v>1818</v>
      </c>
      <c r="AH475">
        <v>0.7651</v>
      </c>
    </row>
    <row r="476" spans="1:34" x14ac:dyDescent="0.35">
      <c r="A476" s="28" t="s">
        <v>1816</v>
      </c>
      <c r="B476" s="28" t="s">
        <v>1817</v>
      </c>
      <c r="C476" s="29">
        <v>99911</v>
      </c>
      <c r="D476" s="30" t="s">
        <v>95</v>
      </c>
      <c r="E476" s="31" t="s">
        <v>186</v>
      </c>
      <c r="F476" s="55" t="s">
        <v>1589</v>
      </c>
      <c r="G476" s="33" t="s">
        <v>64</v>
      </c>
      <c r="H476" s="40">
        <v>0.74860000000000004</v>
      </c>
      <c r="I476" s="35">
        <f>ROUND((Reference!B$16*List!$H476)+Reference!B$17,0)</f>
        <v>911</v>
      </c>
      <c r="J476" s="35">
        <f>ROUND((Reference!C$16*List!$H476)+Reference!C$17,0)</f>
        <v>1358</v>
      </c>
      <c r="K476" s="35">
        <f>ROUND((Reference!D$16*List!$H476)+Reference!D$17,0)</f>
        <v>1628</v>
      </c>
      <c r="L476" s="35">
        <f>ROUND((Reference!E$16*List!$H476)+Reference!E$17,0)</f>
        <v>2012</v>
      </c>
      <c r="M476" s="35">
        <f>ROUND((Reference!F$16*List!$H476)+Reference!F$17,0)</f>
        <v>2096</v>
      </c>
      <c r="N476" s="35">
        <f>ROUND((Reference!G$16*List!$H476)+Reference!G$17,0)</f>
        <v>2373</v>
      </c>
      <c r="O476" s="35">
        <f>ROUND((Reference!H$16*List!$H476)+Reference!H$17,0)</f>
        <v>2464</v>
      </c>
      <c r="P476" s="35">
        <f>ROUND((Reference!I$16*List!$H476)+Reference!I$17,0)</f>
        <v>2561</v>
      </c>
      <c r="Q476" s="35">
        <f>ROUND((Reference!J$16*List!$H476)+Reference!J$17,0)</f>
        <v>2965</v>
      </c>
      <c r="R476" s="35">
        <f>ROUND((Reference!K$16*List!$H476)+Reference!K$17,0)</f>
        <v>3059</v>
      </c>
      <c r="S476" s="35">
        <f>ROUND((Reference!L$16*List!$H476)+Reference!L$17,0)</f>
        <v>3301</v>
      </c>
      <c r="T476" s="35">
        <f>ROUND((Reference!M$16*List!$H476)+Reference!M$17,0)</f>
        <v>3942</v>
      </c>
      <c r="U476" s="35">
        <f>ROUND((Reference!N$16*List!$H476)+Reference!N$17,0)</f>
        <v>15905</v>
      </c>
      <c r="V476" s="36">
        <f>ROUND((Reference!O$16*List!$H476)+Reference!O$17,0)</f>
        <v>591</v>
      </c>
      <c r="W476" s="36">
        <f>ROUND((Reference!P$16*List!$H476)+Reference!P$17,0)</f>
        <v>833</v>
      </c>
      <c r="X476" s="36">
        <f>ROUND((Reference!Q$16*List!$H476)+Reference!Q$17,0)</f>
        <v>417</v>
      </c>
      <c r="Y476" s="37"/>
      <c r="Z476" s="4" t="str">
        <f t="shared" si="15"/>
        <v>GREENE, Georgia</v>
      </c>
      <c r="AA476" s="31" t="s">
        <v>186</v>
      </c>
      <c r="AB476" s="38" t="s">
        <v>54</v>
      </c>
      <c r="AC476" s="32" t="s">
        <v>1589</v>
      </c>
      <c r="AD476" s="39"/>
      <c r="AE476">
        <f t="shared" si="16"/>
        <v>0.74860000000000004</v>
      </c>
      <c r="AF476">
        <v>49700</v>
      </c>
      <c r="AG476" t="s">
        <v>999</v>
      </c>
      <c r="AH476">
        <v>1.4400000000000002</v>
      </c>
    </row>
    <row r="477" spans="1:34" x14ac:dyDescent="0.35">
      <c r="A477" s="28" t="s">
        <v>1819</v>
      </c>
      <c r="B477" s="28" t="s">
        <v>1820</v>
      </c>
      <c r="C477" s="29">
        <v>12060</v>
      </c>
      <c r="D477" s="30" t="s">
        <v>353</v>
      </c>
      <c r="E477" s="31" t="s">
        <v>1821</v>
      </c>
      <c r="F477" s="54" t="s">
        <v>1589</v>
      </c>
      <c r="G477" s="33" t="s">
        <v>53</v>
      </c>
      <c r="H477" s="40">
        <v>0.94930000000000003</v>
      </c>
      <c r="I477" s="35">
        <f>ROUND((Reference!B$16*List!$H477)+Reference!B$17,0)</f>
        <v>1083</v>
      </c>
      <c r="J477" s="35">
        <f>ROUND((Reference!C$16*List!$H477)+Reference!C$17,0)</f>
        <v>1615</v>
      </c>
      <c r="K477" s="35">
        <f>ROUND((Reference!D$16*List!$H477)+Reference!D$17,0)</f>
        <v>1935</v>
      </c>
      <c r="L477" s="35">
        <f>ROUND((Reference!E$16*List!$H477)+Reference!E$17,0)</f>
        <v>2392</v>
      </c>
      <c r="M477" s="35">
        <f>ROUND((Reference!F$16*List!$H477)+Reference!F$17,0)</f>
        <v>2492</v>
      </c>
      <c r="N477" s="35">
        <f>ROUND((Reference!G$16*List!$H477)+Reference!G$17,0)</f>
        <v>2821</v>
      </c>
      <c r="O477" s="35">
        <f>ROUND((Reference!H$16*List!$H477)+Reference!H$17,0)</f>
        <v>2929</v>
      </c>
      <c r="P477" s="35">
        <f>ROUND((Reference!I$16*List!$H477)+Reference!I$17,0)</f>
        <v>3044</v>
      </c>
      <c r="Q477" s="35">
        <f>ROUND((Reference!J$16*List!$H477)+Reference!J$17,0)</f>
        <v>3525</v>
      </c>
      <c r="R477" s="35">
        <f>ROUND((Reference!K$16*List!$H477)+Reference!K$17,0)</f>
        <v>3637</v>
      </c>
      <c r="S477" s="35">
        <f>ROUND((Reference!L$16*List!$H477)+Reference!L$17,0)</f>
        <v>3924</v>
      </c>
      <c r="T477" s="35">
        <f>ROUND((Reference!M$16*List!$H477)+Reference!M$17,0)</f>
        <v>4686</v>
      </c>
      <c r="U477" s="35">
        <f>ROUND((Reference!N$16*List!$H477)+Reference!N$17,0)</f>
        <v>18909</v>
      </c>
      <c r="V477" s="36">
        <f>ROUND((Reference!O$16*List!$H477)+Reference!O$17,0)</f>
        <v>703</v>
      </c>
      <c r="W477" s="36">
        <f>ROUND((Reference!P$16*List!$H477)+Reference!P$17,0)</f>
        <v>990</v>
      </c>
      <c r="X477" s="36">
        <f>ROUND((Reference!Q$16*List!$H477)+Reference!Q$17,0)</f>
        <v>495</v>
      </c>
      <c r="Y477" s="37"/>
      <c r="Z477" s="4" t="str">
        <f t="shared" si="15"/>
        <v>GWINNETT, Georgia</v>
      </c>
      <c r="AA477" s="31" t="s">
        <v>1821</v>
      </c>
      <c r="AB477" s="38" t="s">
        <v>54</v>
      </c>
      <c r="AC477" s="32" t="s">
        <v>1589</v>
      </c>
      <c r="AD477" s="39"/>
      <c r="AE477">
        <f t="shared" si="16"/>
        <v>0.94930000000000003</v>
      </c>
      <c r="AF477">
        <v>49740</v>
      </c>
      <c r="AG477" t="s">
        <v>491</v>
      </c>
      <c r="AH477">
        <v>1.0278</v>
      </c>
    </row>
    <row r="478" spans="1:34" x14ac:dyDescent="0.35">
      <c r="A478" s="28" t="s">
        <v>1822</v>
      </c>
      <c r="B478" s="28" t="s">
        <v>1823</v>
      </c>
      <c r="C478" s="41">
        <v>99911</v>
      </c>
      <c r="D478" s="30" t="s">
        <v>95</v>
      </c>
      <c r="E478" s="42" t="s">
        <v>1824</v>
      </c>
      <c r="F478" s="55" t="s">
        <v>1589</v>
      </c>
      <c r="G478" s="33" t="s">
        <v>64</v>
      </c>
      <c r="H478" s="44">
        <v>0.74860000000000004</v>
      </c>
      <c r="I478" s="35">
        <f>ROUND((Reference!B$16*List!$H478)+Reference!B$17,0)</f>
        <v>911</v>
      </c>
      <c r="J478" s="35">
        <f>ROUND((Reference!C$16*List!$H478)+Reference!C$17,0)</f>
        <v>1358</v>
      </c>
      <c r="K478" s="35">
        <f>ROUND((Reference!D$16*List!$H478)+Reference!D$17,0)</f>
        <v>1628</v>
      </c>
      <c r="L478" s="35">
        <f>ROUND((Reference!E$16*List!$H478)+Reference!E$17,0)</f>
        <v>2012</v>
      </c>
      <c r="M478" s="35">
        <f>ROUND((Reference!F$16*List!$H478)+Reference!F$17,0)</f>
        <v>2096</v>
      </c>
      <c r="N478" s="35">
        <f>ROUND((Reference!G$16*List!$H478)+Reference!G$17,0)</f>
        <v>2373</v>
      </c>
      <c r="O478" s="35">
        <f>ROUND((Reference!H$16*List!$H478)+Reference!H$17,0)</f>
        <v>2464</v>
      </c>
      <c r="P478" s="35">
        <f>ROUND((Reference!I$16*List!$H478)+Reference!I$17,0)</f>
        <v>2561</v>
      </c>
      <c r="Q478" s="35">
        <f>ROUND((Reference!J$16*List!$H478)+Reference!J$17,0)</f>
        <v>2965</v>
      </c>
      <c r="R478" s="35">
        <f>ROUND((Reference!K$16*List!$H478)+Reference!K$17,0)</f>
        <v>3059</v>
      </c>
      <c r="S478" s="35">
        <f>ROUND((Reference!L$16*List!$H478)+Reference!L$17,0)</f>
        <v>3301</v>
      </c>
      <c r="T478" s="35">
        <f>ROUND((Reference!M$16*List!$H478)+Reference!M$17,0)</f>
        <v>3942</v>
      </c>
      <c r="U478" s="35">
        <f>ROUND((Reference!N$16*List!$H478)+Reference!N$17,0)</f>
        <v>15905</v>
      </c>
      <c r="V478" s="36">
        <f>ROUND((Reference!O$16*List!$H478)+Reference!O$17,0)</f>
        <v>591</v>
      </c>
      <c r="W478" s="36">
        <f>ROUND((Reference!P$16*List!$H478)+Reference!P$17,0)</f>
        <v>833</v>
      </c>
      <c r="X478" s="36">
        <f>ROUND((Reference!Q$16*List!$H478)+Reference!Q$17,0)</f>
        <v>417</v>
      </c>
      <c r="Y478" s="37"/>
      <c r="Z478" s="4" t="str">
        <f t="shared" si="15"/>
        <v>HABERSHAM, Georgia</v>
      </c>
      <c r="AA478" s="42" t="s">
        <v>1824</v>
      </c>
      <c r="AB478" s="38" t="s">
        <v>54</v>
      </c>
      <c r="AC478" s="43" t="s">
        <v>1589</v>
      </c>
      <c r="AD478" s="45"/>
      <c r="AE478">
        <f t="shared" si="16"/>
        <v>0.74860000000000004</v>
      </c>
    </row>
    <row r="479" spans="1:34" x14ac:dyDescent="0.35">
      <c r="A479" s="28" t="s">
        <v>1825</v>
      </c>
      <c r="B479" s="28" t="s">
        <v>1826</v>
      </c>
      <c r="C479" s="41">
        <v>23580</v>
      </c>
      <c r="D479" s="30" t="s">
        <v>792</v>
      </c>
      <c r="E479" s="42" t="s">
        <v>1827</v>
      </c>
      <c r="F479" s="54" t="s">
        <v>1589</v>
      </c>
      <c r="G479" s="33" t="s">
        <v>53</v>
      </c>
      <c r="H479" s="44">
        <v>0.92090000000000005</v>
      </c>
      <c r="I479" s="35">
        <f>ROUND((Reference!B$16*List!$H479)+Reference!B$17,0)</f>
        <v>1058</v>
      </c>
      <c r="J479" s="35">
        <f>ROUND((Reference!C$16*List!$H479)+Reference!C$17,0)</f>
        <v>1579</v>
      </c>
      <c r="K479" s="35">
        <f>ROUND((Reference!D$16*List!$H479)+Reference!D$17,0)</f>
        <v>1892</v>
      </c>
      <c r="L479" s="35">
        <f>ROUND((Reference!E$16*List!$H479)+Reference!E$17,0)</f>
        <v>2338</v>
      </c>
      <c r="M479" s="35">
        <f>ROUND((Reference!F$16*List!$H479)+Reference!F$17,0)</f>
        <v>2436</v>
      </c>
      <c r="N479" s="35">
        <f>ROUND((Reference!G$16*List!$H479)+Reference!G$17,0)</f>
        <v>2758</v>
      </c>
      <c r="O479" s="35">
        <f>ROUND((Reference!H$16*List!$H479)+Reference!H$17,0)</f>
        <v>2863</v>
      </c>
      <c r="P479" s="35">
        <f>ROUND((Reference!I$16*List!$H479)+Reference!I$17,0)</f>
        <v>2976</v>
      </c>
      <c r="Q479" s="35">
        <f>ROUND((Reference!J$16*List!$H479)+Reference!J$17,0)</f>
        <v>3446</v>
      </c>
      <c r="R479" s="35">
        <f>ROUND((Reference!K$16*List!$H479)+Reference!K$17,0)</f>
        <v>3555</v>
      </c>
      <c r="S479" s="35">
        <f>ROUND((Reference!L$16*List!$H479)+Reference!L$17,0)</f>
        <v>3836</v>
      </c>
      <c r="T479" s="35">
        <f>ROUND((Reference!M$16*List!$H479)+Reference!M$17,0)</f>
        <v>4581</v>
      </c>
      <c r="U479" s="35">
        <f>ROUND((Reference!N$16*List!$H479)+Reference!N$17,0)</f>
        <v>18484</v>
      </c>
      <c r="V479" s="36">
        <f>ROUND((Reference!O$16*List!$H479)+Reference!O$17,0)</f>
        <v>687</v>
      </c>
      <c r="W479" s="36">
        <f>ROUND((Reference!P$16*List!$H479)+Reference!P$17,0)</f>
        <v>968</v>
      </c>
      <c r="X479" s="36">
        <f>ROUND((Reference!Q$16*List!$H479)+Reference!Q$17,0)</f>
        <v>484</v>
      </c>
      <c r="Y479" s="37"/>
      <c r="Z479" s="4" t="str">
        <f t="shared" si="15"/>
        <v>HALL, Georgia</v>
      </c>
      <c r="AA479" s="42" t="s">
        <v>1827</v>
      </c>
      <c r="AB479" s="38" t="s">
        <v>54</v>
      </c>
      <c r="AC479" s="43" t="s">
        <v>1589</v>
      </c>
      <c r="AD479" s="45"/>
      <c r="AE479">
        <f t="shared" si="16"/>
        <v>0.92090000000000005</v>
      </c>
    </row>
    <row r="480" spans="1:34" x14ac:dyDescent="0.35">
      <c r="A480" s="28" t="s">
        <v>1828</v>
      </c>
      <c r="B480" s="28" t="s">
        <v>1829</v>
      </c>
      <c r="C480" s="29">
        <v>99911</v>
      </c>
      <c r="D480" s="30" t="s">
        <v>95</v>
      </c>
      <c r="E480" s="31" t="s">
        <v>1830</v>
      </c>
      <c r="F480" s="55" t="s">
        <v>1589</v>
      </c>
      <c r="G480" s="33" t="s">
        <v>64</v>
      </c>
      <c r="H480" s="40">
        <v>0.74860000000000004</v>
      </c>
      <c r="I480" s="35">
        <f>ROUND((Reference!B$16*List!$H480)+Reference!B$17,0)</f>
        <v>911</v>
      </c>
      <c r="J480" s="35">
        <f>ROUND((Reference!C$16*List!$H480)+Reference!C$17,0)</f>
        <v>1358</v>
      </c>
      <c r="K480" s="35">
        <f>ROUND((Reference!D$16*List!$H480)+Reference!D$17,0)</f>
        <v>1628</v>
      </c>
      <c r="L480" s="35">
        <f>ROUND((Reference!E$16*List!$H480)+Reference!E$17,0)</f>
        <v>2012</v>
      </c>
      <c r="M480" s="35">
        <f>ROUND((Reference!F$16*List!$H480)+Reference!F$17,0)</f>
        <v>2096</v>
      </c>
      <c r="N480" s="35">
        <f>ROUND((Reference!G$16*List!$H480)+Reference!G$17,0)</f>
        <v>2373</v>
      </c>
      <c r="O480" s="35">
        <f>ROUND((Reference!H$16*List!$H480)+Reference!H$17,0)</f>
        <v>2464</v>
      </c>
      <c r="P480" s="35">
        <f>ROUND((Reference!I$16*List!$H480)+Reference!I$17,0)</f>
        <v>2561</v>
      </c>
      <c r="Q480" s="35">
        <f>ROUND((Reference!J$16*List!$H480)+Reference!J$17,0)</f>
        <v>2965</v>
      </c>
      <c r="R480" s="35">
        <f>ROUND((Reference!K$16*List!$H480)+Reference!K$17,0)</f>
        <v>3059</v>
      </c>
      <c r="S480" s="35">
        <f>ROUND((Reference!L$16*List!$H480)+Reference!L$17,0)</f>
        <v>3301</v>
      </c>
      <c r="T480" s="35">
        <f>ROUND((Reference!M$16*List!$H480)+Reference!M$17,0)</f>
        <v>3942</v>
      </c>
      <c r="U480" s="35">
        <f>ROUND((Reference!N$16*List!$H480)+Reference!N$17,0)</f>
        <v>15905</v>
      </c>
      <c r="V480" s="36">
        <f>ROUND((Reference!O$16*List!$H480)+Reference!O$17,0)</f>
        <v>591</v>
      </c>
      <c r="W480" s="36">
        <f>ROUND((Reference!P$16*List!$H480)+Reference!P$17,0)</f>
        <v>833</v>
      </c>
      <c r="X480" s="36">
        <f>ROUND((Reference!Q$16*List!$H480)+Reference!Q$17,0)</f>
        <v>417</v>
      </c>
      <c r="Y480" s="37"/>
      <c r="Z480" s="4" t="str">
        <f t="shared" si="15"/>
        <v>HANCOCK, Georgia</v>
      </c>
      <c r="AA480" s="31" t="s">
        <v>1830</v>
      </c>
      <c r="AB480" s="38" t="s">
        <v>54</v>
      </c>
      <c r="AC480" s="32" t="s">
        <v>1589</v>
      </c>
      <c r="AD480" s="39"/>
      <c r="AE480">
        <f t="shared" si="16"/>
        <v>0.74860000000000004</v>
      </c>
    </row>
    <row r="481" spans="1:31" x14ac:dyDescent="0.35">
      <c r="A481" s="28" t="s">
        <v>1831</v>
      </c>
      <c r="B481" s="28" t="s">
        <v>1832</v>
      </c>
      <c r="C481" s="41">
        <v>12060</v>
      </c>
      <c r="D481" s="30" t="s">
        <v>353</v>
      </c>
      <c r="E481" s="42" t="s">
        <v>1833</v>
      </c>
      <c r="F481" s="54" t="s">
        <v>1589</v>
      </c>
      <c r="G481" s="33" t="s">
        <v>53</v>
      </c>
      <c r="H481" s="44">
        <v>0.94930000000000003</v>
      </c>
      <c r="I481" s="35">
        <f>ROUND((Reference!B$16*List!$H481)+Reference!B$17,0)</f>
        <v>1083</v>
      </c>
      <c r="J481" s="35">
        <f>ROUND((Reference!C$16*List!$H481)+Reference!C$17,0)</f>
        <v>1615</v>
      </c>
      <c r="K481" s="35">
        <f>ROUND((Reference!D$16*List!$H481)+Reference!D$17,0)</f>
        <v>1935</v>
      </c>
      <c r="L481" s="35">
        <f>ROUND((Reference!E$16*List!$H481)+Reference!E$17,0)</f>
        <v>2392</v>
      </c>
      <c r="M481" s="35">
        <f>ROUND((Reference!F$16*List!$H481)+Reference!F$17,0)</f>
        <v>2492</v>
      </c>
      <c r="N481" s="35">
        <f>ROUND((Reference!G$16*List!$H481)+Reference!G$17,0)</f>
        <v>2821</v>
      </c>
      <c r="O481" s="35">
        <f>ROUND((Reference!H$16*List!$H481)+Reference!H$17,0)</f>
        <v>2929</v>
      </c>
      <c r="P481" s="35">
        <f>ROUND((Reference!I$16*List!$H481)+Reference!I$17,0)</f>
        <v>3044</v>
      </c>
      <c r="Q481" s="35">
        <f>ROUND((Reference!J$16*List!$H481)+Reference!J$17,0)</f>
        <v>3525</v>
      </c>
      <c r="R481" s="35">
        <f>ROUND((Reference!K$16*List!$H481)+Reference!K$17,0)</f>
        <v>3637</v>
      </c>
      <c r="S481" s="35">
        <f>ROUND((Reference!L$16*List!$H481)+Reference!L$17,0)</f>
        <v>3924</v>
      </c>
      <c r="T481" s="35">
        <f>ROUND((Reference!M$16*List!$H481)+Reference!M$17,0)</f>
        <v>4686</v>
      </c>
      <c r="U481" s="35">
        <f>ROUND((Reference!N$16*List!$H481)+Reference!N$17,0)</f>
        <v>18909</v>
      </c>
      <c r="V481" s="36">
        <f>ROUND((Reference!O$16*List!$H481)+Reference!O$17,0)</f>
        <v>703</v>
      </c>
      <c r="W481" s="36">
        <f>ROUND((Reference!P$16*List!$H481)+Reference!P$17,0)</f>
        <v>990</v>
      </c>
      <c r="X481" s="36">
        <f>ROUND((Reference!Q$16*List!$H481)+Reference!Q$17,0)</f>
        <v>495</v>
      </c>
      <c r="Y481" s="37"/>
      <c r="Z481" s="4" t="str">
        <f t="shared" si="15"/>
        <v>HARALSON, Georgia</v>
      </c>
      <c r="AA481" s="42" t="s">
        <v>1833</v>
      </c>
      <c r="AB481" s="38" t="s">
        <v>54</v>
      </c>
      <c r="AC481" s="43" t="s">
        <v>1589</v>
      </c>
      <c r="AD481" s="45"/>
      <c r="AE481">
        <f t="shared" si="16"/>
        <v>0.94930000000000003</v>
      </c>
    </row>
    <row r="482" spans="1:31" x14ac:dyDescent="0.35">
      <c r="A482" s="28" t="s">
        <v>1834</v>
      </c>
      <c r="B482" s="28" t="s">
        <v>1835</v>
      </c>
      <c r="C482" s="41">
        <v>17980</v>
      </c>
      <c r="D482" s="30" t="s">
        <v>290</v>
      </c>
      <c r="E482" s="42" t="s">
        <v>1836</v>
      </c>
      <c r="F482" s="54" t="s">
        <v>1589</v>
      </c>
      <c r="G482" s="33" t="s">
        <v>53</v>
      </c>
      <c r="H482" s="44">
        <v>0.80530000000000002</v>
      </c>
      <c r="I482" s="35">
        <f>ROUND((Reference!B$16*List!$H482)+Reference!B$17,0)</f>
        <v>959</v>
      </c>
      <c r="J482" s="35">
        <f>ROUND((Reference!C$16*List!$H482)+Reference!C$17,0)</f>
        <v>1431</v>
      </c>
      <c r="K482" s="35">
        <f>ROUND((Reference!D$16*List!$H482)+Reference!D$17,0)</f>
        <v>1715</v>
      </c>
      <c r="L482" s="35">
        <f>ROUND((Reference!E$16*List!$H482)+Reference!E$17,0)</f>
        <v>2119</v>
      </c>
      <c r="M482" s="35">
        <f>ROUND((Reference!F$16*List!$H482)+Reference!F$17,0)</f>
        <v>2208</v>
      </c>
      <c r="N482" s="35">
        <f>ROUND((Reference!G$16*List!$H482)+Reference!G$17,0)</f>
        <v>2500</v>
      </c>
      <c r="O482" s="35">
        <f>ROUND((Reference!H$16*List!$H482)+Reference!H$17,0)</f>
        <v>2595</v>
      </c>
      <c r="P482" s="35">
        <f>ROUND((Reference!I$16*List!$H482)+Reference!I$17,0)</f>
        <v>2697</v>
      </c>
      <c r="Q482" s="35">
        <f>ROUND((Reference!J$16*List!$H482)+Reference!J$17,0)</f>
        <v>3123</v>
      </c>
      <c r="R482" s="35">
        <f>ROUND((Reference!K$16*List!$H482)+Reference!K$17,0)</f>
        <v>3222</v>
      </c>
      <c r="S482" s="35">
        <f>ROUND((Reference!L$16*List!$H482)+Reference!L$17,0)</f>
        <v>3477</v>
      </c>
      <c r="T482" s="35">
        <f>ROUND((Reference!M$16*List!$H482)+Reference!M$17,0)</f>
        <v>4152</v>
      </c>
      <c r="U482" s="35">
        <f>ROUND((Reference!N$16*List!$H482)+Reference!N$17,0)</f>
        <v>16753</v>
      </c>
      <c r="V482" s="36">
        <f>ROUND((Reference!O$16*List!$H482)+Reference!O$17,0)</f>
        <v>623</v>
      </c>
      <c r="W482" s="36">
        <f>ROUND((Reference!P$16*List!$H482)+Reference!P$17,0)</f>
        <v>878</v>
      </c>
      <c r="X482" s="36">
        <f>ROUND((Reference!Q$16*List!$H482)+Reference!Q$17,0)</f>
        <v>439</v>
      </c>
      <c r="Y482" s="37"/>
      <c r="Z482" s="4" t="str">
        <f t="shared" si="15"/>
        <v>HARRIS, Georgia</v>
      </c>
      <c r="AA482" s="42" t="s">
        <v>1836</v>
      </c>
      <c r="AB482" s="38" t="s">
        <v>54</v>
      </c>
      <c r="AC482" s="43" t="s">
        <v>1589</v>
      </c>
      <c r="AD482" s="45"/>
      <c r="AE482">
        <f t="shared" si="16"/>
        <v>0.80530000000000002</v>
      </c>
    </row>
    <row r="483" spans="1:31" x14ac:dyDescent="0.35">
      <c r="A483" s="28" t="s">
        <v>1837</v>
      </c>
      <c r="B483" s="28" t="s">
        <v>1838</v>
      </c>
      <c r="C483" s="41">
        <v>99911</v>
      </c>
      <c r="D483" s="30" t="s">
        <v>95</v>
      </c>
      <c r="E483" s="42" t="s">
        <v>1839</v>
      </c>
      <c r="F483" s="55" t="s">
        <v>1589</v>
      </c>
      <c r="G483" s="33" t="s">
        <v>64</v>
      </c>
      <c r="H483" s="44">
        <v>0.74860000000000004</v>
      </c>
      <c r="I483" s="35">
        <f>ROUND((Reference!B$16*List!$H483)+Reference!B$17,0)</f>
        <v>911</v>
      </c>
      <c r="J483" s="35">
        <f>ROUND((Reference!C$16*List!$H483)+Reference!C$17,0)</f>
        <v>1358</v>
      </c>
      <c r="K483" s="35">
        <f>ROUND((Reference!D$16*List!$H483)+Reference!D$17,0)</f>
        <v>1628</v>
      </c>
      <c r="L483" s="35">
        <f>ROUND((Reference!E$16*List!$H483)+Reference!E$17,0)</f>
        <v>2012</v>
      </c>
      <c r="M483" s="35">
        <f>ROUND((Reference!F$16*List!$H483)+Reference!F$17,0)</f>
        <v>2096</v>
      </c>
      <c r="N483" s="35">
        <f>ROUND((Reference!G$16*List!$H483)+Reference!G$17,0)</f>
        <v>2373</v>
      </c>
      <c r="O483" s="35">
        <f>ROUND((Reference!H$16*List!$H483)+Reference!H$17,0)</f>
        <v>2464</v>
      </c>
      <c r="P483" s="35">
        <f>ROUND((Reference!I$16*List!$H483)+Reference!I$17,0)</f>
        <v>2561</v>
      </c>
      <c r="Q483" s="35">
        <f>ROUND((Reference!J$16*List!$H483)+Reference!J$17,0)</f>
        <v>2965</v>
      </c>
      <c r="R483" s="35">
        <f>ROUND((Reference!K$16*List!$H483)+Reference!K$17,0)</f>
        <v>3059</v>
      </c>
      <c r="S483" s="35">
        <f>ROUND((Reference!L$16*List!$H483)+Reference!L$17,0)</f>
        <v>3301</v>
      </c>
      <c r="T483" s="35">
        <f>ROUND((Reference!M$16*List!$H483)+Reference!M$17,0)</f>
        <v>3942</v>
      </c>
      <c r="U483" s="35">
        <f>ROUND((Reference!N$16*List!$H483)+Reference!N$17,0)</f>
        <v>15905</v>
      </c>
      <c r="V483" s="36">
        <f>ROUND((Reference!O$16*List!$H483)+Reference!O$17,0)</f>
        <v>591</v>
      </c>
      <c r="W483" s="36">
        <f>ROUND((Reference!P$16*List!$H483)+Reference!P$17,0)</f>
        <v>833</v>
      </c>
      <c r="X483" s="36">
        <f>ROUND((Reference!Q$16*List!$H483)+Reference!Q$17,0)</f>
        <v>417</v>
      </c>
      <c r="Y483" s="37"/>
      <c r="Z483" s="4" t="str">
        <f t="shared" si="15"/>
        <v>HART, Georgia</v>
      </c>
      <c r="AA483" s="42" t="s">
        <v>1839</v>
      </c>
      <c r="AB483" s="38" t="s">
        <v>54</v>
      </c>
      <c r="AC483" s="43" t="s">
        <v>1589</v>
      </c>
      <c r="AD483" s="45"/>
      <c r="AE483">
        <f t="shared" si="16"/>
        <v>0.74860000000000004</v>
      </c>
    </row>
    <row r="484" spans="1:31" x14ac:dyDescent="0.35">
      <c r="A484" s="28" t="s">
        <v>1840</v>
      </c>
      <c r="B484" s="28" t="s">
        <v>1841</v>
      </c>
      <c r="C484" s="41">
        <v>12060</v>
      </c>
      <c r="D484" s="30" t="s">
        <v>353</v>
      </c>
      <c r="E484" s="42" t="s">
        <v>1842</v>
      </c>
      <c r="F484" s="54" t="s">
        <v>1589</v>
      </c>
      <c r="G484" s="33" t="s">
        <v>53</v>
      </c>
      <c r="H484" s="44">
        <v>0.94930000000000003</v>
      </c>
      <c r="I484" s="35">
        <f>ROUND((Reference!B$16*List!$H484)+Reference!B$17,0)</f>
        <v>1083</v>
      </c>
      <c r="J484" s="35">
        <f>ROUND((Reference!C$16*List!$H484)+Reference!C$17,0)</f>
        <v>1615</v>
      </c>
      <c r="K484" s="35">
        <f>ROUND((Reference!D$16*List!$H484)+Reference!D$17,0)</f>
        <v>1935</v>
      </c>
      <c r="L484" s="35">
        <f>ROUND((Reference!E$16*List!$H484)+Reference!E$17,0)</f>
        <v>2392</v>
      </c>
      <c r="M484" s="35">
        <f>ROUND((Reference!F$16*List!$H484)+Reference!F$17,0)</f>
        <v>2492</v>
      </c>
      <c r="N484" s="35">
        <f>ROUND((Reference!G$16*List!$H484)+Reference!G$17,0)</f>
        <v>2821</v>
      </c>
      <c r="O484" s="35">
        <f>ROUND((Reference!H$16*List!$H484)+Reference!H$17,0)</f>
        <v>2929</v>
      </c>
      <c r="P484" s="35">
        <f>ROUND((Reference!I$16*List!$H484)+Reference!I$17,0)</f>
        <v>3044</v>
      </c>
      <c r="Q484" s="35">
        <f>ROUND((Reference!J$16*List!$H484)+Reference!J$17,0)</f>
        <v>3525</v>
      </c>
      <c r="R484" s="35">
        <f>ROUND((Reference!K$16*List!$H484)+Reference!K$17,0)</f>
        <v>3637</v>
      </c>
      <c r="S484" s="35">
        <f>ROUND((Reference!L$16*List!$H484)+Reference!L$17,0)</f>
        <v>3924</v>
      </c>
      <c r="T484" s="35">
        <f>ROUND((Reference!M$16*List!$H484)+Reference!M$17,0)</f>
        <v>4686</v>
      </c>
      <c r="U484" s="35">
        <f>ROUND((Reference!N$16*List!$H484)+Reference!N$17,0)</f>
        <v>18909</v>
      </c>
      <c r="V484" s="36">
        <f>ROUND((Reference!O$16*List!$H484)+Reference!O$17,0)</f>
        <v>703</v>
      </c>
      <c r="W484" s="36">
        <f>ROUND((Reference!P$16*List!$H484)+Reference!P$17,0)</f>
        <v>990</v>
      </c>
      <c r="X484" s="36">
        <f>ROUND((Reference!Q$16*List!$H484)+Reference!Q$17,0)</f>
        <v>495</v>
      </c>
      <c r="Y484" s="37"/>
      <c r="Z484" s="4" t="str">
        <f t="shared" si="15"/>
        <v>HEARD, Georgia</v>
      </c>
      <c r="AA484" s="42" t="s">
        <v>1842</v>
      </c>
      <c r="AB484" s="38" t="s">
        <v>54</v>
      </c>
      <c r="AC484" s="43" t="s">
        <v>1589</v>
      </c>
      <c r="AD484" s="45"/>
      <c r="AE484">
        <f t="shared" si="16"/>
        <v>0.94930000000000003</v>
      </c>
    </row>
    <row r="485" spans="1:31" x14ac:dyDescent="0.35">
      <c r="A485" s="28" t="s">
        <v>1843</v>
      </c>
      <c r="B485" s="28" t="s">
        <v>1844</v>
      </c>
      <c r="C485" s="29">
        <v>12060</v>
      </c>
      <c r="D485" s="30" t="s">
        <v>353</v>
      </c>
      <c r="E485" s="31" t="s">
        <v>194</v>
      </c>
      <c r="F485" s="54" t="s">
        <v>1589</v>
      </c>
      <c r="G485" s="33" t="s">
        <v>53</v>
      </c>
      <c r="H485" s="40">
        <v>0.94930000000000003</v>
      </c>
      <c r="I485" s="35">
        <f>ROUND((Reference!B$16*List!$H485)+Reference!B$17,0)</f>
        <v>1083</v>
      </c>
      <c r="J485" s="35">
        <f>ROUND((Reference!C$16*List!$H485)+Reference!C$17,0)</f>
        <v>1615</v>
      </c>
      <c r="K485" s="35">
        <f>ROUND((Reference!D$16*List!$H485)+Reference!D$17,0)</f>
        <v>1935</v>
      </c>
      <c r="L485" s="35">
        <f>ROUND((Reference!E$16*List!$H485)+Reference!E$17,0)</f>
        <v>2392</v>
      </c>
      <c r="M485" s="35">
        <f>ROUND((Reference!F$16*List!$H485)+Reference!F$17,0)</f>
        <v>2492</v>
      </c>
      <c r="N485" s="35">
        <f>ROUND((Reference!G$16*List!$H485)+Reference!G$17,0)</f>
        <v>2821</v>
      </c>
      <c r="O485" s="35">
        <f>ROUND((Reference!H$16*List!$H485)+Reference!H$17,0)</f>
        <v>2929</v>
      </c>
      <c r="P485" s="35">
        <f>ROUND((Reference!I$16*List!$H485)+Reference!I$17,0)</f>
        <v>3044</v>
      </c>
      <c r="Q485" s="35">
        <f>ROUND((Reference!J$16*List!$H485)+Reference!J$17,0)</f>
        <v>3525</v>
      </c>
      <c r="R485" s="35">
        <f>ROUND((Reference!K$16*List!$H485)+Reference!K$17,0)</f>
        <v>3637</v>
      </c>
      <c r="S485" s="35">
        <f>ROUND((Reference!L$16*List!$H485)+Reference!L$17,0)</f>
        <v>3924</v>
      </c>
      <c r="T485" s="35">
        <f>ROUND((Reference!M$16*List!$H485)+Reference!M$17,0)</f>
        <v>4686</v>
      </c>
      <c r="U485" s="35">
        <f>ROUND((Reference!N$16*List!$H485)+Reference!N$17,0)</f>
        <v>18909</v>
      </c>
      <c r="V485" s="36">
        <f>ROUND((Reference!O$16*List!$H485)+Reference!O$17,0)</f>
        <v>703</v>
      </c>
      <c r="W485" s="36">
        <f>ROUND((Reference!P$16*List!$H485)+Reference!P$17,0)</f>
        <v>990</v>
      </c>
      <c r="X485" s="36">
        <f>ROUND((Reference!Q$16*List!$H485)+Reference!Q$17,0)</f>
        <v>495</v>
      </c>
      <c r="Y485" s="37"/>
      <c r="Z485" s="4" t="str">
        <f t="shared" si="15"/>
        <v>HENRY, Georgia</v>
      </c>
      <c r="AA485" s="31" t="s">
        <v>194</v>
      </c>
      <c r="AB485" s="38" t="s">
        <v>54</v>
      </c>
      <c r="AC485" s="32" t="s">
        <v>1589</v>
      </c>
      <c r="AD485" s="39"/>
      <c r="AE485">
        <f t="shared" si="16"/>
        <v>0.94930000000000003</v>
      </c>
    </row>
    <row r="486" spans="1:31" x14ac:dyDescent="0.35">
      <c r="A486" s="28" t="s">
        <v>1845</v>
      </c>
      <c r="B486" s="28" t="s">
        <v>1846</v>
      </c>
      <c r="C486" s="29">
        <v>47580</v>
      </c>
      <c r="D486" s="30" t="s">
        <v>1742</v>
      </c>
      <c r="E486" s="31" t="s">
        <v>198</v>
      </c>
      <c r="F486" s="54" t="s">
        <v>1589</v>
      </c>
      <c r="G486" s="33" t="s">
        <v>53</v>
      </c>
      <c r="H486" s="40">
        <v>0.74750000000000005</v>
      </c>
      <c r="I486" s="35">
        <f>ROUND((Reference!B$16*List!$H486)+Reference!B$17,0)</f>
        <v>910</v>
      </c>
      <c r="J486" s="35">
        <f>ROUND((Reference!C$16*List!$H486)+Reference!C$17,0)</f>
        <v>1357</v>
      </c>
      <c r="K486" s="35">
        <f>ROUND((Reference!D$16*List!$H486)+Reference!D$17,0)</f>
        <v>1626</v>
      </c>
      <c r="L486" s="35">
        <f>ROUND((Reference!E$16*List!$H486)+Reference!E$17,0)</f>
        <v>2010</v>
      </c>
      <c r="M486" s="35">
        <f>ROUND((Reference!F$16*List!$H486)+Reference!F$17,0)</f>
        <v>2094</v>
      </c>
      <c r="N486" s="35">
        <f>ROUND((Reference!G$16*List!$H486)+Reference!G$17,0)</f>
        <v>2371</v>
      </c>
      <c r="O486" s="35">
        <f>ROUND((Reference!H$16*List!$H486)+Reference!H$17,0)</f>
        <v>2461</v>
      </c>
      <c r="P486" s="35">
        <f>ROUND((Reference!I$16*List!$H486)+Reference!I$17,0)</f>
        <v>2558</v>
      </c>
      <c r="Q486" s="35">
        <f>ROUND((Reference!J$16*List!$H486)+Reference!J$17,0)</f>
        <v>2962</v>
      </c>
      <c r="R486" s="35">
        <f>ROUND((Reference!K$16*List!$H486)+Reference!K$17,0)</f>
        <v>3056</v>
      </c>
      <c r="S486" s="35">
        <f>ROUND((Reference!L$16*List!$H486)+Reference!L$17,0)</f>
        <v>3297</v>
      </c>
      <c r="T486" s="35">
        <f>ROUND((Reference!M$16*List!$H486)+Reference!M$17,0)</f>
        <v>3938</v>
      </c>
      <c r="U486" s="35">
        <f>ROUND((Reference!N$16*List!$H486)+Reference!N$17,0)</f>
        <v>15888</v>
      </c>
      <c r="V486" s="36">
        <f>ROUND((Reference!O$16*List!$H486)+Reference!O$17,0)</f>
        <v>591</v>
      </c>
      <c r="W486" s="36">
        <f>ROUND((Reference!P$16*List!$H486)+Reference!P$17,0)</f>
        <v>832</v>
      </c>
      <c r="X486" s="36">
        <f>ROUND((Reference!Q$16*List!$H486)+Reference!Q$17,0)</f>
        <v>416</v>
      </c>
      <c r="Y486" s="37"/>
      <c r="Z486" s="4" t="str">
        <f t="shared" si="15"/>
        <v>HOUSTON, Georgia</v>
      </c>
      <c r="AA486" s="31" t="s">
        <v>198</v>
      </c>
      <c r="AB486" s="38" t="s">
        <v>54</v>
      </c>
      <c r="AC486" s="32" t="s">
        <v>1589</v>
      </c>
      <c r="AD486" s="39"/>
      <c r="AE486">
        <f t="shared" si="16"/>
        <v>0.74750000000000005</v>
      </c>
    </row>
    <row r="487" spans="1:31" x14ac:dyDescent="0.35">
      <c r="A487" s="28" t="s">
        <v>1847</v>
      </c>
      <c r="B487" s="28" t="s">
        <v>1848</v>
      </c>
      <c r="C487" s="29">
        <v>99911</v>
      </c>
      <c r="D487" s="30" t="s">
        <v>95</v>
      </c>
      <c r="E487" s="31" t="s">
        <v>1849</v>
      </c>
      <c r="F487" s="55" t="s">
        <v>1589</v>
      </c>
      <c r="G487" s="33" t="s">
        <v>64</v>
      </c>
      <c r="H487" s="40">
        <v>0.74860000000000004</v>
      </c>
      <c r="I487" s="35">
        <f>ROUND((Reference!B$16*List!$H487)+Reference!B$17,0)</f>
        <v>911</v>
      </c>
      <c r="J487" s="35">
        <f>ROUND((Reference!C$16*List!$H487)+Reference!C$17,0)</f>
        <v>1358</v>
      </c>
      <c r="K487" s="35">
        <f>ROUND((Reference!D$16*List!$H487)+Reference!D$17,0)</f>
        <v>1628</v>
      </c>
      <c r="L487" s="35">
        <f>ROUND((Reference!E$16*List!$H487)+Reference!E$17,0)</f>
        <v>2012</v>
      </c>
      <c r="M487" s="35">
        <f>ROUND((Reference!F$16*List!$H487)+Reference!F$17,0)</f>
        <v>2096</v>
      </c>
      <c r="N487" s="35">
        <f>ROUND((Reference!G$16*List!$H487)+Reference!G$17,0)</f>
        <v>2373</v>
      </c>
      <c r="O487" s="35">
        <f>ROUND((Reference!H$16*List!$H487)+Reference!H$17,0)</f>
        <v>2464</v>
      </c>
      <c r="P487" s="35">
        <f>ROUND((Reference!I$16*List!$H487)+Reference!I$17,0)</f>
        <v>2561</v>
      </c>
      <c r="Q487" s="35">
        <f>ROUND((Reference!J$16*List!$H487)+Reference!J$17,0)</f>
        <v>2965</v>
      </c>
      <c r="R487" s="35">
        <f>ROUND((Reference!K$16*List!$H487)+Reference!K$17,0)</f>
        <v>3059</v>
      </c>
      <c r="S487" s="35">
        <f>ROUND((Reference!L$16*List!$H487)+Reference!L$17,0)</f>
        <v>3301</v>
      </c>
      <c r="T487" s="35">
        <f>ROUND((Reference!M$16*List!$H487)+Reference!M$17,0)</f>
        <v>3942</v>
      </c>
      <c r="U487" s="35">
        <f>ROUND((Reference!N$16*List!$H487)+Reference!N$17,0)</f>
        <v>15905</v>
      </c>
      <c r="V487" s="36">
        <f>ROUND((Reference!O$16*List!$H487)+Reference!O$17,0)</f>
        <v>591</v>
      </c>
      <c r="W487" s="36">
        <f>ROUND((Reference!P$16*List!$H487)+Reference!P$17,0)</f>
        <v>833</v>
      </c>
      <c r="X487" s="36">
        <f>ROUND((Reference!Q$16*List!$H487)+Reference!Q$17,0)</f>
        <v>417</v>
      </c>
      <c r="Y487" s="37"/>
      <c r="Z487" s="4" t="str">
        <f t="shared" si="15"/>
        <v>IRWIN, Georgia</v>
      </c>
      <c r="AA487" s="31" t="s">
        <v>1849</v>
      </c>
      <c r="AB487" s="38" t="s">
        <v>54</v>
      </c>
      <c r="AC487" s="32" t="s">
        <v>1589</v>
      </c>
      <c r="AD487" s="39"/>
      <c r="AE487">
        <f t="shared" si="16"/>
        <v>0.74860000000000004</v>
      </c>
    </row>
    <row r="488" spans="1:31" x14ac:dyDescent="0.35">
      <c r="A488" s="28" t="s">
        <v>1850</v>
      </c>
      <c r="B488" s="28" t="s">
        <v>1851</v>
      </c>
      <c r="C488" s="41">
        <v>99911</v>
      </c>
      <c r="D488" s="30" t="s">
        <v>95</v>
      </c>
      <c r="E488" s="42" t="s">
        <v>202</v>
      </c>
      <c r="F488" s="55" t="s">
        <v>1589</v>
      </c>
      <c r="G488" s="33" t="s">
        <v>64</v>
      </c>
      <c r="H488" s="44">
        <v>0.74860000000000004</v>
      </c>
      <c r="I488" s="35">
        <f>ROUND((Reference!B$16*List!$H488)+Reference!B$17,0)</f>
        <v>911</v>
      </c>
      <c r="J488" s="35">
        <f>ROUND((Reference!C$16*List!$H488)+Reference!C$17,0)</f>
        <v>1358</v>
      </c>
      <c r="K488" s="35">
        <f>ROUND((Reference!D$16*List!$H488)+Reference!D$17,0)</f>
        <v>1628</v>
      </c>
      <c r="L488" s="35">
        <f>ROUND((Reference!E$16*List!$H488)+Reference!E$17,0)</f>
        <v>2012</v>
      </c>
      <c r="M488" s="35">
        <f>ROUND((Reference!F$16*List!$H488)+Reference!F$17,0)</f>
        <v>2096</v>
      </c>
      <c r="N488" s="35">
        <f>ROUND((Reference!G$16*List!$H488)+Reference!G$17,0)</f>
        <v>2373</v>
      </c>
      <c r="O488" s="35">
        <f>ROUND((Reference!H$16*List!$H488)+Reference!H$17,0)</f>
        <v>2464</v>
      </c>
      <c r="P488" s="35">
        <f>ROUND((Reference!I$16*List!$H488)+Reference!I$17,0)</f>
        <v>2561</v>
      </c>
      <c r="Q488" s="35">
        <f>ROUND((Reference!J$16*List!$H488)+Reference!J$17,0)</f>
        <v>2965</v>
      </c>
      <c r="R488" s="35">
        <f>ROUND((Reference!K$16*List!$H488)+Reference!K$17,0)</f>
        <v>3059</v>
      </c>
      <c r="S488" s="35">
        <f>ROUND((Reference!L$16*List!$H488)+Reference!L$17,0)</f>
        <v>3301</v>
      </c>
      <c r="T488" s="35">
        <f>ROUND((Reference!M$16*List!$H488)+Reference!M$17,0)</f>
        <v>3942</v>
      </c>
      <c r="U488" s="35">
        <f>ROUND((Reference!N$16*List!$H488)+Reference!N$17,0)</f>
        <v>15905</v>
      </c>
      <c r="V488" s="36">
        <f>ROUND((Reference!O$16*List!$H488)+Reference!O$17,0)</f>
        <v>591</v>
      </c>
      <c r="W488" s="36">
        <f>ROUND((Reference!P$16*List!$H488)+Reference!P$17,0)</f>
        <v>833</v>
      </c>
      <c r="X488" s="36">
        <f>ROUND((Reference!Q$16*List!$H488)+Reference!Q$17,0)</f>
        <v>417</v>
      </c>
      <c r="Y488" s="37"/>
      <c r="Z488" s="4" t="str">
        <f t="shared" si="15"/>
        <v>JACKSON, Georgia</v>
      </c>
      <c r="AA488" s="42" t="s">
        <v>202</v>
      </c>
      <c r="AB488" s="38" t="s">
        <v>54</v>
      </c>
      <c r="AC488" s="43" t="s">
        <v>1589</v>
      </c>
      <c r="AD488" s="45"/>
      <c r="AE488">
        <f t="shared" si="16"/>
        <v>0.74860000000000004</v>
      </c>
    </row>
    <row r="489" spans="1:31" x14ac:dyDescent="0.35">
      <c r="A489" s="28" t="s">
        <v>1852</v>
      </c>
      <c r="B489" s="28" t="s">
        <v>1853</v>
      </c>
      <c r="C489" s="29">
        <v>12060</v>
      </c>
      <c r="D489" s="30" t="s">
        <v>353</v>
      </c>
      <c r="E489" s="31" t="s">
        <v>1854</v>
      </c>
      <c r="F489" s="54" t="s">
        <v>1589</v>
      </c>
      <c r="G489" s="33" t="s">
        <v>53</v>
      </c>
      <c r="H489" s="40">
        <v>0.94930000000000003</v>
      </c>
      <c r="I489" s="35">
        <f>ROUND((Reference!B$16*List!$H489)+Reference!B$17,0)</f>
        <v>1083</v>
      </c>
      <c r="J489" s="35">
        <f>ROUND((Reference!C$16*List!$H489)+Reference!C$17,0)</f>
        <v>1615</v>
      </c>
      <c r="K489" s="35">
        <f>ROUND((Reference!D$16*List!$H489)+Reference!D$17,0)</f>
        <v>1935</v>
      </c>
      <c r="L489" s="35">
        <f>ROUND((Reference!E$16*List!$H489)+Reference!E$17,0)</f>
        <v>2392</v>
      </c>
      <c r="M489" s="35">
        <f>ROUND((Reference!F$16*List!$H489)+Reference!F$17,0)</f>
        <v>2492</v>
      </c>
      <c r="N489" s="35">
        <f>ROUND((Reference!G$16*List!$H489)+Reference!G$17,0)</f>
        <v>2821</v>
      </c>
      <c r="O489" s="35">
        <f>ROUND((Reference!H$16*List!$H489)+Reference!H$17,0)</f>
        <v>2929</v>
      </c>
      <c r="P489" s="35">
        <f>ROUND((Reference!I$16*List!$H489)+Reference!I$17,0)</f>
        <v>3044</v>
      </c>
      <c r="Q489" s="35">
        <f>ROUND((Reference!J$16*List!$H489)+Reference!J$17,0)</f>
        <v>3525</v>
      </c>
      <c r="R489" s="35">
        <f>ROUND((Reference!K$16*List!$H489)+Reference!K$17,0)</f>
        <v>3637</v>
      </c>
      <c r="S489" s="35">
        <f>ROUND((Reference!L$16*List!$H489)+Reference!L$17,0)</f>
        <v>3924</v>
      </c>
      <c r="T489" s="35">
        <f>ROUND((Reference!M$16*List!$H489)+Reference!M$17,0)</f>
        <v>4686</v>
      </c>
      <c r="U489" s="35">
        <f>ROUND((Reference!N$16*List!$H489)+Reference!N$17,0)</f>
        <v>18909</v>
      </c>
      <c r="V489" s="36">
        <f>ROUND((Reference!O$16*List!$H489)+Reference!O$17,0)</f>
        <v>703</v>
      </c>
      <c r="W489" s="36">
        <f>ROUND((Reference!P$16*List!$H489)+Reference!P$17,0)</f>
        <v>990</v>
      </c>
      <c r="X489" s="36">
        <f>ROUND((Reference!Q$16*List!$H489)+Reference!Q$17,0)</f>
        <v>495</v>
      </c>
      <c r="Y489" s="37"/>
      <c r="Z489" s="4" t="str">
        <f t="shared" si="15"/>
        <v>JASPER, Georgia</v>
      </c>
      <c r="AA489" s="31" t="s">
        <v>1854</v>
      </c>
      <c r="AB489" s="38" t="s">
        <v>54</v>
      </c>
      <c r="AC489" s="32" t="s">
        <v>1589</v>
      </c>
      <c r="AD489" s="39"/>
      <c r="AE489">
        <f t="shared" si="16"/>
        <v>0.94930000000000003</v>
      </c>
    </row>
    <row r="490" spans="1:31" x14ac:dyDescent="0.35">
      <c r="A490" s="28" t="s">
        <v>1855</v>
      </c>
      <c r="B490" s="28" t="s">
        <v>1856</v>
      </c>
      <c r="C490" s="29">
        <v>99911</v>
      </c>
      <c r="D490" s="30" t="s">
        <v>95</v>
      </c>
      <c r="E490" s="31" t="s">
        <v>1857</v>
      </c>
      <c r="F490" s="55" t="s">
        <v>1589</v>
      </c>
      <c r="G490" s="33" t="s">
        <v>64</v>
      </c>
      <c r="H490" s="40">
        <v>0.74860000000000004</v>
      </c>
      <c r="I490" s="35">
        <f>ROUND((Reference!B$16*List!$H490)+Reference!B$17,0)</f>
        <v>911</v>
      </c>
      <c r="J490" s="35">
        <f>ROUND((Reference!C$16*List!$H490)+Reference!C$17,0)</f>
        <v>1358</v>
      </c>
      <c r="K490" s="35">
        <f>ROUND((Reference!D$16*List!$H490)+Reference!D$17,0)</f>
        <v>1628</v>
      </c>
      <c r="L490" s="35">
        <f>ROUND((Reference!E$16*List!$H490)+Reference!E$17,0)</f>
        <v>2012</v>
      </c>
      <c r="M490" s="35">
        <f>ROUND((Reference!F$16*List!$H490)+Reference!F$17,0)</f>
        <v>2096</v>
      </c>
      <c r="N490" s="35">
        <f>ROUND((Reference!G$16*List!$H490)+Reference!G$17,0)</f>
        <v>2373</v>
      </c>
      <c r="O490" s="35">
        <f>ROUND((Reference!H$16*List!$H490)+Reference!H$17,0)</f>
        <v>2464</v>
      </c>
      <c r="P490" s="35">
        <f>ROUND((Reference!I$16*List!$H490)+Reference!I$17,0)</f>
        <v>2561</v>
      </c>
      <c r="Q490" s="35">
        <f>ROUND((Reference!J$16*List!$H490)+Reference!J$17,0)</f>
        <v>2965</v>
      </c>
      <c r="R490" s="35">
        <f>ROUND((Reference!K$16*List!$H490)+Reference!K$17,0)</f>
        <v>3059</v>
      </c>
      <c r="S490" s="35">
        <f>ROUND((Reference!L$16*List!$H490)+Reference!L$17,0)</f>
        <v>3301</v>
      </c>
      <c r="T490" s="35">
        <f>ROUND((Reference!M$16*List!$H490)+Reference!M$17,0)</f>
        <v>3942</v>
      </c>
      <c r="U490" s="35">
        <f>ROUND((Reference!N$16*List!$H490)+Reference!N$17,0)</f>
        <v>15905</v>
      </c>
      <c r="V490" s="36">
        <f>ROUND((Reference!O$16*List!$H490)+Reference!O$17,0)</f>
        <v>591</v>
      </c>
      <c r="W490" s="36">
        <f>ROUND((Reference!P$16*List!$H490)+Reference!P$17,0)</f>
        <v>833</v>
      </c>
      <c r="X490" s="36">
        <f>ROUND((Reference!Q$16*List!$H490)+Reference!Q$17,0)</f>
        <v>417</v>
      </c>
      <c r="Y490" s="37"/>
      <c r="Z490" s="4" t="str">
        <f t="shared" si="15"/>
        <v>JEFF DAVIS, Georgia</v>
      </c>
      <c r="AA490" s="31" t="s">
        <v>1857</v>
      </c>
      <c r="AB490" s="38" t="s">
        <v>54</v>
      </c>
      <c r="AC490" s="32" t="s">
        <v>1589</v>
      </c>
      <c r="AD490" s="39"/>
      <c r="AE490">
        <f t="shared" si="16"/>
        <v>0.74860000000000004</v>
      </c>
    </row>
    <row r="491" spans="1:31" x14ac:dyDescent="0.35">
      <c r="A491" s="28" t="s">
        <v>1858</v>
      </c>
      <c r="B491" s="28" t="s">
        <v>1859</v>
      </c>
      <c r="C491" s="29">
        <v>99911</v>
      </c>
      <c r="D491" s="30" t="s">
        <v>95</v>
      </c>
      <c r="E491" s="31" t="s">
        <v>206</v>
      </c>
      <c r="F491" s="55" t="s">
        <v>1589</v>
      </c>
      <c r="G491" s="33" t="s">
        <v>64</v>
      </c>
      <c r="H491" s="40">
        <v>0.74860000000000004</v>
      </c>
      <c r="I491" s="35">
        <f>ROUND((Reference!B$16*List!$H491)+Reference!B$17,0)</f>
        <v>911</v>
      </c>
      <c r="J491" s="35">
        <f>ROUND((Reference!C$16*List!$H491)+Reference!C$17,0)</f>
        <v>1358</v>
      </c>
      <c r="K491" s="35">
        <f>ROUND((Reference!D$16*List!$H491)+Reference!D$17,0)</f>
        <v>1628</v>
      </c>
      <c r="L491" s="35">
        <f>ROUND((Reference!E$16*List!$H491)+Reference!E$17,0)</f>
        <v>2012</v>
      </c>
      <c r="M491" s="35">
        <f>ROUND((Reference!F$16*List!$H491)+Reference!F$17,0)</f>
        <v>2096</v>
      </c>
      <c r="N491" s="35">
        <f>ROUND((Reference!G$16*List!$H491)+Reference!G$17,0)</f>
        <v>2373</v>
      </c>
      <c r="O491" s="35">
        <f>ROUND((Reference!H$16*List!$H491)+Reference!H$17,0)</f>
        <v>2464</v>
      </c>
      <c r="P491" s="35">
        <f>ROUND((Reference!I$16*List!$H491)+Reference!I$17,0)</f>
        <v>2561</v>
      </c>
      <c r="Q491" s="35">
        <f>ROUND((Reference!J$16*List!$H491)+Reference!J$17,0)</f>
        <v>2965</v>
      </c>
      <c r="R491" s="35">
        <f>ROUND((Reference!K$16*List!$H491)+Reference!K$17,0)</f>
        <v>3059</v>
      </c>
      <c r="S491" s="35">
        <f>ROUND((Reference!L$16*List!$H491)+Reference!L$17,0)</f>
        <v>3301</v>
      </c>
      <c r="T491" s="35">
        <f>ROUND((Reference!M$16*List!$H491)+Reference!M$17,0)</f>
        <v>3942</v>
      </c>
      <c r="U491" s="35">
        <f>ROUND((Reference!N$16*List!$H491)+Reference!N$17,0)</f>
        <v>15905</v>
      </c>
      <c r="V491" s="36">
        <f>ROUND((Reference!O$16*List!$H491)+Reference!O$17,0)</f>
        <v>591</v>
      </c>
      <c r="W491" s="36">
        <f>ROUND((Reference!P$16*List!$H491)+Reference!P$17,0)</f>
        <v>833</v>
      </c>
      <c r="X491" s="36">
        <f>ROUND((Reference!Q$16*List!$H491)+Reference!Q$17,0)</f>
        <v>417</v>
      </c>
      <c r="Y491" s="37"/>
      <c r="Z491" s="4" t="str">
        <f t="shared" si="15"/>
        <v>JEFFERSON, Georgia</v>
      </c>
      <c r="AA491" s="31" t="s">
        <v>206</v>
      </c>
      <c r="AB491" s="38" t="s">
        <v>54</v>
      </c>
      <c r="AC491" s="32" t="s">
        <v>1589</v>
      </c>
      <c r="AD491" s="39"/>
      <c r="AE491">
        <f t="shared" si="16"/>
        <v>0.74860000000000004</v>
      </c>
    </row>
    <row r="492" spans="1:31" x14ac:dyDescent="0.35">
      <c r="A492" s="28" t="s">
        <v>1860</v>
      </c>
      <c r="B492" s="28" t="s">
        <v>1861</v>
      </c>
      <c r="C492" s="29">
        <v>99911</v>
      </c>
      <c r="D492" s="30" t="s">
        <v>95</v>
      </c>
      <c r="E492" s="31" t="s">
        <v>1862</v>
      </c>
      <c r="F492" s="55" t="s">
        <v>1589</v>
      </c>
      <c r="G492" s="33" t="s">
        <v>64</v>
      </c>
      <c r="H492" s="40">
        <v>0.74860000000000004</v>
      </c>
      <c r="I492" s="35">
        <f>ROUND((Reference!B$16*List!$H492)+Reference!B$17,0)</f>
        <v>911</v>
      </c>
      <c r="J492" s="35">
        <f>ROUND((Reference!C$16*List!$H492)+Reference!C$17,0)</f>
        <v>1358</v>
      </c>
      <c r="K492" s="35">
        <f>ROUND((Reference!D$16*List!$H492)+Reference!D$17,0)</f>
        <v>1628</v>
      </c>
      <c r="L492" s="35">
        <f>ROUND((Reference!E$16*List!$H492)+Reference!E$17,0)</f>
        <v>2012</v>
      </c>
      <c r="M492" s="35">
        <f>ROUND((Reference!F$16*List!$H492)+Reference!F$17,0)</f>
        <v>2096</v>
      </c>
      <c r="N492" s="35">
        <f>ROUND((Reference!G$16*List!$H492)+Reference!G$17,0)</f>
        <v>2373</v>
      </c>
      <c r="O492" s="35">
        <f>ROUND((Reference!H$16*List!$H492)+Reference!H$17,0)</f>
        <v>2464</v>
      </c>
      <c r="P492" s="35">
        <f>ROUND((Reference!I$16*List!$H492)+Reference!I$17,0)</f>
        <v>2561</v>
      </c>
      <c r="Q492" s="35">
        <f>ROUND((Reference!J$16*List!$H492)+Reference!J$17,0)</f>
        <v>2965</v>
      </c>
      <c r="R492" s="35">
        <f>ROUND((Reference!K$16*List!$H492)+Reference!K$17,0)</f>
        <v>3059</v>
      </c>
      <c r="S492" s="35">
        <f>ROUND((Reference!L$16*List!$H492)+Reference!L$17,0)</f>
        <v>3301</v>
      </c>
      <c r="T492" s="35">
        <f>ROUND((Reference!M$16*List!$H492)+Reference!M$17,0)</f>
        <v>3942</v>
      </c>
      <c r="U492" s="35">
        <f>ROUND((Reference!N$16*List!$H492)+Reference!N$17,0)</f>
        <v>15905</v>
      </c>
      <c r="V492" s="36">
        <f>ROUND((Reference!O$16*List!$H492)+Reference!O$17,0)</f>
        <v>591</v>
      </c>
      <c r="W492" s="36">
        <f>ROUND((Reference!P$16*List!$H492)+Reference!P$17,0)</f>
        <v>833</v>
      </c>
      <c r="X492" s="36">
        <f>ROUND((Reference!Q$16*List!$H492)+Reference!Q$17,0)</f>
        <v>417</v>
      </c>
      <c r="Y492" s="37"/>
      <c r="Z492" s="4" t="str">
        <f t="shared" si="15"/>
        <v>JENKINS, Georgia</v>
      </c>
      <c r="AA492" s="31" t="s">
        <v>1862</v>
      </c>
      <c r="AB492" s="38" t="s">
        <v>54</v>
      </c>
      <c r="AC492" s="32" t="s">
        <v>1589</v>
      </c>
      <c r="AD492" s="39"/>
      <c r="AE492">
        <f t="shared" si="16"/>
        <v>0.74860000000000004</v>
      </c>
    </row>
    <row r="493" spans="1:31" x14ac:dyDescent="0.35">
      <c r="A493" s="28" t="s">
        <v>1863</v>
      </c>
      <c r="B493" s="28" t="s">
        <v>1864</v>
      </c>
      <c r="C493" s="29">
        <v>99911</v>
      </c>
      <c r="D493" s="30" t="s">
        <v>95</v>
      </c>
      <c r="E493" s="31" t="s">
        <v>637</v>
      </c>
      <c r="F493" s="55" t="s">
        <v>1589</v>
      </c>
      <c r="G493" s="33" t="s">
        <v>64</v>
      </c>
      <c r="H493" s="40">
        <v>0.74860000000000004</v>
      </c>
      <c r="I493" s="35">
        <f>ROUND((Reference!B$16*List!$H493)+Reference!B$17,0)</f>
        <v>911</v>
      </c>
      <c r="J493" s="35">
        <f>ROUND((Reference!C$16*List!$H493)+Reference!C$17,0)</f>
        <v>1358</v>
      </c>
      <c r="K493" s="35">
        <f>ROUND((Reference!D$16*List!$H493)+Reference!D$17,0)</f>
        <v>1628</v>
      </c>
      <c r="L493" s="35">
        <f>ROUND((Reference!E$16*List!$H493)+Reference!E$17,0)</f>
        <v>2012</v>
      </c>
      <c r="M493" s="35">
        <f>ROUND((Reference!F$16*List!$H493)+Reference!F$17,0)</f>
        <v>2096</v>
      </c>
      <c r="N493" s="35">
        <f>ROUND((Reference!G$16*List!$H493)+Reference!G$17,0)</f>
        <v>2373</v>
      </c>
      <c r="O493" s="35">
        <f>ROUND((Reference!H$16*List!$H493)+Reference!H$17,0)</f>
        <v>2464</v>
      </c>
      <c r="P493" s="35">
        <f>ROUND((Reference!I$16*List!$H493)+Reference!I$17,0)</f>
        <v>2561</v>
      </c>
      <c r="Q493" s="35">
        <f>ROUND((Reference!J$16*List!$H493)+Reference!J$17,0)</f>
        <v>2965</v>
      </c>
      <c r="R493" s="35">
        <f>ROUND((Reference!K$16*List!$H493)+Reference!K$17,0)</f>
        <v>3059</v>
      </c>
      <c r="S493" s="35">
        <f>ROUND((Reference!L$16*List!$H493)+Reference!L$17,0)</f>
        <v>3301</v>
      </c>
      <c r="T493" s="35">
        <f>ROUND((Reference!M$16*List!$H493)+Reference!M$17,0)</f>
        <v>3942</v>
      </c>
      <c r="U493" s="35">
        <f>ROUND((Reference!N$16*List!$H493)+Reference!N$17,0)</f>
        <v>15905</v>
      </c>
      <c r="V493" s="36">
        <f>ROUND((Reference!O$16*List!$H493)+Reference!O$17,0)</f>
        <v>591</v>
      </c>
      <c r="W493" s="36">
        <f>ROUND((Reference!P$16*List!$H493)+Reference!P$17,0)</f>
        <v>833</v>
      </c>
      <c r="X493" s="36">
        <f>ROUND((Reference!Q$16*List!$H493)+Reference!Q$17,0)</f>
        <v>417</v>
      </c>
      <c r="Y493" s="37"/>
      <c r="Z493" s="4" t="str">
        <f t="shared" si="15"/>
        <v>JOHNSON, Georgia</v>
      </c>
      <c r="AA493" s="31" t="s">
        <v>637</v>
      </c>
      <c r="AB493" s="38" t="s">
        <v>54</v>
      </c>
      <c r="AC493" s="32" t="s">
        <v>1589</v>
      </c>
      <c r="AD493" s="39"/>
      <c r="AE493">
        <f t="shared" si="16"/>
        <v>0.74860000000000004</v>
      </c>
    </row>
    <row r="494" spans="1:31" x14ac:dyDescent="0.35">
      <c r="A494" s="28" t="s">
        <v>1865</v>
      </c>
      <c r="B494" s="28" t="s">
        <v>1866</v>
      </c>
      <c r="C494" s="41">
        <v>31420</v>
      </c>
      <c r="D494" s="30" t="s">
        <v>1152</v>
      </c>
      <c r="E494" s="42" t="s">
        <v>1867</v>
      </c>
      <c r="F494" s="54" t="s">
        <v>1589</v>
      </c>
      <c r="G494" s="33" t="s">
        <v>53</v>
      </c>
      <c r="H494" s="44">
        <v>0.88260000000000005</v>
      </c>
      <c r="I494" s="35">
        <f>ROUND((Reference!B$16*List!$H494)+Reference!B$17,0)</f>
        <v>1026</v>
      </c>
      <c r="J494" s="35">
        <f>ROUND((Reference!C$16*List!$H494)+Reference!C$17,0)</f>
        <v>1530</v>
      </c>
      <c r="K494" s="35">
        <f>ROUND((Reference!D$16*List!$H494)+Reference!D$17,0)</f>
        <v>1833</v>
      </c>
      <c r="L494" s="35">
        <f>ROUND((Reference!E$16*List!$H494)+Reference!E$17,0)</f>
        <v>2266</v>
      </c>
      <c r="M494" s="35">
        <f>ROUND((Reference!F$16*List!$H494)+Reference!F$17,0)</f>
        <v>2361</v>
      </c>
      <c r="N494" s="35">
        <f>ROUND((Reference!G$16*List!$H494)+Reference!G$17,0)</f>
        <v>2672</v>
      </c>
      <c r="O494" s="35">
        <f>ROUND((Reference!H$16*List!$H494)+Reference!H$17,0)</f>
        <v>2775</v>
      </c>
      <c r="P494" s="35">
        <f>ROUND((Reference!I$16*List!$H494)+Reference!I$17,0)</f>
        <v>2884</v>
      </c>
      <c r="Q494" s="35">
        <f>ROUND((Reference!J$16*List!$H494)+Reference!J$17,0)</f>
        <v>3339</v>
      </c>
      <c r="R494" s="35">
        <f>ROUND((Reference!K$16*List!$H494)+Reference!K$17,0)</f>
        <v>3445</v>
      </c>
      <c r="S494" s="35">
        <f>ROUND((Reference!L$16*List!$H494)+Reference!L$17,0)</f>
        <v>3717</v>
      </c>
      <c r="T494" s="35">
        <f>ROUND((Reference!M$16*List!$H494)+Reference!M$17,0)</f>
        <v>4439</v>
      </c>
      <c r="U494" s="35">
        <f>ROUND((Reference!N$16*List!$H494)+Reference!N$17,0)</f>
        <v>17910</v>
      </c>
      <c r="V494" s="36">
        <f>ROUND((Reference!O$16*List!$H494)+Reference!O$17,0)</f>
        <v>666</v>
      </c>
      <c r="W494" s="36">
        <f>ROUND((Reference!P$16*List!$H494)+Reference!P$17,0)</f>
        <v>938</v>
      </c>
      <c r="X494" s="36">
        <f>ROUND((Reference!Q$16*List!$H494)+Reference!Q$17,0)</f>
        <v>469</v>
      </c>
      <c r="Y494" s="37"/>
      <c r="Z494" s="4" t="str">
        <f t="shared" si="15"/>
        <v>JONES, Georgia</v>
      </c>
      <c r="AA494" s="42" t="s">
        <v>1867</v>
      </c>
      <c r="AB494" s="38" t="s">
        <v>54</v>
      </c>
      <c r="AC494" s="43" t="s">
        <v>1589</v>
      </c>
      <c r="AD494" s="45"/>
      <c r="AE494">
        <f t="shared" si="16"/>
        <v>0.88260000000000005</v>
      </c>
    </row>
    <row r="495" spans="1:31" x14ac:dyDescent="0.35">
      <c r="A495" s="28" t="s">
        <v>1868</v>
      </c>
      <c r="B495" s="28" t="s">
        <v>1869</v>
      </c>
      <c r="C495" s="29">
        <v>12060</v>
      </c>
      <c r="D495" s="30" t="s">
        <v>353</v>
      </c>
      <c r="E495" s="31" t="s">
        <v>210</v>
      </c>
      <c r="F495" s="54" t="s">
        <v>1589</v>
      </c>
      <c r="G495" s="33" t="s">
        <v>53</v>
      </c>
      <c r="H495" s="44">
        <v>0.94930000000000003</v>
      </c>
      <c r="I495" s="35">
        <f>ROUND((Reference!B$16*List!$H495)+Reference!B$17,0)</f>
        <v>1083</v>
      </c>
      <c r="J495" s="35">
        <f>ROUND((Reference!C$16*List!$H495)+Reference!C$17,0)</f>
        <v>1615</v>
      </c>
      <c r="K495" s="35">
        <f>ROUND((Reference!D$16*List!$H495)+Reference!D$17,0)</f>
        <v>1935</v>
      </c>
      <c r="L495" s="35">
        <f>ROUND((Reference!E$16*List!$H495)+Reference!E$17,0)</f>
        <v>2392</v>
      </c>
      <c r="M495" s="35">
        <f>ROUND((Reference!F$16*List!$H495)+Reference!F$17,0)</f>
        <v>2492</v>
      </c>
      <c r="N495" s="35">
        <f>ROUND((Reference!G$16*List!$H495)+Reference!G$17,0)</f>
        <v>2821</v>
      </c>
      <c r="O495" s="35">
        <f>ROUND((Reference!H$16*List!$H495)+Reference!H$17,0)</f>
        <v>2929</v>
      </c>
      <c r="P495" s="35">
        <f>ROUND((Reference!I$16*List!$H495)+Reference!I$17,0)</f>
        <v>3044</v>
      </c>
      <c r="Q495" s="35">
        <f>ROUND((Reference!J$16*List!$H495)+Reference!J$17,0)</f>
        <v>3525</v>
      </c>
      <c r="R495" s="35">
        <f>ROUND((Reference!K$16*List!$H495)+Reference!K$17,0)</f>
        <v>3637</v>
      </c>
      <c r="S495" s="35">
        <f>ROUND((Reference!L$16*List!$H495)+Reference!L$17,0)</f>
        <v>3924</v>
      </c>
      <c r="T495" s="35">
        <f>ROUND((Reference!M$16*List!$H495)+Reference!M$17,0)</f>
        <v>4686</v>
      </c>
      <c r="U495" s="35">
        <f>ROUND((Reference!N$16*List!$H495)+Reference!N$17,0)</f>
        <v>18909</v>
      </c>
      <c r="V495" s="36">
        <f>ROUND((Reference!O$16*List!$H495)+Reference!O$17,0)</f>
        <v>703</v>
      </c>
      <c r="W495" s="36">
        <f>ROUND((Reference!P$16*List!$H495)+Reference!P$17,0)</f>
        <v>990</v>
      </c>
      <c r="X495" s="36">
        <f>ROUND((Reference!Q$16*List!$H495)+Reference!Q$17,0)</f>
        <v>495</v>
      </c>
      <c r="Y495" s="37"/>
      <c r="Z495" s="4" t="str">
        <f t="shared" si="15"/>
        <v>LAMAR, Georgia</v>
      </c>
      <c r="AA495" s="42" t="s">
        <v>210</v>
      </c>
      <c r="AB495" s="38" t="s">
        <v>54</v>
      </c>
      <c r="AC495" s="43" t="s">
        <v>1589</v>
      </c>
      <c r="AD495" s="45"/>
      <c r="AE495">
        <f t="shared" si="16"/>
        <v>0.94930000000000003</v>
      </c>
    </row>
    <row r="496" spans="1:31" x14ac:dyDescent="0.35">
      <c r="A496" s="28" t="s">
        <v>1870</v>
      </c>
      <c r="B496" s="28" t="s">
        <v>1871</v>
      </c>
      <c r="C496" s="29">
        <v>46660</v>
      </c>
      <c r="D496" s="30" t="s">
        <v>1635</v>
      </c>
      <c r="E496" s="31" t="s">
        <v>1872</v>
      </c>
      <c r="F496" s="54" t="s">
        <v>1589</v>
      </c>
      <c r="G496" s="33" t="s">
        <v>53</v>
      </c>
      <c r="H496" s="40">
        <v>0.73350000000000004</v>
      </c>
      <c r="I496" s="35">
        <f>ROUND((Reference!B$16*List!$H496)+Reference!B$17,0)</f>
        <v>898</v>
      </c>
      <c r="J496" s="35">
        <f>ROUND((Reference!C$16*List!$H496)+Reference!C$17,0)</f>
        <v>1339</v>
      </c>
      <c r="K496" s="35">
        <f>ROUND((Reference!D$16*List!$H496)+Reference!D$17,0)</f>
        <v>1605</v>
      </c>
      <c r="L496" s="35">
        <f>ROUND((Reference!E$16*List!$H496)+Reference!E$17,0)</f>
        <v>1984</v>
      </c>
      <c r="M496" s="35">
        <f>ROUND((Reference!F$16*List!$H496)+Reference!F$17,0)</f>
        <v>2066</v>
      </c>
      <c r="N496" s="35">
        <f>ROUND((Reference!G$16*List!$H496)+Reference!G$17,0)</f>
        <v>2339</v>
      </c>
      <c r="O496" s="35">
        <f>ROUND((Reference!H$16*List!$H496)+Reference!H$17,0)</f>
        <v>2429</v>
      </c>
      <c r="P496" s="35">
        <f>ROUND((Reference!I$16*List!$H496)+Reference!I$17,0)</f>
        <v>2524</v>
      </c>
      <c r="Q496" s="35">
        <f>ROUND((Reference!J$16*List!$H496)+Reference!J$17,0)</f>
        <v>2923</v>
      </c>
      <c r="R496" s="35">
        <f>ROUND((Reference!K$16*List!$H496)+Reference!K$17,0)</f>
        <v>3015</v>
      </c>
      <c r="S496" s="35">
        <f>ROUND((Reference!L$16*List!$H496)+Reference!L$17,0)</f>
        <v>3254</v>
      </c>
      <c r="T496" s="35">
        <f>ROUND((Reference!M$16*List!$H496)+Reference!M$17,0)</f>
        <v>3886</v>
      </c>
      <c r="U496" s="35">
        <f>ROUND((Reference!N$16*List!$H496)+Reference!N$17,0)</f>
        <v>15679</v>
      </c>
      <c r="V496" s="36">
        <f>ROUND((Reference!O$16*List!$H496)+Reference!O$17,0)</f>
        <v>583</v>
      </c>
      <c r="W496" s="36">
        <f>ROUND((Reference!P$16*List!$H496)+Reference!P$17,0)</f>
        <v>821</v>
      </c>
      <c r="X496" s="36">
        <f>ROUND((Reference!Q$16*List!$H496)+Reference!Q$17,0)</f>
        <v>411</v>
      </c>
      <c r="Y496" s="37"/>
      <c r="Z496" s="4" t="str">
        <f t="shared" si="15"/>
        <v>LANIER, Georgia</v>
      </c>
      <c r="AA496" s="31" t="s">
        <v>1872</v>
      </c>
      <c r="AB496" s="38" t="s">
        <v>54</v>
      </c>
      <c r="AC496" s="32" t="s">
        <v>1589</v>
      </c>
      <c r="AD496" s="39"/>
      <c r="AE496">
        <f t="shared" si="16"/>
        <v>0.73350000000000004</v>
      </c>
    </row>
    <row r="497" spans="1:31" x14ac:dyDescent="0.35">
      <c r="A497" s="28" t="s">
        <v>1873</v>
      </c>
      <c r="B497" s="28" t="s">
        <v>1874</v>
      </c>
      <c r="C497" s="41">
        <v>99911</v>
      </c>
      <c r="D497" s="30" t="s">
        <v>95</v>
      </c>
      <c r="E497" s="42" t="s">
        <v>1875</v>
      </c>
      <c r="F497" s="55" t="s">
        <v>1589</v>
      </c>
      <c r="G497" s="33" t="s">
        <v>64</v>
      </c>
      <c r="H497" s="40">
        <v>0.74860000000000004</v>
      </c>
      <c r="I497" s="35">
        <f>ROUND((Reference!B$16*List!$H497)+Reference!B$17,0)</f>
        <v>911</v>
      </c>
      <c r="J497" s="35">
        <f>ROUND((Reference!C$16*List!$H497)+Reference!C$17,0)</f>
        <v>1358</v>
      </c>
      <c r="K497" s="35">
        <f>ROUND((Reference!D$16*List!$H497)+Reference!D$17,0)</f>
        <v>1628</v>
      </c>
      <c r="L497" s="35">
        <f>ROUND((Reference!E$16*List!$H497)+Reference!E$17,0)</f>
        <v>2012</v>
      </c>
      <c r="M497" s="35">
        <f>ROUND((Reference!F$16*List!$H497)+Reference!F$17,0)</f>
        <v>2096</v>
      </c>
      <c r="N497" s="35">
        <f>ROUND((Reference!G$16*List!$H497)+Reference!G$17,0)</f>
        <v>2373</v>
      </c>
      <c r="O497" s="35">
        <f>ROUND((Reference!H$16*List!$H497)+Reference!H$17,0)</f>
        <v>2464</v>
      </c>
      <c r="P497" s="35">
        <f>ROUND((Reference!I$16*List!$H497)+Reference!I$17,0)</f>
        <v>2561</v>
      </c>
      <c r="Q497" s="35">
        <f>ROUND((Reference!J$16*List!$H497)+Reference!J$17,0)</f>
        <v>2965</v>
      </c>
      <c r="R497" s="35">
        <f>ROUND((Reference!K$16*List!$H497)+Reference!K$17,0)</f>
        <v>3059</v>
      </c>
      <c r="S497" s="35">
        <f>ROUND((Reference!L$16*List!$H497)+Reference!L$17,0)</f>
        <v>3301</v>
      </c>
      <c r="T497" s="35">
        <f>ROUND((Reference!M$16*List!$H497)+Reference!M$17,0)</f>
        <v>3942</v>
      </c>
      <c r="U497" s="35">
        <f>ROUND((Reference!N$16*List!$H497)+Reference!N$17,0)</f>
        <v>15905</v>
      </c>
      <c r="V497" s="36">
        <f>ROUND((Reference!O$16*List!$H497)+Reference!O$17,0)</f>
        <v>591</v>
      </c>
      <c r="W497" s="36">
        <f>ROUND((Reference!P$16*List!$H497)+Reference!P$17,0)</f>
        <v>833</v>
      </c>
      <c r="X497" s="36">
        <f>ROUND((Reference!Q$16*List!$H497)+Reference!Q$17,0)</f>
        <v>417</v>
      </c>
      <c r="Y497" s="37"/>
      <c r="Z497" s="4" t="str">
        <f t="shared" si="15"/>
        <v>LAURENS, Georgia</v>
      </c>
      <c r="AA497" s="31" t="s">
        <v>1875</v>
      </c>
      <c r="AB497" s="38" t="s">
        <v>54</v>
      </c>
      <c r="AC497" s="32" t="s">
        <v>1589</v>
      </c>
      <c r="AD497" s="39"/>
      <c r="AE497">
        <f t="shared" si="16"/>
        <v>0.74860000000000004</v>
      </c>
    </row>
    <row r="498" spans="1:31" x14ac:dyDescent="0.35">
      <c r="A498" s="28" t="s">
        <v>1876</v>
      </c>
      <c r="B498" s="28" t="s">
        <v>1877</v>
      </c>
      <c r="C498" s="29">
        <v>10500</v>
      </c>
      <c r="D498" s="30" t="s">
        <v>292</v>
      </c>
      <c r="E498" s="31" t="s">
        <v>224</v>
      </c>
      <c r="F498" s="54" t="s">
        <v>1589</v>
      </c>
      <c r="G498" s="33" t="s">
        <v>53</v>
      </c>
      <c r="H498" s="40">
        <v>0.86310000000000009</v>
      </c>
      <c r="I498" s="35">
        <f>ROUND((Reference!B$16*List!$H498)+Reference!B$17,0)</f>
        <v>1009</v>
      </c>
      <c r="J498" s="35">
        <f>ROUND((Reference!C$16*List!$H498)+Reference!C$17,0)</f>
        <v>1505</v>
      </c>
      <c r="K498" s="35">
        <f>ROUND((Reference!D$16*List!$H498)+Reference!D$17,0)</f>
        <v>1803</v>
      </c>
      <c r="L498" s="35">
        <f>ROUND((Reference!E$16*List!$H498)+Reference!E$17,0)</f>
        <v>2229</v>
      </c>
      <c r="M498" s="35">
        <f>ROUND((Reference!F$16*List!$H498)+Reference!F$17,0)</f>
        <v>2322</v>
      </c>
      <c r="N498" s="35">
        <f>ROUND((Reference!G$16*List!$H498)+Reference!G$17,0)</f>
        <v>2629</v>
      </c>
      <c r="O498" s="35">
        <f>ROUND((Reference!H$16*List!$H498)+Reference!H$17,0)</f>
        <v>2729</v>
      </c>
      <c r="P498" s="35">
        <f>ROUND((Reference!I$16*List!$H498)+Reference!I$17,0)</f>
        <v>2837</v>
      </c>
      <c r="Q498" s="35">
        <f>ROUND((Reference!J$16*List!$H498)+Reference!J$17,0)</f>
        <v>3284</v>
      </c>
      <c r="R498" s="35">
        <f>ROUND((Reference!K$16*List!$H498)+Reference!K$17,0)</f>
        <v>3388</v>
      </c>
      <c r="S498" s="35">
        <f>ROUND((Reference!L$16*List!$H498)+Reference!L$17,0)</f>
        <v>3656</v>
      </c>
      <c r="T498" s="35">
        <f>ROUND((Reference!M$16*List!$H498)+Reference!M$17,0)</f>
        <v>4367</v>
      </c>
      <c r="U498" s="35">
        <f>ROUND((Reference!N$16*List!$H498)+Reference!N$17,0)</f>
        <v>17618</v>
      </c>
      <c r="V498" s="36">
        <f>ROUND((Reference!O$16*List!$H498)+Reference!O$17,0)</f>
        <v>655</v>
      </c>
      <c r="W498" s="36">
        <f>ROUND((Reference!P$16*List!$H498)+Reference!P$17,0)</f>
        <v>923</v>
      </c>
      <c r="X498" s="36">
        <f>ROUND((Reference!Q$16*List!$H498)+Reference!Q$17,0)</f>
        <v>461</v>
      </c>
      <c r="Y498" s="37"/>
      <c r="Z498" s="4" t="str">
        <f t="shared" si="15"/>
        <v>LEE, Georgia</v>
      </c>
      <c r="AA498" s="31" t="s">
        <v>224</v>
      </c>
      <c r="AB498" s="38" t="s">
        <v>54</v>
      </c>
      <c r="AC498" s="32" t="s">
        <v>1589</v>
      </c>
      <c r="AD498" s="39"/>
      <c r="AE498">
        <f t="shared" si="16"/>
        <v>0.86310000000000009</v>
      </c>
    </row>
    <row r="499" spans="1:31" x14ac:dyDescent="0.35">
      <c r="A499" s="28" t="s">
        <v>1878</v>
      </c>
      <c r="B499" s="28" t="s">
        <v>1879</v>
      </c>
      <c r="C499" s="29">
        <v>25980</v>
      </c>
      <c r="D499" s="30" t="s">
        <v>1880</v>
      </c>
      <c r="E499" s="31" t="s">
        <v>1479</v>
      </c>
      <c r="F499" s="54" t="s">
        <v>1589</v>
      </c>
      <c r="G499" s="33" t="s">
        <v>53</v>
      </c>
      <c r="H499" s="40">
        <v>0.85350000000000004</v>
      </c>
      <c r="I499" s="35">
        <f>ROUND((Reference!B$16*List!$H499)+Reference!B$17,0)</f>
        <v>1001</v>
      </c>
      <c r="J499" s="35">
        <f>ROUND((Reference!C$16*List!$H499)+Reference!C$17,0)</f>
        <v>1493</v>
      </c>
      <c r="K499" s="35">
        <f>ROUND((Reference!D$16*List!$H499)+Reference!D$17,0)</f>
        <v>1788</v>
      </c>
      <c r="L499" s="35">
        <f>ROUND((Reference!E$16*List!$H499)+Reference!E$17,0)</f>
        <v>2211</v>
      </c>
      <c r="M499" s="35">
        <f>ROUND((Reference!F$16*List!$H499)+Reference!F$17,0)</f>
        <v>2303</v>
      </c>
      <c r="N499" s="35">
        <f>ROUND((Reference!G$16*List!$H499)+Reference!G$17,0)</f>
        <v>2607</v>
      </c>
      <c r="O499" s="35">
        <f>ROUND((Reference!H$16*List!$H499)+Reference!H$17,0)</f>
        <v>2707</v>
      </c>
      <c r="P499" s="35">
        <f>ROUND((Reference!I$16*List!$H499)+Reference!I$17,0)</f>
        <v>2813</v>
      </c>
      <c r="Q499" s="35">
        <f>ROUND((Reference!J$16*List!$H499)+Reference!J$17,0)</f>
        <v>3258</v>
      </c>
      <c r="R499" s="35">
        <f>ROUND((Reference!K$16*List!$H499)+Reference!K$17,0)</f>
        <v>3361</v>
      </c>
      <c r="S499" s="35">
        <f>ROUND((Reference!L$16*List!$H499)+Reference!L$17,0)</f>
        <v>3626</v>
      </c>
      <c r="T499" s="35">
        <f>ROUND((Reference!M$16*List!$H499)+Reference!M$17,0)</f>
        <v>4331</v>
      </c>
      <c r="U499" s="35">
        <f>ROUND((Reference!N$16*List!$H499)+Reference!N$17,0)</f>
        <v>17475</v>
      </c>
      <c r="V499" s="36">
        <f>ROUND((Reference!O$16*List!$H499)+Reference!O$17,0)</f>
        <v>650</v>
      </c>
      <c r="W499" s="36">
        <f>ROUND((Reference!P$16*List!$H499)+Reference!P$17,0)</f>
        <v>915</v>
      </c>
      <c r="X499" s="36">
        <f>ROUND((Reference!Q$16*List!$H499)+Reference!Q$17,0)</f>
        <v>458</v>
      </c>
      <c r="Y499" s="37"/>
      <c r="Z499" s="4" t="str">
        <f t="shared" si="15"/>
        <v>LIBERTY, Georgia</v>
      </c>
      <c r="AA499" s="31" t="s">
        <v>1479</v>
      </c>
      <c r="AB499" s="38" t="s">
        <v>54</v>
      </c>
      <c r="AC499" s="32" t="s">
        <v>1589</v>
      </c>
      <c r="AD499" s="39"/>
      <c r="AE499">
        <f t="shared" si="16"/>
        <v>0.85350000000000004</v>
      </c>
    </row>
    <row r="500" spans="1:31" x14ac:dyDescent="0.35">
      <c r="A500" s="28" t="s">
        <v>1881</v>
      </c>
      <c r="B500" s="28" t="s">
        <v>1882</v>
      </c>
      <c r="C500" s="29">
        <v>12260</v>
      </c>
      <c r="D500" s="30" t="s">
        <v>362</v>
      </c>
      <c r="E500" s="31" t="s">
        <v>650</v>
      </c>
      <c r="F500" s="54" t="s">
        <v>1589</v>
      </c>
      <c r="G500" s="33" t="s">
        <v>53</v>
      </c>
      <c r="H500" s="40">
        <v>0.85100000000000009</v>
      </c>
      <c r="I500" s="35">
        <f>ROUND((Reference!B$16*List!$H500)+Reference!B$17,0)</f>
        <v>999</v>
      </c>
      <c r="J500" s="35">
        <f>ROUND((Reference!C$16*List!$H500)+Reference!C$17,0)</f>
        <v>1489</v>
      </c>
      <c r="K500" s="35">
        <f>ROUND((Reference!D$16*List!$H500)+Reference!D$17,0)</f>
        <v>1785</v>
      </c>
      <c r="L500" s="35">
        <f>ROUND((Reference!E$16*List!$H500)+Reference!E$17,0)</f>
        <v>2206</v>
      </c>
      <c r="M500" s="35">
        <f>ROUND((Reference!F$16*List!$H500)+Reference!F$17,0)</f>
        <v>2298</v>
      </c>
      <c r="N500" s="35">
        <f>ROUND((Reference!G$16*List!$H500)+Reference!G$17,0)</f>
        <v>2602</v>
      </c>
      <c r="O500" s="35">
        <f>ROUND((Reference!H$16*List!$H500)+Reference!H$17,0)</f>
        <v>2701</v>
      </c>
      <c r="P500" s="35">
        <f>ROUND((Reference!I$16*List!$H500)+Reference!I$17,0)</f>
        <v>2807</v>
      </c>
      <c r="Q500" s="35">
        <f>ROUND((Reference!J$16*List!$H500)+Reference!J$17,0)</f>
        <v>3251</v>
      </c>
      <c r="R500" s="35">
        <f>ROUND((Reference!K$16*List!$H500)+Reference!K$17,0)</f>
        <v>3354</v>
      </c>
      <c r="S500" s="35">
        <f>ROUND((Reference!L$16*List!$H500)+Reference!L$17,0)</f>
        <v>3619</v>
      </c>
      <c r="T500" s="35">
        <f>ROUND((Reference!M$16*List!$H500)+Reference!M$17,0)</f>
        <v>4322</v>
      </c>
      <c r="U500" s="35">
        <f>ROUND((Reference!N$16*List!$H500)+Reference!N$17,0)</f>
        <v>17437</v>
      </c>
      <c r="V500" s="36">
        <f>ROUND((Reference!O$16*List!$H500)+Reference!O$17,0)</f>
        <v>648</v>
      </c>
      <c r="W500" s="36">
        <f>ROUND((Reference!P$16*List!$H500)+Reference!P$17,0)</f>
        <v>913</v>
      </c>
      <c r="X500" s="36">
        <f>ROUND((Reference!Q$16*List!$H500)+Reference!Q$17,0)</f>
        <v>457</v>
      </c>
      <c r="Y500" s="37"/>
      <c r="Z500" s="4" t="str">
        <f t="shared" si="15"/>
        <v>LINCOLN, Georgia</v>
      </c>
      <c r="AA500" s="31" t="s">
        <v>650</v>
      </c>
      <c r="AB500" s="38" t="s">
        <v>54</v>
      </c>
      <c r="AC500" s="32" t="s">
        <v>1589</v>
      </c>
      <c r="AD500" s="39"/>
      <c r="AE500">
        <f t="shared" si="16"/>
        <v>0.85100000000000009</v>
      </c>
    </row>
    <row r="501" spans="1:31" x14ac:dyDescent="0.35">
      <c r="A501" s="28" t="s">
        <v>1883</v>
      </c>
      <c r="B501" s="28" t="s">
        <v>1884</v>
      </c>
      <c r="C501" s="41">
        <v>25980</v>
      </c>
      <c r="D501" s="30" t="s">
        <v>1880</v>
      </c>
      <c r="E501" s="42" t="s">
        <v>1885</v>
      </c>
      <c r="F501" s="54" t="s">
        <v>1589</v>
      </c>
      <c r="G501" s="33" t="s">
        <v>53</v>
      </c>
      <c r="H501" s="44">
        <v>0.85350000000000004</v>
      </c>
      <c r="I501" s="35">
        <f>ROUND((Reference!B$16*List!$H501)+Reference!B$17,0)</f>
        <v>1001</v>
      </c>
      <c r="J501" s="35">
        <f>ROUND((Reference!C$16*List!$H501)+Reference!C$17,0)</f>
        <v>1493</v>
      </c>
      <c r="K501" s="35">
        <f>ROUND((Reference!D$16*List!$H501)+Reference!D$17,0)</f>
        <v>1788</v>
      </c>
      <c r="L501" s="35">
        <f>ROUND((Reference!E$16*List!$H501)+Reference!E$17,0)</f>
        <v>2211</v>
      </c>
      <c r="M501" s="35">
        <f>ROUND((Reference!F$16*List!$H501)+Reference!F$17,0)</f>
        <v>2303</v>
      </c>
      <c r="N501" s="35">
        <f>ROUND((Reference!G$16*List!$H501)+Reference!G$17,0)</f>
        <v>2607</v>
      </c>
      <c r="O501" s="35">
        <f>ROUND((Reference!H$16*List!$H501)+Reference!H$17,0)</f>
        <v>2707</v>
      </c>
      <c r="P501" s="35">
        <f>ROUND((Reference!I$16*List!$H501)+Reference!I$17,0)</f>
        <v>2813</v>
      </c>
      <c r="Q501" s="35">
        <f>ROUND((Reference!J$16*List!$H501)+Reference!J$17,0)</f>
        <v>3258</v>
      </c>
      <c r="R501" s="35">
        <f>ROUND((Reference!K$16*List!$H501)+Reference!K$17,0)</f>
        <v>3361</v>
      </c>
      <c r="S501" s="35">
        <f>ROUND((Reference!L$16*List!$H501)+Reference!L$17,0)</f>
        <v>3626</v>
      </c>
      <c r="T501" s="35">
        <f>ROUND((Reference!M$16*List!$H501)+Reference!M$17,0)</f>
        <v>4331</v>
      </c>
      <c r="U501" s="35">
        <f>ROUND((Reference!N$16*List!$H501)+Reference!N$17,0)</f>
        <v>17475</v>
      </c>
      <c r="V501" s="36">
        <f>ROUND((Reference!O$16*List!$H501)+Reference!O$17,0)</f>
        <v>650</v>
      </c>
      <c r="W501" s="36">
        <f>ROUND((Reference!P$16*List!$H501)+Reference!P$17,0)</f>
        <v>915</v>
      </c>
      <c r="X501" s="36">
        <f>ROUND((Reference!Q$16*List!$H501)+Reference!Q$17,0)</f>
        <v>458</v>
      </c>
      <c r="Y501" s="37"/>
      <c r="Z501" s="4" t="str">
        <f t="shared" si="15"/>
        <v>LONG, Georgia</v>
      </c>
      <c r="AA501" s="42" t="s">
        <v>1885</v>
      </c>
      <c r="AB501" s="38" t="s">
        <v>54</v>
      </c>
      <c r="AC501" s="43" t="s">
        <v>1589</v>
      </c>
      <c r="AD501" s="45"/>
      <c r="AE501">
        <f t="shared" si="16"/>
        <v>0.85350000000000004</v>
      </c>
    </row>
    <row r="502" spans="1:31" x14ac:dyDescent="0.35">
      <c r="A502" s="28" t="s">
        <v>1886</v>
      </c>
      <c r="B502" s="28" t="s">
        <v>1887</v>
      </c>
      <c r="C502" s="41">
        <v>46660</v>
      </c>
      <c r="D502" s="30" t="s">
        <v>1635</v>
      </c>
      <c r="E502" s="42" t="s">
        <v>233</v>
      </c>
      <c r="F502" s="54" t="s">
        <v>1589</v>
      </c>
      <c r="G502" s="33" t="s">
        <v>53</v>
      </c>
      <c r="H502" s="44">
        <v>0.73350000000000004</v>
      </c>
      <c r="I502" s="35">
        <f>ROUND((Reference!B$16*List!$H502)+Reference!B$17,0)</f>
        <v>898</v>
      </c>
      <c r="J502" s="35">
        <f>ROUND((Reference!C$16*List!$H502)+Reference!C$17,0)</f>
        <v>1339</v>
      </c>
      <c r="K502" s="35">
        <f>ROUND((Reference!D$16*List!$H502)+Reference!D$17,0)</f>
        <v>1605</v>
      </c>
      <c r="L502" s="35">
        <f>ROUND((Reference!E$16*List!$H502)+Reference!E$17,0)</f>
        <v>1984</v>
      </c>
      <c r="M502" s="35">
        <f>ROUND((Reference!F$16*List!$H502)+Reference!F$17,0)</f>
        <v>2066</v>
      </c>
      <c r="N502" s="35">
        <f>ROUND((Reference!G$16*List!$H502)+Reference!G$17,0)</f>
        <v>2339</v>
      </c>
      <c r="O502" s="35">
        <f>ROUND((Reference!H$16*List!$H502)+Reference!H$17,0)</f>
        <v>2429</v>
      </c>
      <c r="P502" s="35">
        <f>ROUND((Reference!I$16*List!$H502)+Reference!I$17,0)</f>
        <v>2524</v>
      </c>
      <c r="Q502" s="35">
        <f>ROUND((Reference!J$16*List!$H502)+Reference!J$17,0)</f>
        <v>2923</v>
      </c>
      <c r="R502" s="35">
        <f>ROUND((Reference!K$16*List!$H502)+Reference!K$17,0)</f>
        <v>3015</v>
      </c>
      <c r="S502" s="35">
        <f>ROUND((Reference!L$16*List!$H502)+Reference!L$17,0)</f>
        <v>3254</v>
      </c>
      <c r="T502" s="35">
        <f>ROUND((Reference!M$16*List!$H502)+Reference!M$17,0)</f>
        <v>3886</v>
      </c>
      <c r="U502" s="35">
        <f>ROUND((Reference!N$16*List!$H502)+Reference!N$17,0)</f>
        <v>15679</v>
      </c>
      <c r="V502" s="36">
        <f>ROUND((Reference!O$16*List!$H502)+Reference!O$17,0)</f>
        <v>583</v>
      </c>
      <c r="W502" s="36">
        <f>ROUND((Reference!P$16*List!$H502)+Reference!P$17,0)</f>
        <v>821</v>
      </c>
      <c r="X502" s="36">
        <f>ROUND((Reference!Q$16*List!$H502)+Reference!Q$17,0)</f>
        <v>411</v>
      </c>
      <c r="Y502" s="37"/>
      <c r="Z502" s="4" t="str">
        <f t="shared" si="15"/>
        <v>LOWNDES, Georgia</v>
      </c>
      <c r="AA502" s="42" t="s">
        <v>233</v>
      </c>
      <c r="AB502" s="38" t="s">
        <v>54</v>
      </c>
      <c r="AC502" s="43" t="s">
        <v>1589</v>
      </c>
      <c r="AD502" s="45"/>
      <c r="AE502">
        <f t="shared" si="16"/>
        <v>0.73350000000000004</v>
      </c>
    </row>
    <row r="503" spans="1:31" x14ac:dyDescent="0.35">
      <c r="A503" s="28" t="s">
        <v>1888</v>
      </c>
      <c r="B503" s="28" t="s">
        <v>1889</v>
      </c>
      <c r="C503" s="29">
        <v>99911</v>
      </c>
      <c r="D503" s="30" t="s">
        <v>95</v>
      </c>
      <c r="E503" s="31" t="s">
        <v>1890</v>
      </c>
      <c r="F503" s="55" t="s">
        <v>1589</v>
      </c>
      <c r="G503" s="33" t="s">
        <v>64</v>
      </c>
      <c r="H503" s="40">
        <v>0.74860000000000004</v>
      </c>
      <c r="I503" s="35">
        <f>ROUND((Reference!B$16*List!$H503)+Reference!B$17,0)</f>
        <v>911</v>
      </c>
      <c r="J503" s="35">
        <f>ROUND((Reference!C$16*List!$H503)+Reference!C$17,0)</f>
        <v>1358</v>
      </c>
      <c r="K503" s="35">
        <f>ROUND((Reference!D$16*List!$H503)+Reference!D$17,0)</f>
        <v>1628</v>
      </c>
      <c r="L503" s="35">
        <f>ROUND((Reference!E$16*List!$H503)+Reference!E$17,0)</f>
        <v>2012</v>
      </c>
      <c r="M503" s="35">
        <f>ROUND((Reference!F$16*List!$H503)+Reference!F$17,0)</f>
        <v>2096</v>
      </c>
      <c r="N503" s="35">
        <f>ROUND((Reference!G$16*List!$H503)+Reference!G$17,0)</f>
        <v>2373</v>
      </c>
      <c r="O503" s="35">
        <f>ROUND((Reference!H$16*List!$H503)+Reference!H$17,0)</f>
        <v>2464</v>
      </c>
      <c r="P503" s="35">
        <f>ROUND((Reference!I$16*List!$H503)+Reference!I$17,0)</f>
        <v>2561</v>
      </c>
      <c r="Q503" s="35">
        <f>ROUND((Reference!J$16*List!$H503)+Reference!J$17,0)</f>
        <v>2965</v>
      </c>
      <c r="R503" s="35">
        <f>ROUND((Reference!K$16*List!$H503)+Reference!K$17,0)</f>
        <v>3059</v>
      </c>
      <c r="S503" s="35">
        <f>ROUND((Reference!L$16*List!$H503)+Reference!L$17,0)</f>
        <v>3301</v>
      </c>
      <c r="T503" s="35">
        <f>ROUND((Reference!M$16*List!$H503)+Reference!M$17,0)</f>
        <v>3942</v>
      </c>
      <c r="U503" s="35">
        <f>ROUND((Reference!N$16*List!$H503)+Reference!N$17,0)</f>
        <v>15905</v>
      </c>
      <c r="V503" s="36">
        <f>ROUND((Reference!O$16*List!$H503)+Reference!O$17,0)</f>
        <v>591</v>
      </c>
      <c r="W503" s="36">
        <f>ROUND((Reference!P$16*List!$H503)+Reference!P$17,0)</f>
        <v>833</v>
      </c>
      <c r="X503" s="36">
        <f>ROUND((Reference!Q$16*List!$H503)+Reference!Q$17,0)</f>
        <v>417</v>
      </c>
      <c r="Y503" s="37"/>
      <c r="Z503" s="4" t="str">
        <f t="shared" si="15"/>
        <v>LUMPKIN, Georgia</v>
      </c>
      <c r="AA503" s="31" t="s">
        <v>1890</v>
      </c>
      <c r="AB503" s="38" t="s">
        <v>54</v>
      </c>
      <c r="AC503" s="32" t="s">
        <v>1589</v>
      </c>
      <c r="AD503" s="39"/>
      <c r="AE503">
        <f t="shared" si="16"/>
        <v>0.74860000000000004</v>
      </c>
    </row>
    <row r="504" spans="1:31" x14ac:dyDescent="0.35">
      <c r="A504" s="28" t="s">
        <v>1891</v>
      </c>
      <c r="B504" s="28" t="s">
        <v>1892</v>
      </c>
      <c r="C504" s="41">
        <v>12260</v>
      </c>
      <c r="D504" s="30" t="s">
        <v>362</v>
      </c>
      <c r="E504" s="42" t="s">
        <v>1893</v>
      </c>
      <c r="F504" s="54" t="s">
        <v>1589</v>
      </c>
      <c r="G504" s="33" t="s">
        <v>53</v>
      </c>
      <c r="H504" s="44">
        <v>0.85100000000000009</v>
      </c>
      <c r="I504" s="35">
        <f>ROUND((Reference!B$16*List!$H504)+Reference!B$17,0)</f>
        <v>999</v>
      </c>
      <c r="J504" s="35">
        <f>ROUND((Reference!C$16*List!$H504)+Reference!C$17,0)</f>
        <v>1489</v>
      </c>
      <c r="K504" s="35">
        <f>ROUND((Reference!D$16*List!$H504)+Reference!D$17,0)</f>
        <v>1785</v>
      </c>
      <c r="L504" s="35">
        <f>ROUND((Reference!E$16*List!$H504)+Reference!E$17,0)</f>
        <v>2206</v>
      </c>
      <c r="M504" s="35">
        <f>ROUND((Reference!F$16*List!$H504)+Reference!F$17,0)</f>
        <v>2298</v>
      </c>
      <c r="N504" s="35">
        <f>ROUND((Reference!G$16*List!$H504)+Reference!G$17,0)</f>
        <v>2602</v>
      </c>
      <c r="O504" s="35">
        <f>ROUND((Reference!H$16*List!$H504)+Reference!H$17,0)</f>
        <v>2701</v>
      </c>
      <c r="P504" s="35">
        <f>ROUND((Reference!I$16*List!$H504)+Reference!I$17,0)</f>
        <v>2807</v>
      </c>
      <c r="Q504" s="35">
        <f>ROUND((Reference!J$16*List!$H504)+Reference!J$17,0)</f>
        <v>3251</v>
      </c>
      <c r="R504" s="35">
        <f>ROUND((Reference!K$16*List!$H504)+Reference!K$17,0)</f>
        <v>3354</v>
      </c>
      <c r="S504" s="35">
        <f>ROUND((Reference!L$16*List!$H504)+Reference!L$17,0)</f>
        <v>3619</v>
      </c>
      <c r="T504" s="35">
        <f>ROUND((Reference!M$16*List!$H504)+Reference!M$17,0)</f>
        <v>4322</v>
      </c>
      <c r="U504" s="35">
        <f>ROUND((Reference!N$16*List!$H504)+Reference!N$17,0)</f>
        <v>17437</v>
      </c>
      <c r="V504" s="36">
        <f>ROUND((Reference!O$16*List!$H504)+Reference!O$17,0)</f>
        <v>648</v>
      </c>
      <c r="W504" s="36">
        <f>ROUND((Reference!P$16*List!$H504)+Reference!P$17,0)</f>
        <v>913</v>
      </c>
      <c r="X504" s="36">
        <f>ROUND((Reference!Q$16*List!$H504)+Reference!Q$17,0)</f>
        <v>457</v>
      </c>
      <c r="Y504" s="37"/>
      <c r="Z504" s="4" t="str">
        <f t="shared" si="15"/>
        <v>MC DUFFIE, Georgia</v>
      </c>
      <c r="AA504" s="42" t="s">
        <v>1893</v>
      </c>
      <c r="AB504" s="38" t="s">
        <v>54</v>
      </c>
      <c r="AC504" s="43" t="s">
        <v>1589</v>
      </c>
      <c r="AD504" s="45"/>
      <c r="AE504">
        <f t="shared" si="16"/>
        <v>0.85100000000000009</v>
      </c>
    </row>
    <row r="505" spans="1:31" x14ac:dyDescent="0.35">
      <c r="A505" s="28" t="s">
        <v>1894</v>
      </c>
      <c r="B505" s="28" t="s">
        <v>1895</v>
      </c>
      <c r="C505" s="29">
        <v>15260</v>
      </c>
      <c r="D505" s="30" t="s">
        <v>456</v>
      </c>
      <c r="E505" s="31" t="s">
        <v>1896</v>
      </c>
      <c r="F505" s="54" t="s">
        <v>1589</v>
      </c>
      <c r="G505" s="33" t="s">
        <v>53</v>
      </c>
      <c r="H505" s="40">
        <v>0.87860000000000005</v>
      </c>
      <c r="I505" s="35">
        <f>ROUND((Reference!B$16*List!$H505)+Reference!B$17,0)</f>
        <v>1022</v>
      </c>
      <c r="J505" s="35">
        <f>ROUND((Reference!C$16*List!$H505)+Reference!C$17,0)</f>
        <v>1525</v>
      </c>
      <c r="K505" s="35">
        <f>ROUND((Reference!D$16*List!$H505)+Reference!D$17,0)</f>
        <v>1827</v>
      </c>
      <c r="L505" s="35">
        <f>ROUND((Reference!E$16*List!$H505)+Reference!E$17,0)</f>
        <v>2258</v>
      </c>
      <c r="M505" s="35">
        <f>ROUND((Reference!F$16*List!$H505)+Reference!F$17,0)</f>
        <v>2353</v>
      </c>
      <c r="N505" s="35">
        <f>ROUND((Reference!G$16*List!$H505)+Reference!G$17,0)</f>
        <v>2663</v>
      </c>
      <c r="O505" s="35">
        <f>ROUND((Reference!H$16*List!$H505)+Reference!H$17,0)</f>
        <v>2765</v>
      </c>
      <c r="P505" s="35">
        <f>ROUND((Reference!I$16*List!$H505)+Reference!I$17,0)</f>
        <v>2874</v>
      </c>
      <c r="Q505" s="35">
        <f>ROUND((Reference!J$16*List!$H505)+Reference!J$17,0)</f>
        <v>3328</v>
      </c>
      <c r="R505" s="35">
        <f>ROUND((Reference!K$16*List!$H505)+Reference!K$17,0)</f>
        <v>3433</v>
      </c>
      <c r="S505" s="35">
        <f>ROUND((Reference!L$16*List!$H505)+Reference!L$17,0)</f>
        <v>3704</v>
      </c>
      <c r="T505" s="35">
        <f>ROUND((Reference!M$16*List!$H505)+Reference!M$17,0)</f>
        <v>4424</v>
      </c>
      <c r="U505" s="35">
        <f>ROUND((Reference!N$16*List!$H505)+Reference!N$17,0)</f>
        <v>17850</v>
      </c>
      <c r="V505" s="36">
        <f>ROUND((Reference!O$16*List!$H505)+Reference!O$17,0)</f>
        <v>664</v>
      </c>
      <c r="W505" s="36">
        <f>ROUND((Reference!P$16*List!$H505)+Reference!P$17,0)</f>
        <v>935</v>
      </c>
      <c r="X505" s="36">
        <f>ROUND((Reference!Q$16*List!$H505)+Reference!Q$17,0)</f>
        <v>468</v>
      </c>
      <c r="Y505" s="37"/>
      <c r="Z505" s="4" t="str">
        <f t="shared" si="15"/>
        <v>MC INTOSH, Georgia</v>
      </c>
      <c r="AA505" s="31" t="s">
        <v>1896</v>
      </c>
      <c r="AB505" s="38" t="s">
        <v>54</v>
      </c>
      <c r="AC505" s="32" t="s">
        <v>1589</v>
      </c>
      <c r="AD505" s="39"/>
      <c r="AE505">
        <f t="shared" si="16"/>
        <v>0.87860000000000005</v>
      </c>
    </row>
    <row r="506" spans="1:31" x14ac:dyDescent="0.35">
      <c r="A506" s="28" t="s">
        <v>1897</v>
      </c>
      <c r="B506" s="28" t="s">
        <v>1898</v>
      </c>
      <c r="C506" s="29">
        <v>99911</v>
      </c>
      <c r="D506" s="30" t="s">
        <v>95</v>
      </c>
      <c r="E506" s="31" t="s">
        <v>237</v>
      </c>
      <c r="F506" s="55" t="s">
        <v>1589</v>
      </c>
      <c r="G506" s="33" t="s">
        <v>64</v>
      </c>
      <c r="H506" s="40">
        <v>0.74860000000000004</v>
      </c>
      <c r="I506" s="35">
        <f>ROUND((Reference!B$16*List!$H506)+Reference!B$17,0)</f>
        <v>911</v>
      </c>
      <c r="J506" s="35">
        <f>ROUND((Reference!C$16*List!$H506)+Reference!C$17,0)</f>
        <v>1358</v>
      </c>
      <c r="K506" s="35">
        <f>ROUND((Reference!D$16*List!$H506)+Reference!D$17,0)</f>
        <v>1628</v>
      </c>
      <c r="L506" s="35">
        <f>ROUND((Reference!E$16*List!$H506)+Reference!E$17,0)</f>
        <v>2012</v>
      </c>
      <c r="M506" s="35">
        <f>ROUND((Reference!F$16*List!$H506)+Reference!F$17,0)</f>
        <v>2096</v>
      </c>
      <c r="N506" s="35">
        <f>ROUND((Reference!G$16*List!$H506)+Reference!G$17,0)</f>
        <v>2373</v>
      </c>
      <c r="O506" s="35">
        <f>ROUND((Reference!H$16*List!$H506)+Reference!H$17,0)</f>
        <v>2464</v>
      </c>
      <c r="P506" s="35">
        <f>ROUND((Reference!I$16*List!$H506)+Reference!I$17,0)</f>
        <v>2561</v>
      </c>
      <c r="Q506" s="35">
        <f>ROUND((Reference!J$16*List!$H506)+Reference!J$17,0)</f>
        <v>2965</v>
      </c>
      <c r="R506" s="35">
        <f>ROUND((Reference!K$16*List!$H506)+Reference!K$17,0)</f>
        <v>3059</v>
      </c>
      <c r="S506" s="35">
        <f>ROUND((Reference!L$16*List!$H506)+Reference!L$17,0)</f>
        <v>3301</v>
      </c>
      <c r="T506" s="35">
        <f>ROUND((Reference!M$16*List!$H506)+Reference!M$17,0)</f>
        <v>3942</v>
      </c>
      <c r="U506" s="35">
        <f>ROUND((Reference!N$16*List!$H506)+Reference!N$17,0)</f>
        <v>15905</v>
      </c>
      <c r="V506" s="36">
        <f>ROUND((Reference!O$16*List!$H506)+Reference!O$17,0)</f>
        <v>591</v>
      </c>
      <c r="W506" s="36">
        <f>ROUND((Reference!P$16*List!$H506)+Reference!P$17,0)</f>
        <v>833</v>
      </c>
      <c r="X506" s="36">
        <f>ROUND((Reference!Q$16*List!$H506)+Reference!Q$17,0)</f>
        <v>417</v>
      </c>
      <c r="Y506" s="37"/>
      <c r="Z506" s="4" t="str">
        <f t="shared" si="15"/>
        <v>MACON, Georgia</v>
      </c>
      <c r="AA506" s="31" t="s">
        <v>237</v>
      </c>
      <c r="AB506" s="38" t="s">
        <v>54</v>
      </c>
      <c r="AC506" s="32" t="s">
        <v>1589</v>
      </c>
      <c r="AD506" s="39"/>
      <c r="AE506">
        <f t="shared" si="16"/>
        <v>0.74860000000000004</v>
      </c>
    </row>
    <row r="507" spans="1:31" x14ac:dyDescent="0.35">
      <c r="A507" s="28" t="s">
        <v>1899</v>
      </c>
      <c r="B507" s="28" t="s">
        <v>1900</v>
      </c>
      <c r="C507" s="29">
        <v>12020</v>
      </c>
      <c r="D507" s="30" t="s">
        <v>350</v>
      </c>
      <c r="E507" s="31" t="s">
        <v>241</v>
      </c>
      <c r="F507" s="54" t="s">
        <v>1589</v>
      </c>
      <c r="G507" s="33" t="s">
        <v>53</v>
      </c>
      <c r="H507" s="40">
        <v>0.88</v>
      </c>
      <c r="I507" s="35">
        <f>ROUND((Reference!B$16*List!$H507)+Reference!B$17,0)</f>
        <v>1023</v>
      </c>
      <c r="J507" s="35">
        <f>ROUND((Reference!C$16*List!$H507)+Reference!C$17,0)</f>
        <v>1526</v>
      </c>
      <c r="K507" s="35">
        <f>ROUND((Reference!D$16*List!$H507)+Reference!D$17,0)</f>
        <v>1829</v>
      </c>
      <c r="L507" s="35">
        <f>ROUND((Reference!E$16*List!$H507)+Reference!E$17,0)</f>
        <v>2261</v>
      </c>
      <c r="M507" s="35">
        <f>ROUND((Reference!F$16*List!$H507)+Reference!F$17,0)</f>
        <v>2355</v>
      </c>
      <c r="N507" s="35">
        <f>ROUND((Reference!G$16*List!$H507)+Reference!G$17,0)</f>
        <v>2667</v>
      </c>
      <c r="O507" s="35">
        <f>ROUND((Reference!H$16*List!$H507)+Reference!H$17,0)</f>
        <v>2768</v>
      </c>
      <c r="P507" s="35">
        <f>ROUND((Reference!I$16*List!$H507)+Reference!I$17,0)</f>
        <v>2877</v>
      </c>
      <c r="Q507" s="35">
        <f>ROUND((Reference!J$16*List!$H507)+Reference!J$17,0)</f>
        <v>3332</v>
      </c>
      <c r="R507" s="35">
        <f>ROUND((Reference!K$16*List!$H507)+Reference!K$17,0)</f>
        <v>3437</v>
      </c>
      <c r="S507" s="35">
        <f>ROUND((Reference!L$16*List!$H507)+Reference!L$17,0)</f>
        <v>3709</v>
      </c>
      <c r="T507" s="35">
        <f>ROUND((Reference!M$16*List!$H507)+Reference!M$17,0)</f>
        <v>4429</v>
      </c>
      <c r="U507" s="35">
        <f>ROUND((Reference!N$16*List!$H507)+Reference!N$17,0)</f>
        <v>17871</v>
      </c>
      <c r="V507" s="36">
        <f>ROUND((Reference!O$16*List!$H507)+Reference!O$17,0)</f>
        <v>664</v>
      </c>
      <c r="W507" s="36">
        <f>ROUND((Reference!P$16*List!$H507)+Reference!P$17,0)</f>
        <v>936</v>
      </c>
      <c r="X507" s="36">
        <f>ROUND((Reference!Q$16*List!$H507)+Reference!Q$17,0)</f>
        <v>468</v>
      </c>
      <c r="Y507" s="37"/>
      <c r="Z507" s="4" t="str">
        <f t="shared" si="15"/>
        <v>MADISON, Georgia</v>
      </c>
      <c r="AA507" s="31" t="s">
        <v>241</v>
      </c>
      <c r="AB507" s="38" t="s">
        <v>54</v>
      </c>
      <c r="AC507" s="32" t="s">
        <v>1589</v>
      </c>
      <c r="AD507" s="39"/>
      <c r="AE507">
        <f t="shared" si="16"/>
        <v>0.88</v>
      </c>
    </row>
    <row r="508" spans="1:31" x14ac:dyDescent="0.35">
      <c r="A508" s="28" t="s">
        <v>1901</v>
      </c>
      <c r="B508" s="28" t="s">
        <v>1902</v>
      </c>
      <c r="C508" s="29">
        <v>17980</v>
      </c>
      <c r="D508" s="30" t="s">
        <v>290</v>
      </c>
      <c r="E508" s="31" t="s">
        <v>249</v>
      </c>
      <c r="F508" s="54" t="s">
        <v>1589</v>
      </c>
      <c r="G508" s="33" t="s">
        <v>53</v>
      </c>
      <c r="H508" s="40">
        <v>0.80530000000000002</v>
      </c>
      <c r="I508" s="35">
        <f>ROUND((Reference!B$16*List!$H508)+Reference!B$17,0)</f>
        <v>959</v>
      </c>
      <c r="J508" s="35">
        <f>ROUND((Reference!C$16*List!$H508)+Reference!C$17,0)</f>
        <v>1431</v>
      </c>
      <c r="K508" s="35">
        <f>ROUND((Reference!D$16*List!$H508)+Reference!D$17,0)</f>
        <v>1715</v>
      </c>
      <c r="L508" s="35">
        <f>ROUND((Reference!E$16*List!$H508)+Reference!E$17,0)</f>
        <v>2119</v>
      </c>
      <c r="M508" s="35">
        <f>ROUND((Reference!F$16*List!$H508)+Reference!F$17,0)</f>
        <v>2208</v>
      </c>
      <c r="N508" s="35">
        <f>ROUND((Reference!G$16*List!$H508)+Reference!G$17,0)</f>
        <v>2500</v>
      </c>
      <c r="O508" s="35">
        <f>ROUND((Reference!H$16*List!$H508)+Reference!H$17,0)</f>
        <v>2595</v>
      </c>
      <c r="P508" s="35">
        <f>ROUND((Reference!I$16*List!$H508)+Reference!I$17,0)</f>
        <v>2697</v>
      </c>
      <c r="Q508" s="35">
        <f>ROUND((Reference!J$16*List!$H508)+Reference!J$17,0)</f>
        <v>3123</v>
      </c>
      <c r="R508" s="35">
        <f>ROUND((Reference!K$16*List!$H508)+Reference!K$17,0)</f>
        <v>3222</v>
      </c>
      <c r="S508" s="35">
        <f>ROUND((Reference!L$16*List!$H508)+Reference!L$17,0)</f>
        <v>3477</v>
      </c>
      <c r="T508" s="35">
        <f>ROUND((Reference!M$16*List!$H508)+Reference!M$17,0)</f>
        <v>4152</v>
      </c>
      <c r="U508" s="35">
        <f>ROUND((Reference!N$16*List!$H508)+Reference!N$17,0)</f>
        <v>16753</v>
      </c>
      <c r="V508" s="36">
        <f>ROUND((Reference!O$16*List!$H508)+Reference!O$17,0)</f>
        <v>623</v>
      </c>
      <c r="W508" s="36">
        <f>ROUND((Reference!P$16*List!$H508)+Reference!P$17,0)</f>
        <v>878</v>
      </c>
      <c r="X508" s="36">
        <f>ROUND((Reference!Q$16*List!$H508)+Reference!Q$17,0)</f>
        <v>439</v>
      </c>
      <c r="Y508" s="37"/>
      <c r="Z508" s="4" t="str">
        <f t="shared" si="15"/>
        <v>MARION, Georgia</v>
      </c>
      <c r="AA508" s="31" t="s">
        <v>249</v>
      </c>
      <c r="AB508" s="38" t="s">
        <v>54</v>
      </c>
      <c r="AC508" s="32" t="s">
        <v>1589</v>
      </c>
      <c r="AD508" s="39"/>
      <c r="AE508">
        <f t="shared" si="16"/>
        <v>0.80530000000000002</v>
      </c>
    </row>
    <row r="509" spans="1:31" x14ac:dyDescent="0.35">
      <c r="A509" s="28" t="s">
        <v>1903</v>
      </c>
      <c r="B509" s="28" t="s">
        <v>1904</v>
      </c>
      <c r="C509" s="29">
        <v>12060</v>
      </c>
      <c r="D509" s="30" t="s">
        <v>353</v>
      </c>
      <c r="E509" s="31" t="s">
        <v>1905</v>
      </c>
      <c r="F509" s="54" t="s">
        <v>1589</v>
      </c>
      <c r="G509" s="33" t="s">
        <v>53</v>
      </c>
      <c r="H509" s="40">
        <v>0.94930000000000003</v>
      </c>
      <c r="I509" s="35">
        <f>ROUND((Reference!B$16*List!$H509)+Reference!B$17,0)</f>
        <v>1083</v>
      </c>
      <c r="J509" s="35">
        <f>ROUND((Reference!C$16*List!$H509)+Reference!C$17,0)</f>
        <v>1615</v>
      </c>
      <c r="K509" s="35">
        <f>ROUND((Reference!D$16*List!$H509)+Reference!D$17,0)</f>
        <v>1935</v>
      </c>
      <c r="L509" s="35">
        <f>ROUND((Reference!E$16*List!$H509)+Reference!E$17,0)</f>
        <v>2392</v>
      </c>
      <c r="M509" s="35">
        <f>ROUND((Reference!F$16*List!$H509)+Reference!F$17,0)</f>
        <v>2492</v>
      </c>
      <c r="N509" s="35">
        <f>ROUND((Reference!G$16*List!$H509)+Reference!G$17,0)</f>
        <v>2821</v>
      </c>
      <c r="O509" s="35">
        <f>ROUND((Reference!H$16*List!$H509)+Reference!H$17,0)</f>
        <v>2929</v>
      </c>
      <c r="P509" s="35">
        <f>ROUND((Reference!I$16*List!$H509)+Reference!I$17,0)</f>
        <v>3044</v>
      </c>
      <c r="Q509" s="35">
        <f>ROUND((Reference!J$16*List!$H509)+Reference!J$17,0)</f>
        <v>3525</v>
      </c>
      <c r="R509" s="35">
        <f>ROUND((Reference!K$16*List!$H509)+Reference!K$17,0)</f>
        <v>3637</v>
      </c>
      <c r="S509" s="35">
        <f>ROUND((Reference!L$16*List!$H509)+Reference!L$17,0)</f>
        <v>3924</v>
      </c>
      <c r="T509" s="35">
        <f>ROUND((Reference!M$16*List!$H509)+Reference!M$17,0)</f>
        <v>4686</v>
      </c>
      <c r="U509" s="35">
        <f>ROUND((Reference!N$16*List!$H509)+Reference!N$17,0)</f>
        <v>18909</v>
      </c>
      <c r="V509" s="36">
        <f>ROUND((Reference!O$16*List!$H509)+Reference!O$17,0)</f>
        <v>703</v>
      </c>
      <c r="W509" s="36">
        <f>ROUND((Reference!P$16*List!$H509)+Reference!P$17,0)</f>
        <v>990</v>
      </c>
      <c r="X509" s="36">
        <f>ROUND((Reference!Q$16*List!$H509)+Reference!Q$17,0)</f>
        <v>495</v>
      </c>
      <c r="Y509" s="37"/>
      <c r="Z509" s="4" t="str">
        <f t="shared" si="15"/>
        <v>MERIWETHER, Georgia</v>
      </c>
      <c r="AA509" s="31" t="s">
        <v>1905</v>
      </c>
      <c r="AB509" s="38" t="s">
        <v>54</v>
      </c>
      <c r="AC509" s="32" t="s">
        <v>1589</v>
      </c>
      <c r="AD509" s="39"/>
      <c r="AE509">
        <f t="shared" si="16"/>
        <v>0.94930000000000003</v>
      </c>
    </row>
    <row r="510" spans="1:31" x14ac:dyDescent="0.35">
      <c r="A510" s="28" t="s">
        <v>1906</v>
      </c>
      <c r="B510" s="28" t="s">
        <v>1907</v>
      </c>
      <c r="C510" s="29">
        <v>99911</v>
      </c>
      <c r="D510" s="30" t="s">
        <v>95</v>
      </c>
      <c r="E510" s="31" t="s">
        <v>672</v>
      </c>
      <c r="F510" s="55" t="s">
        <v>1589</v>
      </c>
      <c r="G510" s="33" t="s">
        <v>64</v>
      </c>
      <c r="H510" s="40">
        <v>0.74860000000000004</v>
      </c>
      <c r="I510" s="35">
        <f>ROUND((Reference!B$16*List!$H510)+Reference!B$17,0)</f>
        <v>911</v>
      </c>
      <c r="J510" s="35">
        <f>ROUND((Reference!C$16*List!$H510)+Reference!C$17,0)</f>
        <v>1358</v>
      </c>
      <c r="K510" s="35">
        <f>ROUND((Reference!D$16*List!$H510)+Reference!D$17,0)</f>
        <v>1628</v>
      </c>
      <c r="L510" s="35">
        <f>ROUND((Reference!E$16*List!$H510)+Reference!E$17,0)</f>
        <v>2012</v>
      </c>
      <c r="M510" s="35">
        <f>ROUND((Reference!F$16*List!$H510)+Reference!F$17,0)</f>
        <v>2096</v>
      </c>
      <c r="N510" s="35">
        <f>ROUND((Reference!G$16*List!$H510)+Reference!G$17,0)</f>
        <v>2373</v>
      </c>
      <c r="O510" s="35">
        <f>ROUND((Reference!H$16*List!$H510)+Reference!H$17,0)</f>
        <v>2464</v>
      </c>
      <c r="P510" s="35">
        <f>ROUND((Reference!I$16*List!$H510)+Reference!I$17,0)</f>
        <v>2561</v>
      </c>
      <c r="Q510" s="35">
        <f>ROUND((Reference!J$16*List!$H510)+Reference!J$17,0)</f>
        <v>2965</v>
      </c>
      <c r="R510" s="35">
        <f>ROUND((Reference!K$16*List!$H510)+Reference!K$17,0)</f>
        <v>3059</v>
      </c>
      <c r="S510" s="35">
        <f>ROUND((Reference!L$16*List!$H510)+Reference!L$17,0)</f>
        <v>3301</v>
      </c>
      <c r="T510" s="35">
        <f>ROUND((Reference!M$16*List!$H510)+Reference!M$17,0)</f>
        <v>3942</v>
      </c>
      <c r="U510" s="35">
        <f>ROUND((Reference!N$16*List!$H510)+Reference!N$17,0)</f>
        <v>15905</v>
      </c>
      <c r="V510" s="36">
        <f>ROUND((Reference!O$16*List!$H510)+Reference!O$17,0)</f>
        <v>591</v>
      </c>
      <c r="W510" s="36">
        <f>ROUND((Reference!P$16*List!$H510)+Reference!P$17,0)</f>
        <v>833</v>
      </c>
      <c r="X510" s="36">
        <f>ROUND((Reference!Q$16*List!$H510)+Reference!Q$17,0)</f>
        <v>417</v>
      </c>
      <c r="Y510" s="37"/>
      <c r="Z510" s="4" t="str">
        <f t="shared" si="15"/>
        <v>MILLER, Georgia</v>
      </c>
      <c r="AA510" s="31" t="s">
        <v>672</v>
      </c>
      <c r="AB510" s="38" t="s">
        <v>54</v>
      </c>
      <c r="AC510" s="32" t="s">
        <v>1589</v>
      </c>
      <c r="AD510" s="39"/>
      <c r="AE510">
        <f t="shared" si="16"/>
        <v>0.74860000000000004</v>
      </c>
    </row>
    <row r="511" spans="1:31" x14ac:dyDescent="0.35">
      <c r="A511" s="28" t="s">
        <v>1908</v>
      </c>
      <c r="B511" s="28" t="s">
        <v>1909</v>
      </c>
      <c r="C511" s="29">
        <v>99911</v>
      </c>
      <c r="D511" s="30" t="s">
        <v>95</v>
      </c>
      <c r="E511" s="31" t="s">
        <v>1910</v>
      </c>
      <c r="F511" s="55" t="s">
        <v>1589</v>
      </c>
      <c r="G511" s="33" t="s">
        <v>64</v>
      </c>
      <c r="H511" s="40">
        <v>0.74860000000000004</v>
      </c>
      <c r="I511" s="35">
        <f>ROUND((Reference!B$16*List!$H511)+Reference!B$17,0)</f>
        <v>911</v>
      </c>
      <c r="J511" s="35">
        <f>ROUND((Reference!C$16*List!$H511)+Reference!C$17,0)</f>
        <v>1358</v>
      </c>
      <c r="K511" s="35">
        <f>ROUND((Reference!D$16*List!$H511)+Reference!D$17,0)</f>
        <v>1628</v>
      </c>
      <c r="L511" s="35">
        <f>ROUND((Reference!E$16*List!$H511)+Reference!E$17,0)</f>
        <v>2012</v>
      </c>
      <c r="M511" s="35">
        <f>ROUND((Reference!F$16*List!$H511)+Reference!F$17,0)</f>
        <v>2096</v>
      </c>
      <c r="N511" s="35">
        <f>ROUND((Reference!G$16*List!$H511)+Reference!G$17,0)</f>
        <v>2373</v>
      </c>
      <c r="O511" s="35">
        <f>ROUND((Reference!H$16*List!$H511)+Reference!H$17,0)</f>
        <v>2464</v>
      </c>
      <c r="P511" s="35">
        <f>ROUND((Reference!I$16*List!$H511)+Reference!I$17,0)</f>
        <v>2561</v>
      </c>
      <c r="Q511" s="35">
        <f>ROUND((Reference!J$16*List!$H511)+Reference!J$17,0)</f>
        <v>2965</v>
      </c>
      <c r="R511" s="35">
        <f>ROUND((Reference!K$16*List!$H511)+Reference!K$17,0)</f>
        <v>3059</v>
      </c>
      <c r="S511" s="35">
        <f>ROUND((Reference!L$16*List!$H511)+Reference!L$17,0)</f>
        <v>3301</v>
      </c>
      <c r="T511" s="35">
        <f>ROUND((Reference!M$16*List!$H511)+Reference!M$17,0)</f>
        <v>3942</v>
      </c>
      <c r="U511" s="35">
        <f>ROUND((Reference!N$16*List!$H511)+Reference!N$17,0)</f>
        <v>15905</v>
      </c>
      <c r="V511" s="36">
        <f>ROUND((Reference!O$16*List!$H511)+Reference!O$17,0)</f>
        <v>591</v>
      </c>
      <c r="W511" s="36">
        <f>ROUND((Reference!P$16*List!$H511)+Reference!P$17,0)</f>
        <v>833</v>
      </c>
      <c r="X511" s="36">
        <f>ROUND((Reference!Q$16*List!$H511)+Reference!Q$17,0)</f>
        <v>417</v>
      </c>
      <c r="Y511" s="37"/>
      <c r="Z511" s="4" t="str">
        <f t="shared" si="15"/>
        <v>MITCHELL, Georgia</v>
      </c>
      <c r="AA511" s="31" t="s">
        <v>1910</v>
      </c>
      <c r="AB511" s="38" t="s">
        <v>54</v>
      </c>
      <c r="AC511" s="32" t="s">
        <v>1589</v>
      </c>
      <c r="AD511" s="39"/>
      <c r="AE511">
        <f t="shared" si="16"/>
        <v>0.74860000000000004</v>
      </c>
    </row>
    <row r="512" spans="1:31" x14ac:dyDescent="0.35">
      <c r="A512" s="28" t="s">
        <v>1911</v>
      </c>
      <c r="B512" s="28" t="s">
        <v>1912</v>
      </c>
      <c r="C512" s="29">
        <v>31420</v>
      </c>
      <c r="D512" s="30" t="s">
        <v>1152</v>
      </c>
      <c r="E512" s="31" t="s">
        <v>262</v>
      </c>
      <c r="F512" s="54" t="s">
        <v>1589</v>
      </c>
      <c r="G512" s="33" t="s">
        <v>53</v>
      </c>
      <c r="H512" s="40">
        <v>0.88260000000000005</v>
      </c>
      <c r="I512" s="35">
        <f>ROUND((Reference!B$16*List!$H512)+Reference!B$17,0)</f>
        <v>1026</v>
      </c>
      <c r="J512" s="35">
        <f>ROUND((Reference!C$16*List!$H512)+Reference!C$17,0)</f>
        <v>1530</v>
      </c>
      <c r="K512" s="35">
        <f>ROUND((Reference!D$16*List!$H512)+Reference!D$17,0)</f>
        <v>1833</v>
      </c>
      <c r="L512" s="35">
        <f>ROUND((Reference!E$16*List!$H512)+Reference!E$17,0)</f>
        <v>2266</v>
      </c>
      <c r="M512" s="35">
        <f>ROUND((Reference!F$16*List!$H512)+Reference!F$17,0)</f>
        <v>2361</v>
      </c>
      <c r="N512" s="35">
        <f>ROUND((Reference!G$16*List!$H512)+Reference!G$17,0)</f>
        <v>2672</v>
      </c>
      <c r="O512" s="35">
        <f>ROUND((Reference!H$16*List!$H512)+Reference!H$17,0)</f>
        <v>2775</v>
      </c>
      <c r="P512" s="35">
        <f>ROUND((Reference!I$16*List!$H512)+Reference!I$17,0)</f>
        <v>2884</v>
      </c>
      <c r="Q512" s="35">
        <f>ROUND((Reference!J$16*List!$H512)+Reference!J$17,0)</f>
        <v>3339</v>
      </c>
      <c r="R512" s="35">
        <f>ROUND((Reference!K$16*List!$H512)+Reference!K$17,0)</f>
        <v>3445</v>
      </c>
      <c r="S512" s="35">
        <f>ROUND((Reference!L$16*List!$H512)+Reference!L$17,0)</f>
        <v>3717</v>
      </c>
      <c r="T512" s="35">
        <f>ROUND((Reference!M$16*List!$H512)+Reference!M$17,0)</f>
        <v>4439</v>
      </c>
      <c r="U512" s="35">
        <f>ROUND((Reference!N$16*List!$H512)+Reference!N$17,0)</f>
        <v>17910</v>
      </c>
      <c r="V512" s="36">
        <f>ROUND((Reference!O$16*List!$H512)+Reference!O$17,0)</f>
        <v>666</v>
      </c>
      <c r="W512" s="36">
        <f>ROUND((Reference!P$16*List!$H512)+Reference!P$17,0)</f>
        <v>938</v>
      </c>
      <c r="X512" s="36">
        <f>ROUND((Reference!Q$16*List!$H512)+Reference!Q$17,0)</f>
        <v>469</v>
      </c>
      <c r="Y512" s="37"/>
      <c r="Z512" s="4" t="str">
        <f t="shared" si="15"/>
        <v>MONROE, Georgia</v>
      </c>
      <c r="AA512" s="31" t="s">
        <v>262</v>
      </c>
      <c r="AB512" s="38" t="s">
        <v>54</v>
      </c>
      <c r="AC512" s="32" t="s">
        <v>1589</v>
      </c>
      <c r="AD512" s="39"/>
      <c r="AE512">
        <f t="shared" si="16"/>
        <v>0.88260000000000005</v>
      </c>
    </row>
    <row r="513" spans="1:31" x14ac:dyDescent="0.35">
      <c r="A513" s="28" t="s">
        <v>1913</v>
      </c>
      <c r="B513" s="28" t="s">
        <v>1914</v>
      </c>
      <c r="C513" s="29">
        <v>99911</v>
      </c>
      <c r="D513" s="30" t="s">
        <v>95</v>
      </c>
      <c r="E513" s="31" t="s">
        <v>266</v>
      </c>
      <c r="F513" s="55" t="s">
        <v>1589</v>
      </c>
      <c r="G513" s="33" t="s">
        <v>64</v>
      </c>
      <c r="H513" s="40">
        <v>0.74860000000000004</v>
      </c>
      <c r="I513" s="35">
        <f>ROUND((Reference!B$16*List!$H513)+Reference!B$17,0)</f>
        <v>911</v>
      </c>
      <c r="J513" s="35">
        <f>ROUND((Reference!C$16*List!$H513)+Reference!C$17,0)</f>
        <v>1358</v>
      </c>
      <c r="K513" s="35">
        <f>ROUND((Reference!D$16*List!$H513)+Reference!D$17,0)</f>
        <v>1628</v>
      </c>
      <c r="L513" s="35">
        <f>ROUND((Reference!E$16*List!$H513)+Reference!E$17,0)</f>
        <v>2012</v>
      </c>
      <c r="M513" s="35">
        <f>ROUND((Reference!F$16*List!$H513)+Reference!F$17,0)</f>
        <v>2096</v>
      </c>
      <c r="N513" s="35">
        <f>ROUND((Reference!G$16*List!$H513)+Reference!G$17,0)</f>
        <v>2373</v>
      </c>
      <c r="O513" s="35">
        <f>ROUND((Reference!H$16*List!$H513)+Reference!H$17,0)</f>
        <v>2464</v>
      </c>
      <c r="P513" s="35">
        <f>ROUND((Reference!I$16*List!$H513)+Reference!I$17,0)</f>
        <v>2561</v>
      </c>
      <c r="Q513" s="35">
        <f>ROUND((Reference!J$16*List!$H513)+Reference!J$17,0)</f>
        <v>2965</v>
      </c>
      <c r="R513" s="35">
        <f>ROUND((Reference!K$16*List!$H513)+Reference!K$17,0)</f>
        <v>3059</v>
      </c>
      <c r="S513" s="35">
        <f>ROUND((Reference!L$16*List!$H513)+Reference!L$17,0)</f>
        <v>3301</v>
      </c>
      <c r="T513" s="35">
        <f>ROUND((Reference!M$16*List!$H513)+Reference!M$17,0)</f>
        <v>3942</v>
      </c>
      <c r="U513" s="35">
        <f>ROUND((Reference!N$16*List!$H513)+Reference!N$17,0)</f>
        <v>15905</v>
      </c>
      <c r="V513" s="36">
        <f>ROUND((Reference!O$16*List!$H513)+Reference!O$17,0)</f>
        <v>591</v>
      </c>
      <c r="W513" s="36">
        <f>ROUND((Reference!P$16*List!$H513)+Reference!P$17,0)</f>
        <v>833</v>
      </c>
      <c r="X513" s="36">
        <f>ROUND((Reference!Q$16*List!$H513)+Reference!Q$17,0)</f>
        <v>417</v>
      </c>
      <c r="Y513" s="37"/>
      <c r="Z513" s="4" t="str">
        <f t="shared" si="15"/>
        <v>MONTGOMERY, Georgia</v>
      </c>
      <c r="AA513" s="31" t="s">
        <v>266</v>
      </c>
      <c r="AB513" s="38" t="s">
        <v>54</v>
      </c>
      <c r="AC513" s="32" t="s">
        <v>1589</v>
      </c>
      <c r="AD513" s="39"/>
      <c r="AE513">
        <f t="shared" si="16"/>
        <v>0.74860000000000004</v>
      </c>
    </row>
    <row r="514" spans="1:31" x14ac:dyDescent="0.35">
      <c r="A514" s="28" t="s">
        <v>1915</v>
      </c>
      <c r="B514" s="28" t="s">
        <v>1916</v>
      </c>
      <c r="C514" s="41">
        <v>12060</v>
      </c>
      <c r="D514" s="30" t="s">
        <v>353</v>
      </c>
      <c r="E514" s="42" t="s">
        <v>270</v>
      </c>
      <c r="F514" s="54" t="s">
        <v>1589</v>
      </c>
      <c r="G514" s="33" t="s">
        <v>53</v>
      </c>
      <c r="H514" s="44">
        <v>0.94930000000000003</v>
      </c>
      <c r="I514" s="35">
        <f>ROUND((Reference!B$16*List!$H514)+Reference!B$17,0)</f>
        <v>1083</v>
      </c>
      <c r="J514" s="35">
        <f>ROUND((Reference!C$16*List!$H514)+Reference!C$17,0)</f>
        <v>1615</v>
      </c>
      <c r="K514" s="35">
        <f>ROUND((Reference!D$16*List!$H514)+Reference!D$17,0)</f>
        <v>1935</v>
      </c>
      <c r="L514" s="35">
        <f>ROUND((Reference!E$16*List!$H514)+Reference!E$17,0)</f>
        <v>2392</v>
      </c>
      <c r="M514" s="35">
        <f>ROUND((Reference!F$16*List!$H514)+Reference!F$17,0)</f>
        <v>2492</v>
      </c>
      <c r="N514" s="35">
        <f>ROUND((Reference!G$16*List!$H514)+Reference!G$17,0)</f>
        <v>2821</v>
      </c>
      <c r="O514" s="35">
        <f>ROUND((Reference!H$16*List!$H514)+Reference!H$17,0)</f>
        <v>2929</v>
      </c>
      <c r="P514" s="35">
        <f>ROUND((Reference!I$16*List!$H514)+Reference!I$17,0)</f>
        <v>3044</v>
      </c>
      <c r="Q514" s="35">
        <f>ROUND((Reference!J$16*List!$H514)+Reference!J$17,0)</f>
        <v>3525</v>
      </c>
      <c r="R514" s="35">
        <f>ROUND((Reference!K$16*List!$H514)+Reference!K$17,0)</f>
        <v>3637</v>
      </c>
      <c r="S514" s="35">
        <f>ROUND((Reference!L$16*List!$H514)+Reference!L$17,0)</f>
        <v>3924</v>
      </c>
      <c r="T514" s="35">
        <f>ROUND((Reference!M$16*List!$H514)+Reference!M$17,0)</f>
        <v>4686</v>
      </c>
      <c r="U514" s="35">
        <f>ROUND((Reference!N$16*List!$H514)+Reference!N$17,0)</f>
        <v>18909</v>
      </c>
      <c r="V514" s="36">
        <f>ROUND((Reference!O$16*List!$H514)+Reference!O$17,0)</f>
        <v>703</v>
      </c>
      <c r="W514" s="36">
        <f>ROUND((Reference!P$16*List!$H514)+Reference!P$17,0)</f>
        <v>990</v>
      </c>
      <c r="X514" s="36">
        <f>ROUND((Reference!Q$16*List!$H514)+Reference!Q$17,0)</f>
        <v>495</v>
      </c>
      <c r="Y514" s="37"/>
      <c r="Z514" s="4" t="str">
        <f t="shared" si="15"/>
        <v>MORGAN, Georgia</v>
      </c>
      <c r="AA514" s="42" t="s">
        <v>270</v>
      </c>
      <c r="AB514" s="38" t="s">
        <v>54</v>
      </c>
      <c r="AC514" s="43" t="s">
        <v>1589</v>
      </c>
      <c r="AD514" s="45"/>
      <c r="AE514">
        <f t="shared" si="16"/>
        <v>0.94930000000000003</v>
      </c>
    </row>
    <row r="515" spans="1:31" x14ac:dyDescent="0.35">
      <c r="A515" s="28" t="s">
        <v>1917</v>
      </c>
      <c r="B515" s="28" t="s">
        <v>1918</v>
      </c>
      <c r="C515" s="29">
        <v>19140</v>
      </c>
      <c r="D515" s="30" t="s">
        <v>625</v>
      </c>
      <c r="E515" s="31" t="s">
        <v>1919</v>
      </c>
      <c r="F515" s="54" t="s">
        <v>1589</v>
      </c>
      <c r="G515" s="33" t="s">
        <v>53</v>
      </c>
      <c r="H515" s="40">
        <v>0.92300000000000004</v>
      </c>
      <c r="I515" s="35">
        <f>ROUND((Reference!B$16*List!$H515)+Reference!B$17,0)</f>
        <v>1060</v>
      </c>
      <c r="J515" s="35">
        <f>ROUND((Reference!C$16*List!$H515)+Reference!C$17,0)</f>
        <v>1581</v>
      </c>
      <c r="K515" s="35">
        <f>ROUND((Reference!D$16*List!$H515)+Reference!D$17,0)</f>
        <v>1895</v>
      </c>
      <c r="L515" s="35">
        <f>ROUND((Reference!E$16*List!$H515)+Reference!E$17,0)</f>
        <v>2342</v>
      </c>
      <c r="M515" s="35">
        <f>ROUND((Reference!F$16*List!$H515)+Reference!F$17,0)</f>
        <v>2440</v>
      </c>
      <c r="N515" s="35">
        <f>ROUND((Reference!G$16*List!$H515)+Reference!G$17,0)</f>
        <v>2763</v>
      </c>
      <c r="O515" s="35">
        <f>ROUND((Reference!H$16*List!$H515)+Reference!H$17,0)</f>
        <v>2868</v>
      </c>
      <c r="P515" s="35">
        <f>ROUND((Reference!I$16*List!$H515)+Reference!I$17,0)</f>
        <v>2981</v>
      </c>
      <c r="Q515" s="35">
        <f>ROUND((Reference!J$16*List!$H515)+Reference!J$17,0)</f>
        <v>3452</v>
      </c>
      <c r="R515" s="35">
        <f>ROUND((Reference!K$16*List!$H515)+Reference!K$17,0)</f>
        <v>3561</v>
      </c>
      <c r="S515" s="35">
        <f>ROUND((Reference!L$16*List!$H515)+Reference!L$17,0)</f>
        <v>3842</v>
      </c>
      <c r="T515" s="35">
        <f>ROUND((Reference!M$16*List!$H515)+Reference!M$17,0)</f>
        <v>4589</v>
      </c>
      <c r="U515" s="35">
        <f>ROUND((Reference!N$16*List!$H515)+Reference!N$17,0)</f>
        <v>18515</v>
      </c>
      <c r="V515" s="36">
        <f>ROUND((Reference!O$16*List!$H515)+Reference!O$17,0)</f>
        <v>688</v>
      </c>
      <c r="W515" s="36">
        <f>ROUND((Reference!P$16*List!$H515)+Reference!P$17,0)</f>
        <v>970</v>
      </c>
      <c r="X515" s="36">
        <f>ROUND((Reference!Q$16*List!$H515)+Reference!Q$17,0)</f>
        <v>485</v>
      </c>
      <c r="Y515" s="37"/>
      <c r="Z515" s="4" t="str">
        <f t="shared" si="15"/>
        <v>MURRAY, Georgia</v>
      </c>
      <c r="AA515" s="31" t="s">
        <v>1919</v>
      </c>
      <c r="AB515" s="38" t="s">
        <v>54</v>
      </c>
      <c r="AC515" s="32" t="s">
        <v>1589</v>
      </c>
      <c r="AD515" s="39"/>
      <c r="AE515">
        <f t="shared" si="16"/>
        <v>0.92300000000000004</v>
      </c>
    </row>
    <row r="516" spans="1:31" x14ac:dyDescent="0.35">
      <c r="A516" s="28" t="s">
        <v>1920</v>
      </c>
      <c r="B516" s="28" t="s">
        <v>1921</v>
      </c>
      <c r="C516" s="41">
        <v>17980</v>
      </c>
      <c r="D516" s="30" t="s">
        <v>290</v>
      </c>
      <c r="E516" s="42" t="s">
        <v>1922</v>
      </c>
      <c r="F516" s="54" t="s">
        <v>1589</v>
      </c>
      <c r="G516" s="33" t="s">
        <v>53</v>
      </c>
      <c r="H516" s="44">
        <v>0.80530000000000002</v>
      </c>
      <c r="I516" s="35">
        <f>ROUND((Reference!B$16*List!$H516)+Reference!B$17,0)</f>
        <v>959</v>
      </c>
      <c r="J516" s="35">
        <f>ROUND((Reference!C$16*List!$H516)+Reference!C$17,0)</f>
        <v>1431</v>
      </c>
      <c r="K516" s="35">
        <f>ROUND((Reference!D$16*List!$H516)+Reference!D$17,0)</f>
        <v>1715</v>
      </c>
      <c r="L516" s="35">
        <f>ROUND((Reference!E$16*List!$H516)+Reference!E$17,0)</f>
        <v>2119</v>
      </c>
      <c r="M516" s="35">
        <f>ROUND((Reference!F$16*List!$H516)+Reference!F$17,0)</f>
        <v>2208</v>
      </c>
      <c r="N516" s="35">
        <f>ROUND((Reference!G$16*List!$H516)+Reference!G$17,0)</f>
        <v>2500</v>
      </c>
      <c r="O516" s="35">
        <f>ROUND((Reference!H$16*List!$H516)+Reference!H$17,0)</f>
        <v>2595</v>
      </c>
      <c r="P516" s="35">
        <f>ROUND((Reference!I$16*List!$H516)+Reference!I$17,0)</f>
        <v>2697</v>
      </c>
      <c r="Q516" s="35">
        <f>ROUND((Reference!J$16*List!$H516)+Reference!J$17,0)</f>
        <v>3123</v>
      </c>
      <c r="R516" s="35">
        <f>ROUND((Reference!K$16*List!$H516)+Reference!K$17,0)</f>
        <v>3222</v>
      </c>
      <c r="S516" s="35">
        <f>ROUND((Reference!L$16*List!$H516)+Reference!L$17,0)</f>
        <v>3477</v>
      </c>
      <c r="T516" s="35">
        <f>ROUND((Reference!M$16*List!$H516)+Reference!M$17,0)</f>
        <v>4152</v>
      </c>
      <c r="U516" s="35">
        <f>ROUND((Reference!N$16*List!$H516)+Reference!N$17,0)</f>
        <v>16753</v>
      </c>
      <c r="V516" s="36">
        <f>ROUND((Reference!O$16*List!$H516)+Reference!O$17,0)</f>
        <v>623</v>
      </c>
      <c r="W516" s="36">
        <f>ROUND((Reference!P$16*List!$H516)+Reference!P$17,0)</f>
        <v>878</v>
      </c>
      <c r="X516" s="36">
        <f>ROUND((Reference!Q$16*List!$H516)+Reference!Q$17,0)</f>
        <v>439</v>
      </c>
      <c r="Y516" s="37"/>
      <c r="Z516" s="4" t="str">
        <f t="shared" si="15"/>
        <v>MUSCOGEE, Georgia</v>
      </c>
      <c r="AA516" s="42" t="s">
        <v>1922</v>
      </c>
      <c r="AB516" s="38" t="s">
        <v>54</v>
      </c>
      <c r="AC516" s="43" t="s">
        <v>1589</v>
      </c>
      <c r="AD516" s="45"/>
      <c r="AE516">
        <f t="shared" si="16"/>
        <v>0.80530000000000002</v>
      </c>
    </row>
    <row r="517" spans="1:31" x14ac:dyDescent="0.35">
      <c r="A517" s="28" t="s">
        <v>1923</v>
      </c>
      <c r="B517" s="28" t="s">
        <v>1924</v>
      </c>
      <c r="C517" s="29">
        <v>12060</v>
      </c>
      <c r="D517" s="30" t="s">
        <v>353</v>
      </c>
      <c r="E517" s="31" t="s">
        <v>688</v>
      </c>
      <c r="F517" s="54" t="s">
        <v>1589</v>
      </c>
      <c r="G517" s="33" t="s">
        <v>53</v>
      </c>
      <c r="H517" s="40">
        <v>0.94930000000000003</v>
      </c>
      <c r="I517" s="35">
        <f>ROUND((Reference!B$16*List!$H517)+Reference!B$17,0)</f>
        <v>1083</v>
      </c>
      <c r="J517" s="35">
        <f>ROUND((Reference!C$16*List!$H517)+Reference!C$17,0)</f>
        <v>1615</v>
      </c>
      <c r="K517" s="35">
        <f>ROUND((Reference!D$16*List!$H517)+Reference!D$17,0)</f>
        <v>1935</v>
      </c>
      <c r="L517" s="35">
        <f>ROUND((Reference!E$16*List!$H517)+Reference!E$17,0)</f>
        <v>2392</v>
      </c>
      <c r="M517" s="35">
        <f>ROUND((Reference!F$16*List!$H517)+Reference!F$17,0)</f>
        <v>2492</v>
      </c>
      <c r="N517" s="35">
        <f>ROUND((Reference!G$16*List!$H517)+Reference!G$17,0)</f>
        <v>2821</v>
      </c>
      <c r="O517" s="35">
        <f>ROUND((Reference!H$16*List!$H517)+Reference!H$17,0)</f>
        <v>2929</v>
      </c>
      <c r="P517" s="35">
        <f>ROUND((Reference!I$16*List!$H517)+Reference!I$17,0)</f>
        <v>3044</v>
      </c>
      <c r="Q517" s="35">
        <f>ROUND((Reference!J$16*List!$H517)+Reference!J$17,0)</f>
        <v>3525</v>
      </c>
      <c r="R517" s="35">
        <f>ROUND((Reference!K$16*List!$H517)+Reference!K$17,0)</f>
        <v>3637</v>
      </c>
      <c r="S517" s="35">
        <f>ROUND((Reference!L$16*List!$H517)+Reference!L$17,0)</f>
        <v>3924</v>
      </c>
      <c r="T517" s="35">
        <f>ROUND((Reference!M$16*List!$H517)+Reference!M$17,0)</f>
        <v>4686</v>
      </c>
      <c r="U517" s="35">
        <f>ROUND((Reference!N$16*List!$H517)+Reference!N$17,0)</f>
        <v>18909</v>
      </c>
      <c r="V517" s="36">
        <f>ROUND((Reference!O$16*List!$H517)+Reference!O$17,0)</f>
        <v>703</v>
      </c>
      <c r="W517" s="36">
        <f>ROUND((Reference!P$16*List!$H517)+Reference!P$17,0)</f>
        <v>990</v>
      </c>
      <c r="X517" s="36">
        <f>ROUND((Reference!Q$16*List!$H517)+Reference!Q$17,0)</f>
        <v>495</v>
      </c>
      <c r="Y517" s="37"/>
      <c r="Z517" s="4" t="str">
        <f t="shared" si="15"/>
        <v>NEWTON, Georgia</v>
      </c>
      <c r="AA517" s="31" t="s">
        <v>688</v>
      </c>
      <c r="AB517" s="38" t="s">
        <v>54</v>
      </c>
      <c r="AC517" s="32" t="s">
        <v>1589</v>
      </c>
      <c r="AD517" s="39"/>
      <c r="AE517">
        <f t="shared" si="16"/>
        <v>0.94930000000000003</v>
      </c>
    </row>
    <row r="518" spans="1:31" x14ac:dyDescent="0.35">
      <c r="A518" s="28" t="s">
        <v>1925</v>
      </c>
      <c r="B518" s="28" t="s">
        <v>1926</v>
      </c>
      <c r="C518" s="41">
        <v>12020</v>
      </c>
      <c r="D518" s="30" t="s">
        <v>350</v>
      </c>
      <c r="E518" s="42" t="s">
        <v>1927</v>
      </c>
      <c r="F518" s="54" t="s">
        <v>1589</v>
      </c>
      <c r="G518" s="33" t="s">
        <v>53</v>
      </c>
      <c r="H518" s="44">
        <v>0.88</v>
      </c>
      <c r="I518" s="35">
        <f>ROUND((Reference!B$16*List!$H518)+Reference!B$17,0)</f>
        <v>1023</v>
      </c>
      <c r="J518" s="35">
        <f>ROUND((Reference!C$16*List!$H518)+Reference!C$17,0)</f>
        <v>1526</v>
      </c>
      <c r="K518" s="35">
        <f>ROUND((Reference!D$16*List!$H518)+Reference!D$17,0)</f>
        <v>1829</v>
      </c>
      <c r="L518" s="35">
        <f>ROUND((Reference!E$16*List!$H518)+Reference!E$17,0)</f>
        <v>2261</v>
      </c>
      <c r="M518" s="35">
        <f>ROUND((Reference!F$16*List!$H518)+Reference!F$17,0)</f>
        <v>2355</v>
      </c>
      <c r="N518" s="35">
        <f>ROUND((Reference!G$16*List!$H518)+Reference!G$17,0)</f>
        <v>2667</v>
      </c>
      <c r="O518" s="35">
        <f>ROUND((Reference!H$16*List!$H518)+Reference!H$17,0)</f>
        <v>2768</v>
      </c>
      <c r="P518" s="35">
        <f>ROUND((Reference!I$16*List!$H518)+Reference!I$17,0)</f>
        <v>2877</v>
      </c>
      <c r="Q518" s="35">
        <f>ROUND((Reference!J$16*List!$H518)+Reference!J$17,0)</f>
        <v>3332</v>
      </c>
      <c r="R518" s="35">
        <f>ROUND((Reference!K$16*List!$H518)+Reference!K$17,0)</f>
        <v>3437</v>
      </c>
      <c r="S518" s="35">
        <f>ROUND((Reference!L$16*List!$H518)+Reference!L$17,0)</f>
        <v>3709</v>
      </c>
      <c r="T518" s="35">
        <f>ROUND((Reference!M$16*List!$H518)+Reference!M$17,0)</f>
        <v>4429</v>
      </c>
      <c r="U518" s="35">
        <f>ROUND((Reference!N$16*List!$H518)+Reference!N$17,0)</f>
        <v>17871</v>
      </c>
      <c r="V518" s="36">
        <f>ROUND((Reference!O$16*List!$H518)+Reference!O$17,0)</f>
        <v>664</v>
      </c>
      <c r="W518" s="36">
        <f>ROUND((Reference!P$16*List!$H518)+Reference!P$17,0)</f>
        <v>936</v>
      </c>
      <c r="X518" s="36">
        <f>ROUND((Reference!Q$16*List!$H518)+Reference!Q$17,0)</f>
        <v>468</v>
      </c>
      <c r="Y518" s="37"/>
      <c r="Z518" s="4" t="str">
        <f t="shared" si="15"/>
        <v>OCONEE, Georgia</v>
      </c>
      <c r="AA518" s="42" t="s">
        <v>1927</v>
      </c>
      <c r="AB518" s="38" t="s">
        <v>54</v>
      </c>
      <c r="AC518" s="43" t="s">
        <v>1589</v>
      </c>
      <c r="AD518" s="45"/>
      <c r="AE518">
        <f t="shared" si="16"/>
        <v>0.88</v>
      </c>
    </row>
    <row r="519" spans="1:31" x14ac:dyDescent="0.35">
      <c r="A519" s="28" t="s">
        <v>1928</v>
      </c>
      <c r="B519" s="28" t="s">
        <v>1929</v>
      </c>
      <c r="C519" s="41">
        <v>12020</v>
      </c>
      <c r="D519" s="30" t="s">
        <v>350</v>
      </c>
      <c r="E519" s="42" t="s">
        <v>1930</v>
      </c>
      <c r="F519" s="54" t="s">
        <v>1589</v>
      </c>
      <c r="G519" s="33" t="s">
        <v>53</v>
      </c>
      <c r="H519" s="44">
        <v>0.88</v>
      </c>
      <c r="I519" s="35">
        <f>ROUND((Reference!B$16*List!$H519)+Reference!B$17,0)</f>
        <v>1023</v>
      </c>
      <c r="J519" s="35">
        <f>ROUND((Reference!C$16*List!$H519)+Reference!C$17,0)</f>
        <v>1526</v>
      </c>
      <c r="K519" s="35">
        <f>ROUND((Reference!D$16*List!$H519)+Reference!D$17,0)</f>
        <v>1829</v>
      </c>
      <c r="L519" s="35">
        <f>ROUND((Reference!E$16*List!$H519)+Reference!E$17,0)</f>
        <v>2261</v>
      </c>
      <c r="M519" s="35">
        <f>ROUND((Reference!F$16*List!$H519)+Reference!F$17,0)</f>
        <v>2355</v>
      </c>
      <c r="N519" s="35">
        <f>ROUND((Reference!G$16*List!$H519)+Reference!G$17,0)</f>
        <v>2667</v>
      </c>
      <c r="O519" s="35">
        <f>ROUND((Reference!H$16*List!$H519)+Reference!H$17,0)</f>
        <v>2768</v>
      </c>
      <c r="P519" s="35">
        <f>ROUND((Reference!I$16*List!$H519)+Reference!I$17,0)</f>
        <v>2877</v>
      </c>
      <c r="Q519" s="35">
        <f>ROUND((Reference!J$16*List!$H519)+Reference!J$17,0)</f>
        <v>3332</v>
      </c>
      <c r="R519" s="35">
        <f>ROUND((Reference!K$16*List!$H519)+Reference!K$17,0)</f>
        <v>3437</v>
      </c>
      <c r="S519" s="35">
        <f>ROUND((Reference!L$16*List!$H519)+Reference!L$17,0)</f>
        <v>3709</v>
      </c>
      <c r="T519" s="35">
        <f>ROUND((Reference!M$16*List!$H519)+Reference!M$17,0)</f>
        <v>4429</v>
      </c>
      <c r="U519" s="35">
        <f>ROUND((Reference!N$16*List!$H519)+Reference!N$17,0)</f>
        <v>17871</v>
      </c>
      <c r="V519" s="36">
        <f>ROUND((Reference!O$16*List!$H519)+Reference!O$17,0)</f>
        <v>664</v>
      </c>
      <c r="W519" s="36">
        <f>ROUND((Reference!P$16*List!$H519)+Reference!P$17,0)</f>
        <v>936</v>
      </c>
      <c r="X519" s="36">
        <f>ROUND((Reference!Q$16*List!$H519)+Reference!Q$17,0)</f>
        <v>468</v>
      </c>
      <c r="Y519" s="37"/>
      <c r="Z519" s="4" t="str">
        <f t="shared" si="15"/>
        <v>OGLETHORPE, Georgia</v>
      </c>
      <c r="AA519" s="42" t="s">
        <v>1930</v>
      </c>
      <c r="AB519" s="38" t="s">
        <v>54</v>
      </c>
      <c r="AC519" s="43" t="s">
        <v>1589</v>
      </c>
      <c r="AD519" s="45"/>
      <c r="AE519">
        <f t="shared" si="16"/>
        <v>0.88</v>
      </c>
    </row>
    <row r="520" spans="1:31" x14ac:dyDescent="0.35">
      <c r="A520" s="28" t="s">
        <v>1931</v>
      </c>
      <c r="B520" s="28" t="s">
        <v>1932</v>
      </c>
      <c r="C520" s="41">
        <v>12060</v>
      </c>
      <c r="D520" s="30" t="s">
        <v>353</v>
      </c>
      <c r="E520" s="42" t="s">
        <v>1933</v>
      </c>
      <c r="F520" s="54" t="s">
        <v>1589</v>
      </c>
      <c r="G520" s="33" t="s">
        <v>53</v>
      </c>
      <c r="H520" s="44">
        <v>0.94930000000000003</v>
      </c>
      <c r="I520" s="35">
        <f>ROUND((Reference!B$16*List!$H520)+Reference!B$17,0)</f>
        <v>1083</v>
      </c>
      <c r="J520" s="35">
        <f>ROUND((Reference!C$16*List!$H520)+Reference!C$17,0)</f>
        <v>1615</v>
      </c>
      <c r="K520" s="35">
        <f>ROUND((Reference!D$16*List!$H520)+Reference!D$17,0)</f>
        <v>1935</v>
      </c>
      <c r="L520" s="35">
        <f>ROUND((Reference!E$16*List!$H520)+Reference!E$17,0)</f>
        <v>2392</v>
      </c>
      <c r="M520" s="35">
        <f>ROUND((Reference!F$16*List!$H520)+Reference!F$17,0)</f>
        <v>2492</v>
      </c>
      <c r="N520" s="35">
        <f>ROUND((Reference!G$16*List!$H520)+Reference!G$17,0)</f>
        <v>2821</v>
      </c>
      <c r="O520" s="35">
        <f>ROUND((Reference!H$16*List!$H520)+Reference!H$17,0)</f>
        <v>2929</v>
      </c>
      <c r="P520" s="35">
        <f>ROUND((Reference!I$16*List!$H520)+Reference!I$17,0)</f>
        <v>3044</v>
      </c>
      <c r="Q520" s="35">
        <f>ROUND((Reference!J$16*List!$H520)+Reference!J$17,0)</f>
        <v>3525</v>
      </c>
      <c r="R520" s="35">
        <f>ROUND((Reference!K$16*List!$H520)+Reference!K$17,0)</f>
        <v>3637</v>
      </c>
      <c r="S520" s="35">
        <f>ROUND((Reference!L$16*List!$H520)+Reference!L$17,0)</f>
        <v>3924</v>
      </c>
      <c r="T520" s="35">
        <f>ROUND((Reference!M$16*List!$H520)+Reference!M$17,0)</f>
        <v>4686</v>
      </c>
      <c r="U520" s="35">
        <f>ROUND((Reference!N$16*List!$H520)+Reference!N$17,0)</f>
        <v>18909</v>
      </c>
      <c r="V520" s="36">
        <f>ROUND((Reference!O$16*List!$H520)+Reference!O$17,0)</f>
        <v>703</v>
      </c>
      <c r="W520" s="36">
        <f>ROUND((Reference!P$16*List!$H520)+Reference!P$17,0)</f>
        <v>990</v>
      </c>
      <c r="X520" s="36">
        <f>ROUND((Reference!Q$16*List!$H520)+Reference!Q$17,0)</f>
        <v>495</v>
      </c>
      <c r="Y520" s="37"/>
      <c r="Z520" s="4" t="str">
        <f t="shared" si="15"/>
        <v>PAULDING, Georgia</v>
      </c>
      <c r="AA520" s="42" t="s">
        <v>1933</v>
      </c>
      <c r="AB520" s="38" t="s">
        <v>54</v>
      </c>
      <c r="AC520" s="43" t="s">
        <v>1589</v>
      </c>
      <c r="AD520" s="45"/>
      <c r="AE520">
        <f t="shared" si="16"/>
        <v>0.94930000000000003</v>
      </c>
    </row>
    <row r="521" spans="1:31" x14ac:dyDescent="0.35">
      <c r="A521" s="28" t="s">
        <v>1934</v>
      </c>
      <c r="B521" s="28" t="s">
        <v>1935</v>
      </c>
      <c r="C521" s="41">
        <v>47580</v>
      </c>
      <c r="D521" s="30" t="s">
        <v>1742</v>
      </c>
      <c r="E521" s="42" t="s">
        <v>1936</v>
      </c>
      <c r="F521" s="54" t="s">
        <v>1589</v>
      </c>
      <c r="G521" s="33" t="s">
        <v>53</v>
      </c>
      <c r="H521" s="44">
        <v>0.74750000000000005</v>
      </c>
      <c r="I521" s="35">
        <f>ROUND((Reference!B$16*List!$H521)+Reference!B$17,0)</f>
        <v>910</v>
      </c>
      <c r="J521" s="35">
        <f>ROUND((Reference!C$16*List!$H521)+Reference!C$17,0)</f>
        <v>1357</v>
      </c>
      <c r="K521" s="35">
        <f>ROUND((Reference!D$16*List!$H521)+Reference!D$17,0)</f>
        <v>1626</v>
      </c>
      <c r="L521" s="35">
        <f>ROUND((Reference!E$16*List!$H521)+Reference!E$17,0)</f>
        <v>2010</v>
      </c>
      <c r="M521" s="35">
        <f>ROUND((Reference!F$16*List!$H521)+Reference!F$17,0)</f>
        <v>2094</v>
      </c>
      <c r="N521" s="35">
        <f>ROUND((Reference!G$16*List!$H521)+Reference!G$17,0)</f>
        <v>2371</v>
      </c>
      <c r="O521" s="35">
        <f>ROUND((Reference!H$16*List!$H521)+Reference!H$17,0)</f>
        <v>2461</v>
      </c>
      <c r="P521" s="35">
        <f>ROUND((Reference!I$16*List!$H521)+Reference!I$17,0)</f>
        <v>2558</v>
      </c>
      <c r="Q521" s="35">
        <f>ROUND((Reference!J$16*List!$H521)+Reference!J$17,0)</f>
        <v>2962</v>
      </c>
      <c r="R521" s="35">
        <f>ROUND((Reference!K$16*List!$H521)+Reference!K$17,0)</f>
        <v>3056</v>
      </c>
      <c r="S521" s="35">
        <f>ROUND((Reference!L$16*List!$H521)+Reference!L$17,0)</f>
        <v>3297</v>
      </c>
      <c r="T521" s="35">
        <f>ROUND((Reference!M$16*List!$H521)+Reference!M$17,0)</f>
        <v>3938</v>
      </c>
      <c r="U521" s="35">
        <f>ROUND((Reference!N$16*List!$H521)+Reference!N$17,0)</f>
        <v>15888</v>
      </c>
      <c r="V521" s="36">
        <f>ROUND((Reference!O$16*List!$H521)+Reference!O$17,0)</f>
        <v>591</v>
      </c>
      <c r="W521" s="36">
        <f>ROUND((Reference!P$16*List!$H521)+Reference!P$17,0)</f>
        <v>832</v>
      </c>
      <c r="X521" s="36">
        <f>ROUND((Reference!Q$16*List!$H521)+Reference!Q$17,0)</f>
        <v>416</v>
      </c>
      <c r="Y521" s="37"/>
      <c r="Z521" s="4" t="str">
        <f t="shared" si="15"/>
        <v>PEACH, Georgia</v>
      </c>
      <c r="AA521" s="42" t="s">
        <v>1936</v>
      </c>
      <c r="AB521" s="38" t="s">
        <v>54</v>
      </c>
      <c r="AC521" s="43" t="s">
        <v>1589</v>
      </c>
      <c r="AD521" s="45"/>
      <c r="AE521">
        <f t="shared" si="16"/>
        <v>0.74750000000000005</v>
      </c>
    </row>
    <row r="522" spans="1:31" x14ac:dyDescent="0.35">
      <c r="A522" s="28" t="s">
        <v>1937</v>
      </c>
      <c r="B522" s="28" t="s">
        <v>1938</v>
      </c>
      <c r="C522" s="29">
        <v>12060</v>
      </c>
      <c r="D522" s="30" t="s">
        <v>353</v>
      </c>
      <c r="E522" s="31" t="s">
        <v>278</v>
      </c>
      <c r="F522" s="54" t="s">
        <v>1589</v>
      </c>
      <c r="G522" s="33" t="s">
        <v>53</v>
      </c>
      <c r="H522" s="40">
        <v>0.94930000000000003</v>
      </c>
      <c r="I522" s="35">
        <f>ROUND((Reference!B$16*List!$H522)+Reference!B$17,0)</f>
        <v>1083</v>
      </c>
      <c r="J522" s="35">
        <f>ROUND((Reference!C$16*List!$H522)+Reference!C$17,0)</f>
        <v>1615</v>
      </c>
      <c r="K522" s="35">
        <f>ROUND((Reference!D$16*List!$H522)+Reference!D$17,0)</f>
        <v>1935</v>
      </c>
      <c r="L522" s="35">
        <f>ROUND((Reference!E$16*List!$H522)+Reference!E$17,0)</f>
        <v>2392</v>
      </c>
      <c r="M522" s="35">
        <f>ROUND((Reference!F$16*List!$H522)+Reference!F$17,0)</f>
        <v>2492</v>
      </c>
      <c r="N522" s="35">
        <f>ROUND((Reference!G$16*List!$H522)+Reference!G$17,0)</f>
        <v>2821</v>
      </c>
      <c r="O522" s="35">
        <f>ROUND((Reference!H$16*List!$H522)+Reference!H$17,0)</f>
        <v>2929</v>
      </c>
      <c r="P522" s="35">
        <f>ROUND((Reference!I$16*List!$H522)+Reference!I$17,0)</f>
        <v>3044</v>
      </c>
      <c r="Q522" s="35">
        <f>ROUND((Reference!J$16*List!$H522)+Reference!J$17,0)</f>
        <v>3525</v>
      </c>
      <c r="R522" s="35">
        <f>ROUND((Reference!K$16*List!$H522)+Reference!K$17,0)</f>
        <v>3637</v>
      </c>
      <c r="S522" s="35">
        <f>ROUND((Reference!L$16*List!$H522)+Reference!L$17,0)</f>
        <v>3924</v>
      </c>
      <c r="T522" s="35">
        <f>ROUND((Reference!M$16*List!$H522)+Reference!M$17,0)</f>
        <v>4686</v>
      </c>
      <c r="U522" s="35">
        <f>ROUND((Reference!N$16*List!$H522)+Reference!N$17,0)</f>
        <v>18909</v>
      </c>
      <c r="V522" s="36">
        <f>ROUND((Reference!O$16*List!$H522)+Reference!O$17,0)</f>
        <v>703</v>
      </c>
      <c r="W522" s="36">
        <f>ROUND((Reference!P$16*List!$H522)+Reference!P$17,0)</f>
        <v>990</v>
      </c>
      <c r="X522" s="36">
        <f>ROUND((Reference!Q$16*List!$H522)+Reference!Q$17,0)</f>
        <v>495</v>
      </c>
      <c r="Y522" s="37"/>
      <c r="Z522" s="4" t="str">
        <f t="shared" si="15"/>
        <v>PICKENS, Georgia</v>
      </c>
      <c r="AA522" s="31" t="s">
        <v>278</v>
      </c>
      <c r="AB522" s="38" t="s">
        <v>54</v>
      </c>
      <c r="AC522" s="32" t="s">
        <v>1589</v>
      </c>
      <c r="AD522" s="39"/>
      <c r="AE522">
        <f t="shared" si="16"/>
        <v>0.94930000000000003</v>
      </c>
    </row>
    <row r="523" spans="1:31" x14ac:dyDescent="0.35">
      <c r="A523" s="28" t="s">
        <v>1939</v>
      </c>
      <c r="B523" s="28" t="s">
        <v>1940</v>
      </c>
      <c r="C523" s="29">
        <v>99911</v>
      </c>
      <c r="D523" s="30" t="s">
        <v>95</v>
      </c>
      <c r="E523" s="31" t="s">
        <v>1941</v>
      </c>
      <c r="F523" s="55" t="s">
        <v>1589</v>
      </c>
      <c r="G523" s="33" t="s">
        <v>64</v>
      </c>
      <c r="H523" s="40">
        <v>0.74860000000000004</v>
      </c>
      <c r="I523" s="35">
        <f>ROUND((Reference!B$16*List!$H523)+Reference!B$17,0)</f>
        <v>911</v>
      </c>
      <c r="J523" s="35">
        <f>ROUND((Reference!C$16*List!$H523)+Reference!C$17,0)</f>
        <v>1358</v>
      </c>
      <c r="K523" s="35">
        <f>ROUND((Reference!D$16*List!$H523)+Reference!D$17,0)</f>
        <v>1628</v>
      </c>
      <c r="L523" s="35">
        <f>ROUND((Reference!E$16*List!$H523)+Reference!E$17,0)</f>
        <v>2012</v>
      </c>
      <c r="M523" s="35">
        <f>ROUND((Reference!F$16*List!$H523)+Reference!F$17,0)</f>
        <v>2096</v>
      </c>
      <c r="N523" s="35">
        <f>ROUND((Reference!G$16*List!$H523)+Reference!G$17,0)</f>
        <v>2373</v>
      </c>
      <c r="O523" s="35">
        <f>ROUND((Reference!H$16*List!$H523)+Reference!H$17,0)</f>
        <v>2464</v>
      </c>
      <c r="P523" s="35">
        <f>ROUND((Reference!I$16*List!$H523)+Reference!I$17,0)</f>
        <v>2561</v>
      </c>
      <c r="Q523" s="35">
        <f>ROUND((Reference!J$16*List!$H523)+Reference!J$17,0)</f>
        <v>2965</v>
      </c>
      <c r="R523" s="35">
        <f>ROUND((Reference!K$16*List!$H523)+Reference!K$17,0)</f>
        <v>3059</v>
      </c>
      <c r="S523" s="35">
        <f>ROUND((Reference!L$16*List!$H523)+Reference!L$17,0)</f>
        <v>3301</v>
      </c>
      <c r="T523" s="35">
        <f>ROUND((Reference!M$16*List!$H523)+Reference!M$17,0)</f>
        <v>3942</v>
      </c>
      <c r="U523" s="35">
        <f>ROUND((Reference!N$16*List!$H523)+Reference!N$17,0)</f>
        <v>15905</v>
      </c>
      <c r="V523" s="36">
        <f>ROUND((Reference!O$16*List!$H523)+Reference!O$17,0)</f>
        <v>591</v>
      </c>
      <c r="W523" s="36">
        <f>ROUND((Reference!P$16*List!$H523)+Reference!P$17,0)</f>
        <v>833</v>
      </c>
      <c r="X523" s="36">
        <f>ROUND((Reference!Q$16*List!$H523)+Reference!Q$17,0)</f>
        <v>417</v>
      </c>
      <c r="Y523" s="37"/>
      <c r="Z523" s="4" t="str">
        <f t="shared" si="15"/>
        <v>PIERCE, Georgia</v>
      </c>
      <c r="AA523" s="31" t="s">
        <v>1941</v>
      </c>
      <c r="AB523" s="38" t="s">
        <v>54</v>
      </c>
      <c r="AC523" s="32" t="s">
        <v>1589</v>
      </c>
      <c r="AD523" s="39"/>
      <c r="AE523">
        <f t="shared" si="16"/>
        <v>0.74860000000000004</v>
      </c>
    </row>
    <row r="524" spans="1:31" x14ac:dyDescent="0.35">
      <c r="A524" s="28" t="s">
        <v>1942</v>
      </c>
      <c r="B524" s="28" t="s">
        <v>1943</v>
      </c>
      <c r="C524" s="41">
        <v>12060</v>
      </c>
      <c r="D524" s="30" t="s">
        <v>353</v>
      </c>
      <c r="E524" s="42" t="s">
        <v>282</v>
      </c>
      <c r="F524" s="54" t="s">
        <v>1589</v>
      </c>
      <c r="G524" s="33" t="s">
        <v>53</v>
      </c>
      <c r="H524" s="44">
        <v>0.94930000000000003</v>
      </c>
      <c r="I524" s="35">
        <f>ROUND((Reference!B$16*List!$H524)+Reference!B$17,0)</f>
        <v>1083</v>
      </c>
      <c r="J524" s="35">
        <f>ROUND((Reference!C$16*List!$H524)+Reference!C$17,0)</f>
        <v>1615</v>
      </c>
      <c r="K524" s="35">
        <f>ROUND((Reference!D$16*List!$H524)+Reference!D$17,0)</f>
        <v>1935</v>
      </c>
      <c r="L524" s="35">
        <f>ROUND((Reference!E$16*List!$H524)+Reference!E$17,0)</f>
        <v>2392</v>
      </c>
      <c r="M524" s="35">
        <f>ROUND((Reference!F$16*List!$H524)+Reference!F$17,0)</f>
        <v>2492</v>
      </c>
      <c r="N524" s="35">
        <f>ROUND((Reference!G$16*List!$H524)+Reference!G$17,0)</f>
        <v>2821</v>
      </c>
      <c r="O524" s="35">
        <f>ROUND((Reference!H$16*List!$H524)+Reference!H$17,0)</f>
        <v>2929</v>
      </c>
      <c r="P524" s="35">
        <f>ROUND((Reference!I$16*List!$H524)+Reference!I$17,0)</f>
        <v>3044</v>
      </c>
      <c r="Q524" s="35">
        <f>ROUND((Reference!J$16*List!$H524)+Reference!J$17,0)</f>
        <v>3525</v>
      </c>
      <c r="R524" s="35">
        <f>ROUND((Reference!K$16*List!$H524)+Reference!K$17,0)</f>
        <v>3637</v>
      </c>
      <c r="S524" s="35">
        <f>ROUND((Reference!L$16*List!$H524)+Reference!L$17,0)</f>
        <v>3924</v>
      </c>
      <c r="T524" s="35">
        <f>ROUND((Reference!M$16*List!$H524)+Reference!M$17,0)</f>
        <v>4686</v>
      </c>
      <c r="U524" s="35">
        <f>ROUND((Reference!N$16*List!$H524)+Reference!N$17,0)</f>
        <v>18909</v>
      </c>
      <c r="V524" s="36">
        <f>ROUND((Reference!O$16*List!$H524)+Reference!O$17,0)</f>
        <v>703</v>
      </c>
      <c r="W524" s="36">
        <f>ROUND((Reference!P$16*List!$H524)+Reference!P$17,0)</f>
        <v>990</v>
      </c>
      <c r="X524" s="36">
        <f>ROUND((Reference!Q$16*List!$H524)+Reference!Q$17,0)</f>
        <v>495</v>
      </c>
      <c r="Y524" s="37"/>
      <c r="Z524" s="4" t="str">
        <f t="shared" si="15"/>
        <v>PIKE, Georgia</v>
      </c>
      <c r="AA524" s="42" t="s">
        <v>282</v>
      </c>
      <c r="AB524" s="38" t="s">
        <v>54</v>
      </c>
      <c r="AC524" s="43" t="s">
        <v>1589</v>
      </c>
      <c r="AD524" s="45"/>
      <c r="AE524">
        <f t="shared" si="16"/>
        <v>0.94930000000000003</v>
      </c>
    </row>
    <row r="525" spans="1:31" x14ac:dyDescent="0.35">
      <c r="A525" s="28" t="s">
        <v>1944</v>
      </c>
      <c r="B525" s="28" t="s">
        <v>1945</v>
      </c>
      <c r="C525" s="41">
        <v>99911</v>
      </c>
      <c r="D525" s="30" t="s">
        <v>95</v>
      </c>
      <c r="E525" s="42" t="s">
        <v>710</v>
      </c>
      <c r="F525" s="55" t="s">
        <v>1589</v>
      </c>
      <c r="G525" s="33" t="s">
        <v>64</v>
      </c>
      <c r="H525" s="44">
        <v>0.74860000000000004</v>
      </c>
      <c r="I525" s="35">
        <f>ROUND((Reference!B$16*List!$H525)+Reference!B$17,0)</f>
        <v>911</v>
      </c>
      <c r="J525" s="35">
        <f>ROUND((Reference!C$16*List!$H525)+Reference!C$17,0)</f>
        <v>1358</v>
      </c>
      <c r="K525" s="35">
        <f>ROUND((Reference!D$16*List!$H525)+Reference!D$17,0)</f>
        <v>1628</v>
      </c>
      <c r="L525" s="35">
        <f>ROUND((Reference!E$16*List!$H525)+Reference!E$17,0)</f>
        <v>2012</v>
      </c>
      <c r="M525" s="35">
        <f>ROUND((Reference!F$16*List!$H525)+Reference!F$17,0)</f>
        <v>2096</v>
      </c>
      <c r="N525" s="35">
        <f>ROUND((Reference!G$16*List!$H525)+Reference!G$17,0)</f>
        <v>2373</v>
      </c>
      <c r="O525" s="35">
        <f>ROUND((Reference!H$16*List!$H525)+Reference!H$17,0)</f>
        <v>2464</v>
      </c>
      <c r="P525" s="35">
        <f>ROUND((Reference!I$16*List!$H525)+Reference!I$17,0)</f>
        <v>2561</v>
      </c>
      <c r="Q525" s="35">
        <f>ROUND((Reference!J$16*List!$H525)+Reference!J$17,0)</f>
        <v>2965</v>
      </c>
      <c r="R525" s="35">
        <f>ROUND((Reference!K$16*List!$H525)+Reference!K$17,0)</f>
        <v>3059</v>
      </c>
      <c r="S525" s="35">
        <f>ROUND((Reference!L$16*List!$H525)+Reference!L$17,0)</f>
        <v>3301</v>
      </c>
      <c r="T525" s="35">
        <f>ROUND((Reference!M$16*List!$H525)+Reference!M$17,0)</f>
        <v>3942</v>
      </c>
      <c r="U525" s="35">
        <f>ROUND((Reference!N$16*List!$H525)+Reference!N$17,0)</f>
        <v>15905</v>
      </c>
      <c r="V525" s="36">
        <f>ROUND((Reference!O$16*List!$H525)+Reference!O$17,0)</f>
        <v>591</v>
      </c>
      <c r="W525" s="36">
        <f>ROUND((Reference!P$16*List!$H525)+Reference!P$17,0)</f>
        <v>833</v>
      </c>
      <c r="X525" s="36">
        <f>ROUND((Reference!Q$16*List!$H525)+Reference!Q$17,0)</f>
        <v>417</v>
      </c>
      <c r="Y525" s="37"/>
      <c r="Z525" s="4" t="str">
        <f t="shared" si="15"/>
        <v>POLK, Georgia</v>
      </c>
      <c r="AA525" s="42" t="s">
        <v>710</v>
      </c>
      <c r="AB525" s="38" t="s">
        <v>54</v>
      </c>
      <c r="AC525" s="43" t="s">
        <v>1589</v>
      </c>
      <c r="AD525" s="45"/>
      <c r="AE525">
        <f t="shared" si="16"/>
        <v>0.74860000000000004</v>
      </c>
    </row>
    <row r="526" spans="1:31" x14ac:dyDescent="0.35">
      <c r="A526" s="28" t="s">
        <v>1946</v>
      </c>
      <c r="B526" s="28" t="s">
        <v>1947</v>
      </c>
      <c r="C526" s="41">
        <v>11</v>
      </c>
      <c r="D526" s="30" t="s">
        <v>95</v>
      </c>
      <c r="E526" s="42" t="s">
        <v>722</v>
      </c>
      <c r="F526" s="54" t="s">
        <v>1589</v>
      </c>
      <c r="G526" s="33" t="s">
        <v>64</v>
      </c>
      <c r="H526" s="44" t="s">
        <v>1948</v>
      </c>
      <c r="I526" s="35" t="e">
        <f>ROUND((Reference!B$16*List!$H526)+Reference!B$17,0)</f>
        <v>#VALUE!</v>
      </c>
      <c r="J526" s="35" t="e">
        <f>ROUND((Reference!C$16*List!$H526)+Reference!C$17,0)</f>
        <v>#VALUE!</v>
      </c>
      <c r="K526" s="35" t="e">
        <f>ROUND((Reference!D$16*List!$H526)+Reference!D$17,0)</f>
        <v>#VALUE!</v>
      </c>
      <c r="L526" s="35" t="e">
        <f>ROUND((Reference!E$16*List!$H526)+Reference!E$17,0)</f>
        <v>#VALUE!</v>
      </c>
      <c r="M526" s="35" t="e">
        <f>ROUND((Reference!F$16*List!$H526)+Reference!F$17,0)</f>
        <v>#VALUE!</v>
      </c>
      <c r="N526" s="35" t="e">
        <f>ROUND((Reference!G$16*List!$H526)+Reference!G$17,0)</f>
        <v>#VALUE!</v>
      </c>
      <c r="O526" s="35" t="e">
        <f>ROUND((Reference!H$16*List!$H526)+Reference!H$17,0)</f>
        <v>#VALUE!</v>
      </c>
      <c r="P526" s="35" t="e">
        <f>ROUND((Reference!I$16*List!$H526)+Reference!I$17,0)</f>
        <v>#VALUE!</v>
      </c>
      <c r="Q526" s="35" t="e">
        <f>ROUND((Reference!J$16*List!$H526)+Reference!J$17,0)</f>
        <v>#VALUE!</v>
      </c>
      <c r="R526" s="35" t="e">
        <f>ROUND((Reference!K$16*List!$H526)+Reference!K$17,0)</f>
        <v>#VALUE!</v>
      </c>
      <c r="S526" s="35" t="e">
        <f>ROUND((Reference!L$16*List!$H526)+Reference!L$17,0)</f>
        <v>#VALUE!</v>
      </c>
      <c r="T526" s="35" t="e">
        <f>ROUND((Reference!M$16*List!$H526)+Reference!M$17,0)</f>
        <v>#VALUE!</v>
      </c>
      <c r="U526" s="35" t="e">
        <f>ROUND((Reference!N$16*List!$H526)+Reference!N$17,0)</f>
        <v>#VALUE!</v>
      </c>
      <c r="V526" s="36" t="e">
        <f>ROUND((Reference!O$16*List!$H526)+Reference!O$17,0)</f>
        <v>#VALUE!</v>
      </c>
      <c r="W526" s="36" t="e">
        <f>ROUND((Reference!P$16*List!$H526)+Reference!P$17,0)</f>
        <v>#VALUE!</v>
      </c>
      <c r="X526" s="36" t="e">
        <f>ROUND((Reference!Q$16*List!$H526)+Reference!Q$17,0)</f>
        <v>#VALUE!</v>
      </c>
      <c r="Y526" s="37"/>
      <c r="Z526" s="4" t="str">
        <f t="shared" si="15"/>
        <v>PULASKI, Georgia</v>
      </c>
      <c r="AA526" s="42" t="s">
        <v>722</v>
      </c>
      <c r="AB526" s="38" t="s">
        <v>54</v>
      </c>
      <c r="AC526" s="43" t="s">
        <v>1589</v>
      </c>
      <c r="AD526" s="45"/>
      <c r="AE526" t="str">
        <f t="shared" si="16"/>
        <v/>
      </c>
    </row>
    <row r="527" spans="1:31" x14ac:dyDescent="0.35">
      <c r="A527" s="28" t="s">
        <v>1949</v>
      </c>
      <c r="B527" s="28" t="s">
        <v>1950</v>
      </c>
      <c r="C527" s="29">
        <v>99911</v>
      </c>
      <c r="D527" s="30" t="s">
        <v>95</v>
      </c>
      <c r="E527" s="31" t="s">
        <v>1537</v>
      </c>
      <c r="F527" s="55" t="s">
        <v>1589</v>
      </c>
      <c r="G527" s="33" t="s">
        <v>64</v>
      </c>
      <c r="H527" s="40">
        <v>0.74860000000000004</v>
      </c>
      <c r="I527" s="35">
        <f>ROUND((Reference!B$16*List!$H527)+Reference!B$17,0)</f>
        <v>911</v>
      </c>
      <c r="J527" s="35">
        <f>ROUND((Reference!C$16*List!$H527)+Reference!C$17,0)</f>
        <v>1358</v>
      </c>
      <c r="K527" s="35">
        <f>ROUND((Reference!D$16*List!$H527)+Reference!D$17,0)</f>
        <v>1628</v>
      </c>
      <c r="L527" s="35">
        <f>ROUND((Reference!E$16*List!$H527)+Reference!E$17,0)</f>
        <v>2012</v>
      </c>
      <c r="M527" s="35">
        <f>ROUND((Reference!F$16*List!$H527)+Reference!F$17,0)</f>
        <v>2096</v>
      </c>
      <c r="N527" s="35">
        <f>ROUND((Reference!G$16*List!$H527)+Reference!G$17,0)</f>
        <v>2373</v>
      </c>
      <c r="O527" s="35">
        <f>ROUND((Reference!H$16*List!$H527)+Reference!H$17,0)</f>
        <v>2464</v>
      </c>
      <c r="P527" s="35">
        <f>ROUND((Reference!I$16*List!$H527)+Reference!I$17,0)</f>
        <v>2561</v>
      </c>
      <c r="Q527" s="35">
        <f>ROUND((Reference!J$16*List!$H527)+Reference!J$17,0)</f>
        <v>2965</v>
      </c>
      <c r="R527" s="35">
        <f>ROUND((Reference!K$16*List!$H527)+Reference!K$17,0)</f>
        <v>3059</v>
      </c>
      <c r="S527" s="35">
        <f>ROUND((Reference!L$16*List!$H527)+Reference!L$17,0)</f>
        <v>3301</v>
      </c>
      <c r="T527" s="35">
        <f>ROUND((Reference!M$16*List!$H527)+Reference!M$17,0)</f>
        <v>3942</v>
      </c>
      <c r="U527" s="35">
        <f>ROUND((Reference!N$16*List!$H527)+Reference!N$17,0)</f>
        <v>15905</v>
      </c>
      <c r="V527" s="36">
        <f>ROUND((Reference!O$16*List!$H527)+Reference!O$17,0)</f>
        <v>591</v>
      </c>
      <c r="W527" s="36">
        <f>ROUND((Reference!P$16*List!$H527)+Reference!P$17,0)</f>
        <v>833</v>
      </c>
      <c r="X527" s="36">
        <f>ROUND((Reference!Q$16*List!$H527)+Reference!Q$17,0)</f>
        <v>417</v>
      </c>
      <c r="Y527" s="37"/>
      <c r="Z527" s="4" t="str">
        <f t="shared" ref="Z527:Z590" si="17">CONCATENATE(AA527, AB527, AC527)</f>
        <v>PUTNAM, Georgia</v>
      </c>
      <c r="AA527" s="31" t="s">
        <v>1537</v>
      </c>
      <c r="AB527" s="38" t="s">
        <v>54</v>
      </c>
      <c r="AC527" s="32" t="s">
        <v>1589</v>
      </c>
      <c r="AD527" s="39"/>
      <c r="AE527">
        <f t="shared" ref="AE527:AE590" si="18">IFERROR(INDEX($AH:$AH,MATCH($C527,$AF:$AF,0)),"")</f>
        <v>0.74860000000000004</v>
      </c>
    </row>
    <row r="528" spans="1:31" x14ac:dyDescent="0.35">
      <c r="A528" s="28" t="s">
        <v>1951</v>
      </c>
      <c r="B528" s="28" t="s">
        <v>1952</v>
      </c>
      <c r="C528" s="41">
        <v>99911</v>
      </c>
      <c r="D528" s="30" t="s">
        <v>95</v>
      </c>
      <c r="E528" s="42" t="s">
        <v>1953</v>
      </c>
      <c r="F528" s="55" t="s">
        <v>1589</v>
      </c>
      <c r="G528" s="33" t="s">
        <v>64</v>
      </c>
      <c r="H528" s="44">
        <v>0.74860000000000004</v>
      </c>
      <c r="I528" s="35">
        <f>ROUND((Reference!B$16*List!$H528)+Reference!B$17,0)</f>
        <v>911</v>
      </c>
      <c r="J528" s="35">
        <f>ROUND((Reference!C$16*List!$H528)+Reference!C$17,0)</f>
        <v>1358</v>
      </c>
      <c r="K528" s="35">
        <f>ROUND((Reference!D$16*List!$H528)+Reference!D$17,0)</f>
        <v>1628</v>
      </c>
      <c r="L528" s="35">
        <f>ROUND((Reference!E$16*List!$H528)+Reference!E$17,0)</f>
        <v>2012</v>
      </c>
      <c r="M528" s="35">
        <f>ROUND((Reference!F$16*List!$H528)+Reference!F$17,0)</f>
        <v>2096</v>
      </c>
      <c r="N528" s="35">
        <f>ROUND((Reference!G$16*List!$H528)+Reference!G$17,0)</f>
        <v>2373</v>
      </c>
      <c r="O528" s="35">
        <f>ROUND((Reference!H$16*List!$H528)+Reference!H$17,0)</f>
        <v>2464</v>
      </c>
      <c r="P528" s="35">
        <f>ROUND((Reference!I$16*List!$H528)+Reference!I$17,0)</f>
        <v>2561</v>
      </c>
      <c r="Q528" s="35">
        <f>ROUND((Reference!J$16*List!$H528)+Reference!J$17,0)</f>
        <v>2965</v>
      </c>
      <c r="R528" s="35">
        <f>ROUND((Reference!K$16*List!$H528)+Reference!K$17,0)</f>
        <v>3059</v>
      </c>
      <c r="S528" s="35">
        <f>ROUND((Reference!L$16*List!$H528)+Reference!L$17,0)</f>
        <v>3301</v>
      </c>
      <c r="T528" s="35">
        <f>ROUND((Reference!M$16*List!$H528)+Reference!M$17,0)</f>
        <v>3942</v>
      </c>
      <c r="U528" s="35">
        <f>ROUND((Reference!N$16*List!$H528)+Reference!N$17,0)</f>
        <v>15905</v>
      </c>
      <c r="V528" s="36">
        <f>ROUND((Reference!O$16*List!$H528)+Reference!O$17,0)</f>
        <v>591</v>
      </c>
      <c r="W528" s="36">
        <f>ROUND((Reference!P$16*List!$H528)+Reference!P$17,0)</f>
        <v>833</v>
      </c>
      <c r="X528" s="36">
        <f>ROUND((Reference!Q$16*List!$H528)+Reference!Q$17,0)</f>
        <v>417</v>
      </c>
      <c r="Y528" s="37"/>
      <c r="Z528" s="4" t="str">
        <f t="shared" si="17"/>
        <v>QUITMAN, Georgia</v>
      </c>
      <c r="AA528" s="42" t="s">
        <v>1953</v>
      </c>
      <c r="AB528" s="38" t="s">
        <v>54</v>
      </c>
      <c r="AC528" s="43" t="s">
        <v>1589</v>
      </c>
      <c r="AD528" s="45"/>
      <c r="AE528">
        <f t="shared" si="18"/>
        <v>0.74860000000000004</v>
      </c>
    </row>
    <row r="529" spans="1:31" x14ac:dyDescent="0.35">
      <c r="A529" s="28" t="s">
        <v>1954</v>
      </c>
      <c r="B529" s="28" t="s">
        <v>1955</v>
      </c>
      <c r="C529" s="41">
        <v>99911</v>
      </c>
      <c r="D529" s="30" t="s">
        <v>95</v>
      </c>
      <c r="E529" s="42" t="s">
        <v>1956</v>
      </c>
      <c r="F529" s="55" t="s">
        <v>1589</v>
      </c>
      <c r="G529" s="33" t="s">
        <v>64</v>
      </c>
      <c r="H529" s="44">
        <v>0.74860000000000004</v>
      </c>
      <c r="I529" s="35">
        <f>ROUND((Reference!B$16*List!$H529)+Reference!B$17,0)</f>
        <v>911</v>
      </c>
      <c r="J529" s="35">
        <f>ROUND((Reference!C$16*List!$H529)+Reference!C$17,0)</f>
        <v>1358</v>
      </c>
      <c r="K529" s="35">
        <f>ROUND((Reference!D$16*List!$H529)+Reference!D$17,0)</f>
        <v>1628</v>
      </c>
      <c r="L529" s="35">
        <f>ROUND((Reference!E$16*List!$H529)+Reference!E$17,0)</f>
        <v>2012</v>
      </c>
      <c r="M529" s="35">
        <f>ROUND((Reference!F$16*List!$H529)+Reference!F$17,0)</f>
        <v>2096</v>
      </c>
      <c r="N529" s="35">
        <f>ROUND((Reference!G$16*List!$H529)+Reference!G$17,0)</f>
        <v>2373</v>
      </c>
      <c r="O529" s="35">
        <f>ROUND((Reference!H$16*List!$H529)+Reference!H$17,0)</f>
        <v>2464</v>
      </c>
      <c r="P529" s="35">
        <f>ROUND((Reference!I$16*List!$H529)+Reference!I$17,0)</f>
        <v>2561</v>
      </c>
      <c r="Q529" s="35">
        <f>ROUND((Reference!J$16*List!$H529)+Reference!J$17,0)</f>
        <v>2965</v>
      </c>
      <c r="R529" s="35">
        <f>ROUND((Reference!K$16*List!$H529)+Reference!K$17,0)</f>
        <v>3059</v>
      </c>
      <c r="S529" s="35">
        <f>ROUND((Reference!L$16*List!$H529)+Reference!L$17,0)</f>
        <v>3301</v>
      </c>
      <c r="T529" s="35">
        <f>ROUND((Reference!M$16*List!$H529)+Reference!M$17,0)</f>
        <v>3942</v>
      </c>
      <c r="U529" s="35">
        <f>ROUND((Reference!N$16*List!$H529)+Reference!N$17,0)</f>
        <v>15905</v>
      </c>
      <c r="V529" s="36">
        <f>ROUND((Reference!O$16*List!$H529)+Reference!O$17,0)</f>
        <v>591</v>
      </c>
      <c r="W529" s="36">
        <f>ROUND((Reference!P$16*List!$H529)+Reference!P$17,0)</f>
        <v>833</v>
      </c>
      <c r="X529" s="36">
        <f>ROUND((Reference!Q$16*List!$H529)+Reference!Q$17,0)</f>
        <v>417</v>
      </c>
      <c r="Y529" s="37"/>
      <c r="Z529" s="4" t="str">
        <f t="shared" si="17"/>
        <v>RABUN, Georgia</v>
      </c>
      <c r="AA529" s="42" t="s">
        <v>1956</v>
      </c>
      <c r="AB529" s="38" t="s">
        <v>54</v>
      </c>
      <c r="AC529" s="43" t="s">
        <v>1589</v>
      </c>
      <c r="AD529" s="45"/>
      <c r="AE529">
        <f t="shared" si="18"/>
        <v>0.74860000000000004</v>
      </c>
    </row>
    <row r="530" spans="1:31" x14ac:dyDescent="0.35">
      <c r="A530" s="28" t="s">
        <v>1957</v>
      </c>
      <c r="B530" s="28" t="s">
        <v>1958</v>
      </c>
      <c r="C530" s="41">
        <v>99911</v>
      </c>
      <c r="D530" s="30" t="s">
        <v>95</v>
      </c>
      <c r="E530" s="42" t="s">
        <v>286</v>
      </c>
      <c r="F530" s="55" t="s">
        <v>1589</v>
      </c>
      <c r="G530" s="33" t="s">
        <v>64</v>
      </c>
      <c r="H530" s="44">
        <v>0.74860000000000004</v>
      </c>
      <c r="I530" s="35">
        <f>ROUND((Reference!B$16*List!$H530)+Reference!B$17,0)</f>
        <v>911</v>
      </c>
      <c r="J530" s="35">
        <f>ROUND((Reference!C$16*List!$H530)+Reference!C$17,0)</f>
        <v>1358</v>
      </c>
      <c r="K530" s="35">
        <f>ROUND((Reference!D$16*List!$H530)+Reference!D$17,0)</f>
        <v>1628</v>
      </c>
      <c r="L530" s="35">
        <f>ROUND((Reference!E$16*List!$H530)+Reference!E$17,0)</f>
        <v>2012</v>
      </c>
      <c r="M530" s="35">
        <f>ROUND((Reference!F$16*List!$H530)+Reference!F$17,0)</f>
        <v>2096</v>
      </c>
      <c r="N530" s="35">
        <f>ROUND((Reference!G$16*List!$H530)+Reference!G$17,0)</f>
        <v>2373</v>
      </c>
      <c r="O530" s="35">
        <f>ROUND((Reference!H$16*List!$H530)+Reference!H$17,0)</f>
        <v>2464</v>
      </c>
      <c r="P530" s="35">
        <f>ROUND((Reference!I$16*List!$H530)+Reference!I$17,0)</f>
        <v>2561</v>
      </c>
      <c r="Q530" s="35">
        <f>ROUND((Reference!J$16*List!$H530)+Reference!J$17,0)</f>
        <v>2965</v>
      </c>
      <c r="R530" s="35">
        <f>ROUND((Reference!K$16*List!$H530)+Reference!K$17,0)</f>
        <v>3059</v>
      </c>
      <c r="S530" s="35">
        <f>ROUND((Reference!L$16*List!$H530)+Reference!L$17,0)</f>
        <v>3301</v>
      </c>
      <c r="T530" s="35">
        <f>ROUND((Reference!M$16*List!$H530)+Reference!M$17,0)</f>
        <v>3942</v>
      </c>
      <c r="U530" s="35">
        <f>ROUND((Reference!N$16*List!$H530)+Reference!N$17,0)</f>
        <v>15905</v>
      </c>
      <c r="V530" s="36">
        <f>ROUND((Reference!O$16*List!$H530)+Reference!O$17,0)</f>
        <v>591</v>
      </c>
      <c r="W530" s="36">
        <f>ROUND((Reference!P$16*List!$H530)+Reference!P$17,0)</f>
        <v>833</v>
      </c>
      <c r="X530" s="36">
        <f>ROUND((Reference!Q$16*List!$H530)+Reference!Q$17,0)</f>
        <v>417</v>
      </c>
      <c r="Y530" s="37"/>
      <c r="Z530" s="4" t="str">
        <f t="shared" si="17"/>
        <v>RANDOLPH, Georgia</v>
      </c>
      <c r="AA530" s="42" t="s">
        <v>286</v>
      </c>
      <c r="AB530" s="38" t="s">
        <v>54</v>
      </c>
      <c r="AC530" s="43" t="s">
        <v>1589</v>
      </c>
      <c r="AD530" s="45"/>
      <c r="AE530">
        <f t="shared" si="18"/>
        <v>0.74860000000000004</v>
      </c>
    </row>
    <row r="531" spans="1:31" x14ac:dyDescent="0.35">
      <c r="A531" s="28" t="s">
        <v>1959</v>
      </c>
      <c r="B531" s="28" t="s">
        <v>1960</v>
      </c>
      <c r="C531" s="41">
        <v>12260</v>
      </c>
      <c r="D531" s="30" t="s">
        <v>362</v>
      </c>
      <c r="E531" s="42" t="s">
        <v>1961</v>
      </c>
      <c r="F531" s="54" t="s">
        <v>1589</v>
      </c>
      <c r="G531" s="33" t="s">
        <v>53</v>
      </c>
      <c r="H531" s="44">
        <v>0.85100000000000009</v>
      </c>
      <c r="I531" s="35">
        <f>ROUND((Reference!B$16*List!$H531)+Reference!B$17,0)</f>
        <v>999</v>
      </c>
      <c r="J531" s="35">
        <f>ROUND((Reference!C$16*List!$H531)+Reference!C$17,0)</f>
        <v>1489</v>
      </c>
      <c r="K531" s="35">
        <f>ROUND((Reference!D$16*List!$H531)+Reference!D$17,0)</f>
        <v>1785</v>
      </c>
      <c r="L531" s="35">
        <f>ROUND((Reference!E$16*List!$H531)+Reference!E$17,0)</f>
        <v>2206</v>
      </c>
      <c r="M531" s="35">
        <f>ROUND((Reference!F$16*List!$H531)+Reference!F$17,0)</f>
        <v>2298</v>
      </c>
      <c r="N531" s="35">
        <f>ROUND((Reference!G$16*List!$H531)+Reference!G$17,0)</f>
        <v>2602</v>
      </c>
      <c r="O531" s="35">
        <f>ROUND((Reference!H$16*List!$H531)+Reference!H$17,0)</f>
        <v>2701</v>
      </c>
      <c r="P531" s="35">
        <f>ROUND((Reference!I$16*List!$H531)+Reference!I$17,0)</f>
        <v>2807</v>
      </c>
      <c r="Q531" s="35">
        <f>ROUND((Reference!J$16*List!$H531)+Reference!J$17,0)</f>
        <v>3251</v>
      </c>
      <c r="R531" s="35">
        <f>ROUND((Reference!K$16*List!$H531)+Reference!K$17,0)</f>
        <v>3354</v>
      </c>
      <c r="S531" s="35">
        <f>ROUND((Reference!L$16*List!$H531)+Reference!L$17,0)</f>
        <v>3619</v>
      </c>
      <c r="T531" s="35">
        <f>ROUND((Reference!M$16*List!$H531)+Reference!M$17,0)</f>
        <v>4322</v>
      </c>
      <c r="U531" s="35">
        <f>ROUND((Reference!N$16*List!$H531)+Reference!N$17,0)</f>
        <v>17437</v>
      </c>
      <c r="V531" s="36">
        <f>ROUND((Reference!O$16*List!$H531)+Reference!O$17,0)</f>
        <v>648</v>
      </c>
      <c r="W531" s="36">
        <f>ROUND((Reference!P$16*List!$H531)+Reference!P$17,0)</f>
        <v>913</v>
      </c>
      <c r="X531" s="36">
        <f>ROUND((Reference!Q$16*List!$H531)+Reference!Q$17,0)</f>
        <v>457</v>
      </c>
      <c r="Y531" s="37"/>
      <c r="Z531" s="4" t="str">
        <f t="shared" si="17"/>
        <v>RICHMOND, Georgia</v>
      </c>
      <c r="AA531" s="42" t="s">
        <v>1961</v>
      </c>
      <c r="AB531" s="38" t="s">
        <v>54</v>
      </c>
      <c r="AC531" s="43" t="s">
        <v>1589</v>
      </c>
      <c r="AD531" s="45"/>
      <c r="AE531">
        <f t="shared" si="18"/>
        <v>0.85100000000000009</v>
      </c>
    </row>
    <row r="532" spans="1:31" x14ac:dyDescent="0.35">
      <c r="A532" s="28" t="s">
        <v>1962</v>
      </c>
      <c r="B532" s="28" t="s">
        <v>1963</v>
      </c>
      <c r="C532" s="41">
        <v>12060</v>
      </c>
      <c r="D532" s="30" t="s">
        <v>353</v>
      </c>
      <c r="E532" s="42" t="s">
        <v>1964</v>
      </c>
      <c r="F532" s="54" t="s">
        <v>1589</v>
      </c>
      <c r="G532" s="33" t="s">
        <v>53</v>
      </c>
      <c r="H532" s="44">
        <v>0.94930000000000003</v>
      </c>
      <c r="I532" s="35">
        <f>ROUND((Reference!B$16*List!$H532)+Reference!B$17,0)</f>
        <v>1083</v>
      </c>
      <c r="J532" s="35">
        <f>ROUND((Reference!C$16*List!$H532)+Reference!C$17,0)</f>
        <v>1615</v>
      </c>
      <c r="K532" s="35">
        <f>ROUND((Reference!D$16*List!$H532)+Reference!D$17,0)</f>
        <v>1935</v>
      </c>
      <c r="L532" s="35">
        <f>ROUND((Reference!E$16*List!$H532)+Reference!E$17,0)</f>
        <v>2392</v>
      </c>
      <c r="M532" s="35">
        <f>ROUND((Reference!F$16*List!$H532)+Reference!F$17,0)</f>
        <v>2492</v>
      </c>
      <c r="N532" s="35">
        <f>ROUND((Reference!G$16*List!$H532)+Reference!G$17,0)</f>
        <v>2821</v>
      </c>
      <c r="O532" s="35">
        <f>ROUND((Reference!H$16*List!$H532)+Reference!H$17,0)</f>
        <v>2929</v>
      </c>
      <c r="P532" s="35">
        <f>ROUND((Reference!I$16*List!$H532)+Reference!I$17,0)</f>
        <v>3044</v>
      </c>
      <c r="Q532" s="35">
        <f>ROUND((Reference!J$16*List!$H532)+Reference!J$17,0)</f>
        <v>3525</v>
      </c>
      <c r="R532" s="35">
        <f>ROUND((Reference!K$16*List!$H532)+Reference!K$17,0)</f>
        <v>3637</v>
      </c>
      <c r="S532" s="35">
        <f>ROUND((Reference!L$16*List!$H532)+Reference!L$17,0)</f>
        <v>3924</v>
      </c>
      <c r="T532" s="35">
        <f>ROUND((Reference!M$16*List!$H532)+Reference!M$17,0)</f>
        <v>4686</v>
      </c>
      <c r="U532" s="35">
        <f>ROUND((Reference!N$16*List!$H532)+Reference!N$17,0)</f>
        <v>18909</v>
      </c>
      <c r="V532" s="36">
        <f>ROUND((Reference!O$16*List!$H532)+Reference!O$17,0)</f>
        <v>703</v>
      </c>
      <c r="W532" s="36">
        <f>ROUND((Reference!P$16*List!$H532)+Reference!P$17,0)</f>
        <v>990</v>
      </c>
      <c r="X532" s="36">
        <f>ROUND((Reference!Q$16*List!$H532)+Reference!Q$17,0)</f>
        <v>495</v>
      </c>
      <c r="Y532" s="37"/>
      <c r="Z532" s="4" t="str">
        <f t="shared" si="17"/>
        <v>ROCKDALE, Georgia</v>
      </c>
      <c r="AA532" s="42" t="s">
        <v>1964</v>
      </c>
      <c r="AB532" s="38" t="s">
        <v>54</v>
      </c>
      <c r="AC532" s="43" t="s">
        <v>1589</v>
      </c>
      <c r="AD532" s="45"/>
      <c r="AE532">
        <f t="shared" si="18"/>
        <v>0.94930000000000003</v>
      </c>
    </row>
    <row r="533" spans="1:31" x14ac:dyDescent="0.35">
      <c r="A533" s="28" t="s">
        <v>1965</v>
      </c>
      <c r="B533" s="28" t="s">
        <v>1966</v>
      </c>
      <c r="C533" s="41">
        <v>99911</v>
      </c>
      <c r="D533" s="30" t="s">
        <v>95</v>
      </c>
      <c r="E533" s="42" t="s">
        <v>1967</v>
      </c>
      <c r="F533" s="55" t="s">
        <v>1589</v>
      </c>
      <c r="G533" s="33" t="s">
        <v>64</v>
      </c>
      <c r="H533" s="44">
        <v>0.74860000000000004</v>
      </c>
      <c r="I533" s="35">
        <f>ROUND((Reference!B$16*List!$H533)+Reference!B$17,0)</f>
        <v>911</v>
      </c>
      <c r="J533" s="35">
        <f>ROUND((Reference!C$16*List!$H533)+Reference!C$17,0)</f>
        <v>1358</v>
      </c>
      <c r="K533" s="35">
        <f>ROUND((Reference!D$16*List!$H533)+Reference!D$17,0)</f>
        <v>1628</v>
      </c>
      <c r="L533" s="35">
        <f>ROUND((Reference!E$16*List!$H533)+Reference!E$17,0)</f>
        <v>2012</v>
      </c>
      <c r="M533" s="35">
        <f>ROUND((Reference!F$16*List!$H533)+Reference!F$17,0)</f>
        <v>2096</v>
      </c>
      <c r="N533" s="35">
        <f>ROUND((Reference!G$16*List!$H533)+Reference!G$17,0)</f>
        <v>2373</v>
      </c>
      <c r="O533" s="35">
        <f>ROUND((Reference!H$16*List!$H533)+Reference!H$17,0)</f>
        <v>2464</v>
      </c>
      <c r="P533" s="35">
        <f>ROUND((Reference!I$16*List!$H533)+Reference!I$17,0)</f>
        <v>2561</v>
      </c>
      <c r="Q533" s="35">
        <f>ROUND((Reference!J$16*List!$H533)+Reference!J$17,0)</f>
        <v>2965</v>
      </c>
      <c r="R533" s="35">
        <f>ROUND((Reference!K$16*List!$H533)+Reference!K$17,0)</f>
        <v>3059</v>
      </c>
      <c r="S533" s="35">
        <f>ROUND((Reference!L$16*List!$H533)+Reference!L$17,0)</f>
        <v>3301</v>
      </c>
      <c r="T533" s="35">
        <f>ROUND((Reference!M$16*List!$H533)+Reference!M$17,0)</f>
        <v>3942</v>
      </c>
      <c r="U533" s="35">
        <f>ROUND((Reference!N$16*List!$H533)+Reference!N$17,0)</f>
        <v>15905</v>
      </c>
      <c r="V533" s="36">
        <f>ROUND((Reference!O$16*List!$H533)+Reference!O$17,0)</f>
        <v>591</v>
      </c>
      <c r="W533" s="36">
        <f>ROUND((Reference!P$16*List!$H533)+Reference!P$17,0)</f>
        <v>833</v>
      </c>
      <c r="X533" s="36">
        <f>ROUND((Reference!Q$16*List!$H533)+Reference!Q$17,0)</f>
        <v>417</v>
      </c>
      <c r="Y533" s="37"/>
      <c r="Z533" s="4" t="str">
        <f t="shared" si="17"/>
        <v>SCHLEY, Georgia</v>
      </c>
      <c r="AA533" s="42" t="s">
        <v>1967</v>
      </c>
      <c r="AB533" s="38" t="s">
        <v>54</v>
      </c>
      <c r="AC533" s="43" t="s">
        <v>1589</v>
      </c>
      <c r="AD533" s="45"/>
      <c r="AE533">
        <f t="shared" si="18"/>
        <v>0.74860000000000004</v>
      </c>
    </row>
    <row r="534" spans="1:31" x14ac:dyDescent="0.35">
      <c r="A534" s="28" t="s">
        <v>1968</v>
      </c>
      <c r="B534" s="28" t="s">
        <v>1969</v>
      </c>
      <c r="C534" s="41">
        <v>99911</v>
      </c>
      <c r="D534" s="30" t="s">
        <v>95</v>
      </c>
      <c r="E534" s="42" t="s">
        <v>1970</v>
      </c>
      <c r="F534" s="55" t="s">
        <v>1589</v>
      </c>
      <c r="G534" s="33" t="s">
        <v>64</v>
      </c>
      <c r="H534" s="44">
        <v>0.74860000000000004</v>
      </c>
      <c r="I534" s="35">
        <f>ROUND((Reference!B$16*List!$H534)+Reference!B$17,0)</f>
        <v>911</v>
      </c>
      <c r="J534" s="35">
        <f>ROUND((Reference!C$16*List!$H534)+Reference!C$17,0)</f>
        <v>1358</v>
      </c>
      <c r="K534" s="35">
        <f>ROUND((Reference!D$16*List!$H534)+Reference!D$17,0)</f>
        <v>1628</v>
      </c>
      <c r="L534" s="35">
        <f>ROUND((Reference!E$16*List!$H534)+Reference!E$17,0)</f>
        <v>2012</v>
      </c>
      <c r="M534" s="35">
        <f>ROUND((Reference!F$16*List!$H534)+Reference!F$17,0)</f>
        <v>2096</v>
      </c>
      <c r="N534" s="35">
        <f>ROUND((Reference!G$16*List!$H534)+Reference!G$17,0)</f>
        <v>2373</v>
      </c>
      <c r="O534" s="35">
        <f>ROUND((Reference!H$16*List!$H534)+Reference!H$17,0)</f>
        <v>2464</v>
      </c>
      <c r="P534" s="35">
        <f>ROUND((Reference!I$16*List!$H534)+Reference!I$17,0)</f>
        <v>2561</v>
      </c>
      <c r="Q534" s="35">
        <f>ROUND((Reference!J$16*List!$H534)+Reference!J$17,0)</f>
        <v>2965</v>
      </c>
      <c r="R534" s="35">
        <f>ROUND((Reference!K$16*List!$H534)+Reference!K$17,0)</f>
        <v>3059</v>
      </c>
      <c r="S534" s="35">
        <f>ROUND((Reference!L$16*List!$H534)+Reference!L$17,0)</f>
        <v>3301</v>
      </c>
      <c r="T534" s="35">
        <f>ROUND((Reference!M$16*List!$H534)+Reference!M$17,0)</f>
        <v>3942</v>
      </c>
      <c r="U534" s="35">
        <f>ROUND((Reference!N$16*List!$H534)+Reference!N$17,0)</f>
        <v>15905</v>
      </c>
      <c r="V534" s="36">
        <f>ROUND((Reference!O$16*List!$H534)+Reference!O$17,0)</f>
        <v>591</v>
      </c>
      <c r="W534" s="36">
        <f>ROUND((Reference!P$16*List!$H534)+Reference!P$17,0)</f>
        <v>833</v>
      </c>
      <c r="X534" s="36">
        <f>ROUND((Reference!Q$16*List!$H534)+Reference!Q$17,0)</f>
        <v>417</v>
      </c>
      <c r="Y534" s="37"/>
      <c r="Z534" s="4" t="str">
        <f t="shared" si="17"/>
        <v>SCREVEN, Georgia</v>
      </c>
      <c r="AA534" s="42" t="s">
        <v>1970</v>
      </c>
      <c r="AB534" s="38" t="s">
        <v>54</v>
      </c>
      <c r="AC534" s="43" t="s">
        <v>1589</v>
      </c>
      <c r="AD534" s="45"/>
      <c r="AE534">
        <f t="shared" si="18"/>
        <v>0.74860000000000004</v>
      </c>
    </row>
    <row r="535" spans="1:31" x14ac:dyDescent="0.35">
      <c r="A535" s="28" t="s">
        <v>1971</v>
      </c>
      <c r="B535" s="28" t="s">
        <v>1972</v>
      </c>
      <c r="C535" s="41">
        <v>99911</v>
      </c>
      <c r="D535" s="30" t="s">
        <v>95</v>
      </c>
      <c r="E535" s="42" t="s">
        <v>1555</v>
      </c>
      <c r="F535" s="55" t="s">
        <v>1589</v>
      </c>
      <c r="G535" s="33" t="s">
        <v>64</v>
      </c>
      <c r="H535" s="44">
        <v>0.74860000000000004</v>
      </c>
      <c r="I535" s="35">
        <f>ROUND((Reference!B$16*List!$H535)+Reference!B$17,0)</f>
        <v>911</v>
      </c>
      <c r="J535" s="35">
        <f>ROUND((Reference!C$16*List!$H535)+Reference!C$17,0)</f>
        <v>1358</v>
      </c>
      <c r="K535" s="35">
        <f>ROUND((Reference!D$16*List!$H535)+Reference!D$17,0)</f>
        <v>1628</v>
      </c>
      <c r="L535" s="35">
        <f>ROUND((Reference!E$16*List!$H535)+Reference!E$17,0)</f>
        <v>2012</v>
      </c>
      <c r="M535" s="35">
        <f>ROUND((Reference!F$16*List!$H535)+Reference!F$17,0)</f>
        <v>2096</v>
      </c>
      <c r="N535" s="35">
        <f>ROUND((Reference!G$16*List!$H535)+Reference!G$17,0)</f>
        <v>2373</v>
      </c>
      <c r="O535" s="35">
        <f>ROUND((Reference!H$16*List!$H535)+Reference!H$17,0)</f>
        <v>2464</v>
      </c>
      <c r="P535" s="35">
        <f>ROUND((Reference!I$16*List!$H535)+Reference!I$17,0)</f>
        <v>2561</v>
      </c>
      <c r="Q535" s="35">
        <f>ROUND((Reference!J$16*List!$H535)+Reference!J$17,0)</f>
        <v>2965</v>
      </c>
      <c r="R535" s="35">
        <f>ROUND((Reference!K$16*List!$H535)+Reference!K$17,0)</f>
        <v>3059</v>
      </c>
      <c r="S535" s="35">
        <f>ROUND((Reference!L$16*List!$H535)+Reference!L$17,0)</f>
        <v>3301</v>
      </c>
      <c r="T535" s="35">
        <f>ROUND((Reference!M$16*List!$H535)+Reference!M$17,0)</f>
        <v>3942</v>
      </c>
      <c r="U535" s="35">
        <f>ROUND((Reference!N$16*List!$H535)+Reference!N$17,0)</f>
        <v>15905</v>
      </c>
      <c r="V535" s="36">
        <f>ROUND((Reference!O$16*List!$H535)+Reference!O$17,0)</f>
        <v>591</v>
      </c>
      <c r="W535" s="36">
        <f>ROUND((Reference!P$16*List!$H535)+Reference!P$17,0)</f>
        <v>833</v>
      </c>
      <c r="X535" s="36">
        <f>ROUND((Reference!Q$16*List!$H535)+Reference!Q$17,0)</f>
        <v>417</v>
      </c>
      <c r="Y535" s="37"/>
      <c r="Z535" s="4" t="str">
        <f t="shared" si="17"/>
        <v>SEMINOLE, Georgia</v>
      </c>
      <c r="AA535" s="42" t="s">
        <v>1555</v>
      </c>
      <c r="AB535" s="38" t="s">
        <v>54</v>
      </c>
      <c r="AC535" s="43" t="s">
        <v>1589</v>
      </c>
      <c r="AD535" s="45"/>
      <c r="AE535">
        <f t="shared" si="18"/>
        <v>0.74860000000000004</v>
      </c>
    </row>
    <row r="536" spans="1:31" x14ac:dyDescent="0.35">
      <c r="A536" s="28" t="s">
        <v>1973</v>
      </c>
      <c r="B536" s="28" t="s">
        <v>1974</v>
      </c>
      <c r="C536" s="29">
        <v>12060</v>
      </c>
      <c r="D536" s="30" t="s">
        <v>353</v>
      </c>
      <c r="E536" s="31" t="s">
        <v>1975</v>
      </c>
      <c r="F536" s="54" t="s">
        <v>1589</v>
      </c>
      <c r="G536" s="33" t="s">
        <v>53</v>
      </c>
      <c r="H536" s="40">
        <v>0.94930000000000003</v>
      </c>
      <c r="I536" s="35">
        <f>ROUND((Reference!B$16*List!$H536)+Reference!B$17,0)</f>
        <v>1083</v>
      </c>
      <c r="J536" s="35">
        <f>ROUND((Reference!C$16*List!$H536)+Reference!C$17,0)</f>
        <v>1615</v>
      </c>
      <c r="K536" s="35">
        <f>ROUND((Reference!D$16*List!$H536)+Reference!D$17,0)</f>
        <v>1935</v>
      </c>
      <c r="L536" s="35">
        <f>ROUND((Reference!E$16*List!$H536)+Reference!E$17,0)</f>
        <v>2392</v>
      </c>
      <c r="M536" s="35">
        <f>ROUND((Reference!F$16*List!$H536)+Reference!F$17,0)</f>
        <v>2492</v>
      </c>
      <c r="N536" s="35">
        <f>ROUND((Reference!G$16*List!$H536)+Reference!G$17,0)</f>
        <v>2821</v>
      </c>
      <c r="O536" s="35">
        <f>ROUND((Reference!H$16*List!$H536)+Reference!H$17,0)</f>
        <v>2929</v>
      </c>
      <c r="P536" s="35">
        <f>ROUND((Reference!I$16*List!$H536)+Reference!I$17,0)</f>
        <v>3044</v>
      </c>
      <c r="Q536" s="35">
        <f>ROUND((Reference!J$16*List!$H536)+Reference!J$17,0)</f>
        <v>3525</v>
      </c>
      <c r="R536" s="35">
        <f>ROUND((Reference!K$16*List!$H536)+Reference!K$17,0)</f>
        <v>3637</v>
      </c>
      <c r="S536" s="35">
        <f>ROUND((Reference!L$16*List!$H536)+Reference!L$17,0)</f>
        <v>3924</v>
      </c>
      <c r="T536" s="35">
        <f>ROUND((Reference!M$16*List!$H536)+Reference!M$17,0)</f>
        <v>4686</v>
      </c>
      <c r="U536" s="35">
        <f>ROUND((Reference!N$16*List!$H536)+Reference!N$17,0)</f>
        <v>18909</v>
      </c>
      <c r="V536" s="36">
        <f>ROUND((Reference!O$16*List!$H536)+Reference!O$17,0)</f>
        <v>703</v>
      </c>
      <c r="W536" s="36">
        <f>ROUND((Reference!P$16*List!$H536)+Reference!P$17,0)</f>
        <v>990</v>
      </c>
      <c r="X536" s="36">
        <f>ROUND((Reference!Q$16*List!$H536)+Reference!Q$17,0)</f>
        <v>495</v>
      </c>
      <c r="Y536" s="37"/>
      <c r="Z536" s="4" t="str">
        <f t="shared" si="17"/>
        <v>SPALDING, Georgia</v>
      </c>
      <c r="AA536" s="31" t="s">
        <v>1975</v>
      </c>
      <c r="AB536" s="38" t="s">
        <v>54</v>
      </c>
      <c r="AC536" s="32" t="s">
        <v>1589</v>
      </c>
      <c r="AD536" s="39"/>
      <c r="AE536">
        <f t="shared" si="18"/>
        <v>0.94930000000000003</v>
      </c>
    </row>
    <row r="537" spans="1:31" x14ac:dyDescent="0.35">
      <c r="A537" s="28" t="s">
        <v>1976</v>
      </c>
      <c r="B537" s="28" t="s">
        <v>1977</v>
      </c>
      <c r="C537" s="41">
        <v>99911</v>
      </c>
      <c r="D537" s="30" t="s">
        <v>95</v>
      </c>
      <c r="E537" s="42" t="s">
        <v>1978</v>
      </c>
      <c r="F537" s="55" t="s">
        <v>1589</v>
      </c>
      <c r="G537" s="33" t="s">
        <v>64</v>
      </c>
      <c r="H537" s="44">
        <v>0.74860000000000004</v>
      </c>
      <c r="I537" s="35">
        <f>ROUND((Reference!B$16*List!$H537)+Reference!B$17,0)</f>
        <v>911</v>
      </c>
      <c r="J537" s="35">
        <f>ROUND((Reference!C$16*List!$H537)+Reference!C$17,0)</f>
        <v>1358</v>
      </c>
      <c r="K537" s="35">
        <f>ROUND((Reference!D$16*List!$H537)+Reference!D$17,0)</f>
        <v>1628</v>
      </c>
      <c r="L537" s="35">
        <f>ROUND((Reference!E$16*List!$H537)+Reference!E$17,0)</f>
        <v>2012</v>
      </c>
      <c r="M537" s="35">
        <f>ROUND((Reference!F$16*List!$H537)+Reference!F$17,0)</f>
        <v>2096</v>
      </c>
      <c r="N537" s="35">
        <f>ROUND((Reference!G$16*List!$H537)+Reference!G$17,0)</f>
        <v>2373</v>
      </c>
      <c r="O537" s="35">
        <f>ROUND((Reference!H$16*List!$H537)+Reference!H$17,0)</f>
        <v>2464</v>
      </c>
      <c r="P537" s="35">
        <f>ROUND((Reference!I$16*List!$H537)+Reference!I$17,0)</f>
        <v>2561</v>
      </c>
      <c r="Q537" s="35">
        <f>ROUND((Reference!J$16*List!$H537)+Reference!J$17,0)</f>
        <v>2965</v>
      </c>
      <c r="R537" s="35">
        <f>ROUND((Reference!K$16*List!$H537)+Reference!K$17,0)</f>
        <v>3059</v>
      </c>
      <c r="S537" s="35">
        <f>ROUND((Reference!L$16*List!$H537)+Reference!L$17,0)</f>
        <v>3301</v>
      </c>
      <c r="T537" s="35">
        <f>ROUND((Reference!M$16*List!$H537)+Reference!M$17,0)</f>
        <v>3942</v>
      </c>
      <c r="U537" s="35">
        <f>ROUND((Reference!N$16*List!$H537)+Reference!N$17,0)</f>
        <v>15905</v>
      </c>
      <c r="V537" s="36">
        <f>ROUND((Reference!O$16*List!$H537)+Reference!O$17,0)</f>
        <v>591</v>
      </c>
      <c r="W537" s="36">
        <f>ROUND((Reference!P$16*List!$H537)+Reference!P$17,0)</f>
        <v>833</v>
      </c>
      <c r="X537" s="36">
        <f>ROUND((Reference!Q$16*List!$H537)+Reference!Q$17,0)</f>
        <v>417</v>
      </c>
      <c r="Y537" s="37"/>
      <c r="Z537" s="4" t="str">
        <f t="shared" si="17"/>
        <v>STEPHENS, Georgia</v>
      </c>
      <c r="AA537" s="42" t="s">
        <v>1978</v>
      </c>
      <c r="AB537" s="38" t="s">
        <v>54</v>
      </c>
      <c r="AC537" s="43" t="s">
        <v>1589</v>
      </c>
      <c r="AD537" s="45"/>
      <c r="AE537">
        <f t="shared" si="18"/>
        <v>0.74860000000000004</v>
      </c>
    </row>
    <row r="538" spans="1:31" x14ac:dyDescent="0.35">
      <c r="A538" s="28" t="s">
        <v>1979</v>
      </c>
      <c r="B538" s="28" t="s">
        <v>1980</v>
      </c>
      <c r="C538" s="41">
        <v>17980</v>
      </c>
      <c r="D538" s="30" t="s">
        <v>290</v>
      </c>
      <c r="E538" s="42" t="s">
        <v>1981</v>
      </c>
      <c r="F538" s="55" t="s">
        <v>1589</v>
      </c>
      <c r="G538" s="33" t="s">
        <v>53</v>
      </c>
      <c r="H538" s="44">
        <v>0.80530000000000002</v>
      </c>
      <c r="I538" s="35">
        <f>ROUND((Reference!B$16*List!$H538)+Reference!B$17,0)</f>
        <v>959</v>
      </c>
      <c r="J538" s="35">
        <f>ROUND((Reference!C$16*List!$H538)+Reference!C$17,0)</f>
        <v>1431</v>
      </c>
      <c r="K538" s="35">
        <f>ROUND((Reference!D$16*List!$H538)+Reference!D$17,0)</f>
        <v>1715</v>
      </c>
      <c r="L538" s="35">
        <f>ROUND((Reference!E$16*List!$H538)+Reference!E$17,0)</f>
        <v>2119</v>
      </c>
      <c r="M538" s="35">
        <f>ROUND((Reference!F$16*List!$H538)+Reference!F$17,0)</f>
        <v>2208</v>
      </c>
      <c r="N538" s="35">
        <f>ROUND((Reference!G$16*List!$H538)+Reference!G$17,0)</f>
        <v>2500</v>
      </c>
      <c r="O538" s="35">
        <f>ROUND((Reference!H$16*List!$H538)+Reference!H$17,0)</f>
        <v>2595</v>
      </c>
      <c r="P538" s="35">
        <f>ROUND((Reference!I$16*List!$H538)+Reference!I$17,0)</f>
        <v>2697</v>
      </c>
      <c r="Q538" s="35">
        <f>ROUND((Reference!J$16*List!$H538)+Reference!J$17,0)</f>
        <v>3123</v>
      </c>
      <c r="R538" s="35">
        <f>ROUND((Reference!K$16*List!$H538)+Reference!K$17,0)</f>
        <v>3222</v>
      </c>
      <c r="S538" s="35">
        <f>ROUND((Reference!L$16*List!$H538)+Reference!L$17,0)</f>
        <v>3477</v>
      </c>
      <c r="T538" s="35">
        <f>ROUND((Reference!M$16*List!$H538)+Reference!M$17,0)</f>
        <v>4152</v>
      </c>
      <c r="U538" s="35">
        <f>ROUND((Reference!N$16*List!$H538)+Reference!N$17,0)</f>
        <v>16753</v>
      </c>
      <c r="V538" s="36">
        <f>ROUND((Reference!O$16*List!$H538)+Reference!O$17,0)</f>
        <v>623</v>
      </c>
      <c r="W538" s="36">
        <f>ROUND((Reference!P$16*List!$H538)+Reference!P$17,0)</f>
        <v>878</v>
      </c>
      <c r="X538" s="36">
        <f>ROUND((Reference!Q$16*List!$H538)+Reference!Q$17,0)</f>
        <v>439</v>
      </c>
      <c r="Y538" s="37"/>
      <c r="Z538" s="4" t="str">
        <f t="shared" si="17"/>
        <v>STEWART, Georgia</v>
      </c>
      <c r="AA538" s="42" t="s">
        <v>1981</v>
      </c>
      <c r="AB538" s="38" t="s">
        <v>54</v>
      </c>
      <c r="AC538" s="43" t="s">
        <v>1589</v>
      </c>
      <c r="AD538" s="45"/>
      <c r="AE538">
        <f t="shared" si="18"/>
        <v>0.80530000000000002</v>
      </c>
    </row>
    <row r="539" spans="1:31" x14ac:dyDescent="0.35">
      <c r="A539" s="28" t="s">
        <v>1982</v>
      </c>
      <c r="B539" s="28" t="s">
        <v>1983</v>
      </c>
      <c r="C539" s="41">
        <v>99911</v>
      </c>
      <c r="D539" s="30" t="s">
        <v>95</v>
      </c>
      <c r="E539" s="42" t="s">
        <v>303</v>
      </c>
      <c r="F539" s="55" t="s">
        <v>1589</v>
      </c>
      <c r="G539" s="33" t="s">
        <v>64</v>
      </c>
      <c r="H539" s="44">
        <v>0.74860000000000004</v>
      </c>
      <c r="I539" s="35">
        <f>ROUND((Reference!B$16*List!$H539)+Reference!B$17,0)</f>
        <v>911</v>
      </c>
      <c r="J539" s="35">
        <f>ROUND((Reference!C$16*List!$H539)+Reference!C$17,0)</f>
        <v>1358</v>
      </c>
      <c r="K539" s="35">
        <f>ROUND((Reference!D$16*List!$H539)+Reference!D$17,0)</f>
        <v>1628</v>
      </c>
      <c r="L539" s="35">
        <f>ROUND((Reference!E$16*List!$H539)+Reference!E$17,0)</f>
        <v>2012</v>
      </c>
      <c r="M539" s="35">
        <f>ROUND((Reference!F$16*List!$H539)+Reference!F$17,0)</f>
        <v>2096</v>
      </c>
      <c r="N539" s="35">
        <f>ROUND((Reference!G$16*List!$H539)+Reference!G$17,0)</f>
        <v>2373</v>
      </c>
      <c r="O539" s="35">
        <f>ROUND((Reference!H$16*List!$H539)+Reference!H$17,0)</f>
        <v>2464</v>
      </c>
      <c r="P539" s="35">
        <f>ROUND((Reference!I$16*List!$H539)+Reference!I$17,0)</f>
        <v>2561</v>
      </c>
      <c r="Q539" s="35">
        <f>ROUND((Reference!J$16*List!$H539)+Reference!J$17,0)</f>
        <v>2965</v>
      </c>
      <c r="R539" s="35">
        <f>ROUND((Reference!K$16*List!$H539)+Reference!K$17,0)</f>
        <v>3059</v>
      </c>
      <c r="S539" s="35">
        <f>ROUND((Reference!L$16*List!$H539)+Reference!L$17,0)</f>
        <v>3301</v>
      </c>
      <c r="T539" s="35">
        <f>ROUND((Reference!M$16*List!$H539)+Reference!M$17,0)</f>
        <v>3942</v>
      </c>
      <c r="U539" s="35">
        <f>ROUND((Reference!N$16*List!$H539)+Reference!N$17,0)</f>
        <v>15905</v>
      </c>
      <c r="V539" s="36">
        <f>ROUND((Reference!O$16*List!$H539)+Reference!O$17,0)</f>
        <v>591</v>
      </c>
      <c r="W539" s="36">
        <f>ROUND((Reference!P$16*List!$H539)+Reference!P$17,0)</f>
        <v>833</v>
      </c>
      <c r="X539" s="36">
        <f>ROUND((Reference!Q$16*List!$H539)+Reference!Q$17,0)</f>
        <v>417</v>
      </c>
      <c r="Y539" s="37"/>
      <c r="Z539" s="4" t="str">
        <f t="shared" si="17"/>
        <v>SUMTER, Georgia</v>
      </c>
      <c r="AA539" s="42" t="s">
        <v>303</v>
      </c>
      <c r="AB539" s="38" t="s">
        <v>54</v>
      </c>
      <c r="AC539" s="43" t="s">
        <v>1589</v>
      </c>
      <c r="AD539" s="45"/>
      <c r="AE539">
        <f t="shared" si="18"/>
        <v>0.74860000000000004</v>
      </c>
    </row>
    <row r="540" spans="1:31" x14ac:dyDescent="0.35">
      <c r="A540" s="28" t="s">
        <v>1984</v>
      </c>
      <c r="B540" s="28" t="s">
        <v>1985</v>
      </c>
      <c r="C540" s="41">
        <v>17980</v>
      </c>
      <c r="D540" s="30" t="s">
        <v>290</v>
      </c>
      <c r="E540" s="42" t="s">
        <v>1986</v>
      </c>
      <c r="F540" s="55" t="s">
        <v>1589</v>
      </c>
      <c r="G540" s="33" t="s">
        <v>53</v>
      </c>
      <c r="H540" s="44">
        <v>0.80530000000000002</v>
      </c>
      <c r="I540" s="35">
        <f>ROUND((Reference!B$16*List!$H540)+Reference!B$17,0)</f>
        <v>959</v>
      </c>
      <c r="J540" s="35">
        <f>ROUND((Reference!C$16*List!$H540)+Reference!C$17,0)</f>
        <v>1431</v>
      </c>
      <c r="K540" s="35">
        <f>ROUND((Reference!D$16*List!$H540)+Reference!D$17,0)</f>
        <v>1715</v>
      </c>
      <c r="L540" s="35">
        <f>ROUND((Reference!E$16*List!$H540)+Reference!E$17,0)</f>
        <v>2119</v>
      </c>
      <c r="M540" s="35">
        <f>ROUND((Reference!F$16*List!$H540)+Reference!F$17,0)</f>
        <v>2208</v>
      </c>
      <c r="N540" s="35">
        <f>ROUND((Reference!G$16*List!$H540)+Reference!G$17,0)</f>
        <v>2500</v>
      </c>
      <c r="O540" s="35">
        <f>ROUND((Reference!H$16*List!$H540)+Reference!H$17,0)</f>
        <v>2595</v>
      </c>
      <c r="P540" s="35">
        <f>ROUND((Reference!I$16*List!$H540)+Reference!I$17,0)</f>
        <v>2697</v>
      </c>
      <c r="Q540" s="35">
        <f>ROUND((Reference!J$16*List!$H540)+Reference!J$17,0)</f>
        <v>3123</v>
      </c>
      <c r="R540" s="35">
        <f>ROUND((Reference!K$16*List!$H540)+Reference!K$17,0)</f>
        <v>3222</v>
      </c>
      <c r="S540" s="35">
        <f>ROUND((Reference!L$16*List!$H540)+Reference!L$17,0)</f>
        <v>3477</v>
      </c>
      <c r="T540" s="35">
        <f>ROUND((Reference!M$16*List!$H540)+Reference!M$17,0)</f>
        <v>4152</v>
      </c>
      <c r="U540" s="35">
        <f>ROUND((Reference!N$16*List!$H540)+Reference!N$17,0)</f>
        <v>16753</v>
      </c>
      <c r="V540" s="36">
        <f>ROUND((Reference!O$16*List!$H540)+Reference!O$17,0)</f>
        <v>623</v>
      </c>
      <c r="W540" s="36">
        <f>ROUND((Reference!P$16*List!$H540)+Reference!P$17,0)</f>
        <v>878</v>
      </c>
      <c r="X540" s="36">
        <f>ROUND((Reference!Q$16*List!$H540)+Reference!Q$17,0)</f>
        <v>439</v>
      </c>
      <c r="Y540" s="37"/>
      <c r="Z540" s="4" t="str">
        <f t="shared" si="17"/>
        <v>TALBOT, Georgia</v>
      </c>
      <c r="AA540" s="42" t="s">
        <v>1986</v>
      </c>
      <c r="AB540" s="38" t="s">
        <v>54</v>
      </c>
      <c r="AC540" s="43" t="s">
        <v>1589</v>
      </c>
      <c r="AD540" s="45"/>
      <c r="AE540">
        <f t="shared" si="18"/>
        <v>0.80530000000000002</v>
      </c>
    </row>
    <row r="541" spans="1:31" x14ac:dyDescent="0.35">
      <c r="A541" s="28" t="s">
        <v>1987</v>
      </c>
      <c r="B541" s="28" t="s">
        <v>1988</v>
      </c>
      <c r="C541" s="41">
        <v>99911</v>
      </c>
      <c r="D541" s="30" t="s">
        <v>95</v>
      </c>
      <c r="E541" s="42" t="s">
        <v>1989</v>
      </c>
      <c r="F541" s="55" t="s">
        <v>1589</v>
      </c>
      <c r="G541" s="33" t="s">
        <v>64</v>
      </c>
      <c r="H541" s="44">
        <v>0.74860000000000004</v>
      </c>
      <c r="I541" s="35">
        <f>ROUND((Reference!B$16*List!$H541)+Reference!B$17,0)</f>
        <v>911</v>
      </c>
      <c r="J541" s="35">
        <f>ROUND((Reference!C$16*List!$H541)+Reference!C$17,0)</f>
        <v>1358</v>
      </c>
      <c r="K541" s="35">
        <f>ROUND((Reference!D$16*List!$H541)+Reference!D$17,0)</f>
        <v>1628</v>
      </c>
      <c r="L541" s="35">
        <f>ROUND((Reference!E$16*List!$H541)+Reference!E$17,0)</f>
        <v>2012</v>
      </c>
      <c r="M541" s="35">
        <f>ROUND((Reference!F$16*List!$H541)+Reference!F$17,0)</f>
        <v>2096</v>
      </c>
      <c r="N541" s="35">
        <f>ROUND((Reference!G$16*List!$H541)+Reference!G$17,0)</f>
        <v>2373</v>
      </c>
      <c r="O541" s="35">
        <f>ROUND((Reference!H$16*List!$H541)+Reference!H$17,0)</f>
        <v>2464</v>
      </c>
      <c r="P541" s="35">
        <f>ROUND((Reference!I$16*List!$H541)+Reference!I$17,0)</f>
        <v>2561</v>
      </c>
      <c r="Q541" s="35">
        <f>ROUND((Reference!J$16*List!$H541)+Reference!J$17,0)</f>
        <v>2965</v>
      </c>
      <c r="R541" s="35">
        <f>ROUND((Reference!K$16*List!$H541)+Reference!K$17,0)</f>
        <v>3059</v>
      </c>
      <c r="S541" s="35">
        <f>ROUND((Reference!L$16*List!$H541)+Reference!L$17,0)</f>
        <v>3301</v>
      </c>
      <c r="T541" s="35">
        <f>ROUND((Reference!M$16*List!$H541)+Reference!M$17,0)</f>
        <v>3942</v>
      </c>
      <c r="U541" s="35">
        <f>ROUND((Reference!N$16*List!$H541)+Reference!N$17,0)</f>
        <v>15905</v>
      </c>
      <c r="V541" s="36">
        <f>ROUND((Reference!O$16*List!$H541)+Reference!O$17,0)</f>
        <v>591</v>
      </c>
      <c r="W541" s="36">
        <f>ROUND((Reference!P$16*List!$H541)+Reference!P$17,0)</f>
        <v>833</v>
      </c>
      <c r="X541" s="36">
        <f>ROUND((Reference!Q$16*List!$H541)+Reference!Q$17,0)</f>
        <v>417</v>
      </c>
      <c r="Y541" s="37"/>
      <c r="Z541" s="4" t="str">
        <f t="shared" si="17"/>
        <v>TALIAFERRO, Georgia</v>
      </c>
      <c r="AA541" s="42" t="s">
        <v>1989</v>
      </c>
      <c r="AB541" s="38" t="s">
        <v>54</v>
      </c>
      <c r="AC541" s="43" t="s">
        <v>1589</v>
      </c>
      <c r="AD541" s="45"/>
      <c r="AE541">
        <f t="shared" si="18"/>
        <v>0.74860000000000004</v>
      </c>
    </row>
    <row r="542" spans="1:31" x14ac:dyDescent="0.35">
      <c r="A542" s="28" t="s">
        <v>1990</v>
      </c>
      <c r="B542" s="28" t="s">
        <v>1991</v>
      </c>
      <c r="C542" s="41">
        <v>99911</v>
      </c>
      <c r="D542" s="30" t="s">
        <v>95</v>
      </c>
      <c r="E542" s="42" t="s">
        <v>1992</v>
      </c>
      <c r="F542" s="55" t="s">
        <v>1589</v>
      </c>
      <c r="G542" s="33" t="s">
        <v>64</v>
      </c>
      <c r="H542" s="44">
        <v>0.74860000000000004</v>
      </c>
      <c r="I542" s="35">
        <f>ROUND((Reference!B$16*List!$H542)+Reference!B$17,0)</f>
        <v>911</v>
      </c>
      <c r="J542" s="35">
        <f>ROUND((Reference!C$16*List!$H542)+Reference!C$17,0)</f>
        <v>1358</v>
      </c>
      <c r="K542" s="35">
        <f>ROUND((Reference!D$16*List!$H542)+Reference!D$17,0)</f>
        <v>1628</v>
      </c>
      <c r="L542" s="35">
        <f>ROUND((Reference!E$16*List!$H542)+Reference!E$17,0)</f>
        <v>2012</v>
      </c>
      <c r="M542" s="35">
        <f>ROUND((Reference!F$16*List!$H542)+Reference!F$17,0)</f>
        <v>2096</v>
      </c>
      <c r="N542" s="35">
        <f>ROUND((Reference!G$16*List!$H542)+Reference!G$17,0)</f>
        <v>2373</v>
      </c>
      <c r="O542" s="35">
        <f>ROUND((Reference!H$16*List!$H542)+Reference!H$17,0)</f>
        <v>2464</v>
      </c>
      <c r="P542" s="35">
        <f>ROUND((Reference!I$16*List!$H542)+Reference!I$17,0)</f>
        <v>2561</v>
      </c>
      <c r="Q542" s="35">
        <f>ROUND((Reference!J$16*List!$H542)+Reference!J$17,0)</f>
        <v>2965</v>
      </c>
      <c r="R542" s="35">
        <f>ROUND((Reference!K$16*List!$H542)+Reference!K$17,0)</f>
        <v>3059</v>
      </c>
      <c r="S542" s="35">
        <f>ROUND((Reference!L$16*List!$H542)+Reference!L$17,0)</f>
        <v>3301</v>
      </c>
      <c r="T542" s="35">
        <f>ROUND((Reference!M$16*List!$H542)+Reference!M$17,0)</f>
        <v>3942</v>
      </c>
      <c r="U542" s="35">
        <f>ROUND((Reference!N$16*List!$H542)+Reference!N$17,0)</f>
        <v>15905</v>
      </c>
      <c r="V542" s="36">
        <f>ROUND((Reference!O$16*List!$H542)+Reference!O$17,0)</f>
        <v>591</v>
      </c>
      <c r="W542" s="36">
        <f>ROUND((Reference!P$16*List!$H542)+Reference!P$17,0)</f>
        <v>833</v>
      </c>
      <c r="X542" s="36">
        <f>ROUND((Reference!Q$16*List!$H542)+Reference!Q$17,0)</f>
        <v>417</v>
      </c>
      <c r="Y542" s="37"/>
      <c r="Z542" s="4" t="str">
        <f t="shared" si="17"/>
        <v>TATTNALL, Georgia</v>
      </c>
      <c r="AA542" s="42" t="s">
        <v>1992</v>
      </c>
      <c r="AB542" s="38" t="s">
        <v>54</v>
      </c>
      <c r="AC542" s="43" t="s">
        <v>1589</v>
      </c>
      <c r="AD542" s="45"/>
      <c r="AE542">
        <f t="shared" si="18"/>
        <v>0.74860000000000004</v>
      </c>
    </row>
    <row r="543" spans="1:31" x14ac:dyDescent="0.35">
      <c r="A543" s="28" t="s">
        <v>1993</v>
      </c>
      <c r="B543" s="28" t="s">
        <v>1994</v>
      </c>
      <c r="C543" s="41">
        <v>99911</v>
      </c>
      <c r="D543" s="30" t="s">
        <v>95</v>
      </c>
      <c r="E543" s="42" t="s">
        <v>1566</v>
      </c>
      <c r="F543" s="55" t="s">
        <v>1589</v>
      </c>
      <c r="G543" s="33" t="s">
        <v>64</v>
      </c>
      <c r="H543" s="44">
        <v>0.74860000000000004</v>
      </c>
      <c r="I543" s="35">
        <f>ROUND((Reference!B$16*List!$H543)+Reference!B$17,0)</f>
        <v>911</v>
      </c>
      <c r="J543" s="35">
        <f>ROUND((Reference!C$16*List!$H543)+Reference!C$17,0)</f>
        <v>1358</v>
      </c>
      <c r="K543" s="35">
        <f>ROUND((Reference!D$16*List!$H543)+Reference!D$17,0)</f>
        <v>1628</v>
      </c>
      <c r="L543" s="35">
        <f>ROUND((Reference!E$16*List!$H543)+Reference!E$17,0)</f>
        <v>2012</v>
      </c>
      <c r="M543" s="35">
        <f>ROUND((Reference!F$16*List!$H543)+Reference!F$17,0)</f>
        <v>2096</v>
      </c>
      <c r="N543" s="35">
        <f>ROUND((Reference!G$16*List!$H543)+Reference!G$17,0)</f>
        <v>2373</v>
      </c>
      <c r="O543" s="35">
        <f>ROUND((Reference!H$16*List!$H543)+Reference!H$17,0)</f>
        <v>2464</v>
      </c>
      <c r="P543" s="35">
        <f>ROUND((Reference!I$16*List!$H543)+Reference!I$17,0)</f>
        <v>2561</v>
      </c>
      <c r="Q543" s="35">
        <f>ROUND((Reference!J$16*List!$H543)+Reference!J$17,0)</f>
        <v>2965</v>
      </c>
      <c r="R543" s="35">
        <f>ROUND((Reference!K$16*List!$H543)+Reference!K$17,0)</f>
        <v>3059</v>
      </c>
      <c r="S543" s="35">
        <f>ROUND((Reference!L$16*List!$H543)+Reference!L$17,0)</f>
        <v>3301</v>
      </c>
      <c r="T543" s="35">
        <f>ROUND((Reference!M$16*List!$H543)+Reference!M$17,0)</f>
        <v>3942</v>
      </c>
      <c r="U543" s="35">
        <f>ROUND((Reference!N$16*List!$H543)+Reference!N$17,0)</f>
        <v>15905</v>
      </c>
      <c r="V543" s="36">
        <f>ROUND((Reference!O$16*List!$H543)+Reference!O$17,0)</f>
        <v>591</v>
      </c>
      <c r="W543" s="36">
        <f>ROUND((Reference!P$16*List!$H543)+Reference!P$17,0)</f>
        <v>833</v>
      </c>
      <c r="X543" s="36">
        <f>ROUND((Reference!Q$16*List!$H543)+Reference!Q$17,0)</f>
        <v>417</v>
      </c>
      <c r="Y543" s="37"/>
      <c r="Z543" s="4" t="str">
        <f t="shared" si="17"/>
        <v>TAYLOR, Georgia</v>
      </c>
      <c r="AA543" s="42" t="s">
        <v>1566</v>
      </c>
      <c r="AB543" s="38" t="s">
        <v>54</v>
      </c>
      <c r="AC543" s="43" t="s">
        <v>1589</v>
      </c>
      <c r="AD543" s="45"/>
      <c r="AE543">
        <f t="shared" si="18"/>
        <v>0.74860000000000004</v>
      </c>
    </row>
    <row r="544" spans="1:31" x14ac:dyDescent="0.35">
      <c r="A544" s="28" t="s">
        <v>1995</v>
      </c>
      <c r="B544" s="28" t="s">
        <v>1996</v>
      </c>
      <c r="C544" s="29">
        <v>99911</v>
      </c>
      <c r="D544" s="30" t="s">
        <v>95</v>
      </c>
      <c r="E544" s="31" t="s">
        <v>1997</v>
      </c>
      <c r="F544" s="55" t="s">
        <v>1589</v>
      </c>
      <c r="G544" s="33" t="s">
        <v>64</v>
      </c>
      <c r="H544" s="40">
        <v>0.74860000000000004</v>
      </c>
      <c r="I544" s="35">
        <f>ROUND((Reference!B$16*List!$H544)+Reference!B$17,0)</f>
        <v>911</v>
      </c>
      <c r="J544" s="35">
        <f>ROUND((Reference!C$16*List!$H544)+Reference!C$17,0)</f>
        <v>1358</v>
      </c>
      <c r="K544" s="35">
        <f>ROUND((Reference!D$16*List!$H544)+Reference!D$17,0)</f>
        <v>1628</v>
      </c>
      <c r="L544" s="35">
        <f>ROUND((Reference!E$16*List!$H544)+Reference!E$17,0)</f>
        <v>2012</v>
      </c>
      <c r="M544" s="35">
        <f>ROUND((Reference!F$16*List!$H544)+Reference!F$17,0)</f>
        <v>2096</v>
      </c>
      <c r="N544" s="35">
        <f>ROUND((Reference!G$16*List!$H544)+Reference!G$17,0)</f>
        <v>2373</v>
      </c>
      <c r="O544" s="35">
        <f>ROUND((Reference!H$16*List!$H544)+Reference!H$17,0)</f>
        <v>2464</v>
      </c>
      <c r="P544" s="35">
        <f>ROUND((Reference!I$16*List!$H544)+Reference!I$17,0)</f>
        <v>2561</v>
      </c>
      <c r="Q544" s="35">
        <f>ROUND((Reference!J$16*List!$H544)+Reference!J$17,0)</f>
        <v>2965</v>
      </c>
      <c r="R544" s="35">
        <f>ROUND((Reference!K$16*List!$H544)+Reference!K$17,0)</f>
        <v>3059</v>
      </c>
      <c r="S544" s="35">
        <f>ROUND((Reference!L$16*List!$H544)+Reference!L$17,0)</f>
        <v>3301</v>
      </c>
      <c r="T544" s="35">
        <f>ROUND((Reference!M$16*List!$H544)+Reference!M$17,0)</f>
        <v>3942</v>
      </c>
      <c r="U544" s="35">
        <f>ROUND((Reference!N$16*List!$H544)+Reference!N$17,0)</f>
        <v>15905</v>
      </c>
      <c r="V544" s="36">
        <f>ROUND((Reference!O$16*List!$H544)+Reference!O$17,0)</f>
        <v>591</v>
      </c>
      <c r="W544" s="36">
        <f>ROUND((Reference!P$16*List!$H544)+Reference!P$17,0)</f>
        <v>833</v>
      </c>
      <c r="X544" s="36">
        <f>ROUND((Reference!Q$16*List!$H544)+Reference!Q$17,0)</f>
        <v>417</v>
      </c>
      <c r="Y544" s="37"/>
      <c r="Z544" s="4" t="str">
        <f t="shared" si="17"/>
        <v>TELFAIR, Georgia</v>
      </c>
      <c r="AA544" s="31" t="s">
        <v>1997</v>
      </c>
      <c r="AB544" s="38" t="s">
        <v>54</v>
      </c>
      <c r="AC544" s="32" t="s">
        <v>1589</v>
      </c>
      <c r="AD544" s="39"/>
      <c r="AE544">
        <f t="shared" si="18"/>
        <v>0.74860000000000004</v>
      </c>
    </row>
    <row r="545" spans="1:31" x14ac:dyDescent="0.35">
      <c r="A545" s="28" t="s">
        <v>1998</v>
      </c>
      <c r="B545" s="28" t="s">
        <v>1999</v>
      </c>
      <c r="C545" s="41">
        <v>10500</v>
      </c>
      <c r="D545" s="30" t="s">
        <v>292</v>
      </c>
      <c r="E545" s="42" t="s">
        <v>2000</v>
      </c>
      <c r="F545" s="54" t="s">
        <v>1589</v>
      </c>
      <c r="G545" s="33" t="s">
        <v>53</v>
      </c>
      <c r="H545" s="44">
        <v>0.86310000000000009</v>
      </c>
      <c r="I545" s="35">
        <f>ROUND((Reference!B$16*List!$H545)+Reference!B$17,0)</f>
        <v>1009</v>
      </c>
      <c r="J545" s="35">
        <f>ROUND((Reference!C$16*List!$H545)+Reference!C$17,0)</f>
        <v>1505</v>
      </c>
      <c r="K545" s="35">
        <f>ROUND((Reference!D$16*List!$H545)+Reference!D$17,0)</f>
        <v>1803</v>
      </c>
      <c r="L545" s="35">
        <f>ROUND((Reference!E$16*List!$H545)+Reference!E$17,0)</f>
        <v>2229</v>
      </c>
      <c r="M545" s="35">
        <f>ROUND((Reference!F$16*List!$H545)+Reference!F$17,0)</f>
        <v>2322</v>
      </c>
      <c r="N545" s="35">
        <f>ROUND((Reference!G$16*List!$H545)+Reference!G$17,0)</f>
        <v>2629</v>
      </c>
      <c r="O545" s="35">
        <f>ROUND((Reference!H$16*List!$H545)+Reference!H$17,0)</f>
        <v>2729</v>
      </c>
      <c r="P545" s="35">
        <f>ROUND((Reference!I$16*List!$H545)+Reference!I$17,0)</f>
        <v>2837</v>
      </c>
      <c r="Q545" s="35">
        <f>ROUND((Reference!J$16*List!$H545)+Reference!J$17,0)</f>
        <v>3284</v>
      </c>
      <c r="R545" s="35">
        <f>ROUND((Reference!K$16*List!$H545)+Reference!K$17,0)</f>
        <v>3388</v>
      </c>
      <c r="S545" s="35">
        <f>ROUND((Reference!L$16*List!$H545)+Reference!L$17,0)</f>
        <v>3656</v>
      </c>
      <c r="T545" s="35">
        <f>ROUND((Reference!M$16*List!$H545)+Reference!M$17,0)</f>
        <v>4367</v>
      </c>
      <c r="U545" s="35">
        <f>ROUND((Reference!N$16*List!$H545)+Reference!N$17,0)</f>
        <v>17618</v>
      </c>
      <c r="V545" s="36">
        <f>ROUND((Reference!O$16*List!$H545)+Reference!O$17,0)</f>
        <v>655</v>
      </c>
      <c r="W545" s="36">
        <f>ROUND((Reference!P$16*List!$H545)+Reference!P$17,0)</f>
        <v>923</v>
      </c>
      <c r="X545" s="36">
        <f>ROUND((Reference!Q$16*List!$H545)+Reference!Q$17,0)</f>
        <v>461</v>
      </c>
      <c r="Y545" s="37"/>
      <c r="Z545" s="4" t="str">
        <f t="shared" si="17"/>
        <v>TERRELL, Georgia</v>
      </c>
      <c r="AA545" s="42" t="s">
        <v>2000</v>
      </c>
      <c r="AB545" s="38" t="s">
        <v>54</v>
      </c>
      <c r="AC545" s="43" t="s">
        <v>1589</v>
      </c>
      <c r="AD545" s="45"/>
      <c r="AE545">
        <f t="shared" si="18"/>
        <v>0.86310000000000009</v>
      </c>
    </row>
    <row r="546" spans="1:31" x14ac:dyDescent="0.35">
      <c r="A546" s="28" t="s">
        <v>2001</v>
      </c>
      <c r="B546" s="28" t="s">
        <v>2002</v>
      </c>
      <c r="C546" s="41">
        <v>99911</v>
      </c>
      <c r="D546" s="30" t="s">
        <v>95</v>
      </c>
      <c r="E546" s="42" t="s">
        <v>2003</v>
      </c>
      <c r="F546" s="55" t="s">
        <v>1589</v>
      </c>
      <c r="G546" s="33" t="s">
        <v>64</v>
      </c>
      <c r="H546" s="44">
        <v>0.74860000000000004</v>
      </c>
      <c r="I546" s="35">
        <f>ROUND((Reference!B$16*List!$H546)+Reference!B$17,0)</f>
        <v>911</v>
      </c>
      <c r="J546" s="35">
        <f>ROUND((Reference!C$16*List!$H546)+Reference!C$17,0)</f>
        <v>1358</v>
      </c>
      <c r="K546" s="35">
        <f>ROUND((Reference!D$16*List!$H546)+Reference!D$17,0)</f>
        <v>1628</v>
      </c>
      <c r="L546" s="35">
        <f>ROUND((Reference!E$16*List!$H546)+Reference!E$17,0)</f>
        <v>2012</v>
      </c>
      <c r="M546" s="35">
        <f>ROUND((Reference!F$16*List!$H546)+Reference!F$17,0)</f>
        <v>2096</v>
      </c>
      <c r="N546" s="35">
        <f>ROUND((Reference!G$16*List!$H546)+Reference!G$17,0)</f>
        <v>2373</v>
      </c>
      <c r="O546" s="35">
        <f>ROUND((Reference!H$16*List!$H546)+Reference!H$17,0)</f>
        <v>2464</v>
      </c>
      <c r="P546" s="35">
        <f>ROUND((Reference!I$16*List!$H546)+Reference!I$17,0)</f>
        <v>2561</v>
      </c>
      <c r="Q546" s="35">
        <f>ROUND((Reference!J$16*List!$H546)+Reference!J$17,0)</f>
        <v>2965</v>
      </c>
      <c r="R546" s="35">
        <f>ROUND((Reference!K$16*List!$H546)+Reference!K$17,0)</f>
        <v>3059</v>
      </c>
      <c r="S546" s="35">
        <f>ROUND((Reference!L$16*List!$H546)+Reference!L$17,0)</f>
        <v>3301</v>
      </c>
      <c r="T546" s="35">
        <f>ROUND((Reference!M$16*List!$H546)+Reference!M$17,0)</f>
        <v>3942</v>
      </c>
      <c r="U546" s="35">
        <f>ROUND((Reference!N$16*List!$H546)+Reference!N$17,0)</f>
        <v>15905</v>
      </c>
      <c r="V546" s="36">
        <f>ROUND((Reference!O$16*List!$H546)+Reference!O$17,0)</f>
        <v>591</v>
      </c>
      <c r="W546" s="36">
        <f>ROUND((Reference!P$16*List!$H546)+Reference!P$17,0)</f>
        <v>833</v>
      </c>
      <c r="X546" s="36">
        <f>ROUND((Reference!Q$16*List!$H546)+Reference!Q$17,0)</f>
        <v>417</v>
      </c>
      <c r="Y546" s="37"/>
      <c r="Z546" s="4" t="str">
        <f t="shared" si="17"/>
        <v>THOMAS, Georgia</v>
      </c>
      <c r="AA546" s="42" t="s">
        <v>2003</v>
      </c>
      <c r="AB546" s="38" t="s">
        <v>54</v>
      </c>
      <c r="AC546" s="43" t="s">
        <v>1589</v>
      </c>
      <c r="AD546" s="45"/>
      <c r="AE546">
        <f t="shared" si="18"/>
        <v>0.74860000000000004</v>
      </c>
    </row>
    <row r="547" spans="1:31" x14ac:dyDescent="0.35">
      <c r="A547" s="28" t="s">
        <v>2004</v>
      </c>
      <c r="B547" s="28" t="s">
        <v>2005</v>
      </c>
      <c r="C547" s="29">
        <v>99911</v>
      </c>
      <c r="D547" s="30" t="s">
        <v>95</v>
      </c>
      <c r="E547" s="31" t="s">
        <v>2006</v>
      </c>
      <c r="F547" s="55" t="s">
        <v>1589</v>
      </c>
      <c r="G547" s="33" t="s">
        <v>64</v>
      </c>
      <c r="H547" s="40">
        <v>0.74860000000000004</v>
      </c>
      <c r="I547" s="35">
        <f>ROUND((Reference!B$16*List!$H547)+Reference!B$17,0)</f>
        <v>911</v>
      </c>
      <c r="J547" s="35">
        <f>ROUND((Reference!C$16*List!$H547)+Reference!C$17,0)</f>
        <v>1358</v>
      </c>
      <c r="K547" s="35">
        <f>ROUND((Reference!D$16*List!$H547)+Reference!D$17,0)</f>
        <v>1628</v>
      </c>
      <c r="L547" s="35">
        <f>ROUND((Reference!E$16*List!$H547)+Reference!E$17,0)</f>
        <v>2012</v>
      </c>
      <c r="M547" s="35">
        <f>ROUND((Reference!F$16*List!$H547)+Reference!F$17,0)</f>
        <v>2096</v>
      </c>
      <c r="N547" s="35">
        <f>ROUND((Reference!G$16*List!$H547)+Reference!G$17,0)</f>
        <v>2373</v>
      </c>
      <c r="O547" s="35">
        <f>ROUND((Reference!H$16*List!$H547)+Reference!H$17,0)</f>
        <v>2464</v>
      </c>
      <c r="P547" s="35">
        <f>ROUND((Reference!I$16*List!$H547)+Reference!I$17,0)</f>
        <v>2561</v>
      </c>
      <c r="Q547" s="35">
        <f>ROUND((Reference!J$16*List!$H547)+Reference!J$17,0)</f>
        <v>2965</v>
      </c>
      <c r="R547" s="35">
        <f>ROUND((Reference!K$16*List!$H547)+Reference!K$17,0)</f>
        <v>3059</v>
      </c>
      <c r="S547" s="35">
        <f>ROUND((Reference!L$16*List!$H547)+Reference!L$17,0)</f>
        <v>3301</v>
      </c>
      <c r="T547" s="35">
        <f>ROUND((Reference!M$16*List!$H547)+Reference!M$17,0)</f>
        <v>3942</v>
      </c>
      <c r="U547" s="35">
        <f>ROUND((Reference!N$16*List!$H547)+Reference!N$17,0)</f>
        <v>15905</v>
      </c>
      <c r="V547" s="36">
        <f>ROUND((Reference!O$16*List!$H547)+Reference!O$17,0)</f>
        <v>591</v>
      </c>
      <c r="W547" s="36">
        <f>ROUND((Reference!P$16*List!$H547)+Reference!P$17,0)</f>
        <v>833</v>
      </c>
      <c r="X547" s="36">
        <f>ROUND((Reference!Q$16*List!$H547)+Reference!Q$17,0)</f>
        <v>417</v>
      </c>
      <c r="Y547" s="37"/>
      <c r="Z547" s="4" t="str">
        <f t="shared" si="17"/>
        <v>TIFT, Georgia</v>
      </c>
      <c r="AA547" s="31" t="s">
        <v>2006</v>
      </c>
      <c r="AB547" s="38" t="s">
        <v>54</v>
      </c>
      <c r="AC547" s="32" t="s">
        <v>1589</v>
      </c>
      <c r="AD547" s="39"/>
      <c r="AE547">
        <f t="shared" si="18"/>
        <v>0.74860000000000004</v>
      </c>
    </row>
    <row r="548" spans="1:31" x14ac:dyDescent="0.35">
      <c r="A548" s="28" t="s">
        <v>2007</v>
      </c>
      <c r="B548" s="28" t="s">
        <v>2008</v>
      </c>
      <c r="C548" s="29">
        <v>99911</v>
      </c>
      <c r="D548" s="30" t="s">
        <v>95</v>
      </c>
      <c r="E548" s="31" t="s">
        <v>2009</v>
      </c>
      <c r="F548" s="55" t="s">
        <v>1589</v>
      </c>
      <c r="G548" s="33" t="s">
        <v>64</v>
      </c>
      <c r="H548" s="40">
        <v>0.74860000000000004</v>
      </c>
      <c r="I548" s="35">
        <f>ROUND((Reference!B$16*List!$H548)+Reference!B$17,0)</f>
        <v>911</v>
      </c>
      <c r="J548" s="35">
        <f>ROUND((Reference!C$16*List!$H548)+Reference!C$17,0)</f>
        <v>1358</v>
      </c>
      <c r="K548" s="35">
        <f>ROUND((Reference!D$16*List!$H548)+Reference!D$17,0)</f>
        <v>1628</v>
      </c>
      <c r="L548" s="35">
        <f>ROUND((Reference!E$16*List!$H548)+Reference!E$17,0)</f>
        <v>2012</v>
      </c>
      <c r="M548" s="35">
        <f>ROUND((Reference!F$16*List!$H548)+Reference!F$17,0)</f>
        <v>2096</v>
      </c>
      <c r="N548" s="35">
        <f>ROUND((Reference!G$16*List!$H548)+Reference!G$17,0)</f>
        <v>2373</v>
      </c>
      <c r="O548" s="35">
        <f>ROUND((Reference!H$16*List!$H548)+Reference!H$17,0)</f>
        <v>2464</v>
      </c>
      <c r="P548" s="35">
        <f>ROUND((Reference!I$16*List!$H548)+Reference!I$17,0)</f>
        <v>2561</v>
      </c>
      <c r="Q548" s="35">
        <f>ROUND((Reference!J$16*List!$H548)+Reference!J$17,0)</f>
        <v>2965</v>
      </c>
      <c r="R548" s="35">
        <f>ROUND((Reference!K$16*List!$H548)+Reference!K$17,0)</f>
        <v>3059</v>
      </c>
      <c r="S548" s="35">
        <f>ROUND((Reference!L$16*List!$H548)+Reference!L$17,0)</f>
        <v>3301</v>
      </c>
      <c r="T548" s="35">
        <f>ROUND((Reference!M$16*List!$H548)+Reference!M$17,0)</f>
        <v>3942</v>
      </c>
      <c r="U548" s="35">
        <f>ROUND((Reference!N$16*List!$H548)+Reference!N$17,0)</f>
        <v>15905</v>
      </c>
      <c r="V548" s="36">
        <f>ROUND((Reference!O$16*List!$H548)+Reference!O$17,0)</f>
        <v>591</v>
      </c>
      <c r="W548" s="36">
        <f>ROUND((Reference!P$16*List!$H548)+Reference!P$17,0)</f>
        <v>833</v>
      </c>
      <c r="X548" s="36">
        <f>ROUND((Reference!Q$16*List!$H548)+Reference!Q$17,0)</f>
        <v>417</v>
      </c>
      <c r="Y548" s="37"/>
      <c r="Z548" s="4" t="str">
        <f t="shared" si="17"/>
        <v>TOOMBS, Georgia</v>
      </c>
      <c r="AA548" s="31" t="s">
        <v>2009</v>
      </c>
      <c r="AB548" s="38" t="s">
        <v>54</v>
      </c>
      <c r="AC548" s="32" t="s">
        <v>1589</v>
      </c>
      <c r="AD548" s="39"/>
      <c r="AE548">
        <f t="shared" si="18"/>
        <v>0.74860000000000004</v>
      </c>
    </row>
    <row r="549" spans="1:31" x14ac:dyDescent="0.35">
      <c r="A549" s="28" t="s">
        <v>2010</v>
      </c>
      <c r="B549" s="28" t="s">
        <v>2011</v>
      </c>
      <c r="C549" s="41">
        <v>99911</v>
      </c>
      <c r="D549" s="30" t="s">
        <v>95</v>
      </c>
      <c r="E549" s="42" t="s">
        <v>2012</v>
      </c>
      <c r="F549" s="55" t="s">
        <v>1589</v>
      </c>
      <c r="G549" s="33" t="s">
        <v>64</v>
      </c>
      <c r="H549" s="44">
        <v>0.74860000000000004</v>
      </c>
      <c r="I549" s="35">
        <f>ROUND((Reference!B$16*List!$H549)+Reference!B$17,0)</f>
        <v>911</v>
      </c>
      <c r="J549" s="35">
        <f>ROUND((Reference!C$16*List!$H549)+Reference!C$17,0)</f>
        <v>1358</v>
      </c>
      <c r="K549" s="35">
        <f>ROUND((Reference!D$16*List!$H549)+Reference!D$17,0)</f>
        <v>1628</v>
      </c>
      <c r="L549" s="35">
        <f>ROUND((Reference!E$16*List!$H549)+Reference!E$17,0)</f>
        <v>2012</v>
      </c>
      <c r="M549" s="35">
        <f>ROUND((Reference!F$16*List!$H549)+Reference!F$17,0)</f>
        <v>2096</v>
      </c>
      <c r="N549" s="35">
        <f>ROUND((Reference!G$16*List!$H549)+Reference!G$17,0)</f>
        <v>2373</v>
      </c>
      <c r="O549" s="35">
        <f>ROUND((Reference!H$16*List!$H549)+Reference!H$17,0)</f>
        <v>2464</v>
      </c>
      <c r="P549" s="35">
        <f>ROUND((Reference!I$16*List!$H549)+Reference!I$17,0)</f>
        <v>2561</v>
      </c>
      <c r="Q549" s="35">
        <f>ROUND((Reference!J$16*List!$H549)+Reference!J$17,0)</f>
        <v>2965</v>
      </c>
      <c r="R549" s="35">
        <f>ROUND((Reference!K$16*List!$H549)+Reference!K$17,0)</f>
        <v>3059</v>
      </c>
      <c r="S549" s="35">
        <f>ROUND((Reference!L$16*List!$H549)+Reference!L$17,0)</f>
        <v>3301</v>
      </c>
      <c r="T549" s="35">
        <f>ROUND((Reference!M$16*List!$H549)+Reference!M$17,0)</f>
        <v>3942</v>
      </c>
      <c r="U549" s="35">
        <f>ROUND((Reference!N$16*List!$H549)+Reference!N$17,0)</f>
        <v>15905</v>
      </c>
      <c r="V549" s="36">
        <f>ROUND((Reference!O$16*List!$H549)+Reference!O$17,0)</f>
        <v>591</v>
      </c>
      <c r="W549" s="36">
        <f>ROUND((Reference!P$16*List!$H549)+Reference!P$17,0)</f>
        <v>833</v>
      </c>
      <c r="X549" s="36">
        <f>ROUND((Reference!Q$16*List!$H549)+Reference!Q$17,0)</f>
        <v>417</v>
      </c>
      <c r="Y549" s="37"/>
      <c r="Z549" s="4" t="str">
        <f t="shared" si="17"/>
        <v>TOWNS, Georgia</v>
      </c>
      <c r="AA549" s="42" t="s">
        <v>2012</v>
      </c>
      <c r="AB549" s="38" t="s">
        <v>54</v>
      </c>
      <c r="AC549" s="43" t="s">
        <v>1589</v>
      </c>
      <c r="AD549" s="45"/>
      <c r="AE549">
        <f t="shared" si="18"/>
        <v>0.74860000000000004</v>
      </c>
    </row>
    <row r="550" spans="1:31" x14ac:dyDescent="0.35">
      <c r="A550" s="28" t="s">
        <v>2013</v>
      </c>
      <c r="B550" s="28" t="s">
        <v>2014</v>
      </c>
      <c r="C550" s="41">
        <v>99911</v>
      </c>
      <c r="D550" s="30" t="s">
        <v>95</v>
      </c>
      <c r="E550" s="42" t="s">
        <v>2015</v>
      </c>
      <c r="F550" s="55" t="s">
        <v>1589</v>
      </c>
      <c r="G550" s="33" t="s">
        <v>64</v>
      </c>
      <c r="H550" s="44">
        <v>0.74860000000000004</v>
      </c>
      <c r="I550" s="35">
        <f>ROUND((Reference!B$16*List!$H550)+Reference!B$17,0)</f>
        <v>911</v>
      </c>
      <c r="J550" s="35">
        <f>ROUND((Reference!C$16*List!$H550)+Reference!C$17,0)</f>
        <v>1358</v>
      </c>
      <c r="K550" s="35">
        <f>ROUND((Reference!D$16*List!$H550)+Reference!D$17,0)</f>
        <v>1628</v>
      </c>
      <c r="L550" s="35">
        <f>ROUND((Reference!E$16*List!$H550)+Reference!E$17,0)</f>
        <v>2012</v>
      </c>
      <c r="M550" s="35">
        <f>ROUND((Reference!F$16*List!$H550)+Reference!F$17,0)</f>
        <v>2096</v>
      </c>
      <c r="N550" s="35">
        <f>ROUND((Reference!G$16*List!$H550)+Reference!G$17,0)</f>
        <v>2373</v>
      </c>
      <c r="O550" s="35">
        <f>ROUND((Reference!H$16*List!$H550)+Reference!H$17,0)</f>
        <v>2464</v>
      </c>
      <c r="P550" s="35">
        <f>ROUND((Reference!I$16*List!$H550)+Reference!I$17,0)</f>
        <v>2561</v>
      </c>
      <c r="Q550" s="35">
        <f>ROUND((Reference!J$16*List!$H550)+Reference!J$17,0)</f>
        <v>2965</v>
      </c>
      <c r="R550" s="35">
        <f>ROUND((Reference!K$16*List!$H550)+Reference!K$17,0)</f>
        <v>3059</v>
      </c>
      <c r="S550" s="35">
        <f>ROUND((Reference!L$16*List!$H550)+Reference!L$17,0)</f>
        <v>3301</v>
      </c>
      <c r="T550" s="35">
        <f>ROUND((Reference!M$16*List!$H550)+Reference!M$17,0)</f>
        <v>3942</v>
      </c>
      <c r="U550" s="35">
        <f>ROUND((Reference!N$16*List!$H550)+Reference!N$17,0)</f>
        <v>15905</v>
      </c>
      <c r="V550" s="36">
        <f>ROUND((Reference!O$16*List!$H550)+Reference!O$17,0)</f>
        <v>591</v>
      </c>
      <c r="W550" s="36">
        <f>ROUND((Reference!P$16*List!$H550)+Reference!P$17,0)</f>
        <v>833</v>
      </c>
      <c r="X550" s="36">
        <f>ROUND((Reference!Q$16*List!$H550)+Reference!Q$17,0)</f>
        <v>417</v>
      </c>
      <c r="Y550" s="37"/>
      <c r="Z550" s="4" t="str">
        <f t="shared" si="17"/>
        <v>TREUTLEN, Georgia</v>
      </c>
      <c r="AA550" s="42" t="s">
        <v>2015</v>
      </c>
      <c r="AB550" s="38" t="s">
        <v>54</v>
      </c>
      <c r="AC550" s="43" t="s">
        <v>1589</v>
      </c>
      <c r="AD550" s="45"/>
      <c r="AE550">
        <f t="shared" si="18"/>
        <v>0.74860000000000004</v>
      </c>
    </row>
    <row r="551" spans="1:31" x14ac:dyDescent="0.35">
      <c r="A551" s="28" t="s">
        <v>2016</v>
      </c>
      <c r="B551" s="28" t="s">
        <v>2017</v>
      </c>
      <c r="C551" s="41">
        <v>99911</v>
      </c>
      <c r="D551" s="30" t="s">
        <v>95</v>
      </c>
      <c r="E551" s="42" t="s">
        <v>2018</v>
      </c>
      <c r="F551" s="55" t="s">
        <v>1589</v>
      </c>
      <c r="G551" s="33" t="s">
        <v>64</v>
      </c>
      <c r="H551" s="44">
        <v>0.74860000000000004</v>
      </c>
      <c r="I551" s="35">
        <f>ROUND((Reference!B$16*List!$H551)+Reference!B$17,0)</f>
        <v>911</v>
      </c>
      <c r="J551" s="35">
        <f>ROUND((Reference!C$16*List!$H551)+Reference!C$17,0)</f>
        <v>1358</v>
      </c>
      <c r="K551" s="35">
        <f>ROUND((Reference!D$16*List!$H551)+Reference!D$17,0)</f>
        <v>1628</v>
      </c>
      <c r="L551" s="35">
        <f>ROUND((Reference!E$16*List!$H551)+Reference!E$17,0)</f>
        <v>2012</v>
      </c>
      <c r="M551" s="35">
        <f>ROUND((Reference!F$16*List!$H551)+Reference!F$17,0)</f>
        <v>2096</v>
      </c>
      <c r="N551" s="35">
        <f>ROUND((Reference!G$16*List!$H551)+Reference!G$17,0)</f>
        <v>2373</v>
      </c>
      <c r="O551" s="35">
        <f>ROUND((Reference!H$16*List!$H551)+Reference!H$17,0)</f>
        <v>2464</v>
      </c>
      <c r="P551" s="35">
        <f>ROUND((Reference!I$16*List!$H551)+Reference!I$17,0)</f>
        <v>2561</v>
      </c>
      <c r="Q551" s="35">
        <f>ROUND((Reference!J$16*List!$H551)+Reference!J$17,0)</f>
        <v>2965</v>
      </c>
      <c r="R551" s="35">
        <f>ROUND((Reference!K$16*List!$H551)+Reference!K$17,0)</f>
        <v>3059</v>
      </c>
      <c r="S551" s="35">
        <f>ROUND((Reference!L$16*List!$H551)+Reference!L$17,0)</f>
        <v>3301</v>
      </c>
      <c r="T551" s="35">
        <f>ROUND((Reference!M$16*List!$H551)+Reference!M$17,0)</f>
        <v>3942</v>
      </c>
      <c r="U551" s="35">
        <f>ROUND((Reference!N$16*List!$H551)+Reference!N$17,0)</f>
        <v>15905</v>
      </c>
      <c r="V551" s="36">
        <f>ROUND((Reference!O$16*List!$H551)+Reference!O$17,0)</f>
        <v>591</v>
      </c>
      <c r="W551" s="36">
        <f>ROUND((Reference!P$16*List!$H551)+Reference!P$17,0)</f>
        <v>833</v>
      </c>
      <c r="X551" s="36">
        <f>ROUND((Reference!Q$16*List!$H551)+Reference!Q$17,0)</f>
        <v>417</v>
      </c>
      <c r="Y551" s="37"/>
      <c r="Z551" s="4" t="str">
        <f t="shared" si="17"/>
        <v>TROUP, Georgia</v>
      </c>
      <c r="AA551" s="42" t="s">
        <v>2018</v>
      </c>
      <c r="AB551" s="38" t="s">
        <v>54</v>
      </c>
      <c r="AC551" s="43" t="s">
        <v>1589</v>
      </c>
      <c r="AD551" s="45"/>
      <c r="AE551">
        <f t="shared" si="18"/>
        <v>0.74860000000000004</v>
      </c>
    </row>
    <row r="552" spans="1:31" x14ac:dyDescent="0.35">
      <c r="A552" s="28" t="s">
        <v>2019</v>
      </c>
      <c r="B552" s="28" t="s">
        <v>2020</v>
      </c>
      <c r="C552" s="41">
        <v>99911</v>
      </c>
      <c r="D552" s="30" t="s">
        <v>95</v>
      </c>
      <c r="E552" s="42" t="s">
        <v>2021</v>
      </c>
      <c r="F552" s="55" t="s">
        <v>1589</v>
      </c>
      <c r="G552" s="33" t="s">
        <v>64</v>
      </c>
      <c r="H552" s="44">
        <v>0.74860000000000004</v>
      </c>
      <c r="I552" s="35">
        <f>ROUND((Reference!B$16*List!$H552)+Reference!B$17,0)</f>
        <v>911</v>
      </c>
      <c r="J552" s="35">
        <f>ROUND((Reference!C$16*List!$H552)+Reference!C$17,0)</f>
        <v>1358</v>
      </c>
      <c r="K552" s="35">
        <f>ROUND((Reference!D$16*List!$H552)+Reference!D$17,0)</f>
        <v>1628</v>
      </c>
      <c r="L552" s="35">
        <f>ROUND((Reference!E$16*List!$H552)+Reference!E$17,0)</f>
        <v>2012</v>
      </c>
      <c r="M552" s="35">
        <f>ROUND((Reference!F$16*List!$H552)+Reference!F$17,0)</f>
        <v>2096</v>
      </c>
      <c r="N552" s="35">
        <f>ROUND((Reference!G$16*List!$H552)+Reference!G$17,0)</f>
        <v>2373</v>
      </c>
      <c r="O552" s="35">
        <f>ROUND((Reference!H$16*List!$H552)+Reference!H$17,0)</f>
        <v>2464</v>
      </c>
      <c r="P552" s="35">
        <f>ROUND((Reference!I$16*List!$H552)+Reference!I$17,0)</f>
        <v>2561</v>
      </c>
      <c r="Q552" s="35">
        <f>ROUND((Reference!J$16*List!$H552)+Reference!J$17,0)</f>
        <v>2965</v>
      </c>
      <c r="R552" s="35">
        <f>ROUND((Reference!K$16*List!$H552)+Reference!K$17,0)</f>
        <v>3059</v>
      </c>
      <c r="S552" s="35">
        <f>ROUND((Reference!L$16*List!$H552)+Reference!L$17,0)</f>
        <v>3301</v>
      </c>
      <c r="T552" s="35">
        <f>ROUND((Reference!M$16*List!$H552)+Reference!M$17,0)</f>
        <v>3942</v>
      </c>
      <c r="U552" s="35">
        <f>ROUND((Reference!N$16*List!$H552)+Reference!N$17,0)</f>
        <v>15905</v>
      </c>
      <c r="V552" s="36">
        <f>ROUND((Reference!O$16*List!$H552)+Reference!O$17,0)</f>
        <v>591</v>
      </c>
      <c r="W552" s="36">
        <f>ROUND((Reference!P$16*List!$H552)+Reference!P$17,0)</f>
        <v>833</v>
      </c>
      <c r="X552" s="36">
        <f>ROUND((Reference!Q$16*List!$H552)+Reference!Q$17,0)</f>
        <v>417</v>
      </c>
      <c r="Y552" s="37"/>
      <c r="Z552" s="4" t="str">
        <f t="shared" si="17"/>
        <v>TURNER, Georgia</v>
      </c>
      <c r="AA552" s="42" t="s">
        <v>2021</v>
      </c>
      <c r="AB552" s="38" t="s">
        <v>54</v>
      </c>
      <c r="AC552" s="43" t="s">
        <v>1589</v>
      </c>
      <c r="AD552" s="45"/>
      <c r="AE552">
        <f t="shared" si="18"/>
        <v>0.74860000000000004</v>
      </c>
    </row>
    <row r="553" spans="1:31" x14ac:dyDescent="0.35">
      <c r="A553" s="28" t="s">
        <v>2022</v>
      </c>
      <c r="B553" s="28" t="s">
        <v>2023</v>
      </c>
      <c r="C553" s="41">
        <v>31420</v>
      </c>
      <c r="D553" s="30" t="s">
        <v>1152</v>
      </c>
      <c r="E553" s="42" t="s">
        <v>2024</v>
      </c>
      <c r="F553" s="54" t="s">
        <v>1589</v>
      </c>
      <c r="G553" s="33" t="s">
        <v>53</v>
      </c>
      <c r="H553" s="44">
        <v>0.88260000000000005</v>
      </c>
      <c r="I553" s="35">
        <f>ROUND((Reference!B$16*List!$H553)+Reference!B$17,0)</f>
        <v>1026</v>
      </c>
      <c r="J553" s="35">
        <f>ROUND((Reference!C$16*List!$H553)+Reference!C$17,0)</f>
        <v>1530</v>
      </c>
      <c r="K553" s="35">
        <f>ROUND((Reference!D$16*List!$H553)+Reference!D$17,0)</f>
        <v>1833</v>
      </c>
      <c r="L553" s="35">
        <f>ROUND((Reference!E$16*List!$H553)+Reference!E$17,0)</f>
        <v>2266</v>
      </c>
      <c r="M553" s="35">
        <f>ROUND((Reference!F$16*List!$H553)+Reference!F$17,0)</f>
        <v>2361</v>
      </c>
      <c r="N553" s="35">
        <f>ROUND((Reference!G$16*List!$H553)+Reference!G$17,0)</f>
        <v>2672</v>
      </c>
      <c r="O553" s="35">
        <f>ROUND((Reference!H$16*List!$H553)+Reference!H$17,0)</f>
        <v>2775</v>
      </c>
      <c r="P553" s="35">
        <f>ROUND((Reference!I$16*List!$H553)+Reference!I$17,0)</f>
        <v>2884</v>
      </c>
      <c r="Q553" s="35">
        <f>ROUND((Reference!J$16*List!$H553)+Reference!J$17,0)</f>
        <v>3339</v>
      </c>
      <c r="R553" s="35">
        <f>ROUND((Reference!K$16*List!$H553)+Reference!K$17,0)</f>
        <v>3445</v>
      </c>
      <c r="S553" s="35">
        <f>ROUND((Reference!L$16*List!$H553)+Reference!L$17,0)</f>
        <v>3717</v>
      </c>
      <c r="T553" s="35">
        <f>ROUND((Reference!M$16*List!$H553)+Reference!M$17,0)</f>
        <v>4439</v>
      </c>
      <c r="U553" s="35">
        <f>ROUND((Reference!N$16*List!$H553)+Reference!N$17,0)</f>
        <v>17910</v>
      </c>
      <c r="V553" s="36">
        <f>ROUND((Reference!O$16*List!$H553)+Reference!O$17,0)</f>
        <v>666</v>
      </c>
      <c r="W553" s="36">
        <f>ROUND((Reference!P$16*List!$H553)+Reference!P$17,0)</f>
        <v>938</v>
      </c>
      <c r="X553" s="36">
        <f>ROUND((Reference!Q$16*List!$H553)+Reference!Q$17,0)</f>
        <v>469</v>
      </c>
      <c r="Y553" s="37"/>
      <c r="Z553" s="4" t="str">
        <f t="shared" si="17"/>
        <v>TWIGGS, Georgia</v>
      </c>
      <c r="AA553" s="42" t="s">
        <v>2024</v>
      </c>
      <c r="AB553" s="38" t="s">
        <v>54</v>
      </c>
      <c r="AC553" s="43" t="s">
        <v>1589</v>
      </c>
      <c r="AD553" s="45"/>
      <c r="AE553">
        <f t="shared" si="18"/>
        <v>0.88260000000000005</v>
      </c>
    </row>
    <row r="554" spans="1:31" x14ac:dyDescent="0.35">
      <c r="A554" s="28" t="s">
        <v>2025</v>
      </c>
      <c r="B554" s="28" t="s">
        <v>2026</v>
      </c>
      <c r="C554" s="41">
        <v>99911</v>
      </c>
      <c r="D554" s="30" t="s">
        <v>95</v>
      </c>
      <c r="E554" s="42" t="s">
        <v>757</v>
      </c>
      <c r="F554" s="55" t="s">
        <v>1589</v>
      </c>
      <c r="G554" s="33" t="s">
        <v>64</v>
      </c>
      <c r="H554" s="44">
        <v>0.74860000000000004</v>
      </c>
      <c r="I554" s="35">
        <f>ROUND((Reference!B$16*List!$H554)+Reference!B$17,0)</f>
        <v>911</v>
      </c>
      <c r="J554" s="35">
        <f>ROUND((Reference!C$16*List!$H554)+Reference!C$17,0)</f>
        <v>1358</v>
      </c>
      <c r="K554" s="35">
        <f>ROUND((Reference!D$16*List!$H554)+Reference!D$17,0)</f>
        <v>1628</v>
      </c>
      <c r="L554" s="35">
        <f>ROUND((Reference!E$16*List!$H554)+Reference!E$17,0)</f>
        <v>2012</v>
      </c>
      <c r="M554" s="35">
        <f>ROUND((Reference!F$16*List!$H554)+Reference!F$17,0)</f>
        <v>2096</v>
      </c>
      <c r="N554" s="35">
        <f>ROUND((Reference!G$16*List!$H554)+Reference!G$17,0)</f>
        <v>2373</v>
      </c>
      <c r="O554" s="35">
        <f>ROUND((Reference!H$16*List!$H554)+Reference!H$17,0)</f>
        <v>2464</v>
      </c>
      <c r="P554" s="35">
        <f>ROUND((Reference!I$16*List!$H554)+Reference!I$17,0)</f>
        <v>2561</v>
      </c>
      <c r="Q554" s="35">
        <f>ROUND((Reference!J$16*List!$H554)+Reference!J$17,0)</f>
        <v>2965</v>
      </c>
      <c r="R554" s="35">
        <f>ROUND((Reference!K$16*List!$H554)+Reference!K$17,0)</f>
        <v>3059</v>
      </c>
      <c r="S554" s="35">
        <f>ROUND((Reference!L$16*List!$H554)+Reference!L$17,0)</f>
        <v>3301</v>
      </c>
      <c r="T554" s="35">
        <f>ROUND((Reference!M$16*List!$H554)+Reference!M$17,0)</f>
        <v>3942</v>
      </c>
      <c r="U554" s="35">
        <f>ROUND((Reference!N$16*List!$H554)+Reference!N$17,0)</f>
        <v>15905</v>
      </c>
      <c r="V554" s="36">
        <f>ROUND((Reference!O$16*List!$H554)+Reference!O$17,0)</f>
        <v>591</v>
      </c>
      <c r="W554" s="36">
        <f>ROUND((Reference!P$16*List!$H554)+Reference!P$17,0)</f>
        <v>833</v>
      </c>
      <c r="X554" s="36">
        <f>ROUND((Reference!Q$16*List!$H554)+Reference!Q$17,0)</f>
        <v>417</v>
      </c>
      <c r="Y554" s="37"/>
      <c r="Z554" s="4" t="str">
        <f t="shared" si="17"/>
        <v>UNION, Georgia</v>
      </c>
      <c r="AA554" s="42" t="s">
        <v>757</v>
      </c>
      <c r="AB554" s="38" t="s">
        <v>54</v>
      </c>
      <c r="AC554" s="43" t="s">
        <v>1589</v>
      </c>
      <c r="AD554" s="45"/>
      <c r="AE554">
        <f t="shared" si="18"/>
        <v>0.74860000000000004</v>
      </c>
    </row>
    <row r="555" spans="1:31" x14ac:dyDescent="0.35">
      <c r="A555" s="28" t="s">
        <v>2027</v>
      </c>
      <c r="B555" s="28" t="s">
        <v>2028</v>
      </c>
      <c r="C555" s="41">
        <v>99911</v>
      </c>
      <c r="D555" s="30" t="s">
        <v>95</v>
      </c>
      <c r="E555" s="42" t="s">
        <v>2029</v>
      </c>
      <c r="F555" s="55" t="s">
        <v>1589</v>
      </c>
      <c r="G555" s="33" t="s">
        <v>64</v>
      </c>
      <c r="H555" s="44">
        <v>0.74860000000000004</v>
      </c>
      <c r="I555" s="35">
        <f>ROUND((Reference!B$16*List!$H555)+Reference!B$17,0)</f>
        <v>911</v>
      </c>
      <c r="J555" s="35">
        <f>ROUND((Reference!C$16*List!$H555)+Reference!C$17,0)</f>
        <v>1358</v>
      </c>
      <c r="K555" s="35">
        <f>ROUND((Reference!D$16*List!$H555)+Reference!D$17,0)</f>
        <v>1628</v>
      </c>
      <c r="L555" s="35">
        <f>ROUND((Reference!E$16*List!$H555)+Reference!E$17,0)</f>
        <v>2012</v>
      </c>
      <c r="M555" s="35">
        <f>ROUND((Reference!F$16*List!$H555)+Reference!F$17,0)</f>
        <v>2096</v>
      </c>
      <c r="N555" s="35">
        <f>ROUND((Reference!G$16*List!$H555)+Reference!G$17,0)</f>
        <v>2373</v>
      </c>
      <c r="O555" s="35">
        <f>ROUND((Reference!H$16*List!$H555)+Reference!H$17,0)</f>
        <v>2464</v>
      </c>
      <c r="P555" s="35">
        <f>ROUND((Reference!I$16*List!$H555)+Reference!I$17,0)</f>
        <v>2561</v>
      </c>
      <c r="Q555" s="35">
        <f>ROUND((Reference!J$16*List!$H555)+Reference!J$17,0)</f>
        <v>2965</v>
      </c>
      <c r="R555" s="35">
        <f>ROUND((Reference!K$16*List!$H555)+Reference!K$17,0)</f>
        <v>3059</v>
      </c>
      <c r="S555" s="35">
        <f>ROUND((Reference!L$16*List!$H555)+Reference!L$17,0)</f>
        <v>3301</v>
      </c>
      <c r="T555" s="35">
        <f>ROUND((Reference!M$16*List!$H555)+Reference!M$17,0)</f>
        <v>3942</v>
      </c>
      <c r="U555" s="35">
        <f>ROUND((Reference!N$16*List!$H555)+Reference!N$17,0)</f>
        <v>15905</v>
      </c>
      <c r="V555" s="36">
        <f>ROUND((Reference!O$16*List!$H555)+Reference!O$17,0)</f>
        <v>591</v>
      </c>
      <c r="W555" s="36">
        <f>ROUND((Reference!P$16*List!$H555)+Reference!P$17,0)</f>
        <v>833</v>
      </c>
      <c r="X555" s="36">
        <f>ROUND((Reference!Q$16*List!$H555)+Reference!Q$17,0)</f>
        <v>417</v>
      </c>
      <c r="Y555" s="37"/>
      <c r="Z555" s="4" t="str">
        <f t="shared" si="17"/>
        <v>UPSON, Georgia</v>
      </c>
      <c r="AA555" s="42" t="s">
        <v>2029</v>
      </c>
      <c r="AB555" s="38" t="s">
        <v>54</v>
      </c>
      <c r="AC555" s="43" t="s">
        <v>1589</v>
      </c>
      <c r="AD555" s="45"/>
      <c r="AE555">
        <f t="shared" si="18"/>
        <v>0.74860000000000004</v>
      </c>
    </row>
    <row r="556" spans="1:31" x14ac:dyDescent="0.35">
      <c r="A556" s="28" t="s">
        <v>2030</v>
      </c>
      <c r="B556" s="28" t="s">
        <v>2031</v>
      </c>
      <c r="C556" s="29">
        <v>16860</v>
      </c>
      <c r="D556" s="30" t="s">
        <v>539</v>
      </c>
      <c r="E556" s="31" t="s">
        <v>319</v>
      </c>
      <c r="F556" s="54" t="s">
        <v>1589</v>
      </c>
      <c r="G556" s="33" t="s">
        <v>53</v>
      </c>
      <c r="H556" s="40">
        <v>0.83250000000000002</v>
      </c>
      <c r="I556" s="35">
        <f>ROUND((Reference!B$16*List!$H556)+Reference!B$17,0)</f>
        <v>983</v>
      </c>
      <c r="J556" s="35">
        <f>ROUND((Reference!C$16*List!$H556)+Reference!C$17,0)</f>
        <v>1466</v>
      </c>
      <c r="K556" s="35">
        <f>ROUND((Reference!D$16*List!$H556)+Reference!D$17,0)</f>
        <v>1756</v>
      </c>
      <c r="L556" s="35">
        <f>ROUND((Reference!E$16*List!$H556)+Reference!E$17,0)</f>
        <v>2171</v>
      </c>
      <c r="M556" s="35">
        <f>ROUND((Reference!F$16*List!$H556)+Reference!F$17,0)</f>
        <v>2262</v>
      </c>
      <c r="N556" s="35">
        <f>ROUND((Reference!G$16*List!$H556)+Reference!G$17,0)</f>
        <v>2560</v>
      </c>
      <c r="O556" s="35">
        <f>ROUND((Reference!H$16*List!$H556)+Reference!H$17,0)</f>
        <v>2658</v>
      </c>
      <c r="P556" s="35">
        <f>ROUND((Reference!I$16*List!$H556)+Reference!I$17,0)</f>
        <v>2763</v>
      </c>
      <c r="Q556" s="35">
        <f>ROUND((Reference!J$16*List!$H556)+Reference!J$17,0)</f>
        <v>3199</v>
      </c>
      <c r="R556" s="35">
        <f>ROUND((Reference!K$16*List!$H556)+Reference!K$17,0)</f>
        <v>3300</v>
      </c>
      <c r="S556" s="35">
        <f>ROUND((Reference!L$16*List!$H556)+Reference!L$17,0)</f>
        <v>3561</v>
      </c>
      <c r="T556" s="35">
        <f>ROUND((Reference!M$16*List!$H556)+Reference!M$17,0)</f>
        <v>4253</v>
      </c>
      <c r="U556" s="35">
        <f>ROUND((Reference!N$16*List!$H556)+Reference!N$17,0)</f>
        <v>17160</v>
      </c>
      <c r="V556" s="36">
        <f>ROUND((Reference!O$16*List!$H556)+Reference!O$17,0)</f>
        <v>638</v>
      </c>
      <c r="W556" s="36">
        <f>ROUND((Reference!P$16*List!$H556)+Reference!P$17,0)</f>
        <v>899</v>
      </c>
      <c r="X556" s="36">
        <f>ROUND((Reference!Q$16*List!$H556)+Reference!Q$17,0)</f>
        <v>449</v>
      </c>
      <c r="Y556" s="37"/>
      <c r="Z556" s="4" t="str">
        <f t="shared" si="17"/>
        <v>WALKER, Georgia</v>
      </c>
      <c r="AA556" s="31" t="s">
        <v>319</v>
      </c>
      <c r="AB556" s="38" t="s">
        <v>54</v>
      </c>
      <c r="AC556" s="32" t="s">
        <v>1589</v>
      </c>
      <c r="AD556" s="39"/>
      <c r="AE556">
        <f t="shared" si="18"/>
        <v>0.83250000000000002</v>
      </c>
    </row>
    <row r="557" spans="1:31" x14ac:dyDescent="0.35">
      <c r="A557" s="28" t="s">
        <v>2032</v>
      </c>
      <c r="B557" s="28" t="s">
        <v>2033</v>
      </c>
      <c r="C557" s="41">
        <v>12060</v>
      </c>
      <c r="D557" s="30" t="s">
        <v>353</v>
      </c>
      <c r="E557" s="42" t="s">
        <v>1578</v>
      </c>
      <c r="F557" s="54" t="s">
        <v>1589</v>
      </c>
      <c r="G557" s="33" t="s">
        <v>53</v>
      </c>
      <c r="H557" s="44">
        <v>0.94930000000000003</v>
      </c>
      <c r="I557" s="35">
        <f>ROUND((Reference!B$16*List!$H557)+Reference!B$17,0)</f>
        <v>1083</v>
      </c>
      <c r="J557" s="35">
        <f>ROUND((Reference!C$16*List!$H557)+Reference!C$17,0)</f>
        <v>1615</v>
      </c>
      <c r="K557" s="35">
        <f>ROUND((Reference!D$16*List!$H557)+Reference!D$17,0)</f>
        <v>1935</v>
      </c>
      <c r="L557" s="35">
        <f>ROUND((Reference!E$16*List!$H557)+Reference!E$17,0)</f>
        <v>2392</v>
      </c>
      <c r="M557" s="35">
        <f>ROUND((Reference!F$16*List!$H557)+Reference!F$17,0)</f>
        <v>2492</v>
      </c>
      <c r="N557" s="35">
        <f>ROUND((Reference!G$16*List!$H557)+Reference!G$17,0)</f>
        <v>2821</v>
      </c>
      <c r="O557" s="35">
        <f>ROUND((Reference!H$16*List!$H557)+Reference!H$17,0)</f>
        <v>2929</v>
      </c>
      <c r="P557" s="35">
        <f>ROUND((Reference!I$16*List!$H557)+Reference!I$17,0)</f>
        <v>3044</v>
      </c>
      <c r="Q557" s="35">
        <f>ROUND((Reference!J$16*List!$H557)+Reference!J$17,0)</f>
        <v>3525</v>
      </c>
      <c r="R557" s="35">
        <f>ROUND((Reference!K$16*List!$H557)+Reference!K$17,0)</f>
        <v>3637</v>
      </c>
      <c r="S557" s="35">
        <f>ROUND((Reference!L$16*List!$H557)+Reference!L$17,0)</f>
        <v>3924</v>
      </c>
      <c r="T557" s="35">
        <f>ROUND((Reference!M$16*List!$H557)+Reference!M$17,0)</f>
        <v>4686</v>
      </c>
      <c r="U557" s="35">
        <f>ROUND((Reference!N$16*List!$H557)+Reference!N$17,0)</f>
        <v>18909</v>
      </c>
      <c r="V557" s="36">
        <f>ROUND((Reference!O$16*List!$H557)+Reference!O$17,0)</f>
        <v>703</v>
      </c>
      <c r="W557" s="36">
        <f>ROUND((Reference!P$16*List!$H557)+Reference!P$17,0)</f>
        <v>990</v>
      </c>
      <c r="X557" s="36">
        <f>ROUND((Reference!Q$16*List!$H557)+Reference!Q$17,0)</f>
        <v>495</v>
      </c>
      <c r="Y557" s="37"/>
      <c r="Z557" s="4" t="str">
        <f t="shared" si="17"/>
        <v>WALTON, Georgia</v>
      </c>
      <c r="AA557" s="42" t="s">
        <v>1578</v>
      </c>
      <c r="AB557" s="38" t="s">
        <v>54</v>
      </c>
      <c r="AC557" s="43" t="s">
        <v>1589</v>
      </c>
      <c r="AD557" s="45"/>
      <c r="AE557">
        <f t="shared" si="18"/>
        <v>0.94930000000000003</v>
      </c>
    </row>
    <row r="558" spans="1:31" x14ac:dyDescent="0.35">
      <c r="A558" s="28" t="s">
        <v>2034</v>
      </c>
      <c r="B558" s="28" t="s">
        <v>2035</v>
      </c>
      <c r="C558" s="41">
        <v>99911</v>
      </c>
      <c r="D558" s="30" t="s">
        <v>95</v>
      </c>
      <c r="E558" s="42" t="s">
        <v>2036</v>
      </c>
      <c r="F558" s="55" t="s">
        <v>1589</v>
      </c>
      <c r="G558" s="33" t="s">
        <v>64</v>
      </c>
      <c r="H558" s="44">
        <v>0.74860000000000004</v>
      </c>
      <c r="I558" s="35">
        <f>ROUND((Reference!B$16*List!$H558)+Reference!B$17,0)</f>
        <v>911</v>
      </c>
      <c r="J558" s="35">
        <f>ROUND((Reference!C$16*List!$H558)+Reference!C$17,0)</f>
        <v>1358</v>
      </c>
      <c r="K558" s="35">
        <f>ROUND((Reference!D$16*List!$H558)+Reference!D$17,0)</f>
        <v>1628</v>
      </c>
      <c r="L558" s="35">
        <f>ROUND((Reference!E$16*List!$H558)+Reference!E$17,0)</f>
        <v>2012</v>
      </c>
      <c r="M558" s="35">
        <f>ROUND((Reference!F$16*List!$H558)+Reference!F$17,0)</f>
        <v>2096</v>
      </c>
      <c r="N558" s="35">
        <f>ROUND((Reference!G$16*List!$H558)+Reference!G$17,0)</f>
        <v>2373</v>
      </c>
      <c r="O558" s="35">
        <f>ROUND((Reference!H$16*List!$H558)+Reference!H$17,0)</f>
        <v>2464</v>
      </c>
      <c r="P558" s="35">
        <f>ROUND((Reference!I$16*List!$H558)+Reference!I$17,0)</f>
        <v>2561</v>
      </c>
      <c r="Q558" s="35">
        <f>ROUND((Reference!J$16*List!$H558)+Reference!J$17,0)</f>
        <v>2965</v>
      </c>
      <c r="R558" s="35">
        <f>ROUND((Reference!K$16*List!$H558)+Reference!K$17,0)</f>
        <v>3059</v>
      </c>
      <c r="S558" s="35">
        <f>ROUND((Reference!L$16*List!$H558)+Reference!L$17,0)</f>
        <v>3301</v>
      </c>
      <c r="T558" s="35">
        <f>ROUND((Reference!M$16*List!$H558)+Reference!M$17,0)</f>
        <v>3942</v>
      </c>
      <c r="U558" s="35">
        <f>ROUND((Reference!N$16*List!$H558)+Reference!N$17,0)</f>
        <v>15905</v>
      </c>
      <c r="V558" s="36">
        <f>ROUND((Reference!O$16*List!$H558)+Reference!O$17,0)</f>
        <v>591</v>
      </c>
      <c r="W558" s="36">
        <f>ROUND((Reference!P$16*List!$H558)+Reference!P$17,0)</f>
        <v>833</v>
      </c>
      <c r="X558" s="36">
        <f>ROUND((Reference!Q$16*List!$H558)+Reference!Q$17,0)</f>
        <v>417</v>
      </c>
      <c r="Y558" s="37"/>
      <c r="Z558" s="4" t="str">
        <f t="shared" si="17"/>
        <v>WARE, Georgia</v>
      </c>
      <c r="AA558" s="42" t="s">
        <v>2036</v>
      </c>
      <c r="AB558" s="38" t="s">
        <v>54</v>
      </c>
      <c r="AC558" s="43" t="s">
        <v>1589</v>
      </c>
      <c r="AD558" s="45"/>
      <c r="AE558">
        <f t="shared" si="18"/>
        <v>0.74860000000000004</v>
      </c>
    </row>
    <row r="559" spans="1:31" x14ac:dyDescent="0.35">
      <c r="A559" s="28" t="s">
        <v>2037</v>
      </c>
      <c r="B559" s="28" t="s">
        <v>2038</v>
      </c>
      <c r="C559" s="41">
        <v>99911</v>
      </c>
      <c r="D559" s="30" t="s">
        <v>95</v>
      </c>
      <c r="E559" s="42" t="s">
        <v>2039</v>
      </c>
      <c r="F559" s="55" t="s">
        <v>1589</v>
      </c>
      <c r="G559" s="33" t="s">
        <v>64</v>
      </c>
      <c r="H559" s="44">
        <v>0.74860000000000004</v>
      </c>
      <c r="I559" s="35">
        <f>ROUND((Reference!B$16*List!$H559)+Reference!B$17,0)</f>
        <v>911</v>
      </c>
      <c r="J559" s="35">
        <f>ROUND((Reference!C$16*List!$H559)+Reference!C$17,0)</f>
        <v>1358</v>
      </c>
      <c r="K559" s="35">
        <f>ROUND((Reference!D$16*List!$H559)+Reference!D$17,0)</f>
        <v>1628</v>
      </c>
      <c r="L559" s="35">
        <f>ROUND((Reference!E$16*List!$H559)+Reference!E$17,0)</f>
        <v>2012</v>
      </c>
      <c r="M559" s="35">
        <f>ROUND((Reference!F$16*List!$H559)+Reference!F$17,0)</f>
        <v>2096</v>
      </c>
      <c r="N559" s="35">
        <f>ROUND((Reference!G$16*List!$H559)+Reference!G$17,0)</f>
        <v>2373</v>
      </c>
      <c r="O559" s="35">
        <f>ROUND((Reference!H$16*List!$H559)+Reference!H$17,0)</f>
        <v>2464</v>
      </c>
      <c r="P559" s="35">
        <f>ROUND((Reference!I$16*List!$H559)+Reference!I$17,0)</f>
        <v>2561</v>
      </c>
      <c r="Q559" s="35">
        <f>ROUND((Reference!J$16*List!$H559)+Reference!J$17,0)</f>
        <v>2965</v>
      </c>
      <c r="R559" s="35">
        <f>ROUND((Reference!K$16*List!$H559)+Reference!K$17,0)</f>
        <v>3059</v>
      </c>
      <c r="S559" s="35">
        <f>ROUND((Reference!L$16*List!$H559)+Reference!L$17,0)</f>
        <v>3301</v>
      </c>
      <c r="T559" s="35">
        <f>ROUND((Reference!M$16*List!$H559)+Reference!M$17,0)</f>
        <v>3942</v>
      </c>
      <c r="U559" s="35">
        <f>ROUND((Reference!N$16*List!$H559)+Reference!N$17,0)</f>
        <v>15905</v>
      </c>
      <c r="V559" s="36">
        <f>ROUND((Reference!O$16*List!$H559)+Reference!O$17,0)</f>
        <v>591</v>
      </c>
      <c r="W559" s="36">
        <f>ROUND((Reference!P$16*List!$H559)+Reference!P$17,0)</f>
        <v>833</v>
      </c>
      <c r="X559" s="36">
        <f>ROUND((Reference!Q$16*List!$H559)+Reference!Q$17,0)</f>
        <v>417</v>
      </c>
      <c r="Y559" s="37"/>
      <c r="Z559" s="4" t="str">
        <f t="shared" si="17"/>
        <v>WARREN, Georgia</v>
      </c>
      <c r="AA559" s="42" t="s">
        <v>2039</v>
      </c>
      <c r="AB559" s="38" t="s">
        <v>54</v>
      </c>
      <c r="AC559" s="43" t="s">
        <v>1589</v>
      </c>
      <c r="AD559" s="45"/>
      <c r="AE559">
        <f t="shared" si="18"/>
        <v>0.74860000000000004</v>
      </c>
    </row>
    <row r="560" spans="1:31" x14ac:dyDescent="0.35">
      <c r="A560" s="28" t="s">
        <v>2040</v>
      </c>
      <c r="B560" s="28" t="s">
        <v>2041</v>
      </c>
      <c r="C560" s="29">
        <v>99911</v>
      </c>
      <c r="D560" s="30" t="s">
        <v>95</v>
      </c>
      <c r="E560" s="31" t="s">
        <v>259</v>
      </c>
      <c r="F560" s="55" t="s">
        <v>1589</v>
      </c>
      <c r="G560" s="33" t="s">
        <v>64</v>
      </c>
      <c r="H560" s="40">
        <v>0.74860000000000004</v>
      </c>
      <c r="I560" s="35">
        <f>ROUND((Reference!B$16*List!$H560)+Reference!B$17,0)</f>
        <v>911</v>
      </c>
      <c r="J560" s="35">
        <f>ROUND((Reference!C$16*List!$H560)+Reference!C$17,0)</f>
        <v>1358</v>
      </c>
      <c r="K560" s="35">
        <f>ROUND((Reference!D$16*List!$H560)+Reference!D$17,0)</f>
        <v>1628</v>
      </c>
      <c r="L560" s="35">
        <f>ROUND((Reference!E$16*List!$H560)+Reference!E$17,0)</f>
        <v>2012</v>
      </c>
      <c r="M560" s="35">
        <f>ROUND((Reference!F$16*List!$H560)+Reference!F$17,0)</f>
        <v>2096</v>
      </c>
      <c r="N560" s="35">
        <f>ROUND((Reference!G$16*List!$H560)+Reference!G$17,0)</f>
        <v>2373</v>
      </c>
      <c r="O560" s="35">
        <f>ROUND((Reference!H$16*List!$H560)+Reference!H$17,0)</f>
        <v>2464</v>
      </c>
      <c r="P560" s="35">
        <f>ROUND((Reference!I$16*List!$H560)+Reference!I$17,0)</f>
        <v>2561</v>
      </c>
      <c r="Q560" s="35">
        <f>ROUND((Reference!J$16*List!$H560)+Reference!J$17,0)</f>
        <v>2965</v>
      </c>
      <c r="R560" s="35">
        <f>ROUND((Reference!K$16*List!$H560)+Reference!K$17,0)</f>
        <v>3059</v>
      </c>
      <c r="S560" s="35">
        <f>ROUND((Reference!L$16*List!$H560)+Reference!L$17,0)</f>
        <v>3301</v>
      </c>
      <c r="T560" s="35">
        <f>ROUND((Reference!M$16*List!$H560)+Reference!M$17,0)</f>
        <v>3942</v>
      </c>
      <c r="U560" s="35">
        <f>ROUND((Reference!N$16*List!$H560)+Reference!N$17,0)</f>
        <v>15905</v>
      </c>
      <c r="V560" s="36">
        <f>ROUND((Reference!O$16*List!$H560)+Reference!O$17,0)</f>
        <v>591</v>
      </c>
      <c r="W560" s="36">
        <f>ROUND((Reference!P$16*List!$H560)+Reference!P$17,0)</f>
        <v>833</v>
      </c>
      <c r="X560" s="36">
        <f>ROUND((Reference!Q$16*List!$H560)+Reference!Q$17,0)</f>
        <v>417</v>
      </c>
      <c r="Y560" s="37"/>
      <c r="Z560" s="4" t="str">
        <f t="shared" si="17"/>
        <v>WASHINGTON, Georgia</v>
      </c>
      <c r="AA560" s="31" t="s">
        <v>259</v>
      </c>
      <c r="AB560" s="38" t="s">
        <v>54</v>
      </c>
      <c r="AC560" s="32" t="s">
        <v>1589</v>
      </c>
      <c r="AD560" s="39"/>
      <c r="AE560">
        <f t="shared" si="18"/>
        <v>0.74860000000000004</v>
      </c>
    </row>
    <row r="561" spans="1:31" x14ac:dyDescent="0.35">
      <c r="A561" s="28" t="s">
        <v>2042</v>
      </c>
      <c r="B561" s="28" t="s">
        <v>2043</v>
      </c>
      <c r="C561" s="29">
        <v>99911</v>
      </c>
      <c r="D561" s="30" t="s">
        <v>95</v>
      </c>
      <c r="E561" s="31" t="s">
        <v>2044</v>
      </c>
      <c r="F561" s="55" t="s">
        <v>1589</v>
      </c>
      <c r="G561" s="33" t="s">
        <v>64</v>
      </c>
      <c r="H561" s="44">
        <v>0.74860000000000004</v>
      </c>
      <c r="I561" s="35">
        <f>ROUND((Reference!B$16*List!$H561)+Reference!B$17,0)</f>
        <v>911</v>
      </c>
      <c r="J561" s="35">
        <f>ROUND((Reference!C$16*List!$H561)+Reference!C$17,0)</f>
        <v>1358</v>
      </c>
      <c r="K561" s="35">
        <f>ROUND((Reference!D$16*List!$H561)+Reference!D$17,0)</f>
        <v>1628</v>
      </c>
      <c r="L561" s="35">
        <f>ROUND((Reference!E$16*List!$H561)+Reference!E$17,0)</f>
        <v>2012</v>
      </c>
      <c r="M561" s="35">
        <f>ROUND((Reference!F$16*List!$H561)+Reference!F$17,0)</f>
        <v>2096</v>
      </c>
      <c r="N561" s="35">
        <f>ROUND((Reference!G$16*List!$H561)+Reference!G$17,0)</f>
        <v>2373</v>
      </c>
      <c r="O561" s="35">
        <f>ROUND((Reference!H$16*List!$H561)+Reference!H$17,0)</f>
        <v>2464</v>
      </c>
      <c r="P561" s="35">
        <f>ROUND((Reference!I$16*List!$H561)+Reference!I$17,0)</f>
        <v>2561</v>
      </c>
      <c r="Q561" s="35">
        <f>ROUND((Reference!J$16*List!$H561)+Reference!J$17,0)</f>
        <v>2965</v>
      </c>
      <c r="R561" s="35">
        <f>ROUND((Reference!K$16*List!$H561)+Reference!K$17,0)</f>
        <v>3059</v>
      </c>
      <c r="S561" s="35">
        <f>ROUND((Reference!L$16*List!$H561)+Reference!L$17,0)</f>
        <v>3301</v>
      </c>
      <c r="T561" s="35">
        <f>ROUND((Reference!M$16*List!$H561)+Reference!M$17,0)</f>
        <v>3942</v>
      </c>
      <c r="U561" s="35">
        <f>ROUND((Reference!N$16*List!$H561)+Reference!N$17,0)</f>
        <v>15905</v>
      </c>
      <c r="V561" s="36">
        <f>ROUND((Reference!O$16*List!$H561)+Reference!O$17,0)</f>
        <v>591</v>
      </c>
      <c r="W561" s="36">
        <f>ROUND((Reference!P$16*List!$H561)+Reference!P$17,0)</f>
        <v>833</v>
      </c>
      <c r="X561" s="36">
        <f>ROUND((Reference!Q$16*List!$H561)+Reference!Q$17,0)</f>
        <v>417</v>
      </c>
      <c r="Y561" s="37"/>
      <c r="Z561" s="4" t="str">
        <f t="shared" si="17"/>
        <v>WAYNE, Georgia</v>
      </c>
      <c r="AA561" s="42" t="s">
        <v>2044</v>
      </c>
      <c r="AB561" s="38" t="s">
        <v>54</v>
      </c>
      <c r="AC561" s="43" t="s">
        <v>1589</v>
      </c>
      <c r="AD561" s="45"/>
      <c r="AE561">
        <f t="shared" si="18"/>
        <v>0.74860000000000004</v>
      </c>
    </row>
    <row r="562" spans="1:31" x14ac:dyDescent="0.35">
      <c r="A562" s="28" t="s">
        <v>2045</v>
      </c>
      <c r="B562" s="28" t="s">
        <v>2046</v>
      </c>
      <c r="C562" s="41">
        <v>99911</v>
      </c>
      <c r="D562" s="30" t="s">
        <v>95</v>
      </c>
      <c r="E562" s="42" t="s">
        <v>2047</v>
      </c>
      <c r="F562" s="55" t="s">
        <v>1589</v>
      </c>
      <c r="G562" s="33" t="s">
        <v>64</v>
      </c>
      <c r="H562" s="44">
        <v>0.74860000000000004</v>
      </c>
      <c r="I562" s="35">
        <f>ROUND((Reference!B$16*List!$H562)+Reference!B$17,0)</f>
        <v>911</v>
      </c>
      <c r="J562" s="35">
        <f>ROUND((Reference!C$16*List!$H562)+Reference!C$17,0)</f>
        <v>1358</v>
      </c>
      <c r="K562" s="35">
        <f>ROUND((Reference!D$16*List!$H562)+Reference!D$17,0)</f>
        <v>1628</v>
      </c>
      <c r="L562" s="35">
        <f>ROUND((Reference!E$16*List!$H562)+Reference!E$17,0)</f>
        <v>2012</v>
      </c>
      <c r="M562" s="35">
        <f>ROUND((Reference!F$16*List!$H562)+Reference!F$17,0)</f>
        <v>2096</v>
      </c>
      <c r="N562" s="35">
        <f>ROUND((Reference!G$16*List!$H562)+Reference!G$17,0)</f>
        <v>2373</v>
      </c>
      <c r="O562" s="35">
        <f>ROUND((Reference!H$16*List!$H562)+Reference!H$17,0)</f>
        <v>2464</v>
      </c>
      <c r="P562" s="35">
        <f>ROUND((Reference!I$16*List!$H562)+Reference!I$17,0)</f>
        <v>2561</v>
      </c>
      <c r="Q562" s="35">
        <f>ROUND((Reference!J$16*List!$H562)+Reference!J$17,0)</f>
        <v>2965</v>
      </c>
      <c r="R562" s="35">
        <f>ROUND((Reference!K$16*List!$H562)+Reference!K$17,0)</f>
        <v>3059</v>
      </c>
      <c r="S562" s="35">
        <f>ROUND((Reference!L$16*List!$H562)+Reference!L$17,0)</f>
        <v>3301</v>
      </c>
      <c r="T562" s="35">
        <f>ROUND((Reference!M$16*List!$H562)+Reference!M$17,0)</f>
        <v>3942</v>
      </c>
      <c r="U562" s="35">
        <f>ROUND((Reference!N$16*List!$H562)+Reference!N$17,0)</f>
        <v>15905</v>
      </c>
      <c r="V562" s="36">
        <f>ROUND((Reference!O$16*List!$H562)+Reference!O$17,0)</f>
        <v>591</v>
      </c>
      <c r="W562" s="36">
        <f>ROUND((Reference!P$16*List!$H562)+Reference!P$17,0)</f>
        <v>833</v>
      </c>
      <c r="X562" s="36">
        <f>ROUND((Reference!Q$16*List!$H562)+Reference!Q$17,0)</f>
        <v>417</v>
      </c>
      <c r="Y562" s="37"/>
      <c r="Z562" s="4" t="str">
        <f t="shared" si="17"/>
        <v>WEBSTER, Georgia</v>
      </c>
      <c r="AA562" s="42" t="s">
        <v>2047</v>
      </c>
      <c r="AB562" s="38" t="s">
        <v>54</v>
      </c>
      <c r="AC562" s="43" t="s">
        <v>1589</v>
      </c>
      <c r="AD562" s="45"/>
      <c r="AE562">
        <f t="shared" si="18"/>
        <v>0.74860000000000004</v>
      </c>
    </row>
    <row r="563" spans="1:31" x14ac:dyDescent="0.35">
      <c r="A563" s="28" t="s">
        <v>2048</v>
      </c>
      <c r="B563" s="28" t="s">
        <v>2049</v>
      </c>
      <c r="C563" s="29">
        <v>99911</v>
      </c>
      <c r="D563" s="30" t="s">
        <v>95</v>
      </c>
      <c r="E563" s="31" t="s">
        <v>2050</v>
      </c>
      <c r="F563" s="55" t="s">
        <v>1589</v>
      </c>
      <c r="G563" s="33" t="s">
        <v>64</v>
      </c>
      <c r="H563" s="44">
        <v>0.74860000000000004</v>
      </c>
      <c r="I563" s="35">
        <f>ROUND((Reference!B$16*List!$H563)+Reference!B$17,0)</f>
        <v>911</v>
      </c>
      <c r="J563" s="35">
        <f>ROUND((Reference!C$16*List!$H563)+Reference!C$17,0)</f>
        <v>1358</v>
      </c>
      <c r="K563" s="35">
        <f>ROUND((Reference!D$16*List!$H563)+Reference!D$17,0)</f>
        <v>1628</v>
      </c>
      <c r="L563" s="35">
        <f>ROUND((Reference!E$16*List!$H563)+Reference!E$17,0)</f>
        <v>2012</v>
      </c>
      <c r="M563" s="35">
        <f>ROUND((Reference!F$16*List!$H563)+Reference!F$17,0)</f>
        <v>2096</v>
      </c>
      <c r="N563" s="35">
        <f>ROUND((Reference!G$16*List!$H563)+Reference!G$17,0)</f>
        <v>2373</v>
      </c>
      <c r="O563" s="35">
        <f>ROUND((Reference!H$16*List!$H563)+Reference!H$17,0)</f>
        <v>2464</v>
      </c>
      <c r="P563" s="35">
        <f>ROUND((Reference!I$16*List!$H563)+Reference!I$17,0)</f>
        <v>2561</v>
      </c>
      <c r="Q563" s="35">
        <f>ROUND((Reference!J$16*List!$H563)+Reference!J$17,0)</f>
        <v>2965</v>
      </c>
      <c r="R563" s="35">
        <f>ROUND((Reference!K$16*List!$H563)+Reference!K$17,0)</f>
        <v>3059</v>
      </c>
      <c r="S563" s="35">
        <f>ROUND((Reference!L$16*List!$H563)+Reference!L$17,0)</f>
        <v>3301</v>
      </c>
      <c r="T563" s="35">
        <f>ROUND((Reference!M$16*List!$H563)+Reference!M$17,0)</f>
        <v>3942</v>
      </c>
      <c r="U563" s="35">
        <f>ROUND((Reference!N$16*List!$H563)+Reference!N$17,0)</f>
        <v>15905</v>
      </c>
      <c r="V563" s="36">
        <f>ROUND((Reference!O$16*List!$H563)+Reference!O$17,0)</f>
        <v>591</v>
      </c>
      <c r="W563" s="36">
        <f>ROUND((Reference!P$16*List!$H563)+Reference!P$17,0)</f>
        <v>833</v>
      </c>
      <c r="X563" s="36">
        <f>ROUND((Reference!Q$16*List!$H563)+Reference!Q$17,0)</f>
        <v>417</v>
      </c>
      <c r="Y563" s="37"/>
      <c r="Z563" s="4" t="str">
        <f t="shared" si="17"/>
        <v>WHEELER, Georgia</v>
      </c>
      <c r="AA563" s="42" t="s">
        <v>2050</v>
      </c>
      <c r="AB563" s="38" t="s">
        <v>54</v>
      </c>
      <c r="AC563" s="43" t="s">
        <v>1589</v>
      </c>
      <c r="AD563" s="45"/>
      <c r="AE563">
        <f t="shared" si="18"/>
        <v>0.74860000000000004</v>
      </c>
    </row>
    <row r="564" spans="1:31" x14ac:dyDescent="0.35">
      <c r="A564" s="28" t="s">
        <v>2051</v>
      </c>
      <c r="B564" s="28" t="s">
        <v>2052</v>
      </c>
      <c r="C564" s="41">
        <v>99911</v>
      </c>
      <c r="D564" s="30" t="s">
        <v>95</v>
      </c>
      <c r="E564" s="42" t="s">
        <v>767</v>
      </c>
      <c r="F564" s="55" t="s">
        <v>1589</v>
      </c>
      <c r="G564" s="33" t="s">
        <v>64</v>
      </c>
      <c r="H564" s="44">
        <v>0.74860000000000004</v>
      </c>
      <c r="I564" s="35">
        <f>ROUND((Reference!B$16*List!$H564)+Reference!B$17,0)</f>
        <v>911</v>
      </c>
      <c r="J564" s="35">
        <f>ROUND((Reference!C$16*List!$H564)+Reference!C$17,0)</f>
        <v>1358</v>
      </c>
      <c r="K564" s="35">
        <f>ROUND((Reference!D$16*List!$H564)+Reference!D$17,0)</f>
        <v>1628</v>
      </c>
      <c r="L564" s="35">
        <f>ROUND((Reference!E$16*List!$H564)+Reference!E$17,0)</f>
        <v>2012</v>
      </c>
      <c r="M564" s="35">
        <f>ROUND((Reference!F$16*List!$H564)+Reference!F$17,0)</f>
        <v>2096</v>
      </c>
      <c r="N564" s="35">
        <f>ROUND((Reference!G$16*List!$H564)+Reference!G$17,0)</f>
        <v>2373</v>
      </c>
      <c r="O564" s="35">
        <f>ROUND((Reference!H$16*List!$H564)+Reference!H$17,0)</f>
        <v>2464</v>
      </c>
      <c r="P564" s="35">
        <f>ROUND((Reference!I$16*List!$H564)+Reference!I$17,0)</f>
        <v>2561</v>
      </c>
      <c r="Q564" s="35">
        <f>ROUND((Reference!J$16*List!$H564)+Reference!J$17,0)</f>
        <v>2965</v>
      </c>
      <c r="R564" s="35">
        <f>ROUND((Reference!K$16*List!$H564)+Reference!K$17,0)</f>
        <v>3059</v>
      </c>
      <c r="S564" s="35">
        <f>ROUND((Reference!L$16*List!$H564)+Reference!L$17,0)</f>
        <v>3301</v>
      </c>
      <c r="T564" s="35">
        <f>ROUND((Reference!M$16*List!$H564)+Reference!M$17,0)</f>
        <v>3942</v>
      </c>
      <c r="U564" s="35">
        <f>ROUND((Reference!N$16*List!$H564)+Reference!N$17,0)</f>
        <v>15905</v>
      </c>
      <c r="V564" s="36">
        <f>ROUND((Reference!O$16*List!$H564)+Reference!O$17,0)</f>
        <v>591</v>
      </c>
      <c r="W564" s="36">
        <f>ROUND((Reference!P$16*List!$H564)+Reference!P$17,0)</f>
        <v>833</v>
      </c>
      <c r="X564" s="36">
        <f>ROUND((Reference!Q$16*List!$H564)+Reference!Q$17,0)</f>
        <v>417</v>
      </c>
      <c r="Y564" s="37"/>
      <c r="Z564" s="4" t="str">
        <f t="shared" si="17"/>
        <v>WHITE, Georgia</v>
      </c>
      <c r="AA564" s="42" t="s">
        <v>767</v>
      </c>
      <c r="AB564" s="38" t="s">
        <v>54</v>
      </c>
      <c r="AC564" s="43" t="s">
        <v>1589</v>
      </c>
      <c r="AD564" s="45"/>
      <c r="AE564">
        <f t="shared" si="18"/>
        <v>0.74860000000000004</v>
      </c>
    </row>
    <row r="565" spans="1:31" x14ac:dyDescent="0.35">
      <c r="A565" s="28" t="s">
        <v>2053</v>
      </c>
      <c r="B565" s="28" t="s">
        <v>2054</v>
      </c>
      <c r="C565" s="29">
        <v>19140</v>
      </c>
      <c r="D565" s="30" t="s">
        <v>625</v>
      </c>
      <c r="E565" s="31" t="s">
        <v>2055</v>
      </c>
      <c r="F565" s="54" t="s">
        <v>1589</v>
      </c>
      <c r="G565" s="33" t="s">
        <v>53</v>
      </c>
      <c r="H565" s="44">
        <v>0.92300000000000004</v>
      </c>
      <c r="I565" s="35">
        <f>ROUND((Reference!B$16*List!$H565)+Reference!B$17,0)</f>
        <v>1060</v>
      </c>
      <c r="J565" s="35">
        <f>ROUND((Reference!C$16*List!$H565)+Reference!C$17,0)</f>
        <v>1581</v>
      </c>
      <c r="K565" s="35">
        <f>ROUND((Reference!D$16*List!$H565)+Reference!D$17,0)</f>
        <v>1895</v>
      </c>
      <c r="L565" s="35">
        <f>ROUND((Reference!E$16*List!$H565)+Reference!E$17,0)</f>
        <v>2342</v>
      </c>
      <c r="M565" s="35">
        <f>ROUND((Reference!F$16*List!$H565)+Reference!F$17,0)</f>
        <v>2440</v>
      </c>
      <c r="N565" s="35">
        <f>ROUND((Reference!G$16*List!$H565)+Reference!G$17,0)</f>
        <v>2763</v>
      </c>
      <c r="O565" s="35">
        <f>ROUND((Reference!H$16*List!$H565)+Reference!H$17,0)</f>
        <v>2868</v>
      </c>
      <c r="P565" s="35">
        <f>ROUND((Reference!I$16*List!$H565)+Reference!I$17,0)</f>
        <v>2981</v>
      </c>
      <c r="Q565" s="35">
        <f>ROUND((Reference!J$16*List!$H565)+Reference!J$17,0)</f>
        <v>3452</v>
      </c>
      <c r="R565" s="35">
        <f>ROUND((Reference!K$16*List!$H565)+Reference!K$17,0)</f>
        <v>3561</v>
      </c>
      <c r="S565" s="35">
        <f>ROUND((Reference!L$16*List!$H565)+Reference!L$17,0)</f>
        <v>3842</v>
      </c>
      <c r="T565" s="35">
        <f>ROUND((Reference!M$16*List!$H565)+Reference!M$17,0)</f>
        <v>4589</v>
      </c>
      <c r="U565" s="35">
        <f>ROUND((Reference!N$16*List!$H565)+Reference!N$17,0)</f>
        <v>18515</v>
      </c>
      <c r="V565" s="36">
        <f>ROUND((Reference!O$16*List!$H565)+Reference!O$17,0)</f>
        <v>688</v>
      </c>
      <c r="W565" s="36">
        <f>ROUND((Reference!P$16*List!$H565)+Reference!P$17,0)</f>
        <v>970</v>
      </c>
      <c r="X565" s="36">
        <f>ROUND((Reference!Q$16*List!$H565)+Reference!Q$17,0)</f>
        <v>485</v>
      </c>
      <c r="Y565" s="37"/>
      <c r="Z565" s="4" t="str">
        <f t="shared" si="17"/>
        <v>WHITFIELD, Georgia</v>
      </c>
      <c r="AA565" s="42" t="s">
        <v>2055</v>
      </c>
      <c r="AB565" s="38" t="s">
        <v>54</v>
      </c>
      <c r="AC565" s="43" t="s">
        <v>1589</v>
      </c>
      <c r="AD565" s="45"/>
      <c r="AE565">
        <f t="shared" si="18"/>
        <v>0.92300000000000004</v>
      </c>
    </row>
    <row r="566" spans="1:31" x14ac:dyDescent="0.35">
      <c r="A566" s="28" t="s">
        <v>2056</v>
      </c>
      <c r="B566" s="28" t="s">
        <v>2057</v>
      </c>
      <c r="C566" s="29">
        <v>99911</v>
      </c>
      <c r="D566" s="30" t="s">
        <v>95</v>
      </c>
      <c r="E566" s="31" t="s">
        <v>326</v>
      </c>
      <c r="F566" s="55" t="s">
        <v>1589</v>
      </c>
      <c r="G566" s="33" t="s">
        <v>64</v>
      </c>
      <c r="H566" s="44">
        <v>0.74860000000000004</v>
      </c>
      <c r="I566" s="35">
        <f>ROUND((Reference!B$16*List!$H566)+Reference!B$17,0)</f>
        <v>911</v>
      </c>
      <c r="J566" s="35">
        <f>ROUND((Reference!C$16*List!$H566)+Reference!C$17,0)</f>
        <v>1358</v>
      </c>
      <c r="K566" s="35">
        <f>ROUND((Reference!D$16*List!$H566)+Reference!D$17,0)</f>
        <v>1628</v>
      </c>
      <c r="L566" s="35">
        <f>ROUND((Reference!E$16*List!$H566)+Reference!E$17,0)</f>
        <v>2012</v>
      </c>
      <c r="M566" s="35">
        <f>ROUND((Reference!F$16*List!$H566)+Reference!F$17,0)</f>
        <v>2096</v>
      </c>
      <c r="N566" s="35">
        <f>ROUND((Reference!G$16*List!$H566)+Reference!G$17,0)</f>
        <v>2373</v>
      </c>
      <c r="O566" s="35">
        <f>ROUND((Reference!H$16*List!$H566)+Reference!H$17,0)</f>
        <v>2464</v>
      </c>
      <c r="P566" s="35">
        <f>ROUND((Reference!I$16*List!$H566)+Reference!I$17,0)</f>
        <v>2561</v>
      </c>
      <c r="Q566" s="35">
        <f>ROUND((Reference!J$16*List!$H566)+Reference!J$17,0)</f>
        <v>2965</v>
      </c>
      <c r="R566" s="35">
        <f>ROUND((Reference!K$16*List!$H566)+Reference!K$17,0)</f>
        <v>3059</v>
      </c>
      <c r="S566" s="35">
        <f>ROUND((Reference!L$16*List!$H566)+Reference!L$17,0)</f>
        <v>3301</v>
      </c>
      <c r="T566" s="35">
        <f>ROUND((Reference!M$16*List!$H566)+Reference!M$17,0)</f>
        <v>3942</v>
      </c>
      <c r="U566" s="35">
        <f>ROUND((Reference!N$16*List!$H566)+Reference!N$17,0)</f>
        <v>15905</v>
      </c>
      <c r="V566" s="36">
        <f>ROUND((Reference!O$16*List!$H566)+Reference!O$17,0)</f>
        <v>591</v>
      </c>
      <c r="W566" s="36">
        <f>ROUND((Reference!P$16*List!$H566)+Reference!P$17,0)</f>
        <v>833</v>
      </c>
      <c r="X566" s="36">
        <f>ROUND((Reference!Q$16*List!$H566)+Reference!Q$17,0)</f>
        <v>417</v>
      </c>
      <c r="Y566" s="37"/>
      <c r="Z566" s="4" t="str">
        <f t="shared" si="17"/>
        <v>WILCOX, Georgia</v>
      </c>
      <c r="AA566" s="42" t="s">
        <v>326</v>
      </c>
      <c r="AB566" s="38" t="s">
        <v>54</v>
      </c>
      <c r="AC566" s="43" t="s">
        <v>1589</v>
      </c>
      <c r="AD566" s="45"/>
      <c r="AE566">
        <f t="shared" si="18"/>
        <v>0.74860000000000004</v>
      </c>
    </row>
    <row r="567" spans="1:31" x14ac:dyDescent="0.35">
      <c r="A567" s="28" t="s">
        <v>2058</v>
      </c>
      <c r="B567" s="28" t="s">
        <v>2059</v>
      </c>
      <c r="C567" s="41">
        <v>99911</v>
      </c>
      <c r="D567" s="30" t="s">
        <v>95</v>
      </c>
      <c r="E567" s="42" t="s">
        <v>2060</v>
      </c>
      <c r="F567" s="55" t="s">
        <v>1589</v>
      </c>
      <c r="G567" s="33" t="s">
        <v>64</v>
      </c>
      <c r="H567" s="44">
        <v>0.74860000000000004</v>
      </c>
      <c r="I567" s="35">
        <f>ROUND((Reference!B$16*List!$H567)+Reference!B$17,0)</f>
        <v>911</v>
      </c>
      <c r="J567" s="35">
        <f>ROUND((Reference!C$16*List!$H567)+Reference!C$17,0)</f>
        <v>1358</v>
      </c>
      <c r="K567" s="35">
        <f>ROUND((Reference!D$16*List!$H567)+Reference!D$17,0)</f>
        <v>1628</v>
      </c>
      <c r="L567" s="35">
        <f>ROUND((Reference!E$16*List!$H567)+Reference!E$17,0)</f>
        <v>2012</v>
      </c>
      <c r="M567" s="35">
        <f>ROUND((Reference!F$16*List!$H567)+Reference!F$17,0)</f>
        <v>2096</v>
      </c>
      <c r="N567" s="35">
        <f>ROUND((Reference!G$16*List!$H567)+Reference!G$17,0)</f>
        <v>2373</v>
      </c>
      <c r="O567" s="35">
        <f>ROUND((Reference!H$16*List!$H567)+Reference!H$17,0)</f>
        <v>2464</v>
      </c>
      <c r="P567" s="35">
        <f>ROUND((Reference!I$16*List!$H567)+Reference!I$17,0)</f>
        <v>2561</v>
      </c>
      <c r="Q567" s="35">
        <f>ROUND((Reference!J$16*List!$H567)+Reference!J$17,0)</f>
        <v>2965</v>
      </c>
      <c r="R567" s="35">
        <f>ROUND((Reference!K$16*List!$H567)+Reference!K$17,0)</f>
        <v>3059</v>
      </c>
      <c r="S567" s="35">
        <f>ROUND((Reference!L$16*List!$H567)+Reference!L$17,0)</f>
        <v>3301</v>
      </c>
      <c r="T567" s="35">
        <f>ROUND((Reference!M$16*List!$H567)+Reference!M$17,0)</f>
        <v>3942</v>
      </c>
      <c r="U567" s="35">
        <f>ROUND((Reference!N$16*List!$H567)+Reference!N$17,0)</f>
        <v>15905</v>
      </c>
      <c r="V567" s="36">
        <f>ROUND((Reference!O$16*List!$H567)+Reference!O$17,0)</f>
        <v>591</v>
      </c>
      <c r="W567" s="36">
        <f>ROUND((Reference!P$16*List!$H567)+Reference!P$17,0)</f>
        <v>833</v>
      </c>
      <c r="X567" s="36">
        <f>ROUND((Reference!Q$16*List!$H567)+Reference!Q$17,0)</f>
        <v>417</v>
      </c>
      <c r="Y567" s="37"/>
      <c r="Z567" s="4" t="str">
        <f t="shared" si="17"/>
        <v>WILKES, Georgia</v>
      </c>
      <c r="AA567" s="42" t="s">
        <v>2060</v>
      </c>
      <c r="AB567" s="38" t="s">
        <v>54</v>
      </c>
      <c r="AC567" s="43" t="s">
        <v>1589</v>
      </c>
      <c r="AD567" s="45"/>
      <c r="AE567">
        <f t="shared" si="18"/>
        <v>0.74860000000000004</v>
      </c>
    </row>
    <row r="568" spans="1:31" x14ac:dyDescent="0.35">
      <c r="A568" s="28" t="s">
        <v>2061</v>
      </c>
      <c r="B568" s="28" t="s">
        <v>2062</v>
      </c>
      <c r="C568" s="29">
        <v>99911</v>
      </c>
      <c r="D568" s="30" t="s">
        <v>95</v>
      </c>
      <c r="E568" s="31" t="s">
        <v>2063</v>
      </c>
      <c r="F568" s="55" t="s">
        <v>1589</v>
      </c>
      <c r="G568" s="33" t="s">
        <v>64</v>
      </c>
      <c r="H568" s="44">
        <v>0.74860000000000004</v>
      </c>
      <c r="I568" s="35">
        <f>ROUND((Reference!B$16*List!$H568)+Reference!B$17,0)</f>
        <v>911</v>
      </c>
      <c r="J568" s="35">
        <f>ROUND((Reference!C$16*List!$H568)+Reference!C$17,0)</f>
        <v>1358</v>
      </c>
      <c r="K568" s="35">
        <f>ROUND((Reference!D$16*List!$H568)+Reference!D$17,0)</f>
        <v>1628</v>
      </c>
      <c r="L568" s="35">
        <f>ROUND((Reference!E$16*List!$H568)+Reference!E$17,0)</f>
        <v>2012</v>
      </c>
      <c r="M568" s="35">
        <f>ROUND((Reference!F$16*List!$H568)+Reference!F$17,0)</f>
        <v>2096</v>
      </c>
      <c r="N568" s="35">
        <f>ROUND((Reference!G$16*List!$H568)+Reference!G$17,0)</f>
        <v>2373</v>
      </c>
      <c r="O568" s="35">
        <f>ROUND((Reference!H$16*List!$H568)+Reference!H$17,0)</f>
        <v>2464</v>
      </c>
      <c r="P568" s="35">
        <f>ROUND((Reference!I$16*List!$H568)+Reference!I$17,0)</f>
        <v>2561</v>
      </c>
      <c r="Q568" s="35">
        <f>ROUND((Reference!J$16*List!$H568)+Reference!J$17,0)</f>
        <v>2965</v>
      </c>
      <c r="R568" s="35">
        <f>ROUND((Reference!K$16*List!$H568)+Reference!K$17,0)</f>
        <v>3059</v>
      </c>
      <c r="S568" s="35">
        <f>ROUND((Reference!L$16*List!$H568)+Reference!L$17,0)</f>
        <v>3301</v>
      </c>
      <c r="T568" s="35">
        <f>ROUND((Reference!M$16*List!$H568)+Reference!M$17,0)</f>
        <v>3942</v>
      </c>
      <c r="U568" s="35">
        <f>ROUND((Reference!N$16*List!$H568)+Reference!N$17,0)</f>
        <v>15905</v>
      </c>
      <c r="V568" s="36">
        <f>ROUND((Reference!O$16*List!$H568)+Reference!O$17,0)</f>
        <v>591</v>
      </c>
      <c r="W568" s="36">
        <f>ROUND((Reference!P$16*List!$H568)+Reference!P$17,0)</f>
        <v>833</v>
      </c>
      <c r="X568" s="36">
        <f>ROUND((Reference!Q$16*List!$H568)+Reference!Q$17,0)</f>
        <v>417</v>
      </c>
      <c r="Y568" s="37"/>
      <c r="Z568" s="4" t="str">
        <f t="shared" si="17"/>
        <v>WILKINSON, Georgia</v>
      </c>
      <c r="AA568" s="42" t="s">
        <v>2063</v>
      </c>
      <c r="AB568" s="38" t="s">
        <v>54</v>
      </c>
      <c r="AC568" s="43" t="s">
        <v>1589</v>
      </c>
      <c r="AD568" s="45"/>
      <c r="AE568">
        <f t="shared" si="18"/>
        <v>0.74860000000000004</v>
      </c>
    </row>
    <row r="569" spans="1:31" x14ac:dyDescent="0.35">
      <c r="A569" s="28" t="s">
        <v>2064</v>
      </c>
      <c r="B569" s="28" t="s">
        <v>2065</v>
      </c>
      <c r="C569" s="41">
        <v>10500</v>
      </c>
      <c r="D569" s="30" t="s">
        <v>292</v>
      </c>
      <c r="E569" s="42" t="s">
        <v>2066</v>
      </c>
      <c r="F569" s="54" t="s">
        <v>1589</v>
      </c>
      <c r="G569" s="33" t="s">
        <v>53</v>
      </c>
      <c r="H569" s="44">
        <v>0.86310000000000009</v>
      </c>
      <c r="I569" s="35">
        <f>ROUND((Reference!B$16*List!$H569)+Reference!B$17,0)</f>
        <v>1009</v>
      </c>
      <c r="J569" s="35">
        <f>ROUND((Reference!C$16*List!$H569)+Reference!C$17,0)</f>
        <v>1505</v>
      </c>
      <c r="K569" s="35">
        <f>ROUND((Reference!D$16*List!$H569)+Reference!D$17,0)</f>
        <v>1803</v>
      </c>
      <c r="L569" s="35">
        <f>ROUND((Reference!E$16*List!$H569)+Reference!E$17,0)</f>
        <v>2229</v>
      </c>
      <c r="M569" s="35">
        <f>ROUND((Reference!F$16*List!$H569)+Reference!F$17,0)</f>
        <v>2322</v>
      </c>
      <c r="N569" s="35">
        <f>ROUND((Reference!G$16*List!$H569)+Reference!G$17,0)</f>
        <v>2629</v>
      </c>
      <c r="O569" s="35">
        <f>ROUND((Reference!H$16*List!$H569)+Reference!H$17,0)</f>
        <v>2729</v>
      </c>
      <c r="P569" s="35">
        <f>ROUND((Reference!I$16*List!$H569)+Reference!I$17,0)</f>
        <v>2837</v>
      </c>
      <c r="Q569" s="35">
        <f>ROUND((Reference!J$16*List!$H569)+Reference!J$17,0)</f>
        <v>3284</v>
      </c>
      <c r="R569" s="35">
        <f>ROUND((Reference!K$16*List!$H569)+Reference!K$17,0)</f>
        <v>3388</v>
      </c>
      <c r="S569" s="35">
        <f>ROUND((Reference!L$16*List!$H569)+Reference!L$17,0)</f>
        <v>3656</v>
      </c>
      <c r="T569" s="35">
        <f>ROUND((Reference!M$16*List!$H569)+Reference!M$17,0)</f>
        <v>4367</v>
      </c>
      <c r="U569" s="35">
        <f>ROUND((Reference!N$16*List!$H569)+Reference!N$17,0)</f>
        <v>17618</v>
      </c>
      <c r="V569" s="36">
        <f>ROUND((Reference!O$16*List!$H569)+Reference!O$17,0)</f>
        <v>655</v>
      </c>
      <c r="W569" s="36">
        <f>ROUND((Reference!P$16*List!$H569)+Reference!P$17,0)</f>
        <v>923</v>
      </c>
      <c r="X569" s="36">
        <f>ROUND((Reference!Q$16*List!$H569)+Reference!Q$17,0)</f>
        <v>461</v>
      </c>
      <c r="Y569" s="37"/>
      <c r="Z569" s="4" t="str">
        <f t="shared" si="17"/>
        <v>WORTH, Georgia</v>
      </c>
      <c r="AA569" s="42" t="s">
        <v>2066</v>
      </c>
      <c r="AB569" s="38" t="s">
        <v>54</v>
      </c>
      <c r="AC569" s="43" t="s">
        <v>1589</v>
      </c>
      <c r="AD569" s="45"/>
      <c r="AE569">
        <f t="shared" si="18"/>
        <v>0.86310000000000009</v>
      </c>
    </row>
    <row r="570" spans="1:31" x14ac:dyDescent="0.35">
      <c r="A570" s="28" t="s">
        <v>2067</v>
      </c>
      <c r="B570" s="28" t="s">
        <v>2068</v>
      </c>
      <c r="C570" s="41">
        <v>99911</v>
      </c>
      <c r="D570" s="30" t="s">
        <v>95</v>
      </c>
      <c r="E570" s="42" t="s">
        <v>334</v>
      </c>
      <c r="F570" s="54" t="s">
        <v>1589</v>
      </c>
      <c r="G570" s="33" t="s">
        <v>64</v>
      </c>
      <c r="H570" s="44">
        <v>0.74860000000000004</v>
      </c>
      <c r="I570" s="35">
        <f>ROUND((Reference!B$16*List!$H570)+Reference!B$17,0)</f>
        <v>911</v>
      </c>
      <c r="J570" s="35">
        <f>ROUND((Reference!C$16*List!$H570)+Reference!C$17,0)</f>
        <v>1358</v>
      </c>
      <c r="K570" s="35">
        <f>ROUND((Reference!D$16*List!$H570)+Reference!D$17,0)</f>
        <v>1628</v>
      </c>
      <c r="L570" s="35">
        <f>ROUND((Reference!E$16*List!$H570)+Reference!E$17,0)</f>
        <v>2012</v>
      </c>
      <c r="M570" s="35">
        <f>ROUND((Reference!F$16*List!$H570)+Reference!F$17,0)</f>
        <v>2096</v>
      </c>
      <c r="N570" s="35">
        <f>ROUND((Reference!G$16*List!$H570)+Reference!G$17,0)</f>
        <v>2373</v>
      </c>
      <c r="O570" s="35">
        <f>ROUND((Reference!H$16*List!$H570)+Reference!H$17,0)</f>
        <v>2464</v>
      </c>
      <c r="P570" s="35">
        <f>ROUND((Reference!I$16*List!$H570)+Reference!I$17,0)</f>
        <v>2561</v>
      </c>
      <c r="Q570" s="35">
        <f>ROUND((Reference!J$16*List!$H570)+Reference!J$17,0)</f>
        <v>2965</v>
      </c>
      <c r="R570" s="35">
        <f>ROUND((Reference!K$16*List!$H570)+Reference!K$17,0)</f>
        <v>3059</v>
      </c>
      <c r="S570" s="35">
        <f>ROUND((Reference!L$16*List!$H570)+Reference!L$17,0)</f>
        <v>3301</v>
      </c>
      <c r="T570" s="35">
        <f>ROUND((Reference!M$16*List!$H570)+Reference!M$17,0)</f>
        <v>3942</v>
      </c>
      <c r="U570" s="35">
        <f>ROUND((Reference!N$16*List!$H570)+Reference!N$17,0)</f>
        <v>15905</v>
      </c>
      <c r="V570" s="36">
        <f>ROUND((Reference!O$16*List!$H570)+Reference!O$17,0)</f>
        <v>591</v>
      </c>
      <c r="W570" s="36">
        <f>ROUND((Reference!P$16*List!$H570)+Reference!P$17,0)</f>
        <v>833</v>
      </c>
      <c r="X570" s="36">
        <f>ROUND((Reference!Q$16*List!$H570)+Reference!Q$17,0)</f>
        <v>417</v>
      </c>
      <c r="Y570" s="37"/>
      <c r="Z570" s="4" t="str">
        <f t="shared" si="17"/>
        <v>STATEWIDE, Georgia</v>
      </c>
      <c r="AA570" s="42" t="s">
        <v>334</v>
      </c>
      <c r="AB570" s="38" t="s">
        <v>54</v>
      </c>
      <c r="AC570" s="43" t="s">
        <v>1589</v>
      </c>
      <c r="AD570" s="45"/>
      <c r="AE570">
        <f t="shared" si="18"/>
        <v>0.74860000000000004</v>
      </c>
    </row>
    <row r="571" spans="1:31" x14ac:dyDescent="0.35">
      <c r="A571" s="28" t="s">
        <v>2069</v>
      </c>
      <c r="B571" s="28" t="s">
        <v>2070</v>
      </c>
      <c r="C571" s="41">
        <v>99912</v>
      </c>
      <c r="D571" s="30" t="s">
        <v>99</v>
      </c>
      <c r="E571" s="42" t="s">
        <v>99</v>
      </c>
      <c r="F571" s="54" t="s">
        <v>2071</v>
      </c>
      <c r="G571" s="33" t="s">
        <v>64</v>
      </c>
      <c r="H571" s="44">
        <v>1.2315</v>
      </c>
      <c r="I571" s="35">
        <f>ROUND((Reference!B$16*List!$H571)+Reference!B$17,0)</f>
        <v>1325</v>
      </c>
      <c r="J571" s="35">
        <f>ROUND((Reference!C$16*List!$H571)+Reference!C$17,0)</f>
        <v>1976</v>
      </c>
      <c r="K571" s="35">
        <f>ROUND((Reference!D$16*List!$H571)+Reference!D$17,0)</f>
        <v>2367</v>
      </c>
      <c r="L571" s="35">
        <f>ROUND((Reference!E$16*List!$H571)+Reference!E$17,0)</f>
        <v>2926</v>
      </c>
      <c r="M571" s="35">
        <f>ROUND((Reference!F$16*List!$H571)+Reference!F$17,0)</f>
        <v>3049</v>
      </c>
      <c r="N571" s="35">
        <f>ROUND((Reference!G$16*List!$H571)+Reference!G$17,0)</f>
        <v>3451</v>
      </c>
      <c r="O571" s="35">
        <f>ROUND((Reference!H$16*List!$H571)+Reference!H$17,0)</f>
        <v>3583</v>
      </c>
      <c r="P571" s="35">
        <f>ROUND((Reference!I$16*List!$H571)+Reference!I$17,0)</f>
        <v>3724</v>
      </c>
      <c r="Q571" s="35">
        <f>ROUND((Reference!J$16*List!$H571)+Reference!J$17,0)</f>
        <v>4312</v>
      </c>
      <c r="R571" s="35">
        <f>ROUND((Reference!K$16*List!$H571)+Reference!K$17,0)</f>
        <v>4449</v>
      </c>
      <c r="S571" s="35">
        <f>ROUND((Reference!L$16*List!$H571)+Reference!L$17,0)</f>
        <v>4800</v>
      </c>
      <c r="T571" s="35">
        <f>ROUND((Reference!M$16*List!$H571)+Reference!M$17,0)</f>
        <v>5733</v>
      </c>
      <c r="U571" s="35">
        <f>ROUND((Reference!N$16*List!$H571)+Reference!N$17,0)</f>
        <v>23132</v>
      </c>
      <c r="V571" s="36">
        <f>ROUND((Reference!O$16*List!$H571)+Reference!O$17,0)</f>
        <v>860</v>
      </c>
      <c r="W571" s="36">
        <f>ROUND((Reference!P$16*List!$H571)+Reference!P$17,0)</f>
        <v>1212</v>
      </c>
      <c r="X571" s="36">
        <f>ROUND((Reference!Q$16*List!$H571)+Reference!Q$17,0)</f>
        <v>606</v>
      </c>
      <c r="Y571" s="37"/>
      <c r="Z571" s="4" t="str">
        <f t="shared" si="17"/>
        <v>HAWAII, Hawaii</v>
      </c>
      <c r="AA571" s="42" t="s">
        <v>99</v>
      </c>
      <c r="AB571" s="38" t="s">
        <v>54</v>
      </c>
      <c r="AC571" s="43" t="s">
        <v>2071</v>
      </c>
      <c r="AD571" s="45"/>
      <c r="AE571">
        <f t="shared" si="18"/>
        <v>1.2315</v>
      </c>
    </row>
    <row r="572" spans="1:31" x14ac:dyDescent="0.35">
      <c r="A572" s="28" t="s">
        <v>2072</v>
      </c>
      <c r="B572" s="28" t="s">
        <v>2073</v>
      </c>
      <c r="C572" s="41">
        <v>46520</v>
      </c>
      <c r="D572" s="30" t="s">
        <v>1708</v>
      </c>
      <c r="E572" s="42" t="s">
        <v>2074</v>
      </c>
      <c r="F572" s="55" t="s">
        <v>2071</v>
      </c>
      <c r="G572" s="33" t="s">
        <v>53</v>
      </c>
      <c r="H572" s="44">
        <v>1.3220000000000001</v>
      </c>
      <c r="I572" s="35">
        <f>ROUND((Reference!B$16*List!$H572)+Reference!B$17,0)</f>
        <v>1402</v>
      </c>
      <c r="J572" s="35">
        <f>ROUND((Reference!C$16*List!$H572)+Reference!C$17,0)</f>
        <v>2091</v>
      </c>
      <c r="K572" s="35">
        <f>ROUND((Reference!D$16*List!$H572)+Reference!D$17,0)</f>
        <v>2506</v>
      </c>
      <c r="L572" s="35">
        <f>ROUND((Reference!E$16*List!$H572)+Reference!E$17,0)</f>
        <v>3098</v>
      </c>
      <c r="M572" s="35">
        <f>ROUND((Reference!F$16*List!$H572)+Reference!F$17,0)</f>
        <v>3227</v>
      </c>
      <c r="N572" s="35">
        <f>ROUND((Reference!G$16*List!$H572)+Reference!G$17,0)</f>
        <v>3654</v>
      </c>
      <c r="O572" s="35">
        <f>ROUND((Reference!H$16*List!$H572)+Reference!H$17,0)</f>
        <v>3793</v>
      </c>
      <c r="P572" s="35">
        <f>ROUND((Reference!I$16*List!$H572)+Reference!I$17,0)</f>
        <v>3942</v>
      </c>
      <c r="Q572" s="35">
        <f>ROUND((Reference!J$16*List!$H572)+Reference!J$17,0)</f>
        <v>4565</v>
      </c>
      <c r="R572" s="35">
        <f>ROUND((Reference!K$16*List!$H572)+Reference!K$17,0)</f>
        <v>4709</v>
      </c>
      <c r="S572" s="35">
        <f>ROUND((Reference!L$16*List!$H572)+Reference!L$17,0)</f>
        <v>5081</v>
      </c>
      <c r="T572" s="35">
        <f>ROUND((Reference!M$16*List!$H572)+Reference!M$17,0)</f>
        <v>6069</v>
      </c>
      <c r="U572" s="35">
        <f>ROUND((Reference!N$16*List!$H572)+Reference!N$17,0)</f>
        <v>24487</v>
      </c>
      <c r="V572" s="36">
        <f>ROUND((Reference!O$16*List!$H572)+Reference!O$17,0)</f>
        <v>910</v>
      </c>
      <c r="W572" s="36">
        <f>ROUND((Reference!P$16*List!$H572)+Reference!P$17,0)</f>
        <v>1283</v>
      </c>
      <c r="X572" s="36">
        <f>ROUND((Reference!Q$16*List!$H572)+Reference!Q$17,0)</f>
        <v>641</v>
      </c>
      <c r="Y572" s="37"/>
      <c r="Z572" s="4" t="str">
        <f t="shared" si="17"/>
        <v>HONOLULU, Hawaii</v>
      </c>
      <c r="AA572" s="42" t="s">
        <v>2074</v>
      </c>
      <c r="AB572" s="38" t="s">
        <v>54</v>
      </c>
      <c r="AC572" s="43" t="s">
        <v>2071</v>
      </c>
      <c r="AD572" s="45"/>
      <c r="AE572">
        <f t="shared" si="18"/>
        <v>1.3220000000000001</v>
      </c>
    </row>
    <row r="573" spans="1:31" x14ac:dyDescent="0.35">
      <c r="A573" s="28" t="s">
        <v>1350</v>
      </c>
      <c r="B573" s="28" t="s">
        <v>2075</v>
      </c>
      <c r="C573" s="29">
        <v>99912</v>
      </c>
      <c r="D573" s="30" t="s">
        <v>99</v>
      </c>
      <c r="E573" s="31" t="s">
        <v>2076</v>
      </c>
      <c r="F573" s="54" t="s">
        <v>2071</v>
      </c>
      <c r="G573" s="33" t="s">
        <v>64</v>
      </c>
      <c r="H573" s="44">
        <v>1.2315</v>
      </c>
      <c r="I573" s="35">
        <f>ROUND((Reference!B$16*List!$H573)+Reference!B$17,0)</f>
        <v>1325</v>
      </c>
      <c r="J573" s="35">
        <f>ROUND((Reference!C$16*List!$H573)+Reference!C$17,0)</f>
        <v>1976</v>
      </c>
      <c r="K573" s="35">
        <f>ROUND((Reference!D$16*List!$H573)+Reference!D$17,0)</f>
        <v>2367</v>
      </c>
      <c r="L573" s="35">
        <f>ROUND((Reference!E$16*List!$H573)+Reference!E$17,0)</f>
        <v>2926</v>
      </c>
      <c r="M573" s="35">
        <f>ROUND((Reference!F$16*List!$H573)+Reference!F$17,0)</f>
        <v>3049</v>
      </c>
      <c r="N573" s="35">
        <f>ROUND((Reference!G$16*List!$H573)+Reference!G$17,0)</f>
        <v>3451</v>
      </c>
      <c r="O573" s="35">
        <f>ROUND((Reference!H$16*List!$H573)+Reference!H$17,0)</f>
        <v>3583</v>
      </c>
      <c r="P573" s="35">
        <f>ROUND((Reference!I$16*List!$H573)+Reference!I$17,0)</f>
        <v>3724</v>
      </c>
      <c r="Q573" s="35">
        <f>ROUND((Reference!J$16*List!$H573)+Reference!J$17,0)</f>
        <v>4312</v>
      </c>
      <c r="R573" s="35">
        <f>ROUND((Reference!K$16*List!$H573)+Reference!K$17,0)</f>
        <v>4449</v>
      </c>
      <c r="S573" s="35">
        <f>ROUND((Reference!L$16*List!$H573)+Reference!L$17,0)</f>
        <v>4800</v>
      </c>
      <c r="T573" s="35">
        <f>ROUND((Reference!M$16*List!$H573)+Reference!M$17,0)</f>
        <v>5733</v>
      </c>
      <c r="U573" s="35">
        <f>ROUND((Reference!N$16*List!$H573)+Reference!N$17,0)</f>
        <v>23132</v>
      </c>
      <c r="V573" s="36">
        <f>ROUND((Reference!O$16*List!$H573)+Reference!O$17,0)</f>
        <v>860</v>
      </c>
      <c r="W573" s="36">
        <f>ROUND((Reference!P$16*List!$H573)+Reference!P$17,0)</f>
        <v>1212</v>
      </c>
      <c r="X573" s="36">
        <f>ROUND((Reference!Q$16*List!$H573)+Reference!Q$17,0)</f>
        <v>606</v>
      </c>
      <c r="Y573" s="37"/>
      <c r="Z573" s="4" t="str">
        <f t="shared" si="17"/>
        <v>KALAWAO, Hawaii</v>
      </c>
      <c r="AA573" s="42" t="s">
        <v>2076</v>
      </c>
      <c r="AB573" s="38" t="s">
        <v>54</v>
      </c>
      <c r="AC573" s="43" t="s">
        <v>2071</v>
      </c>
      <c r="AD573" s="45"/>
      <c r="AE573">
        <f t="shared" si="18"/>
        <v>1.2315</v>
      </c>
    </row>
    <row r="574" spans="1:31" x14ac:dyDescent="0.35">
      <c r="A574" s="28" t="s">
        <v>2077</v>
      </c>
      <c r="B574" s="28" t="s">
        <v>2078</v>
      </c>
      <c r="C574" s="41">
        <v>99912</v>
      </c>
      <c r="D574" s="30" t="s">
        <v>99</v>
      </c>
      <c r="E574" s="42" t="s">
        <v>2079</v>
      </c>
      <c r="F574" s="55" t="s">
        <v>2071</v>
      </c>
      <c r="G574" s="33" t="s">
        <v>64</v>
      </c>
      <c r="H574" s="44">
        <v>1.2315</v>
      </c>
      <c r="I574" s="35">
        <f>ROUND((Reference!B$16*List!$H574)+Reference!B$17,0)</f>
        <v>1325</v>
      </c>
      <c r="J574" s="35">
        <f>ROUND((Reference!C$16*List!$H574)+Reference!C$17,0)</f>
        <v>1976</v>
      </c>
      <c r="K574" s="35">
        <f>ROUND((Reference!D$16*List!$H574)+Reference!D$17,0)</f>
        <v>2367</v>
      </c>
      <c r="L574" s="35">
        <f>ROUND((Reference!E$16*List!$H574)+Reference!E$17,0)</f>
        <v>2926</v>
      </c>
      <c r="M574" s="35">
        <f>ROUND((Reference!F$16*List!$H574)+Reference!F$17,0)</f>
        <v>3049</v>
      </c>
      <c r="N574" s="35">
        <f>ROUND((Reference!G$16*List!$H574)+Reference!G$17,0)</f>
        <v>3451</v>
      </c>
      <c r="O574" s="35">
        <f>ROUND((Reference!H$16*List!$H574)+Reference!H$17,0)</f>
        <v>3583</v>
      </c>
      <c r="P574" s="35">
        <f>ROUND((Reference!I$16*List!$H574)+Reference!I$17,0)</f>
        <v>3724</v>
      </c>
      <c r="Q574" s="35">
        <f>ROUND((Reference!J$16*List!$H574)+Reference!J$17,0)</f>
        <v>4312</v>
      </c>
      <c r="R574" s="35">
        <f>ROUND((Reference!K$16*List!$H574)+Reference!K$17,0)</f>
        <v>4449</v>
      </c>
      <c r="S574" s="35">
        <f>ROUND((Reference!L$16*List!$H574)+Reference!L$17,0)</f>
        <v>4800</v>
      </c>
      <c r="T574" s="35">
        <f>ROUND((Reference!M$16*List!$H574)+Reference!M$17,0)</f>
        <v>5733</v>
      </c>
      <c r="U574" s="35">
        <f>ROUND((Reference!N$16*List!$H574)+Reference!N$17,0)</f>
        <v>23132</v>
      </c>
      <c r="V574" s="36">
        <f>ROUND((Reference!O$16*List!$H574)+Reference!O$17,0)</f>
        <v>860</v>
      </c>
      <c r="W574" s="36">
        <f>ROUND((Reference!P$16*List!$H574)+Reference!P$17,0)</f>
        <v>1212</v>
      </c>
      <c r="X574" s="36">
        <f>ROUND((Reference!Q$16*List!$H574)+Reference!Q$17,0)</f>
        <v>606</v>
      </c>
      <c r="Y574" s="37"/>
      <c r="Z574" s="4" t="str">
        <f t="shared" si="17"/>
        <v>KAUAI, Hawaii</v>
      </c>
      <c r="AA574" s="42" t="s">
        <v>2079</v>
      </c>
      <c r="AB574" s="38" t="s">
        <v>54</v>
      </c>
      <c r="AC574" s="43" t="s">
        <v>2071</v>
      </c>
      <c r="AD574" s="45"/>
      <c r="AE574">
        <f t="shared" si="18"/>
        <v>1.2315</v>
      </c>
    </row>
    <row r="575" spans="1:31" x14ac:dyDescent="0.35">
      <c r="A575" s="28" t="s">
        <v>2080</v>
      </c>
      <c r="B575" s="28" t="s">
        <v>2081</v>
      </c>
      <c r="C575" s="29">
        <v>27980</v>
      </c>
      <c r="D575" s="30" t="s">
        <v>1001</v>
      </c>
      <c r="E575" s="31" t="s">
        <v>2082</v>
      </c>
      <c r="F575" s="54" t="s">
        <v>2071</v>
      </c>
      <c r="G575" s="33" t="s">
        <v>53</v>
      </c>
      <c r="H575" s="44">
        <v>1.1781000000000001</v>
      </c>
      <c r="I575" s="35">
        <f>ROUND((Reference!B$16*List!$H575)+Reference!B$17,0)</f>
        <v>1279</v>
      </c>
      <c r="J575" s="35">
        <f>ROUND((Reference!C$16*List!$H575)+Reference!C$17,0)</f>
        <v>1908</v>
      </c>
      <c r="K575" s="35">
        <f>ROUND((Reference!D$16*List!$H575)+Reference!D$17,0)</f>
        <v>2286</v>
      </c>
      <c r="L575" s="35">
        <f>ROUND((Reference!E$16*List!$H575)+Reference!E$17,0)</f>
        <v>2825</v>
      </c>
      <c r="M575" s="35">
        <f>ROUND((Reference!F$16*List!$H575)+Reference!F$17,0)</f>
        <v>2943</v>
      </c>
      <c r="N575" s="35">
        <f>ROUND((Reference!G$16*List!$H575)+Reference!G$17,0)</f>
        <v>3332</v>
      </c>
      <c r="O575" s="35">
        <f>ROUND((Reference!H$16*List!$H575)+Reference!H$17,0)</f>
        <v>3460</v>
      </c>
      <c r="P575" s="35">
        <f>ROUND((Reference!I$16*List!$H575)+Reference!I$17,0)</f>
        <v>3596</v>
      </c>
      <c r="Q575" s="35">
        <f>ROUND((Reference!J$16*List!$H575)+Reference!J$17,0)</f>
        <v>4163</v>
      </c>
      <c r="R575" s="35">
        <f>ROUND((Reference!K$16*List!$H575)+Reference!K$17,0)</f>
        <v>4295</v>
      </c>
      <c r="S575" s="35">
        <f>ROUND((Reference!L$16*List!$H575)+Reference!L$17,0)</f>
        <v>4634</v>
      </c>
      <c r="T575" s="35">
        <f>ROUND((Reference!M$16*List!$H575)+Reference!M$17,0)</f>
        <v>5535</v>
      </c>
      <c r="U575" s="35">
        <f>ROUND((Reference!N$16*List!$H575)+Reference!N$17,0)</f>
        <v>22333</v>
      </c>
      <c r="V575" s="36">
        <f>ROUND((Reference!O$16*List!$H575)+Reference!O$17,0)</f>
        <v>830</v>
      </c>
      <c r="W575" s="36">
        <f>ROUND((Reference!P$16*List!$H575)+Reference!P$17,0)</f>
        <v>1170</v>
      </c>
      <c r="X575" s="36">
        <f>ROUND((Reference!Q$16*List!$H575)+Reference!Q$17,0)</f>
        <v>585</v>
      </c>
      <c r="Y575" s="37"/>
      <c r="Z575" s="4" t="str">
        <f t="shared" si="17"/>
        <v>MAUI, Hawaii</v>
      </c>
      <c r="AA575" s="42" t="s">
        <v>2082</v>
      </c>
      <c r="AB575" s="38" t="s">
        <v>54</v>
      </c>
      <c r="AC575" s="43" t="s">
        <v>2071</v>
      </c>
      <c r="AD575" s="45"/>
      <c r="AE575">
        <f t="shared" si="18"/>
        <v>1.1781000000000001</v>
      </c>
    </row>
    <row r="576" spans="1:31" x14ac:dyDescent="0.35">
      <c r="A576" s="28" t="s">
        <v>2083</v>
      </c>
      <c r="B576" s="28" t="s">
        <v>2084</v>
      </c>
      <c r="C576" s="41">
        <v>99912</v>
      </c>
      <c r="D576" s="30" t="s">
        <v>99</v>
      </c>
      <c r="E576" s="42" t="s">
        <v>334</v>
      </c>
      <c r="F576" s="54" t="s">
        <v>2071</v>
      </c>
      <c r="G576" s="33" t="s">
        <v>64</v>
      </c>
      <c r="H576" s="44">
        <v>1.2315</v>
      </c>
      <c r="I576" s="35">
        <f>ROUND((Reference!B$16*List!$H576)+Reference!B$17,0)</f>
        <v>1325</v>
      </c>
      <c r="J576" s="35">
        <f>ROUND((Reference!C$16*List!$H576)+Reference!C$17,0)</f>
        <v>1976</v>
      </c>
      <c r="K576" s="35">
        <f>ROUND((Reference!D$16*List!$H576)+Reference!D$17,0)</f>
        <v>2367</v>
      </c>
      <c r="L576" s="35">
        <f>ROUND((Reference!E$16*List!$H576)+Reference!E$17,0)</f>
        <v>2926</v>
      </c>
      <c r="M576" s="35">
        <f>ROUND((Reference!F$16*List!$H576)+Reference!F$17,0)</f>
        <v>3049</v>
      </c>
      <c r="N576" s="35">
        <f>ROUND((Reference!G$16*List!$H576)+Reference!G$17,0)</f>
        <v>3451</v>
      </c>
      <c r="O576" s="35">
        <f>ROUND((Reference!H$16*List!$H576)+Reference!H$17,0)</f>
        <v>3583</v>
      </c>
      <c r="P576" s="35">
        <f>ROUND((Reference!I$16*List!$H576)+Reference!I$17,0)</f>
        <v>3724</v>
      </c>
      <c r="Q576" s="35">
        <f>ROUND((Reference!J$16*List!$H576)+Reference!J$17,0)</f>
        <v>4312</v>
      </c>
      <c r="R576" s="35">
        <f>ROUND((Reference!K$16*List!$H576)+Reference!K$17,0)</f>
        <v>4449</v>
      </c>
      <c r="S576" s="35">
        <f>ROUND((Reference!L$16*List!$H576)+Reference!L$17,0)</f>
        <v>4800</v>
      </c>
      <c r="T576" s="35">
        <f>ROUND((Reference!M$16*List!$H576)+Reference!M$17,0)</f>
        <v>5733</v>
      </c>
      <c r="U576" s="35">
        <f>ROUND((Reference!N$16*List!$H576)+Reference!N$17,0)</f>
        <v>23132</v>
      </c>
      <c r="V576" s="36">
        <f>ROUND((Reference!O$16*List!$H576)+Reference!O$17,0)</f>
        <v>860</v>
      </c>
      <c r="W576" s="36">
        <f>ROUND((Reference!P$16*List!$H576)+Reference!P$17,0)</f>
        <v>1212</v>
      </c>
      <c r="X576" s="36">
        <f>ROUND((Reference!Q$16*List!$H576)+Reference!Q$17,0)</f>
        <v>606</v>
      </c>
      <c r="Y576" s="37"/>
      <c r="Z576" s="4" t="str">
        <f t="shared" si="17"/>
        <v>STATEWIDE, Hawaii</v>
      </c>
      <c r="AA576" s="42" t="s">
        <v>334</v>
      </c>
      <c r="AB576" s="38" t="s">
        <v>54</v>
      </c>
      <c r="AC576" s="43" t="s">
        <v>2071</v>
      </c>
      <c r="AD576" s="45"/>
      <c r="AE576">
        <f t="shared" si="18"/>
        <v>1.2315</v>
      </c>
    </row>
    <row r="577" spans="1:31" x14ac:dyDescent="0.35">
      <c r="A577" s="28" t="s">
        <v>2085</v>
      </c>
      <c r="B577" s="28" t="s">
        <v>2086</v>
      </c>
      <c r="C577" s="29">
        <v>14260</v>
      </c>
      <c r="D577" s="30" t="s">
        <v>425</v>
      </c>
      <c r="E577" s="31" t="s">
        <v>2087</v>
      </c>
      <c r="F577" s="54" t="s">
        <v>2088</v>
      </c>
      <c r="G577" s="33" t="s">
        <v>53</v>
      </c>
      <c r="H577" s="44">
        <v>0.93300000000000005</v>
      </c>
      <c r="I577" s="35">
        <f>ROUND((Reference!B$16*List!$H577)+Reference!B$17,0)</f>
        <v>1069</v>
      </c>
      <c r="J577" s="35">
        <f>ROUND((Reference!C$16*List!$H577)+Reference!C$17,0)</f>
        <v>1594</v>
      </c>
      <c r="K577" s="35">
        <f>ROUND((Reference!D$16*List!$H577)+Reference!D$17,0)</f>
        <v>1910</v>
      </c>
      <c r="L577" s="35">
        <f>ROUND((Reference!E$16*List!$H577)+Reference!E$17,0)</f>
        <v>2361</v>
      </c>
      <c r="M577" s="35">
        <f>ROUND((Reference!F$16*List!$H577)+Reference!F$17,0)</f>
        <v>2460</v>
      </c>
      <c r="N577" s="35">
        <f>ROUND((Reference!G$16*List!$H577)+Reference!G$17,0)</f>
        <v>2785</v>
      </c>
      <c r="O577" s="35">
        <f>ROUND((Reference!H$16*List!$H577)+Reference!H$17,0)</f>
        <v>2891</v>
      </c>
      <c r="P577" s="35">
        <f>ROUND((Reference!I$16*List!$H577)+Reference!I$17,0)</f>
        <v>3005</v>
      </c>
      <c r="Q577" s="35">
        <f>ROUND((Reference!J$16*List!$H577)+Reference!J$17,0)</f>
        <v>3480</v>
      </c>
      <c r="R577" s="35">
        <f>ROUND((Reference!K$16*List!$H577)+Reference!K$17,0)</f>
        <v>3590</v>
      </c>
      <c r="S577" s="35">
        <f>ROUND((Reference!L$16*List!$H577)+Reference!L$17,0)</f>
        <v>3873</v>
      </c>
      <c r="T577" s="35">
        <f>ROUND((Reference!M$16*List!$H577)+Reference!M$17,0)</f>
        <v>4626</v>
      </c>
      <c r="U577" s="35">
        <f>ROUND((Reference!N$16*List!$H577)+Reference!N$17,0)</f>
        <v>18665</v>
      </c>
      <c r="V577" s="36">
        <f>ROUND((Reference!O$16*List!$H577)+Reference!O$17,0)</f>
        <v>694</v>
      </c>
      <c r="W577" s="36">
        <f>ROUND((Reference!P$16*List!$H577)+Reference!P$17,0)</f>
        <v>978</v>
      </c>
      <c r="X577" s="36">
        <f>ROUND((Reference!Q$16*List!$H577)+Reference!Q$17,0)</f>
        <v>489</v>
      </c>
      <c r="Y577" s="37"/>
      <c r="Z577" s="4" t="str">
        <f t="shared" si="17"/>
        <v>ADA, Idaho</v>
      </c>
      <c r="AA577" s="42" t="s">
        <v>2087</v>
      </c>
      <c r="AB577" s="38" t="s">
        <v>54</v>
      </c>
      <c r="AC577" s="43" t="s">
        <v>2088</v>
      </c>
      <c r="AD577" s="45"/>
      <c r="AE577">
        <f t="shared" si="18"/>
        <v>0.93300000000000005</v>
      </c>
    </row>
    <row r="578" spans="1:31" x14ac:dyDescent="0.35">
      <c r="A578" s="28" t="s">
        <v>2089</v>
      </c>
      <c r="B578" s="28" t="s">
        <v>2090</v>
      </c>
      <c r="C578" s="41">
        <v>99913</v>
      </c>
      <c r="D578" s="30" t="s">
        <v>103</v>
      </c>
      <c r="E578" s="42" t="s">
        <v>1037</v>
      </c>
      <c r="F578" s="55" t="s">
        <v>2088</v>
      </c>
      <c r="G578" s="33" t="s">
        <v>64</v>
      </c>
      <c r="H578" s="44">
        <v>0.77410000000000001</v>
      </c>
      <c r="I578" s="35">
        <f>ROUND((Reference!B$16*List!$H578)+Reference!B$17,0)</f>
        <v>933</v>
      </c>
      <c r="J578" s="35">
        <f>ROUND((Reference!C$16*List!$H578)+Reference!C$17,0)</f>
        <v>1391</v>
      </c>
      <c r="K578" s="35">
        <f>ROUND((Reference!D$16*List!$H578)+Reference!D$17,0)</f>
        <v>1667</v>
      </c>
      <c r="L578" s="35">
        <f>ROUND((Reference!E$16*List!$H578)+Reference!E$17,0)</f>
        <v>2060</v>
      </c>
      <c r="M578" s="35">
        <f>ROUND((Reference!F$16*List!$H578)+Reference!F$17,0)</f>
        <v>2147</v>
      </c>
      <c r="N578" s="35">
        <f>ROUND((Reference!G$16*List!$H578)+Reference!G$17,0)</f>
        <v>2430</v>
      </c>
      <c r="O578" s="35">
        <f>ROUND((Reference!H$16*List!$H578)+Reference!H$17,0)</f>
        <v>2523</v>
      </c>
      <c r="P578" s="35">
        <f>ROUND((Reference!I$16*List!$H578)+Reference!I$17,0)</f>
        <v>2622</v>
      </c>
      <c r="Q578" s="35">
        <f>ROUND((Reference!J$16*List!$H578)+Reference!J$17,0)</f>
        <v>3036</v>
      </c>
      <c r="R578" s="35">
        <f>ROUND((Reference!K$16*List!$H578)+Reference!K$17,0)</f>
        <v>3132</v>
      </c>
      <c r="S578" s="35">
        <f>ROUND((Reference!L$16*List!$H578)+Reference!L$17,0)</f>
        <v>3380</v>
      </c>
      <c r="T578" s="35">
        <f>ROUND((Reference!M$16*List!$H578)+Reference!M$17,0)</f>
        <v>4037</v>
      </c>
      <c r="U578" s="35">
        <f>ROUND((Reference!N$16*List!$H578)+Reference!N$17,0)</f>
        <v>16286</v>
      </c>
      <c r="V578" s="36">
        <f>ROUND((Reference!O$16*List!$H578)+Reference!O$17,0)</f>
        <v>605</v>
      </c>
      <c r="W578" s="36">
        <f>ROUND((Reference!P$16*List!$H578)+Reference!P$17,0)</f>
        <v>853</v>
      </c>
      <c r="X578" s="36">
        <f>ROUND((Reference!Q$16*List!$H578)+Reference!Q$17,0)</f>
        <v>427</v>
      </c>
      <c r="Y578" s="37"/>
      <c r="Z578" s="4" t="str">
        <f t="shared" si="17"/>
        <v>ADAMS, Idaho</v>
      </c>
      <c r="AA578" s="42" t="s">
        <v>1037</v>
      </c>
      <c r="AB578" s="38" t="s">
        <v>54</v>
      </c>
      <c r="AC578" s="43" t="s">
        <v>2088</v>
      </c>
      <c r="AD578" s="45"/>
      <c r="AE578">
        <f t="shared" si="18"/>
        <v>0.77410000000000001</v>
      </c>
    </row>
    <row r="579" spans="1:31" x14ac:dyDescent="0.35">
      <c r="A579" s="28" t="s">
        <v>2091</v>
      </c>
      <c r="B579" s="28" t="s">
        <v>2092</v>
      </c>
      <c r="C579" s="29">
        <v>38540</v>
      </c>
      <c r="D579" s="30" t="s">
        <v>1403</v>
      </c>
      <c r="E579" s="31" t="s">
        <v>2093</v>
      </c>
      <c r="F579" s="54" t="s">
        <v>2088</v>
      </c>
      <c r="G579" s="33" t="s">
        <v>53</v>
      </c>
      <c r="H579" s="44">
        <v>0.93590000000000007</v>
      </c>
      <c r="I579" s="35">
        <f>ROUND((Reference!B$16*List!$H579)+Reference!B$17,0)</f>
        <v>1071</v>
      </c>
      <c r="J579" s="35">
        <f>ROUND((Reference!C$16*List!$H579)+Reference!C$17,0)</f>
        <v>1598</v>
      </c>
      <c r="K579" s="35">
        <f>ROUND((Reference!D$16*List!$H579)+Reference!D$17,0)</f>
        <v>1915</v>
      </c>
      <c r="L579" s="35">
        <f>ROUND((Reference!E$16*List!$H579)+Reference!E$17,0)</f>
        <v>2367</v>
      </c>
      <c r="M579" s="35">
        <f>ROUND((Reference!F$16*List!$H579)+Reference!F$17,0)</f>
        <v>2466</v>
      </c>
      <c r="N579" s="35">
        <f>ROUND((Reference!G$16*List!$H579)+Reference!G$17,0)</f>
        <v>2791</v>
      </c>
      <c r="O579" s="35">
        <f>ROUND((Reference!H$16*List!$H579)+Reference!H$17,0)</f>
        <v>2898</v>
      </c>
      <c r="P579" s="35">
        <f>ROUND((Reference!I$16*List!$H579)+Reference!I$17,0)</f>
        <v>3012</v>
      </c>
      <c r="Q579" s="35">
        <f>ROUND((Reference!J$16*List!$H579)+Reference!J$17,0)</f>
        <v>3488</v>
      </c>
      <c r="R579" s="35">
        <f>ROUND((Reference!K$16*List!$H579)+Reference!K$17,0)</f>
        <v>3598</v>
      </c>
      <c r="S579" s="35">
        <f>ROUND((Reference!L$16*List!$H579)+Reference!L$17,0)</f>
        <v>3882</v>
      </c>
      <c r="T579" s="35">
        <f>ROUND((Reference!M$16*List!$H579)+Reference!M$17,0)</f>
        <v>4637</v>
      </c>
      <c r="U579" s="35">
        <f>ROUND((Reference!N$16*List!$H579)+Reference!N$17,0)</f>
        <v>18708</v>
      </c>
      <c r="V579" s="36">
        <f>ROUND((Reference!O$16*List!$H579)+Reference!O$17,0)</f>
        <v>695</v>
      </c>
      <c r="W579" s="36">
        <f>ROUND((Reference!P$16*List!$H579)+Reference!P$17,0)</f>
        <v>980</v>
      </c>
      <c r="X579" s="36">
        <f>ROUND((Reference!Q$16*List!$H579)+Reference!Q$17,0)</f>
        <v>490</v>
      </c>
      <c r="Y579" s="37"/>
      <c r="Z579" s="4" t="str">
        <f t="shared" si="17"/>
        <v>BANNOCK, Idaho</v>
      </c>
      <c r="AA579" s="42" t="s">
        <v>2093</v>
      </c>
      <c r="AB579" s="38" t="s">
        <v>54</v>
      </c>
      <c r="AC579" s="43" t="s">
        <v>2088</v>
      </c>
      <c r="AD579" s="45"/>
      <c r="AE579">
        <f t="shared" si="18"/>
        <v>0.93590000000000007</v>
      </c>
    </row>
    <row r="580" spans="1:31" x14ac:dyDescent="0.35">
      <c r="A580" s="28" t="s">
        <v>2094</v>
      </c>
      <c r="B580" s="28" t="s">
        <v>2095</v>
      </c>
      <c r="C580" s="41">
        <v>99913</v>
      </c>
      <c r="D580" s="30" t="s">
        <v>103</v>
      </c>
      <c r="E580" s="42" t="s">
        <v>2096</v>
      </c>
      <c r="F580" s="55" t="s">
        <v>2088</v>
      </c>
      <c r="G580" s="33" t="s">
        <v>64</v>
      </c>
      <c r="H580" s="44">
        <v>0.77410000000000001</v>
      </c>
      <c r="I580" s="35">
        <f>ROUND((Reference!B$16*List!$H580)+Reference!B$17,0)</f>
        <v>933</v>
      </c>
      <c r="J580" s="35">
        <f>ROUND((Reference!C$16*List!$H580)+Reference!C$17,0)</f>
        <v>1391</v>
      </c>
      <c r="K580" s="35">
        <f>ROUND((Reference!D$16*List!$H580)+Reference!D$17,0)</f>
        <v>1667</v>
      </c>
      <c r="L580" s="35">
        <f>ROUND((Reference!E$16*List!$H580)+Reference!E$17,0)</f>
        <v>2060</v>
      </c>
      <c r="M580" s="35">
        <f>ROUND((Reference!F$16*List!$H580)+Reference!F$17,0)</f>
        <v>2147</v>
      </c>
      <c r="N580" s="35">
        <f>ROUND((Reference!G$16*List!$H580)+Reference!G$17,0)</f>
        <v>2430</v>
      </c>
      <c r="O580" s="35">
        <f>ROUND((Reference!H$16*List!$H580)+Reference!H$17,0)</f>
        <v>2523</v>
      </c>
      <c r="P580" s="35">
        <f>ROUND((Reference!I$16*List!$H580)+Reference!I$17,0)</f>
        <v>2622</v>
      </c>
      <c r="Q580" s="35">
        <f>ROUND((Reference!J$16*List!$H580)+Reference!J$17,0)</f>
        <v>3036</v>
      </c>
      <c r="R580" s="35">
        <f>ROUND((Reference!K$16*List!$H580)+Reference!K$17,0)</f>
        <v>3132</v>
      </c>
      <c r="S580" s="35">
        <f>ROUND((Reference!L$16*List!$H580)+Reference!L$17,0)</f>
        <v>3380</v>
      </c>
      <c r="T580" s="35">
        <f>ROUND((Reference!M$16*List!$H580)+Reference!M$17,0)</f>
        <v>4037</v>
      </c>
      <c r="U580" s="35">
        <f>ROUND((Reference!N$16*List!$H580)+Reference!N$17,0)</f>
        <v>16286</v>
      </c>
      <c r="V580" s="36">
        <f>ROUND((Reference!O$16*List!$H580)+Reference!O$17,0)</f>
        <v>605</v>
      </c>
      <c r="W580" s="36">
        <f>ROUND((Reference!P$16*List!$H580)+Reference!P$17,0)</f>
        <v>853</v>
      </c>
      <c r="X580" s="36">
        <f>ROUND((Reference!Q$16*List!$H580)+Reference!Q$17,0)</f>
        <v>427</v>
      </c>
      <c r="Y580" s="37"/>
      <c r="Z580" s="4" t="str">
        <f t="shared" si="17"/>
        <v>BEAR LAKE, Idaho</v>
      </c>
      <c r="AA580" s="42" t="s">
        <v>2096</v>
      </c>
      <c r="AB580" s="38" t="s">
        <v>54</v>
      </c>
      <c r="AC580" s="43" t="s">
        <v>2088</v>
      </c>
      <c r="AD580" s="45"/>
      <c r="AE580">
        <f t="shared" si="18"/>
        <v>0.77410000000000001</v>
      </c>
    </row>
    <row r="581" spans="1:31" x14ac:dyDescent="0.35">
      <c r="A581" s="28" t="s">
        <v>2097</v>
      </c>
      <c r="B581" s="28" t="s">
        <v>2098</v>
      </c>
      <c r="C581" s="41">
        <v>99913</v>
      </c>
      <c r="D581" s="30" t="s">
        <v>103</v>
      </c>
      <c r="E581" s="42" t="s">
        <v>2099</v>
      </c>
      <c r="F581" s="55" t="s">
        <v>2088</v>
      </c>
      <c r="G581" s="33" t="s">
        <v>64</v>
      </c>
      <c r="H581" s="44">
        <v>0.77410000000000001</v>
      </c>
      <c r="I581" s="35">
        <f>ROUND((Reference!B$16*List!$H581)+Reference!B$17,0)</f>
        <v>933</v>
      </c>
      <c r="J581" s="35">
        <f>ROUND((Reference!C$16*List!$H581)+Reference!C$17,0)</f>
        <v>1391</v>
      </c>
      <c r="K581" s="35">
        <f>ROUND((Reference!D$16*List!$H581)+Reference!D$17,0)</f>
        <v>1667</v>
      </c>
      <c r="L581" s="35">
        <f>ROUND((Reference!E$16*List!$H581)+Reference!E$17,0)</f>
        <v>2060</v>
      </c>
      <c r="M581" s="35">
        <f>ROUND((Reference!F$16*List!$H581)+Reference!F$17,0)</f>
        <v>2147</v>
      </c>
      <c r="N581" s="35">
        <f>ROUND((Reference!G$16*List!$H581)+Reference!G$17,0)</f>
        <v>2430</v>
      </c>
      <c r="O581" s="35">
        <f>ROUND((Reference!H$16*List!$H581)+Reference!H$17,0)</f>
        <v>2523</v>
      </c>
      <c r="P581" s="35">
        <f>ROUND((Reference!I$16*List!$H581)+Reference!I$17,0)</f>
        <v>2622</v>
      </c>
      <c r="Q581" s="35">
        <f>ROUND((Reference!J$16*List!$H581)+Reference!J$17,0)</f>
        <v>3036</v>
      </c>
      <c r="R581" s="35">
        <f>ROUND((Reference!K$16*List!$H581)+Reference!K$17,0)</f>
        <v>3132</v>
      </c>
      <c r="S581" s="35">
        <f>ROUND((Reference!L$16*List!$H581)+Reference!L$17,0)</f>
        <v>3380</v>
      </c>
      <c r="T581" s="35">
        <f>ROUND((Reference!M$16*List!$H581)+Reference!M$17,0)</f>
        <v>4037</v>
      </c>
      <c r="U581" s="35">
        <f>ROUND((Reference!N$16*List!$H581)+Reference!N$17,0)</f>
        <v>16286</v>
      </c>
      <c r="V581" s="36">
        <f>ROUND((Reference!O$16*List!$H581)+Reference!O$17,0)</f>
        <v>605</v>
      </c>
      <c r="W581" s="36">
        <f>ROUND((Reference!P$16*List!$H581)+Reference!P$17,0)</f>
        <v>853</v>
      </c>
      <c r="X581" s="36">
        <f>ROUND((Reference!Q$16*List!$H581)+Reference!Q$17,0)</f>
        <v>427</v>
      </c>
      <c r="Y581" s="37"/>
      <c r="Z581" s="4" t="str">
        <f t="shared" si="17"/>
        <v>BENEWAH, Idaho</v>
      </c>
      <c r="AA581" s="42" t="s">
        <v>2099</v>
      </c>
      <c r="AB581" s="38" t="s">
        <v>54</v>
      </c>
      <c r="AC581" s="43" t="s">
        <v>2088</v>
      </c>
      <c r="AD581" s="45"/>
      <c r="AE581">
        <f t="shared" si="18"/>
        <v>0.77410000000000001</v>
      </c>
    </row>
    <row r="582" spans="1:31" x14ac:dyDescent="0.35">
      <c r="A582" s="28" t="s">
        <v>2100</v>
      </c>
      <c r="B582" s="28" t="s">
        <v>2101</v>
      </c>
      <c r="C582" s="41">
        <v>99913</v>
      </c>
      <c r="D582" s="30" t="s">
        <v>103</v>
      </c>
      <c r="E582" s="42" t="s">
        <v>2102</v>
      </c>
      <c r="F582" s="55" t="s">
        <v>2088</v>
      </c>
      <c r="G582" s="33" t="s">
        <v>64</v>
      </c>
      <c r="H582" s="44">
        <v>0.77410000000000001</v>
      </c>
      <c r="I582" s="35">
        <f>ROUND((Reference!B$16*List!$H582)+Reference!B$17,0)</f>
        <v>933</v>
      </c>
      <c r="J582" s="35">
        <f>ROUND((Reference!C$16*List!$H582)+Reference!C$17,0)</f>
        <v>1391</v>
      </c>
      <c r="K582" s="35">
        <f>ROUND((Reference!D$16*List!$H582)+Reference!D$17,0)</f>
        <v>1667</v>
      </c>
      <c r="L582" s="35">
        <f>ROUND((Reference!E$16*List!$H582)+Reference!E$17,0)</f>
        <v>2060</v>
      </c>
      <c r="M582" s="35">
        <f>ROUND((Reference!F$16*List!$H582)+Reference!F$17,0)</f>
        <v>2147</v>
      </c>
      <c r="N582" s="35">
        <f>ROUND((Reference!G$16*List!$H582)+Reference!G$17,0)</f>
        <v>2430</v>
      </c>
      <c r="O582" s="35">
        <f>ROUND((Reference!H$16*List!$H582)+Reference!H$17,0)</f>
        <v>2523</v>
      </c>
      <c r="P582" s="35">
        <f>ROUND((Reference!I$16*List!$H582)+Reference!I$17,0)</f>
        <v>2622</v>
      </c>
      <c r="Q582" s="35">
        <f>ROUND((Reference!J$16*List!$H582)+Reference!J$17,0)</f>
        <v>3036</v>
      </c>
      <c r="R582" s="35">
        <f>ROUND((Reference!K$16*List!$H582)+Reference!K$17,0)</f>
        <v>3132</v>
      </c>
      <c r="S582" s="35">
        <f>ROUND((Reference!L$16*List!$H582)+Reference!L$17,0)</f>
        <v>3380</v>
      </c>
      <c r="T582" s="35">
        <f>ROUND((Reference!M$16*List!$H582)+Reference!M$17,0)</f>
        <v>4037</v>
      </c>
      <c r="U582" s="35">
        <f>ROUND((Reference!N$16*List!$H582)+Reference!N$17,0)</f>
        <v>16286</v>
      </c>
      <c r="V582" s="36">
        <f>ROUND((Reference!O$16*List!$H582)+Reference!O$17,0)</f>
        <v>605</v>
      </c>
      <c r="W582" s="36">
        <f>ROUND((Reference!P$16*List!$H582)+Reference!P$17,0)</f>
        <v>853</v>
      </c>
      <c r="X582" s="36">
        <f>ROUND((Reference!Q$16*List!$H582)+Reference!Q$17,0)</f>
        <v>427</v>
      </c>
      <c r="Y582" s="37"/>
      <c r="Z582" s="4" t="str">
        <f t="shared" si="17"/>
        <v>BINGHAM, Idaho</v>
      </c>
      <c r="AA582" s="42" t="s">
        <v>2102</v>
      </c>
      <c r="AB582" s="38" t="s">
        <v>54</v>
      </c>
      <c r="AC582" s="43" t="s">
        <v>2088</v>
      </c>
      <c r="AD582" s="45"/>
      <c r="AE582">
        <f t="shared" si="18"/>
        <v>0.77410000000000001</v>
      </c>
    </row>
    <row r="583" spans="1:31" x14ac:dyDescent="0.35">
      <c r="A583" s="28" t="s">
        <v>2103</v>
      </c>
      <c r="B583" s="28" t="s">
        <v>2104</v>
      </c>
      <c r="C583" s="41">
        <v>99913</v>
      </c>
      <c r="D583" s="30" t="s">
        <v>103</v>
      </c>
      <c r="E583" s="42" t="s">
        <v>2105</v>
      </c>
      <c r="F583" s="55" t="s">
        <v>2088</v>
      </c>
      <c r="G583" s="33" t="s">
        <v>64</v>
      </c>
      <c r="H583" s="44">
        <v>0.77410000000000001</v>
      </c>
      <c r="I583" s="35">
        <f>ROUND((Reference!B$16*List!$H583)+Reference!B$17,0)</f>
        <v>933</v>
      </c>
      <c r="J583" s="35">
        <f>ROUND((Reference!C$16*List!$H583)+Reference!C$17,0)</f>
        <v>1391</v>
      </c>
      <c r="K583" s="35">
        <f>ROUND((Reference!D$16*List!$H583)+Reference!D$17,0)</f>
        <v>1667</v>
      </c>
      <c r="L583" s="35">
        <f>ROUND((Reference!E$16*List!$H583)+Reference!E$17,0)</f>
        <v>2060</v>
      </c>
      <c r="M583" s="35">
        <f>ROUND((Reference!F$16*List!$H583)+Reference!F$17,0)</f>
        <v>2147</v>
      </c>
      <c r="N583" s="35">
        <f>ROUND((Reference!G$16*List!$H583)+Reference!G$17,0)</f>
        <v>2430</v>
      </c>
      <c r="O583" s="35">
        <f>ROUND((Reference!H$16*List!$H583)+Reference!H$17,0)</f>
        <v>2523</v>
      </c>
      <c r="P583" s="35">
        <f>ROUND((Reference!I$16*List!$H583)+Reference!I$17,0)</f>
        <v>2622</v>
      </c>
      <c r="Q583" s="35">
        <f>ROUND((Reference!J$16*List!$H583)+Reference!J$17,0)</f>
        <v>3036</v>
      </c>
      <c r="R583" s="35">
        <f>ROUND((Reference!K$16*List!$H583)+Reference!K$17,0)</f>
        <v>3132</v>
      </c>
      <c r="S583" s="35">
        <f>ROUND((Reference!L$16*List!$H583)+Reference!L$17,0)</f>
        <v>3380</v>
      </c>
      <c r="T583" s="35">
        <f>ROUND((Reference!M$16*List!$H583)+Reference!M$17,0)</f>
        <v>4037</v>
      </c>
      <c r="U583" s="35">
        <f>ROUND((Reference!N$16*List!$H583)+Reference!N$17,0)</f>
        <v>16286</v>
      </c>
      <c r="V583" s="36">
        <f>ROUND((Reference!O$16*List!$H583)+Reference!O$17,0)</f>
        <v>605</v>
      </c>
      <c r="W583" s="36">
        <f>ROUND((Reference!P$16*List!$H583)+Reference!P$17,0)</f>
        <v>853</v>
      </c>
      <c r="X583" s="36">
        <f>ROUND((Reference!Q$16*List!$H583)+Reference!Q$17,0)</f>
        <v>427</v>
      </c>
      <c r="Y583" s="37"/>
      <c r="Z583" s="4" t="str">
        <f t="shared" si="17"/>
        <v>BLAINE, Idaho</v>
      </c>
      <c r="AA583" s="42" t="s">
        <v>2105</v>
      </c>
      <c r="AB583" s="38" t="s">
        <v>54</v>
      </c>
      <c r="AC583" s="43" t="s">
        <v>2088</v>
      </c>
      <c r="AD583" s="45"/>
      <c r="AE583">
        <f t="shared" si="18"/>
        <v>0.77410000000000001</v>
      </c>
    </row>
    <row r="584" spans="1:31" x14ac:dyDescent="0.35">
      <c r="A584" s="28" t="s">
        <v>2106</v>
      </c>
      <c r="B584" s="28" t="s">
        <v>2107</v>
      </c>
      <c r="C584" s="41">
        <v>14260</v>
      </c>
      <c r="D584" s="30" t="s">
        <v>425</v>
      </c>
      <c r="E584" s="42" t="s">
        <v>2108</v>
      </c>
      <c r="F584" s="54" t="s">
        <v>2088</v>
      </c>
      <c r="G584" s="33" t="s">
        <v>53</v>
      </c>
      <c r="H584" s="40">
        <v>0.93300000000000005</v>
      </c>
      <c r="I584" s="35">
        <f>ROUND((Reference!B$16*List!$H584)+Reference!B$17,0)</f>
        <v>1069</v>
      </c>
      <c r="J584" s="35">
        <f>ROUND((Reference!C$16*List!$H584)+Reference!C$17,0)</f>
        <v>1594</v>
      </c>
      <c r="K584" s="35">
        <f>ROUND((Reference!D$16*List!$H584)+Reference!D$17,0)</f>
        <v>1910</v>
      </c>
      <c r="L584" s="35">
        <f>ROUND((Reference!E$16*List!$H584)+Reference!E$17,0)</f>
        <v>2361</v>
      </c>
      <c r="M584" s="35">
        <f>ROUND((Reference!F$16*List!$H584)+Reference!F$17,0)</f>
        <v>2460</v>
      </c>
      <c r="N584" s="35">
        <f>ROUND((Reference!G$16*List!$H584)+Reference!G$17,0)</f>
        <v>2785</v>
      </c>
      <c r="O584" s="35">
        <f>ROUND((Reference!H$16*List!$H584)+Reference!H$17,0)</f>
        <v>2891</v>
      </c>
      <c r="P584" s="35">
        <f>ROUND((Reference!I$16*List!$H584)+Reference!I$17,0)</f>
        <v>3005</v>
      </c>
      <c r="Q584" s="35">
        <f>ROUND((Reference!J$16*List!$H584)+Reference!J$17,0)</f>
        <v>3480</v>
      </c>
      <c r="R584" s="35">
        <f>ROUND((Reference!K$16*List!$H584)+Reference!K$17,0)</f>
        <v>3590</v>
      </c>
      <c r="S584" s="35">
        <f>ROUND((Reference!L$16*List!$H584)+Reference!L$17,0)</f>
        <v>3873</v>
      </c>
      <c r="T584" s="35">
        <f>ROUND((Reference!M$16*List!$H584)+Reference!M$17,0)</f>
        <v>4626</v>
      </c>
      <c r="U584" s="35">
        <f>ROUND((Reference!N$16*List!$H584)+Reference!N$17,0)</f>
        <v>18665</v>
      </c>
      <c r="V584" s="36">
        <f>ROUND((Reference!O$16*List!$H584)+Reference!O$17,0)</f>
        <v>694</v>
      </c>
      <c r="W584" s="36">
        <f>ROUND((Reference!P$16*List!$H584)+Reference!P$17,0)</f>
        <v>978</v>
      </c>
      <c r="X584" s="36">
        <f>ROUND((Reference!Q$16*List!$H584)+Reference!Q$17,0)</f>
        <v>489</v>
      </c>
      <c r="Y584" s="37"/>
      <c r="Z584" s="4" t="str">
        <f t="shared" si="17"/>
        <v>BOISE, Idaho</v>
      </c>
      <c r="AA584" s="31" t="s">
        <v>2108</v>
      </c>
      <c r="AB584" s="38" t="s">
        <v>54</v>
      </c>
      <c r="AC584" s="32" t="s">
        <v>2088</v>
      </c>
      <c r="AD584" s="39"/>
      <c r="AE584">
        <f t="shared" si="18"/>
        <v>0.93300000000000005</v>
      </c>
    </row>
    <row r="585" spans="1:31" x14ac:dyDescent="0.35">
      <c r="A585" s="28" t="s">
        <v>2109</v>
      </c>
      <c r="B585" s="28" t="s">
        <v>2110</v>
      </c>
      <c r="C585" s="41">
        <v>99913</v>
      </c>
      <c r="D585" s="30" t="s">
        <v>103</v>
      </c>
      <c r="E585" s="42" t="s">
        <v>2111</v>
      </c>
      <c r="F585" s="55" t="s">
        <v>2088</v>
      </c>
      <c r="G585" s="33" t="s">
        <v>64</v>
      </c>
      <c r="H585" s="40">
        <v>0.77410000000000001</v>
      </c>
      <c r="I585" s="35">
        <f>ROUND((Reference!B$16*List!$H585)+Reference!B$17,0)</f>
        <v>933</v>
      </c>
      <c r="J585" s="35">
        <f>ROUND((Reference!C$16*List!$H585)+Reference!C$17,0)</f>
        <v>1391</v>
      </c>
      <c r="K585" s="35">
        <f>ROUND((Reference!D$16*List!$H585)+Reference!D$17,0)</f>
        <v>1667</v>
      </c>
      <c r="L585" s="35">
        <f>ROUND((Reference!E$16*List!$H585)+Reference!E$17,0)</f>
        <v>2060</v>
      </c>
      <c r="M585" s="35">
        <f>ROUND((Reference!F$16*List!$H585)+Reference!F$17,0)</f>
        <v>2147</v>
      </c>
      <c r="N585" s="35">
        <f>ROUND((Reference!G$16*List!$H585)+Reference!G$17,0)</f>
        <v>2430</v>
      </c>
      <c r="O585" s="35">
        <f>ROUND((Reference!H$16*List!$H585)+Reference!H$17,0)</f>
        <v>2523</v>
      </c>
      <c r="P585" s="35">
        <f>ROUND((Reference!I$16*List!$H585)+Reference!I$17,0)</f>
        <v>2622</v>
      </c>
      <c r="Q585" s="35">
        <f>ROUND((Reference!J$16*List!$H585)+Reference!J$17,0)</f>
        <v>3036</v>
      </c>
      <c r="R585" s="35">
        <f>ROUND((Reference!K$16*List!$H585)+Reference!K$17,0)</f>
        <v>3132</v>
      </c>
      <c r="S585" s="35">
        <f>ROUND((Reference!L$16*List!$H585)+Reference!L$17,0)</f>
        <v>3380</v>
      </c>
      <c r="T585" s="35">
        <f>ROUND((Reference!M$16*List!$H585)+Reference!M$17,0)</f>
        <v>4037</v>
      </c>
      <c r="U585" s="35">
        <f>ROUND((Reference!N$16*List!$H585)+Reference!N$17,0)</f>
        <v>16286</v>
      </c>
      <c r="V585" s="36">
        <f>ROUND((Reference!O$16*List!$H585)+Reference!O$17,0)</f>
        <v>605</v>
      </c>
      <c r="W585" s="36">
        <f>ROUND((Reference!P$16*List!$H585)+Reference!P$17,0)</f>
        <v>853</v>
      </c>
      <c r="X585" s="36">
        <f>ROUND((Reference!Q$16*List!$H585)+Reference!Q$17,0)</f>
        <v>427</v>
      </c>
      <c r="Y585" s="37"/>
      <c r="Z585" s="4" t="str">
        <f t="shared" si="17"/>
        <v>BONNER, Idaho</v>
      </c>
      <c r="AA585" s="31" t="s">
        <v>2111</v>
      </c>
      <c r="AB585" s="38" t="s">
        <v>54</v>
      </c>
      <c r="AC585" s="32" t="s">
        <v>2088</v>
      </c>
      <c r="AD585" s="39"/>
      <c r="AE585">
        <f t="shared" si="18"/>
        <v>0.77410000000000001</v>
      </c>
    </row>
    <row r="586" spans="1:31" x14ac:dyDescent="0.35">
      <c r="A586" s="28" t="s">
        <v>2112</v>
      </c>
      <c r="B586" s="28" t="s">
        <v>2113</v>
      </c>
      <c r="C586" s="29">
        <v>26820</v>
      </c>
      <c r="D586" s="30" t="s">
        <v>932</v>
      </c>
      <c r="E586" s="31" t="s">
        <v>2114</v>
      </c>
      <c r="F586" s="54" t="s">
        <v>2088</v>
      </c>
      <c r="G586" s="33" t="s">
        <v>53</v>
      </c>
      <c r="H586" s="44">
        <v>0.85580000000000001</v>
      </c>
      <c r="I586" s="35">
        <f>ROUND((Reference!B$16*List!$H586)+Reference!B$17,0)</f>
        <v>1003</v>
      </c>
      <c r="J586" s="35">
        <f>ROUND((Reference!C$16*List!$H586)+Reference!C$17,0)</f>
        <v>1495</v>
      </c>
      <c r="K586" s="35">
        <f>ROUND((Reference!D$16*List!$H586)+Reference!D$17,0)</f>
        <v>1792</v>
      </c>
      <c r="L586" s="35">
        <f>ROUND((Reference!E$16*List!$H586)+Reference!E$17,0)</f>
        <v>2215</v>
      </c>
      <c r="M586" s="35">
        <f>ROUND((Reference!F$16*List!$H586)+Reference!F$17,0)</f>
        <v>2308</v>
      </c>
      <c r="N586" s="35">
        <f>ROUND((Reference!G$16*List!$H586)+Reference!G$17,0)</f>
        <v>2612</v>
      </c>
      <c r="O586" s="35">
        <f>ROUND((Reference!H$16*List!$H586)+Reference!H$17,0)</f>
        <v>2712</v>
      </c>
      <c r="P586" s="35">
        <f>ROUND((Reference!I$16*List!$H586)+Reference!I$17,0)</f>
        <v>2819</v>
      </c>
      <c r="Q586" s="35">
        <f>ROUND((Reference!J$16*List!$H586)+Reference!J$17,0)</f>
        <v>3264</v>
      </c>
      <c r="R586" s="35">
        <f>ROUND((Reference!K$16*List!$H586)+Reference!K$17,0)</f>
        <v>3367</v>
      </c>
      <c r="S586" s="35">
        <f>ROUND((Reference!L$16*List!$H586)+Reference!L$17,0)</f>
        <v>3633</v>
      </c>
      <c r="T586" s="35">
        <f>ROUND((Reference!M$16*List!$H586)+Reference!M$17,0)</f>
        <v>4340</v>
      </c>
      <c r="U586" s="35">
        <f>ROUND((Reference!N$16*List!$H586)+Reference!N$17,0)</f>
        <v>17509</v>
      </c>
      <c r="V586" s="36">
        <f>ROUND((Reference!O$16*List!$H586)+Reference!O$17,0)</f>
        <v>651</v>
      </c>
      <c r="W586" s="36">
        <f>ROUND((Reference!P$16*List!$H586)+Reference!P$17,0)</f>
        <v>917</v>
      </c>
      <c r="X586" s="36">
        <f>ROUND((Reference!Q$16*List!$H586)+Reference!Q$17,0)</f>
        <v>459</v>
      </c>
      <c r="Y586" s="37"/>
      <c r="Z586" s="4" t="str">
        <f t="shared" si="17"/>
        <v>BONNEVILLE, Idaho</v>
      </c>
      <c r="AA586" s="42" t="s">
        <v>2114</v>
      </c>
      <c r="AB586" s="38" t="s">
        <v>54</v>
      </c>
      <c r="AC586" s="43" t="s">
        <v>2088</v>
      </c>
      <c r="AD586" s="45"/>
      <c r="AE586">
        <f t="shared" si="18"/>
        <v>0.85580000000000001</v>
      </c>
    </row>
    <row r="587" spans="1:31" x14ac:dyDescent="0.35">
      <c r="A587" s="28" t="s">
        <v>2115</v>
      </c>
      <c r="B587" s="28" t="s">
        <v>2116</v>
      </c>
      <c r="C587" s="41">
        <v>99913</v>
      </c>
      <c r="D587" s="30" t="s">
        <v>103</v>
      </c>
      <c r="E587" s="42" t="s">
        <v>2117</v>
      </c>
      <c r="F587" s="55" t="s">
        <v>2088</v>
      </c>
      <c r="G587" s="33" t="s">
        <v>64</v>
      </c>
      <c r="H587" s="40">
        <v>0.77410000000000001</v>
      </c>
      <c r="I587" s="35">
        <f>ROUND((Reference!B$16*List!$H587)+Reference!B$17,0)</f>
        <v>933</v>
      </c>
      <c r="J587" s="35">
        <f>ROUND((Reference!C$16*List!$H587)+Reference!C$17,0)</f>
        <v>1391</v>
      </c>
      <c r="K587" s="35">
        <f>ROUND((Reference!D$16*List!$H587)+Reference!D$17,0)</f>
        <v>1667</v>
      </c>
      <c r="L587" s="35">
        <f>ROUND((Reference!E$16*List!$H587)+Reference!E$17,0)</f>
        <v>2060</v>
      </c>
      <c r="M587" s="35">
        <f>ROUND((Reference!F$16*List!$H587)+Reference!F$17,0)</f>
        <v>2147</v>
      </c>
      <c r="N587" s="35">
        <f>ROUND((Reference!G$16*List!$H587)+Reference!G$17,0)</f>
        <v>2430</v>
      </c>
      <c r="O587" s="35">
        <f>ROUND((Reference!H$16*List!$H587)+Reference!H$17,0)</f>
        <v>2523</v>
      </c>
      <c r="P587" s="35">
        <f>ROUND((Reference!I$16*List!$H587)+Reference!I$17,0)</f>
        <v>2622</v>
      </c>
      <c r="Q587" s="35">
        <f>ROUND((Reference!J$16*List!$H587)+Reference!J$17,0)</f>
        <v>3036</v>
      </c>
      <c r="R587" s="35">
        <f>ROUND((Reference!K$16*List!$H587)+Reference!K$17,0)</f>
        <v>3132</v>
      </c>
      <c r="S587" s="35">
        <f>ROUND((Reference!L$16*List!$H587)+Reference!L$17,0)</f>
        <v>3380</v>
      </c>
      <c r="T587" s="35">
        <f>ROUND((Reference!M$16*List!$H587)+Reference!M$17,0)</f>
        <v>4037</v>
      </c>
      <c r="U587" s="35">
        <f>ROUND((Reference!N$16*List!$H587)+Reference!N$17,0)</f>
        <v>16286</v>
      </c>
      <c r="V587" s="36">
        <f>ROUND((Reference!O$16*List!$H587)+Reference!O$17,0)</f>
        <v>605</v>
      </c>
      <c r="W587" s="36">
        <f>ROUND((Reference!P$16*List!$H587)+Reference!P$17,0)</f>
        <v>853</v>
      </c>
      <c r="X587" s="36">
        <f>ROUND((Reference!Q$16*List!$H587)+Reference!Q$17,0)</f>
        <v>427</v>
      </c>
      <c r="Y587" s="37"/>
      <c r="Z587" s="4" t="str">
        <f t="shared" si="17"/>
        <v>BOUNDARY, Idaho</v>
      </c>
      <c r="AA587" s="31" t="s">
        <v>2117</v>
      </c>
      <c r="AB587" s="38" t="s">
        <v>54</v>
      </c>
      <c r="AC587" s="32" t="s">
        <v>2088</v>
      </c>
      <c r="AD587" s="39"/>
      <c r="AE587">
        <f t="shared" si="18"/>
        <v>0.77410000000000001</v>
      </c>
    </row>
    <row r="588" spans="1:31" x14ac:dyDescent="0.35">
      <c r="A588" s="28" t="s">
        <v>2118</v>
      </c>
      <c r="B588" s="28" t="s">
        <v>2119</v>
      </c>
      <c r="C588" s="29">
        <v>26820</v>
      </c>
      <c r="D588" s="30" t="s">
        <v>932</v>
      </c>
      <c r="E588" s="31" t="s">
        <v>795</v>
      </c>
      <c r="F588" s="54" t="s">
        <v>2088</v>
      </c>
      <c r="G588" s="33" t="s">
        <v>53</v>
      </c>
      <c r="H588" s="40">
        <v>0.85580000000000001</v>
      </c>
      <c r="I588" s="35">
        <f>ROUND((Reference!B$16*List!$H588)+Reference!B$17,0)</f>
        <v>1003</v>
      </c>
      <c r="J588" s="35">
        <f>ROUND((Reference!C$16*List!$H588)+Reference!C$17,0)</f>
        <v>1495</v>
      </c>
      <c r="K588" s="35">
        <f>ROUND((Reference!D$16*List!$H588)+Reference!D$17,0)</f>
        <v>1792</v>
      </c>
      <c r="L588" s="35">
        <f>ROUND((Reference!E$16*List!$H588)+Reference!E$17,0)</f>
        <v>2215</v>
      </c>
      <c r="M588" s="35">
        <f>ROUND((Reference!F$16*List!$H588)+Reference!F$17,0)</f>
        <v>2308</v>
      </c>
      <c r="N588" s="35">
        <f>ROUND((Reference!G$16*List!$H588)+Reference!G$17,0)</f>
        <v>2612</v>
      </c>
      <c r="O588" s="35">
        <f>ROUND((Reference!H$16*List!$H588)+Reference!H$17,0)</f>
        <v>2712</v>
      </c>
      <c r="P588" s="35">
        <f>ROUND((Reference!I$16*List!$H588)+Reference!I$17,0)</f>
        <v>2819</v>
      </c>
      <c r="Q588" s="35">
        <f>ROUND((Reference!J$16*List!$H588)+Reference!J$17,0)</f>
        <v>3264</v>
      </c>
      <c r="R588" s="35">
        <f>ROUND((Reference!K$16*List!$H588)+Reference!K$17,0)</f>
        <v>3367</v>
      </c>
      <c r="S588" s="35">
        <f>ROUND((Reference!L$16*List!$H588)+Reference!L$17,0)</f>
        <v>3633</v>
      </c>
      <c r="T588" s="35">
        <f>ROUND((Reference!M$16*List!$H588)+Reference!M$17,0)</f>
        <v>4340</v>
      </c>
      <c r="U588" s="35">
        <f>ROUND((Reference!N$16*List!$H588)+Reference!N$17,0)</f>
        <v>17509</v>
      </c>
      <c r="V588" s="36">
        <f>ROUND((Reference!O$16*List!$H588)+Reference!O$17,0)</f>
        <v>651</v>
      </c>
      <c r="W588" s="36">
        <f>ROUND((Reference!P$16*List!$H588)+Reference!P$17,0)</f>
        <v>917</v>
      </c>
      <c r="X588" s="36">
        <f>ROUND((Reference!Q$16*List!$H588)+Reference!Q$17,0)</f>
        <v>459</v>
      </c>
      <c r="Y588" s="37"/>
      <c r="Z588" s="4" t="str">
        <f t="shared" si="17"/>
        <v>BUTTE, Idaho</v>
      </c>
      <c r="AA588" s="31" t="s">
        <v>795</v>
      </c>
      <c r="AB588" s="38" t="s">
        <v>54</v>
      </c>
      <c r="AC588" s="32" t="s">
        <v>2088</v>
      </c>
      <c r="AD588" s="39"/>
      <c r="AE588">
        <f t="shared" si="18"/>
        <v>0.85580000000000001</v>
      </c>
    </row>
    <row r="589" spans="1:31" x14ac:dyDescent="0.35">
      <c r="A589" s="28" t="s">
        <v>2120</v>
      </c>
      <c r="B589" s="28" t="s">
        <v>2121</v>
      </c>
      <c r="C589" s="41">
        <v>99913</v>
      </c>
      <c r="D589" s="30" t="s">
        <v>103</v>
      </c>
      <c r="E589" s="42" t="s">
        <v>2122</v>
      </c>
      <c r="F589" s="55" t="s">
        <v>2088</v>
      </c>
      <c r="G589" s="33" t="s">
        <v>64</v>
      </c>
      <c r="H589" s="44">
        <v>0.77410000000000001</v>
      </c>
      <c r="I589" s="35">
        <f>ROUND((Reference!B$16*List!$H589)+Reference!B$17,0)</f>
        <v>933</v>
      </c>
      <c r="J589" s="35">
        <f>ROUND((Reference!C$16*List!$H589)+Reference!C$17,0)</f>
        <v>1391</v>
      </c>
      <c r="K589" s="35">
        <f>ROUND((Reference!D$16*List!$H589)+Reference!D$17,0)</f>
        <v>1667</v>
      </c>
      <c r="L589" s="35">
        <f>ROUND((Reference!E$16*List!$H589)+Reference!E$17,0)</f>
        <v>2060</v>
      </c>
      <c r="M589" s="35">
        <f>ROUND((Reference!F$16*List!$H589)+Reference!F$17,0)</f>
        <v>2147</v>
      </c>
      <c r="N589" s="35">
        <f>ROUND((Reference!G$16*List!$H589)+Reference!G$17,0)</f>
        <v>2430</v>
      </c>
      <c r="O589" s="35">
        <f>ROUND((Reference!H$16*List!$H589)+Reference!H$17,0)</f>
        <v>2523</v>
      </c>
      <c r="P589" s="35">
        <f>ROUND((Reference!I$16*List!$H589)+Reference!I$17,0)</f>
        <v>2622</v>
      </c>
      <c r="Q589" s="35">
        <f>ROUND((Reference!J$16*List!$H589)+Reference!J$17,0)</f>
        <v>3036</v>
      </c>
      <c r="R589" s="35">
        <f>ROUND((Reference!K$16*List!$H589)+Reference!K$17,0)</f>
        <v>3132</v>
      </c>
      <c r="S589" s="35">
        <f>ROUND((Reference!L$16*List!$H589)+Reference!L$17,0)</f>
        <v>3380</v>
      </c>
      <c r="T589" s="35">
        <f>ROUND((Reference!M$16*List!$H589)+Reference!M$17,0)</f>
        <v>4037</v>
      </c>
      <c r="U589" s="35">
        <f>ROUND((Reference!N$16*List!$H589)+Reference!N$17,0)</f>
        <v>16286</v>
      </c>
      <c r="V589" s="36">
        <f>ROUND((Reference!O$16*List!$H589)+Reference!O$17,0)</f>
        <v>605</v>
      </c>
      <c r="W589" s="36">
        <f>ROUND((Reference!P$16*List!$H589)+Reference!P$17,0)</f>
        <v>853</v>
      </c>
      <c r="X589" s="36">
        <f>ROUND((Reference!Q$16*List!$H589)+Reference!Q$17,0)</f>
        <v>427</v>
      </c>
      <c r="Y589" s="37"/>
      <c r="Z589" s="4" t="str">
        <f t="shared" si="17"/>
        <v>CAMAS, Idaho</v>
      </c>
      <c r="AA589" s="42" t="s">
        <v>2122</v>
      </c>
      <c r="AB589" s="38" t="s">
        <v>54</v>
      </c>
      <c r="AC589" s="43" t="s">
        <v>2088</v>
      </c>
      <c r="AD589" s="45"/>
      <c r="AE589">
        <f t="shared" si="18"/>
        <v>0.77410000000000001</v>
      </c>
    </row>
    <row r="590" spans="1:31" x14ac:dyDescent="0.35">
      <c r="A590" s="28" t="s">
        <v>2123</v>
      </c>
      <c r="B590" s="28" t="s">
        <v>2124</v>
      </c>
      <c r="C590" s="41">
        <v>14260</v>
      </c>
      <c r="D590" s="30" t="s">
        <v>425</v>
      </c>
      <c r="E590" s="42" t="s">
        <v>2125</v>
      </c>
      <c r="F590" s="54" t="s">
        <v>2088</v>
      </c>
      <c r="G590" s="33" t="s">
        <v>53</v>
      </c>
      <c r="H590" s="40">
        <v>0.93300000000000005</v>
      </c>
      <c r="I590" s="35">
        <f>ROUND((Reference!B$16*List!$H590)+Reference!B$17,0)</f>
        <v>1069</v>
      </c>
      <c r="J590" s="35">
        <f>ROUND((Reference!C$16*List!$H590)+Reference!C$17,0)</f>
        <v>1594</v>
      </c>
      <c r="K590" s="35">
        <f>ROUND((Reference!D$16*List!$H590)+Reference!D$17,0)</f>
        <v>1910</v>
      </c>
      <c r="L590" s="35">
        <f>ROUND((Reference!E$16*List!$H590)+Reference!E$17,0)</f>
        <v>2361</v>
      </c>
      <c r="M590" s="35">
        <f>ROUND((Reference!F$16*List!$H590)+Reference!F$17,0)</f>
        <v>2460</v>
      </c>
      <c r="N590" s="35">
        <f>ROUND((Reference!G$16*List!$H590)+Reference!G$17,0)</f>
        <v>2785</v>
      </c>
      <c r="O590" s="35">
        <f>ROUND((Reference!H$16*List!$H590)+Reference!H$17,0)</f>
        <v>2891</v>
      </c>
      <c r="P590" s="35">
        <f>ROUND((Reference!I$16*List!$H590)+Reference!I$17,0)</f>
        <v>3005</v>
      </c>
      <c r="Q590" s="35">
        <f>ROUND((Reference!J$16*List!$H590)+Reference!J$17,0)</f>
        <v>3480</v>
      </c>
      <c r="R590" s="35">
        <f>ROUND((Reference!K$16*List!$H590)+Reference!K$17,0)</f>
        <v>3590</v>
      </c>
      <c r="S590" s="35">
        <f>ROUND((Reference!L$16*List!$H590)+Reference!L$17,0)</f>
        <v>3873</v>
      </c>
      <c r="T590" s="35">
        <f>ROUND((Reference!M$16*List!$H590)+Reference!M$17,0)</f>
        <v>4626</v>
      </c>
      <c r="U590" s="35">
        <f>ROUND((Reference!N$16*List!$H590)+Reference!N$17,0)</f>
        <v>18665</v>
      </c>
      <c r="V590" s="36">
        <f>ROUND((Reference!O$16*List!$H590)+Reference!O$17,0)</f>
        <v>694</v>
      </c>
      <c r="W590" s="36">
        <f>ROUND((Reference!P$16*List!$H590)+Reference!P$17,0)</f>
        <v>978</v>
      </c>
      <c r="X590" s="36">
        <f>ROUND((Reference!Q$16*List!$H590)+Reference!Q$17,0)</f>
        <v>489</v>
      </c>
      <c r="Y590" s="37"/>
      <c r="Z590" s="4" t="str">
        <f t="shared" si="17"/>
        <v>CANYON, Idaho</v>
      </c>
      <c r="AA590" s="31" t="s">
        <v>2125</v>
      </c>
      <c r="AB590" s="38" t="s">
        <v>54</v>
      </c>
      <c r="AC590" s="32" t="s">
        <v>2088</v>
      </c>
      <c r="AD590" s="39"/>
      <c r="AE590">
        <f t="shared" si="18"/>
        <v>0.93300000000000005</v>
      </c>
    </row>
    <row r="591" spans="1:31" x14ac:dyDescent="0.35">
      <c r="A591" s="28" t="s">
        <v>2126</v>
      </c>
      <c r="B591" s="28" t="s">
        <v>2127</v>
      </c>
      <c r="C591" s="29">
        <v>99913</v>
      </c>
      <c r="D591" s="30" t="s">
        <v>103</v>
      </c>
      <c r="E591" s="31" t="s">
        <v>2128</v>
      </c>
      <c r="F591" s="55" t="s">
        <v>2088</v>
      </c>
      <c r="G591" s="33" t="s">
        <v>64</v>
      </c>
      <c r="H591" s="44">
        <v>0.77410000000000001</v>
      </c>
      <c r="I591" s="35">
        <f>ROUND((Reference!B$16*List!$H591)+Reference!B$17,0)</f>
        <v>933</v>
      </c>
      <c r="J591" s="35">
        <f>ROUND((Reference!C$16*List!$H591)+Reference!C$17,0)</f>
        <v>1391</v>
      </c>
      <c r="K591" s="35">
        <f>ROUND((Reference!D$16*List!$H591)+Reference!D$17,0)</f>
        <v>1667</v>
      </c>
      <c r="L591" s="35">
        <f>ROUND((Reference!E$16*List!$H591)+Reference!E$17,0)</f>
        <v>2060</v>
      </c>
      <c r="M591" s="35">
        <f>ROUND((Reference!F$16*List!$H591)+Reference!F$17,0)</f>
        <v>2147</v>
      </c>
      <c r="N591" s="35">
        <f>ROUND((Reference!G$16*List!$H591)+Reference!G$17,0)</f>
        <v>2430</v>
      </c>
      <c r="O591" s="35">
        <f>ROUND((Reference!H$16*List!$H591)+Reference!H$17,0)</f>
        <v>2523</v>
      </c>
      <c r="P591" s="35">
        <f>ROUND((Reference!I$16*List!$H591)+Reference!I$17,0)</f>
        <v>2622</v>
      </c>
      <c r="Q591" s="35">
        <f>ROUND((Reference!J$16*List!$H591)+Reference!J$17,0)</f>
        <v>3036</v>
      </c>
      <c r="R591" s="35">
        <f>ROUND((Reference!K$16*List!$H591)+Reference!K$17,0)</f>
        <v>3132</v>
      </c>
      <c r="S591" s="35">
        <f>ROUND((Reference!L$16*List!$H591)+Reference!L$17,0)</f>
        <v>3380</v>
      </c>
      <c r="T591" s="35">
        <f>ROUND((Reference!M$16*List!$H591)+Reference!M$17,0)</f>
        <v>4037</v>
      </c>
      <c r="U591" s="35">
        <f>ROUND((Reference!N$16*List!$H591)+Reference!N$17,0)</f>
        <v>16286</v>
      </c>
      <c r="V591" s="36">
        <f>ROUND((Reference!O$16*List!$H591)+Reference!O$17,0)</f>
        <v>605</v>
      </c>
      <c r="W591" s="36">
        <f>ROUND((Reference!P$16*List!$H591)+Reference!P$17,0)</f>
        <v>853</v>
      </c>
      <c r="X591" s="36">
        <f>ROUND((Reference!Q$16*List!$H591)+Reference!Q$17,0)</f>
        <v>427</v>
      </c>
      <c r="Y591" s="37"/>
      <c r="Z591" s="4" t="str">
        <f t="shared" ref="Z591:Z654" si="19">CONCATENATE(AA591, AB591, AC591)</f>
        <v>CARIBOU, Idaho</v>
      </c>
      <c r="AA591" s="42" t="s">
        <v>2128</v>
      </c>
      <c r="AB591" s="38" t="s">
        <v>54</v>
      </c>
      <c r="AC591" s="43" t="s">
        <v>2088</v>
      </c>
      <c r="AD591" s="45"/>
      <c r="AE591">
        <f t="shared" ref="AE591:AE654" si="20">IFERROR(INDEX($AH:$AH,MATCH($C591,$AF:$AF,0)),"")</f>
        <v>0.77410000000000001</v>
      </c>
    </row>
    <row r="592" spans="1:31" x14ac:dyDescent="0.35">
      <c r="A592" s="28" t="s">
        <v>2129</v>
      </c>
      <c r="B592" s="28" t="s">
        <v>2130</v>
      </c>
      <c r="C592" s="41">
        <v>99913</v>
      </c>
      <c r="D592" s="30" t="s">
        <v>103</v>
      </c>
      <c r="E592" s="42" t="s">
        <v>2131</v>
      </c>
      <c r="F592" s="55" t="s">
        <v>2088</v>
      </c>
      <c r="G592" s="33" t="s">
        <v>64</v>
      </c>
      <c r="H592" s="44">
        <v>0.77410000000000001</v>
      </c>
      <c r="I592" s="35">
        <f>ROUND((Reference!B$16*List!$H592)+Reference!B$17,0)</f>
        <v>933</v>
      </c>
      <c r="J592" s="35">
        <f>ROUND((Reference!C$16*List!$H592)+Reference!C$17,0)</f>
        <v>1391</v>
      </c>
      <c r="K592" s="35">
        <f>ROUND((Reference!D$16*List!$H592)+Reference!D$17,0)</f>
        <v>1667</v>
      </c>
      <c r="L592" s="35">
        <f>ROUND((Reference!E$16*List!$H592)+Reference!E$17,0)</f>
        <v>2060</v>
      </c>
      <c r="M592" s="35">
        <f>ROUND((Reference!F$16*List!$H592)+Reference!F$17,0)</f>
        <v>2147</v>
      </c>
      <c r="N592" s="35">
        <f>ROUND((Reference!G$16*List!$H592)+Reference!G$17,0)</f>
        <v>2430</v>
      </c>
      <c r="O592" s="35">
        <f>ROUND((Reference!H$16*List!$H592)+Reference!H$17,0)</f>
        <v>2523</v>
      </c>
      <c r="P592" s="35">
        <f>ROUND((Reference!I$16*List!$H592)+Reference!I$17,0)</f>
        <v>2622</v>
      </c>
      <c r="Q592" s="35">
        <f>ROUND((Reference!J$16*List!$H592)+Reference!J$17,0)</f>
        <v>3036</v>
      </c>
      <c r="R592" s="35">
        <f>ROUND((Reference!K$16*List!$H592)+Reference!K$17,0)</f>
        <v>3132</v>
      </c>
      <c r="S592" s="35">
        <f>ROUND((Reference!L$16*List!$H592)+Reference!L$17,0)</f>
        <v>3380</v>
      </c>
      <c r="T592" s="35">
        <f>ROUND((Reference!M$16*List!$H592)+Reference!M$17,0)</f>
        <v>4037</v>
      </c>
      <c r="U592" s="35">
        <f>ROUND((Reference!N$16*List!$H592)+Reference!N$17,0)</f>
        <v>16286</v>
      </c>
      <c r="V592" s="36">
        <f>ROUND((Reference!O$16*List!$H592)+Reference!O$17,0)</f>
        <v>605</v>
      </c>
      <c r="W592" s="36">
        <f>ROUND((Reference!P$16*List!$H592)+Reference!P$17,0)</f>
        <v>853</v>
      </c>
      <c r="X592" s="36">
        <f>ROUND((Reference!Q$16*List!$H592)+Reference!Q$17,0)</f>
        <v>427</v>
      </c>
      <c r="Y592" s="37"/>
      <c r="Z592" s="4" t="str">
        <f t="shared" si="19"/>
        <v>CASSIA, Idaho</v>
      </c>
      <c r="AA592" s="42" t="s">
        <v>2131</v>
      </c>
      <c r="AB592" s="38" t="s">
        <v>54</v>
      </c>
      <c r="AC592" s="43" t="s">
        <v>2088</v>
      </c>
      <c r="AD592" s="45"/>
      <c r="AE592">
        <f t="shared" si="20"/>
        <v>0.77410000000000001</v>
      </c>
    </row>
    <row r="593" spans="1:31" x14ac:dyDescent="0.35">
      <c r="A593" s="28" t="s">
        <v>2132</v>
      </c>
      <c r="B593" s="28" t="s">
        <v>2133</v>
      </c>
      <c r="C593" s="29">
        <v>99913</v>
      </c>
      <c r="D593" s="30" t="s">
        <v>103</v>
      </c>
      <c r="E593" s="31" t="s">
        <v>535</v>
      </c>
      <c r="F593" s="55" t="s">
        <v>2088</v>
      </c>
      <c r="G593" s="33" t="s">
        <v>64</v>
      </c>
      <c r="H593" s="44">
        <v>0.77410000000000001</v>
      </c>
      <c r="I593" s="35">
        <f>ROUND((Reference!B$16*List!$H593)+Reference!B$17,0)</f>
        <v>933</v>
      </c>
      <c r="J593" s="35">
        <f>ROUND((Reference!C$16*List!$H593)+Reference!C$17,0)</f>
        <v>1391</v>
      </c>
      <c r="K593" s="35">
        <f>ROUND((Reference!D$16*List!$H593)+Reference!D$17,0)</f>
        <v>1667</v>
      </c>
      <c r="L593" s="35">
        <f>ROUND((Reference!E$16*List!$H593)+Reference!E$17,0)</f>
        <v>2060</v>
      </c>
      <c r="M593" s="35">
        <f>ROUND((Reference!F$16*List!$H593)+Reference!F$17,0)</f>
        <v>2147</v>
      </c>
      <c r="N593" s="35">
        <f>ROUND((Reference!G$16*List!$H593)+Reference!G$17,0)</f>
        <v>2430</v>
      </c>
      <c r="O593" s="35">
        <f>ROUND((Reference!H$16*List!$H593)+Reference!H$17,0)</f>
        <v>2523</v>
      </c>
      <c r="P593" s="35">
        <f>ROUND((Reference!I$16*List!$H593)+Reference!I$17,0)</f>
        <v>2622</v>
      </c>
      <c r="Q593" s="35">
        <f>ROUND((Reference!J$16*List!$H593)+Reference!J$17,0)</f>
        <v>3036</v>
      </c>
      <c r="R593" s="35">
        <f>ROUND((Reference!K$16*List!$H593)+Reference!K$17,0)</f>
        <v>3132</v>
      </c>
      <c r="S593" s="35">
        <f>ROUND((Reference!L$16*List!$H593)+Reference!L$17,0)</f>
        <v>3380</v>
      </c>
      <c r="T593" s="35">
        <f>ROUND((Reference!M$16*List!$H593)+Reference!M$17,0)</f>
        <v>4037</v>
      </c>
      <c r="U593" s="35">
        <f>ROUND((Reference!N$16*List!$H593)+Reference!N$17,0)</f>
        <v>16286</v>
      </c>
      <c r="V593" s="36">
        <f>ROUND((Reference!O$16*List!$H593)+Reference!O$17,0)</f>
        <v>605</v>
      </c>
      <c r="W593" s="36">
        <f>ROUND((Reference!P$16*List!$H593)+Reference!P$17,0)</f>
        <v>853</v>
      </c>
      <c r="X593" s="36">
        <f>ROUND((Reference!Q$16*List!$H593)+Reference!Q$17,0)</f>
        <v>427</v>
      </c>
      <c r="Y593" s="37"/>
      <c r="Z593" s="4" t="str">
        <f t="shared" si="19"/>
        <v>CLARK, Idaho</v>
      </c>
      <c r="AA593" s="42" t="s">
        <v>535</v>
      </c>
      <c r="AB593" s="38" t="s">
        <v>54</v>
      </c>
      <c r="AC593" s="43" t="s">
        <v>2088</v>
      </c>
      <c r="AD593" s="45"/>
      <c r="AE593">
        <f t="shared" si="20"/>
        <v>0.77410000000000001</v>
      </c>
    </row>
    <row r="594" spans="1:31" x14ac:dyDescent="0.35">
      <c r="A594" s="28" t="s">
        <v>2134</v>
      </c>
      <c r="B594" s="28" t="s">
        <v>2135</v>
      </c>
      <c r="C594" s="41">
        <v>99913</v>
      </c>
      <c r="D594" s="30" t="s">
        <v>103</v>
      </c>
      <c r="E594" s="42" t="s">
        <v>2136</v>
      </c>
      <c r="F594" s="55" t="s">
        <v>2088</v>
      </c>
      <c r="G594" s="33" t="s">
        <v>64</v>
      </c>
      <c r="H594" s="44">
        <v>0.77410000000000001</v>
      </c>
      <c r="I594" s="35">
        <f>ROUND((Reference!B$16*List!$H594)+Reference!B$17,0)</f>
        <v>933</v>
      </c>
      <c r="J594" s="35">
        <f>ROUND((Reference!C$16*List!$H594)+Reference!C$17,0)</f>
        <v>1391</v>
      </c>
      <c r="K594" s="35">
        <f>ROUND((Reference!D$16*List!$H594)+Reference!D$17,0)</f>
        <v>1667</v>
      </c>
      <c r="L594" s="35">
        <f>ROUND((Reference!E$16*List!$H594)+Reference!E$17,0)</f>
        <v>2060</v>
      </c>
      <c r="M594" s="35">
        <f>ROUND((Reference!F$16*List!$H594)+Reference!F$17,0)</f>
        <v>2147</v>
      </c>
      <c r="N594" s="35">
        <f>ROUND((Reference!G$16*List!$H594)+Reference!G$17,0)</f>
        <v>2430</v>
      </c>
      <c r="O594" s="35">
        <f>ROUND((Reference!H$16*List!$H594)+Reference!H$17,0)</f>
        <v>2523</v>
      </c>
      <c r="P594" s="35">
        <f>ROUND((Reference!I$16*List!$H594)+Reference!I$17,0)</f>
        <v>2622</v>
      </c>
      <c r="Q594" s="35">
        <f>ROUND((Reference!J$16*List!$H594)+Reference!J$17,0)</f>
        <v>3036</v>
      </c>
      <c r="R594" s="35">
        <f>ROUND((Reference!K$16*List!$H594)+Reference!K$17,0)</f>
        <v>3132</v>
      </c>
      <c r="S594" s="35">
        <f>ROUND((Reference!L$16*List!$H594)+Reference!L$17,0)</f>
        <v>3380</v>
      </c>
      <c r="T594" s="35">
        <f>ROUND((Reference!M$16*List!$H594)+Reference!M$17,0)</f>
        <v>4037</v>
      </c>
      <c r="U594" s="35">
        <f>ROUND((Reference!N$16*List!$H594)+Reference!N$17,0)</f>
        <v>16286</v>
      </c>
      <c r="V594" s="36">
        <f>ROUND((Reference!O$16*List!$H594)+Reference!O$17,0)</f>
        <v>605</v>
      </c>
      <c r="W594" s="36">
        <f>ROUND((Reference!P$16*List!$H594)+Reference!P$17,0)</f>
        <v>853</v>
      </c>
      <c r="X594" s="36">
        <f>ROUND((Reference!Q$16*List!$H594)+Reference!Q$17,0)</f>
        <v>427</v>
      </c>
      <c r="Y594" s="37"/>
      <c r="Z594" s="4" t="str">
        <f t="shared" si="19"/>
        <v>CLEARWATER, Idaho</v>
      </c>
      <c r="AA594" s="42" t="s">
        <v>2136</v>
      </c>
      <c r="AB594" s="38" t="s">
        <v>54</v>
      </c>
      <c r="AC594" s="43" t="s">
        <v>2088</v>
      </c>
      <c r="AD594" s="45"/>
      <c r="AE594">
        <f t="shared" si="20"/>
        <v>0.77410000000000001</v>
      </c>
    </row>
    <row r="595" spans="1:31" x14ac:dyDescent="0.35">
      <c r="A595" s="28" t="s">
        <v>2137</v>
      </c>
      <c r="B595" s="28" t="s">
        <v>2138</v>
      </c>
      <c r="C595" s="41">
        <v>99913</v>
      </c>
      <c r="D595" s="30" t="s">
        <v>103</v>
      </c>
      <c r="E595" s="42" t="s">
        <v>1093</v>
      </c>
      <c r="F595" s="55" t="s">
        <v>2088</v>
      </c>
      <c r="G595" s="33" t="s">
        <v>64</v>
      </c>
      <c r="H595" s="40">
        <v>0.77410000000000001</v>
      </c>
      <c r="I595" s="35">
        <f>ROUND((Reference!B$16*List!$H595)+Reference!B$17,0)</f>
        <v>933</v>
      </c>
      <c r="J595" s="35">
        <f>ROUND((Reference!C$16*List!$H595)+Reference!C$17,0)</f>
        <v>1391</v>
      </c>
      <c r="K595" s="35">
        <f>ROUND((Reference!D$16*List!$H595)+Reference!D$17,0)</f>
        <v>1667</v>
      </c>
      <c r="L595" s="35">
        <f>ROUND((Reference!E$16*List!$H595)+Reference!E$17,0)</f>
        <v>2060</v>
      </c>
      <c r="M595" s="35">
        <f>ROUND((Reference!F$16*List!$H595)+Reference!F$17,0)</f>
        <v>2147</v>
      </c>
      <c r="N595" s="35">
        <f>ROUND((Reference!G$16*List!$H595)+Reference!G$17,0)</f>
        <v>2430</v>
      </c>
      <c r="O595" s="35">
        <f>ROUND((Reference!H$16*List!$H595)+Reference!H$17,0)</f>
        <v>2523</v>
      </c>
      <c r="P595" s="35">
        <f>ROUND((Reference!I$16*List!$H595)+Reference!I$17,0)</f>
        <v>2622</v>
      </c>
      <c r="Q595" s="35">
        <f>ROUND((Reference!J$16*List!$H595)+Reference!J$17,0)</f>
        <v>3036</v>
      </c>
      <c r="R595" s="35">
        <f>ROUND((Reference!K$16*List!$H595)+Reference!K$17,0)</f>
        <v>3132</v>
      </c>
      <c r="S595" s="35">
        <f>ROUND((Reference!L$16*List!$H595)+Reference!L$17,0)</f>
        <v>3380</v>
      </c>
      <c r="T595" s="35">
        <f>ROUND((Reference!M$16*List!$H595)+Reference!M$17,0)</f>
        <v>4037</v>
      </c>
      <c r="U595" s="35">
        <f>ROUND((Reference!N$16*List!$H595)+Reference!N$17,0)</f>
        <v>16286</v>
      </c>
      <c r="V595" s="36">
        <f>ROUND((Reference!O$16*List!$H595)+Reference!O$17,0)</f>
        <v>605</v>
      </c>
      <c r="W595" s="36">
        <f>ROUND((Reference!P$16*List!$H595)+Reference!P$17,0)</f>
        <v>853</v>
      </c>
      <c r="X595" s="36">
        <f>ROUND((Reference!Q$16*List!$H595)+Reference!Q$17,0)</f>
        <v>427</v>
      </c>
      <c r="Y595" s="37"/>
      <c r="Z595" s="4" t="str">
        <f t="shared" si="19"/>
        <v>CUSTER, Idaho</v>
      </c>
      <c r="AA595" s="31" t="s">
        <v>1093</v>
      </c>
      <c r="AB595" s="38" t="s">
        <v>54</v>
      </c>
      <c r="AC595" s="32" t="s">
        <v>2088</v>
      </c>
      <c r="AD595" s="39"/>
      <c r="AE595">
        <f t="shared" si="20"/>
        <v>0.77410000000000001</v>
      </c>
    </row>
    <row r="596" spans="1:31" x14ac:dyDescent="0.35">
      <c r="A596" s="28" t="s">
        <v>2139</v>
      </c>
      <c r="B596" s="28" t="s">
        <v>2140</v>
      </c>
      <c r="C596" s="41">
        <v>99913</v>
      </c>
      <c r="D596" s="30" t="s">
        <v>103</v>
      </c>
      <c r="E596" s="42" t="s">
        <v>159</v>
      </c>
      <c r="F596" s="55" t="s">
        <v>2088</v>
      </c>
      <c r="G596" s="33" t="s">
        <v>64</v>
      </c>
      <c r="H596" s="44">
        <v>0.77410000000000001</v>
      </c>
      <c r="I596" s="35">
        <f>ROUND((Reference!B$16*List!$H596)+Reference!B$17,0)</f>
        <v>933</v>
      </c>
      <c r="J596" s="35">
        <f>ROUND((Reference!C$16*List!$H596)+Reference!C$17,0)</f>
        <v>1391</v>
      </c>
      <c r="K596" s="35">
        <f>ROUND((Reference!D$16*List!$H596)+Reference!D$17,0)</f>
        <v>1667</v>
      </c>
      <c r="L596" s="35">
        <f>ROUND((Reference!E$16*List!$H596)+Reference!E$17,0)</f>
        <v>2060</v>
      </c>
      <c r="M596" s="35">
        <f>ROUND((Reference!F$16*List!$H596)+Reference!F$17,0)</f>
        <v>2147</v>
      </c>
      <c r="N596" s="35">
        <f>ROUND((Reference!G$16*List!$H596)+Reference!G$17,0)</f>
        <v>2430</v>
      </c>
      <c r="O596" s="35">
        <f>ROUND((Reference!H$16*List!$H596)+Reference!H$17,0)</f>
        <v>2523</v>
      </c>
      <c r="P596" s="35">
        <f>ROUND((Reference!I$16*List!$H596)+Reference!I$17,0)</f>
        <v>2622</v>
      </c>
      <c r="Q596" s="35">
        <f>ROUND((Reference!J$16*List!$H596)+Reference!J$17,0)</f>
        <v>3036</v>
      </c>
      <c r="R596" s="35">
        <f>ROUND((Reference!K$16*List!$H596)+Reference!K$17,0)</f>
        <v>3132</v>
      </c>
      <c r="S596" s="35">
        <f>ROUND((Reference!L$16*List!$H596)+Reference!L$17,0)</f>
        <v>3380</v>
      </c>
      <c r="T596" s="35">
        <f>ROUND((Reference!M$16*List!$H596)+Reference!M$17,0)</f>
        <v>4037</v>
      </c>
      <c r="U596" s="35">
        <f>ROUND((Reference!N$16*List!$H596)+Reference!N$17,0)</f>
        <v>16286</v>
      </c>
      <c r="V596" s="36">
        <f>ROUND((Reference!O$16*List!$H596)+Reference!O$17,0)</f>
        <v>605</v>
      </c>
      <c r="W596" s="36">
        <f>ROUND((Reference!P$16*List!$H596)+Reference!P$17,0)</f>
        <v>853</v>
      </c>
      <c r="X596" s="36">
        <f>ROUND((Reference!Q$16*List!$H596)+Reference!Q$17,0)</f>
        <v>427</v>
      </c>
      <c r="Y596" s="37"/>
      <c r="Z596" s="4" t="str">
        <f t="shared" si="19"/>
        <v>ELMORE, Idaho</v>
      </c>
      <c r="AA596" s="42" t="s">
        <v>159</v>
      </c>
      <c r="AB596" s="38" t="s">
        <v>54</v>
      </c>
      <c r="AC596" s="43" t="s">
        <v>2088</v>
      </c>
      <c r="AD596" s="45"/>
      <c r="AE596">
        <f t="shared" si="20"/>
        <v>0.77410000000000001</v>
      </c>
    </row>
    <row r="597" spans="1:31" x14ac:dyDescent="0.35">
      <c r="A597" s="28" t="s">
        <v>2141</v>
      </c>
      <c r="B597" s="28" t="s">
        <v>2142</v>
      </c>
      <c r="C597" s="41">
        <v>30860</v>
      </c>
      <c r="D597" s="30" t="s">
        <v>1126</v>
      </c>
      <c r="E597" s="42" t="s">
        <v>176</v>
      </c>
      <c r="F597" s="54" t="s">
        <v>2088</v>
      </c>
      <c r="G597" s="33" t="s">
        <v>53</v>
      </c>
      <c r="H597" s="40">
        <v>0.92510000000000003</v>
      </c>
      <c r="I597" s="35">
        <f>ROUND((Reference!B$16*List!$H597)+Reference!B$17,0)</f>
        <v>1062</v>
      </c>
      <c r="J597" s="35">
        <f>ROUND((Reference!C$16*List!$H597)+Reference!C$17,0)</f>
        <v>1584</v>
      </c>
      <c r="K597" s="35">
        <f>ROUND((Reference!D$16*List!$H597)+Reference!D$17,0)</f>
        <v>1898</v>
      </c>
      <c r="L597" s="35">
        <f>ROUND((Reference!E$16*List!$H597)+Reference!E$17,0)</f>
        <v>2346</v>
      </c>
      <c r="M597" s="35">
        <f>ROUND((Reference!F$16*List!$H597)+Reference!F$17,0)</f>
        <v>2444</v>
      </c>
      <c r="N597" s="35">
        <f>ROUND((Reference!G$16*List!$H597)+Reference!G$17,0)</f>
        <v>2767</v>
      </c>
      <c r="O597" s="35">
        <f>ROUND((Reference!H$16*List!$H597)+Reference!H$17,0)</f>
        <v>2873</v>
      </c>
      <c r="P597" s="35">
        <f>ROUND((Reference!I$16*List!$H597)+Reference!I$17,0)</f>
        <v>2986</v>
      </c>
      <c r="Q597" s="35">
        <f>ROUND((Reference!J$16*List!$H597)+Reference!J$17,0)</f>
        <v>3457</v>
      </c>
      <c r="R597" s="35">
        <f>ROUND((Reference!K$16*List!$H597)+Reference!K$17,0)</f>
        <v>3567</v>
      </c>
      <c r="S597" s="35">
        <f>ROUND((Reference!L$16*List!$H597)+Reference!L$17,0)</f>
        <v>3849</v>
      </c>
      <c r="T597" s="35">
        <f>ROUND((Reference!M$16*List!$H597)+Reference!M$17,0)</f>
        <v>4597</v>
      </c>
      <c r="U597" s="35">
        <f>ROUND((Reference!N$16*List!$H597)+Reference!N$17,0)</f>
        <v>18546</v>
      </c>
      <c r="V597" s="36">
        <f>ROUND((Reference!O$16*List!$H597)+Reference!O$17,0)</f>
        <v>689</v>
      </c>
      <c r="W597" s="36">
        <f>ROUND((Reference!P$16*List!$H597)+Reference!P$17,0)</f>
        <v>971</v>
      </c>
      <c r="X597" s="36">
        <f>ROUND((Reference!Q$16*List!$H597)+Reference!Q$17,0)</f>
        <v>486</v>
      </c>
      <c r="Y597" s="37"/>
      <c r="Z597" s="4" t="str">
        <f t="shared" si="19"/>
        <v>FRANKLIN, Idaho</v>
      </c>
      <c r="AA597" s="31" t="s">
        <v>176</v>
      </c>
      <c r="AB597" s="38" t="s">
        <v>54</v>
      </c>
      <c r="AC597" s="32" t="s">
        <v>2088</v>
      </c>
      <c r="AD597" s="39"/>
      <c r="AE597">
        <f t="shared" si="20"/>
        <v>0.92510000000000003</v>
      </c>
    </row>
    <row r="598" spans="1:31" x14ac:dyDescent="0.35">
      <c r="A598" s="28" t="s">
        <v>2143</v>
      </c>
      <c r="B598" s="28" t="s">
        <v>2144</v>
      </c>
      <c r="C598" s="41">
        <v>99913</v>
      </c>
      <c r="D598" s="30" t="s">
        <v>103</v>
      </c>
      <c r="E598" s="42" t="s">
        <v>1125</v>
      </c>
      <c r="F598" s="55" t="s">
        <v>2088</v>
      </c>
      <c r="G598" s="33" t="s">
        <v>64</v>
      </c>
      <c r="H598" s="44">
        <v>0.77410000000000001</v>
      </c>
      <c r="I598" s="35">
        <f>ROUND((Reference!B$16*List!$H598)+Reference!B$17,0)</f>
        <v>933</v>
      </c>
      <c r="J598" s="35">
        <f>ROUND((Reference!C$16*List!$H598)+Reference!C$17,0)</f>
        <v>1391</v>
      </c>
      <c r="K598" s="35">
        <f>ROUND((Reference!D$16*List!$H598)+Reference!D$17,0)</f>
        <v>1667</v>
      </c>
      <c r="L598" s="35">
        <f>ROUND((Reference!E$16*List!$H598)+Reference!E$17,0)</f>
        <v>2060</v>
      </c>
      <c r="M598" s="35">
        <f>ROUND((Reference!F$16*List!$H598)+Reference!F$17,0)</f>
        <v>2147</v>
      </c>
      <c r="N598" s="35">
        <f>ROUND((Reference!G$16*List!$H598)+Reference!G$17,0)</f>
        <v>2430</v>
      </c>
      <c r="O598" s="35">
        <f>ROUND((Reference!H$16*List!$H598)+Reference!H$17,0)</f>
        <v>2523</v>
      </c>
      <c r="P598" s="35">
        <f>ROUND((Reference!I$16*List!$H598)+Reference!I$17,0)</f>
        <v>2622</v>
      </c>
      <c r="Q598" s="35">
        <f>ROUND((Reference!J$16*List!$H598)+Reference!J$17,0)</f>
        <v>3036</v>
      </c>
      <c r="R598" s="35">
        <f>ROUND((Reference!K$16*List!$H598)+Reference!K$17,0)</f>
        <v>3132</v>
      </c>
      <c r="S598" s="35">
        <f>ROUND((Reference!L$16*List!$H598)+Reference!L$17,0)</f>
        <v>3380</v>
      </c>
      <c r="T598" s="35">
        <f>ROUND((Reference!M$16*List!$H598)+Reference!M$17,0)</f>
        <v>4037</v>
      </c>
      <c r="U598" s="35">
        <f>ROUND((Reference!N$16*List!$H598)+Reference!N$17,0)</f>
        <v>16286</v>
      </c>
      <c r="V598" s="36">
        <f>ROUND((Reference!O$16*List!$H598)+Reference!O$17,0)</f>
        <v>605</v>
      </c>
      <c r="W598" s="36">
        <f>ROUND((Reference!P$16*List!$H598)+Reference!P$17,0)</f>
        <v>853</v>
      </c>
      <c r="X598" s="36">
        <f>ROUND((Reference!Q$16*List!$H598)+Reference!Q$17,0)</f>
        <v>427</v>
      </c>
      <c r="Y598" s="37"/>
      <c r="Z598" s="4" t="str">
        <f t="shared" si="19"/>
        <v>FREMONT, Idaho</v>
      </c>
      <c r="AA598" s="42" t="s">
        <v>1125</v>
      </c>
      <c r="AB598" s="38" t="s">
        <v>54</v>
      </c>
      <c r="AC598" s="43" t="s">
        <v>2088</v>
      </c>
      <c r="AD598" s="45"/>
      <c r="AE598">
        <f t="shared" si="20"/>
        <v>0.77410000000000001</v>
      </c>
    </row>
    <row r="599" spans="1:31" x14ac:dyDescent="0.35">
      <c r="A599" s="28" t="s">
        <v>2145</v>
      </c>
      <c r="B599" s="28" t="s">
        <v>2146</v>
      </c>
      <c r="C599" s="41">
        <v>14260</v>
      </c>
      <c r="D599" s="30" t="s">
        <v>425</v>
      </c>
      <c r="E599" s="42" t="s">
        <v>2147</v>
      </c>
      <c r="F599" s="54" t="s">
        <v>2088</v>
      </c>
      <c r="G599" s="33" t="s">
        <v>53</v>
      </c>
      <c r="H599" s="40">
        <v>0.93300000000000005</v>
      </c>
      <c r="I599" s="35">
        <f>ROUND((Reference!B$16*List!$H599)+Reference!B$17,0)</f>
        <v>1069</v>
      </c>
      <c r="J599" s="35">
        <f>ROUND((Reference!C$16*List!$H599)+Reference!C$17,0)</f>
        <v>1594</v>
      </c>
      <c r="K599" s="35">
        <f>ROUND((Reference!D$16*List!$H599)+Reference!D$17,0)</f>
        <v>1910</v>
      </c>
      <c r="L599" s="35">
        <f>ROUND((Reference!E$16*List!$H599)+Reference!E$17,0)</f>
        <v>2361</v>
      </c>
      <c r="M599" s="35">
        <f>ROUND((Reference!F$16*List!$H599)+Reference!F$17,0)</f>
        <v>2460</v>
      </c>
      <c r="N599" s="35">
        <f>ROUND((Reference!G$16*List!$H599)+Reference!G$17,0)</f>
        <v>2785</v>
      </c>
      <c r="O599" s="35">
        <f>ROUND((Reference!H$16*List!$H599)+Reference!H$17,0)</f>
        <v>2891</v>
      </c>
      <c r="P599" s="35">
        <f>ROUND((Reference!I$16*List!$H599)+Reference!I$17,0)</f>
        <v>3005</v>
      </c>
      <c r="Q599" s="35">
        <f>ROUND((Reference!J$16*List!$H599)+Reference!J$17,0)</f>
        <v>3480</v>
      </c>
      <c r="R599" s="35">
        <f>ROUND((Reference!K$16*List!$H599)+Reference!K$17,0)</f>
        <v>3590</v>
      </c>
      <c r="S599" s="35">
        <f>ROUND((Reference!L$16*List!$H599)+Reference!L$17,0)</f>
        <v>3873</v>
      </c>
      <c r="T599" s="35">
        <f>ROUND((Reference!M$16*List!$H599)+Reference!M$17,0)</f>
        <v>4626</v>
      </c>
      <c r="U599" s="35">
        <f>ROUND((Reference!N$16*List!$H599)+Reference!N$17,0)</f>
        <v>18665</v>
      </c>
      <c r="V599" s="36">
        <f>ROUND((Reference!O$16*List!$H599)+Reference!O$17,0)</f>
        <v>694</v>
      </c>
      <c r="W599" s="36">
        <f>ROUND((Reference!P$16*List!$H599)+Reference!P$17,0)</f>
        <v>978</v>
      </c>
      <c r="X599" s="36">
        <f>ROUND((Reference!Q$16*List!$H599)+Reference!Q$17,0)</f>
        <v>489</v>
      </c>
      <c r="Y599" s="37"/>
      <c r="Z599" s="4" t="str">
        <f t="shared" si="19"/>
        <v>GEM, Idaho</v>
      </c>
      <c r="AA599" s="31" t="s">
        <v>2147</v>
      </c>
      <c r="AB599" s="38" t="s">
        <v>54</v>
      </c>
      <c r="AC599" s="32" t="s">
        <v>2088</v>
      </c>
      <c r="AD599" s="39"/>
      <c r="AE599">
        <f t="shared" si="20"/>
        <v>0.93300000000000005</v>
      </c>
    </row>
    <row r="600" spans="1:31" x14ac:dyDescent="0.35">
      <c r="A600" s="28" t="s">
        <v>2148</v>
      </c>
      <c r="B600" s="28" t="s">
        <v>2149</v>
      </c>
      <c r="C600" s="29">
        <v>99913</v>
      </c>
      <c r="D600" s="30" t="s">
        <v>103</v>
      </c>
      <c r="E600" s="31" t="s">
        <v>2150</v>
      </c>
      <c r="F600" s="55" t="s">
        <v>2088</v>
      </c>
      <c r="G600" s="33" t="s">
        <v>64</v>
      </c>
      <c r="H600" s="44">
        <v>0.77410000000000001</v>
      </c>
      <c r="I600" s="35">
        <f>ROUND((Reference!B$16*List!$H600)+Reference!B$17,0)</f>
        <v>933</v>
      </c>
      <c r="J600" s="35">
        <f>ROUND((Reference!C$16*List!$H600)+Reference!C$17,0)</f>
        <v>1391</v>
      </c>
      <c r="K600" s="35">
        <f>ROUND((Reference!D$16*List!$H600)+Reference!D$17,0)</f>
        <v>1667</v>
      </c>
      <c r="L600" s="35">
        <f>ROUND((Reference!E$16*List!$H600)+Reference!E$17,0)</f>
        <v>2060</v>
      </c>
      <c r="M600" s="35">
        <f>ROUND((Reference!F$16*List!$H600)+Reference!F$17,0)</f>
        <v>2147</v>
      </c>
      <c r="N600" s="35">
        <f>ROUND((Reference!G$16*List!$H600)+Reference!G$17,0)</f>
        <v>2430</v>
      </c>
      <c r="O600" s="35">
        <f>ROUND((Reference!H$16*List!$H600)+Reference!H$17,0)</f>
        <v>2523</v>
      </c>
      <c r="P600" s="35">
        <f>ROUND((Reference!I$16*List!$H600)+Reference!I$17,0)</f>
        <v>2622</v>
      </c>
      <c r="Q600" s="35">
        <f>ROUND((Reference!J$16*List!$H600)+Reference!J$17,0)</f>
        <v>3036</v>
      </c>
      <c r="R600" s="35">
        <f>ROUND((Reference!K$16*List!$H600)+Reference!K$17,0)</f>
        <v>3132</v>
      </c>
      <c r="S600" s="35">
        <f>ROUND((Reference!L$16*List!$H600)+Reference!L$17,0)</f>
        <v>3380</v>
      </c>
      <c r="T600" s="35">
        <f>ROUND((Reference!M$16*List!$H600)+Reference!M$17,0)</f>
        <v>4037</v>
      </c>
      <c r="U600" s="35">
        <f>ROUND((Reference!N$16*List!$H600)+Reference!N$17,0)</f>
        <v>16286</v>
      </c>
      <c r="V600" s="36">
        <f>ROUND((Reference!O$16*List!$H600)+Reference!O$17,0)</f>
        <v>605</v>
      </c>
      <c r="W600" s="36">
        <f>ROUND((Reference!P$16*List!$H600)+Reference!P$17,0)</f>
        <v>853</v>
      </c>
      <c r="X600" s="36">
        <f>ROUND((Reference!Q$16*List!$H600)+Reference!Q$17,0)</f>
        <v>427</v>
      </c>
      <c r="Y600" s="37"/>
      <c r="Z600" s="4" t="str">
        <f t="shared" si="19"/>
        <v>GOODING, Idaho</v>
      </c>
      <c r="AA600" s="42" t="s">
        <v>2150</v>
      </c>
      <c r="AB600" s="38" t="s">
        <v>54</v>
      </c>
      <c r="AC600" s="43" t="s">
        <v>2088</v>
      </c>
      <c r="AD600" s="45"/>
      <c r="AE600">
        <f t="shared" si="20"/>
        <v>0.77410000000000001</v>
      </c>
    </row>
    <row r="601" spans="1:31" x14ac:dyDescent="0.35">
      <c r="A601" s="28" t="s">
        <v>2151</v>
      </c>
      <c r="B601" s="28" t="s">
        <v>2152</v>
      </c>
      <c r="C601" s="41">
        <v>99913</v>
      </c>
      <c r="D601" s="30" t="s">
        <v>103</v>
      </c>
      <c r="E601" s="42" t="s">
        <v>103</v>
      </c>
      <c r="F601" s="55" t="s">
        <v>2088</v>
      </c>
      <c r="G601" s="33" t="s">
        <v>64</v>
      </c>
      <c r="H601" s="40">
        <v>0.77410000000000001</v>
      </c>
      <c r="I601" s="35">
        <f>ROUND((Reference!B$16*List!$H601)+Reference!B$17,0)</f>
        <v>933</v>
      </c>
      <c r="J601" s="35">
        <f>ROUND((Reference!C$16*List!$H601)+Reference!C$17,0)</f>
        <v>1391</v>
      </c>
      <c r="K601" s="35">
        <f>ROUND((Reference!D$16*List!$H601)+Reference!D$17,0)</f>
        <v>1667</v>
      </c>
      <c r="L601" s="35">
        <f>ROUND((Reference!E$16*List!$H601)+Reference!E$17,0)</f>
        <v>2060</v>
      </c>
      <c r="M601" s="35">
        <f>ROUND((Reference!F$16*List!$H601)+Reference!F$17,0)</f>
        <v>2147</v>
      </c>
      <c r="N601" s="35">
        <f>ROUND((Reference!G$16*List!$H601)+Reference!G$17,0)</f>
        <v>2430</v>
      </c>
      <c r="O601" s="35">
        <f>ROUND((Reference!H$16*List!$H601)+Reference!H$17,0)</f>
        <v>2523</v>
      </c>
      <c r="P601" s="35">
        <f>ROUND((Reference!I$16*List!$H601)+Reference!I$17,0)</f>
        <v>2622</v>
      </c>
      <c r="Q601" s="35">
        <f>ROUND((Reference!J$16*List!$H601)+Reference!J$17,0)</f>
        <v>3036</v>
      </c>
      <c r="R601" s="35">
        <f>ROUND((Reference!K$16*List!$H601)+Reference!K$17,0)</f>
        <v>3132</v>
      </c>
      <c r="S601" s="35">
        <f>ROUND((Reference!L$16*List!$H601)+Reference!L$17,0)</f>
        <v>3380</v>
      </c>
      <c r="T601" s="35">
        <f>ROUND((Reference!M$16*List!$H601)+Reference!M$17,0)</f>
        <v>4037</v>
      </c>
      <c r="U601" s="35">
        <f>ROUND((Reference!N$16*List!$H601)+Reference!N$17,0)</f>
        <v>16286</v>
      </c>
      <c r="V601" s="36">
        <f>ROUND((Reference!O$16*List!$H601)+Reference!O$17,0)</f>
        <v>605</v>
      </c>
      <c r="W601" s="36">
        <f>ROUND((Reference!P$16*List!$H601)+Reference!P$17,0)</f>
        <v>853</v>
      </c>
      <c r="X601" s="36">
        <f>ROUND((Reference!Q$16*List!$H601)+Reference!Q$17,0)</f>
        <v>427</v>
      </c>
      <c r="Y601" s="37"/>
      <c r="Z601" s="4" t="str">
        <f t="shared" si="19"/>
        <v>IDAHO, Idaho</v>
      </c>
      <c r="AA601" s="31" t="s">
        <v>103</v>
      </c>
      <c r="AB601" s="38" t="s">
        <v>54</v>
      </c>
      <c r="AC601" s="32" t="s">
        <v>2088</v>
      </c>
      <c r="AD601" s="39"/>
      <c r="AE601">
        <f t="shared" si="20"/>
        <v>0.77410000000000001</v>
      </c>
    </row>
    <row r="602" spans="1:31" x14ac:dyDescent="0.35">
      <c r="A602" s="28" t="s">
        <v>2153</v>
      </c>
      <c r="B602" s="28" t="s">
        <v>2154</v>
      </c>
      <c r="C602" s="29">
        <v>26820</v>
      </c>
      <c r="D602" s="30" t="s">
        <v>932</v>
      </c>
      <c r="E602" s="31" t="s">
        <v>206</v>
      </c>
      <c r="F602" s="54" t="s">
        <v>2088</v>
      </c>
      <c r="G602" s="33" t="s">
        <v>53</v>
      </c>
      <c r="H602" s="44">
        <v>0.85580000000000001</v>
      </c>
      <c r="I602" s="35">
        <f>ROUND((Reference!B$16*List!$H602)+Reference!B$17,0)</f>
        <v>1003</v>
      </c>
      <c r="J602" s="35">
        <f>ROUND((Reference!C$16*List!$H602)+Reference!C$17,0)</f>
        <v>1495</v>
      </c>
      <c r="K602" s="35">
        <f>ROUND((Reference!D$16*List!$H602)+Reference!D$17,0)</f>
        <v>1792</v>
      </c>
      <c r="L602" s="35">
        <f>ROUND((Reference!E$16*List!$H602)+Reference!E$17,0)</f>
        <v>2215</v>
      </c>
      <c r="M602" s="35">
        <f>ROUND((Reference!F$16*List!$H602)+Reference!F$17,0)</f>
        <v>2308</v>
      </c>
      <c r="N602" s="35">
        <f>ROUND((Reference!G$16*List!$H602)+Reference!G$17,0)</f>
        <v>2612</v>
      </c>
      <c r="O602" s="35">
        <f>ROUND((Reference!H$16*List!$H602)+Reference!H$17,0)</f>
        <v>2712</v>
      </c>
      <c r="P602" s="35">
        <f>ROUND((Reference!I$16*List!$H602)+Reference!I$17,0)</f>
        <v>2819</v>
      </c>
      <c r="Q602" s="35">
        <f>ROUND((Reference!J$16*List!$H602)+Reference!J$17,0)</f>
        <v>3264</v>
      </c>
      <c r="R602" s="35">
        <f>ROUND((Reference!K$16*List!$H602)+Reference!K$17,0)</f>
        <v>3367</v>
      </c>
      <c r="S602" s="35">
        <f>ROUND((Reference!L$16*List!$H602)+Reference!L$17,0)</f>
        <v>3633</v>
      </c>
      <c r="T602" s="35">
        <f>ROUND((Reference!M$16*List!$H602)+Reference!M$17,0)</f>
        <v>4340</v>
      </c>
      <c r="U602" s="35">
        <f>ROUND((Reference!N$16*List!$H602)+Reference!N$17,0)</f>
        <v>17509</v>
      </c>
      <c r="V602" s="36">
        <f>ROUND((Reference!O$16*List!$H602)+Reference!O$17,0)</f>
        <v>651</v>
      </c>
      <c r="W602" s="36">
        <f>ROUND((Reference!P$16*List!$H602)+Reference!P$17,0)</f>
        <v>917</v>
      </c>
      <c r="X602" s="36">
        <f>ROUND((Reference!Q$16*List!$H602)+Reference!Q$17,0)</f>
        <v>459</v>
      </c>
      <c r="Y602" s="37"/>
      <c r="Z602" s="4" t="str">
        <f t="shared" si="19"/>
        <v>JEFFERSON, Idaho</v>
      </c>
      <c r="AA602" s="42" t="s">
        <v>206</v>
      </c>
      <c r="AB602" s="38" t="s">
        <v>54</v>
      </c>
      <c r="AC602" s="43" t="s">
        <v>2088</v>
      </c>
      <c r="AD602" s="45"/>
      <c r="AE602">
        <f t="shared" si="20"/>
        <v>0.85580000000000001</v>
      </c>
    </row>
    <row r="603" spans="1:31" x14ac:dyDescent="0.35">
      <c r="A603" s="28" t="s">
        <v>2155</v>
      </c>
      <c r="B603" s="28" t="s">
        <v>2156</v>
      </c>
      <c r="C603" s="41">
        <v>46300</v>
      </c>
      <c r="D603" s="30" t="s">
        <v>1701</v>
      </c>
      <c r="E603" s="42" t="s">
        <v>2157</v>
      </c>
      <c r="F603" s="55" t="s">
        <v>2088</v>
      </c>
      <c r="G603" s="33" t="s">
        <v>53</v>
      </c>
      <c r="H603" s="44">
        <v>0.88030000000000008</v>
      </c>
      <c r="I603" s="35">
        <f>ROUND((Reference!B$16*List!$H603)+Reference!B$17,0)</f>
        <v>1024</v>
      </c>
      <c r="J603" s="35">
        <f>ROUND((Reference!C$16*List!$H603)+Reference!C$17,0)</f>
        <v>1527</v>
      </c>
      <c r="K603" s="35">
        <f>ROUND((Reference!D$16*List!$H603)+Reference!D$17,0)</f>
        <v>1829</v>
      </c>
      <c r="L603" s="35">
        <f>ROUND((Reference!E$16*List!$H603)+Reference!E$17,0)</f>
        <v>2261</v>
      </c>
      <c r="M603" s="35">
        <f>ROUND((Reference!F$16*List!$H603)+Reference!F$17,0)</f>
        <v>2356</v>
      </c>
      <c r="N603" s="35">
        <f>ROUND((Reference!G$16*List!$H603)+Reference!G$17,0)</f>
        <v>2667</v>
      </c>
      <c r="O603" s="35">
        <f>ROUND((Reference!H$16*List!$H603)+Reference!H$17,0)</f>
        <v>2769</v>
      </c>
      <c r="P603" s="35">
        <f>ROUND((Reference!I$16*List!$H603)+Reference!I$17,0)</f>
        <v>2878</v>
      </c>
      <c r="Q603" s="35">
        <f>ROUND((Reference!J$16*List!$H603)+Reference!J$17,0)</f>
        <v>3332</v>
      </c>
      <c r="R603" s="35">
        <f>ROUND((Reference!K$16*List!$H603)+Reference!K$17,0)</f>
        <v>3438</v>
      </c>
      <c r="S603" s="35">
        <f>ROUND((Reference!L$16*List!$H603)+Reference!L$17,0)</f>
        <v>3710</v>
      </c>
      <c r="T603" s="35">
        <f>ROUND((Reference!M$16*List!$H603)+Reference!M$17,0)</f>
        <v>4430</v>
      </c>
      <c r="U603" s="35">
        <f>ROUND((Reference!N$16*List!$H603)+Reference!N$17,0)</f>
        <v>17876</v>
      </c>
      <c r="V603" s="36">
        <f>ROUND((Reference!O$16*List!$H603)+Reference!O$17,0)</f>
        <v>665</v>
      </c>
      <c r="W603" s="36">
        <f>ROUND((Reference!P$16*List!$H603)+Reference!P$17,0)</f>
        <v>936</v>
      </c>
      <c r="X603" s="36">
        <f>ROUND((Reference!Q$16*List!$H603)+Reference!Q$17,0)</f>
        <v>468</v>
      </c>
      <c r="Y603" s="37"/>
      <c r="Z603" s="4" t="str">
        <f t="shared" si="19"/>
        <v>JEROME, Idaho</v>
      </c>
      <c r="AA603" s="42" t="s">
        <v>2157</v>
      </c>
      <c r="AB603" s="38" t="s">
        <v>54</v>
      </c>
      <c r="AC603" s="43" t="s">
        <v>2088</v>
      </c>
      <c r="AD603" s="45"/>
      <c r="AE603">
        <f t="shared" si="20"/>
        <v>0.88030000000000008</v>
      </c>
    </row>
    <row r="604" spans="1:31" x14ac:dyDescent="0.35">
      <c r="A604" s="28" t="s">
        <v>2158</v>
      </c>
      <c r="B604" s="28" t="s">
        <v>2159</v>
      </c>
      <c r="C604" s="41">
        <v>17660</v>
      </c>
      <c r="D604" s="30" t="s">
        <v>574</v>
      </c>
      <c r="E604" s="42" t="s">
        <v>2160</v>
      </c>
      <c r="F604" s="54" t="s">
        <v>2088</v>
      </c>
      <c r="G604" s="33" t="s">
        <v>53</v>
      </c>
      <c r="H604" s="44">
        <v>0.92820000000000003</v>
      </c>
      <c r="I604" s="35">
        <f>ROUND((Reference!B$16*List!$H604)+Reference!B$17,0)</f>
        <v>1065</v>
      </c>
      <c r="J604" s="35">
        <f>ROUND((Reference!C$16*List!$H604)+Reference!C$17,0)</f>
        <v>1588</v>
      </c>
      <c r="K604" s="35">
        <f>ROUND((Reference!D$16*List!$H604)+Reference!D$17,0)</f>
        <v>1903</v>
      </c>
      <c r="L604" s="35">
        <f>ROUND((Reference!E$16*List!$H604)+Reference!E$17,0)</f>
        <v>2352</v>
      </c>
      <c r="M604" s="35">
        <f>ROUND((Reference!F$16*List!$H604)+Reference!F$17,0)</f>
        <v>2451</v>
      </c>
      <c r="N604" s="35">
        <f>ROUND((Reference!G$16*List!$H604)+Reference!G$17,0)</f>
        <v>2774</v>
      </c>
      <c r="O604" s="35">
        <f>ROUND((Reference!H$16*List!$H604)+Reference!H$17,0)</f>
        <v>2880</v>
      </c>
      <c r="P604" s="35">
        <f>ROUND((Reference!I$16*List!$H604)+Reference!I$17,0)</f>
        <v>2993</v>
      </c>
      <c r="Q604" s="35">
        <f>ROUND((Reference!J$16*List!$H604)+Reference!J$17,0)</f>
        <v>3466</v>
      </c>
      <c r="R604" s="35">
        <f>ROUND((Reference!K$16*List!$H604)+Reference!K$17,0)</f>
        <v>3576</v>
      </c>
      <c r="S604" s="35">
        <f>ROUND((Reference!L$16*List!$H604)+Reference!L$17,0)</f>
        <v>3858</v>
      </c>
      <c r="T604" s="35">
        <f>ROUND((Reference!M$16*List!$H604)+Reference!M$17,0)</f>
        <v>4608</v>
      </c>
      <c r="U604" s="35">
        <f>ROUND((Reference!N$16*List!$H604)+Reference!N$17,0)</f>
        <v>18593</v>
      </c>
      <c r="V604" s="36">
        <f>ROUND((Reference!O$16*List!$H604)+Reference!O$17,0)</f>
        <v>691</v>
      </c>
      <c r="W604" s="36">
        <f>ROUND((Reference!P$16*List!$H604)+Reference!P$17,0)</f>
        <v>974</v>
      </c>
      <c r="X604" s="36">
        <f>ROUND((Reference!Q$16*List!$H604)+Reference!Q$17,0)</f>
        <v>487</v>
      </c>
      <c r="Y604" s="37"/>
      <c r="Z604" s="4" t="str">
        <f t="shared" si="19"/>
        <v>KOOTENAI, Idaho</v>
      </c>
      <c r="AA604" s="42" t="s">
        <v>2160</v>
      </c>
      <c r="AB604" s="38" t="s">
        <v>54</v>
      </c>
      <c r="AC604" s="43" t="s">
        <v>2088</v>
      </c>
      <c r="AD604" s="45"/>
      <c r="AE604">
        <f t="shared" si="20"/>
        <v>0.92820000000000003</v>
      </c>
    </row>
    <row r="605" spans="1:31" x14ac:dyDescent="0.35">
      <c r="A605" s="28" t="s">
        <v>2161</v>
      </c>
      <c r="B605" s="28" t="s">
        <v>2162</v>
      </c>
      <c r="C605" s="41">
        <v>99913</v>
      </c>
      <c r="D605" s="30" t="s">
        <v>103</v>
      </c>
      <c r="E605" s="42" t="s">
        <v>2163</v>
      </c>
      <c r="F605" s="55" t="s">
        <v>2088</v>
      </c>
      <c r="G605" s="33" t="s">
        <v>64</v>
      </c>
      <c r="H605" s="44">
        <v>0.77410000000000001</v>
      </c>
      <c r="I605" s="35">
        <f>ROUND((Reference!B$16*List!$H605)+Reference!B$17,0)</f>
        <v>933</v>
      </c>
      <c r="J605" s="35">
        <f>ROUND((Reference!C$16*List!$H605)+Reference!C$17,0)</f>
        <v>1391</v>
      </c>
      <c r="K605" s="35">
        <f>ROUND((Reference!D$16*List!$H605)+Reference!D$17,0)</f>
        <v>1667</v>
      </c>
      <c r="L605" s="35">
        <f>ROUND((Reference!E$16*List!$H605)+Reference!E$17,0)</f>
        <v>2060</v>
      </c>
      <c r="M605" s="35">
        <f>ROUND((Reference!F$16*List!$H605)+Reference!F$17,0)</f>
        <v>2147</v>
      </c>
      <c r="N605" s="35">
        <f>ROUND((Reference!G$16*List!$H605)+Reference!G$17,0)</f>
        <v>2430</v>
      </c>
      <c r="O605" s="35">
        <f>ROUND((Reference!H$16*List!$H605)+Reference!H$17,0)</f>
        <v>2523</v>
      </c>
      <c r="P605" s="35">
        <f>ROUND((Reference!I$16*List!$H605)+Reference!I$17,0)</f>
        <v>2622</v>
      </c>
      <c r="Q605" s="35">
        <f>ROUND((Reference!J$16*List!$H605)+Reference!J$17,0)</f>
        <v>3036</v>
      </c>
      <c r="R605" s="35">
        <f>ROUND((Reference!K$16*List!$H605)+Reference!K$17,0)</f>
        <v>3132</v>
      </c>
      <c r="S605" s="35">
        <f>ROUND((Reference!L$16*List!$H605)+Reference!L$17,0)</f>
        <v>3380</v>
      </c>
      <c r="T605" s="35">
        <f>ROUND((Reference!M$16*List!$H605)+Reference!M$17,0)</f>
        <v>4037</v>
      </c>
      <c r="U605" s="35">
        <f>ROUND((Reference!N$16*List!$H605)+Reference!N$17,0)</f>
        <v>16286</v>
      </c>
      <c r="V605" s="36">
        <f>ROUND((Reference!O$16*List!$H605)+Reference!O$17,0)</f>
        <v>605</v>
      </c>
      <c r="W605" s="36">
        <f>ROUND((Reference!P$16*List!$H605)+Reference!P$17,0)</f>
        <v>853</v>
      </c>
      <c r="X605" s="36">
        <f>ROUND((Reference!Q$16*List!$H605)+Reference!Q$17,0)</f>
        <v>427</v>
      </c>
      <c r="Y605" s="37"/>
      <c r="Z605" s="4" t="str">
        <f t="shared" si="19"/>
        <v>LATAH, Idaho</v>
      </c>
      <c r="AA605" s="42" t="s">
        <v>2163</v>
      </c>
      <c r="AB605" s="38" t="s">
        <v>54</v>
      </c>
      <c r="AC605" s="43" t="s">
        <v>2088</v>
      </c>
      <c r="AD605" s="45"/>
      <c r="AE605">
        <f t="shared" si="20"/>
        <v>0.77410000000000001</v>
      </c>
    </row>
    <row r="606" spans="1:31" x14ac:dyDescent="0.35">
      <c r="A606" s="28" t="s">
        <v>2164</v>
      </c>
      <c r="B606" s="28" t="s">
        <v>2165</v>
      </c>
      <c r="C606" s="41">
        <v>99913</v>
      </c>
      <c r="D606" s="30" t="s">
        <v>103</v>
      </c>
      <c r="E606" s="42" t="s">
        <v>2166</v>
      </c>
      <c r="F606" s="55" t="s">
        <v>2088</v>
      </c>
      <c r="G606" s="33" t="s">
        <v>64</v>
      </c>
      <c r="H606" s="44">
        <v>0.77410000000000001</v>
      </c>
      <c r="I606" s="35">
        <f>ROUND((Reference!B$16*List!$H606)+Reference!B$17,0)</f>
        <v>933</v>
      </c>
      <c r="J606" s="35">
        <f>ROUND((Reference!C$16*List!$H606)+Reference!C$17,0)</f>
        <v>1391</v>
      </c>
      <c r="K606" s="35">
        <f>ROUND((Reference!D$16*List!$H606)+Reference!D$17,0)</f>
        <v>1667</v>
      </c>
      <c r="L606" s="35">
        <f>ROUND((Reference!E$16*List!$H606)+Reference!E$17,0)</f>
        <v>2060</v>
      </c>
      <c r="M606" s="35">
        <f>ROUND((Reference!F$16*List!$H606)+Reference!F$17,0)</f>
        <v>2147</v>
      </c>
      <c r="N606" s="35">
        <f>ROUND((Reference!G$16*List!$H606)+Reference!G$17,0)</f>
        <v>2430</v>
      </c>
      <c r="O606" s="35">
        <f>ROUND((Reference!H$16*List!$H606)+Reference!H$17,0)</f>
        <v>2523</v>
      </c>
      <c r="P606" s="35">
        <f>ROUND((Reference!I$16*List!$H606)+Reference!I$17,0)</f>
        <v>2622</v>
      </c>
      <c r="Q606" s="35">
        <f>ROUND((Reference!J$16*List!$H606)+Reference!J$17,0)</f>
        <v>3036</v>
      </c>
      <c r="R606" s="35">
        <f>ROUND((Reference!K$16*List!$H606)+Reference!K$17,0)</f>
        <v>3132</v>
      </c>
      <c r="S606" s="35">
        <f>ROUND((Reference!L$16*List!$H606)+Reference!L$17,0)</f>
        <v>3380</v>
      </c>
      <c r="T606" s="35">
        <f>ROUND((Reference!M$16*List!$H606)+Reference!M$17,0)</f>
        <v>4037</v>
      </c>
      <c r="U606" s="35">
        <f>ROUND((Reference!N$16*List!$H606)+Reference!N$17,0)</f>
        <v>16286</v>
      </c>
      <c r="V606" s="36">
        <f>ROUND((Reference!O$16*List!$H606)+Reference!O$17,0)</f>
        <v>605</v>
      </c>
      <c r="W606" s="36">
        <f>ROUND((Reference!P$16*List!$H606)+Reference!P$17,0)</f>
        <v>853</v>
      </c>
      <c r="X606" s="36">
        <f>ROUND((Reference!Q$16*List!$H606)+Reference!Q$17,0)</f>
        <v>427</v>
      </c>
      <c r="Y606" s="37"/>
      <c r="Z606" s="4" t="str">
        <f t="shared" si="19"/>
        <v>LEMHI, Idaho</v>
      </c>
      <c r="AA606" s="42" t="s">
        <v>2166</v>
      </c>
      <c r="AB606" s="38" t="s">
        <v>54</v>
      </c>
      <c r="AC606" s="43" t="s">
        <v>2088</v>
      </c>
      <c r="AD606" s="45"/>
      <c r="AE606">
        <f t="shared" si="20"/>
        <v>0.77410000000000001</v>
      </c>
    </row>
    <row r="607" spans="1:31" x14ac:dyDescent="0.35">
      <c r="A607" s="28" t="s">
        <v>2167</v>
      </c>
      <c r="B607" s="28" t="s">
        <v>2168</v>
      </c>
      <c r="C607" s="41">
        <v>99913</v>
      </c>
      <c r="D607" s="30" t="s">
        <v>103</v>
      </c>
      <c r="E607" s="42" t="s">
        <v>2169</v>
      </c>
      <c r="F607" s="55" t="s">
        <v>2088</v>
      </c>
      <c r="G607" s="33" t="s">
        <v>64</v>
      </c>
      <c r="H607" s="44">
        <v>0.77410000000000001</v>
      </c>
      <c r="I607" s="35">
        <f>ROUND((Reference!B$16*List!$H607)+Reference!B$17,0)</f>
        <v>933</v>
      </c>
      <c r="J607" s="35">
        <f>ROUND((Reference!C$16*List!$H607)+Reference!C$17,0)</f>
        <v>1391</v>
      </c>
      <c r="K607" s="35">
        <f>ROUND((Reference!D$16*List!$H607)+Reference!D$17,0)</f>
        <v>1667</v>
      </c>
      <c r="L607" s="35">
        <f>ROUND((Reference!E$16*List!$H607)+Reference!E$17,0)</f>
        <v>2060</v>
      </c>
      <c r="M607" s="35">
        <f>ROUND((Reference!F$16*List!$H607)+Reference!F$17,0)</f>
        <v>2147</v>
      </c>
      <c r="N607" s="35">
        <f>ROUND((Reference!G$16*List!$H607)+Reference!G$17,0)</f>
        <v>2430</v>
      </c>
      <c r="O607" s="35">
        <f>ROUND((Reference!H$16*List!$H607)+Reference!H$17,0)</f>
        <v>2523</v>
      </c>
      <c r="P607" s="35">
        <f>ROUND((Reference!I$16*List!$H607)+Reference!I$17,0)</f>
        <v>2622</v>
      </c>
      <c r="Q607" s="35">
        <f>ROUND((Reference!J$16*List!$H607)+Reference!J$17,0)</f>
        <v>3036</v>
      </c>
      <c r="R607" s="35">
        <f>ROUND((Reference!K$16*List!$H607)+Reference!K$17,0)</f>
        <v>3132</v>
      </c>
      <c r="S607" s="35">
        <f>ROUND((Reference!L$16*List!$H607)+Reference!L$17,0)</f>
        <v>3380</v>
      </c>
      <c r="T607" s="35">
        <f>ROUND((Reference!M$16*List!$H607)+Reference!M$17,0)</f>
        <v>4037</v>
      </c>
      <c r="U607" s="35">
        <f>ROUND((Reference!N$16*List!$H607)+Reference!N$17,0)</f>
        <v>16286</v>
      </c>
      <c r="V607" s="36">
        <f>ROUND((Reference!O$16*List!$H607)+Reference!O$17,0)</f>
        <v>605</v>
      </c>
      <c r="W607" s="36">
        <f>ROUND((Reference!P$16*List!$H607)+Reference!P$17,0)</f>
        <v>853</v>
      </c>
      <c r="X607" s="36">
        <f>ROUND((Reference!Q$16*List!$H607)+Reference!Q$17,0)</f>
        <v>427</v>
      </c>
      <c r="Y607" s="37"/>
      <c r="Z607" s="4" t="str">
        <f t="shared" si="19"/>
        <v>LEWIS, Idaho</v>
      </c>
      <c r="AA607" s="42" t="s">
        <v>2169</v>
      </c>
      <c r="AB607" s="38" t="s">
        <v>54</v>
      </c>
      <c r="AC607" s="43" t="s">
        <v>2088</v>
      </c>
      <c r="AD607" s="45"/>
      <c r="AE607">
        <f t="shared" si="20"/>
        <v>0.77410000000000001</v>
      </c>
    </row>
    <row r="608" spans="1:31" x14ac:dyDescent="0.35">
      <c r="A608" s="28" t="s">
        <v>2170</v>
      </c>
      <c r="B608" s="28" t="s">
        <v>2171</v>
      </c>
      <c r="C608" s="41">
        <v>99913</v>
      </c>
      <c r="D608" s="30" t="s">
        <v>103</v>
      </c>
      <c r="E608" s="42" t="s">
        <v>650</v>
      </c>
      <c r="F608" s="55" t="s">
        <v>2088</v>
      </c>
      <c r="G608" s="33" t="s">
        <v>64</v>
      </c>
      <c r="H608" s="40">
        <v>0.77410000000000001</v>
      </c>
      <c r="I608" s="35">
        <f>ROUND((Reference!B$16*List!$H608)+Reference!B$17,0)</f>
        <v>933</v>
      </c>
      <c r="J608" s="35">
        <f>ROUND((Reference!C$16*List!$H608)+Reference!C$17,0)</f>
        <v>1391</v>
      </c>
      <c r="K608" s="35">
        <f>ROUND((Reference!D$16*List!$H608)+Reference!D$17,0)</f>
        <v>1667</v>
      </c>
      <c r="L608" s="35">
        <f>ROUND((Reference!E$16*List!$H608)+Reference!E$17,0)</f>
        <v>2060</v>
      </c>
      <c r="M608" s="35">
        <f>ROUND((Reference!F$16*List!$H608)+Reference!F$17,0)</f>
        <v>2147</v>
      </c>
      <c r="N608" s="35">
        <f>ROUND((Reference!G$16*List!$H608)+Reference!G$17,0)</f>
        <v>2430</v>
      </c>
      <c r="O608" s="35">
        <f>ROUND((Reference!H$16*List!$H608)+Reference!H$17,0)</f>
        <v>2523</v>
      </c>
      <c r="P608" s="35">
        <f>ROUND((Reference!I$16*List!$H608)+Reference!I$17,0)</f>
        <v>2622</v>
      </c>
      <c r="Q608" s="35">
        <f>ROUND((Reference!J$16*List!$H608)+Reference!J$17,0)</f>
        <v>3036</v>
      </c>
      <c r="R608" s="35">
        <f>ROUND((Reference!K$16*List!$H608)+Reference!K$17,0)</f>
        <v>3132</v>
      </c>
      <c r="S608" s="35">
        <f>ROUND((Reference!L$16*List!$H608)+Reference!L$17,0)</f>
        <v>3380</v>
      </c>
      <c r="T608" s="35">
        <f>ROUND((Reference!M$16*List!$H608)+Reference!M$17,0)</f>
        <v>4037</v>
      </c>
      <c r="U608" s="35">
        <f>ROUND((Reference!N$16*List!$H608)+Reference!N$17,0)</f>
        <v>16286</v>
      </c>
      <c r="V608" s="36">
        <f>ROUND((Reference!O$16*List!$H608)+Reference!O$17,0)</f>
        <v>605</v>
      </c>
      <c r="W608" s="36">
        <f>ROUND((Reference!P$16*List!$H608)+Reference!P$17,0)</f>
        <v>853</v>
      </c>
      <c r="X608" s="36">
        <f>ROUND((Reference!Q$16*List!$H608)+Reference!Q$17,0)</f>
        <v>427</v>
      </c>
      <c r="Y608" s="37"/>
      <c r="Z608" s="4" t="str">
        <f t="shared" si="19"/>
        <v>LINCOLN, Idaho</v>
      </c>
      <c r="AA608" s="31" t="s">
        <v>650</v>
      </c>
      <c r="AB608" s="38" t="s">
        <v>54</v>
      </c>
      <c r="AC608" s="32" t="s">
        <v>2088</v>
      </c>
      <c r="AD608" s="39"/>
      <c r="AE608">
        <f t="shared" si="20"/>
        <v>0.77410000000000001</v>
      </c>
    </row>
    <row r="609" spans="1:31" x14ac:dyDescent="0.35">
      <c r="A609" s="28" t="s">
        <v>2172</v>
      </c>
      <c r="B609" s="28" t="s">
        <v>2173</v>
      </c>
      <c r="C609" s="41">
        <v>99913</v>
      </c>
      <c r="D609" s="30" t="s">
        <v>103</v>
      </c>
      <c r="E609" s="42" t="s">
        <v>241</v>
      </c>
      <c r="F609" s="55" t="s">
        <v>2088</v>
      </c>
      <c r="G609" s="33" t="s">
        <v>64</v>
      </c>
      <c r="H609" s="44">
        <v>0.77410000000000001</v>
      </c>
      <c r="I609" s="35">
        <f>ROUND((Reference!B$16*List!$H609)+Reference!B$17,0)</f>
        <v>933</v>
      </c>
      <c r="J609" s="35">
        <f>ROUND((Reference!C$16*List!$H609)+Reference!C$17,0)</f>
        <v>1391</v>
      </c>
      <c r="K609" s="35">
        <f>ROUND((Reference!D$16*List!$H609)+Reference!D$17,0)</f>
        <v>1667</v>
      </c>
      <c r="L609" s="35">
        <f>ROUND((Reference!E$16*List!$H609)+Reference!E$17,0)</f>
        <v>2060</v>
      </c>
      <c r="M609" s="35">
        <f>ROUND((Reference!F$16*List!$H609)+Reference!F$17,0)</f>
        <v>2147</v>
      </c>
      <c r="N609" s="35">
        <f>ROUND((Reference!G$16*List!$H609)+Reference!G$17,0)</f>
        <v>2430</v>
      </c>
      <c r="O609" s="35">
        <f>ROUND((Reference!H$16*List!$H609)+Reference!H$17,0)</f>
        <v>2523</v>
      </c>
      <c r="P609" s="35">
        <f>ROUND((Reference!I$16*List!$H609)+Reference!I$17,0)</f>
        <v>2622</v>
      </c>
      <c r="Q609" s="35">
        <f>ROUND((Reference!J$16*List!$H609)+Reference!J$17,0)</f>
        <v>3036</v>
      </c>
      <c r="R609" s="35">
        <f>ROUND((Reference!K$16*List!$H609)+Reference!K$17,0)</f>
        <v>3132</v>
      </c>
      <c r="S609" s="35">
        <f>ROUND((Reference!L$16*List!$H609)+Reference!L$17,0)</f>
        <v>3380</v>
      </c>
      <c r="T609" s="35">
        <f>ROUND((Reference!M$16*List!$H609)+Reference!M$17,0)</f>
        <v>4037</v>
      </c>
      <c r="U609" s="35">
        <f>ROUND((Reference!N$16*List!$H609)+Reference!N$17,0)</f>
        <v>16286</v>
      </c>
      <c r="V609" s="36">
        <f>ROUND((Reference!O$16*List!$H609)+Reference!O$17,0)</f>
        <v>605</v>
      </c>
      <c r="W609" s="36">
        <f>ROUND((Reference!P$16*List!$H609)+Reference!P$17,0)</f>
        <v>853</v>
      </c>
      <c r="X609" s="36">
        <f>ROUND((Reference!Q$16*List!$H609)+Reference!Q$17,0)</f>
        <v>427</v>
      </c>
      <c r="Y609" s="37"/>
      <c r="Z609" s="4" t="str">
        <f t="shared" si="19"/>
        <v>MADISON, Idaho</v>
      </c>
      <c r="AA609" s="42" t="s">
        <v>241</v>
      </c>
      <c r="AB609" s="38" t="s">
        <v>54</v>
      </c>
      <c r="AC609" s="43" t="s">
        <v>2088</v>
      </c>
      <c r="AD609" s="45"/>
      <c r="AE609">
        <f t="shared" si="20"/>
        <v>0.77410000000000001</v>
      </c>
    </row>
    <row r="610" spans="1:31" x14ac:dyDescent="0.35">
      <c r="A610" s="28" t="s">
        <v>2174</v>
      </c>
      <c r="B610" s="28" t="s">
        <v>2175</v>
      </c>
      <c r="C610" s="41">
        <v>99913</v>
      </c>
      <c r="D610" s="30" t="s">
        <v>103</v>
      </c>
      <c r="E610" s="42" t="s">
        <v>2176</v>
      </c>
      <c r="F610" s="55" t="s">
        <v>2088</v>
      </c>
      <c r="G610" s="33" t="s">
        <v>64</v>
      </c>
      <c r="H610" s="40">
        <v>0.77410000000000001</v>
      </c>
      <c r="I610" s="35">
        <f>ROUND((Reference!B$16*List!$H610)+Reference!B$17,0)</f>
        <v>933</v>
      </c>
      <c r="J610" s="35">
        <f>ROUND((Reference!C$16*List!$H610)+Reference!C$17,0)</f>
        <v>1391</v>
      </c>
      <c r="K610" s="35">
        <f>ROUND((Reference!D$16*List!$H610)+Reference!D$17,0)</f>
        <v>1667</v>
      </c>
      <c r="L610" s="35">
        <f>ROUND((Reference!E$16*List!$H610)+Reference!E$17,0)</f>
        <v>2060</v>
      </c>
      <c r="M610" s="35">
        <f>ROUND((Reference!F$16*List!$H610)+Reference!F$17,0)</f>
        <v>2147</v>
      </c>
      <c r="N610" s="35">
        <f>ROUND((Reference!G$16*List!$H610)+Reference!G$17,0)</f>
        <v>2430</v>
      </c>
      <c r="O610" s="35">
        <f>ROUND((Reference!H$16*List!$H610)+Reference!H$17,0)</f>
        <v>2523</v>
      </c>
      <c r="P610" s="35">
        <f>ROUND((Reference!I$16*List!$H610)+Reference!I$17,0)</f>
        <v>2622</v>
      </c>
      <c r="Q610" s="35">
        <f>ROUND((Reference!J$16*List!$H610)+Reference!J$17,0)</f>
        <v>3036</v>
      </c>
      <c r="R610" s="35">
        <f>ROUND((Reference!K$16*List!$H610)+Reference!K$17,0)</f>
        <v>3132</v>
      </c>
      <c r="S610" s="35">
        <f>ROUND((Reference!L$16*List!$H610)+Reference!L$17,0)</f>
        <v>3380</v>
      </c>
      <c r="T610" s="35">
        <f>ROUND((Reference!M$16*List!$H610)+Reference!M$17,0)</f>
        <v>4037</v>
      </c>
      <c r="U610" s="35">
        <f>ROUND((Reference!N$16*List!$H610)+Reference!N$17,0)</f>
        <v>16286</v>
      </c>
      <c r="V610" s="36">
        <f>ROUND((Reference!O$16*List!$H610)+Reference!O$17,0)</f>
        <v>605</v>
      </c>
      <c r="W610" s="36">
        <f>ROUND((Reference!P$16*List!$H610)+Reference!P$17,0)</f>
        <v>853</v>
      </c>
      <c r="X610" s="36">
        <f>ROUND((Reference!Q$16*List!$H610)+Reference!Q$17,0)</f>
        <v>427</v>
      </c>
      <c r="Y610" s="37"/>
      <c r="Z610" s="4" t="str">
        <f t="shared" si="19"/>
        <v>MINIDOKA, Idaho</v>
      </c>
      <c r="AA610" s="31" t="s">
        <v>2176</v>
      </c>
      <c r="AB610" s="38" t="s">
        <v>54</v>
      </c>
      <c r="AC610" s="32" t="s">
        <v>2088</v>
      </c>
      <c r="AD610" s="39"/>
      <c r="AE610">
        <f t="shared" si="20"/>
        <v>0.77410000000000001</v>
      </c>
    </row>
    <row r="611" spans="1:31" x14ac:dyDescent="0.35">
      <c r="A611" s="28" t="s">
        <v>2177</v>
      </c>
      <c r="B611" s="28" t="s">
        <v>2178</v>
      </c>
      <c r="C611" s="29">
        <v>30300</v>
      </c>
      <c r="D611" s="30" t="s">
        <v>1102</v>
      </c>
      <c r="E611" s="31" t="s">
        <v>2179</v>
      </c>
      <c r="F611" s="54" t="s">
        <v>2088</v>
      </c>
      <c r="G611" s="33" t="s">
        <v>53</v>
      </c>
      <c r="H611" s="44">
        <v>0.89200000000000002</v>
      </c>
      <c r="I611" s="35">
        <f>ROUND((Reference!B$16*List!$H611)+Reference!B$17,0)</f>
        <v>1034</v>
      </c>
      <c r="J611" s="35">
        <f>ROUND((Reference!C$16*List!$H611)+Reference!C$17,0)</f>
        <v>1542</v>
      </c>
      <c r="K611" s="35">
        <f>ROUND((Reference!D$16*List!$H611)+Reference!D$17,0)</f>
        <v>1847</v>
      </c>
      <c r="L611" s="35">
        <f>ROUND((Reference!E$16*List!$H611)+Reference!E$17,0)</f>
        <v>2284</v>
      </c>
      <c r="M611" s="35">
        <f>ROUND((Reference!F$16*List!$H611)+Reference!F$17,0)</f>
        <v>2379</v>
      </c>
      <c r="N611" s="35">
        <f>ROUND((Reference!G$16*List!$H611)+Reference!G$17,0)</f>
        <v>2693</v>
      </c>
      <c r="O611" s="35">
        <f>ROUND((Reference!H$16*List!$H611)+Reference!H$17,0)</f>
        <v>2796</v>
      </c>
      <c r="P611" s="35">
        <f>ROUND((Reference!I$16*List!$H611)+Reference!I$17,0)</f>
        <v>2906</v>
      </c>
      <c r="Q611" s="35">
        <f>ROUND((Reference!J$16*List!$H611)+Reference!J$17,0)</f>
        <v>3365</v>
      </c>
      <c r="R611" s="35">
        <f>ROUND((Reference!K$16*List!$H611)+Reference!K$17,0)</f>
        <v>3472</v>
      </c>
      <c r="S611" s="35">
        <f>ROUND((Reference!L$16*List!$H611)+Reference!L$17,0)</f>
        <v>3746</v>
      </c>
      <c r="T611" s="35">
        <f>ROUND((Reference!M$16*List!$H611)+Reference!M$17,0)</f>
        <v>4474</v>
      </c>
      <c r="U611" s="35">
        <f>ROUND((Reference!N$16*List!$H611)+Reference!N$17,0)</f>
        <v>18051</v>
      </c>
      <c r="V611" s="36">
        <f>ROUND((Reference!O$16*List!$H611)+Reference!O$17,0)</f>
        <v>671</v>
      </c>
      <c r="W611" s="36">
        <f>ROUND((Reference!P$16*List!$H611)+Reference!P$17,0)</f>
        <v>946</v>
      </c>
      <c r="X611" s="36">
        <f>ROUND((Reference!Q$16*List!$H611)+Reference!Q$17,0)</f>
        <v>473</v>
      </c>
      <c r="Y611" s="37"/>
      <c r="Z611" s="4" t="str">
        <f t="shared" si="19"/>
        <v>NEZ PERCE, Idaho</v>
      </c>
      <c r="AA611" s="42" t="s">
        <v>2179</v>
      </c>
      <c r="AB611" s="38" t="s">
        <v>54</v>
      </c>
      <c r="AC611" s="43" t="s">
        <v>2088</v>
      </c>
      <c r="AD611" s="45"/>
      <c r="AE611">
        <f t="shared" si="20"/>
        <v>0.89200000000000002</v>
      </c>
    </row>
    <row r="612" spans="1:31" x14ac:dyDescent="0.35">
      <c r="A612" s="28" t="s">
        <v>2180</v>
      </c>
      <c r="B612" s="28" t="s">
        <v>2181</v>
      </c>
      <c r="C612" s="29">
        <v>99913</v>
      </c>
      <c r="D612" s="30" t="s">
        <v>103</v>
      </c>
      <c r="E612" s="31" t="s">
        <v>2182</v>
      </c>
      <c r="F612" s="55" t="s">
        <v>2088</v>
      </c>
      <c r="G612" s="33" t="s">
        <v>64</v>
      </c>
      <c r="H612" s="44">
        <v>0.77410000000000001</v>
      </c>
      <c r="I612" s="35">
        <f>ROUND((Reference!B$16*List!$H612)+Reference!B$17,0)</f>
        <v>933</v>
      </c>
      <c r="J612" s="35">
        <f>ROUND((Reference!C$16*List!$H612)+Reference!C$17,0)</f>
        <v>1391</v>
      </c>
      <c r="K612" s="35">
        <f>ROUND((Reference!D$16*List!$H612)+Reference!D$17,0)</f>
        <v>1667</v>
      </c>
      <c r="L612" s="35">
        <f>ROUND((Reference!E$16*List!$H612)+Reference!E$17,0)</f>
        <v>2060</v>
      </c>
      <c r="M612" s="35">
        <f>ROUND((Reference!F$16*List!$H612)+Reference!F$17,0)</f>
        <v>2147</v>
      </c>
      <c r="N612" s="35">
        <f>ROUND((Reference!G$16*List!$H612)+Reference!G$17,0)</f>
        <v>2430</v>
      </c>
      <c r="O612" s="35">
        <f>ROUND((Reference!H$16*List!$H612)+Reference!H$17,0)</f>
        <v>2523</v>
      </c>
      <c r="P612" s="35">
        <f>ROUND((Reference!I$16*List!$H612)+Reference!I$17,0)</f>
        <v>2622</v>
      </c>
      <c r="Q612" s="35">
        <f>ROUND((Reference!J$16*List!$H612)+Reference!J$17,0)</f>
        <v>3036</v>
      </c>
      <c r="R612" s="35">
        <f>ROUND((Reference!K$16*List!$H612)+Reference!K$17,0)</f>
        <v>3132</v>
      </c>
      <c r="S612" s="35">
        <f>ROUND((Reference!L$16*List!$H612)+Reference!L$17,0)</f>
        <v>3380</v>
      </c>
      <c r="T612" s="35">
        <f>ROUND((Reference!M$16*List!$H612)+Reference!M$17,0)</f>
        <v>4037</v>
      </c>
      <c r="U612" s="35">
        <f>ROUND((Reference!N$16*List!$H612)+Reference!N$17,0)</f>
        <v>16286</v>
      </c>
      <c r="V612" s="36">
        <f>ROUND((Reference!O$16*List!$H612)+Reference!O$17,0)</f>
        <v>605</v>
      </c>
      <c r="W612" s="36">
        <f>ROUND((Reference!P$16*List!$H612)+Reference!P$17,0)</f>
        <v>853</v>
      </c>
      <c r="X612" s="36">
        <f>ROUND((Reference!Q$16*List!$H612)+Reference!Q$17,0)</f>
        <v>427</v>
      </c>
      <c r="Y612" s="37"/>
      <c r="Z612" s="4" t="str">
        <f t="shared" si="19"/>
        <v>ONEIDA, Idaho</v>
      </c>
      <c r="AA612" s="42" t="s">
        <v>2182</v>
      </c>
      <c r="AB612" s="38" t="s">
        <v>54</v>
      </c>
      <c r="AC612" s="43" t="s">
        <v>2088</v>
      </c>
      <c r="AD612" s="45"/>
      <c r="AE612">
        <f t="shared" si="20"/>
        <v>0.77410000000000001</v>
      </c>
    </row>
    <row r="613" spans="1:31" x14ac:dyDescent="0.35">
      <c r="A613" s="28" t="s">
        <v>2183</v>
      </c>
      <c r="B613" s="28" t="s">
        <v>2184</v>
      </c>
      <c r="C613" s="29">
        <v>14260</v>
      </c>
      <c r="D613" s="30" t="s">
        <v>425</v>
      </c>
      <c r="E613" s="31" t="s">
        <v>2185</v>
      </c>
      <c r="F613" s="54" t="s">
        <v>2088</v>
      </c>
      <c r="G613" s="33" t="s">
        <v>53</v>
      </c>
      <c r="H613" s="40">
        <v>0.93300000000000005</v>
      </c>
      <c r="I613" s="35">
        <f>ROUND((Reference!B$16*List!$H613)+Reference!B$17,0)</f>
        <v>1069</v>
      </c>
      <c r="J613" s="35">
        <f>ROUND((Reference!C$16*List!$H613)+Reference!C$17,0)</f>
        <v>1594</v>
      </c>
      <c r="K613" s="35">
        <f>ROUND((Reference!D$16*List!$H613)+Reference!D$17,0)</f>
        <v>1910</v>
      </c>
      <c r="L613" s="35">
        <f>ROUND((Reference!E$16*List!$H613)+Reference!E$17,0)</f>
        <v>2361</v>
      </c>
      <c r="M613" s="35">
        <f>ROUND((Reference!F$16*List!$H613)+Reference!F$17,0)</f>
        <v>2460</v>
      </c>
      <c r="N613" s="35">
        <f>ROUND((Reference!G$16*List!$H613)+Reference!G$17,0)</f>
        <v>2785</v>
      </c>
      <c r="O613" s="35">
        <f>ROUND((Reference!H$16*List!$H613)+Reference!H$17,0)</f>
        <v>2891</v>
      </c>
      <c r="P613" s="35">
        <f>ROUND((Reference!I$16*List!$H613)+Reference!I$17,0)</f>
        <v>3005</v>
      </c>
      <c r="Q613" s="35">
        <f>ROUND((Reference!J$16*List!$H613)+Reference!J$17,0)</f>
        <v>3480</v>
      </c>
      <c r="R613" s="35">
        <f>ROUND((Reference!K$16*List!$H613)+Reference!K$17,0)</f>
        <v>3590</v>
      </c>
      <c r="S613" s="35">
        <f>ROUND((Reference!L$16*List!$H613)+Reference!L$17,0)</f>
        <v>3873</v>
      </c>
      <c r="T613" s="35">
        <f>ROUND((Reference!M$16*List!$H613)+Reference!M$17,0)</f>
        <v>4626</v>
      </c>
      <c r="U613" s="35">
        <f>ROUND((Reference!N$16*List!$H613)+Reference!N$17,0)</f>
        <v>18665</v>
      </c>
      <c r="V613" s="36">
        <f>ROUND((Reference!O$16*List!$H613)+Reference!O$17,0)</f>
        <v>694</v>
      </c>
      <c r="W613" s="36">
        <f>ROUND((Reference!P$16*List!$H613)+Reference!P$17,0)</f>
        <v>978</v>
      </c>
      <c r="X613" s="36">
        <f>ROUND((Reference!Q$16*List!$H613)+Reference!Q$17,0)</f>
        <v>489</v>
      </c>
      <c r="Y613" s="37"/>
      <c r="Z613" s="4" t="str">
        <f t="shared" si="19"/>
        <v>OWYHEE, Idaho</v>
      </c>
      <c r="AA613" s="31" t="s">
        <v>2185</v>
      </c>
      <c r="AB613" s="38" t="s">
        <v>54</v>
      </c>
      <c r="AC613" s="32" t="s">
        <v>2088</v>
      </c>
      <c r="AD613" s="39"/>
      <c r="AE613">
        <f t="shared" si="20"/>
        <v>0.93300000000000005</v>
      </c>
    </row>
    <row r="614" spans="1:31" x14ac:dyDescent="0.35">
      <c r="A614" s="28" t="s">
        <v>2186</v>
      </c>
      <c r="B614" s="28" t="s">
        <v>2187</v>
      </c>
      <c r="C614" s="41">
        <v>99913</v>
      </c>
      <c r="D614" s="30" t="s">
        <v>103</v>
      </c>
      <c r="E614" s="42" t="s">
        <v>2188</v>
      </c>
      <c r="F614" s="55" t="s">
        <v>2088</v>
      </c>
      <c r="G614" s="33" t="s">
        <v>64</v>
      </c>
      <c r="H614" s="44">
        <v>0.77410000000000001</v>
      </c>
      <c r="I614" s="35">
        <f>ROUND((Reference!B$16*List!$H614)+Reference!B$17,0)</f>
        <v>933</v>
      </c>
      <c r="J614" s="35">
        <f>ROUND((Reference!C$16*List!$H614)+Reference!C$17,0)</f>
        <v>1391</v>
      </c>
      <c r="K614" s="35">
        <f>ROUND((Reference!D$16*List!$H614)+Reference!D$17,0)</f>
        <v>1667</v>
      </c>
      <c r="L614" s="35">
        <f>ROUND((Reference!E$16*List!$H614)+Reference!E$17,0)</f>
        <v>2060</v>
      </c>
      <c r="M614" s="35">
        <f>ROUND((Reference!F$16*List!$H614)+Reference!F$17,0)</f>
        <v>2147</v>
      </c>
      <c r="N614" s="35">
        <f>ROUND((Reference!G$16*List!$H614)+Reference!G$17,0)</f>
        <v>2430</v>
      </c>
      <c r="O614" s="35">
        <f>ROUND((Reference!H$16*List!$H614)+Reference!H$17,0)</f>
        <v>2523</v>
      </c>
      <c r="P614" s="35">
        <f>ROUND((Reference!I$16*List!$H614)+Reference!I$17,0)</f>
        <v>2622</v>
      </c>
      <c r="Q614" s="35">
        <f>ROUND((Reference!J$16*List!$H614)+Reference!J$17,0)</f>
        <v>3036</v>
      </c>
      <c r="R614" s="35">
        <f>ROUND((Reference!K$16*List!$H614)+Reference!K$17,0)</f>
        <v>3132</v>
      </c>
      <c r="S614" s="35">
        <f>ROUND((Reference!L$16*List!$H614)+Reference!L$17,0)</f>
        <v>3380</v>
      </c>
      <c r="T614" s="35">
        <f>ROUND((Reference!M$16*List!$H614)+Reference!M$17,0)</f>
        <v>4037</v>
      </c>
      <c r="U614" s="35">
        <f>ROUND((Reference!N$16*List!$H614)+Reference!N$17,0)</f>
        <v>16286</v>
      </c>
      <c r="V614" s="36">
        <f>ROUND((Reference!O$16*List!$H614)+Reference!O$17,0)</f>
        <v>605</v>
      </c>
      <c r="W614" s="36">
        <f>ROUND((Reference!P$16*List!$H614)+Reference!P$17,0)</f>
        <v>853</v>
      </c>
      <c r="X614" s="36">
        <f>ROUND((Reference!Q$16*List!$H614)+Reference!Q$17,0)</f>
        <v>427</v>
      </c>
      <c r="Y614" s="37"/>
      <c r="Z614" s="4" t="str">
        <f t="shared" si="19"/>
        <v>PAYETTE, Idaho</v>
      </c>
      <c r="AA614" s="42" t="s">
        <v>2188</v>
      </c>
      <c r="AB614" s="38" t="s">
        <v>54</v>
      </c>
      <c r="AC614" s="43" t="s">
        <v>2088</v>
      </c>
      <c r="AD614" s="45"/>
      <c r="AE614">
        <f t="shared" si="20"/>
        <v>0.77410000000000001</v>
      </c>
    </row>
    <row r="615" spans="1:31" x14ac:dyDescent="0.35">
      <c r="A615" s="28" t="s">
        <v>2189</v>
      </c>
      <c r="B615" s="28" t="s">
        <v>2190</v>
      </c>
      <c r="C615" s="41">
        <v>38540</v>
      </c>
      <c r="D615" s="30" t="s">
        <v>1403</v>
      </c>
      <c r="E615" s="42" t="s">
        <v>2191</v>
      </c>
      <c r="F615" s="55" t="s">
        <v>2088</v>
      </c>
      <c r="G615" s="33" t="s">
        <v>53</v>
      </c>
      <c r="H615" s="40">
        <v>0.93590000000000007</v>
      </c>
      <c r="I615" s="35">
        <f>ROUND((Reference!B$16*List!$H615)+Reference!B$17,0)</f>
        <v>1071</v>
      </c>
      <c r="J615" s="35">
        <f>ROUND((Reference!C$16*List!$H615)+Reference!C$17,0)</f>
        <v>1598</v>
      </c>
      <c r="K615" s="35">
        <f>ROUND((Reference!D$16*List!$H615)+Reference!D$17,0)</f>
        <v>1915</v>
      </c>
      <c r="L615" s="35">
        <f>ROUND((Reference!E$16*List!$H615)+Reference!E$17,0)</f>
        <v>2367</v>
      </c>
      <c r="M615" s="35">
        <f>ROUND((Reference!F$16*List!$H615)+Reference!F$17,0)</f>
        <v>2466</v>
      </c>
      <c r="N615" s="35">
        <f>ROUND((Reference!G$16*List!$H615)+Reference!G$17,0)</f>
        <v>2791</v>
      </c>
      <c r="O615" s="35">
        <f>ROUND((Reference!H$16*List!$H615)+Reference!H$17,0)</f>
        <v>2898</v>
      </c>
      <c r="P615" s="35">
        <f>ROUND((Reference!I$16*List!$H615)+Reference!I$17,0)</f>
        <v>3012</v>
      </c>
      <c r="Q615" s="35">
        <f>ROUND((Reference!J$16*List!$H615)+Reference!J$17,0)</f>
        <v>3488</v>
      </c>
      <c r="R615" s="35">
        <f>ROUND((Reference!K$16*List!$H615)+Reference!K$17,0)</f>
        <v>3598</v>
      </c>
      <c r="S615" s="35">
        <f>ROUND((Reference!L$16*List!$H615)+Reference!L$17,0)</f>
        <v>3882</v>
      </c>
      <c r="T615" s="35">
        <f>ROUND((Reference!M$16*List!$H615)+Reference!M$17,0)</f>
        <v>4637</v>
      </c>
      <c r="U615" s="35">
        <f>ROUND((Reference!N$16*List!$H615)+Reference!N$17,0)</f>
        <v>18708</v>
      </c>
      <c r="V615" s="36">
        <f>ROUND((Reference!O$16*List!$H615)+Reference!O$17,0)</f>
        <v>695</v>
      </c>
      <c r="W615" s="36">
        <f>ROUND((Reference!P$16*List!$H615)+Reference!P$17,0)</f>
        <v>980</v>
      </c>
      <c r="X615" s="36">
        <f>ROUND((Reference!Q$16*List!$H615)+Reference!Q$17,0)</f>
        <v>490</v>
      </c>
      <c r="Y615" s="37"/>
      <c r="Z615" s="4" t="str">
        <f t="shared" si="19"/>
        <v>POWER, Idaho</v>
      </c>
      <c r="AA615" s="31" t="s">
        <v>2191</v>
      </c>
      <c r="AB615" s="38" t="s">
        <v>54</v>
      </c>
      <c r="AC615" s="32" t="s">
        <v>2088</v>
      </c>
      <c r="AD615" s="39"/>
      <c r="AE615">
        <f t="shared" si="20"/>
        <v>0.93590000000000007</v>
      </c>
    </row>
    <row r="616" spans="1:31" x14ac:dyDescent="0.35">
      <c r="A616" s="28" t="s">
        <v>2192</v>
      </c>
      <c r="B616" s="28" t="s">
        <v>2193</v>
      </c>
      <c r="C616" s="29">
        <v>99913</v>
      </c>
      <c r="D616" s="30" t="s">
        <v>103</v>
      </c>
      <c r="E616" s="31" t="s">
        <v>2194</v>
      </c>
      <c r="F616" s="55" t="s">
        <v>2088</v>
      </c>
      <c r="G616" s="33" t="s">
        <v>64</v>
      </c>
      <c r="H616" s="44">
        <v>0.77410000000000001</v>
      </c>
      <c r="I616" s="35">
        <f>ROUND((Reference!B$16*List!$H616)+Reference!B$17,0)</f>
        <v>933</v>
      </c>
      <c r="J616" s="35">
        <f>ROUND((Reference!C$16*List!$H616)+Reference!C$17,0)</f>
        <v>1391</v>
      </c>
      <c r="K616" s="35">
        <f>ROUND((Reference!D$16*List!$H616)+Reference!D$17,0)</f>
        <v>1667</v>
      </c>
      <c r="L616" s="35">
        <f>ROUND((Reference!E$16*List!$H616)+Reference!E$17,0)</f>
        <v>2060</v>
      </c>
      <c r="M616" s="35">
        <f>ROUND((Reference!F$16*List!$H616)+Reference!F$17,0)</f>
        <v>2147</v>
      </c>
      <c r="N616" s="35">
        <f>ROUND((Reference!G$16*List!$H616)+Reference!G$17,0)</f>
        <v>2430</v>
      </c>
      <c r="O616" s="35">
        <f>ROUND((Reference!H$16*List!$H616)+Reference!H$17,0)</f>
        <v>2523</v>
      </c>
      <c r="P616" s="35">
        <f>ROUND((Reference!I$16*List!$H616)+Reference!I$17,0)</f>
        <v>2622</v>
      </c>
      <c r="Q616" s="35">
        <f>ROUND((Reference!J$16*List!$H616)+Reference!J$17,0)</f>
        <v>3036</v>
      </c>
      <c r="R616" s="35">
        <f>ROUND((Reference!K$16*List!$H616)+Reference!K$17,0)</f>
        <v>3132</v>
      </c>
      <c r="S616" s="35">
        <f>ROUND((Reference!L$16*List!$H616)+Reference!L$17,0)</f>
        <v>3380</v>
      </c>
      <c r="T616" s="35">
        <f>ROUND((Reference!M$16*List!$H616)+Reference!M$17,0)</f>
        <v>4037</v>
      </c>
      <c r="U616" s="35">
        <f>ROUND((Reference!N$16*List!$H616)+Reference!N$17,0)</f>
        <v>16286</v>
      </c>
      <c r="V616" s="36">
        <f>ROUND((Reference!O$16*List!$H616)+Reference!O$17,0)</f>
        <v>605</v>
      </c>
      <c r="W616" s="36">
        <f>ROUND((Reference!P$16*List!$H616)+Reference!P$17,0)</f>
        <v>853</v>
      </c>
      <c r="X616" s="36">
        <f>ROUND((Reference!Q$16*List!$H616)+Reference!Q$17,0)</f>
        <v>427</v>
      </c>
      <c r="Y616" s="37"/>
      <c r="Z616" s="4" t="str">
        <f t="shared" si="19"/>
        <v>SHOSHONE, Idaho</v>
      </c>
      <c r="AA616" s="42" t="s">
        <v>2194</v>
      </c>
      <c r="AB616" s="38" t="s">
        <v>54</v>
      </c>
      <c r="AC616" s="43" t="s">
        <v>2088</v>
      </c>
      <c r="AD616" s="45"/>
      <c r="AE616">
        <f t="shared" si="20"/>
        <v>0.77410000000000001</v>
      </c>
    </row>
    <row r="617" spans="1:31" x14ac:dyDescent="0.35">
      <c r="A617" s="28" t="s">
        <v>2195</v>
      </c>
      <c r="B617" s="28" t="s">
        <v>2196</v>
      </c>
      <c r="C617" s="41">
        <v>99913</v>
      </c>
      <c r="D617" s="30" t="s">
        <v>103</v>
      </c>
      <c r="E617" s="42" t="s">
        <v>2197</v>
      </c>
      <c r="F617" s="55" t="s">
        <v>2088</v>
      </c>
      <c r="G617" s="33" t="s">
        <v>64</v>
      </c>
      <c r="H617" s="44">
        <v>0.77410000000000001</v>
      </c>
      <c r="I617" s="35">
        <f>ROUND((Reference!B$16*List!$H617)+Reference!B$17,0)</f>
        <v>933</v>
      </c>
      <c r="J617" s="35">
        <f>ROUND((Reference!C$16*List!$H617)+Reference!C$17,0)</f>
        <v>1391</v>
      </c>
      <c r="K617" s="35">
        <f>ROUND((Reference!D$16*List!$H617)+Reference!D$17,0)</f>
        <v>1667</v>
      </c>
      <c r="L617" s="35">
        <f>ROUND((Reference!E$16*List!$H617)+Reference!E$17,0)</f>
        <v>2060</v>
      </c>
      <c r="M617" s="35">
        <f>ROUND((Reference!F$16*List!$H617)+Reference!F$17,0)</f>
        <v>2147</v>
      </c>
      <c r="N617" s="35">
        <f>ROUND((Reference!G$16*List!$H617)+Reference!G$17,0)</f>
        <v>2430</v>
      </c>
      <c r="O617" s="35">
        <f>ROUND((Reference!H$16*List!$H617)+Reference!H$17,0)</f>
        <v>2523</v>
      </c>
      <c r="P617" s="35">
        <f>ROUND((Reference!I$16*List!$H617)+Reference!I$17,0)</f>
        <v>2622</v>
      </c>
      <c r="Q617" s="35">
        <f>ROUND((Reference!J$16*List!$H617)+Reference!J$17,0)</f>
        <v>3036</v>
      </c>
      <c r="R617" s="35">
        <f>ROUND((Reference!K$16*List!$H617)+Reference!K$17,0)</f>
        <v>3132</v>
      </c>
      <c r="S617" s="35">
        <f>ROUND((Reference!L$16*List!$H617)+Reference!L$17,0)</f>
        <v>3380</v>
      </c>
      <c r="T617" s="35">
        <f>ROUND((Reference!M$16*List!$H617)+Reference!M$17,0)</f>
        <v>4037</v>
      </c>
      <c r="U617" s="35">
        <f>ROUND((Reference!N$16*List!$H617)+Reference!N$17,0)</f>
        <v>16286</v>
      </c>
      <c r="V617" s="36">
        <f>ROUND((Reference!O$16*List!$H617)+Reference!O$17,0)</f>
        <v>605</v>
      </c>
      <c r="W617" s="36">
        <f>ROUND((Reference!P$16*List!$H617)+Reference!P$17,0)</f>
        <v>853</v>
      </c>
      <c r="X617" s="36">
        <f>ROUND((Reference!Q$16*List!$H617)+Reference!Q$17,0)</f>
        <v>427</v>
      </c>
      <c r="Y617" s="37"/>
      <c r="Z617" s="4" t="str">
        <f t="shared" si="19"/>
        <v>TETON, Idaho</v>
      </c>
      <c r="AA617" s="42" t="s">
        <v>2197</v>
      </c>
      <c r="AB617" s="38" t="s">
        <v>54</v>
      </c>
      <c r="AC617" s="43" t="s">
        <v>2088</v>
      </c>
      <c r="AD617" s="45"/>
      <c r="AE617">
        <f t="shared" si="20"/>
        <v>0.77410000000000001</v>
      </c>
    </row>
    <row r="618" spans="1:31" x14ac:dyDescent="0.35">
      <c r="A618" s="28" t="s">
        <v>2198</v>
      </c>
      <c r="B618" s="28" t="s">
        <v>2199</v>
      </c>
      <c r="C618" s="41">
        <v>46300</v>
      </c>
      <c r="D618" s="30" t="s">
        <v>1701</v>
      </c>
      <c r="E618" s="42" t="s">
        <v>2200</v>
      </c>
      <c r="F618" s="55" t="s">
        <v>2088</v>
      </c>
      <c r="G618" s="33" t="s">
        <v>53</v>
      </c>
      <c r="H618" s="44">
        <v>0.88030000000000008</v>
      </c>
      <c r="I618" s="35">
        <f>ROUND((Reference!B$16*List!$H618)+Reference!B$17,0)</f>
        <v>1024</v>
      </c>
      <c r="J618" s="35">
        <f>ROUND((Reference!C$16*List!$H618)+Reference!C$17,0)</f>
        <v>1527</v>
      </c>
      <c r="K618" s="35">
        <f>ROUND((Reference!D$16*List!$H618)+Reference!D$17,0)</f>
        <v>1829</v>
      </c>
      <c r="L618" s="35">
        <f>ROUND((Reference!E$16*List!$H618)+Reference!E$17,0)</f>
        <v>2261</v>
      </c>
      <c r="M618" s="35">
        <f>ROUND((Reference!F$16*List!$H618)+Reference!F$17,0)</f>
        <v>2356</v>
      </c>
      <c r="N618" s="35">
        <f>ROUND((Reference!G$16*List!$H618)+Reference!G$17,0)</f>
        <v>2667</v>
      </c>
      <c r="O618" s="35">
        <f>ROUND((Reference!H$16*List!$H618)+Reference!H$17,0)</f>
        <v>2769</v>
      </c>
      <c r="P618" s="35">
        <f>ROUND((Reference!I$16*List!$H618)+Reference!I$17,0)</f>
        <v>2878</v>
      </c>
      <c r="Q618" s="35">
        <f>ROUND((Reference!J$16*List!$H618)+Reference!J$17,0)</f>
        <v>3332</v>
      </c>
      <c r="R618" s="35">
        <f>ROUND((Reference!K$16*List!$H618)+Reference!K$17,0)</f>
        <v>3438</v>
      </c>
      <c r="S618" s="35">
        <f>ROUND((Reference!L$16*List!$H618)+Reference!L$17,0)</f>
        <v>3710</v>
      </c>
      <c r="T618" s="35">
        <f>ROUND((Reference!M$16*List!$H618)+Reference!M$17,0)</f>
        <v>4430</v>
      </c>
      <c r="U618" s="35">
        <f>ROUND((Reference!N$16*List!$H618)+Reference!N$17,0)</f>
        <v>17876</v>
      </c>
      <c r="V618" s="36">
        <f>ROUND((Reference!O$16*List!$H618)+Reference!O$17,0)</f>
        <v>665</v>
      </c>
      <c r="W618" s="36">
        <f>ROUND((Reference!P$16*List!$H618)+Reference!P$17,0)</f>
        <v>936</v>
      </c>
      <c r="X618" s="36">
        <f>ROUND((Reference!Q$16*List!$H618)+Reference!Q$17,0)</f>
        <v>468</v>
      </c>
      <c r="Y618" s="37"/>
      <c r="Z618" s="4" t="str">
        <f t="shared" si="19"/>
        <v>TWIN FALLS, Idaho</v>
      </c>
      <c r="AA618" s="42" t="s">
        <v>2200</v>
      </c>
      <c r="AB618" s="38" t="s">
        <v>54</v>
      </c>
      <c r="AC618" s="43" t="s">
        <v>2088</v>
      </c>
      <c r="AD618" s="45"/>
      <c r="AE618">
        <f t="shared" si="20"/>
        <v>0.88030000000000008</v>
      </c>
    </row>
    <row r="619" spans="1:31" x14ac:dyDescent="0.35">
      <c r="A619" s="28" t="s">
        <v>2201</v>
      </c>
      <c r="B619" s="28" t="s">
        <v>2202</v>
      </c>
      <c r="C619" s="29">
        <v>99913</v>
      </c>
      <c r="D619" s="30" t="s">
        <v>103</v>
      </c>
      <c r="E619" s="31" t="s">
        <v>2203</v>
      </c>
      <c r="F619" s="55" t="s">
        <v>2088</v>
      </c>
      <c r="G619" s="33" t="s">
        <v>64</v>
      </c>
      <c r="H619" s="44">
        <v>0.77410000000000001</v>
      </c>
      <c r="I619" s="35">
        <f>ROUND((Reference!B$16*List!$H619)+Reference!B$17,0)</f>
        <v>933</v>
      </c>
      <c r="J619" s="35">
        <f>ROUND((Reference!C$16*List!$H619)+Reference!C$17,0)</f>
        <v>1391</v>
      </c>
      <c r="K619" s="35">
        <f>ROUND((Reference!D$16*List!$H619)+Reference!D$17,0)</f>
        <v>1667</v>
      </c>
      <c r="L619" s="35">
        <f>ROUND((Reference!E$16*List!$H619)+Reference!E$17,0)</f>
        <v>2060</v>
      </c>
      <c r="M619" s="35">
        <f>ROUND((Reference!F$16*List!$H619)+Reference!F$17,0)</f>
        <v>2147</v>
      </c>
      <c r="N619" s="35">
        <f>ROUND((Reference!G$16*List!$H619)+Reference!G$17,0)</f>
        <v>2430</v>
      </c>
      <c r="O619" s="35">
        <f>ROUND((Reference!H$16*List!$H619)+Reference!H$17,0)</f>
        <v>2523</v>
      </c>
      <c r="P619" s="35">
        <f>ROUND((Reference!I$16*List!$H619)+Reference!I$17,0)</f>
        <v>2622</v>
      </c>
      <c r="Q619" s="35">
        <f>ROUND((Reference!J$16*List!$H619)+Reference!J$17,0)</f>
        <v>3036</v>
      </c>
      <c r="R619" s="35">
        <f>ROUND((Reference!K$16*List!$H619)+Reference!K$17,0)</f>
        <v>3132</v>
      </c>
      <c r="S619" s="35">
        <f>ROUND((Reference!L$16*List!$H619)+Reference!L$17,0)</f>
        <v>3380</v>
      </c>
      <c r="T619" s="35">
        <f>ROUND((Reference!M$16*List!$H619)+Reference!M$17,0)</f>
        <v>4037</v>
      </c>
      <c r="U619" s="35">
        <f>ROUND((Reference!N$16*List!$H619)+Reference!N$17,0)</f>
        <v>16286</v>
      </c>
      <c r="V619" s="36">
        <f>ROUND((Reference!O$16*List!$H619)+Reference!O$17,0)</f>
        <v>605</v>
      </c>
      <c r="W619" s="36">
        <f>ROUND((Reference!P$16*List!$H619)+Reference!P$17,0)</f>
        <v>853</v>
      </c>
      <c r="X619" s="36">
        <f>ROUND((Reference!Q$16*List!$H619)+Reference!Q$17,0)</f>
        <v>427</v>
      </c>
      <c r="Y619" s="37"/>
      <c r="Z619" s="4" t="str">
        <f t="shared" si="19"/>
        <v>VALLEY, Idaho</v>
      </c>
      <c r="AA619" s="42" t="s">
        <v>2203</v>
      </c>
      <c r="AB619" s="38" t="s">
        <v>54</v>
      </c>
      <c r="AC619" s="43" t="s">
        <v>2088</v>
      </c>
      <c r="AD619" s="45"/>
      <c r="AE619">
        <f t="shared" si="20"/>
        <v>0.77410000000000001</v>
      </c>
    </row>
    <row r="620" spans="1:31" x14ac:dyDescent="0.35">
      <c r="A620" s="28" t="s">
        <v>2204</v>
      </c>
      <c r="B620" s="28" t="s">
        <v>2205</v>
      </c>
      <c r="C620" s="41">
        <v>99913</v>
      </c>
      <c r="D620" s="30" t="s">
        <v>103</v>
      </c>
      <c r="E620" s="42" t="s">
        <v>259</v>
      </c>
      <c r="F620" s="55" t="s">
        <v>2088</v>
      </c>
      <c r="G620" s="33" t="s">
        <v>64</v>
      </c>
      <c r="H620" s="44">
        <v>0.77410000000000001</v>
      </c>
      <c r="I620" s="35">
        <f>ROUND((Reference!B$16*List!$H620)+Reference!B$17,0)</f>
        <v>933</v>
      </c>
      <c r="J620" s="35">
        <f>ROUND((Reference!C$16*List!$H620)+Reference!C$17,0)</f>
        <v>1391</v>
      </c>
      <c r="K620" s="35">
        <f>ROUND((Reference!D$16*List!$H620)+Reference!D$17,0)</f>
        <v>1667</v>
      </c>
      <c r="L620" s="35">
        <f>ROUND((Reference!E$16*List!$H620)+Reference!E$17,0)</f>
        <v>2060</v>
      </c>
      <c r="M620" s="35">
        <f>ROUND((Reference!F$16*List!$H620)+Reference!F$17,0)</f>
        <v>2147</v>
      </c>
      <c r="N620" s="35">
        <f>ROUND((Reference!G$16*List!$H620)+Reference!G$17,0)</f>
        <v>2430</v>
      </c>
      <c r="O620" s="35">
        <f>ROUND((Reference!H$16*List!$H620)+Reference!H$17,0)</f>
        <v>2523</v>
      </c>
      <c r="P620" s="35">
        <f>ROUND((Reference!I$16*List!$H620)+Reference!I$17,0)</f>
        <v>2622</v>
      </c>
      <c r="Q620" s="35">
        <f>ROUND((Reference!J$16*List!$H620)+Reference!J$17,0)</f>
        <v>3036</v>
      </c>
      <c r="R620" s="35">
        <f>ROUND((Reference!K$16*List!$H620)+Reference!K$17,0)</f>
        <v>3132</v>
      </c>
      <c r="S620" s="35">
        <f>ROUND((Reference!L$16*List!$H620)+Reference!L$17,0)</f>
        <v>3380</v>
      </c>
      <c r="T620" s="35">
        <f>ROUND((Reference!M$16*List!$H620)+Reference!M$17,0)</f>
        <v>4037</v>
      </c>
      <c r="U620" s="35">
        <f>ROUND((Reference!N$16*List!$H620)+Reference!N$17,0)</f>
        <v>16286</v>
      </c>
      <c r="V620" s="36">
        <f>ROUND((Reference!O$16*List!$H620)+Reference!O$17,0)</f>
        <v>605</v>
      </c>
      <c r="W620" s="36">
        <f>ROUND((Reference!P$16*List!$H620)+Reference!P$17,0)</f>
        <v>853</v>
      </c>
      <c r="X620" s="36">
        <f>ROUND((Reference!Q$16*List!$H620)+Reference!Q$17,0)</f>
        <v>427</v>
      </c>
      <c r="Y620" s="37"/>
      <c r="Z620" s="4" t="str">
        <f t="shared" si="19"/>
        <v>WASHINGTON, Idaho</v>
      </c>
      <c r="AA620" s="42" t="s">
        <v>259</v>
      </c>
      <c r="AB620" s="38" t="s">
        <v>54</v>
      </c>
      <c r="AC620" s="43" t="s">
        <v>2088</v>
      </c>
      <c r="AD620" s="45"/>
      <c r="AE620">
        <f t="shared" si="20"/>
        <v>0.77410000000000001</v>
      </c>
    </row>
    <row r="621" spans="1:31" x14ac:dyDescent="0.35">
      <c r="A621" s="28" t="s">
        <v>2206</v>
      </c>
      <c r="B621" s="28" t="s">
        <v>2207</v>
      </c>
      <c r="C621" s="41">
        <v>99913</v>
      </c>
      <c r="D621" s="30" t="s">
        <v>103</v>
      </c>
      <c r="E621" s="42" t="s">
        <v>334</v>
      </c>
      <c r="F621" s="55" t="s">
        <v>2088</v>
      </c>
      <c r="G621" s="33" t="s">
        <v>64</v>
      </c>
      <c r="H621" s="44">
        <v>0.77410000000000001</v>
      </c>
      <c r="I621" s="35">
        <f>ROUND((Reference!B$16*List!$H621)+Reference!B$17,0)</f>
        <v>933</v>
      </c>
      <c r="J621" s="35">
        <f>ROUND((Reference!C$16*List!$H621)+Reference!C$17,0)</f>
        <v>1391</v>
      </c>
      <c r="K621" s="35">
        <f>ROUND((Reference!D$16*List!$H621)+Reference!D$17,0)</f>
        <v>1667</v>
      </c>
      <c r="L621" s="35">
        <f>ROUND((Reference!E$16*List!$H621)+Reference!E$17,0)</f>
        <v>2060</v>
      </c>
      <c r="M621" s="35">
        <f>ROUND((Reference!F$16*List!$H621)+Reference!F$17,0)</f>
        <v>2147</v>
      </c>
      <c r="N621" s="35">
        <f>ROUND((Reference!G$16*List!$H621)+Reference!G$17,0)</f>
        <v>2430</v>
      </c>
      <c r="O621" s="35">
        <f>ROUND((Reference!H$16*List!$H621)+Reference!H$17,0)</f>
        <v>2523</v>
      </c>
      <c r="P621" s="35">
        <f>ROUND((Reference!I$16*List!$H621)+Reference!I$17,0)</f>
        <v>2622</v>
      </c>
      <c r="Q621" s="35">
        <f>ROUND((Reference!J$16*List!$H621)+Reference!J$17,0)</f>
        <v>3036</v>
      </c>
      <c r="R621" s="35">
        <f>ROUND((Reference!K$16*List!$H621)+Reference!K$17,0)</f>
        <v>3132</v>
      </c>
      <c r="S621" s="35">
        <f>ROUND((Reference!L$16*List!$H621)+Reference!L$17,0)</f>
        <v>3380</v>
      </c>
      <c r="T621" s="35">
        <f>ROUND((Reference!M$16*List!$H621)+Reference!M$17,0)</f>
        <v>4037</v>
      </c>
      <c r="U621" s="35">
        <f>ROUND((Reference!N$16*List!$H621)+Reference!N$17,0)</f>
        <v>16286</v>
      </c>
      <c r="V621" s="36">
        <f>ROUND((Reference!O$16*List!$H621)+Reference!O$17,0)</f>
        <v>605</v>
      </c>
      <c r="W621" s="36">
        <f>ROUND((Reference!P$16*List!$H621)+Reference!P$17,0)</f>
        <v>853</v>
      </c>
      <c r="X621" s="36">
        <f>ROUND((Reference!Q$16*List!$H621)+Reference!Q$17,0)</f>
        <v>427</v>
      </c>
      <c r="Y621" s="37"/>
      <c r="Z621" s="4" t="str">
        <f t="shared" si="19"/>
        <v>STATEWIDE, Idaho</v>
      </c>
      <c r="AA621" s="42" t="s">
        <v>334</v>
      </c>
      <c r="AB621" s="38" t="s">
        <v>54</v>
      </c>
      <c r="AC621" s="43" t="s">
        <v>2088</v>
      </c>
      <c r="AD621" s="45"/>
      <c r="AE621">
        <f t="shared" si="20"/>
        <v>0.77410000000000001</v>
      </c>
    </row>
    <row r="622" spans="1:31" x14ac:dyDescent="0.35">
      <c r="A622" s="28" t="s">
        <v>2208</v>
      </c>
      <c r="B622" s="28" t="s">
        <v>2209</v>
      </c>
      <c r="C622" s="41">
        <v>99914</v>
      </c>
      <c r="D622" s="30" t="s">
        <v>107</v>
      </c>
      <c r="E622" s="42" t="s">
        <v>1037</v>
      </c>
      <c r="F622" s="55" t="s">
        <v>2210</v>
      </c>
      <c r="G622" s="33" t="s">
        <v>64</v>
      </c>
      <c r="H622" s="40">
        <v>0.84360000000000002</v>
      </c>
      <c r="I622" s="35">
        <f>ROUND((Reference!B$16*List!$H622)+Reference!B$17,0)</f>
        <v>992</v>
      </c>
      <c r="J622" s="35">
        <f>ROUND((Reference!C$16*List!$H622)+Reference!C$17,0)</f>
        <v>1480</v>
      </c>
      <c r="K622" s="35">
        <f>ROUND((Reference!D$16*List!$H622)+Reference!D$17,0)</f>
        <v>1773</v>
      </c>
      <c r="L622" s="35">
        <f>ROUND((Reference!E$16*List!$H622)+Reference!E$17,0)</f>
        <v>2192</v>
      </c>
      <c r="M622" s="35">
        <f>ROUND((Reference!F$16*List!$H622)+Reference!F$17,0)</f>
        <v>2284</v>
      </c>
      <c r="N622" s="35">
        <f>ROUND((Reference!G$16*List!$H622)+Reference!G$17,0)</f>
        <v>2585</v>
      </c>
      <c r="O622" s="35">
        <f>ROUND((Reference!H$16*List!$H622)+Reference!H$17,0)</f>
        <v>2684</v>
      </c>
      <c r="P622" s="35">
        <f>ROUND((Reference!I$16*List!$H622)+Reference!I$17,0)</f>
        <v>2790</v>
      </c>
      <c r="Q622" s="35">
        <f>ROUND((Reference!J$16*List!$H622)+Reference!J$17,0)</f>
        <v>3230</v>
      </c>
      <c r="R622" s="35">
        <f>ROUND((Reference!K$16*List!$H622)+Reference!K$17,0)</f>
        <v>3332</v>
      </c>
      <c r="S622" s="35">
        <f>ROUND((Reference!L$16*List!$H622)+Reference!L$17,0)</f>
        <v>3596</v>
      </c>
      <c r="T622" s="35">
        <f>ROUND((Reference!M$16*List!$H622)+Reference!M$17,0)</f>
        <v>4294</v>
      </c>
      <c r="U622" s="35">
        <f>ROUND((Reference!N$16*List!$H622)+Reference!N$17,0)</f>
        <v>17327</v>
      </c>
      <c r="V622" s="36">
        <f>ROUND((Reference!O$16*List!$H622)+Reference!O$17,0)</f>
        <v>644</v>
      </c>
      <c r="W622" s="36">
        <f>ROUND((Reference!P$16*List!$H622)+Reference!P$17,0)</f>
        <v>908</v>
      </c>
      <c r="X622" s="36">
        <f>ROUND((Reference!Q$16*List!$H622)+Reference!Q$17,0)</f>
        <v>454</v>
      </c>
      <c r="Y622" s="37"/>
      <c r="Z622" s="4" t="str">
        <f t="shared" si="19"/>
        <v>ADAMS, Illinois</v>
      </c>
      <c r="AA622" s="31" t="s">
        <v>1037</v>
      </c>
      <c r="AB622" s="38" t="s">
        <v>54</v>
      </c>
      <c r="AC622" s="32" t="s">
        <v>2210</v>
      </c>
      <c r="AD622" s="39"/>
      <c r="AE622">
        <f t="shared" si="20"/>
        <v>0.84360000000000002</v>
      </c>
    </row>
    <row r="623" spans="1:31" x14ac:dyDescent="0.35">
      <c r="A623" s="28" t="s">
        <v>2211</v>
      </c>
      <c r="B623" s="28" t="s">
        <v>2212</v>
      </c>
      <c r="C623" s="29">
        <v>16020</v>
      </c>
      <c r="D623" s="30" t="s">
        <v>496</v>
      </c>
      <c r="E623" s="31" t="s">
        <v>2213</v>
      </c>
      <c r="F623" s="54" t="s">
        <v>2210</v>
      </c>
      <c r="G623" s="33" t="s">
        <v>53</v>
      </c>
      <c r="H623" s="44">
        <v>0.80549999999999999</v>
      </c>
      <c r="I623" s="35">
        <f>ROUND((Reference!B$16*List!$H623)+Reference!B$17,0)</f>
        <v>960</v>
      </c>
      <c r="J623" s="35">
        <f>ROUND((Reference!C$16*List!$H623)+Reference!C$17,0)</f>
        <v>1431</v>
      </c>
      <c r="K623" s="35">
        <f>ROUND((Reference!D$16*List!$H623)+Reference!D$17,0)</f>
        <v>1715</v>
      </c>
      <c r="L623" s="35">
        <f>ROUND((Reference!E$16*List!$H623)+Reference!E$17,0)</f>
        <v>2120</v>
      </c>
      <c r="M623" s="35">
        <f>ROUND((Reference!F$16*List!$H623)+Reference!F$17,0)</f>
        <v>2208</v>
      </c>
      <c r="N623" s="35">
        <f>ROUND((Reference!G$16*List!$H623)+Reference!G$17,0)</f>
        <v>2500</v>
      </c>
      <c r="O623" s="35">
        <f>ROUND((Reference!H$16*List!$H623)+Reference!H$17,0)</f>
        <v>2596</v>
      </c>
      <c r="P623" s="35">
        <f>ROUND((Reference!I$16*List!$H623)+Reference!I$17,0)</f>
        <v>2698</v>
      </c>
      <c r="Q623" s="35">
        <f>ROUND((Reference!J$16*List!$H623)+Reference!J$17,0)</f>
        <v>3124</v>
      </c>
      <c r="R623" s="35">
        <f>ROUND((Reference!K$16*List!$H623)+Reference!K$17,0)</f>
        <v>3223</v>
      </c>
      <c r="S623" s="35">
        <f>ROUND((Reference!L$16*List!$H623)+Reference!L$17,0)</f>
        <v>3477</v>
      </c>
      <c r="T623" s="35">
        <f>ROUND((Reference!M$16*List!$H623)+Reference!M$17,0)</f>
        <v>4153</v>
      </c>
      <c r="U623" s="35">
        <f>ROUND((Reference!N$16*List!$H623)+Reference!N$17,0)</f>
        <v>16756</v>
      </c>
      <c r="V623" s="36">
        <f>ROUND((Reference!O$16*List!$H623)+Reference!O$17,0)</f>
        <v>623</v>
      </c>
      <c r="W623" s="36">
        <f>ROUND((Reference!P$16*List!$H623)+Reference!P$17,0)</f>
        <v>878</v>
      </c>
      <c r="X623" s="36">
        <f>ROUND((Reference!Q$16*List!$H623)+Reference!Q$17,0)</f>
        <v>439</v>
      </c>
      <c r="Y623" s="37"/>
      <c r="Z623" s="4" t="str">
        <f t="shared" si="19"/>
        <v>ALEXANDER, Illinois</v>
      </c>
      <c r="AA623" s="42" t="s">
        <v>2213</v>
      </c>
      <c r="AB623" s="38" t="s">
        <v>54</v>
      </c>
      <c r="AC623" s="43" t="s">
        <v>2210</v>
      </c>
      <c r="AD623" s="45"/>
      <c r="AE623">
        <f t="shared" si="20"/>
        <v>0.80549999999999999</v>
      </c>
    </row>
    <row r="624" spans="1:31" x14ac:dyDescent="0.35">
      <c r="A624" s="28" t="s">
        <v>2214</v>
      </c>
      <c r="B624" s="28" t="s">
        <v>2215</v>
      </c>
      <c r="C624" s="41">
        <v>41180</v>
      </c>
      <c r="D624" s="30" t="s">
        <v>1516</v>
      </c>
      <c r="E624" s="42" t="s">
        <v>2216</v>
      </c>
      <c r="F624" s="54" t="s">
        <v>2210</v>
      </c>
      <c r="G624" s="33" t="s">
        <v>53</v>
      </c>
      <c r="H624" s="40">
        <v>0.95100000000000007</v>
      </c>
      <c r="I624" s="35">
        <f>ROUND((Reference!B$16*List!$H624)+Reference!B$17,0)</f>
        <v>1084</v>
      </c>
      <c r="J624" s="35">
        <f>ROUND((Reference!C$16*List!$H624)+Reference!C$17,0)</f>
        <v>1617</v>
      </c>
      <c r="K624" s="35">
        <f>ROUND((Reference!D$16*List!$H624)+Reference!D$17,0)</f>
        <v>1938</v>
      </c>
      <c r="L624" s="35">
        <f>ROUND((Reference!E$16*List!$H624)+Reference!E$17,0)</f>
        <v>2395</v>
      </c>
      <c r="M624" s="35">
        <f>ROUND((Reference!F$16*List!$H624)+Reference!F$17,0)</f>
        <v>2495</v>
      </c>
      <c r="N624" s="35">
        <f>ROUND((Reference!G$16*List!$H624)+Reference!G$17,0)</f>
        <v>2825</v>
      </c>
      <c r="O624" s="35">
        <f>ROUND((Reference!H$16*List!$H624)+Reference!H$17,0)</f>
        <v>2933</v>
      </c>
      <c r="P624" s="35">
        <f>ROUND((Reference!I$16*List!$H624)+Reference!I$17,0)</f>
        <v>3048</v>
      </c>
      <c r="Q624" s="35">
        <f>ROUND((Reference!J$16*List!$H624)+Reference!J$17,0)</f>
        <v>3530</v>
      </c>
      <c r="R624" s="35">
        <f>ROUND((Reference!K$16*List!$H624)+Reference!K$17,0)</f>
        <v>3641</v>
      </c>
      <c r="S624" s="35">
        <f>ROUND((Reference!L$16*List!$H624)+Reference!L$17,0)</f>
        <v>3929</v>
      </c>
      <c r="T624" s="35">
        <f>ROUND((Reference!M$16*List!$H624)+Reference!M$17,0)</f>
        <v>4693</v>
      </c>
      <c r="U624" s="35">
        <f>ROUND((Reference!N$16*List!$H624)+Reference!N$17,0)</f>
        <v>18934</v>
      </c>
      <c r="V624" s="36">
        <f>ROUND((Reference!O$16*List!$H624)+Reference!O$17,0)</f>
        <v>704</v>
      </c>
      <c r="W624" s="36">
        <f>ROUND((Reference!P$16*List!$H624)+Reference!P$17,0)</f>
        <v>992</v>
      </c>
      <c r="X624" s="36">
        <f>ROUND((Reference!Q$16*List!$H624)+Reference!Q$17,0)</f>
        <v>496</v>
      </c>
      <c r="Y624" s="37"/>
      <c r="Z624" s="4" t="str">
        <f t="shared" si="19"/>
        <v>BOND, Illinois</v>
      </c>
      <c r="AA624" s="31" t="s">
        <v>2216</v>
      </c>
      <c r="AB624" s="38" t="s">
        <v>54</v>
      </c>
      <c r="AC624" s="32" t="s">
        <v>2210</v>
      </c>
      <c r="AD624" s="39"/>
      <c r="AE624">
        <f t="shared" si="20"/>
        <v>0.95100000000000007</v>
      </c>
    </row>
    <row r="625" spans="1:31" x14ac:dyDescent="0.35">
      <c r="A625" s="28" t="s">
        <v>2217</v>
      </c>
      <c r="B625" s="28" t="s">
        <v>2218</v>
      </c>
      <c r="C625" s="29">
        <v>40420</v>
      </c>
      <c r="D625" s="30" t="s">
        <v>1483</v>
      </c>
      <c r="E625" s="31" t="s">
        <v>516</v>
      </c>
      <c r="F625" s="54" t="s">
        <v>2210</v>
      </c>
      <c r="G625" s="33" t="s">
        <v>53</v>
      </c>
      <c r="H625" s="44">
        <v>0.96210000000000007</v>
      </c>
      <c r="I625" s="35">
        <f>ROUND((Reference!B$16*List!$H625)+Reference!B$17,0)</f>
        <v>1094</v>
      </c>
      <c r="J625" s="35">
        <f>ROUND((Reference!C$16*List!$H625)+Reference!C$17,0)</f>
        <v>1631</v>
      </c>
      <c r="K625" s="35">
        <f>ROUND((Reference!D$16*List!$H625)+Reference!D$17,0)</f>
        <v>1955</v>
      </c>
      <c r="L625" s="35">
        <f>ROUND((Reference!E$16*List!$H625)+Reference!E$17,0)</f>
        <v>2416</v>
      </c>
      <c r="M625" s="35">
        <f>ROUND((Reference!F$16*List!$H625)+Reference!F$17,0)</f>
        <v>2517</v>
      </c>
      <c r="N625" s="35">
        <f>ROUND((Reference!G$16*List!$H625)+Reference!G$17,0)</f>
        <v>2850</v>
      </c>
      <c r="O625" s="35">
        <f>ROUND((Reference!H$16*List!$H625)+Reference!H$17,0)</f>
        <v>2959</v>
      </c>
      <c r="P625" s="35">
        <f>ROUND((Reference!I$16*List!$H625)+Reference!I$17,0)</f>
        <v>3075</v>
      </c>
      <c r="Q625" s="35">
        <f>ROUND((Reference!J$16*List!$H625)+Reference!J$17,0)</f>
        <v>3561</v>
      </c>
      <c r="R625" s="35">
        <f>ROUND((Reference!K$16*List!$H625)+Reference!K$17,0)</f>
        <v>3673</v>
      </c>
      <c r="S625" s="35">
        <f>ROUND((Reference!L$16*List!$H625)+Reference!L$17,0)</f>
        <v>3964</v>
      </c>
      <c r="T625" s="35">
        <f>ROUND((Reference!M$16*List!$H625)+Reference!M$17,0)</f>
        <v>4734</v>
      </c>
      <c r="U625" s="35">
        <f>ROUND((Reference!N$16*List!$H625)+Reference!N$17,0)</f>
        <v>19100</v>
      </c>
      <c r="V625" s="36">
        <f>ROUND((Reference!O$16*List!$H625)+Reference!O$17,0)</f>
        <v>710</v>
      </c>
      <c r="W625" s="36">
        <f>ROUND((Reference!P$16*List!$H625)+Reference!P$17,0)</f>
        <v>1000</v>
      </c>
      <c r="X625" s="36">
        <f>ROUND((Reference!Q$16*List!$H625)+Reference!Q$17,0)</f>
        <v>500</v>
      </c>
      <c r="Y625" s="37"/>
      <c r="Z625" s="4" t="str">
        <f t="shared" si="19"/>
        <v>BOONE, Illinois</v>
      </c>
      <c r="AA625" s="42" t="s">
        <v>516</v>
      </c>
      <c r="AB625" s="38" t="s">
        <v>54</v>
      </c>
      <c r="AC625" s="43" t="s">
        <v>2210</v>
      </c>
      <c r="AD625" s="45"/>
      <c r="AE625">
        <f t="shared" si="20"/>
        <v>0.96210000000000007</v>
      </c>
    </row>
    <row r="626" spans="1:31" x14ac:dyDescent="0.35">
      <c r="A626" s="28" t="s">
        <v>2219</v>
      </c>
      <c r="B626" s="28" t="s">
        <v>2220</v>
      </c>
      <c r="C626" s="41">
        <v>99914</v>
      </c>
      <c r="D626" s="30" t="s">
        <v>107</v>
      </c>
      <c r="E626" s="42" t="s">
        <v>2221</v>
      </c>
      <c r="F626" s="55" t="s">
        <v>2210</v>
      </c>
      <c r="G626" s="33" t="s">
        <v>64</v>
      </c>
      <c r="H626" s="44">
        <v>0.84360000000000002</v>
      </c>
      <c r="I626" s="35">
        <f>ROUND((Reference!B$16*List!$H626)+Reference!B$17,0)</f>
        <v>992</v>
      </c>
      <c r="J626" s="35">
        <f>ROUND((Reference!C$16*List!$H626)+Reference!C$17,0)</f>
        <v>1480</v>
      </c>
      <c r="K626" s="35">
        <f>ROUND((Reference!D$16*List!$H626)+Reference!D$17,0)</f>
        <v>1773</v>
      </c>
      <c r="L626" s="35">
        <f>ROUND((Reference!E$16*List!$H626)+Reference!E$17,0)</f>
        <v>2192</v>
      </c>
      <c r="M626" s="35">
        <f>ROUND((Reference!F$16*List!$H626)+Reference!F$17,0)</f>
        <v>2284</v>
      </c>
      <c r="N626" s="35">
        <f>ROUND((Reference!G$16*List!$H626)+Reference!G$17,0)</f>
        <v>2585</v>
      </c>
      <c r="O626" s="35">
        <f>ROUND((Reference!H$16*List!$H626)+Reference!H$17,0)</f>
        <v>2684</v>
      </c>
      <c r="P626" s="35">
        <f>ROUND((Reference!I$16*List!$H626)+Reference!I$17,0)</f>
        <v>2790</v>
      </c>
      <c r="Q626" s="35">
        <f>ROUND((Reference!J$16*List!$H626)+Reference!J$17,0)</f>
        <v>3230</v>
      </c>
      <c r="R626" s="35">
        <f>ROUND((Reference!K$16*List!$H626)+Reference!K$17,0)</f>
        <v>3332</v>
      </c>
      <c r="S626" s="35">
        <f>ROUND((Reference!L$16*List!$H626)+Reference!L$17,0)</f>
        <v>3596</v>
      </c>
      <c r="T626" s="35">
        <f>ROUND((Reference!M$16*List!$H626)+Reference!M$17,0)</f>
        <v>4294</v>
      </c>
      <c r="U626" s="35">
        <f>ROUND((Reference!N$16*List!$H626)+Reference!N$17,0)</f>
        <v>17327</v>
      </c>
      <c r="V626" s="36">
        <f>ROUND((Reference!O$16*List!$H626)+Reference!O$17,0)</f>
        <v>644</v>
      </c>
      <c r="W626" s="36">
        <f>ROUND((Reference!P$16*List!$H626)+Reference!P$17,0)</f>
        <v>908</v>
      </c>
      <c r="X626" s="36">
        <f>ROUND((Reference!Q$16*List!$H626)+Reference!Q$17,0)</f>
        <v>454</v>
      </c>
      <c r="Y626" s="37"/>
      <c r="Z626" s="4" t="str">
        <f t="shared" si="19"/>
        <v>BROWN, Illinois</v>
      </c>
      <c r="AA626" s="42" t="s">
        <v>2221</v>
      </c>
      <c r="AB626" s="38" t="s">
        <v>54</v>
      </c>
      <c r="AC626" s="43" t="s">
        <v>2210</v>
      </c>
      <c r="AD626" s="45"/>
      <c r="AE626">
        <f t="shared" si="20"/>
        <v>0.84360000000000002</v>
      </c>
    </row>
    <row r="627" spans="1:31" x14ac:dyDescent="0.35">
      <c r="A627" s="28" t="s">
        <v>2222</v>
      </c>
      <c r="B627" s="28" t="s">
        <v>2223</v>
      </c>
      <c r="C627" s="41">
        <v>99914</v>
      </c>
      <c r="D627" s="30" t="s">
        <v>107</v>
      </c>
      <c r="E627" s="42" t="s">
        <v>2224</v>
      </c>
      <c r="F627" s="55" t="s">
        <v>2210</v>
      </c>
      <c r="G627" s="33" t="s">
        <v>64</v>
      </c>
      <c r="H627" s="44">
        <v>0.84360000000000002</v>
      </c>
      <c r="I627" s="35">
        <f>ROUND((Reference!B$16*List!$H627)+Reference!B$17,0)</f>
        <v>992</v>
      </c>
      <c r="J627" s="35">
        <f>ROUND((Reference!C$16*List!$H627)+Reference!C$17,0)</f>
        <v>1480</v>
      </c>
      <c r="K627" s="35">
        <f>ROUND((Reference!D$16*List!$H627)+Reference!D$17,0)</f>
        <v>1773</v>
      </c>
      <c r="L627" s="35">
        <f>ROUND((Reference!E$16*List!$H627)+Reference!E$17,0)</f>
        <v>2192</v>
      </c>
      <c r="M627" s="35">
        <f>ROUND((Reference!F$16*List!$H627)+Reference!F$17,0)</f>
        <v>2284</v>
      </c>
      <c r="N627" s="35">
        <f>ROUND((Reference!G$16*List!$H627)+Reference!G$17,0)</f>
        <v>2585</v>
      </c>
      <c r="O627" s="35">
        <f>ROUND((Reference!H$16*List!$H627)+Reference!H$17,0)</f>
        <v>2684</v>
      </c>
      <c r="P627" s="35">
        <f>ROUND((Reference!I$16*List!$H627)+Reference!I$17,0)</f>
        <v>2790</v>
      </c>
      <c r="Q627" s="35">
        <f>ROUND((Reference!J$16*List!$H627)+Reference!J$17,0)</f>
        <v>3230</v>
      </c>
      <c r="R627" s="35">
        <f>ROUND((Reference!K$16*List!$H627)+Reference!K$17,0)</f>
        <v>3332</v>
      </c>
      <c r="S627" s="35">
        <f>ROUND((Reference!L$16*List!$H627)+Reference!L$17,0)</f>
        <v>3596</v>
      </c>
      <c r="T627" s="35">
        <f>ROUND((Reference!M$16*List!$H627)+Reference!M$17,0)</f>
        <v>4294</v>
      </c>
      <c r="U627" s="35">
        <f>ROUND((Reference!N$16*List!$H627)+Reference!N$17,0)</f>
        <v>17327</v>
      </c>
      <c r="V627" s="36">
        <f>ROUND((Reference!O$16*List!$H627)+Reference!O$17,0)</f>
        <v>644</v>
      </c>
      <c r="W627" s="36">
        <f>ROUND((Reference!P$16*List!$H627)+Reference!P$17,0)</f>
        <v>908</v>
      </c>
      <c r="X627" s="36">
        <f>ROUND((Reference!Q$16*List!$H627)+Reference!Q$17,0)</f>
        <v>454</v>
      </c>
      <c r="Y627" s="37"/>
      <c r="Z627" s="4" t="str">
        <f t="shared" si="19"/>
        <v>BUREAU, Illinois</v>
      </c>
      <c r="AA627" s="42" t="s">
        <v>2224</v>
      </c>
      <c r="AB627" s="38" t="s">
        <v>54</v>
      </c>
      <c r="AC627" s="43" t="s">
        <v>2210</v>
      </c>
      <c r="AD627" s="45"/>
      <c r="AE627">
        <f t="shared" si="20"/>
        <v>0.84360000000000002</v>
      </c>
    </row>
    <row r="628" spans="1:31" x14ac:dyDescent="0.35">
      <c r="A628" s="28" t="s">
        <v>2225</v>
      </c>
      <c r="B628" s="28" t="s">
        <v>2226</v>
      </c>
      <c r="C628" s="29">
        <v>41180</v>
      </c>
      <c r="D628" s="30" t="s">
        <v>1516</v>
      </c>
      <c r="E628" s="31" t="s">
        <v>86</v>
      </c>
      <c r="F628" s="54" t="s">
        <v>2210</v>
      </c>
      <c r="G628" s="33" t="s">
        <v>53</v>
      </c>
      <c r="H628" s="44">
        <v>0.95100000000000007</v>
      </c>
      <c r="I628" s="35">
        <f>ROUND((Reference!B$16*List!$H628)+Reference!B$17,0)</f>
        <v>1084</v>
      </c>
      <c r="J628" s="35">
        <f>ROUND((Reference!C$16*List!$H628)+Reference!C$17,0)</f>
        <v>1617</v>
      </c>
      <c r="K628" s="35">
        <f>ROUND((Reference!D$16*List!$H628)+Reference!D$17,0)</f>
        <v>1938</v>
      </c>
      <c r="L628" s="35">
        <f>ROUND((Reference!E$16*List!$H628)+Reference!E$17,0)</f>
        <v>2395</v>
      </c>
      <c r="M628" s="35">
        <f>ROUND((Reference!F$16*List!$H628)+Reference!F$17,0)</f>
        <v>2495</v>
      </c>
      <c r="N628" s="35">
        <f>ROUND((Reference!G$16*List!$H628)+Reference!G$17,0)</f>
        <v>2825</v>
      </c>
      <c r="O628" s="35">
        <f>ROUND((Reference!H$16*List!$H628)+Reference!H$17,0)</f>
        <v>2933</v>
      </c>
      <c r="P628" s="35">
        <f>ROUND((Reference!I$16*List!$H628)+Reference!I$17,0)</f>
        <v>3048</v>
      </c>
      <c r="Q628" s="35">
        <f>ROUND((Reference!J$16*List!$H628)+Reference!J$17,0)</f>
        <v>3530</v>
      </c>
      <c r="R628" s="35">
        <f>ROUND((Reference!K$16*List!$H628)+Reference!K$17,0)</f>
        <v>3641</v>
      </c>
      <c r="S628" s="35">
        <f>ROUND((Reference!L$16*List!$H628)+Reference!L$17,0)</f>
        <v>3929</v>
      </c>
      <c r="T628" s="35">
        <f>ROUND((Reference!M$16*List!$H628)+Reference!M$17,0)</f>
        <v>4693</v>
      </c>
      <c r="U628" s="35">
        <f>ROUND((Reference!N$16*List!$H628)+Reference!N$17,0)</f>
        <v>18934</v>
      </c>
      <c r="V628" s="36">
        <f>ROUND((Reference!O$16*List!$H628)+Reference!O$17,0)</f>
        <v>704</v>
      </c>
      <c r="W628" s="36">
        <f>ROUND((Reference!P$16*List!$H628)+Reference!P$17,0)</f>
        <v>992</v>
      </c>
      <c r="X628" s="36">
        <f>ROUND((Reference!Q$16*List!$H628)+Reference!Q$17,0)</f>
        <v>496</v>
      </c>
      <c r="Y628" s="37"/>
      <c r="Z628" s="4" t="str">
        <f t="shared" si="19"/>
        <v>CALHOUN, Illinois</v>
      </c>
      <c r="AA628" s="42" t="s">
        <v>86</v>
      </c>
      <c r="AB628" s="38" t="s">
        <v>54</v>
      </c>
      <c r="AC628" s="43" t="s">
        <v>2210</v>
      </c>
      <c r="AD628" s="45"/>
      <c r="AE628">
        <f t="shared" si="20"/>
        <v>0.95100000000000007</v>
      </c>
    </row>
    <row r="629" spans="1:31" x14ac:dyDescent="0.35">
      <c r="A629" s="28" t="s">
        <v>2227</v>
      </c>
      <c r="B629" s="28" t="s">
        <v>2228</v>
      </c>
      <c r="C629" s="29">
        <v>99914</v>
      </c>
      <c r="D629" s="30" t="s">
        <v>107</v>
      </c>
      <c r="E629" s="31" t="s">
        <v>527</v>
      </c>
      <c r="F629" s="55" t="s">
        <v>2210</v>
      </c>
      <c r="G629" s="33" t="s">
        <v>64</v>
      </c>
      <c r="H629" s="44">
        <v>0.84360000000000002</v>
      </c>
      <c r="I629" s="35">
        <f>ROUND((Reference!B$16*List!$H629)+Reference!B$17,0)</f>
        <v>992</v>
      </c>
      <c r="J629" s="35">
        <f>ROUND((Reference!C$16*List!$H629)+Reference!C$17,0)</f>
        <v>1480</v>
      </c>
      <c r="K629" s="35">
        <f>ROUND((Reference!D$16*List!$H629)+Reference!D$17,0)</f>
        <v>1773</v>
      </c>
      <c r="L629" s="35">
        <f>ROUND((Reference!E$16*List!$H629)+Reference!E$17,0)</f>
        <v>2192</v>
      </c>
      <c r="M629" s="35">
        <f>ROUND((Reference!F$16*List!$H629)+Reference!F$17,0)</f>
        <v>2284</v>
      </c>
      <c r="N629" s="35">
        <f>ROUND((Reference!G$16*List!$H629)+Reference!G$17,0)</f>
        <v>2585</v>
      </c>
      <c r="O629" s="35">
        <f>ROUND((Reference!H$16*List!$H629)+Reference!H$17,0)</f>
        <v>2684</v>
      </c>
      <c r="P629" s="35">
        <f>ROUND((Reference!I$16*List!$H629)+Reference!I$17,0)</f>
        <v>2790</v>
      </c>
      <c r="Q629" s="35">
        <f>ROUND((Reference!J$16*List!$H629)+Reference!J$17,0)</f>
        <v>3230</v>
      </c>
      <c r="R629" s="35">
        <f>ROUND((Reference!K$16*List!$H629)+Reference!K$17,0)</f>
        <v>3332</v>
      </c>
      <c r="S629" s="35">
        <f>ROUND((Reference!L$16*List!$H629)+Reference!L$17,0)</f>
        <v>3596</v>
      </c>
      <c r="T629" s="35">
        <f>ROUND((Reference!M$16*List!$H629)+Reference!M$17,0)</f>
        <v>4294</v>
      </c>
      <c r="U629" s="35">
        <f>ROUND((Reference!N$16*List!$H629)+Reference!N$17,0)</f>
        <v>17327</v>
      </c>
      <c r="V629" s="36">
        <f>ROUND((Reference!O$16*List!$H629)+Reference!O$17,0)</f>
        <v>644</v>
      </c>
      <c r="W629" s="36">
        <f>ROUND((Reference!P$16*List!$H629)+Reference!P$17,0)</f>
        <v>908</v>
      </c>
      <c r="X629" s="36">
        <f>ROUND((Reference!Q$16*List!$H629)+Reference!Q$17,0)</f>
        <v>454</v>
      </c>
      <c r="Y629" s="37"/>
      <c r="Z629" s="4" t="str">
        <f t="shared" si="19"/>
        <v>CARROLL, Illinois</v>
      </c>
      <c r="AA629" s="42" t="s">
        <v>527</v>
      </c>
      <c r="AB629" s="38" t="s">
        <v>54</v>
      </c>
      <c r="AC629" s="43" t="s">
        <v>2210</v>
      </c>
      <c r="AD629" s="45"/>
      <c r="AE629">
        <f t="shared" si="20"/>
        <v>0.84360000000000002</v>
      </c>
    </row>
    <row r="630" spans="1:31" x14ac:dyDescent="0.35">
      <c r="A630" s="28" t="s">
        <v>2229</v>
      </c>
      <c r="B630" s="28" t="s">
        <v>2230</v>
      </c>
      <c r="C630" s="41">
        <v>99914</v>
      </c>
      <c r="D630" s="30" t="s">
        <v>107</v>
      </c>
      <c r="E630" s="42" t="s">
        <v>2231</v>
      </c>
      <c r="F630" s="55" t="s">
        <v>2210</v>
      </c>
      <c r="G630" s="33" t="s">
        <v>64</v>
      </c>
      <c r="H630" s="44">
        <v>0.84360000000000002</v>
      </c>
      <c r="I630" s="35">
        <f>ROUND((Reference!B$16*List!$H630)+Reference!B$17,0)</f>
        <v>992</v>
      </c>
      <c r="J630" s="35">
        <f>ROUND((Reference!C$16*List!$H630)+Reference!C$17,0)</f>
        <v>1480</v>
      </c>
      <c r="K630" s="35">
        <f>ROUND((Reference!D$16*List!$H630)+Reference!D$17,0)</f>
        <v>1773</v>
      </c>
      <c r="L630" s="35">
        <f>ROUND((Reference!E$16*List!$H630)+Reference!E$17,0)</f>
        <v>2192</v>
      </c>
      <c r="M630" s="35">
        <f>ROUND((Reference!F$16*List!$H630)+Reference!F$17,0)</f>
        <v>2284</v>
      </c>
      <c r="N630" s="35">
        <f>ROUND((Reference!G$16*List!$H630)+Reference!G$17,0)</f>
        <v>2585</v>
      </c>
      <c r="O630" s="35">
        <f>ROUND((Reference!H$16*List!$H630)+Reference!H$17,0)</f>
        <v>2684</v>
      </c>
      <c r="P630" s="35">
        <f>ROUND((Reference!I$16*List!$H630)+Reference!I$17,0)</f>
        <v>2790</v>
      </c>
      <c r="Q630" s="35">
        <f>ROUND((Reference!J$16*List!$H630)+Reference!J$17,0)</f>
        <v>3230</v>
      </c>
      <c r="R630" s="35">
        <f>ROUND((Reference!K$16*List!$H630)+Reference!K$17,0)</f>
        <v>3332</v>
      </c>
      <c r="S630" s="35">
        <f>ROUND((Reference!L$16*List!$H630)+Reference!L$17,0)</f>
        <v>3596</v>
      </c>
      <c r="T630" s="35">
        <f>ROUND((Reference!M$16*List!$H630)+Reference!M$17,0)</f>
        <v>4294</v>
      </c>
      <c r="U630" s="35">
        <f>ROUND((Reference!N$16*List!$H630)+Reference!N$17,0)</f>
        <v>17327</v>
      </c>
      <c r="V630" s="36">
        <f>ROUND((Reference!O$16*List!$H630)+Reference!O$17,0)</f>
        <v>644</v>
      </c>
      <c r="W630" s="36">
        <f>ROUND((Reference!P$16*List!$H630)+Reference!P$17,0)</f>
        <v>908</v>
      </c>
      <c r="X630" s="36">
        <f>ROUND((Reference!Q$16*List!$H630)+Reference!Q$17,0)</f>
        <v>454</v>
      </c>
      <c r="Y630" s="37"/>
      <c r="Z630" s="4" t="str">
        <f t="shared" si="19"/>
        <v>CASS, Illinois</v>
      </c>
      <c r="AA630" s="42" t="s">
        <v>2231</v>
      </c>
      <c r="AB630" s="38" t="s">
        <v>54</v>
      </c>
      <c r="AC630" s="43" t="s">
        <v>2210</v>
      </c>
      <c r="AD630" s="45"/>
      <c r="AE630">
        <f t="shared" si="20"/>
        <v>0.84360000000000002</v>
      </c>
    </row>
    <row r="631" spans="1:31" x14ac:dyDescent="0.35">
      <c r="A631" s="28" t="s">
        <v>2232</v>
      </c>
      <c r="B631" s="28" t="s">
        <v>2233</v>
      </c>
      <c r="C631" s="29">
        <v>16580</v>
      </c>
      <c r="D631" s="30" t="s">
        <v>521</v>
      </c>
      <c r="E631" s="31" t="s">
        <v>2234</v>
      </c>
      <c r="F631" s="54" t="s">
        <v>2210</v>
      </c>
      <c r="G631" s="33" t="s">
        <v>53</v>
      </c>
      <c r="H631" s="44">
        <v>0.89180000000000004</v>
      </c>
      <c r="I631" s="35">
        <f>ROUND((Reference!B$16*List!$H631)+Reference!B$17,0)</f>
        <v>1034</v>
      </c>
      <c r="J631" s="35">
        <f>ROUND((Reference!C$16*List!$H631)+Reference!C$17,0)</f>
        <v>1542</v>
      </c>
      <c r="K631" s="35">
        <f>ROUND((Reference!D$16*List!$H631)+Reference!D$17,0)</f>
        <v>1847</v>
      </c>
      <c r="L631" s="35">
        <f>ROUND((Reference!E$16*List!$H631)+Reference!E$17,0)</f>
        <v>2283</v>
      </c>
      <c r="M631" s="35">
        <f>ROUND((Reference!F$16*List!$H631)+Reference!F$17,0)</f>
        <v>2379</v>
      </c>
      <c r="N631" s="35">
        <f>ROUND((Reference!G$16*List!$H631)+Reference!G$17,0)</f>
        <v>2693</v>
      </c>
      <c r="O631" s="35">
        <f>ROUND((Reference!H$16*List!$H631)+Reference!H$17,0)</f>
        <v>2796</v>
      </c>
      <c r="P631" s="35">
        <f>ROUND((Reference!I$16*List!$H631)+Reference!I$17,0)</f>
        <v>2906</v>
      </c>
      <c r="Q631" s="35">
        <f>ROUND((Reference!J$16*List!$H631)+Reference!J$17,0)</f>
        <v>3365</v>
      </c>
      <c r="R631" s="35">
        <f>ROUND((Reference!K$16*List!$H631)+Reference!K$17,0)</f>
        <v>3471</v>
      </c>
      <c r="S631" s="35">
        <f>ROUND((Reference!L$16*List!$H631)+Reference!L$17,0)</f>
        <v>3745</v>
      </c>
      <c r="T631" s="35">
        <f>ROUND((Reference!M$16*List!$H631)+Reference!M$17,0)</f>
        <v>4473</v>
      </c>
      <c r="U631" s="35">
        <f>ROUND((Reference!N$16*List!$H631)+Reference!N$17,0)</f>
        <v>18048</v>
      </c>
      <c r="V631" s="36">
        <f>ROUND((Reference!O$16*List!$H631)+Reference!O$17,0)</f>
        <v>671</v>
      </c>
      <c r="W631" s="36">
        <f>ROUND((Reference!P$16*List!$H631)+Reference!P$17,0)</f>
        <v>945</v>
      </c>
      <c r="X631" s="36">
        <f>ROUND((Reference!Q$16*List!$H631)+Reference!Q$17,0)</f>
        <v>473</v>
      </c>
      <c r="Y631" s="37"/>
      <c r="Z631" s="4" t="str">
        <f t="shared" si="19"/>
        <v>CHAMPAIGN, Illinois</v>
      </c>
      <c r="AA631" s="42" t="s">
        <v>2234</v>
      </c>
      <c r="AB631" s="38" t="s">
        <v>54</v>
      </c>
      <c r="AC631" s="43" t="s">
        <v>2210</v>
      </c>
      <c r="AD631" s="45"/>
      <c r="AE631">
        <f t="shared" si="20"/>
        <v>0.89180000000000004</v>
      </c>
    </row>
    <row r="632" spans="1:31" x14ac:dyDescent="0.35">
      <c r="A632" s="28" t="s">
        <v>2235</v>
      </c>
      <c r="B632" s="28" t="s">
        <v>2236</v>
      </c>
      <c r="C632" s="41">
        <v>99914</v>
      </c>
      <c r="D632" s="30" t="s">
        <v>107</v>
      </c>
      <c r="E632" s="42" t="s">
        <v>2237</v>
      </c>
      <c r="F632" s="55" t="s">
        <v>2210</v>
      </c>
      <c r="G632" s="33" t="s">
        <v>64</v>
      </c>
      <c r="H632" s="44">
        <v>0.84360000000000002</v>
      </c>
      <c r="I632" s="35">
        <f>ROUND((Reference!B$16*List!$H632)+Reference!B$17,0)</f>
        <v>992</v>
      </c>
      <c r="J632" s="35">
        <f>ROUND((Reference!C$16*List!$H632)+Reference!C$17,0)</f>
        <v>1480</v>
      </c>
      <c r="K632" s="35">
        <f>ROUND((Reference!D$16*List!$H632)+Reference!D$17,0)</f>
        <v>1773</v>
      </c>
      <c r="L632" s="35">
        <f>ROUND((Reference!E$16*List!$H632)+Reference!E$17,0)</f>
        <v>2192</v>
      </c>
      <c r="M632" s="35">
        <f>ROUND((Reference!F$16*List!$H632)+Reference!F$17,0)</f>
        <v>2284</v>
      </c>
      <c r="N632" s="35">
        <f>ROUND((Reference!G$16*List!$H632)+Reference!G$17,0)</f>
        <v>2585</v>
      </c>
      <c r="O632" s="35">
        <f>ROUND((Reference!H$16*List!$H632)+Reference!H$17,0)</f>
        <v>2684</v>
      </c>
      <c r="P632" s="35">
        <f>ROUND((Reference!I$16*List!$H632)+Reference!I$17,0)</f>
        <v>2790</v>
      </c>
      <c r="Q632" s="35">
        <f>ROUND((Reference!J$16*List!$H632)+Reference!J$17,0)</f>
        <v>3230</v>
      </c>
      <c r="R632" s="35">
        <f>ROUND((Reference!K$16*List!$H632)+Reference!K$17,0)</f>
        <v>3332</v>
      </c>
      <c r="S632" s="35">
        <f>ROUND((Reference!L$16*List!$H632)+Reference!L$17,0)</f>
        <v>3596</v>
      </c>
      <c r="T632" s="35">
        <f>ROUND((Reference!M$16*List!$H632)+Reference!M$17,0)</f>
        <v>4294</v>
      </c>
      <c r="U632" s="35">
        <f>ROUND((Reference!N$16*List!$H632)+Reference!N$17,0)</f>
        <v>17327</v>
      </c>
      <c r="V632" s="36">
        <f>ROUND((Reference!O$16*List!$H632)+Reference!O$17,0)</f>
        <v>644</v>
      </c>
      <c r="W632" s="36">
        <f>ROUND((Reference!P$16*List!$H632)+Reference!P$17,0)</f>
        <v>908</v>
      </c>
      <c r="X632" s="36">
        <f>ROUND((Reference!Q$16*List!$H632)+Reference!Q$17,0)</f>
        <v>454</v>
      </c>
      <c r="Y632" s="37"/>
      <c r="Z632" s="4" t="str">
        <f t="shared" si="19"/>
        <v>CHRISTIAN, Illinois</v>
      </c>
      <c r="AA632" s="42" t="s">
        <v>2237</v>
      </c>
      <c r="AB632" s="38" t="s">
        <v>54</v>
      </c>
      <c r="AC632" s="43" t="s">
        <v>2210</v>
      </c>
      <c r="AD632" s="45"/>
      <c r="AE632">
        <f t="shared" si="20"/>
        <v>0.84360000000000002</v>
      </c>
    </row>
    <row r="633" spans="1:31" x14ac:dyDescent="0.35">
      <c r="A633" s="28" t="s">
        <v>2238</v>
      </c>
      <c r="B633" s="28" t="s">
        <v>2239</v>
      </c>
      <c r="C633" s="41">
        <v>99914</v>
      </c>
      <c r="D633" s="30" t="s">
        <v>107</v>
      </c>
      <c r="E633" s="42" t="s">
        <v>535</v>
      </c>
      <c r="F633" s="55" t="s">
        <v>2210</v>
      </c>
      <c r="G633" s="33" t="s">
        <v>64</v>
      </c>
      <c r="H633" s="40">
        <v>0.84360000000000002</v>
      </c>
      <c r="I633" s="35">
        <f>ROUND((Reference!B$16*List!$H633)+Reference!B$17,0)</f>
        <v>992</v>
      </c>
      <c r="J633" s="35">
        <f>ROUND((Reference!C$16*List!$H633)+Reference!C$17,0)</f>
        <v>1480</v>
      </c>
      <c r="K633" s="35">
        <f>ROUND((Reference!D$16*List!$H633)+Reference!D$17,0)</f>
        <v>1773</v>
      </c>
      <c r="L633" s="35">
        <f>ROUND((Reference!E$16*List!$H633)+Reference!E$17,0)</f>
        <v>2192</v>
      </c>
      <c r="M633" s="35">
        <f>ROUND((Reference!F$16*List!$H633)+Reference!F$17,0)</f>
        <v>2284</v>
      </c>
      <c r="N633" s="35">
        <f>ROUND((Reference!G$16*List!$H633)+Reference!G$17,0)</f>
        <v>2585</v>
      </c>
      <c r="O633" s="35">
        <f>ROUND((Reference!H$16*List!$H633)+Reference!H$17,0)</f>
        <v>2684</v>
      </c>
      <c r="P633" s="35">
        <f>ROUND((Reference!I$16*List!$H633)+Reference!I$17,0)</f>
        <v>2790</v>
      </c>
      <c r="Q633" s="35">
        <f>ROUND((Reference!J$16*List!$H633)+Reference!J$17,0)</f>
        <v>3230</v>
      </c>
      <c r="R633" s="35">
        <f>ROUND((Reference!K$16*List!$H633)+Reference!K$17,0)</f>
        <v>3332</v>
      </c>
      <c r="S633" s="35">
        <f>ROUND((Reference!L$16*List!$H633)+Reference!L$17,0)</f>
        <v>3596</v>
      </c>
      <c r="T633" s="35">
        <f>ROUND((Reference!M$16*List!$H633)+Reference!M$17,0)</f>
        <v>4294</v>
      </c>
      <c r="U633" s="35">
        <f>ROUND((Reference!N$16*List!$H633)+Reference!N$17,0)</f>
        <v>17327</v>
      </c>
      <c r="V633" s="36">
        <f>ROUND((Reference!O$16*List!$H633)+Reference!O$17,0)</f>
        <v>644</v>
      </c>
      <c r="W633" s="36">
        <f>ROUND((Reference!P$16*List!$H633)+Reference!P$17,0)</f>
        <v>908</v>
      </c>
      <c r="X633" s="36">
        <f>ROUND((Reference!Q$16*List!$H633)+Reference!Q$17,0)</f>
        <v>454</v>
      </c>
      <c r="Y633" s="37"/>
      <c r="Z633" s="4" t="str">
        <f t="shared" si="19"/>
        <v>CLARK, Illinois</v>
      </c>
      <c r="AA633" s="31" t="s">
        <v>535</v>
      </c>
      <c r="AB633" s="38" t="s">
        <v>54</v>
      </c>
      <c r="AC633" s="32" t="s">
        <v>2210</v>
      </c>
      <c r="AD633" s="39"/>
      <c r="AE633">
        <f t="shared" si="20"/>
        <v>0.84360000000000002</v>
      </c>
    </row>
    <row r="634" spans="1:31" x14ac:dyDescent="0.35">
      <c r="A634" s="28" t="s">
        <v>2240</v>
      </c>
      <c r="B634" s="28" t="s">
        <v>2241</v>
      </c>
      <c r="C634" s="41">
        <v>99914</v>
      </c>
      <c r="D634" s="30" t="s">
        <v>107</v>
      </c>
      <c r="E634" s="42" t="s">
        <v>110</v>
      </c>
      <c r="F634" s="55" t="s">
        <v>2210</v>
      </c>
      <c r="G634" s="33" t="s">
        <v>64</v>
      </c>
      <c r="H634" s="40">
        <v>0.84360000000000002</v>
      </c>
      <c r="I634" s="35">
        <f>ROUND((Reference!B$16*List!$H634)+Reference!B$17,0)</f>
        <v>992</v>
      </c>
      <c r="J634" s="35">
        <f>ROUND((Reference!C$16*List!$H634)+Reference!C$17,0)</f>
        <v>1480</v>
      </c>
      <c r="K634" s="35">
        <f>ROUND((Reference!D$16*List!$H634)+Reference!D$17,0)</f>
        <v>1773</v>
      </c>
      <c r="L634" s="35">
        <f>ROUND((Reference!E$16*List!$H634)+Reference!E$17,0)</f>
        <v>2192</v>
      </c>
      <c r="M634" s="35">
        <f>ROUND((Reference!F$16*List!$H634)+Reference!F$17,0)</f>
        <v>2284</v>
      </c>
      <c r="N634" s="35">
        <f>ROUND((Reference!G$16*List!$H634)+Reference!G$17,0)</f>
        <v>2585</v>
      </c>
      <c r="O634" s="35">
        <f>ROUND((Reference!H$16*List!$H634)+Reference!H$17,0)</f>
        <v>2684</v>
      </c>
      <c r="P634" s="35">
        <f>ROUND((Reference!I$16*List!$H634)+Reference!I$17,0)</f>
        <v>2790</v>
      </c>
      <c r="Q634" s="35">
        <f>ROUND((Reference!J$16*List!$H634)+Reference!J$17,0)</f>
        <v>3230</v>
      </c>
      <c r="R634" s="35">
        <f>ROUND((Reference!K$16*List!$H634)+Reference!K$17,0)</f>
        <v>3332</v>
      </c>
      <c r="S634" s="35">
        <f>ROUND((Reference!L$16*List!$H634)+Reference!L$17,0)</f>
        <v>3596</v>
      </c>
      <c r="T634" s="35">
        <f>ROUND((Reference!M$16*List!$H634)+Reference!M$17,0)</f>
        <v>4294</v>
      </c>
      <c r="U634" s="35">
        <f>ROUND((Reference!N$16*List!$H634)+Reference!N$17,0)</f>
        <v>17327</v>
      </c>
      <c r="V634" s="36">
        <f>ROUND((Reference!O$16*List!$H634)+Reference!O$17,0)</f>
        <v>644</v>
      </c>
      <c r="W634" s="36">
        <f>ROUND((Reference!P$16*List!$H634)+Reference!P$17,0)</f>
        <v>908</v>
      </c>
      <c r="X634" s="36">
        <f>ROUND((Reference!Q$16*List!$H634)+Reference!Q$17,0)</f>
        <v>454</v>
      </c>
      <c r="Y634" s="37"/>
      <c r="Z634" s="4" t="str">
        <f t="shared" si="19"/>
        <v>CLAY, Illinois</v>
      </c>
      <c r="AA634" s="31" t="s">
        <v>110</v>
      </c>
      <c r="AB634" s="38" t="s">
        <v>54</v>
      </c>
      <c r="AC634" s="32" t="s">
        <v>2210</v>
      </c>
      <c r="AD634" s="39"/>
      <c r="AE634">
        <f t="shared" si="20"/>
        <v>0.84360000000000002</v>
      </c>
    </row>
    <row r="635" spans="1:31" x14ac:dyDescent="0.35">
      <c r="A635" s="28" t="s">
        <v>2242</v>
      </c>
      <c r="B635" s="28" t="s">
        <v>2243</v>
      </c>
      <c r="C635" s="41">
        <v>41180</v>
      </c>
      <c r="D635" s="30" t="s">
        <v>1516</v>
      </c>
      <c r="E635" s="42" t="s">
        <v>2244</v>
      </c>
      <c r="F635" s="54" t="s">
        <v>2210</v>
      </c>
      <c r="G635" s="33" t="s">
        <v>53</v>
      </c>
      <c r="H635" s="40">
        <v>0.95100000000000007</v>
      </c>
      <c r="I635" s="35">
        <f>ROUND((Reference!B$16*List!$H635)+Reference!B$17,0)</f>
        <v>1084</v>
      </c>
      <c r="J635" s="35">
        <f>ROUND((Reference!C$16*List!$H635)+Reference!C$17,0)</f>
        <v>1617</v>
      </c>
      <c r="K635" s="35">
        <f>ROUND((Reference!D$16*List!$H635)+Reference!D$17,0)</f>
        <v>1938</v>
      </c>
      <c r="L635" s="35">
        <f>ROUND((Reference!E$16*List!$H635)+Reference!E$17,0)</f>
        <v>2395</v>
      </c>
      <c r="M635" s="35">
        <f>ROUND((Reference!F$16*List!$H635)+Reference!F$17,0)</f>
        <v>2495</v>
      </c>
      <c r="N635" s="35">
        <f>ROUND((Reference!G$16*List!$H635)+Reference!G$17,0)</f>
        <v>2825</v>
      </c>
      <c r="O635" s="35">
        <f>ROUND((Reference!H$16*List!$H635)+Reference!H$17,0)</f>
        <v>2933</v>
      </c>
      <c r="P635" s="35">
        <f>ROUND((Reference!I$16*List!$H635)+Reference!I$17,0)</f>
        <v>3048</v>
      </c>
      <c r="Q635" s="35">
        <f>ROUND((Reference!J$16*List!$H635)+Reference!J$17,0)</f>
        <v>3530</v>
      </c>
      <c r="R635" s="35">
        <f>ROUND((Reference!K$16*List!$H635)+Reference!K$17,0)</f>
        <v>3641</v>
      </c>
      <c r="S635" s="35">
        <f>ROUND((Reference!L$16*List!$H635)+Reference!L$17,0)</f>
        <v>3929</v>
      </c>
      <c r="T635" s="35">
        <f>ROUND((Reference!M$16*List!$H635)+Reference!M$17,0)</f>
        <v>4693</v>
      </c>
      <c r="U635" s="35">
        <f>ROUND((Reference!N$16*List!$H635)+Reference!N$17,0)</f>
        <v>18934</v>
      </c>
      <c r="V635" s="36">
        <f>ROUND((Reference!O$16*List!$H635)+Reference!O$17,0)</f>
        <v>704</v>
      </c>
      <c r="W635" s="36">
        <f>ROUND((Reference!P$16*List!$H635)+Reference!P$17,0)</f>
        <v>992</v>
      </c>
      <c r="X635" s="36">
        <f>ROUND((Reference!Q$16*List!$H635)+Reference!Q$17,0)</f>
        <v>496</v>
      </c>
      <c r="Y635" s="37"/>
      <c r="Z635" s="4" t="str">
        <f t="shared" si="19"/>
        <v>CLINTON, Illinois</v>
      </c>
      <c r="AA635" s="31" t="s">
        <v>2244</v>
      </c>
      <c r="AB635" s="38" t="s">
        <v>54</v>
      </c>
      <c r="AC635" s="32" t="s">
        <v>2210</v>
      </c>
      <c r="AD635" s="39"/>
      <c r="AE635">
        <f t="shared" si="20"/>
        <v>0.95100000000000007</v>
      </c>
    </row>
    <row r="636" spans="1:31" x14ac:dyDescent="0.35">
      <c r="A636" s="28" t="s">
        <v>2245</v>
      </c>
      <c r="B636" s="28" t="s">
        <v>2246</v>
      </c>
      <c r="C636" s="29">
        <v>99914</v>
      </c>
      <c r="D636" s="30" t="s">
        <v>107</v>
      </c>
      <c r="E636" s="31" t="s">
        <v>2247</v>
      </c>
      <c r="F636" s="55" t="s">
        <v>2210</v>
      </c>
      <c r="G636" s="33" t="s">
        <v>64</v>
      </c>
      <c r="H636" s="44">
        <v>0.84360000000000002</v>
      </c>
      <c r="I636" s="35">
        <f>ROUND((Reference!B$16*List!$H636)+Reference!B$17,0)</f>
        <v>992</v>
      </c>
      <c r="J636" s="35">
        <f>ROUND((Reference!C$16*List!$H636)+Reference!C$17,0)</f>
        <v>1480</v>
      </c>
      <c r="K636" s="35">
        <f>ROUND((Reference!D$16*List!$H636)+Reference!D$17,0)</f>
        <v>1773</v>
      </c>
      <c r="L636" s="35">
        <f>ROUND((Reference!E$16*List!$H636)+Reference!E$17,0)</f>
        <v>2192</v>
      </c>
      <c r="M636" s="35">
        <f>ROUND((Reference!F$16*List!$H636)+Reference!F$17,0)</f>
        <v>2284</v>
      </c>
      <c r="N636" s="35">
        <f>ROUND((Reference!G$16*List!$H636)+Reference!G$17,0)</f>
        <v>2585</v>
      </c>
      <c r="O636" s="35">
        <f>ROUND((Reference!H$16*List!$H636)+Reference!H$17,0)</f>
        <v>2684</v>
      </c>
      <c r="P636" s="35">
        <f>ROUND((Reference!I$16*List!$H636)+Reference!I$17,0)</f>
        <v>2790</v>
      </c>
      <c r="Q636" s="35">
        <f>ROUND((Reference!J$16*List!$H636)+Reference!J$17,0)</f>
        <v>3230</v>
      </c>
      <c r="R636" s="35">
        <f>ROUND((Reference!K$16*List!$H636)+Reference!K$17,0)</f>
        <v>3332</v>
      </c>
      <c r="S636" s="35">
        <f>ROUND((Reference!L$16*List!$H636)+Reference!L$17,0)</f>
        <v>3596</v>
      </c>
      <c r="T636" s="35">
        <f>ROUND((Reference!M$16*List!$H636)+Reference!M$17,0)</f>
        <v>4294</v>
      </c>
      <c r="U636" s="35">
        <f>ROUND((Reference!N$16*List!$H636)+Reference!N$17,0)</f>
        <v>17327</v>
      </c>
      <c r="V636" s="36">
        <f>ROUND((Reference!O$16*List!$H636)+Reference!O$17,0)</f>
        <v>644</v>
      </c>
      <c r="W636" s="36">
        <f>ROUND((Reference!P$16*List!$H636)+Reference!P$17,0)</f>
        <v>908</v>
      </c>
      <c r="X636" s="36">
        <f>ROUND((Reference!Q$16*List!$H636)+Reference!Q$17,0)</f>
        <v>454</v>
      </c>
      <c r="Y636" s="37"/>
      <c r="Z636" s="4" t="str">
        <f t="shared" si="19"/>
        <v>COLES, Illinois</v>
      </c>
      <c r="AA636" s="42" t="s">
        <v>2247</v>
      </c>
      <c r="AB636" s="38" t="s">
        <v>54</v>
      </c>
      <c r="AC636" s="43" t="s">
        <v>2210</v>
      </c>
      <c r="AD636" s="45"/>
      <c r="AE636">
        <f t="shared" si="20"/>
        <v>0.84360000000000002</v>
      </c>
    </row>
    <row r="637" spans="1:31" x14ac:dyDescent="0.35">
      <c r="A637" s="28" t="s">
        <v>2248</v>
      </c>
      <c r="B637" s="28" t="s">
        <v>2249</v>
      </c>
      <c r="C637" s="41">
        <v>16984</v>
      </c>
      <c r="D637" s="30" t="s">
        <v>547</v>
      </c>
      <c r="E637" s="42" t="s">
        <v>1714</v>
      </c>
      <c r="F637" s="54" t="s">
        <v>2210</v>
      </c>
      <c r="G637" s="33" t="s">
        <v>53</v>
      </c>
      <c r="H637" s="44">
        <v>1.0505</v>
      </c>
      <c r="I637" s="35">
        <f>ROUND((Reference!B$16*List!$H637)+Reference!B$17,0)</f>
        <v>1170</v>
      </c>
      <c r="J637" s="35">
        <f>ROUND((Reference!C$16*List!$H637)+Reference!C$17,0)</f>
        <v>1744</v>
      </c>
      <c r="K637" s="35">
        <f>ROUND((Reference!D$16*List!$H637)+Reference!D$17,0)</f>
        <v>2090</v>
      </c>
      <c r="L637" s="35">
        <f>ROUND((Reference!E$16*List!$H637)+Reference!E$17,0)</f>
        <v>2584</v>
      </c>
      <c r="M637" s="35">
        <f>ROUND((Reference!F$16*List!$H637)+Reference!F$17,0)</f>
        <v>2692</v>
      </c>
      <c r="N637" s="35">
        <f>ROUND((Reference!G$16*List!$H637)+Reference!G$17,0)</f>
        <v>3047</v>
      </c>
      <c r="O637" s="35">
        <f>ROUND((Reference!H$16*List!$H637)+Reference!H$17,0)</f>
        <v>3164</v>
      </c>
      <c r="P637" s="35">
        <f>ROUND((Reference!I$16*List!$H637)+Reference!I$17,0)</f>
        <v>3288</v>
      </c>
      <c r="Q637" s="35">
        <f>ROUND((Reference!J$16*List!$H637)+Reference!J$17,0)</f>
        <v>3807</v>
      </c>
      <c r="R637" s="35">
        <f>ROUND((Reference!K$16*List!$H637)+Reference!K$17,0)</f>
        <v>3928</v>
      </c>
      <c r="S637" s="35">
        <f>ROUND((Reference!L$16*List!$H637)+Reference!L$17,0)</f>
        <v>4238</v>
      </c>
      <c r="T637" s="35">
        <f>ROUND((Reference!M$16*List!$H637)+Reference!M$17,0)</f>
        <v>5062</v>
      </c>
      <c r="U637" s="35">
        <f>ROUND((Reference!N$16*List!$H637)+Reference!N$17,0)</f>
        <v>20423</v>
      </c>
      <c r="V637" s="36">
        <f>ROUND((Reference!O$16*List!$H637)+Reference!O$17,0)</f>
        <v>759</v>
      </c>
      <c r="W637" s="36">
        <f>ROUND((Reference!P$16*List!$H637)+Reference!P$17,0)</f>
        <v>1070</v>
      </c>
      <c r="X637" s="36">
        <f>ROUND((Reference!Q$16*List!$H637)+Reference!Q$17,0)</f>
        <v>535</v>
      </c>
      <c r="Y637" s="37"/>
      <c r="Z637" s="4" t="str">
        <f t="shared" si="19"/>
        <v>COOK, Illinois</v>
      </c>
      <c r="AA637" s="42" t="s">
        <v>1714</v>
      </c>
      <c r="AB637" s="38" t="s">
        <v>54</v>
      </c>
      <c r="AC637" s="43" t="s">
        <v>2210</v>
      </c>
      <c r="AD637" s="45"/>
      <c r="AE637">
        <f t="shared" si="20"/>
        <v>1.0505</v>
      </c>
    </row>
    <row r="638" spans="1:31" x14ac:dyDescent="0.35">
      <c r="A638" s="28" t="s">
        <v>2250</v>
      </c>
      <c r="B638" s="28" t="s">
        <v>2251</v>
      </c>
      <c r="C638" s="41">
        <v>99914</v>
      </c>
      <c r="D638" s="30" t="s">
        <v>107</v>
      </c>
      <c r="E638" s="42" t="s">
        <v>564</v>
      </c>
      <c r="F638" s="55" t="s">
        <v>2210</v>
      </c>
      <c r="G638" s="33" t="s">
        <v>64</v>
      </c>
      <c r="H638" s="40">
        <v>0.84360000000000002</v>
      </c>
      <c r="I638" s="35">
        <f>ROUND((Reference!B$16*List!$H638)+Reference!B$17,0)</f>
        <v>992</v>
      </c>
      <c r="J638" s="35">
        <f>ROUND((Reference!C$16*List!$H638)+Reference!C$17,0)</f>
        <v>1480</v>
      </c>
      <c r="K638" s="35">
        <f>ROUND((Reference!D$16*List!$H638)+Reference!D$17,0)</f>
        <v>1773</v>
      </c>
      <c r="L638" s="35">
        <f>ROUND((Reference!E$16*List!$H638)+Reference!E$17,0)</f>
        <v>2192</v>
      </c>
      <c r="M638" s="35">
        <f>ROUND((Reference!F$16*List!$H638)+Reference!F$17,0)</f>
        <v>2284</v>
      </c>
      <c r="N638" s="35">
        <f>ROUND((Reference!G$16*List!$H638)+Reference!G$17,0)</f>
        <v>2585</v>
      </c>
      <c r="O638" s="35">
        <f>ROUND((Reference!H$16*List!$H638)+Reference!H$17,0)</f>
        <v>2684</v>
      </c>
      <c r="P638" s="35">
        <f>ROUND((Reference!I$16*List!$H638)+Reference!I$17,0)</f>
        <v>2790</v>
      </c>
      <c r="Q638" s="35">
        <f>ROUND((Reference!J$16*List!$H638)+Reference!J$17,0)</f>
        <v>3230</v>
      </c>
      <c r="R638" s="35">
        <f>ROUND((Reference!K$16*List!$H638)+Reference!K$17,0)</f>
        <v>3332</v>
      </c>
      <c r="S638" s="35">
        <f>ROUND((Reference!L$16*List!$H638)+Reference!L$17,0)</f>
        <v>3596</v>
      </c>
      <c r="T638" s="35">
        <f>ROUND((Reference!M$16*List!$H638)+Reference!M$17,0)</f>
        <v>4294</v>
      </c>
      <c r="U638" s="35">
        <f>ROUND((Reference!N$16*List!$H638)+Reference!N$17,0)</f>
        <v>17327</v>
      </c>
      <c r="V638" s="36">
        <f>ROUND((Reference!O$16*List!$H638)+Reference!O$17,0)</f>
        <v>644</v>
      </c>
      <c r="W638" s="36">
        <f>ROUND((Reference!P$16*List!$H638)+Reference!P$17,0)</f>
        <v>908</v>
      </c>
      <c r="X638" s="36">
        <f>ROUND((Reference!Q$16*List!$H638)+Reference!Q$17,0)</f>
        <v>454</v>
      </c>
      <c r="Y638" s="37"/>
      <c r="Z638" s="4" t="str">
        <f t="shared" si="19"/>
        <v>CRAWFORD, Illinois</v>
      </c>
      <c r="AA638" s="31" t="s">
        <v>564</v>
      </c>
      <c r="AB638" s="38" t="s">
        <v>54</v>
      </c>
      <c r="AC638" s="32" t="s">
        <v>2210</v>
      </c>
      <c r="AD638" s="39"/>
      <c r="AE638">
        <f t="shared" si="20"/>
        <v>0.84360000000000002</v>
      </c>
    </row>
    <row r="639" spans="1:31" x14ac:dyDescent="0.35">
      <c r="A639" s="28" t="s">
        <v>2252</v>
      </c>
      <c r="B639" s="28" t="s">
        <v>2253</v>
      </c>
      <c r="C639" s="41">
        <v>99914</v>
      </c>
      <c r="D639" s="30" t="s">
        <v>107</v>
      </c>
      <c r="E639" s="42" t="s">
        <v>2254</v>
      </c>
      <c r="F639" s="55" t="s">
        <v>2210</v>
      </c>
      <c r="G639" s="33" t="s">
        <v>64</v>
      </c>
      <c r="H639" s="44">
        <v>0.84360000000000002</v>
      </c>
      <c r="I639" s="35">
        <f>ROUND((Reference!B$16*List!$H639)+Reference!B$17,0)</f>
        <v>992</v>
      </c>
      <c r="J639" s="35">
        <f>ROUND((Reference!C$16*List!$H639)+Reference!C$17,0)</f>
        <v>1480</v>
      </c>
      <c r="K639" s="35">
        <f>ROUND((Reference!D$16*List!$H639)+Reference!D$17,0)</f>
        <v>1773</v>
      </c>
      <c r="L639" s="35">
        <f>ROUND((Reference!E$16*List!$H639)+Reference!E$17,0)</f>
        <v>2192</v>
      </c>
      <c r="M639" s="35">
        <f>ROUND((Reference!F$16*List!$H639)+Reference!F$17,0)</f>
        <v>2284</v>
      </c>
      <c r="N639" s="35">
        <f>ROUND((Reference!G$16*List!$H639)+Reference!G$17,0)</f>
        <v>2585</v>
      </c>
      <c r="O639" s="35">
        <f>ROUND((Reference!H$16*List!$H639)+Reference!H$17,0)</f>
        <v>2684</v>
      </c>
      <c r="P639" s="35">
        <f>ROUND((Reference!I$16*List!$H639)+Reference!I$17,0)</f>
        <v>2790</v>
      </c>
      <c r="Q639" s="35">
        <f>ROUND((Reference!J$16*List!$H639)+Reference!J$17,0)</f>
        <v>3230</v>
      </c>
      <c r="R639" s="35">
        <f>ROUND((Reference!K$16*List!$H639)+Reference!K$17,0)</f>
        <v>3332</v>
      </c>
      <c r="S639" s="35">
        <f>ROUND((Reference!L$16*List!$H639)+Reference!L$17,0)</f>
        <v>3596</v>
      </c>
      <c r="T639" s="35">
        <f>ROUND((Reference!M$16*List!$H639)+Reference!M$17,0)</f>
        <v>4294</v>
      </c>
      <c r="U639" s="35">
        <f>ROUND((Reference!N$16*List!$H639)+Reference!N$17,0)</f>
        <v>17327</v>
      </c>
      <c r="V639" s="36">
        <f>ROUND((Reference!O$16*List!$H639)+Reference!O$17,0)</f>
        <v>644</v>
      </c>
      <c r="W639" s="36">
        <f>ROUND((Reference!P$16*List!$H639)+Reference!P$17,0)</f>
        <v>908</v>
      </c>
      <c r="X639" s="36">
        <f>ROUND((Reference!Q$16*List!$H639)+Reference!Q$17,0)</f>
        <v>454</v>
      </c>
      <c r="Y639" s="37"/>
      <c r="Z639" s="4" t="str">
        <f t="shared" si="19"/>
        <v>CUMBERLAND, Illinois</v>
      </c>
      <c r="AA639" s="42" t="s">
        <v>2254</v>
      </c>
      <c r="AB639" s="38" t="s">
        <v>54</v>
      </c>
      <c r="AC639" s="43" t="s">
        <v>2210</v>
      </c>
      <c r="AD639" s="45"/>
      <c r="AE639">
        <f t="shared" si="20"/>
        <v>0.84360000000000002</v>
      </c>
    </row>
    <row r="640" spans="1:31" x14ac:dyDescent="0.35">
      <c r="A640" s="28" t="s">
        <v>2255</v>
      </c>
      <c r="B640" s="28" t="s">
        <v>2256</v>
      </c>
      <c r="C640" s="41">
        <v>20994</v>
      </c>
      <c r="D640" s="30" t="s">
        <v>689</v>
      </c>
      <c r="E640" s="42" t="s">
        <v>155</v>
      </c>
      <c r="F640" s="54" t="s">
        <v>2210</v>
      </c>
      <c r="G640" s="33" t="s">
        <v>53</v>
      </c>
      <c r="H640" s="44">
        <v>1.0297000000000001</v>
      </c>
      <c r="I640" s="35">
        <f>ROUND((Reference!B$16*List!$H640)+Reference!B$17,0)</f>
        <v>1152</v>
      </c>
      <c r="J640" s="35">
        <f>ROUND((Reference!C$16*List!$H640)+Reference!C$17,0)</f>
        <v>1718</v>
      </c>
      <c r="K640" s="35">
        <f>ROUND((Reference!D$16*List!$H640)+Reference!D$17,0)</f>
        <v>2058</v>
      </c>
      <c r="L640" s="35">
        <f>ROUND((Reference!E$16*List!$H640)+Reference!E$17,0)</f>
        <v>2544</v>
      </c>
      <c r="M640" s="35">
        <f>ROUND((Reference!F$16*List!$H640)+Reference!F$17,0)</f>
        <v>2651</v>
      </c>
      <c r="N640" s="35">
        <f>ROUND((Reference!G$16*List!$H640)+Reference!G$17,0)</f>
        <v>3001</v>
      </c>
      <c r="O640" s="35">
        <f>ROUND((Reference!H$16*List!$H640)+Reference!H$17,0)</f>
        <v>3116</v>
      </c>
      <c r="P640" s="35">
        <f>ROUND((Reference!I$16*List!$H640)+Reference!I$17,0)</f>
        <v>3238</v>
      </c>
      <c r="Q640" s="35">
        <f>ROUND((Reference!J$16*List!$H640)+Reference!J$17,0)</f>
        <v>3749</v>
      </c>
      <c r="R640" s="35">
        <f>ROUND((Reference!K$16*List!$H640)+Reference!K$17,0)</f>
        <v>3868</v>
      </c>
      <c r="S640" s="35">
        <f>ROUND((Reference!L$16*List!$H640)+Reference!L$17,0)</f>
        <v>4174</v>
      </c>
      <c r="T640" s="35">
        <f>ROUND((Reference!M$16*List!$H640)+Reference!M$17,0)</f>
        <v>4985</v>
      </c>
      <c r="U640" s="35">
        <f>ROUND((Reference!N$16*List!$H640)+Reference!N$17,0)</f>
        <v>20112</v>
      </c>
      <c r="V640" s="36">
        <f>ROUND((Reference!O$16*List!$H640)+Reference!O$17,0)</f>
        <v>748</v>
      </c>
      <c r="W640" s="36">
        <f>ROUND((Reference!P$16*List!$H640)+Reference!P$17,0)</f>
        <v>1053</v>
      </c>
      <c r="X640" s="36">
        <f>ROUND((Reference!Q$16*List!$H640)+Reference!Q$17,0)</f>
        <v>527</v>
      </c>
      <c r="Y640" s="37"/>
      <c r="Z640" s="4" t="str">
        <f t="shared" si="19"/>
        <v>DE KALB, Illinois</v>
      </c>
      <c r="AA640" s="42" t="s">
        <v>155</v>
      </c>
      <c r="AB640" s="38" t="s">
        <v>54</v>
      </c>
      <c r="AC640" s="43" t="s">
        <v>2210</v>
      </c>
      <c r="AD640" s="45"/>
      <c r="AE640">
        <f t="shared" si="20"/>
        <v>1.0297000000000001</v>
      </c>
    </row>
    <row r="641" spans="1:31" x14ac:dyDescent="0.35">
      <c r="A641" s="28" t="s">
        <v>2257</v>
      </c>
      <c r="B641" s="28" t="s">
        <v>2258</v>
      </c>
      <c r="C641" s="29">
        <v>99914</v>
      </c>
      <c r="D641" s="30" t="s">
        <v>107</v>
      </c>
      <c r="E641" s="31" t="s">
        <v>2259</v>
      </c>
      <c r="F641" s="54" t="s">
        <v>2210</v>
      </c>
      <c r="G641" s="33" t="s">
        <v>64</v>
      </c>
      <c r="H641" s="40">
        <v>0.84360000000000002</v>
      </c>
      <c r="I641" s="35">
        <f>ROUND((Reference!B$16*List!$H641)+Reference!B$17,0)</f>
        <v>992</v>
      </c>
      <c r="J641" s="35">
        <f>ROUND((Reference!C$16*List!$H641)+Reference!C$17,0)</f>
        <v>1480</v>
      </c>
      <c r="K641" s="35">
        <f>ROUND((Reference!D$16*List!$H641)+Reference!D$17,0)</f>
        <v>1773</v>
      </c>
      <c r="L641" s="35">
        <f>ROUND((Reference!E$16*List!$H641)+Reference!E$17,0)</f>
        <v>2192</v>
      </c>
      <c r="M641" s="35">
        <f>ROUND((Reference!F$16*List!$H641)+Reference!F$17,0)</f>
        <v>2284</v>
      </c>
      <c r="N641" s="35">
        <f>ROUND((Reference!G$16*List!$H641)+Reference!G$17,0)</f>
        <v>2585</v>
      </c>
      <c r="O641" s="35">
        <f>ROUND((Reference!H$16*List!$H641)+Reference!H$17,0)</f>
        <v>2684</v>
      </c>
      <c r="P641" s="35">
        <f>ROUND((Reference!I$16*List!$H641)+Reference!I$17,0)</f>
        <v>2790</v>
      </c>
      <c r="Q641" s="35">
        <f>ROUND((Reference!J$16*List!$H641)+Reference!J$17,0)</f>
        <v>3230</v>
      </c>
      <c r="R641" s="35">
        <f>ROUND((Reference!K$16*List!$H641)+Reference!K$17,0)</f>
        <v>3332</v>
      </c>
      <c r="S641" s="35">
        <f>ROUND((Reference!L$16*List!$H641)+Reference!L$17,0)</f>
        <v>3596</v>
      </c>
      <c r="T641" s="35">
        <f>ROUND((Reference!M$16*List!$H641)+Reference!M$17,0)</f>
        <v>4294</v>
      </c>
      <c r="U641" s="35">
        <f>ROUND((Reference!N$16*List!$H641)+Reference!N$17,0)</f>
        <v>17327</v>
      </c>
      <c r="V641" s="36">
        <f>ROUND((Reference!O$16*List!$H641)+Reference!O$17,0)</f>
        <v>644</v>
      </c>
      <c r="W641" s="36">
        <f>ROUND((Reference!P$16*List!$H641)+Reference!P$17,0)</f>
        <v>908</v>
      </c>
      <c r="X641" s="36">
        <f>ROUND((Reference!Q$16*List!$H641)+Reference!Q$17,0)</f>
        <v>454</v>
      </c>
      <c r="Y641" s="37"/>
      <c r="Z641" s="4" t="str">
        <f t="shared" si="19"/>
        <v>DE WITT, Illinois</v>
      </c>
      <c r="AA641" s="31" t="s">
        <v>2259</v>
      </c>
      <c r="AB641" s="38" t="s">
        <v>54</v>
      </c>
      <c r="AC641" s="32" t="s">
        <v>2210</v>
      </c>
      <c r="AD641" s="39"/>
      <c r="AE641">
        <f t="shared" si="20"/>
        <v>0.84360000000000002</v>
      </c>
    </row>
    <row r="642" spans="1:31" x14ac:dyDescent="0.35">
      <c r="A642" s="28" t="s">
        <v>2260</v>
      </c>
      <c r="B642" s="28" t="s">
        <v>2261</v>
      </c>
      <c r="C642" s="41">
        <v>99914</v>
      </c>
      <c r="D642" s="30" t="s">
        <v>107</v>
      </c>
      <c r="E642" s="42" t="s">
        <v>1109</v>
      </c>
      <c r="F642" s="55" t="s">
        <v>2210</v>
      </c>
      <c r="G642" s="33" t="s">
        <v>64</v>
      </c>
      <c r="H642" s="44">
        <v>0.84360000000000002</v>
      </c>
      <c r="I642" s="35">
        <f>ROUND((Reference!B$16*List!$H642)+Reference!B$17,0)</f>
        <v>992</v>
      </c>
      <c r="J642" s="35">
        <f>ROUND((Reference!C$16*List!$H642)+Reference!C$17,0)</f>
        <v>1480</v>
      </c>
      <c r="K642" s="35">
        <f>ROUND((Reference!D$16*List!$H642)+Reference!D$17,0)</f>
        <v>1773</v>
      </c>
      <c r="L642" s="35">
        <f>ROUND((Reference!E$16*List!$H642)+Reference!E$17,0)</f>
        <v>2192</v>
      </c>
      <c r="M642" s="35">
        <f>ROUND((Reference!F$16*List!$H642)+Reference!F$17,0)</f>
        <v>2284</v>
      </c>
      <c r="N642" s="35">
        <f>ROUND((Reference!G$16*List!$H642)+Reference!G$17,0)</f>
        <v>2585</v>
      </c>
      <c r="O642" s="35">
        <f>ROUND((Reference!H$16*List!$H642)+Reference!H$17,0)</f>
        <v>2684</v>
      </c>
      <c r="P642" s="35">
        <f>ROUND((Reference!I$16*List!$H642)+Reference!I$17,0)</f>
        <v>2790</v>
      </c>
      <c r="Q642" s="35">
        <f>ROUND((Reference!J$16*List!$H642)+Reference!J$17,0)</f>
        <v>3230</v>
      </c>
      <c r="R642" s="35">
        <f>ROUND((Reference!K$16*List!$H642)+Reference!K$17,0)</f>
        <v>3332</v>
      </c>
      <c r="S642" s="35">
        <f>ROUND((Reference!L$16*List!$H642)+Reference!L$17,0)</f>
        <v>3596</v>
      </c>
      <c r="T642" s="35">
        <f>ROUND((Reference!M$16*List!$H642)+Reference!M$17,0)</f>
        <v>4294</v>
      </c>
      <c r="U642" s="35">
        <f>ROUND((Reference!N$16*List!$H642)+Reference!N$17,0)</f>
        <v>17327</v>
      </c>
      <c r="V642" s="36">
        <f>ROUND((Reference!O$16*List!$H642)+Reference!O$17,0)</f>
        <v>644</v>
      </c>
      <c r="W642" s="36">
        <f>ROUND((Reference!P$16*List!$H642)+Reference!P$17,0)</f>
        <v>908</v>
      </c>
      <c r="X642" s="36">
        <f>ROUND((Reference!Q$16*List!$H642)+Reference!Q$17,0)</f>
        <v>454</v>
      </c>
      <c r="Y642" s="37"/>
      <c r="Z642" s="4" t="str">
        <f t="shared" si="19"/>
        <v>DOUGLAS, Illinois</v>
      </c>
      <c r="AA642" s="42" t="s">
        <v>1109</v>
      </c>
      <c r="AB642" s="38" t="s">
        <v>54</v>
      </c>
      <c r="AC642" s="43" t="s">
        <v>2210</v>
      </c>
      <c r="AD642" s="45"/>
      <c r="AE642">
        <f t="shared" si="20"/>
        <v>0.84360000000000002</v>
      </c>
    </row>
    <row r="643" spans="1:31" x14ac:dyDescent="0.35">
      <c r="A643" s="28" t="s">
        <v>2262</v>
      </c>
      <c r="B643" s="28" t="s">
        <v>2263</v>
      </c>
      <c r="C643" s="41">
        <v>16984</v>
      </c>
      <c r="D643" s="30" t="s">
        <v>547</v>
      </c>
      <c r="E643" s="42" t="s">
        <v>2264</v>
      </c>
      <c r="F643" s="54" t="s">
        <v>2210</v>
      </c>
      <c r="G643" s="33" t="s">
        <v>53</v>
      </c>
      <c r="H643" s="44">
        <v>1.0505</v>
      </c>
      <c r="I643" s="35">
        <f>ROUND((Reference!B$16*List!$H643)+Reference!B$17,0)</f>
        <v>1170</v>
      </c>
      <c r="J643" s="35">
        <f>ROUND((Reference!C$16*List!$H643)+Reference!C$17,0)</f>
        <v>1744</v>
      </c>
      <c r="K643" s="35">
        <f>ROUND((Reference!D$16*List!$H643)+Reference!D$17,0)</f>
        <v>2090</v>
      </c>
      <c r="L643" s="35">
        <f>ROUND((Reference!E$16*List!$H643)+Reference!E$17,0)</f>
        <v>2584</v>
      </c>
      <c r="M643" s="35">
        <f>ROUND((Reference!F$16*List!$H643)+Reference!F$17,0)</f>
        <v>2692</v>
      </c>
      <c r="N643" s="35">
        <f>ROUND((Reference!G$16*List!$H643)+Reference!G$17,0)</f>
        <v>3047</v>
      </c>
      <c r="O643" s="35">
        <f>ROUND((Reference!H$16*List!$H643)+Reference!H$17,0)</f>
        <v>3164</v>
      </c>
      <c r="P643" s="35">
        <f>ROUND((Reference!I$16*List!$H643)+Reference!I$17,0)</f>
        <v>3288</v>
      </c>
      <c r="Q643" s="35">
        <f>ROUND((Reference!J$16*List!$H643)+Reference!J$17,0)</f>
        <v>3807</v>
      </c>
      <c r="R643" s="35">
        <f>ROUND((Reference!K$16*List!$H643)+Reference!K$17,0)</f>
        <v>3928</v>
      </c>
      <c r="S643" s="35">
        <f>ROUND((Reference!L$16*List!$H643)+Reference!L$17,0)</f>
        <v>4238</v>
      </c>
      <c r="T643" s="35">
        <f>ROUND((Reference!M$16*List!$H643)+Reference!M$17,0)</f>
        <v>5062</v>
      </c>
      <c r="U643" s="35">
        <f>ROUND((Reference!N$16*List!$H643)+Reference!N$17,0)</f>
        <v>20423</v>
      </c>
      <c r="V643" s="36">
        <f>ROUND((Reference!O$16*List!$H643)+Reference!O$17,0)</f>
        <v>759</v>
      </c>
      <c r="W643" s="36">
        <f>ROUND((Reference!P$16*List!$H643)+Reference!P$17,0)</f>
        <v>1070</v>
      </c>
      <c r="X643" s="36">
        <f>ROUND((Reference!Q$16*List!$H643)+Reference!Q$17,0)</f>
        <v>535</v>
      </c>
      <c r="Y643" s="37"/>
      <c r="Z643" s="4" t="str">
        <f t="shared" si="19"/>
        <v>DU PAGE, Illinois</v>
      </c>
      <c r="AA643" s="42" t="s">
        <v>2264</v>
      </c>
      <c r="AB643" s="38" t="s">
        <v>54</v>
      </c>
      <c r="AC643" s="43" t="s">
        <v>2210</v>
      </c>
      <c r="AD643" s="45"/>
      <c r="AE643">
        <f t="shared" si="20"/>
        <v>1.0505</v>
      </c>
    </row>
    <row r="644" spans="1:31" x14ac:dyDescent="0.35">
      <c r="A644" s="28" t="s">
        <v>2265</v>
      </c>
      <c r="B644" s="28" t="s">
        <v>2266</v>
      </c>
      <c r="C644" s="41">
        <v>99914</v>
      </c>
      <c r="D644" s="30" t="s">
        <v>107</v>
      </c>
      <c r="E644" s="42" t="s">
        <v>2267</v>
      </c>
      <c r="F644" s="55" t="s">
        <v>2210</v>
      </c>
      <c r="G644" s="33" t="s">
        <v>64</v>
      </c>
      <c r="H644" s="44">
        <v>0.84360000000000002</v>
      </c>
      <c r="I644" s="35">
        <f>ROUND((Reference!B$16*List!$H644)+Reference!B$17,0)</f>
        <v>992</v>
      </c>
      <c r="J644" s="35">
        <f>ROUND((Reference!C$16*List!$H644)+Reference!C$17,0)</f>
        <v>1480</v>
      </c>
      <c r="K644" s="35">
        <f>ROUND((Reference!D$16*List!$H644)+Reference!D$17,0)</f>
        <v>1773</v>
      </c>
      <c r="L644" s="35">
        <f>ROUND((Reference!E$16*List!$H644)+Reference!E$17,0)</f>
        <v>2192</v>
      </c>
      <c r="M644" s="35">
        <f>ROUND((Reference!F$16*List!$H644)+Reference!F$17,0)</f>
        <v>2284</v>
      </c>
      <c r="N644" s="35">
        <f>ROUND((Reference!G$16*List!$H644)+Reference!G$17,0)</f>
        <v>2585</v>
      </c>
      <c r="O644" s="35">
        <f>ROUND((Reference!H$16*List!$H644)+Reference!H$17,0)</f>
        <v>2684</v>
      </c>
      <c r="P644" s="35">
        <f>ROUND((Reference!I$16*List!$H644)+Reference!I$17,0)</f>
        <v>2790</v>
      </c>
      <c r="Q644" s="35">
        <f>ROUND((Reference!J$16*List!$H644)+Reference!J$17,0)</f>
        <v>3230</v>
      </c>
      <c r="R644" s="35">
        <f>ROUND((Reference!K$16*List!$H644)+Reference!K$17,0)</f>
        <v>3332</v>
      </c>
      <c r="S644" s="35">
        <f>ROUND((Reference!L$16*List!$H644)+Reference!L$17,0)</f>
        <v>3596</v>
      </c>
      <c r="T644" s="35">
        <f>ROUND((Reference!M$16*List!$H644)+Reference!M$17,0)</f>
        <v>4294</v>
      </c>
      <c r="U644" s="35">
        <f>ROUND((Reference!N$16*List!$H644)+Reference!N$17,0)</f>
        <v>17327</v>
      </c>
      <c r="V644" s="36">
        <f>ROUND((Reference!O$16*List!$H644)+Reference!O$17,0)</f>
        <v>644</v>
      </c>
      <c r="W644" s="36">
        <f>ROUND((Reference!P$16*List!$H644)+Reference!P$17,0)</f>
        <v>908</v>
      </c>
      <c r="X644" s="36">
        <f>ROUND((Reference!Q$16*List!$H644)+Reference!Q$17,0)</f>
        <v>454</v>
      </c>
      <c r="Y644" s="37"/>
      <c r="Z644" s="4" t="str">
        <f t="shared" si="19"/>
        <v>EDGAR, Illinois</v>
      </c>
      <c r="AA644" s="42" t="s">
        <v>2267</v>
      </c>
      <c r="AB644" s="38" t="s">
        <v>54</v>
      </c>
      <c r="AC644" s="43" t="s">
        <v>2210</v>
      </c>
      <c r="AD644" s="45"/>
      <c r="AE644">
        <f t="shared" si="20"/>
        <v>0.84360000000000002</v>
      </c>
    </row>
    <row r="645" spans="1:31" x14ac:dyDescent="0.35">
      <c r="A645" s="28" t="s">
        <v>2268</v>
      </c>
      <c r="B645" s="28" t="s">
        <v>2269</v>
      </c>
      <c r="C645" s="41">
        <v>99914</v>
      </c>
      <c r="D645" s="30" t="s">
        <v>107</v>
      </c>
      <c r="E645" s="42" t="s">
        <v>2270</v>
      </c>
      <c r="F645" s="55" t="s">
        <v>2210</v>
      </c>
      <c r="G645" s="33" t="s">
        <v>64</v>
      </c>
      <c r="H645" s="40">
        <v>0.84360000000000002</v>
      </c>
      <c r="I645" s="35">
        <f>ROUND((Reference!B$16*List!$H645)+Reference!B$17,0)</f>
        <v>992</v>
      </c>
      <c r="J645" s="35">
        <f>ROUND((Reference!C$16*List!$H645)+Reference!C$17,0)</f>
        <v>1480</v>
      </c>
      <c r="K645" s="35">
        <f>ROUND((Reference!D$16*List!$H645)+Reference!D$17,0)</f>
        <v>1773</v>
      </c>
      <c r="L645" s="35">
        <f>ROUND((Reference!E$16*List!$H645)+Reference!E$17,0)</f>
        <v>2192</v>
      </c>
      <c r="M645" s="35">
        <f>ROUND((Reference!F$16*List!$H645)+Reference!F$17,0)</f>
        <v>2284</v>
      </c>
      <c r="N645" s="35">
        <f>ROUND((Reference!G$16*List!$H645)+Reference!G$17,0)</f>
        <v>2585</v>
      </c>
      <c r="O645" s="35">
        <f>ROUND((Reference!H$16*List!$H645)+Reference!H$17,0)</f>
        <v>2684</v>
      </c>
      <c r="P645" s="35">
        <f>ROUND((Reference!I$16*List!$H645)+Reference!I$17,0)</f>
        <v>2790</v>
      </c>
      <c r="Q645" s="35">
        <f>ROUND((Reference!J$16*List!$H645)+Reference!J$17,0)</f>
        <v>3230</v>
      </c>
      <c r="R645" s="35">
        <f>ROUND((Reference!K$16*List!$H645)+Reference!K$17,0)</f>
        <v>3332</v>
      </c>
      <c r="S645" s="35">
        <f>ROUND((Reference!L$16*List!$H645)+Reference!L$17,0)</f>
        <v>3596</v>
      </c>
      <c r="T645" s="35">
        <f>ROUND((Reference!M$16*List!$H645)+Reference!M$17,0)</f>
        <v>4294</v>
      </c>
      <c r="U645" s="35">
        <f>ROUND((Reference!N$16*List!$H645)+Reference!N$17,0)</f>
        <v>17327</v>
      </c>
      <c r="V645" s="36">
        <f>ROUND((Reference!O$16*List!$H645)+Reference!O$17,0)</f>
        <v>644</v>
      </c>
      <c r="W645" s="36">
        <f>ROUND((Reference!P$16*List!$H645)+Reference!P$17,0)</f>
        <v>908</v>
      </c>
      <c r="X645" s="36">
        <f>ROUND((Reference!Q$16*List!$H645)+Reference!Q$17,0)</f>
        <v>454</v>
      </c>
      <c r="Y645" s="37"/>
      <c r="Z645" s="4" t="str">
        <f t="shared" si="19"/>
        <v>EDWARDS, Illinois</v>
      </c>
      <c r="AA645" s="31" t="s">
        <v>2270</v>
      </c>
      <c r="AB645" s="38" t="s">
        <v>54</v>
      </c>
      <c r="AC645" s="32" t="s">
        <v>2210</v>
      </c>
      <c r="AD645" s="39"/>
      <c r="AE645">
        <f t="shared" si="20"/>
        <v>0.84360000000000002</v>
      </c>
    </row>
    <row r="646" spans="1:31" x14ac:dyDescent="0.35">
      <c r="A646" s="28" t="s">
        <v>2271</v>
      </c>
      <c r="B646" s="28" t="s">
        <v>2272</v>
      </c>
      <c r="C646" s="29">
        <v>99914</v>
      </c>
      <c r="D646" s="30" t="s">
        <v>107</v>
      </c>
      <c r="E646" s="31" t="s">
        <v>1764</v>
      </c>
      <c r="F646" s="55" t="s">
        <v>2210</v>
      </c>
      <c r="G646" s="33" t="s">
        <v>64</v>
      </c>
      <c r="H646" s="44">
        <v>0.84360000000000002</v>
      </c>
      <c r="I646" s="35">
        <f>ROUND((Reference!B$16*List!$H646)+Reference!B$17,0)</f>
        <v>992</v>
      </c>
      <c r="J646" s="35">
        <f>ROUND((Reference!C$16*List!$H646)+Reference!C$17,0)</f>
        <v>1480</v>
      </c>
      <c r="K646" s="35">
        <f>ROUND((Reference!D$16*List!$H646)+Reference!D$17,0)</f>
        <v>1773</v>
      </c>
      <c r="L646" s="35">
        <f>ROUND((Reference!E$16*List!$H646)+Reference!E$17,0)</f>
        <v>2192</v>
      </c>
      <c r="M646" s="35">
        <f>ROUND((Reference!F$16*List!$H646)+Reference!F$17,0)</f>
        <v>2284</v>
      </c>
      <c r="N646" s="35">
        <f>ROUND((Reference!G$16*List!$H646)+Reference!G$17,0)</f>
        <v>2585</v>
      </c>
      <c r="O646" s="35">
        <f>ROUND((Reference!H$16*List!$H646)+Reference!H$17,0)</f>
        <v>2684</v>
      </c>
      <c r="P646" s="35">
        <f>ROUND((Reference!I$16*List!$H646)+Reference!I$17,0)</f>
        <v>2790</v>
      </c>
      <c r="Q646" s="35">
        <f>ROUND((Reference!J$16*List!$H646)+Reference!J$17,0)</f>
        <v>3230</v>
      </c>
      <c r="R646" s="35">
        <f>ROUND((Reference!K$16*List!$H646)+Reference!K$17,0)</f>
        <v>3332</v>
      </c>
      <c r="S646" s="35">
        <f>ROUND((Reference!L$16*List!$H646)+Reference!L$17,0)</f>
        <v>3596</v>
      </c>
      <c r="T646" s="35">
        <f>ROUND((Reference!M$16*List!$H646)+Reference!M$17,0)</f>
        <v>4294</v>
      </c>
      <c r="U646" s="35">
        <f>ROUND((Reference!N$16*List!$H646)+Reference!N$17,0)</f>
        <v>17327</v>
      </c>
      <c r="V646" s="36">
        <f>ROUND((Reference!O$16*List!$H646)+Reference!O$17,0)</f>
        <v>644</v>
      </c>
      <c r="W646" s="36">
        <f>ROUND((Reference!P$16*List!$H646)+Reference!P$17,0)</f>
        <v>908</v>
      </c>
      <c r="X646" s="36">
        <f>ROUND((Reference!Q$16*List!$H646)+Reference!Q$17,0)</f>
        <v>454</v>
      </c>
      <c r="Y646" s="37"/>
      <c r="Z646" s="4" t="str">
        <f t="shared" si="19"/>
        <v>EFFINGHAM, Illinois</v>
      </c>
      <c r="AA646" s="42" t="s">
        <v>1764</v>
      </c>
      <c r="AB646" s="38" t="s">
        <v>54</v>
      </c>
      <c r="AC646" s="43" t="s">
        <v>2210</v>
      </c>
      <c r="AD646" s="45"/>
      <c r="AE646">
        <f t="shared" si="20"/>
        <v>0.84360000000000002</v>
      </c>
    </row>
    <row r="647" spans="1:31" x14ac:dyDescent="0.35">
      <c r="A647" s="28" t="s">
        <v>2273</v>
      </c>
      <c r="B647" s="28" t="s">
        <v>2274</v>
      </c>
      <c r="C647" s="41">
        <v>99914</v>
      </c>
      <c r="D647" s="30" t="s">
        <v>107</v>
      </c>
      <c r="E647" s="42" t="s">
        <v>172</v>
      </c>
      <c r="F647" s="55" t="s">
        <v>2210</v>
      </c>
      <c r="G647" s="33" t="s">
        <v>64</v>
      </c>
      <c r="H647" s="40">
        <v>0.84360000000000002</v>
      </c>
      <c r="I647" s="35">
        <f>ROUND((Reference!B$16*List!$H647)+Reference!B$17,0)</f>
        <v>992</v>
      </c>
      <c r="J647" s="35">
        <f>ROUND((Reference!C$16*List!$H647)+Reference!C$17,0)</f>
        <v>1480</v>
      </c>
      <c r="K647" s="35">
        <f>ROUND((Reference!D$16*List!$H647)+Reference!D$17,0)</f>
        <v>1773</v>
      </c>
      <c r="L647" s="35">
        <f>ROUND((Reference!E$16*List!$H647)+Reference!E$17,0)</f>
        <v>2192</v>
      </c>
      <c r="M647" s="35">
        <f>ROUND((Reference!F$16*List!$H647)+Reference!F$17,0)</f>
        <v>2284</v>
      </c>
      <c r="N647" s="35">
        <f>ROUND((Reference!G$16*List!$H647)+Reference!G$17,0)</f>
        <v>2585</v>
      </c>
      <c r="O647" s="35">
        <f>ROUND((Reference!H$16*List!$H647)+Reference!H$17,0)</f>
        <v>2684</v>
      </c>
      <c r="P647" s="35">
        <f>ROUND((Reference!I$16*List!$H647)+Reference!I$17,0)</f>
        <v>2790</v>
      </c>
      <c r="Q647" s="35">
        <f>ROUND((Reference!J$16*List!$H647)+Reference!J$17,0)</f>
        <v>3230</v>
      </c>
      <c r="R647" s="35">
        <f>ROUND((Reference!K$16*List!$H647)+Reference!K$17,0)</f>
        <v>3332</v>
      </c>
      <c r="S647" s="35">
        <f>ROUND((Reference!L$16*List!$H647)+Reference!L$17,0)</f>
        <v>3596</v>
      </c>
      <c r="T647" s="35">
        <f>ROUND((Reference!M$16*List!$H647)+Reference!M$17,0)</f>
        <v>4294</v>
      </c>
      <c r="U647" s="35">
        <f>ROUND((Reference!N$16*List!$H647)+Reference!N$17,0)</f>
        <v>17327</v>
      </c>
      <c r="V647" s="36">
        <f>ROUND((Reference!O$16*List!$H647)+Reference!O$17,0)</f>
        <v>644</v>
      </c>
      <c r="W647" s="36">
        <f>ROUND((Reference!P$16*List!$H647)+Reference!P$17,0)</f>
        <v>908</v>
      </c>
      <c r="X647" s="36">
        <f>ROUND((Reference!Q$16*List!$H647)+Reference!Q$17,0)</f>
        <v>454</v>
      </c>
      <c r="Y647" s="37"/>
      <c r="Z647" s="4" t="str">
        <f t="shared" si="19"/>
        <v>FAYETTE, Illinois</v>
      </c>
      <c r="AA647" s="31" t="s">
        <v>172</v>
      </c>
      <c r="AB647" s="38" t="s">
        <v>54</v>
      </c>
      <c r="AC647" s="32" t="s">
        <v>2210</v>
      </c>
      <c r="AD647" s="39"/>
      <c r="AE647">
        <f t="shared" si="20"/>
        <v>0.84360000000000002</v>
      </c>
    </row>
    <row r="648" spans="1:31" x14ac:dyDescent="0.35">
      <c r="A648" s="28" t="s">
        <v>2275</v>
      </c>
      <c r="B648" s="28" t="s">
        <v>2276</v>
      </c>
      <c r="C648" s="29">
        <v>99914</v>
      </c>
      <c r="D648" s="30" t="s">
        <v>107</v>
      </c>
      <c r="E648" s="31" t="s">
        <v>2277</v>
      </c>
      <c r="F648" s="54" t="s">
        <v>2210</v>
      </c>
      <c r="G648" s="33" t="s">
        <v>64</v>
      </c>
      <c r="H648" s="44">
        <v>0.84360000000000002</v>
      </c>
      <c r="I648" s="35">
        <f>ROUND((Reference!B$16*List!$H648)+Reference!B$17,0)</f>
        <v>992</v>
      </c>
      <c r="J648" s="35">
        <f>ROUND((Reference!C$16*List!$H648)+Reference!C$17,0)</f>
        <v>1480</v>
      </c>
      <c r="K648" s="35">
        <f>ROUND((Reference!D$16*List!$H648)+Reference!D$17,0)</f>
        <v>1773</v>
      </c>
      <c r="L648" s="35">
        <f>ROUND((Reference!E$16*List!$H648)+Reference!E$17,0)</f>
        <v>2192</v>
      </c>
      <c r="M648" s="35">
        <f>ROUND((Reference!F$16*List!$H648)+Reference!F$17,0)</f>
        <v>2284</v>
      </c>
      <c r="N648" s="35">
        <f>ROUND((Reference!G$16*List!$H648)+Reference!G$17,0)</f>
        <v>2585</v>
      </c>
      <c r="O648" s="35">
        <f>ROUND((Reference!H$16*List!$H648)+Reference!H$17,0)</f>
        <v>2684</v>
      </c>
      <c r="P648" s="35">
        <f>ROUND((Reference!I$16*List!$H648)+Reference!I$17,0)</f>
        <v>2790</v>
      </c>
      <c r="Q648" s="35">
        <f>ROUND((Reference!J$16*List!$H648)+Reference!J$17,0)</f>
        <v>3230</v>
      </c>
      <c r="R648" s="35">
        <f>ROUND((Reference!K$16*List!$H648)+Reference!K$17,0)</f>
        <v>3332</v>
      </c>
      <c r="S648" s="35">
        <f>ROUND((Reference!L$16*List!$H648)+Reference!L$17,0)</f>
        <v>3596</v>
      </c>
      <c r="T648" s="35">
        <f>ROUND((Reference!M$16*List!$H648)+Reference!M$17,0)</f>
        <v>4294</v>
      </c>
      <c r="U648" s="35">
        <f>ROUND((Reference!N$16*List!$H648)+Reference!N$17,0)</f>
        <v>17327</v>
      </c>
      <c r="V648" s="36">
        <f>ROUND((Reference!O$16*List!$H648)+Reference!O$17,0)</f>
        <v>644</v>
      </c>
      <c r="W648" s="36">
        <f>ROUND((Reference!P$16*List!$H648)+Reference!P$17,0)</f>
        <v>908</v>
      </c>
      <c r="X648" s="36">
        <f>ROUND((Reference!Q$16*List!$H648)+Reference!Q$17,0)</f>
        <v>454</v>
      </c>
      <c r="Y648" s="37"/>
      <c r="Z648" s="4" t="str">
        <f t="shared" si="19"/>
        <v>FORD, Illinois</v>
      </c>
      <c r="AA648" s="42" t="s">
        <v>2277</v>
      </c>
      <c r="AB648" s="38" t="s">
        <v>54</v>
      </c>
      <c r="AC648" s="43" t="s">
        <v>2210</v>
      </c>
      <c r="AD648" s="45"/>
      <c r="AE648">
        <f t="shared" si="20"/>
        <v>0.84360000000000002</v>
      </c>
    </row>
    <row r="649" spans="1:31" x14ac:dyDescent="0.35">
      <c r="A649" s="28" t="s">
        <v>2278</v>
      </c>
      <c r="B649" s="28" t="s">
        <v>2279</v>
      </c>
      <c r="C649" s="41">
        <v>99914</v>
      </c>
      <c r="D649" s="30" t="s">
        <v>107</v>
      </c>
      <c r="E649" s="42" t="s">
        <v>176</v>
      </c>
      <c r="F649" s="55" t="s">
        <v>2210</v>
      </c>
      <c r="G649" s="33" t="s">
        <v>64</v>
      </c>
      <c r="H649" s="44">
        <v>0.84360000000000002</v>
      </c>
      <c r="I649" s="35">
        <f>ROUND((Reference!B$16*List!$H649)+Reference!B$17,0)</f>
        <v>992</v>
      </c>
      <c r="J649" s="35">
        <f>ROUND((Reference!C$16*List!$H649)+Reference!C$17,0)</f>
        <v>1480</v>
      </c>
      <c r="K649" s="35">
        <f>ROUND((Reference!D$16*List!$H649)+Reference!D$17,0)</f>
        <v>1773</v>
      </c>
      <c r="L649" s="35">
        <f>ROUND((Reference!E$16*List!$H649)+Reference!E$17,0)</f>
        <v>2192</v>
      </c>
      <c r="M649" s="35">
        <f>ROUND((Reference!F$16*List!$H649)+Reference!F$17,0)</f>
        <v>2284</v>
      </c>
      <c r="N649" s="35">
        <f>ROUND((Reference!G$16*List!$H649)+Reference!G$17,0)</f>
        <v>2585</v>
      </c>
      <c r="O649" s="35">
        <f>ROUND((Reference!H$16*List!$H649)+Reference!H$17,0)</f>
        <v>2684</v>
      </c>
      <c r="P649" s="35">
        <f>ROUND((Reference!I$16*List!$H649)+Reference!I$17,0)</f>
        <v>2790</v>
      </c>
      <c r="Q649" s="35">
        <f>ROUND((Reference!J$16*List!$H649)+Reference!J$17,0)</f>
        <v>3230</v>
      </c>
      <c r="R649" s="35">
        <f>ROUND((Reference!K$16*List!$H649)+Reference!K$17,0)</f>
        <v>3332</v>
      </c>
      <c r="S649" s="35">
        <f>ROUND((Reference!L$16*List!$H649)+Reference!L$17,0)</f>
        <v>3596</v>
      </c>
      <c r="T649" s="35">
        <f>ROUND((Reference!M$16*List!$H649)+Reference!M$17,0)</f>
        <v>4294</v>
      </c>
      <c r="U649" s="35">
        <f>ROUND((Reference!N$16*List!$H649)+Reference!N$17,0)</f>
        <v>17327</v>
      </c>
      <c r="V649" s="36">
        <f>ROUND((Reference!O$16*List!$H649)+Reference!O$17,0)</f>
        <v>644</v>
      </c>
      <c r="W649" s="36">
        <f>ROUND((Reference!P$16*List!$H649)+Reference!P$17,0)</f>
        <v>908</v>
      </c>
      <c r="X649" s="36">
        <f>ROUND((Reference!Q$16*List!$H649)+Reference!Q$17,0)</f>
        <v>454</v>
      </c>
      <c r="Y649" s="37"/>
      <c r="Z649" s="4" t="str">
        <f t="shared" si="19"/>
        <v>FRANKLIN, Illinois</v>
      </c>
      <c r="AA649" s="42" t="s">
        <v>176</v>
      </c>
      <c r="AB649" s="38" t="s">
        <v>54</v>
      </c>
      <c r="AC649" s="43" t="s">
        <v>2210</v>
      </c>
      <c r="AD649" s="45"/>
      <c r="AE649">
        <f t="shared" si="20"/>
        <v>0.84360000000000002</v>
      </c>
    </row>
    <row r="650" spans="1:31" x14ac:dyDescent="0.35">
      <c r="A650" s="28" t="s">
        <v>2280</v>
      </c>
      <c r="B650" s="28" t="s">
        <v>2281</v>
      </c>
      <c r="C650" s="41">
        <v>37900</v>
      </c>
      <c r="D650" s="30" t="s">
        <v>1383</v>
      </c>
      <c r="E650" s="42" t="s">
        <v>596</v>
      </c>
      <c r="F650" s="55" t="s">
        <v>2210</v>
      </c>
      <c r="G650" s="33" t="s">
        <v>53</v>
      </c>
      <c r="H650" s="40">
        <v>0.85200000000000009</v>
      </c>
      <c r="I650" s="35">
        <f>ROUND((Reference!B$16*List!$H650)+Reference!B$17,0)</f>
        <v>999</v>
      </c>
      <c r="J650" s="35">
        <f>ROUND((Reference!C$16*List!$H650)+Reference!C$17,0)</f>
        <v>1491</v>
      </c>
      <c r="K650" s="35">
        <f>ROUND((Reference!D$16*List!$H650)+Reference!D$17,0)</f>
        <v>1786</v>
      </c>
      <c r="L650" s="35">
        <f>ROUND((Reference!E$16*List!$H650)+Reference!E$17,0)</f>
        <v>2208</v>
      </c>
      <c r="M650" s="35">
        <f>ROUND((Reference!F$16*List!$H650)+Reference!F$17,0)</f>
        <v>2300</v>
      </c>
      <c r="N650" s="35">
        <f>ROUND((Reference!G$16*List!$H650)+Reference!G$17,0)</f>
        <v>2604</v>
      </c>
      <c r="O650" s="35">
        <f>ROUND((Reference!H$16*List!$H650)+Reference!H$17,0)</f>
        <v>2704</v>
      </c>
      <c r="P650" s="35">
        <f>ROUND((Reference!I$16*List!$H650)+Reference!I$17,0)</f>
        <v>2810</v>
      </c>
      <c r="Q650" s="35">
        <f>ROUND((Reference!J$16*List!$H650)+Reference!J$17,0)</f>
        <v>3254</v>
      </c>
      <c r="R650" s="35">
        <f>ROUND((Reference!K$16*List!$H650)+Reference!K$17,0)</f>
        <v>3356</v>
      </c>
      <c r="S650" s="35">
        <f>ROUND((Reference!L$16*List!$H650)+Reference!L$17,0)</f>
        <v>3622</v>
      </c>
      <c r="T650" s="35">
        <f>ROUND((Reference!M$16*List!$H650)+Reference!M$17,0)</f>
        <v>4325</v>
      </c>
      <c r="U650" s="35">
        <f>ROUND((Reference!N$16*List!$H650)+Reference!N$17,0)</f>
        <v>17452</v>
      </c>
      <c r="V650" s="36">
        <f>ROUND((Reference!O$16*List!$H650)+Reference!O$17,0)</f>
        <v>649</v>
      </c>
      <c r="W650" s="36">
        <f>ROUND((Reference!P$16*List!$H650)+Reference!P$17,0)</f>
        <v>914</v>
      </c>
      <c r="X650" s="36">
        <f>ROUND((Reference!Q$16*List!$H650)+Reference!Q$17,0)</f>
        <v>457</v>
      </c>
      <c r="Y650" s="37"/>
      <c r="Z650" s="4" t="str">
        <f t="shared" si="19"/>
        <v>FULTON, Illinois</v>
      </c>
      <c r="AA650" s="31" t="s">
        <v>596</v>
      </c>
      <c r="AB650" s="38" t="s">
        <v>54</v>
      </c>
      <c r="AC650" s="32" t="s">
        <v>2210</v>
      </c>
      <c r="AD650" s="39"/>
      <c r="AE650">
        <f t="shared" si="20"/>
        <v>0.85200000000000009</v>
      </c>
    </row>
    <row r="651" spans="1:31" x14ac:dyDescent="0.35">
      <c r="A651" s="28" t="s">
        <v>2282</v>
      </c>
      <c r="B651" s="28" t="s">
        <v>2283</v>
      </c>
      <c r="C651" s="29">
        <v>99914</v>
      </c>
      <c r="D651" s="30" t="s">
        <v>107</v>
      </c>
      <c r="E651" s="31" t="s">
        <v>2284</v>
      </c>
      <c r="F651" s="55" t="s">
        <v>2210</v>
      </c>
      <c r="G651" s="33" t="s">
        <v>64</v>
      </c>
      <c r="H651" s="40">
        <v>0.84360000000000002</v>
      </c>
      <c r="I651" s="35">
        <f>ROUND((Reference!B$16*List!$H651)+Reference!B$17,0)</f>
        <v>992</v>
      </c>
      <c r="J651" s="35">
        <f>ROUND((Reference!C$16*List!$H651)+Reference!C$17,0)</f>
        <v>1480</v>
      </c>
      <c r="K651" s="35">
        <f>ROUND((Reference!D$16*List!$H651)+Reference!D$17,0)</f>
        <v>1773</v>
      </c>
      <c r="L651" s="35">
        <f>ROUND((Reference!E$16*List!$H651)+Reference!E$17,0)</f>
        <v>2192</v>
      </c>
      <c r="M651" s="35">
        <f>ROUND((Reference!F$16*List!$H651)+Reference!F$17,0)</f>
        <v>2284</v>
      </c>
      <c r="N651" s="35">
        <f>ROUND((Reference!G$16*List!$H651)+Reference!G$17,0)</f>
        <v>2585</v>
      </c>
      <c r="O651" s="35">
        <f>ROUND((Reference!H$16*List!$H651)+Reference!H$17,0)</f>
        <v>2684</v>
      </c>
      <c r="P651" s="35">
        <f>ROUND((Reference!I$16*List!$H651)+Reference!I$17,0)</f>
        <v>2790</v>
      </c>
      <c r="Q651" s="35">
        <f>ROUND((Reference!J$16*List!$H651)+Reference!J$17,0)</f>
        <v>3230</v>
      </c>
      <c r="R651" s="35">
        <f>ROUND((Reference!K$16*List!$H651)+Reference!K$17,0)</f>
        <v>3332</v>
      </c>
      <c r="S651" s="35">
        <f>ROUND((Reference!L$16*List!$H651)+Reference!L$17,0)</f>
        <v>3596</v>
      </c>
      <c r="T651" s="35">
        <f>ROUND((Reference!M$16*List!$H651)+Reference!M$17,0)</f>
        <v>4294</v>
      </c>
      <c r="U651" s="35">
        <f>ROUND((Reference!N$16*List!$H651)+Reference!N$17,0)</f>
        <v>17327</v>
      </c>
      <c r="V651" s="36">
        <f>ROUND((Reference!O$16*List!$H651)+Reference!O$17,0)</f>
        <v>644</v>
      </c>
      <c r="W651" s="36">
        <f>ROUND((Reference!P$16*List!$H651)+Reference!P$17,0)</f>
        <v>908</v>
      </c>
      <c r="X651" s="36">
        <f>ROUND((Reference!Q$16*List!$H651)+Reference!Q$17,0)</f>
        <v>454</v>
      </c>
      <c r="Y651" s="37"/>
      <c r="Z651" s="4" t="str">
        <f t="shared" si="19"/>
        <v>GALLATIN, Illinois</v>
      </c>
      <c r="AA651" s="31" t="s">
        <v>2284</v>
      </c>
      <c r="AB651" s="38" t="s">
        <v>54</v>
      </c>
      <c r="AC651" s="32" t="s">
        <v>2210</v>
      </c>
      <c r="AD651" s="39"/>
      <c r="AE651">
        <f t="shared" si="20"/>
        <v>0.84360000000000002</v>
      </c>
    </row>
    <row r="652" spans="1:31" x14ac:dyDescent="0.35">
      <c r="A652" s="28" t="s">
        <v>2285</v>
      </c>
      <c r="B652" s="28" t="s">
        <v>2286</v>
      </c>
      <c r="C652" s="41">
        <v>99914</v>
      </c>
      <c r="D652" s="30" t="s">
        <v>107</v>
      </c>
      <c r="E652" s="42" t="s">
        <v>186</v>
      </c>
      <c r="F652" s="55" t="s">
        <v>2210</v>
      </c>
      <c r="G652" s="33" t="s">
        <v>64</v>
      </c>
      <c r="H652" s="44">
        <v>0.84360000000000002</v>
      </c>
      <c r="I652" s="35">
        <f>ROUND((Reference!B$16*List!$H652)+Reference!B$17,0)</f>
        <v>992</v>
      </c>
      <c r="J652" s="35">
        <f>ROUND((Reference!C$16*List!$H652)+Reference!C$17,0)</f>
        <v>1480</v>
      </c>
      <c r="K652" s="35">
        <f>ROUND((Reference!D$16*List!$H652)+Reference!D$17,0)</f>
        <v>1773</v>
      </c>
      <c r="L652" s="35">
        <f>ROUND((Reference!E$16*List!$H652)+Reference!E$17,0)</f>
        <v>2192</v>
      </c>
      <c r="M652" s="35">
        <f>ROUND((Reference!F$16*List!$H652)+Reference!F$17,0)</f>
        <v>2284</v>
      </c>
      <c r="N652" s="35">
        <f>ROUND((Reference!G$16*List!$H652)+Reference!G$17,0)</f>
        <v>2585</v>
      </c>
      <c r="O652" s="35">
        <f>ROUND((Reference!H$16*List!$H652)+Reference!H$17,0)</f>
        <v>2684</v>
      </c>
      <c r="P652" s="35">
        <f>ROUND((Reference!I$16*List!$H652)+Reference!I$17,0)</f>
        <v>2790</v>
      </c>
      <c r="Q652" s="35">
        <f>ROUND((Reference!J$16*List!$H652)+Reference!J$17,0)</f>
        <v>3230</v>
      </c>
      <c r="R652" s="35">
        <f>ROUND((Reference!K$16*List!$H652)+Reference!K$17,0)</f>
        <v>3332</v>
      </c>
      <c r="S652" s="35">
        <f>ROUND((Reference!L$16*List!$H652)+Reference!L$17,0)</f>
        <v>3596</v>
      </c>
      <c r="T652" s="35">
        <f>ROUND((Reference!M$16*List!$H652)+Reference!M$17,0)</f>
        <v>4294</v>
      </c>
      <c r="U652" s="35">
        <f>ROUND((Reference!N$16*List!$H652)+Reference!N$17,0)</f>
        <v>17327</v>
      </c>
      <c r="V652" s="36">
        <f>ROUND((Reference!O$16*List!$H652)+Reference!O$17,0)</f>
        <v>644</v>
      </c>
      <c r="W652" s="36">
        <f>ROUND((Reference!P$16*List!$H652)+Reference!P$17,0)</f>
        <v>908</v>
      </c>
      <c r="X652" s="36">
        <f>ROUND((Reference!Q$16*List!$H652)+Reference!Q$17,0)</f>
        <v>454</v>
      </c>
      <c r="Y652" s="37"/>
      <c r="Z652" s="4" t="str">
        <f t="shared" si="19"/>
        <v>GREENE, Illinois</v>
      </c>
      <c r="AA652" s="42" t="s">
        <v>186</v>
      </c>
      <c r="AB652" s="38" t="s">
        <v>54</v>
      </c>
      <c r="AC652" s="43" t="s">
        <v>2210</v>
      </c>
      <c r="AD652" s="45"/>
      <c r="AE652">
        <f t="shared" si="20"/>
        <v>0.84360000000000002</v>
      </c>
    </row>
    <row r="653" spans="1:31" x14ac:dyDescent="0.35">
      <c r="A653" s="28" t="s">
        <v>2287</v>
      </c>
      <c r="B653" s="28" t="s">
        <v>2288</v>
      </c>
      <c r="C653" s="41">
        <v>16984</v>
      </c>
      <c r="D653" s="30" t="s">
        <v>547</v>
      </c>
      <c r="E653" s="42" t="s">
        <v>2289</v>
      </c>
      <c r="F653" s="54" t="s">
        <v>2210</v>
      </c>
      <c r="G653" s="33" t="s">
        <v>53</v>
      </c>
      <c r="H653" s="40">
        <v>1.0505</v>
      </c>
      <c r="I653" s="35">
        <f>ROUND((Reference!B$16*List!$H653)+Reference!B$17,0)</f>
        <v>1170</v>
      </c>
      <c r="J653" s="35">
        <f>ROUND((Reference!C$16*List!$H653)+Reference!C$17,0)</f>
        <v>1744</v>
      </c>
      <c r="K653" s="35">
        <f>ROUND((Reference!D$16*List!$H653)+Reference!D$17,0)</f>
        <v>2090</v>
      </c>
      <c r="L653" s="35">
        <f>ROUND((Reference!E$16*List!$H653)+Reference!E$17,0)</f>
        <v>2584</v>
      </c>
      <c r="M653" s="35">
        <f>ROUND((Reference!F$16*List!$H653)+Reference!F$17,0)</f>
        <v>2692</v>
      </c>
      <c r="N653" s="35">
        <f>ROUND((Reference!G$16*List!$H653)+Reference!G$17,0)</f>
        <v>3047</v>
      </c>
      <c r="O653" s="35">
        <f>ROUND((Reference!H$16*List!$H653)+Reference!H$17,0)</f>
        <v>3164</v>
      </c>
      <c r="P653" s="35">
        <f>ROUND((Reference!I$16*List!$H653)+Reference!I$17,0)</f>
        <v>3288</v>
      </c>
      <c r="Q653" s="35">
        <f>ROUND((Reference!J$16*List!$H653)+Reference!J$17,0)</f>
        <v>3807</v>
      </c>
      <c r="R653" s="35">
        <f>ROUND((Reference!K$16*List!$H653)+Reference!K$17,0)</f>
        <v>3928</v>
      </c>
      <c r="S653" s="35">
        <f>ROUND((Reference!L$16*List!$H653)+Reference!L$17,0)</f>
        <v>4238</v>
      </c>
      <c r="T653" s="35">
        <f>ROUND((Reference!M$16*List!$H653)+Reference!M$17,0)</f>
        <v>5062</v>
      </c>
      <c r="U653" s="35">
        <f>ROUND((Reference!N$16*List!$H653)+Reference!N$17,0)</f>
        <v>20423</v>
      </c>
      <c r="V653" s="36">
        <f>ROUND((Reference!O$16*List!$H653)+Reference!O$17,0)</f>
        <v>759</v>
      </c>
      <c r="W653" s="36">
        <f>ROUND((Reference!P$16*List!$H653)+Reference!P$17,0)</f>
        <v>1070</v>
      </c>
      <c r="X653" s="36">
        <f>ROUND((Reference!Q$16*List!$H653)+Reference!Q$17,0)</f>
        <v>535</v>
      </c>
      <c r="Y653" s="37"/>
      <c r="Z653" s="4" t="str">
        <f t="shared" si="19"/>
        <v>GRUNDY, Illinois</v>
      </c>
      <c r="AA653" s="31" t="s">
        <v>2289</v>
      </c>
      <c r="AB653" s="38" t="s">
        <v>54</v>
      </c>
      <c r="AC653" s="32" t="s">
        <v>2210</v>
      </c>
      <c r="AD653" s="39"/>
      <c r="AE653">
        <f t="shared" si="20"/>
        <v>1.0505</v>
      </c>
    </row>
    <row r="654" spans="1:31" x14ac:dyDescent="0.35">
      <c r="A654" s="28" t="s">
        <v>2290</v>
      </c>
      <c r="B654" s="28" t="s">
        <v>2291</v>
      </c>
      <c r="C654" s="29">
        <v>99914</v>
      </c>
      <c r="D654" s="30" t="s">
        <v>107</v>
      </c>
      <c r="E654" s="31" t="s">
        <v>1426</v>
      </c>
      <c r="F654" s="55" t="s">
        <v>2210</v>
      </c>
      <c r="G654" s="33" t="s">
        <v>64</v>
      </c>
      <c r="H654" s="44">
        <v>0.84360000000000002</v>
      </c>
      <c r="I654" s="35">
        <f>ROUND((Reference!B$16*List!$H654)+Reference!B$17,0)</f>
        <v>992</v>
      </c>
      <c r="J654" s="35">
        <f>ROUND((Reference!C$16*List!$H654)+Reference!C$17,0)</f>
        <v>1480</v>
      </c>
      <c r="K654" s="35">
        <f>ROUND((Reference!D$16*List!$H654)+Reference!D$17,0)</f>
        <v>1773</v>
      </c>
      <c r="L654" s="35">
        <f>ROUND((Reference!E$16*List!$H654)+Reference!E$17,0)</f>
        <v>2192</v>
      </c>
      <c r="M654" s="35">
        <f>ROUND((Reference!F$16*List!$H654)+Reference!F$17,0)</f>
        <v>2284</v>
      </c>
      <c r="N654" s="35">
        <f>ROUND((Reference!G$16*List!$H654)+Reference!G$17,0)</f>
        <v>2585</v>
      </c>
      <c r="O654" s="35">
        <f>ROUND((Reference!H$16*List!$H654)+Reference!H$17,0)</f>
        <v>2684</v>
      </c>
      <c r="P654" s="35">
        <f>ROUND((Reference!I$16*List!$H654)+Reference!I$17,0)</f>
        <v>2790</v>
      </c>
      <c r="Q654" s="35">
        <f>ROUND((Reference!J$16*List!$H654)+Reference!J$17,0)</f>
        <v>3230</v>
      </c>
      <c r="R654" s="35">
        <f>ROUND((Reference!K$16*List!$H654)+Reference!K$17,0)</f>
        <v>3332</v>
      </c>
      <c r="S654" s="35">
        <f>ROUND((Reference!L$16*List!$H654)+Reference!L$17,0)</f>
        <v>3596</v>
      </c>
      <c r="T654" s="35">
        <f>ROUND((Reference!M$16*List!$H654)+Reference!M$17,0)</f>
        <v>4294</v>
      </c>
      <c r="U654" s="35">
        <f>ROUND((Reference!N$16*List!$H654)+Reference!N$17,0)</f>
        <v>17327</v>
      </c>
      <c r="V654" s="36">
        <f>ROUND((Reference!O$16*List!$H654)+Reference!O$17,0)</f>
        <v>644</v>
      </c>
      <c r="W654" s="36">
        <f>ROUND((Reference!P$16*List!$H654)+Reference!P$17,0)</f>
        <v>908</v>
      </c>
      <c r="X654" s="36">
        <f>ROUND((Reference!Q$16*List!$H654)+Reference!Q$17,0)</f>
        <v>454</v>
      </c>
      <c r="Y654" s="37"/>
      <c r="Z654" s="4" t="str">
        <f t="shared" si="19"/>
        <v>HAMILTON, Illinois</v>
      </c>
      <c r="AA654" s="42" t="s">
        <v>1426</v>
      </c>
      <c r="AB654" s="38" t="s">
        <v>54</v>
      </c>
      <c r="AC654" s="43" t="s">
        <v>2210</v>
      </c>
      <c r="AD654" s="45"/>
      <c r="AE654">
        <f t="shared" si="20"/>
        <v>0.84360000000000002</v>
      </c>
    </row>
    <row r="655" spans="1:31" x14ac:dyDescent="0.35">
      <c r="A655" s="28" t="s">
        <v>2292</v>
      </c>
      <c r="B655" s="28" t="s">
        <v>2293</v>
      </c>
      <c r="C655" s="29">
        <v>99914</v>
      </c>
      <c r="D655" s="30" t="s">
        <v>107</v>
      </c>
      <c r="E655" s="31" t="s">
        <v>1830</v>
      </c>
      <c r="F655" s="55" t="s">
        <v>2210</v>
      </c>
      <c r="G655" s="33" t="s">
        <v>64</v>
      </c>
      <c r="H655" s="44">
        <v>0.84360000000000002</v>
      </c>
      <c r="I655" s="35">
        <f>ROUND((Reference!B$16*List!$H655)+Reference!B$17,0)</f>
        <v>992</v>
      </c>
      <c r="J655" s="35">
        <f>ROUND((Reference!C$16*List!$H655)+Reference!C$17,0)</f>
        <v>1480</v>
      </c>
      <c r="K655" s="35">
        <f>ROUND((Reference!D$16*List!$H655)+Reference!D$17,0)</f>
        <v>1773</v>
      </c>
      <c r="L655" s="35">
        <f>ROUND((Reference!E$16*List!$H655)+Reference!E$17,0)</f>
        <v>2192</v>
      </c>
      <c r="M655" s="35">
        <f>ROUND((Reference!F$16*List!$H655)+Reference!F$17,0)</f>
        <v>2284</v>
      </c>
      <c r="N655" s="35">
        <f>ROUND((Reference!G$16*List!$H655)+Reference!G$17,0)</f>
        <v>2585</v>
      </c>
      <c r="O655" s="35">
        <f>ROUND((Reference!H$16*List!$H655)+Reference!H$17,0)</f>
        <v>2684</v>
      </c>
      <c r="P655" s="35">
        <f>ROUND((Reference!I$16*List!$H655)+Reference!I$17,0)</f>
        <v>2790</v>
      </c>
      <c r="Q655" s="35">
        <f>ROUND((Reference!J$16*List!$H655)+Reference!J$17,0)</f>
        <v>3230</v>
      </c>
      <c r="R655" s="35">
        <f>ROUND((Reference!K$16*List!$H655)+Reference!K$17,0)</f>
        <v>3332</v>
      </c>
      <c r="S655" s="35">
        <f>ROUND((Reference!L$16*List!$H655)+Reference!L$17,0)</f>
        <v>3596</v>
      </c>
      <c r="T655" s="35">
        <f>ROUND((Reference!M$16*List!$H655)+Reference!M$17,0)</f>
        <v>4294</v>
      </c>
      <c r="U655" s="35">
        <f>ROUND((Reference!N$16*List!$H655)+Reference!N$17,0)</f>
        <v>17327</v>
      </c>
      <c r="V655" s="36">
        <f>ROUND((Reference!O$16*List!$H655)+Reference!O$17,0)</f>
        <v>644</v>
      </c>
      <c r="W655" s="36">
        <f>ROUND((Reference!P$16*List!$H655)+Reference!P$17,0)</f>
        <v>908</v>
      </c>
      <c r="X655" s="36">
        <f>ROUND((Reference!Q$16*List!$H655)+Reference!Q$17,0)</f>
        <v>454</v>
      </c>
      <c r="Y655" s="37"/>
      <c r="Z655" s="4" t="str">
        <f t="shared" ref="Z655:Z718" si="21">CONCATENATE(AA655, AB655, AC655)</f>
        <v>HANCOCK, Illinois</v>
      </c>
      <c r="AA655" s="42" t="s">
        <v>1830</v>
      </c>
      <c r="AB655" s="38" t="s">
        <v>54</v>
      </c>
      <c r="AC655" s="43" t="s">
        <v>2210</v>
      </c>
      <c r="AD655" s="45"/>
      <c r="AE655">
        <f t="shared" ref="AE655:AE718" si="22">IFERROR(INDEX($AH:$AH,MATCH($C655,$AF:$AF,0)),"")</f>
        <v>0.84360000000000002</v>
      </c>
    </row>
    <row r="656" spans="1:31" x14ac:dyDescent="0.35">
      <c r="A656" s="28" t="s">
        <v>2294</v>
      </c>
      <c r="B656" s="28" t="s">
        <v>2295</v>
      </c>
      <c r="C656" s="29">
        <v>99914</v>
      </c>
      <c r="D656" s="30" t="s">
        <v>107</v>
      </c>
      <c r="E656" s="31" t="s">
        <v>2296</v>
      </c>
      <c r="F656" s="55" t="s">
        <v>2210</v>
      </c>
      <c r="G656" s="33" t="s">
        <v>64</v>
      </c>
      <c r="H656" s="44">
        <v>0.84360000000000002</v>
      </c>
      <c r="I656" s="35">
        <f>ROUND((Reference!B$16*List!$H656)+Reference!B$17,0)</f>
        <v>992</v>
      </c>
      <c r="J656" s="35">
        <f>ROUND((Reference!C$16*List!$H656)+Reference!C$17,0)</f>
        <v>1480</v>
      </c>
      <c r="K656" s="35">
        <f>ROUND((Reference!D$16*List!$H656)+Reference!D$17,0)</f>
        <v>1773</v>
      </c>
      <c r="L656" s="35">
        <f>ROUND((Reference!E$16*List!$H656)+Reference!E$17,0)</f>
        <v>2192</v>
      </c>
      <c r="M656" s="35">
        <f>ROUND((Reference!F$16*List!$H656)+Reference!F$17,0)</f>
        <v>2284</v>
      </c>
      <c r="N656" s="35">
        <f>ROUND((Reference!G$16*List!$H656)+Reference!G$17,0)</f>
        <v>2585</v>
      </c>
      <c r="O656" s="35">
        <f>ROUND((Reference!H$16*List!$H656)+Reference!H$17,0)</f>
        <v>2684</v>
      </c>
      <c r="P656" s="35">
        <f>ROUND((Reference!I$16*List!$H656)+Reference!I$17,0)</f>
        <v>2790</v>
      </c>
      <c r="Q656" s="35">
        <f>ROUND((Reference!J$16*List!$H656)+Reference!J$17,0)</f>
        <v>3230</v>
      </c>
      <c r="R656" s="35">
        <f>ROUND((Reference!K$16*List!$H656)+Reference!K$17,0)</f>
        <v>3332</v>
      </c>
      <c r="S656" s="35">
        <f>ROUND((Reference!L$16*List!$H656)+Reference!L$17,0)</f>
        <v>3596</v>
      </c>
      <c r="T656" s="35">
        <f>ROUND((Reference!M$16*List!$H656)+Reference!M$17,0)</f>
        <v>4294</v>
      </c>
      <c r="U656" s="35">
        <f>ROUND((Reference!N$16*List!$H656)+Reference!N$17,0)</f>
        <v>17327</v>
      </c>
      <c r="V656" s="36">
        <f>ROUND((Reference!O$16*List!$H656)+Reference!O$17,0)</f>
        <v>644</v>
      </c>
      <c r="W656" s="36">
        <f>ROUND((Reference!P$16*List!$H656)+Reference!P$17,0)</f>
        <v>908</v>
      </c>
      <c r="X656" s="36">
        <f>ROUND((Reference!Q$16*List!$H656)+Reference!Q$17,0)</f>
        <v>454</v>
      </c>
      <c r="Y656" s="37"/>
      <c r="Z656" s="4" t="str">
        <f t="shared" si="21"/>
        <v>HARDIN, Illinois</v>
      </c>
      <c r="AA656" s="42" t="s">
        <v>2296</v>
      </c>
      <c r="AB656" s="38" t="s">
        <v>54</v>
      </c>
      <c r="AC656" s="43" t="s">
        <v>2210</v>
      </c>
      <c r="AD656" s="45"/>
      <c r="AE656">
        <f t="shared" si="22"/>
        <v>0.84360000000000002</v>
      </c>
    </row>
    <row r="657" spans="1:31" x14ac:dyDescent="0.35">
      <c r="A657" s="28" t="s">
        <v>2297</v>
      </c>
      <c r="B657" s="28" t="s">
        <v>2298</v>
      </c>
      <c r="C657" s="41">
        <v>99914</v>
      </c>
      <c r="D657" s="30" t="s">
        <v>107</v>
      </c>
      <c r="E657" s="42" t="s">
        <v>2299</v>
      </c>
      <c r="F657" s="55" t="s">
        <v>2210</v>
      </c>
      <c r="G657" s="33" t="s">
        <v>64</v>
      </c>
      <c r="H657" s="44">
        <v>0.84360000000000002</v>
      </c>
      <c r="I657" s="35">
        <f>ROUND((Reference!B$16*List!$H657)+Reference!B$17,0)</f>
        <v>992</v>
      </c>
      <c r="J657" s="35">
        <f>ROUND((Reference!C$16*List!$H657)+Reference!C$17,0)</f>
        <v>1480</v>
      </c>
      <c r="K657" s="35">
        <f>ROUND((Reference!D$16*List!$H657)+Reference!D$17,0)</f>
        <v>1773</v>
      </c>
      <c r="L657" s="35">
        <f>ROUND((Reference!E$16*List!$H657)+Reference!E$17,0)</f>
        <v>2192</v>
      </c>
      <c r="M657" s="35">
        <f>ROUND((Reference!F$16*List!$H657)+Reference!F$17,0)</f>
        <v>2284</v>
      </c>
      <c r="N657" s="35">
        <f>ROUND((Reference!G$16*List!$H657)+Reference!G$17,0)</f>
        <v>2585</v>
      </c>
      <c r="O657" s="35">
        <f>ROUND((Reference!H$16*List!$H657)+Reference!H$17,0)</f>
        <v>2684</v>
      </c>
      <c r="P657" s="35">
        <f>ROUND((Reference!I$16*List!$H657)+Reference!I$17,0)</f>
        <v>2790</v>
      </c>
      <c r="Q657" s="35">
        <f>ROUND((Reference!J$16*List!$H657)+Reference!J$17,0)</f>
        <v>3230</v>
      </c>
      <c r="R657" s="35">
        <f>ROUND((Reference!K$16*List!$H657)+Reference!K$17,0)</f>
        <v>3332</v>
      </c>
      <c r="S657" s="35">
        <f>ROUND((Reference!L$16*List!$H657)+Reference!L$17,0)</f>
        <v>3596</v>
      </c>
      <c r="T657" s="35">
        <f>ROUND((Reference!M$16*List!$H657)+Reference!M$17,0)</f>
        <v>4294</v>
      </c>
      <c r="U657" s="35">
        <f>ROUND((Reference!N$16*List!$H657)+Reference!N$17,0)</f>
        <v>17327</v>
      </c>
      <c r="V657" s="36">
        <f>ROUND((Reference!O$16*List!$H657)+Reference!O$17,0)</f>
        <v>644</v>
      </c>
      <c r="W657" s="36">
        <f>ROUND((Reference!P$16*List!$H657)+Reference!P$17,0)</f>
        <v>908</v>
      </c>
      <c r="X657" s="36">
        <f>ROUND((Reference!Q$16*List!$H657)+Reference!Q$17,0)</f>
        <v>454</v>
      </c>
      <c r="Y657" s="37"/>
      <c r="Z657" s="4" t="str">
        <f t="shared" si="21"/>
        <v>HENDERSON, Illinois</v>
      </c>
      <c r="AA657" s="42" t="s">
        <v>2299</v>
      </c>
      <c r="AB657" s="38" t="s">
        <v>54</v>
      </c>
      <c r="AC657" s="43" t="s">
        <v>2210</v>
      </c>
      <c r="AD657" s="45"/>
      <c r="AE657">
        <f t="shared" si="22"/>
        <v>0.84360000000000002</v>
      </c>
    </row>
    <row r="658" spans="1:31" x14ac:dyDescent="0.35">
      <c r="A658" s="28" t="s">
        <v>2300</v>
      </c>
      <c r="B658" s="28" t="s">
        <v>2301</v>
      </c>
      <c r="C658" s="29">
        <v>19340</v>
      </c>
      <c r="D658" s="30" t="s">
        <v>634</v>
      </c>
      <c r="E658" s="31" t="s">
        <v>194</v>
      </c>
      <c r="F658" s="54" t="s">
        <v>2210</v>
      </c>
      <c r="G658" s="33" t="s">
        <v>53</v>
      </c>
      <c r="H658" s="40">
        <v>0.7954</v>
      </c>
      <c r="I658" s="35">
        <f>ROUND((Reference!B$16*List!$H658)+Reference!B$17,0)</f>
        <v>951</v>
      </c>
      <c r="J658" s="35">
        <f>ROUND((Reference!C$16*List!$H658)+Reference!C$17,0)</f>
        <v>1418</v>
      </c>
      <c r="K658" s="35">
        <f>ROUND((Reference!D$16*List!$H658)+Reference!D$17,0)</f>
        <v>1699</v>
      </c>
      <c r="L658" s="35">
        <f>ROUND((Reference!E$16*List!$H658)+Reference!E$17,0)</f>
        <v>2101</v>
      </c>
      <c r="M658" s="35">
        <f>ROUND((Reference!F$16*List!$H658)+Reference!F$17,0)</f>
        <v>2189</v>
      </c>
      <c r="N658" s="35">
        <f>ROUND((Reference!G$16*List!$H658)+Reference!G$17,0)</f>
        <v>2478</v>
      </c>
      <c r="O658" s="35">
        <f>ROUND((Reference!H$16*List!$H658)+Reference!H$17,0)</f>
        <v>2572</v>
      </c>
      <c r="P658" s="35">
        <f>ROUND((Reference!I$16*List!$H658)+Reference!I$17,0)</f>
        <v>2673</v>
      </c>
      <c r="Q658" s="35">
        <f>ROUND((Reference!J$16*List!$H658)+Reference!J$17,0)</f>
        <v>3096</v>
      </c>
      <c r="R658" s="35">
        <f>ROUND((Reference!K$16*List!$H658)+Reference!K$17,0)</f>
        <v>3194</v>
      </c>
      <c r="S658" s="35">
        <f>ROUND((Reference!L$16*List!$H658)+Reference!L$17,0)</f>
        <v>3446</v>
      </c>
      <c r="T658" s="35">
        <f>ROUND((Reference!M$16*List!$H658)+Reference!M$17,0)</f>
        <v>4116</v>
      </c>
      <c r="U658" s="35">
        <f>ROUND((Reference!N$16*List!$H658)+Reference!N$17,0)</f>
        <v>16605</v>
      </c>
      <c r="V658" s="36">
        <f>ROUND((Reference!O$16*List!$H658)+Reference!O$17,0)</f>
        <v>617</v>
      </c>
      <c r="W658" s="36">
        <f>ROUND((Reference!P$16*List!$H658)+Reference!P$17,0)</f>
        <v>870</v>
      </c>
      <c r="X658" s="36">
        <f>ROUND((Reference!Q$16*List!$H658)+Reference!Q$17,0)</f>
        <v>435</v>
      </c>
      <c r="Y658" s="37"/>
      <c r="Z658" s="4" t="str">
        <f t="shared" si="21"/>
        <v>HENRY, Illinois</v>
      </c>
      <c r="AA658" s="31" t="s">
        <v>194</v>
      </c>
      <c r="AB658" s="38" t="s">
        <v>54</v>
      </c>
      <c r="AC658" s="32" t="s">
        <v>2210</v>
      </c>
      <c r="AD658" s="39"/>
      <c r="AE658">
        <f t="shared" si="22"/>
        <v>0.7954</v>
      </c>
    </row>
    <row r="659" spans="1:31" x14ac:dyDescent="0.35">
      <c r="A659" s="28" t="s">
        <v>2302</v>
      </c>
      <c r="B659" s="28" t="s">
        <v>2303</v>
      </c>
      <c r="C659" s="41">
        <v>99914</v>
      </c>
      <c r="D659" s="30" t="s">
        <v>107</v>
      </c>
      <c r="E659" s="42" t="s">
        <v>2304</v>
      </c>
      <c r="F659" s="55" t="s">
        <v>2210</v>
      </c>
      <c r="G659" s="33" t="s">
        <v>64</v>
      </c>
      <c r="H659" s="44">
        <v>0.84360000000000002</v>
      </c>
      <c r="I659" s="35">
        <f>ROUND((Reference!B$16*List!$H659)+Reference!B$17,0)</f>
        <v>992</v>
      </c>
      <c r="J659" s="35">
        <f>ROUND((Reference!C$16*List!$H659)+Reference!C$17,0)</f>
        <v>1480</v>
      </c>
      <c r="K659" s="35">
        <f>ROUND((Reference!D$16*List!$H659)+Reference!D$17,0)</f>
        <v>1773</v>
      </c>
      <c r="L659" s="35">
        <f>ROUND((Reference!E$16*List!$H659)+Reference!E$17,0)</f>
        <v>2192</v>
      </c>
      <c r="M659" s="35">
        <f>ROUND((Reference!F$16*List!$H659)+Reference!F$17,0)</f>
        <v>2284</v>
      </c>
      <c r="N659" s="35">
        <f>ROUND((Reference!G$16*List!$H659)+Reference!G$17,0)</f>
        <v>2585</v>
      </c>
      <c r="O659" s="35">
        <f>ROUND((Reference!H$16*List!$H659)+Reference!H$17,0)</f>
        <v>2684</v>
      </c>
      <c r="P659" s="35">
        <f>ROUND((Reference!I$16*List!$H659)+Reference!I$17,0)</f>
        <v>2790</v>
      </c>
      <c r="Q659" s="35">
        <f>ROUND((Reference!J$16*List!$H659)+Reference!J$17,0)</f>
        <v>3230</v>
      </c>
      <c r="R659" s="35">
        <f>ROUND((Reference!K$16*List!$H659)+Reference!K$17,0)</f>
        <v>3332</v>
      </c>
      <c r="S659" s="35">
        <f>ROUND((Reference!L$16*List!$H659)+Reference!L$17,0)</f>
        <v>3596</v>
      </c>
      <c r="T659" s="35">
        <f>ROUND((Reference!M$16*List!$H659)+Reference!M$17,0)</f>
        <v>4294</v>
      </c>
      <c r="U659" s="35">
        <f>ROUND((Reference!N$16*List!$H659)+Reference!N$17,0)</f>
        <v>17327</v>
      </c>
      <c r="V659" s="36">
        <f>ROUND((Reference!O$16*List!$H659)+Reference!O$17,0)</f>
        <v>644</v>
      </c>
      <c r="W659" s="36">
        <f>ROUND((Reference!P$16*List!$H659)+Reference!P$17,0)</f>
        <v>908</v>
      </c>
      <c r="X659" s="36">
        <f>ROUND((Reference!Q$16*List!$H659)+Reference!Q$17,0)</f>
        <v>454</v>
      </c>
      <c r="Y659" s="37"/>
      <c r="Z659" s="4" t="str">
        <f t="shared" si="21"/>
        <v>IROQUOIS, Illinois</v>
      </c>
      <c r="AA659" s="42" t="s">
        <v>2304</v>
      </c>
      <c r="AB659" s="38" t="s">
        <v>54</v>
      </c>
      <c r="AC659" s="43" t="s">
        <v>2210</v>
      </c>
      <c r="AD659" s="45"/>
      <c r="AE659">
        <f t="shared" si="22"/>
        <v>0.84360000000000002</v>
      </c>
    </row>
    <row r="660" spans="1:31" x14ac:dyDescent="0.35">
      <c r="A660" s="28" t="s">
        <v>2305</v>
      </c>
      <c r="B660" s="28" t="s">
        <v>2306</v>
      </c>
      <c r="C660" s="41">
        <v>16060</v>
      </c>
      <c r="D660" s="30" t="s">
        <v>500</v>
      </c>
      <c r="E660" s="42" t="s">
        <v>202</v>
      </c>
      <c r="F660" s="54" t="s">
        <v>2210</v>
      </c>
      <c r="G660" s="33" t="s">
        <v>53</v>
      </c>
      <c r="H660" s="44">
        <v>0.8357</v>
      </c>
      <c r="I660" s="35">
        <f>ROUND((Reference!B$16*List!$H660)+Reference!B$17,0)</f>
        <v>985</v>
      </c>
      <c r="J660" s="35">
        <f>ROUND((Reference!C$16*List!$H660)+Reference!C$17,0)</f>
        <v>1470</v>
      </c>
      <c r="K660" s="35">
        <f>ROUND((Reference!D$16*List!$H660)+Reference!D$17,0)</f>
        <v>1761</v>
      </c>
      <c r="L660" s="35">
        <f>ROUND((Reference!E$16*List!$H660)+Reference!E$17,0)</f>
        <v>2177</v>
      </c>
      <c r="M660" s="35">
        <f>ROUND((Reference!F$16*List!$H660)+Reference!F$17,0)</f>
        <v>2268</v>
      </c>
      <c r="N660" s="35">
        <f>ROUND((Reference!G$16*List!$H660)+Reference!G$17,0)</f>
        <v>2568</v>
      </c>
      <c r="O660" s="35">
        <f>ROUND((Reference!H$16*List!$H660)+Reference!H$17,0)</f>
        <v>2666</v>
      </c>
      <c r="P660" s="35">
        <f>ROUND((Reference!I$16*List!$H660)+Reference!I$17,0)</f>
        <v>2771</v>
      </c>
      <c r="Q660" s="35">
        <f>ROUND((Reference!J$16*List!$H660)+Reference!J$17,0)</f>
        <v>3208</v>
      </c>
      <c r="R660" s="35">
        <f>ROUND((Reference!K$16*List!$H660)+Reference!K$17,0)</f>
        <v>3310</v>
      </c>
      <c r="S660" s="35">
        <f>ROUND((Reference!L$16*List!$H660)+Reference!L$17,0)</f>
        <v>3571</v>
      </c>
      <c r="T660" s="35">
        <f>ROUND((Reference!M$16*List!$H660)+Reference!M$17,0)</f>
        <v>4265</v>
      </c>
      <c r="U660" s="35">
        <f>ROUND((Reference!N$16*List!$H660)+Reference!N$17,0)</f>
        <v>17208</v>
      </c>
      <c r="V660" s="36">
        <f>ROUND((Reference!O$16*List!$H660)+Reference!O$17,0)</f>
        <v>640</v>
      </c>
      <c r="W660" s="36">
        <f>ROUND((Reference!P$16*List!$H660)+Reference!P$17,0)</f>
        <v>901</v>
      </c>
      <c r="X660" s="36">
        <f>ROUND((Reference!Q$16*List!$H660)+Reference!Q$17,0)</f>
        <v>451</v>
      </c>
      <c r="Y660" s="37"/>
      <c r="Z660" s="4" t="str">
        <f t="shared" si="21"/>
        <v>JACKSON, Illinois</v>
      </c>
      <c r="AA660" s="42" t="s">
        <v>202</v>
      </c>
      <c r="AB660" s="38" t="s">
        <v>54</v>
      </c>
      <c r="AC660" s="43" t="s">
        <v>2210</v>
      </c>
      <c r="AD660" s="45"/>
      <c r="AE660">
        <f t="shared" si="22"/>
        <v>0.8357</v>
      </c>
    </row>
    <row r="661" spans="1:31" x14ac:dyDescent="0.35">
      <c r="A661" s="28" t="s">
        <v>2307</v>
      </c>
      <c r="B661" s="28" t="s">
        <v>2308</v>
      </c>
      <c r="C661" s="41">
        <v>99914</v>
      </c>
      <c r="D661" s="30" t="s">
        <v>107</v>
      </c>
      <c r="E661" s="42" t="s">
        <v>1854</v>
      </c>
      <c r="F661" s="55" t="s">
        <v>2210</v>
      </c>
      <c r="G661" s="33" t="s">
        <v>64</v>
      </c>
      <c r="H661" s="44">
        <v>0.84360000000000002</v>
      </c>
      <c r="I661" s="35">
        <f>ROUND((Reference!B$16*List!$H661)+Reference!B$17,0)</f>
        <v>992</v>
      </c>
      <c r="J661" s="35">
        <f>ROUND((Reference!C$16*List!$H661)+Reference!C$17,0)</f>
        <v>1480</v>
      </c>
      <c r="K661" s="35">
        <f>ROUND((Reference!D$16*List!$H661)+Reference!D$17,0)</f>
        <v>1773</v>
      </c>
      <c r="L661" s="35">
        <f>ROUND((Reference!E$16*List!$H661)+Reference!E$17,0)</f>
        <v>2192</v>
      </c>
      <c r="M661" s="35">
        <f>ROUND((Reference!F$16*List!$H661)+Reference!F$17,0)</f>
        <v>2284</v>
      </c>
      <c r="N661" s="35">
        <f>ROUND((Reference!G$16*List!$H661)+Reference!G$17,0)</f>
        <v>2585</v>
      </c>
      <c r="O661" s="35">
        <f>ROUND((Reference!H$16*List!$H661)+Reference!H$17,0)</f>
        <v>2684</v>
      </c>
      <c r="P661" s="35">
        <f>ROUND((Reference!I$16*List!$H661)+Reference!I$17,0)</f>
        <v>2790</v>
      </c>
      <c r="Q661" s="35">
        <f>ROUND((Reference!J$16*List!$H661)+Reference!J$17,0)</f>
        <v>3230</v>
      </c>
      <c r="R661" s="35">
        <f>ROUND((Reference!K$16*List!$H661)+Reference!K$17,0)</f>
        <v>3332</v>
      </c>
      <c r="S661" s="35">
        <f>ROUND((Reference!L$16*List!$H661)+Reference!L$17,0)</f>
        <v>3596</v>
      </c>
      <c r="T661" s="35">
        <f>ROUND((Reference!M$16*List!$H661)+Reference!M$17,0)</f>
        <v>4294</v>
      </c>
      <c r="U661" s="35">
        <f>ROUND((Reference!N$16*List!$H661)+Reference!N$17,0)</f>
        <v>17327</v>
      </c>
      <c r="V661" s="36">
        <f>ROUND((Reference!O$16*List!$H661)+Reference!O$17,0)</f>
        <v>644</v>
      </c>
      <c r="W661" s="36">
        <f>ROUND((Reference!P$16*List!$H661)+Reference!P$17,0)</f>
        <v>908</v>
      </c>
      <c r="X661" s="36">
        <f>ROUND((Reference!Q$16*List!$H661)+Reference!Q$17,0)</f>
        <v>454</v>
      </c>
      <c r="Y661" s="37"/>
      <c r="Z661" s="4" t="str">
        <f t="shared" si="21"/>
        <v>JASPER, Illinois</v>
      </c>
      <c r="AA661" s="42" t="s">
        <v>1854</v>
      </c>
      <c r="AB661" s="38" t="s">
        <v>54</v>
      </c>
      <c r="AC661" s="43" t="s">
        <v>2210</v>
      </c>
      <c r="AD661" s="45"/>
      <c r="AE661">
        <f t="shared" si="22"/>
        <v>0.84360000000000002</v>
      </c>
    </row>
    <row r="662" spans="1:31" x14ac:dyDescent="0.35">
      <c r="A662" s="28" t="s">
        <v>2309</v>
      </c>
      <c r="B662" s="28" t="s">
        <v>2310</v>
      </c>
      <c r="C662" s="41">
        <v>99914</v>
      </c>
      <c r="D662" s="30" t="s">
        <v>107</v>
      </c>
      <c r="E662" s="42" t="s">
        <v>206</v>
      </c>
      <c r="F662" s="55" t="s">
        <v>2210</v>
      </c>
      <c r="G662" s="33" t="s">
        <v>64</v>
      </c>
      <c r="H662" s="44">
        <v>0.84360000000000002</v>
      </c>
      <c r="I662" s="35">
        <f>ROUND((Reference!B$16*List!$H662)+Reference!B$17,0)</f>
        <v>992</v>
      </c>
      <c r="J662" s="35">
        <f>ROUND((Reference!C$16*List!$H662)+Reference!C$17,0)</f>
        <v>1480</v>
      </c>
      <c r="K662" s="35">
        <f>ROUND((Reference!D$16*List!$H662)+Reference!D$17,0)</f>
        <v>1773</v>
      </c>
      <c r="L662" s="35">
        <f>ROUND((Reference!E$16*List!$H662)+Reference!E$17,0)</f>
        <v>2192</v>
      </c>
      <c r="M662" s="35">
        <f>ROUND((Reference!F$16*List!$H662)+Reference!F$17,0)</f>
        <v>2284</v>
      </c>
      <c r="N662" s="35">
        <f>ROUND((Reference!G$16*List!$H662)+Reference!G$17,0)</f>
        <v>2585</v>
      </c>
      <c r="O662" s="35">
        <f>ROUND((Reference!H$16*List!$H662)+Reference!H$17,0)</f>
        <v>2684</v>
      </c>
      <c r="P662" s="35">
        <f>ROUND((Reference!I$16*List!$H662)+Reference!I$17,0)</f>
        <v>2790</v>
      </c>
      <c r="Q662" s="35">
        <f>ROUND((Reference!J$16*List!$H662)+Reference!J$17,0)</f>
        <v>3230</v>
      </c>
      <c r="R662" s="35">
        <f>ROUND((Reference!K$16*List!$H662)+Reference!K$17,0)</f>
        <v>3332</v>
      </c>
      <c r="S662" s="35">
        <f>ROUND((Reference!L$16*List!$H662)+Reference!L$17,0)</f>
        <v>3596</v>
      </c>
      <c r="T662" s="35">
        <f>ROUND((Reference!M$16*List!$H662)+Reference!M$17,0)</f>
        <v>4294</v>
      </c>
      <c r="U662" s="35">
        <f>ROUND((Reference!N$16*List!$H662)+Reference!N$17,0)</f>
        <v>17327</v>
      </c>
      <c r="V662" s="36">
        <f>ROUND((Reference!O$16*List!$H662)+Reference!O$17,0)</f>
        <v>644</v>
      </c>
      <c r="W662" s="36">
        <f>ROUND((Reference!P$16*List!$H662)+Reference!P$17,0)</f>
        <v>908</v>
      </c>
      <c r="X662" s="36">
        <f>ROUND((Reference!Q$16*List!$H662)+Reference!Q$17,0)</f>
        <v>454</v>
      </c>
      <c r="Y662" s="37"/>
      <c r="Z662" s="4" t="str">
        <f t="shared" si="21"/>
        <v>JEFFERSON, Illinois</v>
      </c>
      <c r="AA662" s="42" t="s">
        <v>206</v>
      </c>
      <c r="AB662" s="38" t="s">
        <v>54</v>
      </c>
      <c r="AC662" s="43" t="s">
        <v>2210</v>
      </c>
      <c r="AD662" s="45"/>
      <c r="AE662">
        <f t="shared" si="22"/>
        <v>0.84360000000000002</v>
      </c>
    </row>
    <row r="663" spans="1:31" x14ac:dyDescent="0.35">
      <c r="A663" s="28" t="s">
        <v>2311</v>
      </c>
      <c r="B663" s="28" t="s">
        <v>2312</v>
      </c>
      <c r="C663" s="41">
        <v>41180</v>
      </c>
      <c r="D663" s="30" t="s">
        <v>1516</v>
      </c>
      <c r="E663" s="42" t="s">
        <v>2313</v>
      </c>
      <c r="F663" s="54" t="s">
        <v>2210</v>
      </c>
      <c r="G663" s="33" t="s">
        <v>53</v>
      </c>
      <c r="H663" s="40">
        <v>0.95100000000000007</v>
      </c>
      <c r="I663" s="35">
        <f>ROUND((Reference!B$16*List!$H663)+Reference!B$17,0)</f>
        <v>1084</v>
      </c>
      <c r="J663" s="35">
        <f>ROUND((Reference!C$16*List!$H663)+Reference!C$17,0)</f>
        <v>1617</v>
      </c>
      <c r="K663" s="35">
        <f>ROUND((Reference!D$16*List!$H663)+Reference!D$17,0)</f>
        <v>1938</v>
      </c>
      <c r="L663" s="35">
        <f>ROUND((Reference!E$16*List!$H663)+Reference!E$17,0)</f>
        <v>2395</v>
      </c>
      <c r="M663" s="35">
        <f>ROUND((Reference!F$16*List!$H663)+Reference!F$17,0)</f>
        <v>2495</v>
      </c>
      <c r="N663" s="35">
        <f>ROUND((Reference!G$16*List!$H663)+Reference!G$17,0)</f>
        <v>2825</v>
      </c>
      <c r="O663" s="35">
        <f>ROUND((Reference!H$16*List!$H663)+Reference!H$17,0)</f>
        <v>2933</v>
      </c>
      <c r="P663" s="35">
        <f>ROUND((Reference!I$16*List!$H663)+Reference!I$17,0)</f>
        <v>3048</v>
      </c>
      <c r="Q663" s="35">
        <f>ROUND((Reference!J$16*List!$H663)+Reference!J$17,0)</f>
        <v>3530</v>
      </c>
      <c r="R663" s="35">
        <f>ROUND((Reference!K$16*List!$H663)+Reference!K$17,0)</f>
        <v>3641</v>
      </c>
      <c r="S663" s="35">
        <f>ROUND((Reference!L$16*List!$H663)+Reference!L$17,0)</f>
        <v>3929</v>
      </c>
      <c r="T663" s="35">
        <f>ROUND((Reference!M$16*List!$H663)+Reference!M$17,0)</f>
        <v>4693</v>
      </c>
      <c r="U663" s="35">
        <f>ROUND((Reference!N$16*List!$H663)+Reference!N$17,0)</f>
        <v>18934</v>
      </c>
      <c r="V663" s="36">
        <f>ROUND((Reference!O$16*List!$H663)+Reference!O$17,0)</f>
        <v>704</v>
      </c>
      <c r="W663" s="36">
        <f>ROUND((Reference!P$16*List!$H663)+Reference!P$17,0)</f>
        <v>992</v>
      </c>
      <c r="X663" s="36">
        <f>ROUND((Reference!Q$16*List!$H663)+Reference!Q$17,0)</f>
        <v>496</v>
      </c>
      <c r="Y663" s="37"/>
      <c r="Z663" s="4" t="str">
        <f t="shared" si="21"/>
        <v>JERSEY, Illinois</v>
      </c>
      <c r="AA663" s="31" t="s">
        <v>2313</v>
      </c>
      <c r="AB663" s="38" t="s">
        <v>54</v>
      </c>
      <c r="AC663" s="32" t="s">
        <v>2210</v>
      </c>
      <c r="AD663" s="39"/>
      <c r="AE663">
        <f t="shared" si="22"/>
        <v>0.95100000000000007</v>
      </c>
    </row>
    <row r="664" spans="1:31" x14ac:dyDescent="0.35">
      <c r="A664" s="28" t="s">
        <v>2314</v>
      </c>
      <c r="B664" s="28" t="s">
        <v>2315</v>
      </c>
      <c r="C664" s="41">
        <v>99914</v>
      </c>
      <c r="D664" s="30" t="s">
        <v>107</v>
      </c>
      <c r="E664" s="42" t="s">
        <v>2316</v>
      </c>
      <c r="F664" s="55" t="s">
        <v>2210</v>
      </c>
      <c r="G664" s="33" t="s">
        <v>64</v>
      </c>
      <c r="H664" s="44">
        <v>0.84360000000000002</v>
      </c>
      <c r="I664" s="35">
        <f>ROUND((Reference!B$16*List!$H664)+Reference!B$17,0)</f>
        <v>992</v>
      </c>
      <c r="J664" s="35">
        <f>ROUND((Reference!C$16*List!$H664)+Reference!C$17,0)</f>
        <v>1480</v>
      </c>
      <c r="K664" s="35">
        <f>ROUND((Reference!D$16*List!$H664)+Reference!D$17,0)</f>
        <v>1773</v>
      </c>
      <c r="L664" s="35">
        <f>ROUND((Reference!E$16*List!$H664)+Reference!E$17,0)</f>
        <v>2192</v>
      </c>
      <c r="M664" s="35">
        <f>ROUND((Reference!F$16*List!$H664)+Reference!F$17,0)</f>
        <v>2284</v>
      </c>
      <c r="N664" s="35">
        <f>ROUND((Reference!G$16*List!$H664)+Reference!G$17,0)</f>
        <v>2585</v>
      </c>
      <c r="O664" s="35">
        <f>ROUND((Reference!H$16*List!$H664)+Reference!H$17,0)</f>
        <v>2684</v>
      </c>
      <c r="P664" s="35">
        <f>ROUND((Reference!I$16*List!$H664)+Reference!I$17,0)</f>
        <v>2790</v>
      </c>
      <c r="Q664" s="35">
        <f>ROUND((Reference!J$16*List!$H664)+Reference!J$17,0)</f>
        <v>3230</v>
      </c>
      <c r="R664" s="35">
        <f>ROUND((Reference!K$16*List!$H664)+Reference!K$17,0)</f>
        <v>3332</v>
      </c>
      <c r="S664" s="35">
        <f>ROUND((Reference!L$16*List!$H664)+Reference!L$17,0)</f>
        <v>3596</v>
      </c>
      <c r="T664" s="35">
        <f>ROUND((Reference!M$16*List!$H664)+Reference!M$17,0)</f>
        <v>4294</v>
      </c>
      <c r="U664" s="35">
        <f>ROUND((Reference!N$16*List!$H664)+Reference!N$17,0)</f>
        <v>17327</v>
      </c>
      <c r="V664" s="36">
        <f>ROUND((Reference!O$16*List!$H664)+Reference!O$17,0)</f>
        <v>644</v>
      </c>
      <c r="W664" s="36">
        <f>ROUND((Reference!P$16*List!$H664)+Reference!P$17,0)</f>
        <v>908</v>
      </c>
      <c r="X664" s="36">
        <f>ROUND((Reference!Q$16*List!$H664)+Reference!Q$17,0)</f>
        <v>454</v>
      </c>
      <c r="Y664" s="37"/>
      <c r="Z664" s="4" t="str">
        <f t="shared" si="21"/>
        <v>JO DAVIESS, Illinois</v>
      </c>
      <c r="AA664" s="42" t="s">
        <v>2316</v>
      </c>
      <c r="AB664" s="38" t="s">
        <v>54</v>
      </c>
      <c r="AC664" s="43" t="s">
        <v>2210</v>
      </c>
      <c r="AD664" s="45"/>
      <c r="AE664">
        <f t="shared" si="22"/>
        <v>0.84360000000000002</v>
      </c>
    </row>
    <row r="665" spans="1:31" x14ac:dyDescent="0.35">
      <c r="A665" s="28" t="s">
        <v>2317</v>
      </c>
      <c r="B665" s="28" t="s">
        <v>2318</v>
      </c>
      <c r="C665" s="29">
        <v>16060</v>
      </c>
      <c r="D665" s="30" t="s">
        <v>500</v>
      </c>
      <c r="E665" s="31" t="s">
        <v>637</v>
      </c>
      <c r="F665" s="55" t="s">
        <v>2210</v>
      </c>
      <c r="G665" s="33" t="s">
        <v>53</v>
      </c>
      <c r="H665" s="44">
        <v>0.8357</v>
      </c>
      <c r="I665" s="35">
        <f>ROUND((Reference!B$16*List!$H665)+Reference!B$17,0)</f>
        <v>985</v>
      </c>
      <c r="J665" s="35">
        <f>ROUND((Reference!C$16*List!$H665)+Reference!C$17,0)</f>
        <v>1470</v>
      </c>
      <c r="K665" s="35">
        <f>ROUND((Reference!D$16*List!$H665)+Reference!D$17,0)</f>
        <v>1761</v>
      </c>
      <c r="L665" s="35">
        <f>ROUND((Reference!E$16*List!$H665)+Reference!E$17,0)</f>
        <v>2177</v>
      </c>
      <c r="M665" s="35">
        <f>ROUND((Reference!F$16*List!$H665)+Reference!F$17,0)</f>
        <v>2268</v>
      </c>
      <c r="N665" s="35">
        <f>ROUND((Reference!G$16*List!$H665)+Reference!G$17,0)</f>
        <v>2568</v>
      </c>
      <c r="O665" s="35">
        <f>ROUND((Reference!H$16*List!$H665)+Reference!H$17,0)</f>
        <v>2666</v>
      </c>
      <c r="P665" s="35">
        <f>ROUND((Reference!I$16*List!$H665)+Reference!I$17,0)</f>
        <v>2771</v>
      </c>
      <c r="Q665" s="35">
        <f>ROUND((Reference!J$16*List!$H665)+Reference!J$17,0)</f>
        <v>3208</v>
      </c>
      <c r="R665" s="35">
        <f>ROUND((Reference!K$16*List!$H665)+Reference!K$17,0)</f>
        <v>3310</v>
      </c>
      <c r="S665" s="35">
        <f>ROUND((Reference!L$16*List!$H665)+Reference!L$17,0)</f>
        <v>3571</v>
      </c>
      <c r="T665" s="35">
        <f>ROUND((Reference!M$16*List!$H665)+Reference!M$17,0)</f>
        <v>4265</v>
      </c>
      <c r="U665" s="35">
        <f>ROUND((Reference!N$16*List!$H665)+Reference!N$17,0)</f>
        <v>17208</v>
      </c>
      <c r="V665" s="36">
        <f>ROUND((Reference!O$16*List!$H665)+Reference!O$17,0)</f>
        <v>640</v>
      </c>
      <c r="W665" s="36">
        <f>ROUND((Reference!P$16*List!$H665)+Reference!P$17,0)</f>
        <v>901</v>
      </c>
      <c r="X665" s="36">
        <f>ROUND((Reference!Q$16*List!$H665)+Reference!Q$17,0)</f>
        <v>451</v>
      </c>
      <c r="Y665" s="37"/>
      <c r="Z665" s="4" t="str">
        <f t="shared" si="21"/>
        <v>JOHNSON, Illinois</v>
      </c>
      <c r="AA665" s="42" t="s">
        <v>637</v>
      </c>
      <c r="AB665" s="38" t="s">
        <v>54</v>
      </c>
      <c r="AC665" s="43" t="s">
        <v>2210</v>
      </c>
      <c r="AD665" s="45"/>
      <c r="AE665">
        <f t="shared" si="22"/>
        <v>0.8357</v>
      </c>
    </row>
    <row r="666" spans="1:31" x14ac:dyDescent="0.35">
      <c r="A666" s="28" t="s">
        <v>2319</v>
      </c>
      <c r="B666" s="28" t="s">
        <v>2320</v>
      </c>
      <c r="C666" s="29">
        <v>20994</v>
      </c>
      <c r="D666" s="30" t="s">
        <v>689</v>
      </c>
      <c r="E666" s="31" t="s">
        <v>2321</v>
      </c>
      <c r="F666" s="54" t="s">
        <v>2210</v>
      </c>
      <c r="G666" s="33" t="s">
        <v>53</v>
      </c>
      <c r="H666" s="44">
        <v>1.0297000000000001</v>
      </c>
      <c r="I666" s="35">
        <f>ROUND((Reference!B$16*List!$H666)+Reference!B$17,0)</f>
        <v>1152</v>
      </c>
      <c r="J666" s="35">
        <f>ROUND((Reference!C$16*List!$H666)+Reference!C$17,0)</f>
        <v>1718</v>
      </c>
      <c r="K666" s="35">
        <f>ROUND((Reference!D$16*List!$H666)+Reference!D$17,0)</f>
        <v>2058</v>
      </c>
      <c r="L666" s="35">
        <f>ROUND((Reference!E$16*List!$H666)+Reference!E$17,0)</f>
        <v>2544</v>
      </c>
      <c r="M666" s="35">
        <f>ROUND((Reference!F$16*List!$H666)+Reference!F$17,0)</f>
        <v>2651</v>
      </c>
      <c r="N666" s="35">
        <f>ROUND((Reference!G$16*List!$H666)+Reference!G$17,0)</f>
        <v>3001</v>
      </c>
      <c r="O666" s="35">
        <f>ROUND((Reference!H$16*List!$H666)+Reference!H$17,0)</f>
        <v>3116</v>
      </c>
      <c r="P666" s="35">
        <f>ROUND((Reference!I$16*List!$H666)+Reference!I$17,0)</f>
        <v>3238</v>
      </c>
      <c r="Q666" s="35">
        <f>ROUND((Reference!J$16*List!$H666)+Reference!J$17,0)</f>
        <v>3749</v>
      </c>
      <c r="R666" s="35">
        <f>ROUND((Reference!K$16*List!$H666)+Reference!K$17,0)</f>
        <v>3868</v>
      </c>
      <c r="S666" s="35">
        <f>ROUND((Reference!L$16*List!$H666)+Reference!L$17,0)</f>
        <v>4174</v>
      </c>
      <c r="T666" s="35">
        <f>ROUND((Reference!M$16*List!$H666)+Reference!M$17,0)</f>
        <v>4985</v>
      </c>
      <c r="U666" s="35">
        <f>ROUND((Reference!N$16*List!$H666)+Reference!N$17,0)</f>
        <v>20112</v>
      </c>
      <c r="V666" s="36">
        <f>ROUND((Reference!O$16*List!$H666)+Reference!O$17,0)</f>
        <v>748</v>
      </c>
      <c r="W666" s="36">
        <f>ROUND((Reference!P$16*List!$H666)+Reference!P$17,0)</f>
        <v>1053</v>
      </c>
      <c r="X666" s="36">
        <f>ROUND((Reference!Q$16*List!$H666)+Reference!Q$17,0)</f>
        <v>527</v>
      </c>
      <c r="Y666" s="37"/>
      <c r="Z666" s="4" t="str">
        <f t="shared" si="21"/>
        <v>KANE, Illinois</v>
      </c>
      <c r="AA666" s="42" t="s">
        <v>2321</v>
      </c>
      <c r="AB666" s="38" t="s">
        <v>54</v>
      </c>
      <c r="AC666" s="43" t="s">
        <v>2210</v>
      </c>
      <c r="AD666" s="45"/>
      <c r="AE666">
        <f t="shared" si="22"/>
        <v>1.0297000000000001</v>
      </c>
    </row>
    <row r="667" spans="1:31" x14ac:dyDescent="0.35">
      <c r="A667" s="28" t="s">
        <v>2322</v>
      </c>
      <c r="B667" s="28" t="s">
        <v>2323</v>
      </c>
      <c r="C667" s="29">
        <v>28100</v>
      </c>
      <c r="D667" s="30" t="s">
        <v>1009</v>
      </c>
      <c r="E667" s="31" t="s">
        <v>2324</v>
      </c>
      <c r="F667" s="54" t="s">
        <v>2210</v>
      </c>
      <c r="G667" s="33" t="s">
        <v>53</v>
      </c>
      <c r="H667" s="44">
        <v>0.9194</v>
      </c>
      <c r="I667" s="35">
        <f>ROUND((Reference!B$16*List!$H667)+Reference!B$17,0)</f>
        <v>1057</v>
      </c>
      <c r="J667" s="35">
        <f>ROUND((Reference!C$16*List!$H667)+Reference!C$17,0)</f>
        <v>1577</v>
      </c>
      <c r="K667" s="35">
        <f>ROUND((Reference!D$16*List!$H667)+Reference!D$17,0)</f>
        <v>1889</v>
      </c>
      <c r="L667" s="35">
        <f>ROUND((Reference!E$16*List!$H667)+Reference!E$17,0)</f>
        <v>2335</v>
      </c>
      <c r="M667" s="35">
        <f>ROUND((Reference!F$16*List!$H667)+Reference!F$17,0)</f>
        <v>2433</v>
      </c>
      <c r="N667" s="35">
        <f>ROUND((Reference!G$16*List!$H667)+Reference!G$17,0)</f>
        <v>2754</v>
      </c>
      <c r="O667" s="35">
        <f>ROUND((Reference!H$16*List!$H667)+Reference!H$17,0)</f>
        <v>2860</v>
      </c>
      <c r="P667" s="35">
        <f>ROUND((Reference!I$16*List!$H667)+Reference!I$17,0)</f>
        <v>2972</v>
      </c>
      <c r="Q667" s="35">
        <f>ROUND((Reference!J$16*List!$H667)+Reference!J$17,0)</f>
        <v>3442</v>
      </c>
      <c r="R667" s="35">
        <f>ROUND((Reference!K$16*List!$H667)+Reference!K$17,0)</f>
        <v>3550</v>
      </c>
      <c r="S667" s="35">
        <f>ROUND((Reference!L$16*List!$H667)+Reference!L$17,0)</f>
        <v>3831</v>
      </c>
      <c r="T667" s="35">
        <f>ROUND((Reference!M$16*List!$H667)+Reference!M$17,0)</f>
        <v>4575</v>
      </c>
      <c r="U667" s="35">
        <f>ROUND((Reference!N$16*List!$H667)+Reference!N$17,0)</f>
        <v>18461</v>
      </c>
      <c r="V667" s="36">
        <f>ROUND((Reference!O$16*List!$H667)+Reference!O$17,0)</f>
        <v>686</v>
      </c>
      <c r="W667" s="36">
        <f>ROUND((Reference!P$16*List!$H667)+Reference!P$17,0)</f>
        <v>967</v>
      </c>
      <c r="X667" s="36">
        <f>ROUND((Reference!Q$16*List!$H667)+Reference!Q$17,0)</f>
        <v>484</v>
      </c>
      <c r="Y667" s="37"/>
      <c r="Z667" s="4" t="str">
        <f t="shared" si="21"/>
        <v>KANKAKEE, Illinois</v>
      </c>
      <c r="AA667" s="42" t="s">
        <v>2324</v>
      </c>
      <c r="AB667" s="38" t="s">
        <v>54</v>
      </c>
      <c r="AC667" s="43" t="s">
        <v>2210</v>
      </c>
      <c r="AD667" s="45"/>
      <c r="AE667">
        <f t="shared" si="22"/>
        <v>0.9194</v>
      </c>
    </row>
    <row r="668" spans="1:31" x14ac:dyDescent="0.35">
      <c r="A668" s="28" t="s">
        <v>2325</v>
      </c>
      <c r="B668" s="28" t="s">
        <v>2326</v>
      </c>
      <c r="C668" s="29">
        <v>20994</v>
      </c>
      <c r="D668" s="30" t="s">
        <v>689</v>
      </c>
      <c r="E668" s="31" t="s">
        <v>2327</v>
      </c>
      <c r="F668" s="54" t="s">
        <v>2210</v>
      </c>
      <c r="G668" s="33" t="s">
        <v>53</v>
      </c>
      <c r="H668" s="40">
        <v>1.0297000000000001</v>
      </c>
      <c r="I668" s="35">
        <f>ROUND((Reference!B$16*List!$H668)+Reference!B$17,0)</f>
        <v>1152</v>
      </c>
      <c r="J668" s="35">
        <f>ROUND((Reference!C$16*List!$H668)+Reference!C$17,0)</f>
        <v>1718</v>
      </c>
      <c r="K668" s="35">
        <f>ROUND((Reference!D$16*List!$H668)+Reference!D$17,0)</f>
        <v>2058</v>
      </c>
      <c r="L668" s="35">
        <f>ROUND((Reference!E$16*List!$H668)+Reference!E$17,0)</f>
        <v>2544</v>
      </c>
      <c r="M668" s="35">
        <f>ROUND((Reference!F$16*List!$H668)+Reference!F$17,0)</f>
        <v>2651</v>
      </c>
      <c r="N668" s="35">
        <f>ROUND((Reference!G$16*List!$H668)+Reference!G$17,0)</f>
        <v>3001</v>
      </c>
      <c r="O668" s="35">
        <f>ROUND((Reference!H$16*List!$H668)+Reference!H$17,0)</f>
        <v>3116</v>
      </c>
      <c r="P668" s="35">
        <f>ROUND((Reference!I$16*List!$H668)+Reference!I$17,0)</f>
        <v>3238</v>
      </c>
      <c r="Q668" s="35">
        <f>ROUND((Reference!J$16*List!$H668)+Reference!J$17,0)</f>
        <v>3749</v>
      </c>
      <c r="R668" s="35">
        <f>ROUND((Reference!K$16*List!$H668)+Reference!K$17,0)</f>
        <v>3868</v>
      </c>
      <c r="S668" s="35">
        <f>ROUND((Reference!L$16*List!$H668)+Reference!L$17,0)</f>
        <v>4174</v>
      </c>
      <c r="T668" s="35">
        <f>ROUND((Reference!M$16*List!$H668)+Reference!M$17,0)</f>
        <v>4985</v>
      </c>
      <c r="U668" s="35">
        <f>ROUND((Reference!N$16*List!$H668)+Reference!N$17,0)</f>
        <v>20112</v>
      </c>
      <c r="V668" s="36">
        <f>ROUND((Reference!O$16*List!$H668)+Reference!O$17,0)</f>
        <v>748</v>
      </c>
      <c r="W668" s="36">
        <f>ROUND((Reference!P$16*List!$H668)+Reference!P$17,0)</f>
        <v>1053</v>
      </c>
      <c r="X668" s="36">
        <f>ROUND((Reference!Q$16*List!$H668)+Reference!Q$17,0)</f>
        <v>527</v>
      </c>
      <c r="Y668" s="37"/>
      <c r="Z668" s="4" t="str">
        <f t="shared" si="21"/>
        <v>KENDALL, Illinois</v>
      </c>
      <c r="AA668" s="31" t="s">
        <v>2327</v>
      </c>
      <c r="AB668" s="38" t="s">
        <v>54</v>
      </c>
      <c r="AC668" s="32" t="s">
        <v>2210</v>
      </c>
      <c r="AD668" s="39"/>
      <c r="AE668">
        <f t="shared" si="22"/>
        <v>1.0297000000000001</v>
      </c>
    </row>
    <row r="669" spans="1:31" x14ac:dyDescent="0.35">
      <c r="A669" s="28" t="s">
        <v>2328</v>
      </c>
      <c r="B669" s="28" t="s">
        <v>2329</v>
      </c>
      <c r="C669" s="29">
        <v>99914</v>
      </c>
      <c r="D669" s="30" t="s">
        <v>107</v>
      </c>
      <c r="E669" s="31" t="s">
        <v>2330</v>
      </c>
      <c r="F669" s="55" t="s">
        <v>2210</v>
      </c>
      <c r="G669" s="33" t="s">
        <v>64</v>
      </c>
      <c r="H669" s="44">
        <v>0.84360000000000002</v>
      </c>
      <c r="I669" s="35">
        <f>ROUND((Reference!B$16*List!$H669)+Reference!B$17,0)</f>
        <v>992</v>
      </c>
      <c r="J669" s="35">
        <f>ROUND((Reference!C$16*List!$H669)+Reference!C$17,0)</f>
        <v>1480</v>
      </c>
      <c r="K669" s="35">
        <f>ROUND((Reference!D$16*List!$H669)+Reference!D$17,0)</f>
        <v>1773</v>
      </c>
      <c r="L669" s="35">
        <f>ROUND((Reference!E$16*List!$H669)+Reference!E$17,0)</f>
        <v>2192</v>
      </c>
      <c r="M669" s="35">
        <f>ROUND((Reference!F$16*List!$H669)+Reference!F$17,0)</f>
        <v>2284</v>
      </c>
      <c r="N669" s="35">
        <f>ROUND((Reference!G$16*List!$H669)+Reference!G$17,0)</f>
        <v>2585</v>
      </c>
      <c r="O669" s="35">
        <f>ROUND((Reference!H$16*List!$H669)+Reference!H$17,0)</f>
        <v>2684</v>
      </c>
      <c r="P669" s="35">
        <f>ROUND((Reference!I$16*List!$H669)+Reference!I$17,0)</f>
        <v>2790</v>
      </c>
      <c r="Q669" s="35">
        <f>ROUND((Reference!J$16*List!$H669)+Reference!J$17,0)</f>
        <v>3230</v>
      </c>
      <c r="R669" s="35">
        <f>ROUND((Reference!K$16*List!$H669)+Reference!K$17,0)</f>
        <v>3332</v>
      </c>
      <c r="S669" s="35">
        <f>ROUND((Reference!L$16*List!$H669)+Reference!L$17,0)</f>
        <v>3596</v>
      </c>
      <c r="T669" s="35">
        <f>ROUND((Reference!M$16*List!$H669)+Reference!M$17,0)</f>
        <v>4294</v>
      </c>
      <c r="U669" s="35">
        <f>ROUND((Reference!N$16*List!$H669)+Reference!N$17,0)</f>
        <v>17327</v>
      </c>
      <c r="V669" s="36">
        <f>ROUND((Reference!O$16*List!$H669)+Reference!O$17,0)</f>
        <v>644</v>
      </c>
      <c r="W669" s="36">
        <f>ROUND((Reference!P$16*List!$H669)+Reference!P$17,0)</f>
        <v>908</v>
      </c>
      <c r="X669" s="36">
        <f>ROUND((Reference!Q$16*List!$H669)+Reference!Q$17,0)</f>
        <v>454</v>
      </c>
      <c r="Y669" s="37"/>
      <c r="Z669" s="4" t="str">
        <f t="shared" si="21"/>
        <v>KNOX, Illinois</v>
      </c>
      <c r="AA669" s="42" t="s">
        <v>2330</v>
      </c>
      <c r="AB669" s="38" t="s">
        <v>54</v>
      </c>
      <c r="AC669" s="43" t="s">
        <v>2210</v>
      </c>
      <c r="AD669" s="45"/>
      <c r="AE669">
        <f t="shared" si="22"/>
        <v>0.84360000000000002</v>
      </c>
    </row>
    <row r="670" spans="1:31" x14ac:dyDescent="0.35">
      <c r="A670" s="28" t="s">
        <v>2331</v>
      </c>
      <c r="B670" s="28" t="s">
        <v>2332</v>
      </c>
      <c r="C670" s="41">
        <v>29404</v>
      </c>
      <c r="D670" s="30" t="s">
        <v>1059</v>
      </c>
      <c r="E670" s="42" t="s">
        <v>849</v>
      </c>
      <c r="F670" s="54" t="s">
        <v>2210</v>
      </c>
      <c r="G670" s="33" t="s">
        <v>53</v>
      </c>
      <c r="H670" s="40">
        <v>0.98330000000000006</v>
      </c>
      <c r="I670" s="35">
        <f>ROUND((Reference!B$16*List!$H670)+Reference!B$17,0)</f>
        <v>1112</v>
      </c>
      <c r="J670" s="35">
        <f>ROUND((Reference!C$16*List!$H670)+Reference!C$17,0)</f>
        <v>1658</v>
      </c>
      <c r="K670" s="35">
        <f>ROUND((Reference!D$16*List!$H670)+Reference!D$17,0)</f>
        <v>1987</v>
      </c>
      <c r="L670" s="35">
        <f>ROUND((Reference!E$16*List!$H670)+Reference!E$17,0)</f>
        <v>2456</v>
      </c>
      <c r="M670" s="35">
        <f>ROUND((Reference!F$16*List!$H670)+Reference!F$17,0)</f>
        <v>2559</v>
      </c>
      <c r="N670" s="35">
        <f>ROUND((Reference!G$16*List!$H670)+Reference!G$17,0)</f>
        <v>2897</v>
      </c>
      <c r="O670" s="35">
        <f>ROUND((Reference!H$16*List!$H670)+Reference!H$17,0)</f>
        <v>3008</v>
      </c>
      <c r="P670" s="35">
        <f>ROUND((Reference!I$16*List!$H670)+Reference!I$17,0)</f>
        <v>3126</v>
      </c>
      <c r="Q670" s="35">
        <f>ROUND((Reference!J$16*List!$H670)+Reference!J$17,0)</f>
        <v>3620</v>
      </c>
      <c r="R670" s="35">
        <f>ROUND((Reference!K$16*List!$H670)+Reference!K$17,0)</f>
        <v>3734</v>
      </c>
      <c r="S670" s="35">
        <f>ROUND((Reference!L$16*List!$H670)+Reference!L$17,0)</f>
        <v>4029</v>
      </c>
      <c r="T670" s="35">
        <f>ROUND((Reference!M$16*List!$H670)+Reference!M$17,0)</f>
        <v>4813</v>
      </c>
      <c r="U670" s="35">
        <f>ROUND((Reference!N$16*List!$H670)+Reference!N$17,0)</f>
        <v>19417</v>
      </c>
      <c r="V670" s="36">
        <f>ROUND((Reference!O$16*List!$H670)+Reference!O$17,0)</f>
        <v>722</v>
      </c>
      <c r="W670" s="36">
        <f>ROUND((Reference!P$16*List!$H670)+Reference!P$17,0)</f>
        <v>1017</v>
      </c>
      <c r="X670" s="36">
        <f>ROUND((Reference!Q$16*List!$H670)+Reference!Q$17,0)</f>
        <v>509</v>
      </c>
      <c r="Y670" s="37"/>
      <c r="Z670" s="4" t="str">
        <f t="shared" si="21"/>
        <v>LAKE, Illinois</v>
      </c>
      <c r="AA670" s="31" t="s">
        <v>849</v>
      </c>
      <c r="AB670" s="38" t="s">
        <v>54</v>
      </c>
      <c r="AC670" s="32" t="s">
        <v>2210</v>
      </c>
      <c r="AD670" s="39"/>
      <c r="AE670">
        <f t="shared" si="22"/>
        <v>0.98330000000000006</v>
      </c>
    </row>
    <row r="671" spans="1:31" x14ac:dyDescent="0.35">
      <c r="A671" s="28" t="s">
        <v>2333</v>
      </c>
      <c r="B671" s="28" t="s">
        <v>2334</v>
      </c>
      <c r="C671" s="29">
        <v>99914</v>
      </c>
      <c r="D671" s="30" t="s">
        <v>107</v>
      </c>
      <c r="E671" s="31" t="s">
        <v>2335</v>
      </c>
      <c r="F671" s="55" t="s">
        <v>2210</v>
      </c>
      <c r="G671" s="33" t="s">
        <v>64</v>
      </c>
      <c r="H671" s="44">
        <v>0.84360000000000002</v>
      </c>
      <c r="I671" s="35">
        <f>ROUND((Reference!B$16*List!$H671)+Reference!B$17,0)</f>
        <v>992</v>
      </c>
      <c r="J671" s="35">
        <f>ROUND((Reference!C$16*List!$H671)+Reference!C$17,0)</f>
        <v>1480</v>
      </c>
      <c r="K671" s="35">
        <f>ROUND((Reference!D$16*List!$H671)+Reference!D$17,0)</f>
        <v>1773</v>
      </c>
      <c r="L671" s="35">
        <f>ROUND((Reference!E$16*List!$H671)+Reference!E$17,0)</f>
        <v>2192</v>
      </c>
      <c r="M671" s="35">
        <f>ROUND((Reference!F$16*List!$H671)+Reference!F$17,0)</f>
        <v>2284</v>
      </c>
      <c r="N671" s="35">
        <f>ROUND((Reference!G$16*List!$H671)+Reference!G$17,0)</f>
        <v>2585</v>
      </c>
      <c r="O671" s="35">
        <f>ROUND((Reference!H$16*List!$H671)+Reference!H$17,0)</f>
        <v>2684</v>
      </c>
      <c r="P671" s="35">
        <f>ROUND((Reference!I$16*List!$H671)+Reference!I$17,0)</f>
        <v>2790</v>
      </c>
      <c r="Q671" s="35">
        <f>ROUND((Reference!J$16*List!$H671)+Reference!J$17,0)</f>
        <v>3230</v>
      </c>
      <c r="R671" s="35">
        <f>ROUND((Reference!K$16*List!$H671)+Reference!K$17,0)</f>
        <v>3332</v>
      </c>
      <c r="S671" s="35">
        <f>ROUND((Reference!L$16*List!$H671)+Reference!L$17,0)</f>
        <v>3596</v>
      </c>
      <c r="T671" s="35">
        <f>ROUND((Reference!M$16*List!$H671)+Reference!M$17,0)</f>
        <v>4294</v>
      </c>
      <c r="U671" s="35">
        <f>ROUND((Reference!N$16*List!$H671)+Reference!N$17,0)</f>
        <v>17327</v>
      </c>
      <c r="V671" s="36">
        <f>ROUND((Reference!O$16*List!$H671)+Reference!O$17,0)</f>
        <v>644</v>
      </c>
      <c r="W671" s="36">
        <f>ROUND((Reference!P$16*List!$H671)+Reference!P$17,0)</f>
        <v>908</v>
      </c>
      <c r="X671" s="36">
        <f>ROUND((Reference!Q$16*List!$H671)+Reference!Q$17,0)</f>
        <v>454</v>
      </c>
      <c r="Y671" s="37"/>
      <c r="Z671" s="4" t="str">
        <f t="shared" si="21"/>
        <v>LA SALLE, Illinois</v>
      </c>
      <c r="AA671" s="42" t="s">
        <v>2335</v>
      </c>
      <c r="AB671" s="38" t="s">
        <v>54</v>
      </c>
      <c r="AC671" s="43" t="s">
        <v>2210</v>
      </c>
      <c r="AD671" s="45"/>
      <c r="AE671">
        <f t="shared" si="22"/>
        <v>0.84360000000000002</v>
      </c>
    </row>
    <row r="672" spans="1:31" x14ac:dyDescent="0.35">
      <c r="A672" s="28" t="s">
        <v>2336</v>
      </c>
      <c r="B672" s="28" t="s">
        <v>2337</v>
      </c>
      <c r="C672" s="41">
        <v>99914</v>
      </c>
      <c r="D672" s="30" t="s">
        <v>107</v>
      </c>
      <c r="E672" s="42" t="s">
        <v>219</v>
      </c>
      <c r="F672" s="55" t="s">
        <v>2210</v>
      </c>
      <c r="G672" s="33" t="s">
        <v>64</v>
      </c>
      <c r="H672" s="44">
        <v>0.84360000000000002</v>
      </c>
      <c r="I672" s="35">
        <f>ROUND((Reference!B$16*List!$H672)+Reference!B$17,0)</f>
        <v>992</v>
      </c>
      <c r="J672" s="35">
        <f>ROUND((Reference!C$16*List!$H672)+Reference!C$17,0)</f>
        <v>1480</v>
      </c>
      <c r="K672" s="35">
        <f>ROUND((Reference!D$16*List!$H672)+Reference!D$17,0)</f>
        <v>1773</v>
      </c>
      <c r="L672" s="35">
        <f>ROUND((Reference!E$16*List!$H672)+Reference!E$17,0)</f>
        <v>2192</v>
      </c>
      <c r="M672" s="35">
        <f>ROUND((Reference!F$16*List!$H672)+Reference!F$17,0)</f>
        <v>2284</v>
      </c>
      <c r="N672" s="35">
        <f>ROUND((Reference!G$16*List!$H672)+Reference!G$17,0)</f>
        <v>2585</v>
      </c>
      <c r="O672" s="35">
        <f>ROUND((Reference!H$16*List!$H672)+Reference!H$17,0)</f>
        <v>2684</v>
      </c>
      <c r="P672" s="35">
        <f>ROUND((Reference!I$16*List!$H672)+Reference!I$17,0)</f>
        <v>2790</v>
      </c>
      <c r="Q672" s="35">
        <f>ROUND((Reference!J$16*List!$H672)+Reference!J$17,0)</f>
        <v>3230</v>
      </c>
      <c r="R672" s="35">
        <f>ROUND((Reference!K$16*List!$H672)+Reference!K$17,0)</f>
        <v>3332</v>
      </c>
      <c r="S672" s="35">
        <f>ROUND((Reference!L$16*List!$H672)+Reference!L$17,0)</f>
        <v>3596</v>
      </c>
      <c r="T672" s="35">
        <f>ROUND((Reference!M$16*List!$H672)+Reference!M$17,0)</f>
        <v>4294</v>
      </c>
      <c r="U672" s="35">
        <f>ROUND((Reference!N$16*List!$H672)+Reference!N$17,0)</f>
        <v>17327</v>
      </c>
      <c r="V672" s="36">
        <f>ROUND((Reference!O$16*List!$H672)+Reference!O$17,0)</f>
        <v>644</v>
      </c>
      <c r="W672" s="36">
        <f>ROUND((Reference!P$16*List!$H672)+Reference!P$17,0)</f>
        <v>908</v>
      </c>
      <c r="X672" s="36">
        <f>ROUND((Reference!Q$16*List!$H672)+Reference!Q$17,0)</f>
        <v>454</v>
      </c>
      <c r="Y672" s="37"/>
      <c r="Z672" s="4" t="str">
        <f t="shared" si="21"/>
        <v>LAWRENCE, Illinois</v>
      </c>
      <c r="AA672" s="42" t="s">
        <v>219</v>
      </c>
      <c r="AB672" s="38" t="s">
        <v>54</v>
      </c>
      <c r="AC672" s="43" t="s">
        <v>2210</v>
      </c>
      <c r="AD672" s="45"/>
      <c r="AE672">
        <f t="shared" si="22"/>
        <v>0.84360000000000002</v>
      </c>
    </row>
    <row r="673" spans="1:31" x14ac:dyDescent="0.35">
      <c r="A673" s="28" t="s">
        <v>2338</v>
      </c>
      <c r="B673" s="28" t="s">
        <v>2339</v>
      </c>
      <c r="C673" s="41">
        <v>99914</v>
      </c>
      <c r="D673" s="30" t="s">
        <v>107</v>
      </c>
      <c r="E673" s="42" t="s">
        <v>224</v>
      </c>
      <c r="F673" s="55" t="s">
        <v>2210</v>
      </c>
      <c r="G673" s="33" t="s">
        <v>64</v>
      </c>
      <c r="H673" s="40">
        <v>0.84360000000000002</v>
      </c>
      <c r="I673" s="35">
        <f>ROUND((Reference!B$16*List!$H673)+Reference!B$17,0)</f>
        <v>992</v>
      </c>
      <c r="J673" s="35">
        <f>ROUND((Reference!C$16*List!$H673)+Reference!C$17,0)</f>
        <v>1480</v>
      </c>
      <c r="K673" s="35">
        <f>ROUND((Reference!D$16*List!$H673)+Reference!D$17,0)</f>
        <v>1773</v>
      </c>
      <c r="L673" s="35">
        <f>ROUND((Reference!E$16*List!$H673)+Reference!E$17,0)</f>
        <v>2192</v>
      </c>
      <c r="M673" s="35">
        <f>ROUND((Reference!F$16*List!$H673)+Reference!F$17,0)</f>
        <v>2284</v>
      </c>
      <c r="N673" s="35">
        <f>ROUND((Reference!G$16*List!$H673)+Reference!G$17,0)</f>
        <v>2585</v>
      </c>
      <c r="O673" s="35">
        <f>ROUND((Reference!H$16*List!$H673)+Reference!H$17,0)</f>
        <v>2684</v>
      </c>
      <c r="P673" s="35">
        <f>ROUND((Reference!I$16*List!$H673)+Reference!I$17,0)</f>
        <v>2790</v>
      </c>
      <c r="Q673" s="35">
        <f>ROUND((Reference!J$16*List!$H673)+Reference!J$17,0)</f>
        <v>3230</v>
      </c>
      <c r="R673" s="35">
        <f>ROUND((Reference!K$16*List!$H673)+Reference!K$17,0)</f>
        <v>3332</v>
      </c>
      <c r="S673" s="35">
        <f>ROUND((Reference!L$16*List!$H673)+Reference!L$17,0)</f>
        <v>3596</v>
      </c>
      <c r="T673" s="35">
        <f>ROUND((Reference!M$16*List!$H673)+Reference!M$17,0)</f>
        <v>4294</v>
      </c>
      <c r="U673" s="35">
        <f>ROUND((Reference!N$16*List!$H673)+Reference!N$17,0)</f>
        <v>17327</v>
      </c>
      <c r="V673" s="36">
        <f>ROUND((Reference!O$16*List!$H673)+Reference!O$17,0)</f>
        <v>644</v>
      </c>
      <c r="W673" s="36">
        <f>ROUND((Reference!P$16*List!$H673)+Reference!P$17,0)</f>
        <v>908</v>
      </c>
      <c r="X673" s="36">
        <f>ROUND((Reference!Q$16*List!$H673)+Reference!Q$17,0)</f>
        <v>454</v>
      </c>
      <c r="Y673" s="37"/>
      <c r="Z673" s="4" t="str">
        <f t="shared" si="21"/>
        <v>LEE, Illinois</v>
      </c>
      <c r="AA673" s="31" t="s">
        <v>224</v>
      </c>
      <c r="AB673" s="38" t="s">
        <v>54</v>
      </c>
      <c r="AC673" s="32" t="s">
        <v>2210</v>
      </c>
      <c r="AD673" s="39"/>
      <c r="AE673">
        <f t="shared" si="22"/>
        <v>0.84360000000000002</v>
      </c>
    </row>
    <row r="674" spans="1:31" x14ac:dyDescent="0.35">
      <c r="A674" s="28" t="s">
        <v>2340</v>
      </c>
      <c r="B674" s="28" t="s">
        <v>2341</v>
      </c>
      <c r="C674" s="29">
        <v>99914</v>
      </c>
      <c r="D674" s="30" t="s">
        <v>107</v>
      </c>
      <c r="E674" s="31" t="s">
        <v>2342</v>
      </c>
      <c r="F674" s="55" t="s">
        <v>2210</v>
      </c>
      <c r="G674" s="33" t="s">
        <v>64</v>
      </c>
      <c r="H674" s="44">
        <v>0.84360000000000002</v>
      </c>
      <c r="I674" s="35">
        <f>ROUND((Reference!B$16*List!$H674)+Reference!B$17,0)</f>
        <v>992</v>
      </c>
      <c r="J674" s="35">
        <f>ROUND((Reference!C$16*List!$H674)+Reference!C$17,0)</f>
        <v>1480</v>
      </c>
      <c r="K674" s="35">
        <f>ROUND((Reference!D$16*List!$H674)+Reference!D$17,0)</f>
        <v>1773</v>
      </c>
      <c r="L674" s="35">
        <f>ROUND((Reference!E$16*List!$H674)+Reference!E$17,0)</f>
        <v>2192</v>
      </c>
      <c r="M674" s="35">
        <f>ROUND((Reference!F$16*List!$H674)+Reference!F$17,0)</f>
        <v>2284</v>
      </c>
      <c r="N674" s="35">
        <f>ROUND((Reference!G$16*List!$H674)+Reference!G$17,0)</f>
        <v>2585</v>
      </c>
      <c r="O674" s="35">
        <f>ROUND((Reference!H$16*List!$H674)+Reference!H$17,0)</f>
        <v>2684</v>
      </c>
      <c r="P674" s="35">
        <f>ROUND((Reference!I$16*List!$H674)+Reference!I$17,0)</f>
        <v>2790</v>
      </c>
      <c r="Q674" s="35">
        <f>ROUND((Reference!J$16*List!$H674)+Reference!J$17,0)</f>
        <v>3230</v>
      </c>
      <c r="R674" s="35">
        <f>ROUND((Reference!K$16*List!$H674)+Reference!K$17,0)</f>
        <v>3332</v>
      </c>
      <c r="S674" s="35">
        <f>ROUND((Reference!L$16*List!$H674)+Reference!L$17,0)</f>
        <v>3596</v>
      </c>
      <c r="T674" s="35">
        <f>ROUND((Reference!M$16*List!$H674)+Reference!M$17,0)</f>
        <v>4294</v>
      </c>
      <c r="U674" s="35">
        <f>ROUND((Reference!N$16*List!$H674)+Reference!N$17,0)</f>
        <v>17327</v>
      </c>
      <c r="V674" s="36">
        <f>ROUND((Reference!O$16*List!$H674)+Reference!O$17,0)</f>
        <v>644</v>
      </c>
      <c r="W674" s="36">
        <f>ROUND((Reference!P$16*List!$H674)+Reference!P$17,0)</f>
        <v>908</v>
      </c>
      <c r="X674" s="36">
        <f>ROUND((Reference!Q$16*List!$H674)+Reference!Q$17,0)</f>
        <v>454</v>
      </c>
      <c r="Y674" s="37"/>
      <c r="Z674" s="4" t="str">
        <f t="shared" si="21"/>
        <v>LIVINGSTON, Illinois</v>
      </c>
      <c r="AA674" s="42" t="s">
        <v>2342</v>
      </c>
      <c r="AB674" s="38" t="s">
        <v>54</v>
      </c>
      <c r="AC674" s="43" t="s">
        <v>2210</v>
      </c>
      <c r="AD674" s="45"/>
      <c r="AE674">
        <f t="shared" si="22"/>
        <v>0.84360000000000002</v>
      </c>
    </row>
    <row r="675" spans="1:31" x14ac:dyDescent="0.35">
      <c r="A675" s="28" t="s">
        <v>2343</v>
      </c>
      <c r="B675" s="28" t="s">
        <v>2344</v>
      </c>
      <c r="C675" s="29">
        <v>99914</v>
      </c>
      <c r="D675" s="30" t="s">
        <v>107</v>
      </c>
      <c r="E675" s="31" t="s">
        <v>659</v>
      </c>
      <c r="F675" s="55" t="s">
        <v>2210</v>
      </c>
      <c r="G675" s="33" t="s">
        <v>64</v>
      </c>
      <c r="H675" s="44">
        <v>0.84360000000000002</v>
      </c>
      <c r="I675" s="35">
        <f>ROUND((Reference!B$16*List!$H675)+Reference!B$17,0)</f>
        <v>992</v>
      </c>
      <c r="J675" s="35">
        <f>ROUND((Reference!C$16*List!$H675)+Reference!C$17,0)</f>
        <v>1480</v>
      </c>
      <c r="K675" s="35">
        <f>ROUND((Reference!D$16*List!$H675)+Reference!D$17,0)</f>
        <v>1773</v>
      </c>
      <c r="L675" s="35">
        <f>ROUND((Reference!E$16*List!$H675)+Reference!E$17,0)</f>
        <v>2192</v>
      </c>
      <c r="M675" s="35">
        <f>ROUND((Reference!F$16*List!$H675)+Reference!F$17,0)</f>
        <v>2284</v>
      </c>
      <c r="N675" s="35">
        <f>ROUND((Reference!G$16*List!$H675)+Reference!G$17,0)</f>
        <v>2585</v>
      </c>
      <c r="O675" s="35">
        <f>ROUND((Reference!H$16*List!$H675)+Reference!H$17,0)</f>
        <v>2684</v>
      </c>
      <c r="P675" s="35">
        <f>ROUND((Reference!I$16*List!$H675)+Reference!I$17,0)</f>
        <v>2790</v>
      </c>
      <c r="Q675" s="35">
        <f>ROUND((Reference!J$16*List!$H675)+Reference!J$17,0)</f>
        <v>3230</v>
      </c>
      <c r="R675" s="35">
        <f>ROUND((Reference!K$16*List!$H675)+Reference!K$17,0)</f>
        <v>3332</v>
      </c>
      <c r="S675" s="35">
        <f>ROUND((Reference!L$16*List!$H675)+Reference!L$17,0)</f>
        <v>3596</v>
      </c>
      <c r="T675" s="35">
        <f>ROUND((Reference!M$16*List!$H675)+Reference!M$17,0)</f>
        <v>4294</v>
      </c>
      <c r="U675" s="35">
        <f>ROUND((Reference!N$16*List!$H675)+Reference!N$17,0)</f>
        <v>17327</v>
      </c>
      <c r="V675" s="36">
        <f>ROUND((Reference!O$16*List!$H675)+Reference!O$17,0)</f>
        <v>644</v>
      </c>
      <c r="W675" s="36">
        <f>ROUND((Reference!P$16*List!$H675)+Reference!P$17,0)</f>
        <v>908</v>
      </c>
      <c r="X675" s="36">
        <f>ROUND((Reference!Q$16*List!$H675)+Reference!Q$17,0)</f>
        <v>454</v>
      </c>
      <c r="Y675" s="37"/>
      <c r="Z675" s="4" t="str">
        <f t="shared" si="21"/>
        <v>LOGAN, Illinois</v>
      </c>
      <c r="AA675" s="42" t="s">
        <v>659</v>
      </c>
      <c r="AB675" s="38" t="s">
        <v>54</v>
      </c>
      <c r="AC675" s="43" t="s">
        <v>2210</v>
      </c>
      <c r="AD675" s="45"/>
      <c r="AE675">
        <f t="shared" si="22"/>
        <v>0.84360000000000002</v>
      </c>
    </row>
    <row r="676" spans="1:31" x14ac:dyDescent="0.35">
      <c r="A676" s="28" t="s">
        <v>2345</v>
      </c>
      <c r="B676" s="28" t="s">
        <v>2346</v>
      </c>
      <c r="C676" s="29">
        <v>99914</v>
      </c>
      <c r="D676" s="30" t="s">
        <v>107</v>
      </c>
      <c r="E676" s="31" t="s">
        <v>2347</v>
      </c>
      <c r="F676" s="55" t="s">
        <v>2210</v>
      </c>
      <c r="G676" s="33" t="s">
        <v>64</v>
      </c>
      <c r="H676" s="40">
        <v>0.84360000000000002</v>
      </c>
      <c r="I676" s="35">
        <f>ROUND((Reference!B$16*List!$H676)+Reference!B$17,0)</f>
        <v>992</v>
      </c>
      <c r="J676" s="35">
        <f>ROUND((Reference!C$16*List!$H676)+Reference!C$17,0)</f>
        <v>1480</v>
      </c>
      <c r="K676" s="35">
        <f>ROUND((Reference!D$16*List!$H676)+Reference!D$17,0)</f>
        <v>1773</v>
      </c>
      <c r="L676" s="35">
        <f>ROUND((Reference!E$16*List!$H676)+Reference!E$17,0)</f>
        <v>2192</v>
      </c>
      <c r="M676" s="35">
        <f>ROUND((Reference!F$16*List!$H676)+Reference!F$17,0)</f>
        <v>2284</v>
      </c>
      <c r="N676" s="35">
        <f>ROUND((Reference!G$16*List!$H676)+Reference!G$17,0)</f>
        <v>2585</v>
      </c>
      <c r="O676" s="35">
        <f>ROUND((Reference!H$16*List!$H676)+Reference!H$17,0)</f>
        <v>2684</v>
      </c>
      <c r="P676" s="35">
        <f>ROUND((Reference!I$16*List!$H676)+Reference!I$17,0)</f>
        <v>2790</v>
      </c>
      <c r="Q676" s="35">
        <f>ROUND((Reference!J$16*List!$H676)+Reference!J$17,0)</f>
        <v>3230</v>
      </c>
      <c r="R676" s="35">
        <f>ROUND((Reference!K$16*List!$H676)+Reference!K$17,0)</f>
        <v>3332</v>
      </c>
      <c r="S676" s="35">
        <f>ROUND((Reference!L$16*List!$H676)+Reference!L$17,0)</f>
        <v>3596</v>
      </c>
      <c r="T676" s="35">
        <f>ROUND((Reference!M$16*List!$H676)+Reference!M$17,0)</f>
        <v>4294</v>
      </c>
      <c r="U676" s="35">
        <f>ROUND((Reference!N$16*List!$H676)+Reference!N$17,0)</f>
        <v>17327</v>
      </c>
      <c r="V676" s="36">
        <f>ROUND((Reference!O$16*List!$H676)+Reference!O$17,0)</f>
        <v>644</v>
      </c>
      <c r="W676" s="36">
        <f>ROUND((Reference!P$16*List!$H676)+Reference!P$17,0)</f>
        <v>908</v>
      </c>
      <c r="X676" s="36">
        <f>ROUND((Reference!Q$16*List!$H676)+Reference!Q$17,0)</f>
        <v>454</v>
      </c>
      <c r="Y676" s="37"/>
      <c r="Z676" s="4" t="str">
        <f t="shared" si="21"/>
        <v>MC DONOUGH, Illinois</v>
      </c>
      <c r="AA676" s="31" t="s">
        <v>2347</v>
      </c>
      <c r="AB676" s="38" t="s">
        <v>54</v>
      </c>
      <c r="AC676" s="32" t="s">
        <v>2210</v>
      </c>
      <c r="AD676" s="39"/>
      <c r="AE676">
        <f t="shared" si="22"/>
        <v>0.84360000000000002</v>
      </c>
    </row>
    <row r="677" spans="1:31" x14ac:dyDescent="0.35">
      <c r="A677" s="28" t="s">
        <v>2348</v>
      </c>
      <c r="B677" s="28" t="s">
        <v>2349</v>
      </c>
      <c r="C677" s="41">
        <v>16984</v>
      </c>
      <c r="D677" s="30" t="s">
        <v>547</v>
      </c>
      <c r="E677" s="42" t="s">
        <v>2350</v>
      </c>
      <c r="F677" s="54" t="s">
        <v>2210</v>
      </c>
      <c r="G677" s="33" t="s">
        <v>53</v>
      </c>
      <c r="H677" s="40">
        <v>1.0505</v>
      </c>
      <c r="I677" s="35">
        <f>ROUND((Reference!B$16*List!$H677)+Reference!B$17,0)</f>
        <v>1170</v>
      </c>
      <c r="J677" s="35">
        <f>ROUND((Reference!C$16*List!$H677)+Reference!C$17,0)</f>
        <v>1744</v>
      </c>
      <c r="K677" s="35">
        <f>ROUND((Reference!D$16*List!$H677)+Reference!D$17,0)</f>
        <v>2090</v>
      </c>
      <c r="L677" s="35">
        <f>ROUND((Reference!E$16*List!$H677)+Reference!E$17,0)</f>
        <v>2584</v>
      </c>
      <c r="M677" s="35">
        <f>ROUND((Reference!F$16*List!$H677)+Reference!F$17,0)</f>
        <v>2692</v>
      </c>
      <c r="N677" s="35">
        <f>ROUND((Reference!G$16*List!$H677)+Reference!G$17,0)</f>
        <v>3047</v>
      </c>
      <c r="O677" s="35">
        <f>ROUND((Reference!H$16*List!$H677)+Reference!H$17,0)</f>
        <v>3164</v>
      </c>
      <c r="P677" s="35">
        <f>ROUND((Reference!I$16*List!$H677)+Reference!I$17,0)</f>
        <v>3288</v>
      </c>
      <c r="Q677" s="35">
        <f>ROUND((Reference!J$16*List!$H677)+Reference!J$17,0)</f>
        <v>3807</v>
      </c>
      <c r="R677" s="35">
        <f>ROUND((Reference!K$16*List!$H677)+Reference!K$17,0)</f>
        <v>3928</v>
      </c>
      <c r="S677" s="35">
        <f>ROUND((Reference!L$16*List!$H677)+Reference!L$17,0)</f>
        <v>4238</v>
      </c>
      <c r="T677" s="35">
        <f>ROUND((Reference!M$16*List!$H677)+Reference!M$17,0)</f>
        <v>5062</v>
      </c>
      <c r="U677" s="35">
        <f>ROUND((Reference!N$16*List!$H677)+Reference!N$17,0)</f>
        <v>20423</v>
      </c>
      <c r="V677" s="36">
        <f>ROUND((Reference!O$16*List!$H677)+Reference!O$17,0)</f>
        <v>759</v>
      </c>
      <c r="W677" s="36">
        <f>ROUND((Reference!P$16*List!$H677)+Reference!P$17,0)</f>
        <v>1070</v>
      </c>
      <c r="X677" s="36">
        <f>ROUND((Reference!Q$16*List!$H677)+Reference!Q$17,0)</f>
        <v>535</v>
      </c>
      <c r="Y677" s="37"/>
      <c r="Z677" s="4" t="str">
        <f t="shared" si="21"/>
        <v>MC HENRY, Illinois</v>
      </c>
      <c r="AA677" s="31" t="s">
        <v>2350</v>
      </c>
      <c r="AB677" s="38" t="s">
        <v>54</v>
      </c>
      <c r="AC677" s="32" t="s">
        <v>2210</v>
      </c>
      <c r="AD677" s="39"/>
      <c r="AE677">
        <f t="shared" si="22"/>
        <v>1.0505</v>
      </c>
    </row>
    <row r="678" spans="1:31" x14ac:dyDescent="0.35">
      <c r="A678" s="28" t="s">
        <v>2351</v>
      </c>
      <c r="B678" s="28" t="s">
        <v>2352</v>
      </c>
      <c r="C678" s="41">
        <v>14010</v>
      </c>
      <c r="D678" s="30" t="s">
        <v>416</v>
      </c>
      <c r="E678" s="42" t="s">
        <v>2353</v>
      </c>
      <c r="F678" s="54" t="s">
        <v>2210</v>
      </c>
      <c r="G678" s="33" t="s">
        <v>53</v>
      </c>
      <c r="H678" s="40">
        <v>0.92510000000000003</v>
      </c>
      <c r="I678" s="35">
        <f>ROUND((Reference!B$16*List!$H678)+Reference!B$17,0)</f>
        <v>1062</v>
      </c>
      <c r="J678" s="35">
        <f>ROUND((Reference!C$16*List!$H678)+Reference!C$17,0)</f>
        <v>1584</v>
      </c>
      <c r="K678" s="35">
        <f>ROUND((Reference!D$16*List!$H678)+Reference!D$17,0)</f>
        <v>1898</v>
      </c>
      <c r="L678" s="35">
        <f>ROUND((Reference!E$16*List!$H678)+Reference!E$17,0)</f>
        <v>2346</v>
      </c>
      <c r="M678" s="35">
        <f>ROUND((Reference!F$16*List!$H678)+Reference!F$17,0)</f>
        <v>2444</v>
      </c>
      <c r="N678" s="35">
        <f>ROUND((Reference!G$16*List!$H678)+Reference!G$17,0)</f>
        <v>2767</v>
      </c>
      <c r="O678" s="35">
        <f>ROUND((Reference!H$16*List!$H678)+Reference!H$17,0)</f>
        <v>2873</v>
      </c>
      <c r="P678" s="35">
        <f>ROUND((Reference!I$16*List!$H678)+Reference!I$17,0)</f>
        <v>2986</v>
      </c>
      <c r="Q678" s="35">
        <f>ROUND((Reference!J$16*List!$H678)+Reference!J$17,0)</f>
        <v>3457</v>
      </c>
      <c r="R678" s="35">
        <f>ROUND((Reference!K$16*List!$H678)+Reference!K$17,0)</f>
        <v>3567</v>
      </c>
      <c r="S678" s="35">
        <f>ROUND((Reference!L$16*List!$H678)+Reference!L$17,0)</f>
        <v>3849</v>
      </c>
      <c r="T678" s="35">
        <f>ROUND((Reference!M$16*List!$H678)+Reference!M$17,0)</f>
        <v>4597</v>
      </c>
      <c r="U678" s="35">
        <f>ROUND((Reference!N$16*List!$H678)+Reference!N$17,0)</f>
        <v>18546</v>
      </c>
      <c r="V678" s="36">
        <f>ROUND((Reference!O$16*List!$H678)+Reference!O$17,0)</f>
        <v>689</v>
      </c>
      <c r="W678" s="36">
        <f>ROUND((Reference!P$16*List!$H678)+Reference!P$17,0)</f>
        <v>971</v>
      </c>
      <c r="X678" s="36">
        <f>ROUND((Reference!Q$16*List!$H678)+Reference!Q$17,0)</f>
        <v>486</v>
      </c>
      <c r="Y678" s="37"/>
      <c r="Z678" s="4" t="str">
        <f t="shared" si="21"/>
        <v>MC LEAN, Illinois</v>
      </c>
      <c r="AA678" s="31" t="s">
        <v>2353</v>
      </c>
      <c r="AB678" s="38" t="s">
        <v>54</v>
      </c>
      <c r="AC678" s="32" t="s">
        <v>2210</v>
      </c>
      <c r="AD678" s="39"/>
      <c r="AE678">
        <f t="shared" si="22"/>
        <v>0.92510000000000003</v>
      </c>
    </row>
    <row r="679" spans="1:31" x14ac:dyDescent="0.35">
      <c r="A679" s="28" t="s">
        <v>2354</v>
      </c>
      <c r="B679" s="28" t="s">
        <v>2355</v>
      </c>
      <c r="C679" s="41">
        <v>19500</v>
      </c>
      <c r="D679" s="30" t="s">
        <v>644</v>
      </c>
      <c r="E679" s="42" t="s">
        <v>237</v>
      </c>
      <c r="F679" s="54" t="s">
        <v>2210</v>
      </c>
      <c r="G679" s="33" t="s">
        <v>53</v>
      </c>
      <c r="H679" s="44">
        <v>0.87020000000000008</v>
      </c>
      <c r="I679" s="35">
        <f>ROUND((Reference!B$16*List!$H679)+Reference!B$17,0)</f>
        <v>1015</v>
      </c>
      <c r="J679" s="35">
        <f>ROUND((Reference!C$16*List!$H679)+Reference!C$17,0)</f>
        <v>1514</v>
      </c>
      <c r="K679" s="35">
        <f>ROUND((Reference!D$16*List!$H679)+Reference!D$17,0)</f>
        <v>1814</v>
      </c>
      <c r="L679" s="35">
        <f>ROUND((Reference!E$16*List!$H679)+Reference!E$17,0)</f>
        <v>2242</v>
      </c>
      <c r="M679" s="35">
        <f>ROUND((Reference!F$16*List!$H679)+Reference!F$17,0)</f>
        <v>2336</v>
      </c>
      <c r="N679" s="35">
        <f>ROUND((Reference!G$16*List!$H679)+Reference!G$17,0)</f>
        <v>2645</v>
      </c>
      <c r="O679" s="35">
        <f>ROUND((Reference!H$16*List!$H679)+Reference!H$17,0)</f>
        <v>2746</v>
      </c>
      <c r="P679" s="35">
        <f>ROUND((Reference!I$16*List!$H679)+Reference!I$17,0)</f>
        <v>2854</v>
      </c>
      <c r="Q679" s="35">
        <f>ROUND((Reference!J$16*List!$H679)+Reference!J$17,0)</f>
        <v>3304</v>
      </c>
      <c r="R679" s="35">
        <f>ROUND((Reference!K$16*List!$H679)+Reference!K$17,0)</f>
        <v>3409</v>
      </c>
      <c r="S679" s="35">
        <f>ROUND((Reference!L$16*List!$H679)+Reference!L$17,0)</f>
        <v>3678</v>
      </c>
      <c r="T679" s="35">
        <f>ROUND((Reference!M$16*List!$H679)+Reference!M$17,0)</f>
        <v>4393</v>
      </c>
      <c r="U679" s="35">
        <f>ROUND((Reference!N$16*List!$H679)+Reference!N$17,0)</f>
        <v>17725</v>
      </c>
      <c r="V679" s="36">
        <f>ROUND((Reference!O$16*List!$H679)+Reference!O$17,0)</f>
        <v>659</v>
      </c>
      <c r="W679" s="36">
        <f>ROUND((Reference!P$16*List!$H679)+Reference!P$17,0)</f>
        <v>928</v>
      </c>
      <c r="X679" s="36">
        <f>ROUND((Reference!Q$16*List!$H679)+Reference!Q$17,0)</f>
        <v>464</v>
      </c>
      <c r="Y679" s="37"/>
      <c r="Z679" s="4" t="str">
        <f t="shared" si="21"/>
        <v>MACON, Illinois</v>
      </c>
      <c r="AA679" s="42" t="s">
        <v>237</v>
      </c>
      <c r="AB679" s="38" t="s">
        <v>54</v>
      </c>
      <c r="AC679" s="43" t="s">
        <v>2210</v>
      </c>
      <c r="AD679" s="45"/>
      <c r="AE679">
        <f t="shared" si="22"/>
        <v>0.87020000000000008</v>
      </c>
    </row>
    <row r="680" spans="1:31" x14ac:dyDescent="0.35">
      <c r="A680" s="28" t="s">
        <v>2356</v>
      </c>
      <c r="B680" s="28" t="s">
        <v>2357</v>
      </c>
      <c r="C680" s="41">
        <v>41180</v>
      </c>
      <c r="D680" s="30" t="s">
        <v>1516</v>
      </c>
      <c r="E680" s="42" t="s">
        <v>2358</v>
      </c>
      <c r="F680" s="54" t="s">
        <v>2210</v>
      </c>
      <c r="G680" s="33" t="s">
        <v>53</v>
      </c>
      <c r="H680" s="44">
        <v>0.95100000000000007</v>
      </c>
      <c r="I680" s="35">
        <f>ROUND((Reference!B$16*List!$H680)+Reference!B$17,0)</f>
        <v>1084</v>
      </c>
      <c r="J680" s="35">
        <f>ROUND((Reference!C$16*List!$H680)+Reference!C$17,0)</f>
        <v>1617</v>
      </c>
      <c r="K680" s="35">
        <f>ROUND((Reference!D$16*List!$H680)+Reference!D$17,0)</f>
        <v>1938</v>
      </c>
      <c r="L680" s="35">
        <f>ROUND((Reference!E$16*List!$H680)+Reference!E$17,0)</f>
        <v>2395</v>
      </c>
      <c r="M680" s="35">
        <f>ROUND((Reference!F$16*List!$H680)+Reference!F$17,0)</f>
        <v>2495</v>
      </c>
      <c r="N680" s="35">
        <f>ROUND((Reference!G$16*List!$H680)+Reference!G$17,0)</f>
        <v>2825</v>
      </c>
      <c r="O680" s="35">
        <f>ROUND((Reference!H$16*List!$H680)+Reference!H$17,0)</f>
        <v>2933</v>
      </c>
      <c r="P680" s="35">
        <f>ROUND((Reference!I$16*List!$H680)+Reference!I$17,0)</f>
        <v>3048</v>
      </c>
      <c r="Q680" s="35">
        <f>ROUND((Reference!J$16*List!$H680)+Reference!J$17,0)</f>
        <v>3530</v>
      </c>
      <c r="R680" s="35">
        <f>ROUND((Reference!K$16*List!$H680)+Reference!K$17,0)</f>
        <v>3641</v>
      </c>
      <c r="S680" s="35">
        <f>ROUND((Reference!L$16*List!$H680)+Reference!L$17,0)</f>
        <v>3929</v>
      </c>
      <c r="T680" s="35">
        <f>ROUND((Reference!M$16*List!$H680)+Reference!M$17,0)</f>
        <v>4693</v>
      </c>
      <c r="U680" s="35">
        <f>ROUND((Reference!N$16*List!$H680)+Reference!N$17,0)</f>
        <v>18934</v>
      </c>
      <c r="V680" s="36">
        <f>ROUND((Reference!O$16*List!$H680)+Reference!O$17,0)</f>
        <v>704</v>
      </c>
      <c r="W680" s="36">
        <f>ROUND((Reference!P$16*List!$H680)+Reference!P$17,0)</f>
        <v>992</v>
      </c>
      <c r="X680" s="36">
        <f>ROUND((Reference!Q$16*List!$H680)+Reference!Q$17,0)</f>
        <v>496</v>
      </c>
      <c r="Y680" s="37"/>
      <c r="Z680" s="4" t="str">
        <f t="shared" si="21"/>
        <v>MACOUPIN, Illinois</v>
      </c>
      <c r="AA680" s="42" t="s">
        <v>2358</v>
      </c>
      <c r="AB680" s="38" t="s">
        <v>54</v>
      </c>
      <c r="AC680" s="43" t="s">
        <v>2210</v>
      </c>
      <c r="AD680" s="45"/>
      <c r="AE680">
        <f t="shared" si="22"/>
        <v>0.95100000000000007</v>
      </c>
    </row>
    <row r="681" spans="1:31" x14ac:dyDescent="0.35">
      <c r="A681" s="28" t="s">
        <v>2359</v>
      </c>
      <c r="B681" s="28" t="s">
        <v>2360</v>
      </c>
      <c r="C681" s="29">
        <v>41180</v>
      </c>
      <c r="D681" s="30" t="s">
        <v>1516</v>
      </c>
      <c r="E681" s="31" t="s">
        <v>241</v>
      </c>
      <c r="F681" s="54" t="s">
        <v>2210</v>
      </c>
      <c r="G681" s="33" t="s">
        <v>53</v>
      </c>
      <c r="H681" s="40">
        <v>0.95100000000000007</v>
      </c>
      <c r="I681" s="35">
        <f>ROUND((Reference!B$16*List!$H681)+Reference!B$17,0)</f>
        <v>1084</v>
      </c>
      <c r="J681" s="35">
        <f>ROUND((Reference!C$16*List!$H681)+Reference!C$17,0)</f>
        <v>1617</v>
      </c>
      <c r="K681" s="35">
        <f>ROUND((Reference!D$16*List!$H681)+Reference!D$17,0)</f>
        <v>1938</v>
      </c>
      <c r="L681" s="35">
        <f>ROUND((Reference!E$16*List!$H681)+Reference!E$17,0)</f>
        <v>2395</v>
      </c>
      <c r="M681" s="35">
        <f>ROUND((Reference!F$16*List!$H681)+Reference!F$17,0)</f>
        <v>2495</v>
      </c>
      <c r="N681" s="35">
        <f>ROUND((Reference!G$16*List!$H681)+Reference!G$17,0)</f>
        <v>2825</v>
      </c>
      <c r="O681" s="35">
        <f>ROUND((Reference!H$16*List!$H681)+Reference!H$17,0)</f>
        <v>2933</v>
      </c>
      <c r="P681" s="35">
        <f>ROUND((Reference!I$16*List!$H681)+Reference!I$17,0)</f>
        <v>3048</v>
      </c>
      <c r="Q681" s="35">
        <f>ROUND((Reference!J$16*List!$H681)+Reference!J$17,0)</f>
        <v>3530</v>
      </c>
      <c r="R681" s="35">
        <f>ROUND((Reference!K$16*List!$H681)+Reference!K$17,0)</f>
        <v>3641</v>
      </c>
      <c r="S681" s="35">
        <f>ROUND((Reference!L$16*List!$H681)+Reference!L$17,0)</f>
        <v>3929</v>
      </c>
      <c r="T681" s="35">
        <f>ROUND((Reference!M$16*List!$H681)+Reference!M$17,0)</f>
        <v>4693</v>
      </c>
      <c r="U681" s="35">
        <f>ROUND((Reference!N$16*List!$H681)+Reference!N$17,0)</f>
        <v>18934</v>
      </c>
      <c r="V681" s="36">
        <f>ROUND((Reference!O$16*List!$H681)+Reference!O$17,0)</f>
        <v>704</v>
      </c>
      <c r="W681" s="36">
        <f>ROUND((Reference!P$16*List!$H681)+Reference!P$17,0)</f>
        <v>992</v>
      </c>
      <c r="X681" s="36">
        <f>ROUND((Reference!Q$16*List!$H681)+Reference!Q$17,0)</f>
        <v>496</v>
      </c>
      <c r="Y681" s="37"/>
      <c r="Z681" s="4" t="str">
        <f t="shared" si="21"/>
        <v>MADISON, Illinois</v>
      </c>
      <c r="AA681" s="31" t="s">
        <v>241</v>
      </c>
      <c r="AB681" s="38" t="s">
        <v>54</v>
      </c>
      <c r="AC681" s="32" t="s">
        <v>2210</v>
      </c>
      <c r="AD681" s="39"/>
      <c r="AE681">
        <f t="shared" si="22"/>
        <v>0.95100000000000007</v>
      </c>
    </row>
    <row r="682" spans="1:31" x14ac:dyDescent="0.35">
      <c r="A682" s="28" t="s">
        <v>2361</v>
      </c>
      <c r="B682" s="28" t="s">
        <v>2362</v>
      </c>
      <c r="C682" s="41">
        <v>99914</v>
      </c>
      <c r="D682" s="30" t="s">
        <v>107</v>
      </c>
      <c r="E682" s="42" t="s">
        <v>249</v>
      </c>
      <c r="F682" s="55" t="s">
        <v>2210</v>
      </c>
      <c r="G682" s="33" t="s">
        <v>64</v>
      </c>
      <c r="H682" s="44">
        <v>0.84360000000000002</v>
      </c>
      <c r="I682" s="35">
        <f>ROUND((Reference!B$16*List!$H682)+Reference!B$17,0)</f>
        <v>992</v>
      </c>
      <c r="J682" s="35">
        <f>ROUND((Reference!C$16*List!$H682)+Reference!C$17,0)</f>
        <v>1480</v>
      </c>
      <c r="K682" s="35">
        <f>ROUND((Reference!D$16*List!$H682)+Reference!D$17,0)</f>
        <v>1773</v>
      </c>
      <c r="L682" s="35">
        <f>ROUND((Reference!E$16*List!$H682)+Reference!E$17,0)</f>
        <v>2192</v>
      </c>
      <c r="M682" s="35">
        <f>ROUND((Reference!F$16*List!$H682)+Reference!F$17,0)</f>
        <v>2284</v>
      </c>
      <c r="N682" s="35">
        <f>ROUND((Reference!G$16*List!$H682)+Reference!G$17,0)</f>
        <v>2585</v>
      </c>
      <c r="O682" s="35">
        <f>ROUND((Reference!H$16*List!$H682)+Reference!H$17,0)</f>
        <v>2684</v>
      </c>
      <c r="P682" s="35">
        <f>ROUND((Reference!I$16*List!$H682)+Reference!I$17,0)</f>
        <v>2790</v>
      </c>
      <c r="Q682" s="35">
        <f>ROUND((Reference!J$16*List!$H682)+Reference!J$17,0)</f>
        <v>3230</v>
      </c>
      <c r="R682" s="35">
        <f>ROUND((Reference!K$16*List!$H682)+Reference!K$17,0)</f>
        <v>3332</v>
      </c>
      <c r="S682" s="35">
        <f>ROUND((Reference!L$16*List!$H682)+Reference!L$17,0)</f>
        <v>3596</v>
      </c>
      <c r="T682" s="35">
        <f>ROUND((Reference!M$16*List!$H682)+Reference!M$17,0)</f>
        <v>4294</v>
      </c>
      <c r="U682" s="35">
        <f>ROUND((Reference!N$16*List!$H682)+Reference!N$17,0)</f>
        <v>17327</v>
      </c>
      <c r="V682" s="36">
        <f>ROUND((Reference!O$16*List!$H682)+Reference!O$17,0)</f>
        <v>644</v>
      </c>
      <c r="W682" s="36">
        <f>ROUND((Reference!P$16*List!$H682)+Reference!P$17,0)</f>
        <v>908</v>
      </c>
      <c r="X682" s="36">
        <f>ROUND((Reference!Q$16*List!$H682)+Reference!Q$17,0)</f>
        <v>454</v>
      </c>
      <c r="Y682" s="37"/>
      <c r="Z682" s="4" t="str">
        <f t="shared" si="21"/>
        <v>MARION, Illinois</v>
      </c>
      <c r="AA682" s="42" t="s">
        <v>249</v>
      </c>
      <c r="AB682" s="38" t="s">
        <v>54</v>
      </c>
      <c r="AC682" s="43" t="s">
        <v>2210</v>
      </c>
      <c r="AD682" s="45"/>
      <c r="AE682">
        <f t="shared" si="22"/>
        <v>0.84360000000000002</v>
      </c>
    </row>
    <row r="683" spans="1:31" x14ac:dyDescent="0.35">
      <c r="A683" s="28" t="s">
        <v>2363</v>
      </c>
      <c r="B683" s="28" t="s">
        <v>2364</v>
      </c>
      <c r="C683" s="29">
        <v>37900</v>
      </c>
      <c r="D683" s="30" t="s">
        <v>1383</v>
      </c>
      <c r="E683" s="31" t="s">
        <v>253</v>
      </c>
      <c r="F683" s="54" t="s">
        <v>2210</v>
      </c>
      <c r="G683" s="33" t="s">
        <v>53</v>
      </c>
      <c r="H683" s="44">
        <v>0.85200000000000009</v>
      </c>
      <c r="I683" s="35">
        <f>ROUND((Reference!B$16*List!$H683)+Reference!B$17,0)</f>
        <v>999</v>
      </c>
      <c r="J683" s="35">
        <f>ROUND((Reference!C$16*List!$H683)+Reference!C$17,0)</f>
        <v>1491</v>
      </c>
      <c r="K683" s="35">
        <f>ROUND((Reference!D$16*List!$H683)+Reference!D$17,0)</f>
        <v>1786</v>
      </c>
      <c r="L683" s="35">
        <f>ROUND((Reference!E$16*List!$H683)+Reference!E$17,0)</f>
        <v>2208</v>
      </c>
      <c r="M683" s="35">
        <f>ROUND((Reference!F$16*List!$H683)+Reference!F$17,0)</f>
        <v>2300</v>
      </c>
      <c r="N683" s="35">
        <f>ROUND((Reference!G$16*List!$H683)+Reference!G$17,0)</f>
        <v>2604</v>
      </c>
      <c r="O683" s="35">
        <f>ROUND((Reference!H$16*List!$H683)+Reference!H$17,0)</f>
        <v>2704</v>
      </c>
      <c r="P683" s="35">
        <f>ROUND((Reference!I$16*List!$H683)+Reference!I$17,0)</f>
        <v>2810</v>
      </c>
      <c r="Q683" s="35">
        <f>ROUND((Reference!J$16*List!$H683)+Reference!J$17,0)</f>
        <v>3254</v>
      </c>
      <c r="R683" s="35">
        <f>ROUND((Reference!K$16*List!$H683)+Reference!K$17,0)</f>
        <v>3356</v>
      </c>
      <c r="S683" s="35">
        <f>ROUND((Reference!L$16*List!$H683)+Reference!L$17,0)</f>
        <v>3622</v>
      </c>
      <c r="T683" s="35">
        <f>ROUND((Reference!M$16*List!$H683)+Reference!M$17,0)</f>
        <v>4325</v>
      </c>
      <c r="U683" s="35">
        <f>ROUND((Reference!N$16*List!$H683)+Reference!N$17,0)</f>
        <v>17452</v>
      </c>
      <c r="V683" s="36">
        <f>ROUND((Reference!O$16*List!$H683)+Reference!O$17,0)</f>
        <v>649</v>
      </c>
      <c r="W683" s="36">
        <f>ROUND((Reference!P$16*List!$H683)+Reference!P$17,0)</f>
        <v>914</v>
      </c>
      <c r="X683" s="36">
        <f>ROUND((Reference!Q$16*List!$H683)+Reference!Q$17,0)</f>
        <v>457</v>
      </c>
      <c r="Y683" s="37"/>
      <c r="Z683" s="4" t="str">
        <f t="shared" si="21"/>
        <v>MARSHALL, Illinois</v>
      </c>
      <c r="AA683" s="42" t="s">
        <v>253</v>
      </c>
      <c r="AB683" s="38" t="s">
        <v>54</v>
      </c>
      <c r="AC683" s="43" t="s">
        <v>2210</v>
      </c>
      <c r="AD683" s="45"/>
      <c r="AE683">
        <f t="shared" si="22"/>
        <v>0.85200000000000009</v>
      </c>
    </row>
    <row r="684" spans="1:31" x14ac:dyDescent="0.35">
      <c r="A684" s="28" t="s">
        <v>2365</v>
      </c>
      <c r="B684" s="28" t="s">
        <v>2366</v>
      </c>
      <c r="C684" s="41">
        <v>99914</v>
      </c>
      <c r="D684" s="30" t="s">
        <v>107</v>
      </c>
      <c r="E684" s="42" t="s">
        <v>2367</v>
      </c>
      <c r="F684" s="55" t="s">
        <v>2210</v>
      </c>
      <c r="G684" s="33" t="s">
        <v>64</v>
      </c>
      <c r="H684" s="44">
        <v>0.84360000000000002</v>
      </c>
      <c r="I684" s="35">
        <f>ROUND((Reference!B$16*List!$H684)+Reference!B$17,0)</f>
        <v>992</v>
      </c>
      <c r="J684" s="35">
        <f>ROUND((Reference!C$16*List!$H684)+Reference!C$17,0)</f>
        <v>1480</v>
      </c>
      <c r="K684" s="35">
        <f>ROUND((Reference!D$16*List!$H684)+Reference!D$17,0)</f>
        <v>1773</v>
      </c>
      <c r="L684" s="35">
        <f>ROUND((Reference!E$16*List!$H684)+Reference!E$17,0)</f>
        <v>2192</v>
      </c>
      <c r="M684" s="35">
        <f>ROUND((Reference!F$16*List!$H684)+Reference!F$17,0)</f>
        <v>2284</v>
      </c>
      <c r="N684" s="35">
        <f>ROUND((Reference!G$16*List!$H684)+Reference!G$17,0)</f>
        <v>2585</v>
      </c>
      <c r="O684" s="35">
        <f>ROUND((Reference!H$16*List!$H684)+Reference!H$17,0)</f>
        <v>2684</v>
      </c>
      <c r="P684" s="35">
        <f>ROUND((Reference!I$16*List!$H684)+Reference!I$17,0)</f>
        <v>2790</v>
      </c>
      <c r="Q684" s="35">
        <f>ROUND((Reference!J$16*List!$H684)+Reference!J$17,0)</f>
        <v>3230</v>
      </c>
      <c r="R684" s="35">
        <f>ROUND((Reference!K$16*List!$H684)+Reference!K$17,0)</f>
        <v>3332</v>
      </c>
      <c r="S684" s="35">
        <f>ROUND((Reference!L$16*List!$H684)+Reference!L$17,0)</f>
        <v>3596</v>
      </c>
      <c r="T684" s="35">
        <f>ROUND((Reference!M$16*List!$H684)+Reference!M$17,0)</f>
        <v>4294</v>
      </c>
      <c r="U684" s="35">
        <f>ROUND((Reference!N$16*List!$H684)+Reference!N$17,0)</f>
        <v>17327</v>
      </c>
      <c r="V684" s="36">
        <f>ROUND((Reference!O$16*List!$H684)+Reference!O$17,0)</f>
        <v>644</v>
      </c>
      <c r="W684" s="36">
        <f>ROUND((Reference!P$16*List!$H684)+Reference!P$17,0)</f>
        <v>908</v>
      </c>
      <c r="X684" s="36">
        <f>ROUND((Reference!Q$16*List!$H684)+Reference!Q$17,0)</f>
        <v>454</v>
      </c>
      <c r="Y684" s="37"/>
      <c r="Z684" s="4" t="str">
        <f t="shared" si="21"/>
        <v>MASON, Illinois</v>
      </c>
      <c r="AA684" s="42" t="s">
        <v>2367</v>
      </c>
      <c r="AB684" s="38" t="s">
        <v>54</v>
      </c>
      <c r="AC684" s="43" t="s">
        <v>2210</v>
      </c>
      <c r="AD684" s="45"/>
      <c r="AE684">
        <f t="shared" si="22"/>
        <v>0.84360000000000002</v>
      </c>
    </row>
    <row r="685" spans="1:31" x14ac:dyDescent="0.35">
      <c r="A685" s="28" t="s">
        <v>2368</v>
      </c>
      <c r="B685" s="28" t="s">
        <v>2369</v>
      </c>
      <c r="C685" s="41">
        <v>99914</v>
      </c>
      <c r="D685" s="30" t="s">
        <v>107</v>
      </c>
      <c r="E685" s="42" t="s">
        <v>2370</v>
      </c>
      <c r="F685" s="55" t="s">
        <v>2210</v>
      </c>
      <c r="G685" s="33" t="s">
        <v>64</v>
      </c>
      <c r="H685" s="44">
        <v>0.84360000000000002</v>
      </c>
      <c r="I685" s="35">
        <f>ROUND((Reference!B$16*List!$H685)+Reference!B$17,0)</f>
        <v>992</v>
      </c>
      <c r="J685" s="35">
        <f>ROUND((Reference!C$16*List!$H685)+Reference!C$17,0)</f>
        <v>1480</v>
      </c>
      <c r="K685" s="35">
        <f>ROUND((Reference!D$16*List!$H685)+Reference!D$17,0)</f>
        <v>1773</v>
      </c>
      <c r="L685" s="35">
        <f>ROUND((Reference!E$16*List!$H685)+Reference!E$17,0)</f>
        <v>2192</v>
      </c>
      <c r="M685" s="35">
        <f>ROUND((Reference!F$16*List!$H685)+Reference!F$17,0)</f>
        <v>2284</v>
      </c>
      <c r="N685" s="35">
        <f>ROUND((Reference!G$16*List!$H685)+Reference!G$17,0)</f>
        <v>2585</v>
      </c>
      <c r="O685" s="35">
        <f>ROUND((Reference!H$16*List!$H685)+Reference!H$17,0)</f>
        <v>2684</v>
      </c>
      <c r="P685" s="35">
        <f>ROUND((Reference!I$16*List!$H685)+Reference!I$17,0)</f>
        <v>2790</v>
      </c>
      <c r="Q685" s="35">
        <f>ROUND((Reference!J$16*List!$H685)+Reference!J$17,0)</f>
        <v>3230</v>
      </c>
      <c r="R685" s="35">
        <f>ROUND((Reference!K$16*List!$H685)+Reference!K$17,0)</f>
        <v>3332</v>
      </c>
      <c r="S685" s="35">
        <f>ROUND((Reference!L$16*List!$H685)+Reference!L$17,0)</f>
        <v>3596</v>
      </c>
      <c r="T685" s="35">
        <f>ROUND((Reference!M$16*List!$H685)+Reference!M$17,0)</f>
        <v>4294</v>
      </c>
      <c r="U685" s="35">
        <f>ROUND((Reference!N$16*List!$H685)+Reference!N$17,0)</f>
        <v>17327</v>
      </c>
      <c r="V685" s="36">
        <f>ROUND((Reference!O$16*List!$H685)+Reference!O$17,0)</f>
        <v>644</v>
      </c>
      <c r="W685" s="36">
        <f>ROUND((Reference!P$16*List!$H685)+Reference!P$17,0)</f>
        <v>908</v>
      </c>
      <c r="X685" s="36">
        <f>ROUND((Reference!Q$16*List!$H685)+Reference!Q$17,0)</f>
        <v>454</v>
      </c>
      <c r="Y685" s="37"/>
      <c r="Z685" s="4" t="str">
        <f t="shared" si="21"/>
        <v>MASSAC, Illinois</v>
      </c>
      <c r="AA685" s="42" t="s">
        <v>2370</v>
      </c>
      <c r="AB685" s="38" t="s">
        <v>54</v>
      </c>
      <c r="AC685" s="43" t="s">
        <v>2210</v>
      </c>
      <c r="AD685" s="45"/>
      <c r="AE685">
        <f t="shared" si="22"/>
        <v>0.84360000000000002</v>
      </c>
    </row>
    <row r="686" spans="1:31" x14ac:dyDescent="0.35">
      <c r="A686" s="28" t="s">
        <v>2371</v>
      </c>
      <c r="B686" s="28" t="s">
        <v>2372</v>
      </c>
      <c r="C686" s="41">
        <v>44100</v>
      </c>
      <c r="D686" s="30" t="s">
        <v>1628</v>
      </c>
      <c r="E686" s="42" t="s">
        <v>2373</v>
      </c>
      <c r="F686" s="54" t="s">
        <v>2210</v>
      </c>
      <c r="G686" s="33" t="s">
        <v>53</v>
      </c>
      <c r="H686" s="40">
        <v>0.8679</v>
      </c>
      <c r="I686" s="35">
        <f>ROUND((Reference!B$16*List!$H686)+Reference!B$17,0)</f>
        <v>1013</v>
      </c>
      <c r="J686" s="35">
        <f>ROUND((Reference!C$16*List!$H686)+Reference!C$17,0)</f>
        <v>1511</v>
      </c>
      <c r="K686" s="35">
        <f>ROUND((Reference!D$16*List!$H686)+Reference!D$17,0)</f>
        <v>1810</v>
      </c>
      <c r="L686" s="35">
        <f>ROUND((Reference!E$16*List!$H686)+Reference!E$17,0)</f>
        <v>2238</v>
      </c>
      <c r="M686" s="35">
        <f>ROUND((Reference!F$16*List!$H686)+Reference!F$17,0)</f>
        <v>2332</v>
      </c>
      <c r="N686" s="35">
        <f>ROUND((Reference!G$16*List!$H686)+Reference!G$17,0)</f>
        <v>2639</v>
      </c>
      <c r="O686" s="35">
        <f>ROUND((Reference!H$16*List!$H686)+Reference!H$17,0)</f>
        <v>2740</v>
      </c>
      <c r="P686" s="35">
        <f>ROUND((Reference!I$16*List!$H686)+Reference!I$17,0)</f>
        <v>2848</v>
      </c>
      <c r="Q686" s="35">
        <f>ROUND((Reference!J$16*List!$H686)+Reference!J$17,0)</f>
        <v>3298</v>
      </c>
      <c r="R686" s="35">
        <f>ROUND((Reference!K$16*List!$H686)+Reference!K$17,0)</f>
        <v>3402</v>
      </c>
      <c r="S686" s="35">
        <f>ROUND((Reference!L$16*List!$H686)+Reference!L$17,0)</f>
        <v>3671</v>
      </c>
      <c r="T686" s="35">
        <f>ROUND((Reference!M$16*List!$H686)+Reference!M$17,0)</f>
        <v>4384</v>
      </c>
      <c r="U686" s="35">
        <f>ROUND((Reference!N$16*List!$H686)+Reference!N$17,0)</f>
        <v>17690</v>
      </c>
      <c r="V686" s="36">
        <f>ROUND((Reference!O$16*List!$H686)+Reference!O$17,0)</f>
        <v>658</v>
      </c>
      <c r="W686" s="36">
        <f>ROUND((Reference!P$16*List!$H686)+Reference!P$17,0)</f>
        <v>927</v>
      </c>
      <c r="X686" s="36">
        <f>ROUND((Reference!Q$16*List!$H686)+Reference!Q$17,0)</f>
        <v>463</v>
      </c>
      <c r="Y686" s="37"/>
      <c r="Z686" s="4" t="str">
        <f t="shared" si="21"/>
        <v>MENARD, Illinois</v>
      </c>
      <c r="AA686" s="31" t="s">
        <v>2373</v>
      </c>
      <c r="AB686" s="38" t="s">
        <v>54</v>
      </c>
      <c r="AC686" s="32" t="s">
        <v>2210</v>
      </c>
      <c r="AD686" s="39"/>
      <c r="AE686">
        <f t="shared" si="22"/>
        <v>0.8679</v>
      </c>
    </row>
    <row r="687" spans="1:31" x14ac:dyDescent="0.35">
      <c r="A687" s="28" t="s">
        <v>2374</v>
      </c>
      <c r="B687" s="28" t="s">
        <v>2375</v>
      </c>
      <c r="C687" s="41">
        <v>19340</v>
      </c>
      <c r="D687" s="30" t="s">
        <v>634</v>
      </c>
      <c r="E687" s="42" t="s">
        <v>2376</v>
      </c>
      <c r="F687" s="54" t="s">
        <v>2210</v>
      </c>
      <c r="G687" s="33" t="s">
        <v>53</v>
      </c>
      <c r="H687" s="40">
        <v>0.7954</v>
      </c>
      <c r="I687" s="35">
        <f>ROUND((Reference!B$16*List!$H687)+Reference!B$17,0)</f>
        <v>951</v>
      </c>
      <c r="J687" s="35">
        <f>ROUND((Reference!C$16*List!$H687)+Reference!C$17,0)</f>
        <v>1418</v>
      </c>
      <c r="K687" s="35">
        <f>ROUND((Reference!D$16*List!$H687)+Reference!D$17,0)</f>
        <v>1699</v>
      </c>
      <c r="L687" s="35">
        <f>ROUND((Reference!E$16*List!$H687)+Reference!E$17,0)</f>
        <v>2101</v>
      </c>
      <c r="M687" s="35">
        <f>ROUND((Reference!F$16*List!$H687)+Reference!F$17,0)</f>
        <v>2189</v>
      </c>
      <c r="N687" s="35">
        <f>ROUND((Reference!G$16*List!$H687)+Reference!G$17,0)</f>
        <v>2478</v>
      </c>
      <c r="O687" s="35">
        <f>ROUND((Reference!H$16*List!$H687)+Reference!H$17,0)</f>
        <v>2572</v>
      </c>
      <c r="P687" s="35">
        <f>ROUND((Reference!I$16*List!$H687)+Reference!I$17,0)</f>
        <v>2673</v>
      </c>
      <c r="Q687" s="35">
        <f>ROUND((Reference!J$16*List!$H687)+Reference!J$17,0)</f>
        <v>3096</v>
      </c>
      <c r="R687" s="35">
        <f>ROUND((Reference!K$16*List!$H687)+Reference!K$17,0)</f>
        <v>3194</v>
      </c>
      <c r="S687" s="35">
        <f>ROUND((Reference!L$16*List!$H687)+Reference!L$17,0)</f>
        <v>3446</v>
      </c>
      <c r="T687" s="35">
        <f>ROUND((Reference!M$16*List!$H687)+Reference!M$17,0)</f>
        <v>4116</v>
      </c>
      <c r="U687" s="35">
        <f>ROUND((Reference!N$16*List!$H687)+Reference!N$17,0)</f>
        <v>16605</v>
      </c>
      <c r="V687" s="36">
        <f>ROUND((Reference!O$16*List!$H687)+Reference!O$17,0)</f>
        <v>617</v>
      </c>
      <c r="W687" s="36">
        <f>ROUND((Reference!P$16*List!$H687)+Reference!P$17,0)</f>
        <v>870</v>
      </c>
      <c r="X687" s="36">
        <f>ROUND((Reference!Q$16*List!$H687)+Reference!Q$17,0)</f>
        <v>435</v>
      </c>
      <c r="Y687" s="37"/>
      <c r="Z687" s="4" t="str">
        <f t="shared" si="21"/>
        <v>MERCER, Illinois</v>
      </c>
      <c r="AA687" s="31" t="s">
        <v>2376</v>
      </c>
      <c r="AB687" s="38" t="s">
        <v>54</v>
      </c>
      <c r="AC687" s="32" t="s">
        <v>2210</v>
      </c>
      <c r="AD687" s="39"/>
      <c r="AE687">
        <f t="shared" si="22"/>
        <v>0.7954</v>
      </c>
    </row>
    <row r="688" spans="1:31" x14ac:dyDescent="0.35">
      <c r="A688" s="28" t="s">
        <v>2377</v>
      </c>
      <c r="B688" s="28" t="s">
        <v>2378</v>
      </c>
      <c r="C688" s="41">
        <v>41180</v>
      </c>
      <c r="D688" s="30" t="s">
        <v>1516</v>
      </c>
      <c r="E688" s="42" t="s">
        <v>262</v>
      </c>
      <c r="F688" s="54" t="s">
        <v>2210</v>
      </c>
      <c r="G688" s="33" t="s">
        <v>53</v>
      </c>
      <c r="H688" s="40">
        <v>0.95100000000000007</v>
      </c>
      <c r="I688" s="35">
        <f>ROUND((Reference!B$16*List!$H688)+Reference!B$17,0)</f>
        <v>1084</v>
      </c>
      <c r="J688" s="35">
        <f>ROUND((Reference!C$16*List!$H688)+Reference!C$17,0)</f>
        <v>1617</v>
      </c>
      <c r="K688" s="35">
        <f>ROUND((Reference!D$16*List!$H688)+Reference!D$17,0)</f>
        <v>1938</v>
      </c>
      <c r="L688" s="35">
        <f>ROUND((Reference!E$16*List!$H688)+Reference!E$17,0)</f>
        <v>2395</v>
      </c>
      <c r="M688" s="35">
        <f>ROUND((Reference!F$16*List!$H688)+Reference!F$17,0)</f>
        <v>2495</v>
      </c>
      <c r="N688" s="35">
        <f>ROUND((Reference!G$16*List!$H688)+Reference!G$17,0)</f>
        <v>2825</v>
      </c>
      <c r="O688" s="35">
        <f>ROUND((Reference!H$16*List!$H688)+Reference!H$17,0)</f>
        <v>2933</v>
      </c>
      <c r="P688" s="35">
        <f>ROUND((Reference!I$16*List!$H688)+Reference!I$17,0)</f>
        <v>3048</v>
      </c>
      <c r="Q688" s="35">
        <f>ROUND((Reference!J$16*List!$H688)+Reference!J$17,0)</f>
        <v>3530</v>
      </c>
      <c r="R688" s="35">
        <f>ROUND((Reference!K$16*List!$H688)+Reference!K$17,0)</f>
        <v>3641</v>
      </c>
      <c r="S688" s="35">
        <f>ROUND((Reference!L$16*List!$H688)+Reference!L$17,0)</f>
        <v>3929</v>
      </c>
      <c r="T688" s="35">
        <f>ROUND((Reference!M$16*List!$H688)+Reference!M$17,0)</f>
        <v>4693</v>
      </c>
      <c r="U688" s="35">
        <f>ROUND((Reference!N$16*List!$H688)+Reference!N$17,0)</f>
        <v>18934</v>
      </c>
      <c r="V688" s="36">
        <f>ROUND((Reference!O$16*List!$H688)+Reference!O$17,0)</f>
        <v>704</v>
      </c>
      <c r="W688" s="36">
        <f>ROUND((Reference!P$16*List!$H688)+Reference!P$17,0)</f>
        <v>992</v>
      </c>
      <c r="X688" s="36">
        <f>ROUND((Reference!Q$16*List!$H688)+Reference!Q$17,0)</f>
        <v>496</v>
      </c>
      <c r="Y688" s="37"/>
      <c r="Z688" s="4" t="str">
        <f t="shared" si="21"/>
        <v>MONROE, Illinois</v>
      </c>
      <c r="AA688" s="31" t="s">
        <v>262</v>
      </c>
      <c r="AB688" s="38" t="s">
        <v>54</v>
      </c>
      <c r="AC688" s="32" t="s">
        <v>2210</v>
      </c>
      <c r="AD688" s="39"/>
      <c r="AE688">
        <f t="shared" si="22"/>
        <v>0.95100000000000007</v>
      </c>
    </row>
    <row r="689" spans="1:31" x14ac:dyDescent="0.35">
      <c r="A689" s="28" t="s">
        <v>2379</v>
      </c>
      <c r="B689" s="28" t="s">
        <v>2380</v>
      </c>
      <c r="C689" s="41">
        <v>99914</v>
      </c>
      <c r="D689" s="30" t="s">
        <v>107</v>
      </c>
      <c r="E689" s="42" t="s">
        <v>266</v>
      </c>
      <c r="F689" s="55" t="s">
        <v>2210</v>
      </c>
      <c r="G689" s="33" t="s">
        <v>64</v>
      </c>
      <c r="H689" s="44">
        <v>0.84360000000000002</v>
      </c>
      <c r="I689" s="35">
        <f>ROUND((Reference!B$16*List!$H689)+Reference!B$17,0)</f>
        <v>992</v>
      </c>
      <c r="J689" s="35">
        <f>ROUND((Reference!C$16*List!$H689)+Reference!C$17,0)</f>
        <v>1480</v>
      </c>
      <c r="K689" s="35">
        <f>ROUND((Reference!D$16*List!$H689)+Reference!D$17,0)</f>
        <v>1773</v>
      </c>
      <c r="L689" s="35">
        <f>ROUND((Reference!E$16*List!$H689)+Reference!E$17,0)</f>
        <v>2192</v>
      </c>
      <c r="M689" s="35">
        <f>ROUND((Reference!F$16*List!$H689)+Reference!F$17,0)</f>
        <v>2284</v>
      </c>
      <c r="N689" s="35">
        <f>ROUND((Reference!G$16*List!$H689)+Reference!G$17,0)</f>
        <v>2585</v>
      </c>
      <c r="O689" s="35">
        <f>ROUND((Reference!H$16*List!$H689)+Reference!H$17,0)</f>
        <v>2684</v>
      </c>
      <c r="P689" s="35">
        <f>ROUND((Reference!I$16*List!$H689)+Reference!I$17,0)</f>
        <v>2790</v>
      </c>
      <c r="Q689" s="35">
        <f>ROUND((Reference!J$16*List!$H689)+Reference!J$17,0)</f>
        <v>3230</v>
      </c>
      <c r="R689" s="35">
        <f>ROUND((Reference!K$16*List!$H689)+Reference!K$17,0)</f>
        <v>3332</v>
      </c>
      <c r="S689" s="35">
        <f>ROUND((Reference!L$16*List!$H689)+Reference!L$17,0)</f>
        <v>3596</v>
      </c>
      <c r="T689" s="35">
        <f>ROUND((Reference!M$16*List!$H689)+Reference!M$17,0)</f>
        <v>4294</v>
      </c>
      <c r="U689" s="35">
        <f>ROUND((Reference!N$16*List!$H689)+Reference!N$17,0)</f>
        <v>17327</v>
      </c>
      <c r="V689" s="36">
        <f>ROUND((Reference!O$16*List!$H689)+Reference!O$17,0)</f>
        <v>644</v>
      </c>
      <c r="W689" s="36">
        <f>ROUND((Reference!P$16*List!$H689)+Reference!P$17,0)</f>
        <v>908</v>
      </c>
      <c r="X689" s="36">
        <f>ROUND((Reference!Q$16*List!$H689)+Reference!Q$17,0)</f>
        <v>454</v>
      </c>
      <c r="Y689" s="37"/>
      <c r="Z689" s="4" t="str">
        <f t="shared" si="21"/>
        <v>MONTGOMERY, Illinois</v>
      </c>
      <c r="AA689" s="42" t="s">
        <v>266</v>
      </c>
      <c r="AB689" s="38" t="s">
        <v>54</v>
      </c>
      <c r="AC689" s="43" t="s">
        <v>2210</v>
      </c>
      <c r="AD689" s="45"/>
      <c r="AE689">
        <f t="shared" si="22"/>
        <v>0.84360000000000002</v>
      </c>
    </row>
    <row r="690" spans="1:31" x14ac:dyDescent="0.35">
      <c r="A690" s="28" t="s">
        <v>2381</v>
      </c>
      <c r="B690" s="28" t="s">
        <v>2382</v>
      </c>
      <c r="C690" s="29">
        <v>99914</v>
      </c>
      <c r="D690" s="30" t="s">
        <v>107</v>
      </c>
      <c r="E690" s="31" t="s">
        <v>270</v>
      </c>
      <c r="F690" s="55" t="s">
        <v>2210</v>
      </c>
      <c r="G690" s="33" t="s">
        <v>64</v>
      </c>
      <c r="H690" s="40">
        <v>0.84360000000000002</v>
      </c>
      <c r="I690" s="35">
        <f>ROUND((Reference!B$16*List!$H690)+Reference!B$17,0)</f>
        <v>992</v>
      </c>
      <c r="J690" s="35">
        <f>ROUND((Reference!C$16*List!$H690)+Reference!C$17,0)</f>
        <v>1480</v>
      </c>
      <c r="K690" s="35">
        <f>ROUND((Reference!D$16*List!$H690)+Reference!D$17,0)</f>
        <v>1773</v>
      </c>
      <c r="L690" s="35">
        <f>ROUND((Reference!E$16*List!$H690)+Reference!E$17,0)</f>
        <v>2192</v>
      </c>
      <c r="M690" s="35">
        <f>ROUND((Reference!F$16*List!$H690)+Reference!F$17,0)</f>
        <v>2284</v>
      </c>
      <c r="N690" s="35">
        <f>ROUND((Reference!G$16*List!$H690)+Reference!G$17,0)</f>
        <v>2585</v>
      </c>
      <c r="O690" s="35">
        <f>ROUND((Reference!H$16*List!$H690)+Reference!H$17,0)</f>
        <v>2684</v>
      </c>
      <c r="P690" s="35">
        <f>ROUND((Reference!I$16*List!$H690)+Reference!I$17,0)</f>
        <v>2790</v>
      </c>
      <c r="Q690" s="35">
        <f>ROUND((Reference!J$16*List!$H690)+Reference!J$17,0)</f>
        <v>3230</v>
      </c>
      <c r="R690" s="35">
        <f>ROUND((Reference!K$16*List!$H690)+Reference!K$17,0)</f>
        <v>3332</v>
      </c>
      <c r="S690" s="35">
        <f>ROUND((Reference!L$16*List!$H690)+Reference!L$17,0)</f>
        <v>3596</v>
      </c>
      <c r="T690" s="35">
        <f>ROUND((Reference!M$16*List!$H690)+Reference!M$17,0)</f>
        <v>4294</v>
      </c>
      <c r="U690" s="35">
        <f>ROUND((Reference!N$16*List!$H690)+Reference!N$17,0)</f>
        <v>17327</v>
      </c>
      <c r="V690" s="36">
        <f>ROUND((Reference!O$16*List!$H690)+Reference!O$17,0)</f>
        <v>644</v>
      </c>
      <c r="W690" s="36">
        <f>ROUND((Reference!P$16*List!$H690)+Reference!P$17,0)</f>
        <v>908</v>
      </c>
      <c r="X690" s="36">
        <f>ROUND((Reference!Q$16*List!$H690)+Reference!Q$17,0)</f>
        <v>454</v>
      </c>
      <c r="Y690" s="37"/>
      <c r="Z690" s="4" t="str">
        <f t="shared" si="21"/>
        <v>MORGAN, Illinois</v>
      </c>
      <c r="AA690" s="31" t="s">
        <v>270</v>
      </c>
      <c r="AB690" s="38" t="s">
        <v>54</v>
      </c>
      <c r="AC690" s="32" t="s">
        <v>2210</v>
      </c>
      <c r="AD690" s="39"/>
      <c r="AE690">
        <f t="shared" si="22"/>
        <v>0.84360000000000002</v>
      </c>
    </row>
    <row r="691" spans="1:31" x14ac:dyDescent="0.35">
      <c r="A691" s="28" t="s">
        <v>2383</v>
      </c>
      <c r="B691" s="28" t="s">
        <v>2384</v>
      </c>
      <c r="C691" s="29">
        <v>99914</v>
      </c>
      <c r="D691" s="30" t="s">
        <v>107</v>
      </c>
      <c r="E691" s="31" t="s">
        <v>2385</v>
      </c>
      <c r="F691" s="55" t="s">
        <v>2210</v>
      </c>
      <c r="G691" s="33" t="s">
        <v>64</v>
      </c>
      <c r="H691" s="44">
        <v>0.84360000000000002</v>
      </c>
      <c r="I691" s="35">
        <f>ROUND((Reference!B$16*List!$H691)+Reference!B$17,0)</f>
        <v>992</v>
      </c>
      <c r="J691" s="35">
        <f>ROUND((Reference!C$16*List!$H691)+Reference!C$17,0)</f>
        <v>1480</v>
      </c>
      <c r="K691" s="35">
        <f>ROUND((Reference!D$16*List!$H691)+Reference!D$17,0)</f>
        <v>1773</v>
      </c>
      <c r="L691" s="35">
        <f>ROUND((Reference!E$16*List!$H691)+Reference!E$17,0)</f>
        <v>2192</v>
      </c>
      <c r="M691" s="35">
        <f>ROUND((Reference!F$16*List!$H691)+Reference!F$17,0)</f>
        <v>2284</v>
      </c>
      <c r="N691" s="35">
        <f>ROUND((Reference!G$16*List!$H691)+Reference!G$17,0)</f>
        <v>2585</v>
      </c>
      <c r="O691" s="35">
        <f>ROUND((Reference!H$16*List!$H691)+Reference!H$17,0)</f>
        <v>2684</v>
      </c>
      <c r="P691" s="35">
        <f>ROUND((Reference!I$16*List!$H691)+Reference!I$17,0)</f>
        <v>2790</v>
      </c>
      <c r="Q691" s="35">
        <f>ROUND((Reference!J$16*List!$H691)+Reference!J$17,0)</f>
        <v>3230</v>
      </c>
      <c r="R691" s="35">
        <f>ROUND((Reference!K$16*List!$H691)+Reference!K$17,0)</f>
        <v>3332</v>
      </c>
      <c r="S691" s="35">
        <f>ROUND((Reference!L$16*List!$H691)+Reference!L$17,0)</f>
        <v>3596</v>
      </c>
      <c r="T691" s="35">
        <f>ROUND((Reference!M$16*List!$H691)+Reference!M$17,0)</f>
        <v>4294</v>
      </c>
      <c r="U691" s="35">
        <f>ROUND((Reference!N$16*List!$H691)+Reference!N$17,0)</f>
        <v>17327</v>
      </c>
      <c r="V691" s="36">
        <f>ROUND((Reference!O$16*List!$H691)+Reference!O$17,0)</f>
        <v>644</v>
      </c>
      <c r="W691" s="36">
        <f>ROUND((Reference!P$16*List!$H691)+Reference!P$17,0)</f>
        <v>908</v>
      </c>
      <c r="X691" s="36">
        <f>ROUND((Reference!Q$16*List!$H691)+Reference!Q$17,0)</f>
        <v>454</v>
      </c>
      <c r="Y691" s="37"/>
      <c r="Z691" s="4" t="str">
        <f t="shared" si="21"/>
        <v>MOULTRIE, Illinois</v>
      </c>
      <c r="AA691" s="42" t="s">
        <v>2385</v>
      </c>
      <c r="AB691" s="38" t="s">
        <v>54</v>
      </c>
      <c r="AC691" s="43" t="s">
        <v>2210</v>
      </c>
      <c r="AD691" s="45"/>
      <c r="AE691">
        <f t="shared" si="22"/>
        <v>0.84360000000000002</v>
      </c>
    </row>
    <row r="692" spans="1:31" x14ac:dyDescent="0.35">
      <c r="A692" s="28" t="s">
        <v>2386</v>
      </c>
      <c r="B692" s="28" t="s">
        <v>2387</v>
      </c>
      <c r="C692" s="41">
        <v>99914</v>
      </c>
      <c r="D692" s="30" t="s">
        <v>107</v>
      </c>
      <c r="E692" s="42" t="s">
        <v>2388</v>
      </c>
      <c r="F692" s="55" t="s">
        <v>2210</v>
      </c>
      <c r="G692" s="33" t="s">
        <v>64</v>
      </c>
      <c r="H692" s="44">
        <v>0.84360000000000002</v>
      </c>
      <c r="I692" s="35">
        <f>ROUND((Reference!B$16*List!$H692)+Reference!B$17,0)</f>
        <v>992</v>
      </c>
      <c r="J692" s="35">
        <f>ROUND((Reference!C$16*List!$H692)+Reference!C$17,0)</f>
        <v>1480</v>
      </c>
      <c r="K692" s="35">
        <f>ROUND((Reference!D$16*List!$H692)+Reference!D$17,0)</f>
        <v>1773</v>
      </c>
      <c r="L692" s="35">
        <f>ROUND((Reference!E$16*List!$H692)+Reference!E$17,0)</f>
        <v>2192</v>
      </c>
      <c r="M692" s="35">
        <f>ROUND((Reference!F$16*List!$H692)+Reference!F$17,0)</f>
        <v>2284</v>
      </c>
      <c r="N692" s="35">
        <f>ROUND((Reference!G$16*List!$H692)+Reference!G$17,0)</f>
        <v>2585</v>
      </c>
      <c r="O692" s="35">
        <f>ROUND((Reference!H$16*List!$H692)+Reference!H$17,0)</f>
        <v>2684</v>
      </c>
      <c r="P692" s="35">
        <f>ROUND((Reference!I$16*List!$H692)+Reference!I$17,0)</f>
        <v>2790</v>
      </c>
      <c r="Q692" s="35">
        <f>ROUND((Reference!J$16*List!$H692)+Reference!J$17,0)</f>
        <v>3230</v>
      </c>
      <c r="R692" s="35">
        <f>ROUND((Reference!K$16*List!$H692)+Reference!K$17,0)</f>
        <v>3332</v>
      </c>
      <c r="S692" s="35">
        <f>ROUND((Reference!L$16*List!$H692)+Reference!L$17,0)</f>
        <v>3596</v>
      </c>
      <c r="T692" s="35">
        <f>ROUND((Reference!M$16*List!$H692)+Reference!M$17,0)</f>
        <v>4294</v>
      </c>
      <c r="U692" s="35">
        <f>ROUND((Reference!N$16*List!$H692)+Reference!N$17,0)</f>
        <v>17327</v>
      </c>
      <c r="V692" s="36">
        <f>ROUND((Reference!O$16*List!$H692)+Reference!O$17,0)</f>
        <v>644</v>
      </c>
      <c r="W692" s="36">
        <f>ROUND((Reference!P$16*List!$H692)+Reference!P$17,0)</f>
        <v>908</v>
      </c>
      <c r="X692" s="36">
        <f>ROUND((Reference!Q$16*List!$H692)+Reference!Q$17,0)</f>
        <v>454</v>
      </c>
      <c r="Y692" s="37"/>
      <c r="Z692" s="4" t="str">
        <f t="shared" si="21"/>
        <v>OGLE, Illinois</v>
      </c>
      <c r="AA692" s="42" t="s">
        <v>2388</v>
      </c>
      <c r="AB692" s="38" t="s">
        <v>54</v>
      </c>
      <c r="AC692" s="43" t="s">
        <v>2210</v>
      </c>
      <c r="AD692" s="45"/>
      <c r="AE692">
        <f t="shared" si="22"/>
        <v>0.84360000000000002</v>
      </c>
    </row>
    <row r="693" spans="1:31" x14ac:dyDescent="0.35">
      <c r="A693" s="28" t="s">
        <v>2389</v>
      </c>
      <c r="B693" s="28" t="s">
        <v>2390</v>
      </c>
      <c r="C693" s="29">
        <v>37900</v>
      </c>
      <c r="D693" s="30" t="s">
        <v>1383</v>
      </c>
      <c r="E693" s="31" t="s">
        <v>2391</v>
      </c>
      <c r="F693" s="54" t="s">
        <v>2210</v>
      </c>
      <c r="G693" s="33" t="s">
        <v>53</v>
      </c>
      <c r="H693" s="44">
        <v>0.85200000000000009</v>
      </c>
      <c r="I693" s="35">
        <f>ROUND((Reference!B$16*List!$H693)+Reference!B$17,0)</f>
        <v>999</v>
      </c>
      <c r="J693" s="35">
        <f>ROUND((Reference!C$16*List!$H693)+Reference!C$17,0)</f>
        <v>1491</v>
      </c>
      <c r="K693" s="35">
        <f>ROUND((Reference!D$16*List!$H693)+Reference!D$17,0)</f>
        <v>1786</v>
      </c>
      <c r="L693" s="35">
        <f>ROUND((Reference!E$16*List!$H693)+Reference!E$17,0)</f>
        <v>2208</v>
      </c>
      <c r="M693" s="35">
        <f>ROUND((Reference!F$16*List!$H693)+Reference!F$17,0)</f>
        <v>2300</v>
      </c>
      <c r="N693" s="35">
        <f>ROUND((Reference!G$16*List!$H693)+Reference!G$17,0)</f>
        <v>2604</v>
      </c>
      <c r="O693" s="35">
        <f>ROUND((Reference!H$16*List!$H693)+Reference!H$17,0)</f>
        <v>2704</v>
      </c>
      <c r="P693" s="35">
        <f>ROUND((Reference!I$16*List!$H693)+Reference!I$17,0)</f>
        <v>2810</v>
      </c>
      <c r="Q693" s="35">
        <f>ROUND((Reference!J$16*List!$H693)+Reference!J$17,0)</f>
        <v>3254</v>
      </c>
      <c r="R693" s="35">
        <f>ROUND((Reference!K$16*List!$H693)+Reference!K$17,0)</f>
        <v>3356</v>
      </c>
      <c r="S693" s="35">
        <f>ROUND((Reference!L$16*List!$H693)+Reference!L$17,0)</f>
        <v>3622</v>
      </c>
      <c r="T693" s="35">
        <f>ROUND((Reference!M$16*List!$H693)+Reference!M$17,0)</f>
        <v>4325</v>
      </c>
      <c r="U693" s="35">
        <f>ROUND((Reference!N$16*List!$H693)+Reference!N$17,0)</f>
        <v>17452</v>
      </c>
      <c r="V693" s="36">
        <f>ROUND((Reference!O$16*List!$H693)+Reference!O$17,0)</f>
        <v>649</v>
      </c>
      <c r="W693" s="36">
        <f>ROUND((Reference!P$16*List!$H693)+Reference!P$17,0)</f>
        <v>914</v>
      </c>
      <c r="X693" s="36">
        <f>ROUND((Reference!Q$16*List!$H693)+Reference!Q$17,0)</f>
        <v>457</v>
      </c>
      <c r="Y693" s="37"/>
      <c r="Z693" s="4" t="str">
        <f t="shared" si="21"/>
        <v>PEORIA, Illinois</v>
      </c>
      <c r="AA693" s="42" t="s">
        <v>2391</v>
      </c>
      <c r="AB693" s="38" t="s">
        <v>54</v>
      </c>
      <c r="AC693" s="43" t="s">
        <v>2210</v>
      </c>
      <c r="AD693" s="45"/>
      <c r="AE693">
        <f t="shared" si="22"/>
        <v>0.85200000000000009</v>
      </c>
    </row>
    <row r="694" spans="1:31" x14ac:dyDescent="0.35">
      <c r="A694" s="28" t="s">
        <v>2392</v>
      </c>
      <c r="B694" s="28" t="s">
        <v>2393</v>
      </c>
      <c r="C694" s="41">
        <v>99914</v>
      </c>
      <c r="D694" s="30" t="s">
        <v>107</v>
      </c>
      <c r="E694" s="42" t="s">
        <v>274</v>
      </c>
      <c r="F694" s="55" t="s">
        <v>2210</v>
      </c>
      <c r="G694" s="33" t="s">
        <v>64</v>
      </c>
      <c r="H694" s="40">
        <v>0.84360000000000002</v>
      </c>
      <c r="I694" s="35">
        <f>ROUND((Reference!B$16*List!$H694)+Reference!B$17,0)</f>
        <v>992</v>
      </c>
      <c r="J694" s="35">
        <f>ROUND((Reference!C$16*List!$H694)+Reference!C$17,0)</f>
        <v>1480</v>
      </c>
      <c r="K694" s="35">
        <f>ROUND((Reference!D$16*List!$H694)+Reference!D$17,0)</f>
        <v>1773</v>
      </c>
      <c r="L694" s="35">
        <f>ROUND((Reference!E$16*List!$H694)+Reference!E$17,0)</f>
        <v>2192</v>
      </c>
      <c r="M694" s="35">
        <f>ROUND((Reference!F$16*List!$H694)+Reference!F$17,0)</f>
        <v>2284</v>
      </c>
      <c r="N694" s="35">
        <f>ROUND((Reference!G$16*List!$H694)+Reference!G$17,0)</f>
        <v>2585</v>
      </c>
      <c r="O694" s="35">
        <f>ROUND((Reference!H$16*List!$H694)+Reference!H$17,0)</f>
        <v>2684</v>
      </c>
      <c r="P694" s="35">
        <f>ROUND((Reference!I$16*List!$H694)+Reference!I$17,0)</f>
        <v>2790</v>
      </c>
      <c r="Q694" s="35">
        <f>ROUND((Reference!J$16*List!$H694)+Reference!J$17,0)</f>
        <v>3230</v>
      </c>
      <c r="R694" s="35">
        <f>ROUND((Reference!K$16*List!$H694)+Reference!K$17,0)</f>
        <v>3332</v>
      </c>
      <c r="S694" s="35">
        <f>ROUND((Reference!L$16*List!$H694)+Reference!L$17,0)</f>
        <v>3596</v>
      </c>
      <c r="T694" s="35">
        <f>ROUND((Reference!M$16*List!$H694)+Reference!M$17,0)</f>
        <v>4294</v>
      </c>
      <c r="U694" s="35">
        <f>ROUND((Reference!N$16*List!$H694)+Reference!N$17,0)</f>
        <v>17327</v>
      </c>
      <c r="V694" s="36">
        <f>ROUND((Reference!O$16*List!$H694)+Reference!O$17,0)</f>
        <v>644</v>
      </c>
      <c r="W694" s="36">
        <f>ROUND((Reference!P$16*List!$H694)+Reference!P$17,0)</f>
        <v>908</v>
      </c>
      <c r="X694" s="36">
        <f>ROUND((Reference!Q$16*List!$H694)+Reference!Q$17,0)</f>
        <v>454</v>
      </c>
      <c r="Y694" s="37"/>
      <c r="Z694" s="4" t="str">
        <f t="shared" si="21"/>
        <v>PERRY, Illinois</v>
      </c>
      <c r="AA694" s="31" t="s">
        <v>274</v>
      </c>
      <c r="AB694" s="38" t="s">
        <v>54</v>
      </c>
      <c r="AC694" s="32" t="s">
        <v>2210</v>
      </c>
      <c r="AD694" s="39"/>
      <c r="AE694">
        <f t="shared" si="22"/>
        <v>0.84360000000000002</v>
      </c>
    </row>
    <row r="695" spans="1:31" x14ac:dyDescent="0.35">
      <c r="A695" s="28" t="s">
        <v>2394</v>
      </c>
      <c r="B695" s="28" t="s">
        <v>2395</v>
      </c>
      <c r="C695" s="41">
        <v>16580</v>
      </c>
      <c r="D695" s="30" t="s">
        <v>521</v>
      </c>
      <c r="E695" s="42" t="s">
        <v>2396</v>
      </c>
      <c r="F695" s="54" t="s">
        <v>2210</v>
      </c>
      <c r="G695" s="33" t="s">
        <v>53</v>
      </c>
      <c r="H695" s="40">
        <v>0.89180000000000004</v>
      </c>
      <c r="I695" s="35">
        <f>ROUND((Reference!B$16*List!$H695)+Reference!B$17,0)</f>
        <v>1034</v>
      </c>
      <c r="J695" s="35">
        <f>ROUND((Reference!C$16*List!$H695)+Reference!C$17,0)</f>
        <v>1542</v>
      </c>
      <c r="K695" s="35">
        <f>ROUND((Reference!D$16*List!$H695)+Reference!D$17,0)</f>
        <v>1847</v>
      </c>
      <c r="L695" s="35">
        <f>ROUND((Reference!E$16*List!$H695)+Reference!E$17,0)</f>
        <v>2283</v>
      </c>
      <c r="M695" s="35">
        <f>ROUND((Reference!F$16*List!$H695)+Reference!F$17,0)</f>
        <v>2379</v>
      </c>
      <c r="N695" s="35">
        <f>ROUND((Reference!G$16*List!$H695)+Reference!G$17,0)</f>
        <v>2693</v>
      </c>
      <c r="O695" s="35">
        <f>ROUND((Reference!H$16*List!$H695)+Reference!H$17,0)</f>
        <v>2796</v>
      </c>
      <c r="P695" s="35">
        <f>ROUND((Reference!I$16*List!$H695)+Reference!I$17,0)</f>
        <v>2906</v>
      </c>
      <c r="Q695" s="35">
        <f>ROUND((Reference!J$16*List!$H695)+Reference!J$17,0)</f>
        <v>3365</v>
      </c>
      <c r="R695" s="35">
        <f>ROUND((Reference!K$16*List!$H695)+Reference!K$17,0)</f>
        <v>3471</v>
      </c>
      <c r="S695" s="35">
        <f>ROUND((Reference!L$16*List!$H695)+Reference!L$17,0)</f>
        <v>3745</v>
      </c>
      <c r="T695" s="35">
        <f>ROUND((Reference!M$16*List!$H695)+Reference!M$17,0)</f>
        <v>4473</v>
      </c>
      <c r="U695" s="35">
        <f>ROUND((Reference!N$16*List!$H695)+Reference!N$17,0)</f>
        <v>18048</v>
      </c>
      <c r="V695" s="36">
        <f>ROUND((Reference!O$16*List!$H695)+Reference!O$17,0)</f>
        <v>671</v>
      </c>
      <c r="W695" s="36">
        <f>ROUND((Reference!P$16*List!$H695)+Reference!P$17,0)</f>
        <v>945</v>
      </c>
      <c r="X695" s="36">
        <f>ROUND((Reference!Q$16*List!$H695)+Reference!Q$17,0)</f>
        <v>473</v>
      </c>
      <c r="Y695" s="37"/>
      <c r="Z695" s="4" t="str">
        <f t="shared" si="21"/>
        <v>PIATT, Illinois</v>
      </c>
      <c r="AA695" s="31" t="s">
        <v>2396</v>
      </c>
      <c r="AB695" s="38" t="s">
        <v>54</v>
      </c>
      <c r="AC695" s="32" t="s">
        <v>2210</v>
      </c>
      <c r="AD695" s="39"/>
      <c r="AE695">
        <f t="shared" si="22"/>
        <v>0.89180000000000004</v>
      </c>
    </row>
    <row r="696" spans="1:31" x14ac:dyDescent="0.35">
      <c r="A696" s="28" t="s">
        <v>2397</v>
      </c>
      <c r="B696" s="28" t="s">
        <v>2398</v>
      </c>
      <c r="C696" s="41">
        <v>99914</v>
      </c>
      <c r="D696" s="30" t="s">
        <v>107</v>
      </c>
      <c r="E696" s="42" t="s">
        <v>282</v>
      </c>
      <c r="F696" s="55" t="s">
        <v>2210</v>
      </c>
      <c r="G696" s="33" t="s">
        <v>64</v>
      </c>
      <c r="H696" s="40">
        <v>0.84360000000000002</v>
      </c>
      <c r="I696" s="35">
        <f>ROUND((Reference!B$16*List!$H696)+Reference!B$17,0)</f>
        <v>992</v>
      </c>
      <c r="J696" s="35">
        <f>ROUND((Reference!C$16*List!$H696)+Reference!C$17,0)</f>
        <v>1480</v>
      </c>
      <c r="K696" s="35">
        <f>ROUND((Reference!D$16*List!$H696)+Reference!D$17,0)</f>
        <v>1773</v>
      </c>
      <c r="L696" s="35">
        <f>ROUND((Reference!E$16*List!$H696)+Reference!E$17,0)</f>
        <v>2192</v>
      </c>
      <c r="M696" s="35">
        <f>ROUND((Reference!F$16*List!$H696)+Reference!F$17,0)</f>
        <v>2284</v>
      </c>
      <c r="N696" s="35">
        <f>ROUND((Reference!G$16*List!$H696)+Reference!G$17,0)</f>
        <v>2585</v>
      </c>
      <c r="O696" s="35">
        <f>ROUND((Reference!H$16*List!$H696)+Reference!H$17,0)</f>
        <v>2684</v>
      </c>
      <c r="P696" s="35">
        <f>ROUND((Reference!I$16*List!$H696)+Reference!I$17,0)</f>
        <v>2790</v>
      </c>
      <c r="Q696" s="35">
        <f>ROUND((Reference!J$16*List!$H696)+Reference!J$17,0)</f>
        <v>3230</v>
      </c>
      <c r="R696" s="35">
        <f>ROUND((Reference!K$16*List!$H696)+Reference!K$17,0)</f>
        <v>3332</v>
      </c>
      <c r="S696" s="35">
        <f>ROUND((Reference!L$16*List!$H696)+Reference!L$17,0)</f>
        <v>3596</v>
      </c>
      <c r="T696" s="35">
        <f>ROUND((Reference!M$16*List!$H696)+Reference!M$17,0)</f>
        <v>4294</v>
      </c>
      <c r="U696" s="35">
        <f>ROUND((Reference!N$16*List!$H696)+Reference!N$17,0)</f>
        <v>17327</v>
      </c>
      <c r="V696" s="36">
        <f>ROUND((Reference!O$16*List!$H696)+Reference!O$17,0)</f>
        <v>644</v>
      </c>
      <c r="W696" s="36">
        <f>ROUND((Reference!P$16*List!$H696)+Reference!P$17,0)</f>
        <v>908</v>
      </c>
      <c r="X696" s="36">
        <f>ROUND((Reference!Q$16*List!$H696)+Reference!Q$17,0)</f>
        <v>454</v>
      </c>
      <c r="Y696" s="37"/>
      <c r="Z696" s="4" t="str">
        <f t="shared" si="21"/>
        <v>PIKE, Illinois</v>
      </c>
      <c r="AA696" s="31" t="s">
        <v>282</v>
      </c>
      <c r="AB696" s="38" t="s">
        <v>54</v>
      </c>
      <c r="AC696" s="32" t="s">
        <v>2210</v>
      </c>
      <c r="AD696" s="39"/>
      <c r="AE696">
        <f t="shared" si="22"/>
        <v>0.84360000000000002</v>
      </c>
    </row>
    <row r="697" spans="1:31" x14ac:dyDescent="0.35">
      <c r="A697" s="28" t="s">
        <v>2399</v>
      </c>
      <c r="B697" s="28" t="s">
        <v>2400</v>
      </c>
      <c r="C697" s="29">
        <v>99914</v>
      </c>
      <c r="D697" s="30" t="s">
        <v>107</v>
      </c>
      <c r="E697" s="31" t="s">
        <v>714</v>
      </c>
      <c r="F697" s="55" t="s">
        <v>2210</v>
      </c>
      <c r="G697" s="33" t="s">
        <v>64</v>
      </c>
      <c r="H697" s="40">
        <v>0.84360000000000002</v>
      </c>
      <c r="I697" s="35">
        <f>ROUND((Reference!B$16*List!$H697)+Reference!B$17,0)</f>
        <v>992</v>
      </c>
      <c r="J697" s="35">
        <f>ROUND((Reference!C$16*List!$H697)+Reference!C$17,0)</f>
        <v>1480</v>
      </c>
      <c r="K697" s="35">
        <f>ROUND((Reference!D$16*List!$H697)+Reference!D$17,0)</f>
        <v>1773</v>
      </c>
      <c r="L697" s="35">
        <f>ROUND((Reference!E$16*List!$H697)+Reference!E$17,0)</f>
        <v>2192</v>
      </c>
      <c r="M697" s="35">
        <f>ROUND((Reference!F$16*List!$H697)+Reference!F$17,0)</f>
        <v>2284</v>
      </c>
      <c r="N697" s="35">
        <f>ROUND((Reference!G$16*List!$H697)+Reference!G$17,0)</f>
        <v>2585</v>
      </c>
      <c r="O697" s="35">
        <f>ROUND((Reference!H$16*List!$H697)+Reference!H$17,0)</f>
        <v>2684</v>
      </c>
      <c r="P697" s="35">
        <f>ROUND((Reference!I$16*List!$H697)+Reference!I$17,0)</f>
        <v>2790</v>
      </c>
      <c r="Q697" s="35">
        <f>ROUND((Reference!J$16*List!$H697)+Reference!J$17,0)</f>
        <v>3230</v>
      </c>
      <c r="R697" s="35">
        <f>ROUND((Reference!K$16*List!$H697)+Reference!K$17,0)</f>
        <v>3332</v>
      </c>
      <c r="S697" s="35">
        <f>ROUND((Reference!L$16*List!$H697)+Reference!L$17,0)</f>
        <v>3596</v>
      </c>
      <c r="T697" s="35">
        <f>ROUND((Reference!M$16*List!$H697)+Reference!M$17,0)</f>
        <v>4294</v>
      </c>
      <c r="U697" s="35">
        <f>ROUND((Reference!N$16*List!$H697)+Reference!N$17,0)</f>
        <v>17327</v>
      </c>
      <c r="V697" s="36">
        <f>ROUND((Reference!O$16*List!$H697)+Reference!O$17,0)</f>
        <v>644</v>
      </c>
      <c r="W697" s="36">
        <f>ROUND((Reference!P$16*List!$H697)+Reference!P$17,0)</f>
        <v>908</v>
      </c>
      <c r="X697" s="36">
        <f>ROUND((Reference!Q$16*List!$H697)+Reference!Q$17,0)</f>
        <v>454</v>
      </c>
      <c r="Y697" s="37"/>
      <c r="Z697" s="4" t="str">
        <f t="shared" si="21"/>
        <v>POPE, Illinois</v>
      </c>
      <c r="AA697" s="31" t="s">
        <v>714</v>
      </c>
      <c r="AB697" s="38" t="s">
        <v>54</v>
      </c>
      <c r="AC697" s="32" t="s">
        <v>2210</v>
      </c>
      <c r="AD697" s="39"/>
      <c r="AE697">
        <f t="shared" si="22"/>
        <v>0.84360000000000002</v>
      </c>
    </row>
    <row r="698" spans="1:31" x14ac:dyDescent="0.35">
      <c r="A698" s="28" t="s">
        <v>2401</v>
      </c>
      <c r="B698" s="28" t="s">
        <v>2402</v>
      </c>
      <c r="C698" s="41">
        <v>99914</v>
      </c>
      <c r="D698" s="30" t="s">
        <v>107</v>
      </c>
      <c r="E698" s="42" t="s">
        <v>722</v>
      </c>
      <c r="F698" s="55" t="s">
        <v>2210</v>
      </c>
      <c r="G698" s="33" t="s">
        <v>64</v>
      </c>
      <c r="H698" s="40">
        <v>0.84360000000000002</v>
      </c>
      <c r="I698" s="35">
        <f>ROUND((Reference!B$16*List!$H698)+Reference!B$17,0)</f>
        <v>992</v>
      </c>
      <c r="J698" s="35">
        <f>ROUND((Reference!C$16*List!$H698)+Reference!C$17,0)</f>
        <v>1480</v>
      </c>
      <c r="K698" s="35">
        <f>ROUND((Reference!D$16*List!$H698)+Reference!D$17,0)</f>
        <v>1773</v>
      </c>
      <c r="L698" s="35">
        <f>ROUND((Reference!E$16*List!$H698)+Reference!E$17,0)</f>
        <v>2192</v>
      </c>
      <c r="M698" s="35">
        <f>ROUND((Reference!F$16*List!$H698)+Reference!F$17,0)</f>
        <v>2284</v>
      </c>
      <c r="N698" s="35">
        <f>ROUND((Reference!G$16*List!$H698)+Reference!G$17,0)</f>
        <v>2585</v>
      </c>
      <c r="O698" s="35">
        <f>ROUND((Reference!H$16*List!$H698)+Reference!H$17,0)</f>
        <v>2684</v>
      </c>
      <c r="P698" s="35">
        <f>ROUND((Reference!I$16*List!$H698)+Reference!I$17,0)</f>
        <v>2790</v>
      </c>
      <c r="Q698" s="35">
        <f>ROUND((Reference!J$16*List!$H698)+Reference!J$17,0)</f>
        <v>3230</v>
      </c>
      <c r="R698" s="35">
        <f>ROUND((Reference!K$16*List!$H698)+Reference!K$17,0)</f>
        <v>3332</v>
      </c>
      <c r="S698" s="35">
        <f>ROUND((Reference!L$16*List!$H698)+Reference!L$17,0)</f>
        <v>3596</v>
      </c>
      <c r="T698" s="35">
        <f>ROUND((Reference!M$16*List!$H698)+Reference!M$17,0)</f>
        <v>4294</v>
      </c>
      <c r="U698" s="35">
        <f>ROUND((Reference!N$16*List!$H698)+Reference!N$17,0)</f>
        <v>17327</v>
      </c>
      <c r="V698" s="36">
        <f>ROUND((Reference!O$16*List!$H698)+Reference!O$17,0)</f>
        <v>644</v>
      </c>
      <c r="W698" s="36">
        <f>ROUND((Reference!P$16*List!$H698)+Reference!P$17,0)</f>
        <v>908</v>
      </c>
      <c r="X698" s="36">
        <f>ROUND((Reference!Q$16*List!$H698)+Reference!Q$17,0)</f>
        <v>454</v>
      </c>
      <c r="Y698" s="37"/>
      <c r="Z698" s="4" t="str">
        <f t="shared" si="21"/>
        <v>PULASKI, Illinois</v>
      </c>
      <c r="AA698" s="31" t="s">
        <v>722</v>
      </c>
      <c r="AB698" s="38" t="s">
        <v>54</v>
      </c>
      <c r="AC698" s="32" t="s">
        <v>2210</v>
      </c>
      <c r="AD698" s="39"/>
      <c r="AE698">
        <f t="shared" si="22"/>
        <v>0.84360000000000002</v>
      </c>
    </row>
    <row r="699" spans="1:31" x14ac:dyDescent="0.35">
      <c r="A699" s="28" t="s">
        <v>2403</v>
      </c>
      <c r="B699" s="28" t="s">
        <v>2404</v>
      </c>
      <c r="C699" s="29">
        <v>99914</v>
      </c>
      <c r="D699" s="30" t="s">
        <v>107</v>
      </c>
      <c r="E699" s="31" t="s">
        <v>1537</v>
      </c>
      <c r="F699" s="55" t="s">
        <v>2210</v>
      </c>
      <c r="G699" s="33" t="s">
        <v>64</v>
      </c>
      <c r="H699" s="44">
        <v>0.84360000000000002</v>
      </c>
      <c r="I699" s="35">
        <f>ROUND((Reference!B$16*List!$H699)+Reference!B$17,0)</f>
        <v>992</v>
      </c>
      <c r="J699" s="35">
        <f>ROUND((Reference!C$16*List!$H699)+Reference!C$17,0)</f>
        <v>1480</v>
      </c>
      <c r="K699" s="35">
        <f>ROUND((Reference!D$16*List!$H699)+Reference!D$17,0)</f>
        <v>1773</v>
      </c>
      <c r="L699" s="35">
        <f>ROUND((Reference!E$16*List!$H699)+Reference!E$17,0)</f>
        <v>2192</v>
      </c>
      <c r="M699" s="35">
        <f>ROUND((Reference!F$16*List!$H699)+Reference!F$17,0)</f>
        <v>2284</v>
      </c>
      <c r="N699" s="35">
        <f>ROUND((Reference!G$16*List!$H699)+Reference!G$17,0)</f>
        <v>2585</v>
      </c>
      <c r="O699" s="35">
        <f>ROUND((Reference!H$16*List!$H699)+Reference!H$17,0)</f>
        <v>2684</v>
      </c>
      <c r="P699" s="35">
        <f>ROUND((Reference!I$16*List!$H699)+Reference!I$17,0)</f>
        <v>2790</v>
      </c>
      <c r="Q699" s="35">
        <f>ROUND((Reference!J$16*List!$H699)+Reference!J$17,0)</f>
        <v>3230</v>
      </c>
      <c r="R699" s="35">
        <f>ROUND((Reference!K$16*List!$H699)+Reference!K$17,0)</f>
        <v>3332</v>
      </c>
      <c r="S699" s="35">
        <f>ROUND((Reference!L$16*List!$H699)+Reference!L$17,0)</f>
        <v>3596</v>
      </c>
      <c r="T699" s="35">
        <f>ROUND((Reference!M$16*List!$H699)+Reference!M$17,0)</f>
        <v>4294</v>
      </c>
      <c r="U699" s="35">
        <f>ROUND((Reference!N$16*List!$H699)+Reference!N$17,0)</f>
        <v>17327</v>
      </c>
      <c r="V699" s="36">
        <f>ROUND((Reference!O$16*List!$H699)+Reference!O$17,0)</f>
        <v>644</v>
      </c>
      <c r="W699" s="36">
        <f>ROUND((Reference!P$16*List!$H699)+Reference!P$17,0)</f>
        <v>908</v>
      </c>
      <c r="X699" s="36">
        <f>ROUND((Reference!Q$16*List!$H699)+Reference!Q$17,0)</f>
        <v>454</v>
      </c>
      <c r="Y699" s="37"/>
      <c r="Z699" s="4" t="str">
        <f t="shared" si="21"/>
        <v>PUTNAM, Illinois</v>
      </c>
      <c r="AA699" s="42" t="s">
        <v>1537</v>
      </c>
      <c r="AB699" s="38" t="s">
        <v>54</v>
      </c>
      <c r="AC699" s="43" t="s">
        <v>2210</v>
      </c>
      <c r="AD699" s="45"/>
      <c r="AE699">
        <f t="shared" si="22"/>
        <v>0.84360000000000002</v>
      </c>
    </row>
    <row r="700" spans="1:31" x14ac:dyDescent="0.35">
      <c r="A700" s="28" t="s">
        <v>2405</v>
      </c>
      <c r="B700" s="28" t="s">
        <v>2406</v>
      </c>
      <c r="C700" s="41">
        <v>99914</v>
      </c>
      <c r="D700" s="30" t="s">
        <v>107</v>
      </c>
      <c r="E700" s="42" t="s">
        <v>286</v>
      </c>
      <c r="F700" s="55" t="s">
        <v>2210</v>
      </c>
      <c r="G700" s="33" t="s">
        <v>64</v>
      </c>
      <c r="H700" s="44">
        <v>0.84360000000000002</v>
      </c>
      <c r="I700" s="35">
        <f>ROUND((Reference!B$16*List!$H700)+Reference!B$17,0)</f>
        <v>992</v>
      </c>
      <c r="J700" s="35">
        <f>ROUND((Reference!C$16*List!$H700)+Reference!C$17,0)</f>
        <v>1480</v>
      </c>
      <c r="K700" s="35">
        <f>ROUND((Reference!D$16*List!$H700)+Reference!D$17,0)</f>
        <v>1773</v>
      </c>
      <c r="L700" s="35">
        <f>ROUND((Reference!E$16*List!$H700)+Reference!E$17,0)</f>
        <v>2192</v>
      </c>
      <c r="M700" s="35">
        <f>ROUND((Reference!F$16*List!$H700)+Reference!F$17,0)</f>
        <v>2284</v>
      </c>
      <c r="N700" s="35">
        <f>ROUND((Reference!G$16*List!$H700)+Reference!G$17,0)</f>
        <v>2585</v>
      </c>
      <c r="O700" s="35">
        <f>ROUND((Reference!H$16*List!$H700)+Reference!H$17,0)</f>
        <v>2684</v>
      </c>
      <c r="P700" s="35">
        <f>ROUND((Reference!I$16*List!$H700)+Reference!I$17,0)</f>
        <v>2790</v>
      </c>
      <c r="Q700" s="35">
        <f>ROUND((Reference!J$16*List!$H700)+Reference!J$17,0)</f>
        <v>3230</v>
      </c>
      <c r="R700" s="35">
        <f>ROUND((Reference!K$16*List!$H700)+Reference!K$17,0)</f>
        <v>3332</v>
      </c>
      <c r="S700" s="35">
        <f>ROUND((Reference!L$16*List!$H700)+Reference!L$17,0)</f>
        <v>3596</v>
      </c>
      <c r="T700" s="35">
        <f>ROUND((Reference!M$16*List!$H700)+Reference!M$17,0)</f>
        <v>4294</v>
      </c>
      <c r="U700" s="35">
        <f>ROUND((Reference!N$16*List!$H700)+Reference!N$17,0)</f>
        <v>17327</v>
      </c>
      <c r="V700" s="36">
        <f>ROUND((Reference!O$16*List!$H700)+Reference!O$17,0)</f>
        <v>644</v>
      </c>
      <c r="W700" s="36">
        <f>ROUND((Reference!P$16*List!$H700)+Reference!P$17,0)</f>
        <v>908</v>
      </c>
      <c r="X700" s="36">
        <f>ROUND((Reference!Q$16*List!$H700)+Reference!Q$17,0)</f>
        <v>454</v>
      </c>
      <c r="Y700" s="37"/>
      <c r="Z700" s="4" t="str">
        <f t="shared" si="21"/>
        <v>RANDOLPH, Illinois</v>
      </c>
      <c r="AA700" s="42" t="s">
        <v>286</v>
      </c>
      <c r="AB700" s="38" t="s">
        <v>54</v>
      </c>
      <c r="AC700" s="43" t="s">
        <v>2210</v>
      </c>
      <c r="AD700" s="45"/>
      <c r="AE700">
        <f t="shared" si="22"/>
        <v>0.84360000000000002</v>
      </c>
    </row>
    <row r="701" spans="1:31" x14ac:dyDescent="0.35">
      <c r="A701" s="28" t="s">
        <v>2407</v>
      </c>
      <c r="B701" s="28" t="s">
        <v>2408</v>
      </c>
      <c r="C701" s="29">
        <v>99914</v>
      </c>
      <c r="D701" s="30" t="s">
        <v>107</v>
      </c>
      <c r="E701" s="31" t="s">
        <v>2409</v>
      </c>
      <c r="F701" s="55" t="s">
        <v>2210</v>
      </c>
      <c r="G701" s="33" t="s">
        <v>64</v>
      </c>
      <c r="H701" s="44">
        <v>0.84360000000000002</v>
      </c>
      <c r="I701" s="35">
        <f>ROUND((Reference!B$16*List!$H701)+Reference!B$17,0)</f>
        <v>992</v>
      </c>
      <c r="J701" s="35">
        <f>ROUND((Reference!C$16*List!$H701)+Reference!C$17,0)</f>
        <v>1480</v>
      </c>
      <c r="K701" s="35">
        <f>ROUND((Reference!D$16*List!$H701)+Reference!D$17,0)</f>
        <v>1773</v>
      </c>
      <c r="L701" s="35">
        <f>ROUND((Reference!E$16*List!$H701)+Reference!E$17,0)</f>
        <v>2192</v>
      </c>
      <c r="M701" s="35">
        <f>ROUND((Reference!F$16*List!$H701)+Reference!F$17,0)</f>
        <v>2284</v>
      </c>
      <c r="N701" s="35">
        <f>ROUND((Reference!G$16*List!$H701)+Reference!G$17,0)</f>
        <v>2585</v>
      </c>
      <c r="O701" s="35">
        <f>ROUND((Reference!H$16*List!$H701)+Reference!H$17,0)</f>
        <v>2684</v>
      </c>
      <c r="P701" s="35">
        <f>ROUND((Reference!I$16*List!$H701)+Reference!I$17,0)</f>
        <v>2790</v>
      </c>
      <c r="Q701" s="35">
        <f>ROUND((Reference!J$16*List!$H701)+Reference!J$17,0)</f>
        <v>3230</v>
      </c>
      <c r="R701" s="35">
        <f>ROUND((Reference!K$16*List!$H701)+Reference!K$17,0)</f>
        <v>3332</v>
      </c>
      <c r="S701" s="35">
        <f>ROUND((Reference!L$16*List!$H701)+Reference!L$17,0)</f>
        <v>3596</v>
      </c>
      <c r="T701" s="35">
        <f>ROUND((Reference!M$16*List!$H701)+Reference!M$17,0)</f>
        <v>4294</v>
      </c>
      <c r="U701" s="35">
        <f>ROUND((Reference!N$16*List!$H701)+Reference!N$17,0)</f>
        <v>17327</v>
      </c>
      <c r="V701" s="36">
        <f>ROUND((Reference!O$16*List!$H701)+Reference!O$17,0)</f>
        <v>644</v>
      </c>
      <c r="W701" s="36">
        <f>ROUND((Reference!P$16*List!$H701)+Reference!P$17,0)</f>
        <v>908</v>
      </c>
      <c r="X701" s="36">
        <f>ROUND((Reference!Q$16*List!$H701)+Reference!Q$17,0)</f>
        <v>454</v>
      </c>
      <c r="Y701" s="37"/>
      <c r="Z701" s="4" t="str">
        <f t="shared" si="21"/>
        <v>RICHLAND, Illinois</v>
      </c>
      <c r="AA701" s="42" t="s">
        <v>2409</v>
      </c>
      <c r="AB701" s="38" t="s">
        <v>54</v>
      </c>
      <c r="AC701" s="43" t="s">
        <v>2210</v>
      </c>
      <c r="AD701" s="45"/>
      <c r="AE701">
        <f t="shared" si="22"/>
        <v>0.84360000000000002</v>
      </c>
    </row>
    <row r="702" spans="1:31" x14ac:dyDescent="0.35">
      <c r="A702" s="28" t="s">
        <v>2410</v>
      </c>
      <c r="B702" s="28" t="s">
        <v>2411</v>
      </c>
      <c r="C702" s="41">
        <v>19340</v>
      </c>
      <c r="D702" s="30" t="s">
        <v>634</v>
      </c>
      <c r="E702" s="42" t="s">
        <v>2412</v>
      </c>
      <c r="F702" s="54" t="s">
        <v>2210</v>
      </c>
      <c r="G702" s="33" t="s">
        <v>53</v>
      </c>
      <c r="H702" s="44">
        <v>0.7954</v>
      </c>
      <c r="I702" s="35">
        <f>ROUND((Reference!B$16*List!$H702)+Reference!B$17,0)</f>
        <v>951</v>
      </c>
      <c r="J702" s="35">
        <f>ROUND((Reference!C$16*List!$H702)+Reference!C$17,0)</f>
        <v>1418</v>
      </c>
      <c r="K702" s="35">
        <f>ROUND((Reference!D$16*List!$H702)+Reference!D$17,0)</f>
        <v>1699</v>
      </c>
      <c r="L702" s="35">
        <f>ROUND((Reference!E$16*List!$H702)+Reference!E$17,0)</f>
        <v>2101</v>
      </c>
      <c r="M702" s="35">
        <f>ROUND((Reference!F$16*List!$H702)+Reference!F$17,0)</f>
        <v>2189</v>
      </c>
      <c r="N702" s="35">
        <f>ROUND((Reference!G$16*List!$H702)+Reference!G$17,0)</f>
        <v>2478</v>
      </c>
      <c r="O702" s="35">
        <f>ROUND((Reference!H$16*List!$H702)+Reference!H$17,0)</f>
        <v>2572</v>
      </c>
      <c r="P702" s="35">
        <f>ROUND((Reference!I$16*List!$H702)+Reference!I$17,0)</f>
        <v>2673</v>
      </c>
      <c r="Q702" s="35">
        <f>ROUND((Reference!J$16*List!$H702)+Reference!J$17,0)</f>
        <v>3096</v>
      </c>
      <c r="R702" s="35">
        <f>ROUND((Reference!K$16*List!$H702)+Reference!K$17,0)</f>
        <v>3194</v>
      </c>
      <c r="S702" s="35">
        <f>ROUND((Reference!L$16*List!$H702)+Reference!L$17,0)</f>
        <v>3446</v>
      </c>
      <c r="T702" s="35">
        <f>ROUND((Reference!M$16*List!$H702)+Reference!M$17,0)</f>
        <v>4116</v>
      </c>
      <c r="U702" s="35">
        <f>ROUND((Reference!N$16*List!$H702)+Reference!N$17,0)</f>
        <v>16605</v>
      </c>
      <c r="V702" s="36">
        <f>ROUND((Reference!O$16*List!$H702)+Reference!O$17,0)</f>
        <v>617</v>
      </c>
      <c r="W702" s="36">
        <f>ROUND((Reference!P$16*List!$H702)+Reference!P$17,0)</f>
        <v>870</v>
      </c>
      <c r="X702" s="36">
        <f>ROUND((Reference!Q$16*List!$H702)+Reference!Q$17,0)</f>
        <v>435</v>
      </c>
      <c r="Y702" s="37"/>
      <c r="Z702" s="4" t="str">
        <f t="shared" si="21"/>
        <v>ROCK ISLAND, Illinois</v>
      </c>
      <c r="AA702" s="42" t="s">
        <v>2412</v>
      </c>
      <c r="AB702" s="38" t="s">
        <v>54</v>
      </c>
      <c r="AC702" s="43" t="s">
        <v>2210</v>
      </c>
      <c r="AD702" s="45"/>
      <c r="AE702">
        <f t="shared" si="22"/>
        <v>0.7954</v>
      </c>
    </row>
    <row r="703" spans="1:31" x14ac:dyDescent="0.35">
      <c r="A703" s="28" t="s">
        <v>2413</v>
      </c>
      <c r="B703" s="28" t="s">
        <v>2414</v>
      </c>
      <c r="C703" s="41">
        <v>41180</v>
      </c>
      <c r="D703" s="30" t="s">
        <v>1516</v>
      </c>
      <c r="E703" s="42" t="s">
        <v>295</v>
      </c>
      <c r="F703" s="54" t="s">
        <v>2210</v>
      </c>
      <c r="G703" s="33" t="s">
        <v>53</v>
      </c>
      <c r="H703" s="40">
        <v>0.95100000000000007</v>
      </c>
      <c r="I703" s="35">
        <f>ROUND((Reference!B$16*List!$H703)+Reference!B$17,0)</f>
        <v>1084</v>
      </c>
      <c r="J703" s="35">
        <f>ROUND((Reference!C$16*List!$H703)+Reference!C$17,0)</f>
        <v>1617</v>
      </c>
      <c r="K703" s="35">
        <f>ROUND((Reference!D$16*List!$H703)+Reference!D$17,0)</f>
        <v>1938</v>
      </c>
      <c r="L703" s="35">
        <f>ROUND((Reference!E$16*List!$H703)+Reference!E$17,0)</f>
        <v>2395</v>
      </c>
      <c r="M703" s="35">
        <f>ROUND((Reference!F$16*List!$H703)+Reference!F$17,0)</f>
        <v>2495</v>
      </c>
      <c r="N703" s="35">
        <f>ROUND((Reference!G$16*List!$H703)+Reference!G$17,0)</f>
        <v>2825</v>
      </c>
      <c r="O703" s="35">
        <f>ROUND((Reference!H$16*List!$H703)+Reference!H$17,0)</f>
        <v>2933</v>
      </c>
      <c r="P703" s="35">
        <f>ROUND((Reference!I$16*List!$H703)+Reference!I$17,0)</f>
        <v>3048</v>
      </c>
      <c r="Q703" s="35">
        <f>ROUND((Reference!J$16*List!$H703)+Reference!J$17,0)</f>
        <v>3530</v>
      </c>
      <c r="R703" s="35">
        <f>ROUND((Reference!K$16*List!$H703)+Reference!K$17,0)</f>
        <v>3641</v>
      </c>
      <c r="S703" s="35">
        <f>ROUND((Reference!L$16*List!$H703)+Reference!L$17,0)</f>
        <v>3929</v>
      </c>
      <c r="T703" s="35">
        <f>ROUND((Reference!M$16*List!$H703)+Reference!M$17,0)</f>
        <v>4693</v>
      </c>
      <c r="U703" s="35">
        <f>ROUND((Reference!N$16*List!$H703)+Reference!N$17,0)</f>
        <v>18934</v>
      </c>
      <c r="V703" s="36">
        <f>ROUND((Reference!O$16*List!$H703)+Reference!O$17,0)</f>
        <v>704</v>
      </c>
      <c r="W703" s="36">
        <f>ROUND((Reference!P$16*List!$H703)+Reference!P$17,0)</f>
        <v>992</v>
      </c>
      <c r="X703" s="36">
        <f>ROUND((Reference!Q$16*List!$H703)+Reference!Q$17,0)</f>
        <v>496</v>
      </c>
      <c r="Y703" s="37"/>
      <c r="Z703" s="4" t="str">
        <f t="shared" si="21"/>
        <v>ST. CLAIR, Illinois</v>
      </c>
      <c r="AA703" s="31" t="s">
        <v>295</v>
      </c>
      <c r="AB703" s="38" t="s">
        <v>54</v>
      </c>
      <c r="AC703" s="32" t="s">
        <v>2210</v>
      </c>
      <c r="AD703" s="39"/>
      <c r="AE703">
        <f t="shared" si="22"/>
        <v>0.95100000000000007</v>
      </c>
    </row>
    <row r="704" spans="1:31" x14ac:dyDescent="0.35">
      <c r="A704" s="28" t="s">
        <v>2415</v>
      </c>
      <c r="B704" s="28" t="s">
        <v>2416</v>
      </c>
      <c r="C704" s="41">
        <v>99914</v>
      </c>
      <c r="D704" s="30" t="s">
        <v>107</v>
      </c>
      <c r="E704" s="42" t="s">
        <v>732</v>
      </c>
      <c r="F704" s="55" t="s">
        <v>2210</v>
      </c>
      <c r="G704" s="33" t="s">
        <v>64</v>
      </c>
      <c r="H704" s="44">
        <v>0.84360000000000002</v>
      </c>
      <c r="I704" s="35">
        <f>ROUND((Reference!B$16*List!$H704)+Reference!B$17,0)</f>
        <v>992</v>
      </c>
      <c r="J704" s="35">
        <f>ROUND((Reference!C$16*List!$H704)+Reference!C$17,0)</f>
        <v>1480</v>
      </c>
      <c r="K704" s="35">
        <f>ROUND((Reference!D$16*List!$H704)+Reference!D$17,0)</f>
        <v>1773</v>
      </c>
      <c r="L704" s="35">
        <f>ROUND((Reference!E$16*List!$H704)+Reference!E$17,0)</f>
        <v>2192</v>
      </c>
      <c r="M704" s="35">
        <f>ROUND((Reference!F$16*List!$H704)+Reference!F$17,0)</f>
        <v>2284</v>
      </c>
      <c r="N704" s="35">
        <f>ROUND((Reference!G$16*List!$H704)+Reference!G$17,0)</f>
        <v>2585</v>
      </c>
      <c r="O704" s="35">
        <f>ROUND((Reference!H$16*List!$H704)+Reference!H$17,0)</f>
        <v>2684</v>
      </c>
      <c r="P704" s="35">
        <f>ROUND((Reference!I$16*List!$H704)+Reference!I$17,0)</f>
        <v>2790</v>
      </c>
      <c r="Q704" s="35">
        <f>ROUND((Reference!J$16*List!$H704)+Reference!J$17,0)</f>
        <v>3230</v>
      </c>
      <c r="R704" s="35">
        <f>ROUND((Reference!K$16*List!$H704)+Reference!K$17,0)</f>
        <v>3332</v>
      </c>
      <c r="S704" s="35">
        <f>ROUND((Reference!L$16*List!$H704)+Reference!L$17,0)</f>
        <v>3596</v>
      </c>
      <c r="T704" s="35">
        <f>ROUND((Reference!M$16*List!$H704)+Reference!M$17,0)</f>
        <v>4294</v>
      </c>
      <c r="U704" s="35">
        <f>ROUND((Reference!N$16*List!$H704)+Reference!N$17,0)</f>
        <v>17327</v>
      </c>
      <c r="V704" s="36">
        <f>ROUND((Reference!O$16*List!$H704)+Reference!O$17,0)</f>
        <v>644</v>
      </c>
      <c r="W704" s="36">
        <f>ROUND((Reference!P$16*List!$H704)+Reference!P$17,0)</f>
        <v>908</v>
      </c>
      <c r="X704" s="36">
        <f>ROUND((Reference!Q$16*List!$H704)+Reference!Q$17,0)</f>
        <v>454</v>
      </c>
      <c r="Y704" s="37"/>
      <c r="Z704" s="4" t="str">
        <f t="shared" si="21"/>
        <v>SALINE, Illinois</v>
      </c>
      <c r="AA704" s="42" t="s">
        <v>732</v>
      </c>
      <c r="AB704" s="38" t="s">
        <v>54</v>
      </c>
      <c r="AC704" s="43" t="s">
        <v>2210</v>
      </c>
      <c r="AD704" s="45"/>
      <c r="AE704">
        <f t="shared" si="22"/>
        <v>0.84360000000000002</v>
      </c>
    </row>
    <row r="705" spans="1:31" x14ac:dyDescent="0.35">
      <c r="A705" s="28" t="s">
        <v>2417</v>
      </c>
      <c r="B705" s="28" t="s">
        <v>2418</v>
      </c>
      <c r="C705" s="41">
        <v>44100</v>
      </c>
      <c r="D705" s="30" t="s">
        <v>1628</v>
      </c>
      <c r="E705" s="42" t="s">
        <v>2419</v>
      </c>
      <c r="F705" s="54" t="s">
        <v>2210</v>
      </c>
      <c r="G705" s="33" t="s">
        <v>53</v>
      </c>
      <c r="H705" s="40">
        <v>0.8679</v>
      </c>
      <c r="I705" s="35">
        <f>ROUND((Reference!B$16*List!$H705)+Reference!B$17,0)</f>
        <v>1013</v>
      </c>
      <c r="J705" s="35">
        <f>ROUND((Reference!C$16*List!$H705)+Reference!C$17,0)</f>
        <v>1511</v>
      </c>
      <c r="K705" s="35">
        <f>ROUND((Reference!D$16*List!$H705)+Reference!D$17,0)</f>
        <v>1810</v>
      </c>
      <c r="L705" s="35">
        <f>ROUND((Reference!E$16*List!$H705)+Reference!E$17,0)</f>
        <v>2238</v>
      </c>
      <c r="M705" s="35">
        <f>ROUND((Reference!F$16*List!$H705)+Reference!F$17,0)</f>
        <v>2332</v>
      </c>
      <c r="N705" s="35">
        <f>ROUND((Reference!G$16*List!$H705)+Reference!G$17,0)</f>
        <v>2639</v>
      </c>
      <c r="O705" s="35">
        <f>ROUND((Reference!H$16*List!$H705)+Reference!H$17,0)</f>
        <v>2740</v>
      </c>
      <c r="P705" s="35">
        <f>ROUND((Reference!I$16*List!$H705)+Reference!I$17,0)</f>
        <v>2848</v>
      </c>
      <c r="Q705" s="35">
        <f>ROUND((Reference!J$16*List!$H705)+Reference!J$17,0)</f>
        <v>3298</v>
      </c>
      <c r="R705" s="35">
        <f>ROUND((Reference!K$16*List!$H705)+Reference!K$17,0)</f>
        <v>3402</v>
      </c>
      <c r="S705" s="35">
        <f>ROUND((Reference!L$16*List!$H705)+Reference!L$17,0)</f>
        <v>3671</v>
      </c>
      <c r="T705" s="35">
        <f>ROUND((Reference!M$16*List!$H705)+Reference!M$17,0)</f>
        <v>4384</v>
      </c>
      <c r="U705" s="35">
        <f>ROUND((Reference!N$16*List!$H705)+Reference!N$17,0)</f>
        <v>17690</v>
      </c>
      <c r="V705" s="36">
        <f>ROUND((Reference!O$16*List!$H705)+Reference!O$17,0)</f>
        <v>658</v>
      </c>
      <c r="W705" s="36">
        <f>ROUND((Reference!P$16*List!$H705)+Reference!P$17,0)</f>
        <v>927</v>
      </c>
      <c r="X705" s="36">
        <f>ROUND((Reference!Q$16*List!$H705)+Reference!Q$17,0)</f>
        <v>463</v>
      </c>
      <c r="Y705" s="37"/>
      <c r="Z705" s="4" t="str">
        <f t="shared" si="21"/>
        <v>SANGAMON, Illinois</v>
      </c>
      <c r="AA705" s="31" t="s">
        <v>2419</v>
      </c>
      <c r="AB705" s="38" t="s">
        <v>54</v>
      </c>
      <c r="AC705" s="32" t="s">
        <v>2210</v>
      </c>
      <c r="AD705" s="39"/>
      <c r="AE705">
        <f t="shared" si="22"/>
        <v>0.8679</v>
      </c>
    </row>
    <row r="706" spans="1:31" x14ac:dyDescent="0.35">
      <c r="A706" s="28" t="s">
        <v>2420</v>
      </c>
      <c r="B706" s="28" t="s">
        <v>2421</v>
      </c>
      <c r="C706" s="41">
        <v>99914</v>
      </c>
      <c r="D706" s="30" t="s">
        <v>107</v>
      </c>
      <c r="E706" s="42" t="s">
        <v>2422</v>
      </c>
      <c r="F706" s="55" t="s">
        <v>2210</v>
      </c>
      <c r="G706" s="33" t="s">
        <v>64</v>
      </c>
      <c r="H706" s="44">
        <v>0.84360000000000002</v>
      </c>
      <c r="I706" s="35">
        <f>ROUND((Reference!B$16*List!$H706)+Reference!B$17,0)</f>
        <v>992</v>
      </c>
      <c r="J706" s="35">
        <f>ROUND((Reference!C$16*List!$H706)+Reference!C$17,0)</f>
        <v>1480</v>
      </c>
      <c r="K706" s="35">
        <f>ROUND((Reference!D$16*List!$H706)+Reference!D$17,0)</f>
        <v>1773</v>
      </c>
      <c r="L706" s="35">
        <f>ROUND((Reference!E$16*List!$H706)+Reference!E$17,0)</f>
        <v>2192</v>
      </c>
      <c r="M706" s="35">
        <f>ROUND((Reference!F$16*List!$H706)+Reference!F$17,0)</f>
        <v>2284</v>
      </c>
      <c r="N706" s="35">
        <f>ROUND((Reference!G$16*List!$H706)+Reference!G$17,0)</f>
        <v>2585</v>
      </c>
      <c r="O706" s="35">
        <f>ROUND((Reference!H$16*List!$H706)+Reference!H$17,0)</f>
        <v>2684</v>
      </c>
      <c r="P706" s="35">
        <f>ROUND((Reference!I$16*List!$H706)+Reference!I$17,0)</f>
        <v>2790</v>
      </c>
      <c r="Q706" s="35">
        <f>ROUND((Reference!J$16*List!$H706)+Reference!J$17,0)</f>
        <v>3230</v>
      </c>
      <c r="R706" s="35">
        <f>ROUND((Reference!K$16*List!$H706)+Reference!K$17,0)</f>
        <v>3332</v>
      </c>
      <c r="S706" s="35">
        <f>ROUND((Reference!L$16*List!$H706)+Reference!L$17,0)</f>
        <v>3596</v>
      </c>
      <c r="T706" s="35">
        <f>ROUND((Reference!M$16*List!$H706)+Reference!M$17,0)</f>
        <v>4294</v>
      </c>
      <c r="U706" s="35">
        <f>ROUND((Reference!N$16*List!$H706)+Reference!N$17,0)</f>
        <v>17327</v>
      </c>
      <c r="V706" s="36">
        <f>ROUND((Reference!O$16*List!$H706)+Reference!O$17,0)</f>
        <v>644</v>
      </c>
      <c r="W706" s="36">
        <f>ROUND((Reference!P$16*List!$H706)+Reference!P$17,0)</f>
        <v>908</v>
      </c>
      <c r="X706" s="36">
        <f>ROUND((Reference!Q$16*List!$H706)+Reference!Q$17,0)</f>
        <v>454</v>
      </c>
      <c r="Y706" s="37"/>
      <c r="Z706" s="4" t="str">
        <f t="shared" si="21"/>
        <v>SCHUYLER, Illinois</v>
      </c>
      <c r="AA706" s="42" t="s">
        <v>2422</v>
      </c>
      <c r="AB706" s="38" t="s">
        <v>54</v>
      </c>
      <c r="AC706" s="43" t="s">
        <v>2210</v>
      </c>
      <c r="AD706" s="45"/>
      <c r="AE706">
        <f t="shared" si="22"/>
        <v>0.84360000000000002</v>
      </c>
    </row>
    <row r="707" spans="1:31" x14ac:dyDescent="0.35">
      <c r="A707" s="28" t="s">
        <v>2423</v>
      </c>
      <c r="B707" s="28" t="s">
        <v>2424</v>
      </c>
      <c r="C707" s="41">
        <v>99914</v>
      </c>
      <c r="D707" s="30" t="s">
        <v>107</v>
      </c>
      <c r="E707" s="42" t="s">
        <v>736</v>
      </c>
      <c r="F707" s="55" t="s">
        <v>2210</v>
      </c>
      <c r="G707" s="33" t="s">
        <v>64</v>
      </c>
      <c r="H707" s="44">
        <v>0.84360000000000002</v>
      </c>
      <c r="I707" s="35">
        <f>ROUND((Reference!B$16*List!$H707)+Reference!B$17,0)</f>
        <v>992</v>
      </c>
      <c r="J707" s="35">
        <f>ROUND((Reference!C$16*List!$H707)+Reference!C$17,0)</f>
        <v>1480</v>
      </c>
      <c r="K707" s="35">
        <f>ROUND((Reference!D$16*List!$H707)+Reference!D$17,0)</f>
        <v>1773</v>
      </c>
      <c r="L707" s="35">
        <f>ROUND((Reference!E$16*List!$H707)+Reference!E$17,0)</f>
        <v>2192</v>
      </c>
      <c r="M707" s="35">
        <f>ROUND((Reference!F$16*List!$H707)+Reference!F$17,0)</f>
        <v>2284</v>
      </c>
      <c r="N707" s="35">
        <f>ROUND((Reference!G$16*List!$H707)+Reference!G$17,0)</f>
        <v>2585</v>
      </c>
      <c r="O707" s="35">
        <f>ROUND((Reference!H$16*List!$H707)+Reference!H$17,0)</f>
        <v>2684</v>
      </c>
      <c r="P707" s="35">
        <f>ROUND((Reference!I$16*List!$H707)+Reference!I$17,0)</f>
        <v>2790</v>
      </c>
      <c r="Q707" s="35">
        <f>ROUND((Reference!J$16*List!$H707)+Reference!J$17,0)</f>
        <v>3230</v>
      </c>
      <c r="R707" s="35">
        <f>ROUND((Reference!K$16*List!$H707)+Reference!K$17,0)</f>
        <v>3332</v>
      </c>
      <c r="S707" s="35">
        <f>ROUND((Reference!L$16*List!$H707)+Reference!L$17,0)</f>
        <v>3596</v>
      </c>
      <c r="T707" s="35">
        <f>ROUND((Reference!M$16*List!$H707)+Reference!M$17,0)</f>
        <v>4294</v>
      </c>
      <c r="U707" s="35">
        <f>ROUND((Reference!N$16*List!$H707)+Reference!N$17,0)</f>
        <v>17327</v>
      </c>
      <c r="V707" s="36">
        <f>ROUND((Reference!O$16*List!$H707)+Reference!O$17,0)</f>
        <v>644</v>
      </c>
      <c r="W707" s="36">
        <f>ROUND((Reference!P$16*List!$H707)+Reference!P$17,0)</f>
        <v>908</v>
      </c>
      <c r="X707" s="36">
        <f>ROUND((Reference!Q$16*List!$H707)+Reference!Q$17,0)</f>
        <v>454</v>
      </c>
      <c r="Y707" s="37"/>
      <c r="Z707" s="4" t="str">
        <f t="shared" si="21"/>
        <v>SCOTT, Illinois</v>
      </c>
      <c r="AA707" s="42" t="s">
        <v>736</v>
      </c>
      <c r="AB707" s="38" t="s">
        <v>54</v>
      </c>
      <c r="AC707" s="43" t="s">
        <v>2210</v>
      </c>
      <c r="AD707" s="45"/>
      <c r="AE707">
        <f t="shared" si="22"/>
        <v>0.84360000000000002</v>
      </c>
    </row>
    <row r="708" spans="1:31" x14ac:dyDescent="0.35">
      <c r="A708" s="28" t="s">
        <v>2425</v>
      </c>
      <c r="B708" s="28" t="s">
        <v>2426</v>
      </c>
      <c r="C708" s="29">
        <v>99914</v>
      </c>
      <c r="D708" s="30" t="s">
        <v>107</v>
      </c>
      <c r="E708" s="31" t="s">
        <v>299</v>
      </c>
      <c r="F708" s="55" t="s">
        <v>2210</v>
      </c>
      <c r="G708" s="33" t="s">
        <v>64</v>
      </c>
      <c r="H708" s="44">
        <v>0.84360000000000002</v>
      </c>
      <c r="I708" s="35">
        <f>ROUND((Reference!B$16*List!$H708)+Reference!B$17,0)</f>
        <v>992</v>
      </c>
      <c r="J708" s="35">
        <f>ROUND((Reference!C$16*List!$H708)+Reference!C$17,0)</f>
        <v>1480</v>
      </c>
      <c r="K708" s="35">
        <f>ROUND((Reference!D$16*List!$H708)+Reference!D$17,0)</f>
        <v>1773</v>
      </c>
      <c r="L708" s="35">
        <f>ROUND((Reference!E$16*List!$H708)+Reference!E$17,0)</f>
        <v>2192</v>
      </c>
      <c r="M708" s="35">
        <f>ROUND((Reference!F$16*List!$H708)+Reference!F$17,0)</f>
        <v>2284</v>
      </c>
      <c r="N708" s="35">
        <f>ROUND((Reference!G$16*List!$H708)+Reference!G$17,0)</f>
        <v>2585</v>
      </c>
      <c r="O708" s="35">
        <f>ROUND((Reference!H$16*List!$H708)+Reference!H$17,0)</f>
        <v>2684</v>
      </c>
      <c r="P708" s="35">
        <f>ROUND((Reference!I$16*List!$H708)+Reference!I$17,0)</f>
        <v>2790</v>
      </c>
      <c r="Q708" s="35">
        <f>ROUND((Reference!J$16*List!$H708)+Reference!J$17,0)</f>
        <v>3230</v>
      </c>
      <c r="R708" s="35">
        <f>ROUND((Reference!K$16*List!$H708)+Reference!K$17,0)</f>
        <v>3332</v>
      </c>
      <c r="S708" s="35">
        <f>ROUND((Reference!L$16*List!$H708)+Reference!L$17,0)</f>
        <v>3596</v>
      </c>
      <c r="T708" s="35">
        <f>ROUND((Reference!M$16*List!$H708)+Reference!M$17,0)</f>
        <v>4294</v>
      </c>
      <c r="U708" s="35">
        <f>ROUND((Reference!N$16*List!$H708)+Reference!N$17,0)</f>
        <v>17327</v>
      </c>
      <c r="V708" s="36">
        <f>ROUND((Reference!O$16*List!$H708)+Reference!O$17,0)</f>
        <v>644</v>
      </c>
      <c r="W708" s="36">
        <f>ROUND((Reference!P$16*List!$H708)+Reference!P$17,0)</f>
        <v>908</v>
      </c>
      <c r="X708" s="36">
        <f>ROUND((Reference!Q$16*List!$H708)+Reference!Q$17,0)</f>
        <v>454</v>
      </c>
      <c r="Y708" s="37"/>
      <c r="Z708" s="4" t="str">
        <f t="shared" si="21"/>
        <v>SHELBY, Illinois</v>
      </c>
      <c r="AA708" s="42" t="s">
        <v>299</v>
      </c>
      <c r="AB708" s="38" t="s">
        <v>54</v>
      </c>
      <c r="AC708" s="43" t="s">
        <v>2210</v>
      </c>
      <c r="AD708" s="45"/>
      <c r="AE708">
        <f t="shared" si="22"/>
        <v>0.84360000000000002</v>
      </c>
    </row>
    <row r="709" spans="1:31" x14ac:dyDescent="0.35">
      <c r="A709" s="28" t="s">
        <v>2427</v>
      </c>
      <c r="B709" s="28" t="s">
        <v>2428</v>
      </c>
      <c r="C709" s="29">
        <v>37900</v>
      </c>
      <c r="D709" s="30" t="s">
        <v>1383</v>
      </c>
      <c r="E709" s="31" t="s">
        <v>2429</v>
      </c>
      <c r="F709" s="54" t="s">
        <v>2210</v>
      </c>
      <c r="G709" s="33" t="s">
        <v>53</v>
      </c>
      <c r="H709" s="44">
        <v>0.85200000000000009</v>
      </c>
      <c r="I709" s="35">
        <f>ROUND((Reference!B$16*List!$H709)+Reference!B$17,0)</f>
        <v>999</v>
      </c>
      <c r="J709" s="35">
        <f>ROUND((Reference!C$16*List!$H709)+Reference!C$17,0)</f>
        <v>1491</v>
      </c>
      <c r="K709" s="35">
        <f>ROUND((Reference!D$16*List!$H709)+Reference!D$17,0)</f>
        <v>1786</v>
      </c>
      <c r="L709" s="35">
        <f>ROUND((Reference!E$16*List!$H709)+Reference!E$17,0)</f>
        <v>2208</v>
      </c>
      <c r="M709" s="35">
        <f>ROUND((Reference!F$16*List!$H709)+Reference!F$17,0)</f>
        <v>2300</v>
      </c>
      <c r="N709" s="35">
        <f>ROUND((Reference!G$16*List!$H709)+Reference!G$17,0)</f>
        <v>2604</v>
      </c>
      <c r="O709" s="35">
        <f>ROUND((Reference!H$16*List!$H709)+Reference!H$17,0)</f>
        <v>2704</v>
      </c>
      <c r="P709" s="35">
        <f>ROUND((Reference!I$16*List!$H709)+Reference!I$17,0)</f>
        <v>2810</v>
      </c>
      <c r="Q709" s="35">
        <f>ROUND((Reference!J$16*List!$H709)+Reference!J$17,0)</f>
        <v>3254</v>
      </c>
      <c r="R709" s="35">
        <f>ROUND((Reference!K$16*List!$H709)+Reference!K$17,0)</f>
        <v>3356</v>
      </c>
      <c r="S709" s="35">
        <f>ROUND((Reference!L$16*List!$H709)+Reference!L$17,0)</f>
        <v>3622</v>
      </c>
      <c r="T709" s="35">
        <f>ROUND((Reference!M$16*List!$H709)+Reference!M$17,0)</f>
        <v>4325</v>
      </c>
      <c r="U709" s="35">
        <f>ROUND((Reference!N$16*List!$H709)+Reference!N$17,0)</f>
        <v>17452</v>
      </c>
      <c r="V709" s="36">
        <f>ROUND((Reference!O$16*List!$H709)+Reference!O$17,0)</f>
        <v>649</v>
      </c>
      <c r="W709" s="36">
        <f>ROUND((Reference!P$16*List!$H709)+Reference!P$17,0)</f>
        <v>914</v>
      </c>
      <c r="X709" s="36">
        <f>ROUND((Reference!Q$16*List!$H709)+Reference!Q$17,0)</f>
        <v>457</v>
      </c>
      <c r="Y709" s="37"/>
      <c r="Z709" s="4" t="str">
        <f t="shared" si="21"/>
        <v>STARK, Illinois</v>
      </c>
      <c r="AA709" s="42" t="s">
        <v>2429</v>
      </c>
      <c r="AB709" s="38" t="s">
        <v>54</v>
      </c>
      <c r="AC709" s="43" t="s">
        <v>2210</v>
      </c>
      <c r="AD709" s="45"/>
      <c r="AE709">
        <f t="shared" si="22"/>
        <v>0.85200000000000009</v>
      </c>
    </row>
    <row r="710" spans="1:31" x14ac:dyDescent="0.35">
      <c r="A710" s="28" t="s">
        <v>2430</v>
      </c>
      <c r="B710" s="28" t="s">
        <v>2431</v>
      </c>
      <c r="C710" s="29">
        <v>99914</v>
      </c>
      <c r="D710" s="30" t="s">
        <v>107</v>
      </c>
      <c r="E710" s="31" t="s">
        <v>2432</v>
      </c>
      <c r="F710" s="55" t="s">
        <v>2210</v>
      </c>
      <c r="G710" s="33" t="s">
        <v>64</v>
      </c>
      <c r="H710" s="44">
        <v>0.84360000000000002</v>
      </c>
      <c r="I710" s="35">
        <f>ROUND((Reference!B$16*List!$H710)+Reference!B$17,0)</f>
        <v>992</v>
      </c>
      <c r="J710" s="35">
        <f>ROUND((Reference!C$16*List!$H710)+Reference!C$17,0)</f>
        <v>1480</v>
      </c>
      <c r="K710" s="35">
        <f>ROUND((Reference!D$16*List!$H710)+Reference!D$17,0)</f>
        <v>1773</v>
      </c>
      <c r="L710" s="35">
        <f>ROUND((Reference!E$16*List!$H710)+Reference!E$17,0)</f>
        <v>2192</v>
      </c>
      <c r="M710" s="35">
        <f>ROUND((Reference!F$16*List!$H710)+Reference!F$17,0)</f>
        <v>2284</v>
      </c>
      <c r="N710" s="35">
        <f>ROUND((Reference!G$16*List!$H710)+Reference!G$17,0)</f>
        <v>2585</v>
      </c>
      <c r="O710" s="35">
        <f>ROUND((Reference!H$16*List!$H710)+Reference!H$17,0)</f>
        <v>2684</v>
      </c>
      <c r="P710" s="35">
        <f>ROUND((Reference!I$16*List!$H710)+Reference!I$17,0)</f>
        <v>2790</v>
      </c>
      <c r="Q710" s="35">
        <f>ROUND((Reference!J$16*List!$H710)+Reference!J$17,0)</f>
        <v>3230</v>
      </c>
      <c r="R710" s="35">
        <f>ROUND((Reference!K$16*List!$H710)+Reference!K$17,0)</f>
        <v>3332</v>
      </c>
      <c r="S710" s="35">
        <f>ROUND((Reference!L$16*List!$H710)+Reference!L$17,0)</f>
        <v>3596</v>
      </c>
      <c r="T710" s="35">
        <f>ROUND((Reference!M$16*List!$H710)+Reference!M$17,0)</f>
        <v>4294</v>
      </c>
      <c r="U710" s="35">
        <f>ROUND((Reference!N$16*List!$H710)+Reference!N$17,0)</f>
        <v>17327</v>
      </c>
      <c r="V710" s="36">
        <f>ROUND((Reference!O$16*List!$H710)+Reference!O$17,0)</f>
        <v>644</v>
      </c>
      <c r="W710" s="36">
        <f>ROUND((Reference!P$16*List!$H710)+Reference!P$17,0)</f>
        <v>908</v>
      </c>
      <c r="X710" s="36">
        <f>ROUND((Reference!Q$16*List!$H710)+Reference!Q$17,0)</f>
        <v>454</v>
      </c>
      <c r="Y710" s="37"/>
      <c r="Z710" s="4" t="str">
        <f t="shared" si="21"/>
        <v>STEPHENSON, Illinois</v>
      </c>
      <c r="AA710" s="42" t="s">
        <v>2432</v>
      </c>
      <c r="AB710" s="38" t="s">
        <v>54</v>
      </c>
      <c r="AC710" s="43" t="s">
        <v>2210</v>
      </c>
      <c r="AD710" s="45"/>
      <c r="AE710">
        <f t="shared" si="22"/>
        <v>0.84360000000000002</v>
      </c>
    </row>
    <row r="711" spans="1:31" x14ac:dyDescent="0.35">
      <c r="A711" s="28" t="s">
        <v>2433</v>
      </c>
      <c r="B711" s="28" t="s">
        <v>2434</v>
      </c>
      <c r="C711" s="29">
        <v>37900</v>
      </c>
      <c r="D711" s="30" t="s">
        <v>1383</v>
      </c>
      <c r="E711" s="31" t="s">
        <v>2435</v>
      </c>
      <c r="F711" s="54" t="s">
        <v>2210</v>
      </c>
      <c r="G711" s="33" t="s">
        <v>53</v>
      </c>
      <c r="H711" s="44">
        <v>0.85200000000000009</v>
      </c>
      <c r="I711" s="35">
        <f>ROUND((Reference!B$16*List!$H711)+Reference!B$17,0)</f>
        <v>999</v>
      </c>
      <c r="J711" s="35">
        <f>ROUND((Reference!C$16*List!$H711)+Reference!C$17,0)</f>
        <v>1491</v>
      </c>
      <c r="K711" s="35">
        <f>ROUND((Reference!D$16*List!$H711)+Reference!D$17,0)</f>
        <v>1786</v>
      </c>
      <c r="L711" s="35">
        <f>ROUND((Reference!E$16*List!$H711)+Reference!E$17,0)</f>
        <v>2208</v>
      </c>
      <c r="M711" s="35">
        <f>ROUND((Reference!F$16*List!$H711)+Reference!F$17,0)</f>
        <v>2300</v>
      </c>
      <c r="N711" s="35">
        <f>ROUND((Reference!G$16*List!$H711)+Reference!G$17,0)</f>
        <v>2604</v>
      </c>
      <c r="O711" s="35">
        <f>ROUND((Reference!H$16*List!$H711)+Reference!H$17,0)</f>
        <v>2704</v>
      </c>
      <c r="P711" s="35">
        <f>ROUND((Reference!I$16*List!$H711)+Reference!I$17,0)</f>
        <v>2810</v>
      </c>
      <c r="Q711" s="35">
        <f>ROUND((Reference!J$16*List!$H711)+Reference!J$17,0)</f>
        <v>3254</v>
      </c>
      <c r="R711" s="35">
        <f>ROUND((Reference!K$16*List!$H711)+Reference!K$17,0)</f>
        <v>3356</v>
      </c>
      <c r="S711" s="35">
        <f>ROUND((Reference!L$16*List!$H711)+Reference!L$17,0)</f>
        <v>3622</v>
      </c>
      <c r="T711" s="35">
        <f>ROUND((Reference!M$16*List!$H711)+Reference!M$17,0)</f>
        <v>4325</v>
      </c>
      <c r="U711" s="35">
        <f>ROUND((Reference!N$16*List!$H711)+Reference!N$17,0)</f>
        <v>17452</v>
      </c>
      <c r="V711" s="36">
        <f>ROUND((Reference!O$16*List!$H711)+Reference!O$17,0)</f>
        <v>649</v>
      </c>
      <c r="W711" s="36">
        <f>ROUND((Reference!P$16*List!$H711)+Reference!P$17,0)</f>
        <v>914</v>
      </c>
      <c r="X711" s="36">
        <f>ROUND((Reference!Q$16*List!$H711)+Reference!Q$17,0)</f>
        <v>457</v>
      </c>
      <c r="Y711" s="37"/>
      <c r="Z711" s="4" t="str">
        <f t="shared" si="21"/>
        <v>TAZEWELL, Illinois</v>
      </c>
      <c r="AA711" s="42" t="s">
        <v>2435</v>
      </c>
      <c r="AB711" s="38" t="s">
        <v>54</v>
      </c>
      <c r="AC711" s="43" t="s">
        <v>2210</v>
      </c>
      <c r="AD711" s="45"/>
      <c r="AE711">
        <f t="shared" si="22"/>
        <v>0.85200000000000009</v>
      </c>
    </row>
    <row r="712" spans="1:31" x14ac:dyDescent="0.35">
      <c r="A712" s="28" t="s">
        <v>2436</v>
      </c>
      <c r="B712" s="28" t="s">
        <v>2437</v>
      </c>
      <c r="C712" s="41">
        <v>99914</v>
      </c>
      <c r="D712" s="30" t="s">
        <v>107</v>
      </c>
      <c r="E712" s="42" t="s">
        <v>757</v>
      </c>
      <c r="F712" s="55" t="s">
        <v>2210</v>
      </c>
      <c r="G712" s="33" t="s">
        <v>64</v>
      </c>
      <c r="H712" s="40">
        <v>0.84360000000000002</v>
      </c>
      <c r="I712" s="35">
        <f>ROUND((Reference!B$16*List!$H712)+Reference!B$17,0)</f>
        <v>992</v>
      </c>
      <c r="J712" s="35">
        <f>ROUND((Reference!C$16*List!$H712)+Reference!C$17,0)</f>
        <v>1480</v>
      </c>
      <c r="K712" s="35">
        <f>ROUND((Reference!D$16*List!$H712)+Reference!D$17,0)</f>
        <v>1773</v>
      </c>
      <c r="L712" s="35">
        <f>ROUND((Reference!E$16*List!$H712)+Reference!E$17,0)</f>
        <v>2192</v>
      </c>
      <c r="M712" s="35">
        <f>ROUND((Reference!F$16*List!$H712)+Reference!F$17,0)</f>
        <v>2284</v>
      </c>
      <c r="N712" s="35">
        <f>ROUND((Reference!G$16*List!$H712)+Reference!G$17,0)</f>
        <v>2585</v>
      </c>
      <c r="O712" s="35">
        <f>ROUND((Reference!H$16*List!$H712)+Reference!H$17,0)</f>
        <v>2684</v>
      </c>
      <c r="P712" s="35">
        <f>ROUND((Reference!I$16*List!$H712)+Reference!I$17,0)</f>
        <v>2790</v>
      </c>
      <c r="Q712" s="35">
        <f>ROUND((Reference!J$16*List!$H712)+Reference!J$17,0)</f>
        <v>3230</v>
      </c>
      <c r="R712" s="35">
        <f>ROUND((Reference!K$16*List!$H712)+Reference!K$17,0)</f>
        <v>3332</v>
      </c>
      <c r="S712" s="35">
        <f>ROUND((Reference!L$16*List!$H712)+Reference!L$17,0)</f>
        <v>3596</v>
      </c>
      <c r="T712" s="35">
        <f>ROUND((Reference!M$16*List!$H712)+Reference!M$17,0)</f>
        <v>4294</v>
      </c>
      <c r="U712" s="35">
        <f>ROUND((Reference!N$16*List!$H712)+Reference!N$17,0)</f>
        <v>17327</v>
      </c>
      <c r="V712" s="36">
        <f>ROUND((Reference!O$16*List!$H712)+Reference!O$17,0)</f>
        <v>644</v>
      </c>
      <c r="W712" s="36">
        <f>ROUND((Reference!P$16*List!$H712)+Reference!P$17,0)</f>
        <v>908</v>
      </c>
      <c r="X712" s="36">
        <f>ROUND((Reference!Q$16*List!$H712)+Reference!Q$17,0)</f>
        <v>454</v>
      </c>
      <c r="Y712" s="37"/>
      <c r="Z712" s="4" t="str">
        <f t="shared" si="21"/>
        <v>UNION, Illinois</v>
      </c>
      <c r="AA712" s="31" t="s">
        <v>757</v>
      </c>
      <c r="AB712" s="38" t="s">
        <v>54</v>
      </c>
      <c r="AC712" s="32" t="s">
        <v>2210</v>
      </c>
      <c r="AD712" s="39"/>
      <c r="AE712">
        <f t="shared" si="22"/>
        <v>0.84360000000000002</v>
      </c>
    </row>
    <row r="713" spans="1:31" x14ac:dyDescent="0.35">
      <c r="A713" s="28" t="s">
        <v>2438</v>
      </c>
      <c r="B713" s="28" t="s">
        <v>2439</v>
      </c>
      <c r="C713" s="29">
        <v>19180</v>
      </c>
      <c r="D713" s="30" t="s">
        <v>629</v>
      </c>
      <c r="E713" s="31" t="s">
        <v>2440</v>
      </c>
      <c r="F713" s="54" t="s">
        <v>2210</v>
      </c>
      <c r="G713" s="33" t="s">
        <v>53</v>
      </c>
      <c r="H713" s="44">
        <v>0.9376000000000001</v>
      </c>
      <c r="I713" s="35">
        <f>ROUND((Reference!B$16*List!$H713)+Reference!B$17,0)</f>
        <v>1073</v>
      </c>
      <c r="J713" s="35">
        <f>ROUND((Reference!C$16*List!$H713)+Reference!C$17,0)</f>
        <v>1600</v>
      </c>
      <c r="K713" s="35">
        <f>ROUND((Reference!D$16*List!$H713)+Reference!D$17,0)</f>
        <v>1917</v>
      </c>
      <c r="L713" s="35">
        <f>ROUND((Reference!E$16*List!$H713)+Reference!E$17,0)</f>
        <v>2370</v>
      </c>
      <c r="M713" s="35">
        <f>ROUND((Reference!F$16*List!$H713)+Reference!F$17,0)</f>
        <v>2469</v>
      </c>
      <c r="N713" s="35">
        <f>ROUND((Reference!G$16*List!$H713)+Reference!G$17,0)</f>
        <v>2795</v>
      </c>
      <c r="O713" s="35">
        <f>ROUND((Reference!H$16*List!$H713)+Reference!H$17,0)</f>
        <v>2902</v>
      </c>
      <c r="P713" s="35">
        <f>ROUND((Reference!I$16*List!$H713)+Reference!I$17,0)</f>
        <v>3016</v>
      </c>
      <c r="Q713" s="35">
        <f>ROUND((Reference!J$16*List!$H713)+Reference!J$17,0)</f>
        <v>3492</v>
      </c>
      <c r="R713" s="35">
        <f>ROUND((Reference!K$16*List!$H713)+Reference!K$17,0)</f>
        <v>3603</v>
      </c>
      <c r="S713" s="35">
        <f>ROUND((Reference!L$16*List!$H713)+Reference!L$17,0)</f>
        <v>3888</v>
      </c>
      <c r="T713" s="35">
        <f>ROUND((Reference!M$16*List!$H713)+Reference!M$17,0)</f>
        <v>4643</v>
      </c>
      <c r="U713" s="35">
        <f>ROUND((Reference!N$16*List!$H713)+Reference!N$17,0)</f>
        <v>18733</v>
      </c>
      <c r="V713" s="36">
        <f>ROUND((Reference!O$16*List!$H713)+Reference!O$17,0)</f>
        <v>696</v>
      </c>
      <c r="W713" s="36">
        <f>ROUND((Reference!P$16*List!$H713)+Reference!P$17,0)</f>
        <v>981</v>
      </c>
      <c r="X713" s="36">
        <f>ROUND((Reference!Q$16*List!$H713)+Reference!Q$17,0)</f>
        <v>491</v>
      </c>
      <c r="Y713" s="37"/>
      <c r="Z713" s="4" t="str">
        <f t="shared" si="21"/>
        <v>VERMILION, Illinois</v>
      </c>
      <c r="AA713" s="42" t="s">
        <v>2440</v>
      </c>
      <c r="AB713" s="38" t="s">
        <v>54</v>
      </c>
      <c r="AC713" s="43" t="s">
        <v>2210</v>
      </c>
      <c r="AD713" s="45"/>
      <c r="AE713">
        <f t="shared" si="22"/>
        <v>0.9376000000000001</v>
      </c>
    </row>
    <row r="714" spans="1:31" x14ac:dyDescent="0.35">
      <c r="A714" s="28" t="s">
        <v>2441</v>
      </c>
      <c r="B714" s="28" t="s">
        <v>2442</v>
      </c>
      <c r="C714" s="29">
        <v>99914</v>
      </c>
      <c r="D714" s="30" t="s">
        <v>107</v>
      </c>
      <c r="E714" s="31" t="s">
        <v>2443</v>
      </c>
      <c r="F714" s="55" t="s">
        <v>2210</v>
      </c>
      <c r="G714" s="33" t="s">
        <v>64</v>
      </c>
      <c r="H714" s="40">
        <v>0.84360000000000002</v>
      </c>
      <c r="I714" s="35">
        <f>ROUND((Reference!B$16*List!$H714)+Reference!B$17,0)</f>
        <v>992</v>
      </c>
      <c r="J714" s="35">
        <f>ROUND((Reference!C$16*List!$H714)+Reference!C$17,0)</f>
        <v>1480</v>
      </c>
      <c r="K714" s="35">
        <f>ROUND((Reference!D$16*List!$H714)+Reference!D$17,0)</f>
        <v>1773</v>
      </c>
      <c r="L714" s="35">
        <f>ROUND((Reference!E$16*List!$H714)+Reference!E$17,0)</f>
        <v>2192</v>
      </c>
      <c r="M714" s="35">
        <f>ROUND((Reference!F$16*List!$H714)+Reference!F$17,0)</f>
        <v>2284</v>
      </c>
      <c r="N714" s="35">
        <f>ROUND((Reference!G$16*List!$H714)+Reference!G$17,0)</f>
        <v>2585</v>
      </c>
      <c r="O714" s="35">
        <f>ROUND((Reference!H$16*List!$H714)+Reference!H$17,0)</f>
        <v>2684</v>
      </c>
      <c r="P714" s="35">
        <f>ROUND((Reference!I$16*List!$H714)+Reference!I$17,0)</f>
        <v>2790</v>
      </c>
      <c r="Q714" s="35">
        <f>ROUND((Reference!J$16*List!$H714)+Reference!J$17,0)</f>
        <v>3230</v>
      </c>
      <c r="R714" s="35">
        <f>ROUND((Reference!K$16*List!$H714)+Reference!K$17,0)</f>
        <v>3332</v>
      </c>
      <c r="S714" s="35">
        <f>ROUND((Reference!L$16*List!$H714)+Reference!L$17,0)</f>
        <v>3596</v>
      </c>
      <c r="T714" s="35">
        <f>ROUND((Reference!M$16*List!$H714)+Reference!M$17,0)</f>
        <v>4294</v>
      </c>
      <c r="U714" s="35">
        <f>ROUND((Reference!N$16*List!$H714)+Reference!N$17,0)</f>
        <v>17327</v>
      </c>
      <c r="V714" s="36">
        <f>ROUND((Reference!O$16*List!$H714)+Reference!O$17,0)</f>
        <v>644</v>
      </c>
      <c r="W714" s="36">
        <f>ROUND((Reference!P$16*List!$H714)+Reference!P$17,0)</f>
        <v>908</v>
      </c>
      <c r="X714" s="36">
        <f>ROUND((Reference!Q$16*List!$H714)+Reference!Q$17,0)</f>
        <v>454</v>
      </c>
      <c r="Y714" s="37"/>
      <c r="Z714" s="4" t="str">
        <f t="shared" si="21"/>
        <v>WABASH, Illinois</v>
      </c>
      <c r="AA714" s="31" t="s">
        <v>2443</v>
      </c>
      <c r="AB714" s="38" t="s">
        <v>54</v>
      </c>
      <c r="AC714" s="32" t="s">
        <v>2210</v>
      </c>
      <c r="AD714" s="39"/>
      <c r="AE714">
        <f t="shared" si="22"/>
        <v>0.84360000000000002</v>
      </c>
    </row>
    <row r="715" spans="1:31" x14ac:dyDescent="0.35">
      <c r="A715" s="28" t="s">
        <v>2444</v>
      </c>
      <c r="B715" s="28" t="s">
        <v>2445</v>
      </c>
      <c r="C715" s="29">
        <v>99914</v>
      </c>
      <c r="D715" s="30" t="s">
        <v>107</v>
      </c>
      <c r="E715" s="31" t="s">
        <v>2039</v>
      </c>
      <c r="F715" s="55" t="s">
        <v>2210</v>
      </c>
      <c r="G715" s="33" t="s">
        <v>64</v>
      </c>
      <c r="H715" s="44">
        <v>0.84360000000000002</v>
      </c>
      <c r="I715" s="35">
        <f>ROUND((Reference!B$16*List!$H715)+Reference!B$17,0)</f>
        <v>992</v>
      </c>
      <c r="J715" s="35">
        <f>ROUND((Reference!C$16*List!$H715)+Reference!C$17,0)</f>
        <v>1480</v>
      </c>
      <c r="K715" s="35">
        <f>ROUND((Reference!D$16*List!$H715)+Reference!D$17,0)</f>
        <v>1773</v>
      </c>
      <c r="L715" s="35">
        <f>ROUND((Reference!E$16*List!$H715)+Reference!E$17,0)</f>
        <v>2192</v>
      </c>
      <c r="M715" s="35">
        <f>ROUND((Reference!F$16*List!$H715)+Reference!F$17,0)</f>
        <v>2284</v>
      </c>
      <c r="N715" s="35">
        <f>ROUND((Reference!G$16*List!$H715)+Reference!G$17,0)</f>
        <v>2585</v>
      </c>
      <c r="O715" s="35">
        <f>ROUND((Reference!H$16*List!$H715)+Reference!H$17,0)</f>
        <v>2684</v>
      </c>
      <c r="P715" s="35">
        <f>ROUND((Reference!I$16*List!$H715)+Reference!I$17,0)</f>
        <v>2790</v>
      </c>
      <c r="Q715" s="35">
        <f>ROUND((Reference!J$16*List!$H715)+Reference!J$17,0)</f>
        <v>3230</v>
      </c>
      <c r="R715" s="35">
        <f>ROUND((Reference!K$16*List!$H715)+Reference!K$17,0)</f>
        <v>3332</v>
      </c>
      <c r="S715" s="35">
        <f>ROUND((Reference!L$16*List!$H715)+Reference!L$17,0)</f>
        <v>3596</v>
      </c>
      <c r="T715" s="35">
        <f>ROUND((Reference!M$16*List!$H715)+Reference!M$17,0)</f>
        <v>4294</v>
      </c>
      <c r="U715" s="35">
        <f>ROUND((Reference!N$16*List!$H715)+Reference!N$17,0)</f>
        <v>17327</v>
      </c>
      <c r="V715" s="36">
        <f>ROUND((Reference!O$16*List!$H715)+Reference!O$17,0)</f>
        <v>644</v>
      </c>
      <c r="W715" s="36">
        <f>ROUND((Reference!P$16*List!$H715)+Reference!P$17,0)</f>
        <v>908</v>
      </c>
      <c r="X715" s="36">
        <f>ROUND((Reference!Q$16*List!$H715)+Reference!Q$17,0)</f>
        <v>454</v>
      </c>
      <c r="Y715" s="37"/>
      <c r="Z715" s="4" t="str">
        <f t="shared" si="21"/>
        <v>WARREN, Illinois</v>
      </c>
      <c r="AA715" s="42" t="s">
        <v>2039</v>
      </c>
      <c r="AB715" s="38" t="s">
        <v>54</v>
      </c>
      <c r="AC715" s="43" t="s">
        <v>2210</v>
      </c>
      <c r="AD715" s="45"/>
      <c r="AE715">
        <f t="shared" si="22"/>
        <v>0.84360000000000002</v>
      </c>
    </row>
    <row r="716" spans="1:31" x14ac:dyDescent="0.35">
      <c r="A716" s="28" t="s">
        <v>2446</v>
      </c>
      <c r="B716" s="28" t="s">
        <v>2447</v>
      </c>
      <c r="C716" s="41">
        <v>99914</v>
      </c>
      <c r="D716" s="30" t="s">
        <v>107</v>
      </c>
      <c r="E716" s="42" t="s">
        <v>259</v>
      </c>
      <c r="F716" s="55" t="s">
        <v>2210</v>
      </c>
      <c r="G716" s="33" t="s">
        <v>64</v>
      </c>
      <c r="H716" s="44">
        <v>0.84360000000000002</v>
      </c>
      <c r="I716" s="35">
        <f>ROUND((Reference!B$16*List!$H716)+Reference!B$17,0)</f>
        <v>992</v>
      </c>
      <c r="J716" s="35">
        <f>ROUND((Reference!C$16*List!$H716)+Reference!C$17,0)</f>
        <v>1480</v>
      </c>
      <c r="K716" s="35">
        <f>ROUND((Reference!D$16*List!$H716)+Reference!D$17,0)</f>
        <v>1773</v>
      </c>
      <c r="L716" s="35">
        <f>ROUND((Reference!E$16*List!$H716)+Reference!E$17,0)</f>
        <v>2192</v>
      </c>
      <c r="M716" s="35">
        <f>ROUND((Reference!F$16*List!$H716)+Reference!F$17,0)</f>
        <v>2284</v>
      </c>
      <c r="N716" s="35">
        <f>ROUND((Reference!G$16*List!$H716)+Reference!G$17,0)</f>
        <v>2585</v>
      </c>
      <c r="O716" s="35">
        <f>ROUND((Reference!H$16*List!$H716)+Reference!H$17,0)</f>
        <v>2684</v>
      </c>
      <c r="P716" s="35">
        <f>ROUND((Reference!I$16*List!$H716)+Reference!I$17,0)</f>
        <v>2790</v>
      </c>
      <c r="Q716" s="35">
        <f>ROUND((Reference!J$16*List!$H716)+Reference!J$17,0)</f>
        <v>3230</v>
      </c>
      <c r="R716" s="35">
        <f>ROUND((Reference!K$16*List!$H716)+Reference!K$17,0)</f>
        <v>3332</v>
      </c>
      <c r="S716" s="35">
        <f>ROUND((Reference!L$16*List!$H716)+Reference!L$17,0)</f>
        <v>3596</v>
      </c>
      <c r="T716" s="35">
        <f>ROUND((Reference!M$16*List!$H716)+Reference!M$17,0)</f>
        <v>4294</v>
      </c>
      <c r="U716" s="35">
        <f>ROUND((Reference!N$16*List!$H716)+Reference!N$17,0)</f>
        <v>17327</v>
      </c>
      <c r="V716" s="36">
        <f>ROUND((Reference!O$16*List!$H716)+Reference!O$17,0)</f>
        <v>644</v>
      </c>
      <c r="W716" s="36">
        <f>ROUND((Reference!P$16*List!$H716)+Reference!P$17,0)</f>
        <v>908</v>
      </c>
      <c r="X716" s="36">
        <f>ROUND((Reference!Q$16*List!$H716)+Reference!Q$17,0)</f>
        <v>454</v>
      </c>
      <c r="Y716" s="37"/>
      <c r="Z716" s="4" t="str">
        <f t="shared" si="21"/>
        <v>WASHINGTON, Illinois</v>
      </c>
      <c r="AA716" s="42" t="s">
        <v>259</v>
      </c>
      <c r="AB716" s="38" t="s">
        <v>54</v>
      </c>
      <c r="AC716" s="43" t="s">
        <v>2210</v>
      </c>
      <c r="AD716" s="45"/>
      <c r="AE716">
        <f t="shared" si="22"/>
        <v>0.84360000000000002</v>
      </c>
    </row>
    <row r="717" spans="1:31" x14ac:dyDescent="0.35">
      <c r="A717" s="28" t="s">
        <v>2448</v>
      </c>
      <c r="B717" s="28" t="s">
        <v>2449</v>
      </c>
      <c r="C717" s="29">
        <v>99914</v>
      </c>
      <c r="D717" s="30" t="s">
        <v>107</v>
      </c>
      <c r="E717" s="31" t="s">
        <v>2044</v>
      </c>
      <c r="F717" s="55" t="s">
        <v>2210</v>
      </c>
      <c r="G717" s="33" t="s">
        <v>64</v>
      </c>
      <c r="H717" s="44">
        <v>0.84360000000000002</v>
      </c>
      <c r="I717" s="35">
        <f>ROUND((Reference!B$16*List!$H717)+Reference!B$17,0)</f>
        <v>992</v>
      </c>
      <c r="J717" s="35">
        <f>ROUND((Reference!C$16*List!$H717)+Reference!C$17,0)</f>
        <v>1480</v>
      </c>
      <c r="K717" s="35">
        <f>ROUND((Reference!D$16*List!$H717)+Reference!D$17,0)</f>
        <v>1773</v>
      </c>
      <c r="L717" s="35">
        <f>ROUND((Reference!E$16*List!$H717)+Reference!E$17,0)</f>
        <v>2192</v>
      </c>
      <c r="M717" s="35">
        <f>ROUND((Reference!F$16*List!$H717)+Reference!F$17,0)</f>
        <v>2284</v>
      </c>
      <c r="N717" s="35">
        <f>ROUND((Reference!G$16*List!$H717)+Reference!G$17,0)</f>
        <v>2585</v>
      </c>
      <c r="O717" s="35">
        <f>ROUND((Reference!H$16*List!$H717)+Reference!H$17,0)</f>
        <v>2684</v>
      </c>
      <c r="P717" s="35">
        <f>ROUND((Reference!I$16*List!$H717)+Reference!I$17,0)</f>
        <v>2790</v>
      </c>
      <c r="Q717" s="35">
        <f>ROUND((Reference!J$16*List!$H717)+Reference!J$17,0)</f>
        <v>3230</v>
      </c>
      <c r="R717" s="35">
        <f>ROUND((Reference!K$16*List!$H717)+Reference!K$17,0)</f>
        <v>3332</v>
      </c>
      <c r="S717" s="35">
        <f>ROUND((Reference!L$16*List!$H717)+Reference!L$17,0)</f>
        <v>3596</v>
      </c>
      <c r="T717" s="35">
        <f>ROUND((Reference!M$16*List!$H717)+Reference!M$17,0)</f>
        <v>4294</v>
      </c>
      <c r="U717" s="35">
        <f>ROUND((Reference!N$16*List!$H717)+Reference!N$17,0)</f>
        <v>17327</v>
      </c>
      <c r="V717" s="36">
        <f>ROUND((Reference!O$16*List!$H717)+Reference!O$17,0)</f>
        <v>644</v>
      </c>
      <c r="W717" s="36">
        <f>ROUND((Reference!P$16*List!$H717)+Reference!P$17,0)</f>
        <v>908</v>
      </c>
      <c r="X717" s="36">
        <f>ROUND((Reference!Q$16*List!$H717)+Reference!Q$17,0)</f>
        <v>454</v>
      </c>
      <c r="Y717" s="37"/>
      <c r="Z717" s="4" t="str">
        <f t="shared" si="21"/>
        <v>WAYNE, Illinois</v>
      </c>
      <c r="AA717" s="42" t="s">
        <v>2044</v>
      </c>
      <c r="AB717" s="38" t="s">
        <v>54</v>
      </c>
      <c r="AC717" s="43" t="s">
        <v>2210</v>
      </c>
      <c r="AD717" s="45"/>
      <c r="AE717">
        <f t="shared" si="22"/>
        <v>0.84360000000000002</v>
      </c>
    </row>
    <row r="718" spans="1:31" x14ac:dyDescent="0.35">
      <c r="A718" s="28" t="s">
        <v>2450</v>
      </c>
      <c r="B718" s="28" t="s">
        <v>2451</v>
      </c>
      <c r="C718" s="29">
        <v>99914</v>
      </c>
      <c r="D718" s="30" t="s">
        <v>107</v>
      </c>
      <c r="E718" s="31" t="s">
        <v>767</v>
      </c>
      <c r="F718" s="55" t="s">
        <v>2210</v>
      </c>
      <c r="G718" s="33" t="s">
        <v>64</v>
      </c>
      <c r="H718" s="40">
        <v>0.84360000000000002</v>
      </c>
      <c r="I718" s="35">
        <f>ROUND((Reference!B$16*List!$H718)+Reference!B$17,0)</f>
        <v>992</v>
      </c>
      <c r="J718" s="35">
        <f>ROUND((Reference!C$16*List!$H718)+Reference!C$17,0)</f>
        <v>1480</v>
      </c>
      <c r="K718" s="35">
        <f>ROUND((Reference!D$16*List!$H718)+Reference!D$17,0)</f>
        <v>1773</v>
      </c>
      <c r="L718" s="35">
        <f>ROUND((Reference!E$16*List!$H718)+Reference!E$17,0)</f>
        <v>2192</v>
      </c>
      <c r="M718" s="35">
        <f>ROUND((Reference!F$16*List!$H718)+Reference!F$17,0)</f>
        <v>2284</v>
      </c>
      <c r="N718" s="35">
        <f>ROUND((Reference!G$16*List!$H718)+Reference!G$17,0)</f>
        <v>2585</v>
      </c>
      <c r="O718" s="35">
        <f>ROUND((Reference!H$16*List!$H718)+Reference!H$17,0)</f>
        <v>2684</v>
      </c>
      <c r="P718" s="35">
        <f>ROUND((Reference!I$16*List!$H718)+Reference!I$17,0)</f>
        <v>2790</v>
      </c>
      <c r="Q718" s="35">
        <f>ROUND((Reference!J$16*List!$H718)+Reference!J$17,0)</f>
        <v>3230</v>
      </c>
      <c r="R718" s="35">
        <f>ROUND((Reference!K$16*List!$H718)+Reference!K$17,0)</f>
        <v>3332</v>
      </c>
      <c r="S718" s="35">
        <f>ROUND((Reference!L$16*List!$H718)+Reference!L$17,0)</f>
        <v>3596</v>
      </c>
      <c r="T718" s="35">
        <f>ROUND((Reference!M$16*List!$H718)+Reference!M$17,0)</f>
        <v>4294</v>
      </c>
      <c r="U718" s="35">
        <f>ROUND((Reference!N$16*List!$H718)+Reference!N$17,0)</f>
        <v>17327</v>
      </c>
      <c r="V718" s="36">
        <f>ROUND((Reference!O$16*List!$H718)+Reference!O$17,0)</f>
        <v>644</v>
      </c>
      <c r="W718" s="36">
        <f>ROUND((Reference!P$16*List!$H718)+Reference!P$17,0)</f>
        <v>908</v>
      </c>
      <c r="X718" s="36">
        <f>ROUND((Reference!Q$16*List!$H718)+Reference!Q$17,0)</f>
        <v>454</v>
      </c>
      <c r="Y718" s="37"/>
      <c r="Z718" s="4" t="str">
        <f t="shared" si="21"/>
        <v>WHITE, Illinois</v>
      </c>
      <c r="AA718" s="31" t="s">
        <v>767</v>
      </c>
      <c r="AB718" s="38" t="s">
        <v>54</v>
      </c>
      <c r="AC718" s="32" t="s">
        <v>2210</v>
      </c>
      <c r="AD718" s="39"/>
      <c r="AE718">
        <f t="shared" si="22"/>
        <v>0.84360000000000002</v>
      </c>
    </row>
    <row r="719" spans="1:31" x14ac:dyDescent="0.35">
      <c r="A719" s="28" t="s">
        <v>2452</v>
      </c>
      <c r="B719" s="28" t="s">
        <v>2453</v>
      </c>
      <c r="C719" s="29">
        <v>99914</v>
      </c>
      <c r="D719" s="30" t="s">
        <v>107</v>
      </c>
      <c r="E719" s="31" t="s">
        <v>2454</v>
      </c>
      <c r="F719" s="55" t="s">
        <v>2210</v>
      </c>
      <c r="G719" s="33" t="s">
        <v>64</v>
      </c>
      <c r="H719" s="40">
        <v>0.84360000000000002</v>
      </c>
      <c r="I719" s="35">
        <f>ROUND((Reference!B$16*List!$H719)+Reference!B$17,0)</f>
        <v>992</v>
      </c>
      <c r="J719" s="35">
        <f>ROUND((Reference!C$16*List!$H719)+Reference!C$17,0)</f>
        <v>1480</v>
      </c>
      <c r="K719" s="35">
        <f>ROUND((Reference!D$16*List!$H719)+Reference!D$17,0)</f>
        <v>1773</v>
      </c>
      <c r="L719" s="35">
        <f>ROUND((Reference!E$16*List!$H719)+Reference!E$17,0)</f>
        <v>2192</v>
      </c>
      <c r="M719" s="35">
        <f>ROUND((Reference!F$16*List!$H719)+Reference!F$17,0)</f>
        <v>2284</v>
      </c>
      <c r="N719" s="35">
        <f>ROUND((Reference!G$16*List!$H719)+Reference!G$17,0)</f>
        <v>2585</v>
      </c>
      <c r="O719" s="35">
        <f>ROUND((Reference!H$16*List!$H719)+Reference!H$17,0)</f>
        <v>2684</v>
      </c>
      <c r="P719" s="35">
        <f>ROUND((Reference!I$16*List!$H719)+Reference!I$17,0)</f>
        <v>2790</v>
      </c>
      <c r="Q719" s="35">
        <f>ROUND((Reference!J$16*List!$H719)+Reference!J$17,0)</f>
        <v>3230</v>
      </c>
      <c r="R719" s="35">
        <f>ROUND((Reference!K$16*List!$H719)+Reference!K$17,0)</f>
        <v>3332</v>
      </c>
      <c r="S719" s="35">
        <f>ROUND((Reference!L$16*List!$H719)+Reference!L$17,0)</f>
        <v>3596</v>
      </c>
      <c r="T719" s="35">
        <f>ROUND((Reference!M$16*List!$H719)+Reference!M$17,0)</f>
        <v>4294</v>
      </c>
      <c r="U719" s="35">
        <f>ROUND((Reference!N$16*List!$H719)+Reference!N$17,0)</f>
        <v>17327</v>
      </c>
      <c r="V719" s="36">
        <f>ROUND((Reference!O$16*List!$H719)+Reference!O$17,0)</f>
        <v>644</v>
      </c>
      <c r="W719" s="36">
        <f>ROUND((Reference!P$16*List!$H719)+Reference!P$17,0)</f>
        <v>908</v>
      </c>
      <c r="X719" s="36">
        <f>ROUND((Reference!Q$16*List!$H719)+Reference!Q$17,0)</f>
        <v>454</v>
      </c>
      <c r="Y719" s="37"/>
      <c r="Z719" s="4" t="str">
        <f t="shared" ref="Z719:Z782" si="23">CONCATENATE(AA719, AB719, AC719)</f>
        <v>WHITESIDE, Illinois</v>
      </c>
      <c r="AA719" s="31" t="s">
        <v>2454</v>
      </c>
      <c r="AB719" s="38" t="s">
        <v>54</v>
      </c>
      <c r="AC719" s="32" t="s">
        <v>2210</v>
      </c>
      <c r="AD719" s="39"/>
      <c r="AE719">
        <f t="shared" ref="AE719:AE782" si="24">IFERROR(INDEX($AH:$AH,MATCH($C719,$AF:$AF,0)),"")</f>
        <v>0.84360000000000002</v>
      </c>
    </row>
    <row r="720" spans="1:31" x14ac:dyDescent="0.35">
      <c r="A720" s="28" t="s">
        <v>2455</v>
      </c>
      <c r="B720" s="28" t="s">
        <v>2456</v>
      </c>
      <c r="C720" s="41">
        <v>16984</v>
      </c>
      <c r="D720" s="30" t="s">
        <v>547</v>
      </c>
      <c r="E720" s="42" t="s">
        <v>2457</v>
      </c>
      <c r="F720" s="54" t="s">
        <v>2210</v>
      </c>
      <c r="G720" s="33" t="s">
        <v>53</v>
      </c>
      <c r="H720" s="44">
        <v>1.0505</v>
      </c>
      <c r="I720" s="35">
        <f>ROUND((Reference!B$16*List!$H720)+Reference!B$17,0)</f>
        <v>1170</v>
      </c>
      <c r="J720" s="35">
        <f>ROUND((Reference!C$16*List!$H720)+Reference!C$17,0)</f>
        <v>1744</v>
      </c>
      <c r="K720" s="35">
        <f>ROUND((Reference!D$16*List!$H720)+Reference!D$17,0)</f>
        <v>2090</v>
      </c>
      <c r="L720" s="35">
        <f>ROUND((Reference!E$16*List!$H720)+Reference!E$17,0)</f>
        <v>2584</v>
      </c>
      <c r="M720" s="35">
        <f>ROUND((Reference!F$16*List!$H720)+Reference!F$17,0)</f>
        <v>2692</v>
      </c>
      <c r="N720" s="35">
        <f>ROUND((Reference!G$16*List!$H720)+Reference!G$17,0)</f>
        <v>3047</v>
      </c>
      <c r="O720" s="35">
        <f>ROUND((Reference!H$16*List!$H720)+Reference!H$17,0)</f>
        <v>3164</v>
      </c>
      <c r="P720" s="35">
        <f>ROUND((Reference!I$16*List!$H720)+Reference!I$17,0)</f>
        <v>3288</v>
      </c>
      <c r="Q720" s="35">
        <f>ROUND((Reference!J$16*List!$H720)+Reference!J$17,0)</f>
        <v>3807</v>
      </c>
      <c r="R720" s="35">
        <f>ROUND((Reference!K$16*List!$H720)+Reference!K$17,0)</f>
        <v>3928</v>
      </c>
      <c r="S720" s="35">
        <f>ROUND((Reference!L$16*List!$H720)+Reference!L$17,0)</f>
        <v>4238</v>
      </c>
      <c r="T720" s="35">
        <f>ROUND((Reference!M$16*List!$H720)+Reference!M$17,0)</f>
        <v>5062</v>
      </c>
      <c r="U720" s="35">
        <f>ROUND((Reference!N$16*List!$H720)+Reference!N$17,0)</f>
        <v>20423</v>
      </c>
      <c r="V720" s="36">
        <f>ROUND((Reference!O$16*List!$H720)+Reference!O$17,0)</f>
        <v>759</v>
      </c>
      <c r="W720" s="36">
        <f>ROUND((Reference!P$16*List!$H720)+Reference!P$17,0)</f>
        <v>1070</v>
      </c>
      <c r="X720" s="36">
        <f>ROUND((Reference!Q$16*List!$H720)+Reference!Q$17,0)</f>
        <v>535</v>
      </c>
      <c r="Y720" s="37"/>
      <c r="Z720" s="4" t="str">
        <f t="shared" si="23"/>
        <v>WILL, Illinois</v>
      </c>
      <c r="AA720" s="42" t="s">
        <v>2457</v>
      </c>
      <c r="AB720" s="38" t="s">
        <v>54</v>
      </c>
      <c r="AC720" s="43" t="s">
        <v>2210</v>
      </c>
      <c r="AD720" s="45"/>
      <c r="AE720">
        <f t="shared" si="24"/>
        <v>1.0505</v>
      </c>
    </row>
    <row r="721" spans="1:31" x14ac:dyDescent="0.35">
      <c r="A721" s="28" t="s">
        <v>2458</v>
      </c>
      <c r="B721" s="28" t="s">
        <v>2459</v>
      </c>
      <c r="C721" s="29">
        <v>16060</v>
      </c>
      <c r="D721" s="30" t="s">
        <v>500</v>
      </c>
      <c r="E721" s="31" t="s">
        <v>2460</v>
      </c>
      <c r="F721" s="54" t="s">
        <v>2210</v>
      </c>
      <c r="G721" s="33" t="s">
        <v>53</v>
      </c>
      <c r="H721" s="40">
        <v>0.8357</v>
      </c>
      <c r="I721" s="35">
        <f>ROUND((Reference!B$16*List!$H721)+Reference!B$17,0)</f>
        <v>985</v>
      </c>
      <c r="J721" s="35">
        <f>ROUND((Reference!C$16*List!$H721)+Reference!C$17,0)</f>
        <v>1470</v>
      </c>
      <c r="K721" s="35">
        <f>ROUND((Reference!D$16*List!$H721)+Reference!D$17,0)</f>
        <v>1761</v>
      </c>
      <c r="L721" s="35">
        <f>ROUND((Reference!E$16*List!$H721)+Reference!E$17,0)</f>
        <v>2177</v>
      </c>
      <c r="M721" s="35">
        <f>ROUND((Reference!F$16*List!$H721)+Reference!F$17,0)</f>
        <v>2268</v>
      </c>
      <c r="N721" s="35">
        <f>ROUND((Reference!G$16*List!$H721)+Reference!G$17,0)</f>
        <v>2568</v>
      </c>
      <c r="O721" s="35">
        <f>ROUND((Reference!H$16*List!$H721)+Reference!H$17,0)</f>
        <v>2666</v>
      </c>
      <c r="P721" s="35">
        <f>ROUND((Reference!I$16*List!$H721)+Reference!I$17,0)</f>
        <v>2771</v>
      </c>
      <c r="Q721" s="35">
        <f>ROUND((Reference!J$16*List!$H721)+Reference!J$17,0)</f>
        <v>3208</v>
      </c>
      <c r="R721" s="35">
        <f>ROUND((Reference!K$16*List!$H721)+Reference!K$17,0)</f>
        <v>3310</v>
      </c>
      <c r="S721" s="35">
        <f>ROUND((Reference!L$16*List!$H721)+Reference!L$17,0)</f>
        <v>3571</v>
      </c>
      <c r="T721" s="35">
        <f>ROUND((Reference!M$16*List!$H721)+Reference!M$17,0)</f>
        <v>4265</v>
      </c>
      <c r="U721" s="35">
        <f>ROUND((Reference!N$16*List!$H721)+Reference!N$17,0)</f>
        <v>17208</v>
      </c>
      <c r="V721" s="36">
        <f>ROUND((Reference!O$16*List!$H721)+Reference!O$17,0)</f>
        <v>640</v>
      </c>
      <c r="W721" s="36">
        <f>ROUND((Reference!P$16*List!$H721)+Reference!P$17,0)</f>
        <v>901</v>
      </c>
      <c r="X721" s="36">
        <f>ROUND((Reference!Q$16*List!$H721)+Reference!Q$17,0)</f>
        <v>451</v>
      </c>
      <c r="Y721" s="37"/>
      <c r="Z721" s="4" t="str">
        <f t="shared" si="23"/>
        <v>WILLIAMSON, Illinois</v>
      </c>
      <c r="AA721" s="31" t="s">
        <v>2460</v>
      </c>
      <c r="AB721" s="38" t="s">
        <v>54</v>
      </c>
      <c r="AC721" s="32" t="s">
        <v>2210</v>
      </c>
      <c r="AD721" s="39"/>
      <c r="AE721">
        <f t="shared" si="24"/>
        <v>0.8357</v>
      </c>
    </row>
    <row r="722" spans="1:31" x14ac:dyDescent="0.35">
      <c r="A722" s="28" t="s">
        <v>2461</v>
      </c>
      <c r="B722" s="28" t="s">
        <v>2462</v>
      </c>
      <c r="C722" s="29">
        <v>40420</v>
      </c>
      <c r="D722" s="30" t="s">
        <v>1483</v>
      </c>
      <c r="E722" s="31" t="s">
        <v>2463</v>
      </c>
      <c r="F722" s="54" t="s">
        <v>2210</v>
      </c>
      <c r="G722" s="33" t="s">
        <v>53</v>
      </c>
      <c r="H722" s="44">
        <v>0.96210000000000007</v>
      </c>
      <c r="I722" s="35">
        <f>ROUND((Reference!B$16*List!$H722)+Reference!B$17,0)</f>
        <v>1094</v>
      </c>
      <c r="J722" s="35">
        <f>ROUND((Reference!C$16*List!$H722)+Reference!C$17,0)</f>
        <v>1631</v>
      </c>
      <c r="K722" s="35">
        <f>ROUND((Reference!D$16*List!$H722)+Reference!D$17,0)</f>
        <v>1955</v>
      </c>
      <c r="L722" s="35">
        <f>ROUND((Reference!E$16*List!$H722)+Reference!E$17,0)</f>
        <v>2416</v>
      </c>
      <c r="M722" s="35">
        <f>ROUND((Reference!F$16*List!$H722)+Reference!F$17,0)</f>
        <v>2517</v>
      </c>
      <c r="N722" s="35">
        <f>ROUND((Reference!G$16*List!$H722)+Reference!G$17,0)</f>
        <v>2850</v>
      </c>
      <c r="O722" s="35">
        <f>ROUND((Reference!H$16*List!$H722)+Reference!H$17,0)</f>
        <v>2959</v>
      </c>
      <c r="P722" s="35">
        <f>ROUND((Reference!I$16*List!$H722)+Reference!I$17,0)</f>
        <v>3075</v>
      </c>
      <c r="Q722" s="35">
        <f>ROUND((Reference!J$16*List!$H722)+Reference!J$17,0)</f>
        <v>3561</v>
      </c>
      <c r="R722" s="35">
        <f>ROUND((Reference!K$16*List!$H722)+Reference!K$17,0)</f>
        <v>3673</v>
      </c>
      <c r="S722" s="35">
        <f>ROUND((Reference!L$16*List!$H722)+Reference!L$17,0)</f>
        <v>3964</v>
      </c>
      <c r="T722" s="35">
        <f>ROUND((Reference!M$16*List!$H722)+Reference!M$17,0)</f>
        <v>4734</v>
      </c>
      <c r="U722" s="35">
        <f>ROUND((Reference!N$16*List!$H722)+Reference!N$17,0)</f>
        <v>19100</v>
      </c>
      <c r="V722" s="36">
        <f>ROUND((Reference!O$16*List!$H722)+Reference!O$17,0)</f>
        <v>710</v>
      </c>
      <c r="W722" s="36">
        <f>ROUND((Reference!P$16*List!$H722)+Reference!P$17,0)</f>
        <v>1000</v>
      </c>
      <c r="X722" s="36">
        <f>ROUND((Reference!Q$16*List!$H722)+Reference!Q$17,0)</f>
        <v>500</v>
      </c>
      <c r="Y722" s="37"/>
      <c r="Z722" s="4" t="str">
        <f t="shared" si="23"/>
        <v>WINNEBAGO, Illinois</v>
      </c>
      <c r="AA722" s="42" t="s">
        <v>2463</v>
      </c>
      <c r="AB722" s="38" t="s">
        <v>54</v>
      </c>
      <c r="AC722" s="43" t="s">
        <v>2210</v>
      </c>
      <c r="AD722" s="45"/>
      <c r="AE722">
        <f t="shared" si="24"/>
        <v>0.96210000000000007</v>
      </c>
    </row>
    <row r="723" spans="1:31" x14ac:dyDescent="0.35">
      <c r="A723" s="28" t="s">
        <v>2464</v>
      </c>
      <c r="B723" s="28" t="s">
        <v>2465</v>
      </c>
      <c r="C723" s="41">
        <v>37900</v>
      </c>
      <c r="D723" s="30" t="s">
        <v>1383</v>
      </c>
      <c r="E723" s="42" t="s">
        <v>2466</v>
      </c>
      <c r="F723" s="54" t="s">
        <v>2210</v>
      </c>
      <c r="G723" s="33" t="s">
        <v>53</v>
      </c>
      <c r="H723" s="40">
        <v>0.85200000000000009</v>
      </c>
      <c r="I723" s="35">
        <f>ROUND((Reference!B$16*List!$H723)+Reference!B$17,0)</f>
        <v>999</v>
      </c>
      <c r="J723" s="35">
        <f>ROUND((Reference!C$16*List!$H723)+Reference!C$17,0)</f>
        <v>1491</v>
      </c>
      <c r="K723" s="35">
        <f>ROUND((Reference!D$16*List!$H723)+Reference!D$17,0)</f>
        <v>1786</v>
      </c>
      <c r="L723" s="35">
        <f>ROUND((Reference!E$16*List!$H723)+Reference!E$17,0)</f>
        <v>2208</v>
      </c>
      <c r="M723" s="35">
        <f>ROUND((Reference!F$16*List!$H723)+Reference!F$17,0)</f>
        <v>2300</v>
      </c>
      <c r="N723" s="35">
        <f>ROUND((Reference!G$16*List!$H723)+Reference!G$17,0)</f>
        <v>2604</v>
      </c>
      <c r="O723" s="35">
        <f>ROUND((Reference!H$16*List!$H723)+Reference!H$17,0)</f>
        <v>2704</v>
      </c>
      <c r="P723" s="35">
        <f>ROUND((Reference!I$16*List!$H723)+Reference!I$17,0)</f>
        <v>2810</v>
      </c>
      <c r="Q723" s="35">
        <f>ROUND((Reference!J$16*List!$H723)+Reference!J$17,0)</f>
        <v>3254</v>
      </c>
      <c r="R723" s="35">
        <f>ROUND((Reference!K$16*List!$H723)+Reference!K$17,0)</f>
        <v>3356</v>
      </c>
      <c r="S723" s="35">
        <f>ROUND((Reference!L$16*List!$H723)+Reference!L$17,0)</f>
        <v>3622</v>
      </c>
      <c r="T723" s="35">
        <f>ROUND((Reference!M$16*List!$H723)+Reference!M$17,0)</f>
        <v>4325</v>
      </c>
      <c r="U723" s="35">
        <f>ROUND((Reference!N$16*List!$H723)+Reference!N$17,0)</f>
        <v>17452</v>
      </c>
      <c r="V723" s="36">
        <f>ROUND((Reference!O$16*List!$H723)+Reference!O$17,0)</f>
        <v>649</v>
      </c>
      <c r="W723" s="36">
        <f>ROUND((Reference!P$16*List!$H723)+Reference!P$17,0)</f>
        <v>914</v>
      </c>
      <c r="X723" s="36">
        <f>ROUND((Reference!Q$16*List!$H723)+Reference!Q$17,0)</f>
        <v>457</v>
      </c>
      <c r="Y723" s="37"/>
      <c r="Z723" s="4" t="str">
        <f t="shared" si="23"/>
        <v>WOODFORD, Illinois</v>
      </c>
      <c r="AA723" s="31" t="s">
        <v>2466</v>
      </c>
      <c r="AB723" s="38" t="s">
        <v>54</v>
      </c>
      <c r="AC723" s="32" t="s">
        <v>2210</v>
      </c>
      <c r="AD723" s="39"/>
      <c r="AE723">
        <f t="shared" si="24"/>
        <v>0.85200000000000009</v>
      </c>
    </row>
    <row r="724" spans="1:31" x14ac:dyDescent="0.35">
      <c r="A724" s="28" t="s">
        <v>2467</v>
      </c>
      <c r="B724" s="28" t="s">
        <v>2468</v>
      </c>
      <c r="C724" s="41">
        <v>99914</v>
      </c>
      <c r="D724" s="30" t="s">
        <v>107</v>
      </c>
      <c r="E724" s="42" t="s">
        <v>334</v>
      </c>
      <c r="F724" s="54" t="s">
        <v>2210</v>
      </c>
      <c r="G724" s="33" t="s">
        <v>64</v>
      </c>
      <c r="H724" s="44">
        <v>0.84360000000000002</v>
      </c>
      <c r="I724" s="35">
        <f>ROUND((Reference!B$16*List!$H724)+Reference!B$17,0)</f>
        <v>992</v>
      </c>
      <c r="J724" s="35">
        <f>ROUND((Reference!C$16*List!$H724)+Reference!C$17,0)</f>
        <v>1480</v>
      </c>
      <c r="K724" s="35">
        <f>ROUND((Reference!D$16*List!$H724)+Reference!D$17,0)</f>
        <v>1773</v>
      </c>
      <c r="L724" s="35">
        <f>ROUND((Reference!E$16*List!$H724)+Reference!E$17,0)</f>
        <v>2192</v>
      </c>
      <c r="M724" s="35">
        <f>ROUND((Reference!F$16*List!$H724)+Reference!F$17,0)</f>
        <v>2284</v>
      </c>
      <c r="N724" s="35">
        <f>ROUND((Reference!G$16*List!$H724)+Reference!G$17,0)</f>
        <v>2585</v>
      </c>
      <c r="O724" s="35">
        <f>ROUND((Reference!H$16*List!$H724)+Reference!H$17,0)</f>
        <v>2684</v>
      </c>
      <c r="P724" s="35">
        <f>ROUND((Reference!I$16*List!$H724)+Reference!I$17,0)</f>
        <v>2790</v>
      </c>
      <c r="Q724" s="35">
        <f>ROUND((Reference!J$16*List!$H724)+Reference!J$17,0)</f>
        <v>3230</v>
      </c>
      <c r="R724" s="35">
        <f>ROUND((Reference!K$16*List!$H724)+Reference!K$17,0)</f>
        <v>3332</v>
      </c>
      <c r="S724" s="35">
        <f>ROUND((Reference!L$16*List!$H724)+Reference!L$17,0)</f>
        <v>3596</v>
      </c>
      <c r="T724" s="35">
        <f>ROUND((Reference!M$16*List!$H724)+Reference!M$17,0)</f>
        <v>4294</v>
      </c>
      <c r="U724" s="35">
        <f>ROUND((Reference!N$16*List!$H724)+Reference!N$17,0)</f>
        <v>17327</v>
      </c>
      <c r="V724" s="36">
        <f>ROUND((Reference!O$16*List!$H724)+Reference!O$17,0)</f>
        <v>644</v>
      </c>
      <c r="W724" s="36">
        <f>ROUND((Reference!P$16*List!$H724)+Reference!P$17,0)</f>
        <v>908</v>
      </c>
      <c r="X724" s="36">
        <f>ROUND((Reference!Q$16*List!$H724)+Reference!Q$17,0)</f>
        <v>454</v>
      </c>
      <c r="Y724" s="37"/>
      <c r="Z724" s="4" t="str">
        <f t="shared" si="23"/>
        <v>STATEWIDE, Illinois</v>
      </c>
      <c r="AA724" s="42" t="s">
        <v>334</v>
      </c>
      <c r="AB724" s="38" t="s">
        <v>54</v>
      </c>
      <c r="AC724" s="43" t="s">
        <v>2210</v>
      </c>
      <c r="AD724" s="45"/>
      <c r="AE724">
        <f t="shared" si="24"/>
        <v>0.84360000000000002</v>
      </c>
    </row>
    <row r="725" spans="1:31" x14ac:dyDescent="0.35">
      <c r="A725" s="28" t="s">
        <v>2469</v>
      </c>
      <c r="B725" s="28" t="s">
        <v>2470</v>
      </c>
      <c r="C725" s="41">
        <v>99915</v>
      </c>
      <c r="D725" s="30" t="s">
        <v>111</v>
      </c>
      <c r="E725" s="42" t="s">
        <v>1037</v>
      </c>
      <c r="F725" s="55" t="s">
        <v>2471</v>
      </c>
      <c r="G725" s="33" t="s">
        <v>64</v>
      </c>
      <c r="H725" s="44">
        <v>0.83840000000000003</v>
      </c>
      <c r="I725" s="35">
        <f>ROUND((Reference!B$16*List!$H725)+Reference!B$17,0)</f>
        <v>988</v>
      </c>
      <c r="J725" s="35">
        <f>ROUND((Reference!C$16*List!$H725)+Reference!C$17,0)</f>
        <v>1473</v>
      </c>
      <c r="K725" s="35">
        <f>ROUND((Reference!D$16*List!$H725)+Reference!D$17,0)</f>
        <v>1765</v>
      </c>
      <c r="L725" s="35">
        <f>ROUND((Reference!E$16*List!$H725)+Reference!E$17,0)</f>
        <v>2182</v>
      </c>
      <c r="M725" s="35">
        <f>ROUND((Reference!F$16*List!$H725)+Reference!F$17,0)</f>
        <v>2273</v>
      </c>
      <c r="N725" s="35">
        <f>ROUND((Reference!G$16*List!$H725)+Reference!G$17,0)</f>
        <v>2574</v>
      </c>
      <c r="O725" s="35">
        <f>ROUND((Reference!H$16*List!$H725)+Reference!H$17,0)</f>
        <v>2672</v>
      </c>
      <c r="P725" s="35">
        <f>ROUND((Reference!I$16*List!$H725)+Reference!I$17,0)</f>
        <v>2777</v>
      </c>
      <c r="Q725" s="35">
        <f>ROUND((Reference!J$16*List!$H725)+Reference!J$17,0)</f>
        <v>3216</v>
      </c>
      <c r="R725" s="35">
        <f>ROUND((Reference!K$16*List!$H725)+Reference!K$17,0)</f>
        <v>3317</v>
      </c>
      <c r="S725" s="35">
        <f>ROUND((Reference!L$16*List!$H725)+Reference!L$17,0)</f>
        <v>3579</v>
      </c>
      <c r="T725" s="35">
        <f>ROUND((Reference!M$16*List!$H725)+Reference!M$17,0)</f>
        <v>4275</v>
      </c>
      <c r="U725" s="35">
        <f>ROUND((Reference!N$16*List!$H725)+Reference!N$17,0)</f>
        <v>17249</v>
      </c>
      <c r="V725" s="36">
        <f>ROUND((Reference!O$16*List!$H725)+Reference!O$17,0)</f>
        <v>641</v>
      </c>
      <c r="W725" s="36">
        <f>ROUND((Reference!P$16*List!$H725)+Reference!P$17,0)</f>
        <v>904</v>
      </c>
      <c r="X725" s="36">
        <f>ROUND((Reference!Q$16*List!$H725)+Reference!Q$17,0)</f>
        <v>452</v>
      </c>
      <c r="Y725" s="37"/>
      <c r="Z725" s="4" t="str">
        <f t="shared" si="23"/>
        <v>ADAMS, Indiana</v>
      </c>
      <c r="AA725" s="42" t="s">
        <v>1037</v>
      </c>
      <c r="AB725" s="38" t="s">
        <v>54</v>
      </c>
      <c r="AC725" s="43" t="s">
        <v>2471</v>
      </c>
      <c r="AD725" s="45"/>
      <c r="AE725">
        <f t="shared" si="24"/>
        <v>0.83840000000000003</v>
      </c>
    </row>
    <row r="726" spans="1:31" x14ac:dyDescent="0.35">
      <c r="A726" s="28" t="s">
        <v>2472</v>
      </c>
      <c r="B726" s="28" t="s">
        <v>2473</v>
      </c>
      <c r="C726" s="29">
        <v>23060</v>
      </c>
      <c r="D726" s="30" t="s">
        <v>768</v>
      </c>
      <c r="E726" s="31" t="s">
        <v>2474</v>
      </c>
      <c r="F726" s="54" t="s">
        <v>2471</v>
      </c>
      <c r="G726" s="33" t="s">
        <v>53</v>
      </c>
      <c r="H726" s="44">
        <v>0.95730000000000004</v>
      </c>
      <c r="I726" s="35">
        <f>ROUND((Reference!B$16*List!$H726)+Reference!B$17,0)</f>
        <v>1090</v>
      </c>
      <c r="J726" s="35">
        <f>ROUND((Reference!C$16*List!$H726)+Reference!C$17,0)</f>
        <v>1625</v>
      </c>
      <c r="K726" s="35">
        <f>ROUND((Reference!D$16*List!$H726)+Reference!D$17,0)</f>
        <v>1947</v>
      </c>
      <c r="L726" s="35">
        <f>ROUND((Reference!E$16*List!$H726)+Reference!E$17,0)</f>
        <v>2407</v>
      </c>
      <c r="M726" s="35">
        <f>ROUND((Reference!F$16*List!$H726)+Reference!F$17,0)</f>
        <v>2508</v>
      </c>
      <c r="N726" s="35">
        <f>ROUND((Reference!G$16*List!$H726)+Reference!G$17,0)</f>
        <v>2839</v>
      </c>
      <c r="O726" s="35">
        <f>ROUND((Reference!H$16*List!$H726)+Reference!H$17,0)</f>
        <v>2948</v>
      </c>
      <c r="P726" s="35">
        <f>ROUND((Reference!I$16*List!$H726)+Reference!I$17,0)</f>
        <v>3064</v>
      </c>
      <c r="Q726" s="35">
        <f>ROUND((Reference!J$16*List!$H726)+Reference!J$17,0)</f>
        <v>3547</v>
      </c>
      <c r="R726" s="35">
        <f>ROUND((Reference!K$16*List!$H726)+Reference!K$17,0)</f>
        <v>3660</v>
      </c>
      <c r="S726" s="35">
        <f>ROUND((Reference!L$16*List!$H726)+Reference!L$17,0)</f>
        <v>3949</v>
      </c>
      <c r="T726" s="35">
        <f>ROUND((Reference!M$16*List!$H726)+Reference!M$17,0)</f>
        <v>4716</v>
      </c>
      <c r="U726" s="35">
        <f>ROUND((Reference!N$16*List!$H726)+Reference!N$17,0)</f>
        <v>19028</v>
      </c>
      <c r="V726" s="36">
        <f>ROUND((Reference!O$16*List!$H726)+Reference!O$17,0)</f>
        <v>707</v>
      </c>
      <c r="W726" s="36">
        <f>ROUND((Reference!P$16*List!$H726)+Reference!P$17,0)</f>
        <v>997</v>
      </c>
      <c r="X726" s="36">
        <f>ROUND((Reference!Q$16*List!$H726)+Reference!Q$17,0)</f>
        <v>498</v>
      </c>
      <c r="Y726" s="37"/>
      <c r="Z726" s="4" t="str">
        <f t="shared" si="23"/>
        <v>ALLEN, Indiana</v>
      </c>
      <c r="AA726" s="42" t="s">
        <v>2474</v>
      </c>
      <c r="AB726" s="38" t="s">
        <v>54</v>
      </c>
      <c r="AC726" s="43" t="s">
        <v>2471</v>
      </c>
      <c r="AD726" s="45"/>
      <c r="AE726">
        <f t="shared" si="24"/>
        <v>0.95730000000000004</v>
      </c>
    </row>
    <row r="727" spans="1:31" x14ac:dyDescent="0.35">
      <c r="A727" s="28" t="s">
        <v>2475</v>
      </c>
      <c r="B727" s="28" t="s">
        <v>2476</v>
      </c>
      <c r="C727" s="41">
        <v>18020</v>
      </c>
      <c r="D727" s="30" t="s">
        <v>597</v>
      </c>
      <c r="E727" s="42" t="s">
        <v>2477</v>
      </c>
      <c r="F727" s="54" t="s">
        <v>2471</v>
      </c>
      <c r="G727" s="33" t="s">
        <v>53</v>
      </c>
      <c r="H727" s="44">
        <v>1.0006000000000002</v>
      </c>
      <c r="I727" s="35">
        <f>ROUND((Reference!B$16*List!$H727)+Reference!B$17,0)</f>
        <v>1127</v>
      </c>
      <c r="J727" s="35">
        <f>ROUND((Reference!C$16*List!$H727)+Reference!C$17,0)</f>
        <v>1681</v>
      </c>
      <c r="K727" s="35">
        <f>ROUND((Reference!D$16*List!$H727)+Reference!D$17,0)</f>
        <v>2014</v>
      </c>
      <c r="L727" s="35">
        <f>ROUND((Reference!E$16*List!$H727)+Reference!E$17,0)</f>
        <v>2489</v>
      </c>
      <c r="M727" s="35">
        <f>ROUND((Reference!F$16*List!$H727)+Reference!F$17,0)</f>
        <v>2593</v>
      </c>
      <c r="N727" s="35">
        <f>ROUND((Reference!G$16*List!$H727)+Reference!G$17,0)</f>
        <v>2936</v>
      </c>
      <c r="O727" s="35">
        <f>ROUND((Reference!H$16*List!$H727)+Reference!H$17,0)</f>
        <v>3048</v>
      </c>
      <c r="P727" s="35">
        <f>ROUND((Reference!I$16*List!$H727)+Reference!I$17,0)</f>
        <v>3168</v>
      </c>
      <c r="Q727" s="35">
        <f>ROUND((Reference!J$16*List!$H727)+Reference!J$17,0)</f>
        <v>3668</v>
      </c>
      <c r="R727" s="35">
        <f>ROUND((Reference!K$16*List!$H727)+Reference!K$17,0)</f>
        <v>3784</v>
      </c>
      <c r="S727" s="35">
        <f>ROUND((Reference!L$16*List!$H727)+Reference!L$17,0)</f>
        <v>4083</v>
      </c>
      <c r="T727" s="35">
        <f>ROUND((Reference!M$16*List!$H727)+Reference!M$17,0)</f>
        <v>4877</v>
      </c>
      <c r="U727" s="35">
        <f>ROUND((Reference!N$16*List!$H727)+Reference!N$17,0)</f>
        <v>19676</v>
      </c>
      <c r="V727" s="36">
        <f>ROUND((Reference!O$16*List!$H727)+Reference!O$17,0)</f>
        <v>731</v>
      </c>
      <c r="W727" s="36">
        <f>ROUND((Reference!P$16*List!$H727)+Reference!P$17,0)</f>
        <v>1031</v>
      </c>
      <c r="X727" s="36">
        <f>ROUND((Reference!Q$16*List!$H727)+Reference!Q$17,0)</f>
        <v>515</v>
      </c>
      <c r="Y727" s="37"/>
      <c r="Z727" s="4" t="str">
        <f t="shared" si="23"/>
        <v>BARTHOLOMEW, Indiana</v>
      </c>
      <c r="AA727" s="42" t="s">
        <v>2477</v>
      </c>
      <c r="AB727" s="38" t="s">
        <v>54</v>
      </c>
      <c r="AC727" s="43" t="s">
        <v>2471</v>
      </c>
      <c r="AD727" s="45"/>
      <c r="AE727">
        <f t="shared" si="24"/>
        <v>1.0006000000000002</v>
      </c>
    </row>
    <row r="728" spans="1:31" x14ac:dyDescent="0.35">
      <c r="A728" s="28" t="s">
        <v>2478</v>
      </c>
      <c r="B728" s="28" t="s">
        <v>2479</v>
      </c>
      <c r="C728" s="41">
        <v>29200</v>
      </c>
      <c r="D728" s="30" t="s">
        <v>1051</v>
      </c>
      <c r="E728" s="42" t="s">
        <v>512</v>
      </c>
      <c r="F728" s="54" t="s">
        <v>2471</v>
      </c>
      <c r="G728" s="33" t="s">
        <v>53</v>
      </c>
      <c r="H728" s="44">
        <v>0.9638000000000001</v>
      </c>
      <c r="I728" s="35">
        <f>ROUND((Reference!B$16*List!$H728)+Reference!B$17,0)</f>
        <v>1095</v>
      </c>
      <c r="J728" s="35">
        <f>ROUND((Reference!C$16*List!$H728)+Reference!C$17,0)</f>
        <v>1634</v>
      </c>
      <c r="K728" s="35">
        <f>ROUND((Reference!D$16*List!$H728)+Reference!D$17,0)</f>
        <v>1957</v>
      </c>
      <c r="L728" s="35">
        <f>ROUND((Reference!E$16*List!$H728)+Reference!E$17,0)</f>
        <v>2420</v>
      </c>
      <c r="M728" s="35">
        <f>ROUND((Reference!F$16*List!$H728)+Reference!F$17,0)</f>
        <v>2521</v>
      </c>
      <c r="N728" s="35">
        <f>ROUND((Reference!G$16*List!$H728)+Reference!G$17,0)</f>
        <v>2854</v>
      </c>
      <c r="O728" s="35">
        <f>ROUND((Reference!H$16*List!$H728)+Reference!H$17,0)</f>
        <v>2963</v>
      </c>
      <c r="P728" s="35">
        <f>ROUND((Reference!I$16*List!$H728)+Reference!I$17,0)</f>
        <v>3079</v>
      </c>
      <c r="Q728" s="35">
        <f>ROUND((Reference!J$16*List!$H728)+Reference!J$17,0)</f>
        <v>3565</v>
      </c>
      <c r="R728" s="35">
        <f>ROUND((Reference!K$16*List!$H728)+Reference!K$17,0)</f>
        <v>3678</v>
      </c>
      <c r="S728" s="35">
        <f>ROUND((Reference!L$16*List!$H728)+Reference!L$17,0)</f>
        <v>3969</v>
      </c>
      <c r="T728" s="35">
        <f>ROUND((Reference!M$16*List!$H728)+Reference!M$17,0)</f>
        <v>4740</v>
      </c>
      <c r="U728" s="35">
        <f>ROUND((Reference!N$16*List!$H728)+Reference!N$17,0)</f>
        <v>19126</v>
      </c>
      <c r="V728" s="36">
        <f>ROUND((Reference!O$16*List!$H728)+Reference!O$17,0)</f>
        <v>711</v>
      </c>
      <c r="W728" s="36">
        <f>ROUND((Reference!P$16*List!$H728)+Reference!P$17,0)</f>
        <v>1002</v>
      </c>
      <c r="X728" s="36">
        <f>ROUND((Reference!Q$16*List!$H728)+Reference!Q$17,0)</f>
        <v>501</v>
      </c>
      <c r="Y728" s="37"/>
      <c r="Z728" s="4" t="str">
        <f t="shared" si="23"/>
        <v>BENTON, Indiana</v>
      </c>
      <c r="AA728" s="42" t="s">
        <v>512</v>
      </c>
      <c r="AB728" s="38" t="s">
        <v>54</v>
      </c>
      <c r="AC728" s="43" t="s">
        <v>2471</v>
      </c>
      <c r="AD728" s="45"/>
      <c r="AE728">
        <f t="shared" si="24"/>
        <v>0.9638000000000001</v>
      </c>
    </row>
    <row r="729" spans="1:31" x14ac:dyDescent="0.35">
      <c r="A729" s="28" t="s">
        <v>2480</v>
      </c>
      <c r="B729" s="28" t="s">
        <v>2481</v>
      </c>
      <c r="C729" s="29">
        <v>99915</v>
      </c>
      <c r="D729" s="30" t="s">
        <v>111</v>
      </c>
      <c r="E729" s="31" t="s">
        <v>2482</v>
      </c>
      <c r="F729" s="55" t="s">
        <v>2471</v>
      </c>
      <c r="G729" s="33" t="s">
        <v>64</v>
      </c>
      <c r="H729" s="44">
        <v>0.83840000000000003</v>
      </c>
      <c r="I729" s="35">
        <f>ROUND((Reference!B$16*List!$H729)+Reference!B$17,0)</f>
        <v>988</v>
      </c>
      <c r="J729" s="35">
        <f>ROUND((Reference!C$16*List!$H729)+Reference!C$17,0)</f>
        <v>1473</v>
      </c>
      <c r="K729" s="35">
        <f>ROUND((Reference!D$16*List!$H729)+Reference!D$17,0)</f>
        <v>1765</v>
      </c>
      <c r="L729" s="35">
        <f>ROUND((Reference!E$16*List!$H729)+Reference!E$17,0)</f>
        <v>2182</v>
      </c>
      <c r="M729" s="35">
        <f>ROUND((Reference!F$16*List!$H729)+Reference!F$17,0)</f>
        <v>2273</v>
      </c>
      <c r="N729" s="35">
        <f>ROUND((Reference!G$16*List!$H729)+Reference!G$17,0)</f>
        <v>2574</v>
      </c>
      <c r="O729" s="35">
        <f>ROUND((Reference!H$16*List!$H729)+Reference!H$17,0)</f>
        <v>2672</v>
      </c>
      <c r="P729" s="35">
        <f>ROUND((Reference!I$16*List!$H729)+Reference!I$17,0)</f>
        <v>2777</v>
      </c>
      <c r="Q729" s="35">
        <f>ROUND((Reference!J$16*List!$H729)+Reference!J$17,0)</f>
        <v>3216</v>
      </c>
      <c r="R729" s="35">
        <f>ROUND((Reference!K$16*List!$H729)+Reference!K$17,0)</f>
        <v>3317</v>
      </c>
      <c r="S729" s="35">
        <f>ROUND((Reference!L$16*List!$H729)+Reference!L$17,0)</f>
        <v>3579</v>
      </c>
      <c r="T729" s="35">
        <f>ROUND((Reference!M$16*List!$H729)+Reference!M$17,0)</f>
        <v>4275</v>
      </c>
      <c r="U729" s="35">
        <f>ROUND((Reference!N$16*List!$H729)+Reference!N$17,0)</f>
        <v>17249</v>
      </c>
      <c r="V729" s="36">
        <f>ROUND((Reference!O$16*List!$H729)+Reference!O$17,0)</f>
        <v>641</v>
      </c>
      <c r="W729" s="36">
        <f>ROUND((Reference!P$16*List!$H729)+Reference!P$17,0)</f>
        <v>904</v>
      </c>
      <c r="X729" s="36">
        <f>ROUND((Reference!Q$16*List!$H729)+Reference!Q$17,0)</f>
        <v>452</v>
      </c>
      <c r="Y729" s="37"/>
      <c r="Z729" s="4" t="str">
        <f t="shared" si="23"/>
        <v>BLACKFORD, Indiana</v>
      </c>
      <c r="AA729" s="42" t="s">
        <v>2482</v>
      </c>
      <c r="AB729" s="38" t="s">
        <v>54</v>
      </c>
      <c r="AC729" s="43" t="s">
        <v>2471</v>
      </c>
      <c r="AD729" s="45"/>
      <c r="AE729">
        <f t="shared" si="24"/>
        <v>0.83840000000000003</v>
      </c>
    </row>
    <row r="730" spans="1:31" x14ac:dyDescent="0.35">
      <c r="A730" s="28" t="s">
        <v>2483</v>
      </c>
      <c r="B730" s="28" t="s">
        <v>2484</v>
      </c>
      <c r="C730" s="41">
        <v>26900</v>
      </c>
      <c r="D730" s="30" t="s">
        <v>937</v>
      </c>
      <c r="E730" s="42" t="s">
        <v>516</v>
      </c>
      <c r="F730" s="54" t="s">
        <v>2471</v>
      </c>
      <c r="G730" s="33" t="s">
        <v>53</v>
      </c>
      <c r="H730" s="40">
        <v>0.97860000000000003</v>
      </c>
      <c r="I730" s="35">
        <f>ROUND((Reference!B$16*List!$H730)+Reference!B$17,0)</f>
        <v>1108</v>
      </c>
      <c r="J730" s="35">
        <f>ROUND((Reference!C$16*List!$H730)+Reference!C$17,0)</f>
        <v>1652</v>
      </c>
      <c r="K730" s="35">
        <f>ROUND((Reference!D$16*List!$H730)+Reference!D$17,0)</f>
        <v>1980</v>
      </c>
      <c r="L730" s="35">
        <f>ROUND((Reference!E$16*List!$H730)+Reference!E$17,0)</f>
        <v>2448</v>
      </c>
      <c r="M730" s="35">
        <f>ROUND((Reference!F$16*List!$H730)+Reference!F$17,0)</f>
        <v>2550</v>
      </c>
      <c r="N730" s="35">
        <f>ROUND((Reference!G$16*List!$H730)+Reference!G$17,0)</f>
        <v>2887</v>
      </c>
      <c r="O730" s="35">
        <f>ROUND((Reference!H$16*List!$H730)+Reference!H$17,0)</f>
        <v>2997</v>
      </c>
      <c r="P730" s="35">
        <f>ROUND((Reference!I$16*List!$H730)+Reference!I$17,0)</f>
        <v>3115</v>
      </c>
      <c r="Q730" s="35">
        <f>ROUND((Reference!J$16*List!$H730)+Reference!J$17,0)</f>
        <v>3607</v>
      </c>
      <c r="R730" s="35">
        <f>ROUND((Reference!K$16*List!$H730)+Reference!K$17,0)</f>
        <v>3721</v>
      </c>
      <c r="S730" s="35">
        <f>ROUND((Reference!L$16*List!$H730)+Reference!L$17,0)</f>
        <v>4015</v>
      </c>
      <c r="T730" s="35">
        <f>ROUND((Reference!M$16*List!$H730)+Reference!M$17,0)</f>
        <v>4795</v>
      </c>
      <c r="U730" s="35">
        <f>ROUND((Reference!N$16*List!$H730)+Reference!N$17,0)</f>
        <v>19347</v>
      </c>
      <c r="V730" s="36">
        <f>ROUND((Reference!O$16*List!$H730)+Reference!O$17,0)</f>
        <v>719</v>
      </c>
      <c r="W730" s="36">
        <f>ROUND((Reference!P$16*List!$H730)+Reference!P$17,0)</f>
        <v>1013</v>
      </c>
      <c r="X730" s="36">
        <f>ROUND((Reference!Q$16*List!$H730)+Reference!Q$17,0)</f>
        <v>507</v>
      </c>
      <c r="Y730" s="37"/>
      <c r="Z730" s="4" t="str">
        <f t="shared" si="23"/>
        <v>BOONE, Indiana</v>
      </c>
      <c r="AA730" s="31" t="s">
        <v>516</v>
      </c>
      <c r="AB730" s="38" t="s">
        <v>54</v>
      </c>
      <c r="AC730" s="32" t="s">
        <v>2471</v>
      </c>
      <c r="AD730" s="39"/>
      <c r="AE730">
        <f t="shared" si="24"/>
        <v>0.97860000000000003</v>
      </c>
    </row>
    <row r="731" spans="1:31" x14ac:dyDescent="0.35">
      <c r="A731" s="28" t="s">
        <v>2485</v>
      </c>
      <c r="B731" s="28" t="s">
        <v>2486</v>
      </c>
      <c r="C731" s="29">
        <v>26900</v>
      </c>
      <c r="D731" s="30" t="s">
        <v>937</v>
      </c>
      <c r="E731" s="31" t="s">
        <v>2221</v>
      </c>
      <c r="F731" s="54" t="s">
        <v>2471</v>
      </c>
      <c r="G731" s="33" t="s">
        <v>53</v>
      </c>
      <c r="H731" s="40">
        <v>0.97860000000000003</v>
      </c>
      <c r="I731" s="35">
        <f>ROUND((Reference!B$16*List!$H731)+Reference!B$17,0)</f>
        <v>1108</v>
      </c>
      <c r="J731" s="35">
        <f>ROUND((Reference!C$16*List!$H731)+Reference!C$17,0)</f>
        <v>1652</v>
      </c>
      <c r="K731" s="35">
        <f>ROUND((Reference!D$16*List!$H731)+Reference!D$17,0)</f>
        <v>1980</v>
      </c>
      <c r="L731" s="35">
        <f>ROUND((Reference!E$16*List!$H731)+Reference!E$17,0)</f>
        <v>2448</v>
      </c>
      <c r="M731" s="35">
        <f>ROUND((Reference!F$16*List!$H731)+Reference!F$17,0)</f>
        <v>2550</v>
      </c>
      <c r="N731" s="35">
        <f>ROUND((Reference!G$16*List!$H731)+Reference!G$17,0)</f>
        <v>2887</v>
      </c>
      <c r="O731" s="35">
        <f>ROUND((Reference!H$16*List!$H731)+Reference!H$17,0)</f>
        <v>2997</v>
      </c>
      <c r="P731" s="35">
        <f>ROUND((Reference!I$16*List!$H731)+Reference!I$17,0)</f>
        <v>3115</v>
      </c>
      <c r="Q731" s="35">
        <f>ROUND((Reference!J$16*List!$H731)+Reference!J$17,0)</f>
        <v>3607</v>
      </c>
      <c r="R731" s="35">
        <f>ROUND((Reference!K$16*List!$H731)+Reference!K$17,0)</f>
        <v>3721</v>
      </c>
      <c r="S731" s="35">
        <f>ROUND((Reference!L$16*List!$H731)+Reference!L$17,0)</f>
        <v>4015</v>
      </c>
      <c r="T731" s="35">
        <f>ROUND((Reference!M$16*List!$H731)+Reference!M$17,0)</f>
        <v>4795</v>
      </c>
      <c r="U731" s="35">
        <f>ROUND((Reference!N$16*List!$H731)+Reference!N$17,0)</f>
        <v>19347</v>
      </c>
      <c r="V731" s="36">
        <f>ROUND((Reference!O$16*List!$H731)+Reference!O$17,0)</f>
        <v>719</v>
      </c>
      <c r="W731" s="36">
        <f>ROUND((Reference!P$16*List!$H731)+Reference!P$17,0)</f>
        <v>1013</v>
      </c>
      <c r="X731" s="36">
        <f>ROUND((Reference!Q$16*List!$H731)+Reference!Q$17,0)</f>
        <v>507</v>
      </c>
      <c r="Y731" s="37"/>
      <c r="Z731" s="4" t="str">
        <f t="shared" si="23"/>
        <v>BROWN, Indiana</v>
      </c>
      <c r="AA731" s="31" t="s">
        <v>2221</v>
      </c>
      <c r="AB731" s="38" t="s">
        <v>54</v>
      </c>
      <c r="AC731" s="32" t="s">
        <v>2471</v>
      </c>
      <c r="AD731" s="39"/>
      <c r="AE731">
        <f t="shared" si="24"/>
        <v>0.97860000000000003</v>
      </c>
    </row>
    <row r="732" spans="1:31" x14ac:dyDescent="0.35">
      <c r="A732" s="28" t="s">
        <v>2487</v>
      </c>
      <c r="B732" s="28" t="s">
        <v>2488</v>
      </c>
      <c r="C732" s="41">
        <v>29200</v>
      </c>
      <c r="D732" s="30" t="s">
        <v>1051</v>
      </c>
      <c r="E732" s="42" t="s">
        <v>527</v>
      </c>
      <c r="F732" s="54" t="s">
        <v>2471</v>
      </c>
      <c r="G732" s="33" t="s">
        <v>53</v>
      </c>
      <c r="H732" s="40">
        <v>0.9638000000000001</v>
      </c>
      <c r="I732" s="35">
        <f>ROUND((Reference!B$16*List!$H732)+Reference!B$17,0)</f>
        <v>1095</v>
      </c>
      <c r="J732" s="35">
        <f>ROUND((Reference!C$16*List!$H732)+Reference!C$17,0)</f>
        <v>1634</v>
      </c>
      <c r="K732" s="35">
        <f>ROUND((Reference!D$16*List!$H732)+Reference!D$17,0)</f>
        <v>1957</v>
      </c>
      <c r="L732" s="35">
        <f>ROUND((Reference!E$16*List!$H732)+Reference!E$17,0)</f>
        <v>2420</v>
      </c>
      <c r="M732" s="35">
        <f>ROUND((Reference!F$16*List!$H732)+Reference!F$17,0)</f>
        <v>2521</v>
      </c>
      <c r="N732" s="35">
        <f>ROUND((Reference!G$16*List!$H732)+Reference!G$17,0)</f>
        <v>2854</v>
      </c>
      <c r="O732" s="35">
        <f>ROUND((Reference!H$16*List!$H732)+Reference!H$17,0)</f>
        <v>2963</v>
      </c>
      <c r="P732" s="35">
        <f>ROUND((Reference!I$16*List!$H732)+Reference!I$17,0)</f>
        <v>3079</v>
      </c>
      <c r="Q732" s="35">
        <f>ROUND((Reference!J$16*List!$H732)+Reference!J$17,0)</f>
        <v>3565</v>
      </c>
      <c r="R732" s="35">
        <f>ROUND((Reference!K$16*List!$H732)+Reference!K$17,0)</f>
        <v>3678</v>
      </c>
      <c r="S732" s="35">
        <f>ROUND((Reference!L$16*List!$H732)+Reference!L$17,0)</f>
        <v>3969</v>
      </c>
      <c r="T732" s="35">
        <f>ROUND((Reference!M$16*List!$H732)+Reference!M$17,0)</f>
        <v>4740</v>
      </c>
      <c r="U732" s="35">
        <f>ROUND((Reference!N$16*List!$H732)+Reference!N$17,0)</f>
        <v>19126</v>
      </c>
      <c r="V732" s="36">
        <f>ROUND((Reference!O$16*List!$H732)+Reference!O$17,0)</f>
        <v>711</v>
      </c>
      <c r="W732" s="36">
        <f>ROUND((Reference!P$16*List!$H732)+Reference!P$17,0)</f>
        <v>1002</v>
      </c>
      <c r="X732" s="36">
        <f>ROUND((Reference!Q$16*List!$H732)+Reference!Q$17,0)</f>
        <v>501</v>
      </c>
      <c r="Y732" s="37"/>
      <c r="Z732" s="4" t="str">
        <f t="shared" si="23"/>
        <v>CARROLL, Indiana</v>
      </c>
      <c r="AA732" s="31" t="s">
        <v>527</v>
      </c>
      <c r="AB732" s="38" t="s">
        <v>54</v>
      </c>
      <c r="AC732" s="32" t="s">
        <v>2471</v>
      </c>
      <c r="AD732" s="39"/>
      <c r="AE732">
        <f t="shared" si="24"/>
        <v>0.9638000000000001</v>
      </c>
    </row>
    <row r="733" spans="1:31" x14ac:dyDescent="0.35">
      <c r="A733" s="28" t="s">
        <v>2489</v>
      </c>
      <c r="B733" s="28" t="s">
        <v>2490</v>
      </c>
      <c r="C733" s="29">
        <v>99915</v>
      </c>
      <c r="D733" s="30" t="s">
        <v>111</v>
      </c>
      <c r="E733" s="31" t="s">
        <v>2231</v>
      </c>
      <c r="F733" s="55" t="s">
        <v>2471</v>
      </c>
      <c r="G733" s="33" t="s">
        <v>64</v>
      </c>
      <c r="H733" s="40">
        <v>0.83840000000000003</v>
      </c>
      <c r="I733" s="35">
        <f>ROUND((Reference!B$16*List!$H733)+Reference!B$17,0)</f>
        <v>988</v>
      </c>
      <c r="J733" s="35">
        <f>ROUND((Reference!C$16*List!$H733)+Reference!C$17,0)</f>
        <v>1473</v>
      </c>
      <c r="K733" s="35">
        <f>ROUND((Reference!D$16*List!$H733)+Reference!D$17,0)</f>
        <v>1765</v>
      </c>
      <c r="L733" s="35">
        <f>ROUND((Reference!E$16*List!$H733)+Reference!E$17,0)</f>
        <v>2182</v>
      </c>
      <c r="M733" s="35">
        <f>ROUND((Reference!F$16*List!$H733)+Reference!F$17,0)</f>
        <v>2273</v>
      </c>
      <c r="N733" s="35">
        <f>ROUND((Reference!G$16*List!$H733)+Reference!G$17,0)</f>
        <v>2574</v>
      </c>
      <c r="O733" s="35">
        <f>ROUND((Reference!H$16*List!$H733)+Reference!H$17,0)</f>
        <v>2672</v>
      </c>
      <c r="P733" s="35">
        <f>ROUND((Reference!I$16*List!$H733)+Reference!I$17,0)</f>
        <v>2777</v>
      </c>
      <c r="Q733" s="35">
        <f>ROUND((Reference!J$16*List!$H733)+Reference!J$17,0)</f>
        <v>3216</v>
      </c>
      <c r="R733" s="35">
        <f>ROUND((Reference!K$16*List!$H733)+Reference!K$17,0)</f>
        <v>3317</v>
      </c>
      <c r="S733" s="35">
        <f>ROUND((Reference!L$16*List!$H733)+Reference!L$17,0)</f>
        <v>3579</v>
      </c>
      <c r="T733" s="35">
        <f>ROUND((Reference!M$16*List!$H733)+Reference!M$17,0)</f>
        <v>4275</v>
      </c>
      <c r="U733" s="35">
        <f>ROUND((Reference!N$16*List!$H733)+Reference!N$17,0)</f>
        <v>17249</v>
      </c>
      <c r="V733" s="36">
        <f>ROUND((Reference!O$16*List!$H733)+Reference!O$17,0)</f>
        <v>641</v>
      </c>
      <c r="W733" s="36">
        <f>ROUND((Reference!P$16*List!$H733)+Reference!P$17,0)</f>
        <v>904</v>
      </c>
      <c r="X733" s="36">
        <f>ROUND((Reference!Q$16*List!$H733)+Reference!Q$17,0)</f>
        <v>452</v>
      </c>
      <c r="Y733" s="37"/>
      <c r="Z733" s="4" t="str">
        <f t="shared" si="23"/>
        <v>CASS, Indiana</v>
      </c>
      <c r="AA733" s="31" t="s">
        <v>2231</v>
      </c>
      <c r="AB733" s="38" t="s">
        <v>54</v>
      </c>
      <c r="AC733" s="32" t="s">
        <v>2471</v>
      </c>
      <c r="AD733" s="39"/>
      <c r="AE733">
        <f t="shared" si="24"/>
        <v>0.83840000000000003</v>
      </c>
    </row>
    <row r="734" spans="1:31" x14ac:dyDescent="0.35">
      <c r="A734" s="28" t="s">
        <v>2491</v>
      </c>
      <c r="B734" s="28" t="s">
        <v>2492</v>
      </c>
      <c r="C734" s="41">
        <v>31140</v>
      </c>
      <c r="D734" s="30" t="s">
        <v>1141</v>
      </c>
      <c r="E734" s="42" t="s">
        <v>535</v>
      </c>
      <c r="F734" s="54" t="s">
        <v>2471</v>
      </c>
      <c r="G734" s="33" t="s">
        <v>53</v>
      </c>
      <c r="H734" s="44">
        <v>0.87630000000000008</v>
      </c>
      <c r="I734" s="35">
        <f>ROUND((Reference!B$16*List!$H734)+Reference!B$17,0)</f>
        <v>1020</v>
      </c>
      <c r="J734" s="35">
        <f>ROUND((Reference!C$16*List!$H734)+Reference!C$17,0)</f>
        <v>1522</v>
      </c>
      <c r="K734" s="35">
        <f>ROUND((Reference!D$16*List!$H734)+Reference!D$17,0)</f>
        <v>1823</v>
      </c>
      <c r="L734" s="35">
        <f>ROUND((Reference!E$16*List!$H734)+Reference!E$17,0)</f>
        <v>2254</v>
      </c>
      <c r="M734" s="35">
        <f>ROUND((Reference!F$16*List!$H734)+Reference!F$17,0)</f>
        <v>2348</v>
      </c>
      <c r="N734" s="35">
        <f>ROUND((Reference!G$16*List!$H734)+Reference!G$17,0)</f>
        <v>2658</v>
      </c>
      <c r="O734" s="35">
        <f>ROUND((Reference!H$16*List!$H734)+Reference!H$17,0)</f>
        <v>2760</v>
      </c>
      <c r="P734" s="35">
        <f>ROUND((Reference!I$16*List!$H734)+Reference!I$17,0)</f>
        <v>2868</v>
      </c>
      <c r="Q734" s="35">
        <f>ROUND((Reference!J$16*List!$H734)+Reference!J$17,0)</f>
        <v>3321</v>
      </c>
      <c r="R734" s="35">
        <f>ROUND((Reference!K$16*List!$H734)+Reference!K$17,0)</f>
        <v>3426</v>
      </c>
      <c r="S734" s="35">
        <f>ROUND((Reference!L$16*List!$H734)+Reference!L$17,0)</f>
        <v>3697</v>
      </c>
      <c r="T734" s="35">
        <f>ROUND((Reference!M$16*List!$H734)+Reference!M$17,0)</f>
        <v>4416</v>
      </c>
      <c r="U734" s="35">
        <f>ROUND((Reference!N$16*List!$H734)+Reference!N$17,0)</f>
        <v>17816</v>
      </c>
      <c r="V734" s="36">
        <f>ROUND((Reference!O$16*List!$H734)+Reference!O$17,0)</f>
        <v>662</v>
      </c>
      <c r="W734" s="36">
        <f>ROUND((Reference!P$16*List!$H734)+Reference!P$17,0)</f>
        <v>933</v>
      </c>
      <c r="X734" s="36">
        <f>ROUND((Reference!Q$16*List!$H734)+Reference!Q$17,0)</f>
        <v>467</v>
      </c>
      <c r="Y734" s="37"/>
      <c r="Z734" s="4" t="str">
        <f t="shared" si="23"/>
        <v>CLARK, Indiana</v>
      </c>
      <c r="AA734" s="42" t="s">
        <v>535</v>
      </c>
      <c r="AB734" s="38" t="s">
        <v>54</v>
      </c>
      <c r="AC734" s="43" t="s">
        <v>2471</v>
      </c>
      <c r="AD734" s="45"/>
      <c r="AE734">
        <f t="shared" si="24"/>
        <v>0.87630000000000008</v>
      </c>
    </row>
    <row r="735" spans="1:31" x14ac:dyDescent="0.35">
      <c r="A735" s="28" t="s">
        <v>2493</v>
      </c>
      <c r="B735" s="28" t="s">
        <v>2494</v>
      </c>
      <c r="C735" s="41">
        <v>45460</v>
      </c>
      <c r="D735" s="30" t="s">
        <v>1672</v>
      </c>
      <c r="E735" s="42" t="s">
        <v>110</v>
      </c>
      <c r="F735" s="54" t="s">
        <v>2471</v>
      </c>
      <c r="G735" s="33" t="s">
        <v>53</v>
      </c>
      <c r="H735" s="40">
        <v>0.87540000000000007</v>
      </c>
      <c r="I735" s="35">
        <f>ROUND((Reference!B$16*List!$H735)+Reference!B$17,0)</f>
        <v>1019</v>
      </c>
      <c r="J735" s="35">
        <f>ROUND((Reference!C$16*List!$H735)+Reference!C$17,0)</f>
        <v>1521</v>
      </c>
      <c r="K735" s="35">
        <f>ROUND((Reference!D$16*List!$H735)+Reference!D$17,0)</f>
        <v>1822</v>
      </c>
      <c r="L735" s="35">
        <f>ROUND((Reference!E$16*List!$H735)+Reference!E$17,0)</f>
        <v>2252</v>
      </c>
      <c r="M735" s="35">
        <f>ROUND((Reference!F$16*List!$H735)+Reference!F$17,0)</f>
        <v>2346</v>
      </c>
      <c r="N735" s="35">
        <f>ROUND((Reference!G$16*List!$H735)+Reference!G$17,0)</f>
        <v>2656</v>
      </c>
      <c r="O735" s="35">
        <f>ROUND((Reference!H$16*List!$H735)+Reference!H$17,0)</f>
        <v>2758</v>
      </c>
      <c r="P735" s="35">
        <f>ROUND((Reference!I$16*List!$H735)+Reference!I$17,0)</f>
        <v>2866</v>
      </c>
      <c r="Q735" s="35">
        <f>ROUND((Reference!J$16*List!$H735)+Reference!J$17,0)</f>
        <v>3319</v>
      </c>
      <c r="R735" s="35">
        <f>ROUND((Reference!K$16*List!$H735)+Reference!K$17,0)</f>
        <v>3424</v>
      </c>
      <c r="S735" s="35">
        <f>ROUND((Reference!L$16*List!$H735)+Reference!L$17,0)</f>
        <v>3694</v>
      </c>
      <c r="T735" s="35">
        <f>ROUND((Reference!M$16*List!$H735)+Reference!M$17,0)</f>
        <v>4412</v>
      </c>
      <c r="U735" s="35">
        <f>ROUND((Reference!N$16*List!$H735)+Reference!N$17,0)</f>
        <v>17803</v>
      </c>
      <c r="V735" s="36">
        <f>ROUND((Reference!O$16*List!$H735)+Reference!O$17,0)</f>
        <v>662</v>
      </c>
      <c r="W735" s="36">
        <f>ROUND((Reference!P$16*List!$H735)+Reference!P$17,0)</f>
        <v>933</v>
      </c>
      <c r="X735" s="36">
        <f>ROUND((Reference!Q$16*List!$H735)+Reference!Q$17,0)</f>
        <v>466</v>
      </c>
      <c r="Y735" s="37"/>
      <c r="Z735" s="4" t="str">
        <f t="shared" si="23"/>
        <v>CLAY, Indiana</v>
      </c>
      <c r="AA735" s="31" t="s">
        <v>110</v>
      </c>
      <c r="AB735" s="38" t="s">
        <v>54</v>
      </c>
      <c r="AC735" s="32" t="s">
        <v>2471</v>
      </c>
      <c r="AD735" s="39"/>
      <c r="AE735">
        <f t="shared" si="24"/>
        <v>0.87540000000000007</v>
      </c>
    </row>
    <row r="736" spans="1:31" x14ac:dyDescent="0.35">
      <c r="A736" s="28" t="s">
        <v>2495</v>
      </c>
      <c r="B736" s="28" t="s">
        <v>2496</v>
      </c>
      <c r="C736" s="41">
        <v>99915</v>
      </c>
      <c r="D736" s="30" t="s">
        <v>111</v>
      </c>
      <c r="E736" s="42" t="s">
        <v>2244</v>
      </c>
      <c r="F736" s="55" t="s">
        <v>2471</v>
      </c>
      <c r="G736" s="33" t="s">
        <v>64</v>
      </c>
      <c r="H736" s="40">
        <v>0.83840000000000003</v>
      </c>
      <c r="I736" s="35">
        <f>ROUND((Reference!B$16*List!$H736)+Reference!B$17,0)</f>
        <v>988</v>
      </c>
      <c r="J736" s="35">
        <f>ROUND((Reference!C$16*List!$H736)+Reference!C$17,0)</f>
        <v>1473</v>
      </c>
      <c r="K736" s="35">
        <f>ROUND((Reference!D$16*List!$H736)+Reference!D$17,0)</f>
        <v>1765</v>
      </c>
      <c r="L736" s="35">
        <f>ROUND((Reference!E$16*List!$H736)+Reference!E$17,0)</f>
        <v>2182</v>
      </c>
      <c r="M736" s="35">
        <f>ROUND((Reference!F$16*List!$H736)+Reference!F$17,0)</f>
        <v>2273</v>
      </c>
      <c r="N736" s="35">
        <f>ROUND((Reference!G$16*List!$H736)+Reference!G$17,0)</f>
        <v>2574</v>
      </c>
      <c r="O736" s="35">
        <f>ROUND((Reference!H$16*List!$H736)+Reference!H$17,0)</f>
        <v>2672</v>
      </c>
      <c r="P736" s="35">
        <f>ROUND((Reference!I$16*List!$H736)+Reference!I$17,0)</f>
        <v>2777</v>
      </c>
      <c r="Q736" s="35">
        <f>ROUND((Reference!J$16*List!$H736)+Reference!J$17,0)</f>
        <v>3216</v>
      </c>
      <c r="R736" s="35">
        <f>ROUND((Reference!K$16*List!$H736)+Reference!K$17,0)</f>
        <v>3317</v>
      </c>
      <c r="S736" s="35">
        <f>ROUND((Reference!L$16*List!$H736)+Reference!L$17,0)</f>
        <v>3579</v>
      </c>
      <c r="T736" s="35">
        <f>ROUND((Reference!M$16*List!$H736)+Reference!M$17,0)</f>
        <v>4275</v>
      </c>
      <c r="U736" s="35">
        <f>ROUND((Reference!N$16*List!$H736)+Reference!N$17,0)</f>
        <v>17249</v>
      </c>
      <c r="V736" s="36">
        <f>ROUND((Reference!O$16*List!$H736)+Reference!O$17,0)</f>
        <v>641</v>
      </c>
      <c r="W736" s="36">
        <f>ROUND((Reference!P$16*List!$H736)+Reference!P$17,0)</f>
        <v>904</v>
      </c>
      <c r="X736" s="36">
        <f>ROUND((Reference!Q$16*List!$H736)+Reference!Q$17,0)</f>
        <v>452</v>
      </c>
      <c r="Y736" s="37"/>
      <c r="Z736" s="4" t="str">
        <f t="shared" si="23"/>
        <v>CLINTON, Indiana</v>
      </c>
      <c r="AA736" s="31" t="s">
        <v>2244</v>
      </c>
      <c r="AB736" s="38" t="s">
        <v>54</v>
      </c>
      <c r="AC736" s="32" t="s">
        <v>2471</v>
      </c>
      <c r="AD736" s="39"/>
      <c r="AE736">
        <f t="shared" si="24"/>
        <v>0.83840000000000003</v>
      </c>
    </row>
    <row r="737" spans="1:31" x14ac:dyDescent="0.35">
      <c r="A737" s="28" t="s">
        <v>2497</v>
      </c>
      <c r="B737" s="28" t="s">
        <v>2498</v>
      </c>
      <c r="C737" s="41">
        <v>99915</v>
      </c>
      <c r="D737" s="30" t="s">
        <v>111</v>
      </c>
      <c r="E737" s="42" t="s">
        <v>564</v>
      </c>
      <c r="F737" s="55" t="s">
        <v>2471</v>
      </c>
      <c r="G737" s="33" t="s">
        <v>64</v>
      </c>
      <c r="H737" s="40">
        <v>0.83840000000000003</v>
      </c>
      <c r="I737" s="35">
        <f>ROUND((Reference!B$16*List!$H737)+Reference!B$17,0)</f>
        <v>988</v>
      </c>
      <c r="J737" s="35">
        <f>ROUND((Reference!C$16*List!$H737)+Reference!C$17,0)</f>
        <v>1473</v>
      </c>
      <c r="K737" s="35">
        <f>ROUND((Reference!D$16*List!$H737)+Reference!D$17,0)</f>
        <v>1765</v>
      </c>
      <c r="L737" s="35">
        <f>ROUND((Reference!E$16*List!$H737)+Reference!E$17,0)</f>
        <v>2182</v>
      </c>
      <c r="M737" s="35">
        <f>ROUND((Reference!F$16*List!$H737)+Reference!F$17,0)</f>
        <v>2273</v>
      </c>
      <c r="N737" s="35">
        <f>ROUND((Reference!G$16*List!$H737)+Reference!G$17,0)</f>
        <v>2574</v>
      </c>
      <c r="O737" s="35">
        <f>ROUND((Reference!H$16*List!$H737)+Reference!H$17,0)</f>
        <v>2672</v>
      </c>
      <c r="P737" s="35">
        <f>ROUND((Reference!I$16*List!$H737)+Reference!I$17,0)</f>
        <v>2777</v>
      </c>
      <c r="Q737" s="35">
        <f>ROUND((Reference!J$16*List!$H737)+Reference!J$17,0)</f>
        <v>3216</v>
      </c>
      <c r="R737" s="35">
        <f>ROUND((Reference!K$16*List!$H737)+Reference!K$17,0)</f>
        <v>3317</v>
      </c>
      <c r="S737" s="35">
        <f>ROUND((Reference!L$16*List!$H737)+Reference!L$17,0)</f>
        <v>3579</v>
      </c>
      <c r="T737" s="35">
        <f>ROUND((Reference!M$16*List!$H737)+Reference!M$17,0)</f>
        <v>4275</v>
      </c>
      <c r="U737" s="35">
        <f>ROUND((Reference!N$16*List!$H737)+Reference!N$17,0)</f>
        <v>17249</v>
      </c>
      <c r="V737" s="36">
        <f>ROUND((Reference!O$16*List!$H737)+Reference!O$17,0)</f>
        <v>641</v>
      </c>
      <c r="W737" s="36">
        <f>ROUND((Reference!P$16*List!$H737)+Reference!P$17,0)</f>
        <v>904</v>
      </c>
      <c r="X737" s="36">
        <f>ROUND((Reference!Q$16*List!$H737)+Reference!Q$17,0)</f>
        <v>452</v>
      </c>
      <c r="Y737" s="37"/>
      <c r="Z737" s="4" t="str">
        <f t="shared" si="23"/>
        <v>CRAWFORD, Indiana</v>
      </c>
      <c r="AA737" s="31" t="s">
        <v>564</v>
      </c>
      <c r="AB737" s="38" t="s">
        <v>54</v>
      </c>
      <c r="AC737" s="32" t="s">
        <v>2471</v>
      </c>
      <c r="AD737" s="39"/>
      <c r="AE737">
        <f t="shared" si="24"/>
        <v>0.83840000000000003</v>
      </c>
    </row>
    <row r="738" spans="1:31" x14ac:dyDescent="0.35">
      <c r="A738" s="28" t="s">
        <v>2499</v>
      </c>
      <c r="B738" s="28" t="s">
        <v>2500</v>
      </c>
      <c r="C738" s="41">
        <v>99915</v>
      </c>
      <c r="D738" s="30" t="s">
        <v>111</v>
      </c>
      <c r="E738" s="42" t="s">
        <v>2501</v>
      </c>
      <c r="F738" s="55" t="s">
        <v>2471</v>
      </c>
      <c r="G738" s="33" t="s">
        <v>64</v>
      </c>
      <c r="H738" s="44">
        <v>0.83840000000000003</v>
      </c>
      <c r="I738" s="35">
        <f>ROUND((Reference!B$16*List!$H738)+Reference!B$17,0)</f>
        <v>988</v>
      </c>
      <c r="J738" s="35">
        <f>ROUND((Reference!C$16*List!$H738)+Reference!C$17,0)</f>
        <v>1473</v>
      </c>
      <c r="K738" s="35">
        <f>ROUND((Reference!D$16*List!$H738)+Reference!D$17,0)</f>
        <v>1765</v>
      </c>
      <c r="L738" s="35">
        <f>ROUND((Reference!E$16*List!$H738)+Reference!E$17,0)</f>
        <v>2182</v>
      </c>
      <c r="M738" s="35">
        <f>ROUND((Reference!F$16*List!$H738)+Reference!F$17,0)</f>
        <v>2273</v>
      </c>
      <c r="N738" s="35">
        <f>ROUND((Reference!G$16*List!$H738)+Reference!G$17,0)</f>
        <v>2574</v>
      </c>
      <c r="O738" s="35">
        <f>ROUND((Reference!H$16*List!$H738)+Reference!H$17,0)</f>
        <v>2672</v>
      </c>
      <c r="P738" s="35">
        <f>ROUND((Reference!I$16*List!$H738)+Reference!I$17,0)</f>
        <v>2777</v>
      </c>
      <c r="Q738" s="35">
        <f>ROUND((Reference!J$16*List!$H738)+Reference!J$17,0)</f>
        <v>3216</v>
      </c>
      <c r="R738" s="35">
        <f>ROUND((Reference!K$16*List!$H738)+Reference!K$17,0)</f>
        <v>3317</v>
      </c>
      <c r="S738" s="35">
        <f>ROUND((Reference!L$16*List!$H738)+Reference!L$17,0)</f>
        <v>3579</v>
      </c>
      <c r="T738" s="35">
        <f>ROUND((Reference!M$16*List!$H738)+Reference!M$17,0)</f>
        <v>4275</v>
      </c>
      <c r="U738" s="35">
        <f>ROUND((Reference!N$16*List!$H738)+Reference!N$17,0)</f>
        <v>17249</v>
      </c>
      <c r="V738" s="36">
        <f>ROUND((Reference!O$16*List!$H738)+Reference!O$17,0)</f>
        <v>641</v>
      </c>
      <c r="W738" s="36">
        <f>ROUND((Reference!P$16*List!$H738)+Reference!P$17,0)</f>
        <v>904</v>
      </c>
      <c r="X738" s="36">
        <f>ROUND((Reference!Q$16*List!$H738)+Reference!Q$17,0)</f>
        <v>452</v>
      </c>
      <c r="Y738" s="37"/>
      <c r="Z738" s="4" t="str">
        <f t="shared" si="23"/>
        <v>DAVIESS, Indiana</v>
      </c>
      <c r="AA738" s="42" t="s">
        <v>2501</v>
      </c>
      <c r="AB738" s="38" t="s">
        <v>54</v>
      </c>
      <c r="AC738" s="43" t="s">
        <v>2471</v>
      </c>
      <c r="AD738" s="45"/>
      <c r="AE738">
        <f t="shared" si="24"/>
        <v>0.83840000000000003</v>
      </c>
    </row>
    <row r="739" spans="1:31" x14ac:dyDescent="0.35">
      <c r="A739" s="28" t="s">
        <v>2502</v>
      </c>
      <c r="B739" s="28" t="s">
        <v>2503</v>
      </c>
      <c r="C739" s="41">
        <v>17140</v>
      </c>
      <c r="D739" s="30" t="s">
        <v>555</v>
      </c>
      <c r="E739" s="42" t="s">
        <v>2504</v>
      </c>
      <c r="F739" s="54" t="s">
        <v>2471</v>
      </c>
      <c r="G739" s="33" t="s">
        <v>53</v>
      </c>
      <c r="H739" s="40">
        <v>0.92610000000000003</v>
      </c>
      <c r="I739" s="35">
        <f>ROUND((Reference!B$16*List!$H739)+Reference!B$17,0)</f>
        <v>1063</v>
      </c>
      <c r="J739" s="35">
        <f>ROUND((Reference!C$16*List!$H739)+Reference!C$17,0)</f>
        <v>1585</v>
      </c>
      <c r="K739" s="35">
        <f>ROUND((Reference!D$16*List!$H739)+Reference!D$17,0)</f>
        <v>1900</v>
      </c>
      <c r="L739" s="35">
        <f>ROUND((Reference!E$16*List!$H739)+Reference!E$17,0)</f>
        <v>2348</v>
      </c>
      <c r="M739" s="35">
        <f>ROUND((Reference!F$16*List!$H739)+Reference!F$17,0)</f>
        <v>2446</v>
      </c>
      <c r="N739" s="35">
        <f>ROUND((Reference!G$16*List!$H739)+Reference!G$17,0)</f>
        <v>2769</v>
      </c>
      <c r="O739" s="35">
        <f>ROUND((Reference!H$16*List!$H739)+Reference!H$17,0)</f>
        <v>2875</v>
      </c>
      <c r="P739" s="35">
        <f>ROUND((Reference!I$16*List!$H739)+Reference!I$17,0)</f>
        <v>2988</v>
      </c>
      <c r="Q739" s="35">
        <f>ROUND((Reference!J$16*List!$H739)+Reference!J$17,0)</f>
        <v>3460</v>
      </c>
      <c r="R739" s="35">
        <f>ROUND((Reference!K$16*List!$H739)+Reference!K$17,0)</f>
        <v>3570</v>
      </c>
      <c r="S739" s="35">
        <f>ROUND((Reference!L$16*List!$H739)+Reference!L$17,0)</f>
        <v>3852</v>
      </c>
      <c r="T739" s="35">
        <f>ROUND((Reference!M$16*List!$H739)+Reference!M$17,0)</f>
        <v>4600</v>
      </c>
      <c r="U739" s="35">
        <f>ROUND((Reference!N$16*List!$H739)+Reference!N$17,0)</f>
        <v>18561</v>
      </c>
      <c r="V739" s="36">
        <f>ROUND((Reference!O$16*List!$H739)+Reference!O$17,0)</f>
        <v>690</v>
      </c>
      <c r="W739" s="36">
        <f>ROUND((Reference!P$16*List!$H739)+Reference!P$17,0)</f>
        <v>972</v>
      </c>
      <c r="X739" s="36">
        <f>ROUND((Reference!Q$16*List!$H739)+Reference!Q$17,0)</f>
        <v>486</v>
      </c>
      <c r="Y739" s="37"/>
      <c r="Z739" s="4" t="str">
        <f t="shared" si="23"/>
        <v>DEARBORN, Indiana</v>
      </c>
      <c r="AA739" s="31" t="s">
        <v>2504</v>
      </c>
      <c r="AB739" s="38" t="s">
        <v>54</v>
      </c>
      <c r="AC739" s="32" t="s">
        <v>2471</v>
      </c>
      <c r="AD739" s="39"/>
      <c r="AE739">
        <f t="shared" si="24"/>
        <v>0.92610000000000003</v>
      </c>
    </row>
    <row r="740" spans="1:31" x14ac:dyDescent="0.35">
      <c r="A740" s="28" t="s">
        <v>2505</v>
      </c>
      <c r="B740" s="28" t="s">
        <v>2506</v>
      </c>
      <c r="C740" s="29">
        <v>99915</v>
      </c>
      <c r="D740" s="30" t="s">
        <v>111</v>
      </c>
      <c r="E740" s="31" t="s">
        <v>1734</v>
      </c>
      <c r="F740" s="55" t="s">
        <v>2471</v>
      </c>
      <c r="G740" s="33" t="s">
        <v>64</v>
      </c>
      <c r="H740" s="40">
        <v>0.83840000000000003</v>
      </c>
      <c r="I740" s="35">
        <f>ROUND((Reference!B$16*List!$H740)+Reference!B$17,0)</f>
        <v>988</v>
      </c>
      <c r="J740" s="35">
        <f>ROUND((Reference!C$16*List!$H740)+Reference!C$17,0)</f>
        <v>1473</v>
      </c>
      <c r="K740" s="35">
        <f>ROUND((Reference!D$16*List!$H740)+Reference!D$17,0)</f>
        <v>1765</v>
      </c>
      <c r="L740" s="35">
        <f>ROUND((Reference!E$16*List!$H740)+Reference!E$17,0)</f>
        <v>2182</v>
      </c>
      <c r="M740" s="35">
        <f>ROUND((Reference!F$16*List!$H740)+Reference!F$17,0)</f>
        <v>2273</v>
      </c>
      <c r="N740" s="35">
        <f>ROUND((Reference!G$16*List!$H740)+Reference!G$17,0)</f>
        <v>2574</v>
      </c>
      <c r="O740" s="35">
        <f>ROUND((Reference!H$16*List!$H740)+Reference!H$17,0)</f>
        <v>2672</v>
      </c>
      <c r="P740" s="35">
        <f>ROUND((Reference!I$16*List!$H740)+Reference!I$17,0)</f>
        <v>2777</v>
      </c>
      <c r="Q740" s="35">
        <f>ROUND((Reference!J$16*List!$H740)+Reference!J$17,0)</f>
        <v>3216</v>
      </c>
      <c r="R740" s="35">
        <f>ROUND((Reference!K$16*List!$H740)+Reference!K$17,0)</f>
        <v>3317</v>
      </c>
      <c r="S740" s="35">
        <f>ROUND((Reference!L$16*List!$H740)+Reference!L$17,0)</f>
        <v>3579</v>
      </c>
      <c r="T740" s="35">
        <f>ROUND((Reference!M$16*List!$H740)+Reference!M$17,0)</f>
        <v>4275</v>
      </c>
      <c r="U740" s="35">
        <f>ROUND((Reference!N$16*List!$H740)+Reference!N$17,0)</f>
        <v>17249</v>
      </c>
      <c r="V740" s="36">
        <f>ROUND((Reference!O$16*List!$H740)+Reference!O$17,0)</f>
        <v>641</v>
      </c>
      <c r="W740" s="36">
        <f>ROUND((Reference!P$16*List!$H740)+Reference!P$17,0)</f>
        <v>904</v>
      </c>
      <c r="X740" s="36">
        <f>ROUND((Reference!Q$16*List!$H740)+Reference!Q$17,0)</f>
        <v>452</v>
      </c>
      <c r="Y740" s="37"/>
      <c r="Z740" s="4" t="str">
        <f t="shared" si="23"/>
        <v>DECATUR, Indiana</v>
      </c>
      <c r="AA740" s="31" t="s">
        <v>1734</v>
      </c>
      <c r="AB740" s="38" t="s">
        <v>54</v>
      </c>
      <c r="AC740" s="32" t="s">
        <v>2471</v>
      </c>
      <c r="AD740" s="39"/>
      <c r="AE740">
        <f t="shared" si="24"/>
        <v>0.83840000000000003</v>
      </c>
    </row>
    <row r="741" spans="1:31" x14ac:dyDescent="0.35">
      <c r="A741" s="28" t="s">
        <v>2507</v>
      </c>
      <c r="B741" s="28" t="s">
        <v>2508</v>
      </c>
      <c r="C741" s="29">
        <v>99915</v>
      </c>
      <c r="D741" s="30" t="s">
        <v>111</v>
      </c>
      <c r="E741" s="31" t="s">
        <v>155</v>
      </c>
      <c r="F741" s="55" t="s">
        <v>2471</v>
      </c>
      <c r="G741" s="33" t="s">
        <v>64</v>
      </c>
      <c r="H741" s="40">
        <v>0.83840000000000003</v>
      </c>
      <c r="I741" s="35">
        <f>ROUND((Reference!B$16*List!$H741)+Reference!B$17,0)</f>
        <v>988</v>
      </c>
      <c r="J741" s="35">
        <f>ROUND((Reference!C$16*List!$H741)+Reference!C$17,0)</f>
        <v>1473</v>
      </c>
      <c r="K741" s="35">
        <f>ROUND((Reference!D$16*List!$H741)+Reference!D$17,0)</f>
        <v>1765</v>
      </c>
      <c r="L741" s="35">
        <f>ROUND((Reference!E$16*List!$H741)+Reference!E$17,0)</f>
        <v>2182</v>
      </c>
      <c r="M741" s="35">
        <f>ROUND((Reference!F$16*List!$H741)+Reference!F$17,0)</f>
        <v>2273</v>
      </c>
      <c r="N741" s="35">
        <f>ROUND((Reference!G$16*List!$H741)+Reference!G$17,0)</f>
        <v>2574</v>
      </c>
      <c r="O741" s="35">
        <f>ROUND((Reference!H$16*List!$H741)+Reference!H$17,0)</f>
        <v>2672</v>
      </c>
      <c r="P741" s="35">
        <f>ROUND((Reference!I$16*List!$H741)+Reference!I$17,0)</f>
        <v>2777</v>
      </c>
      <c r="Q741" s="35">
        <f>ROUND((Reference!J$16*List!$H741)+Reference!J$17,0)</f>
        <v>3216</v>
      </c>
      <c r="R741" s="35">
        <f>ROUND((Reference!K$16*List!$H741)+Reference!K$17,0)</f>
        <v>3317</v>
      </c>
      <c r="S741" s="35">
        <f>ROUND((Reference!L$16*List!$H741)+Reference!L$17,0)</f>
        <v>3579</v>
      </c>
      <c r="T741" s="35">
        <f>ROUND((Reference!M$16*List!$H741)+Reference!M$17,0)</f>
        <v>4275</v>
      </c>
      <c r="U741" s="35">
        <f>ROUND((Reference!N$16*List!$H741)+Reference!N$17,0)</f>
        <v>17249</v>
      </c>
      <c r="V741" s="36">
        <f>ROUND((Reference!O$16*List!$H741)+Reference!O$17,0)</f>
        <v>641</v>
      </c>
      <c r="W741" s="36">
        <f>ROUND((Reference!P$16*List!$H741)+Reference!P$17,0)</f>
        <v>904</v>
      </c>
      <c r="X741" s="36">
        <f>ROUND((Reference!Q$16*List!$H741)+Reference!Q$17,0)</f>
        <v>452</v>
      </c>
      <c r="Y741" s="37"/>
      <c r="Z741" s="4" t="str">
        <f t="shared" si="23"/>
        <v>DE KALB, Indiana</v>
      </c>
      <c r="AA741" s="31" t="s">
        <v>155</v>
      </c>
      <c r="AB741" s="38" t="s">
        <v>54</v>
      </c>
      <c r="AC741" s="32" t="s">
        <v>2471</v>
      </c>
      <c r="AD741" s="39"/>
      <c r="AE741">
        <f t="shared" si="24"/>
        <v>0.83840000000000003</v>
      </c>
    </row>
    <row r="742" spans="1:31" x14ac:dyDescent="0.35">
      <c r="A742" s="28" t="s">
        <v>2509</v>
      </c>
      <c r="B742" s="28" t="s">
        <v>2510</v>
      </c>
      <c r="C742" s="29">
        <v>34620</v>
      </c>
      <c r="D742" s="30" t="s">
        <v>1253</v>
      </c>
      <c r="E742" s="31" t="s">
        <v>1332</v>
      </c>
      <c r="F742" s="54" t="s">
        <v>2471</v>
      </c>
      <c r="G742" s="33" t="s">
        <v>53</v>
      </c>
      <c r="H742" s="44">
        <v>0.9556</v>
      </c>
      <c r="I742" s="35">
        <f>ROUND((Reference!B$16*List!$H742)+Reference!B$17,0)</f>
        <v>1088</v>
      </c>
      <c r="J742" s="35">
        <f>ROUND((Reference!C$16*List!$H742)+Reference!C$17,0)</f>
        <v>1623</v>
      </c>
      <c r="K742" s="35">
        <f>ROUND((Reference!D$16*List!$H742)+Reference!D$17,0)</f>
        <v>1945</v>
      </c>
      <c r="L742" s="35">
        <f>ROUND((Reference!E$16*List!$H742)+Reference!E$17,0)</f>
        <v>2404</v>
      </c>
      <c r="M742" s="35">
        <f>ROUND((Reference!F$16*List!$H742)+Reference!F$17,0)</f>
        <v>2505</v>
      </c>
      <c r="N742" s="35">
        <f>ROUND((Reference!G$16*List!$H742)+Reference!G$17,0)</f>
        <v>2835</v>
      </c>
      <c r="O742" s="35">
        <f>ROUND((Reference!H$16*List!$H742)+Reference!H$17,0)</f>
        <v>2944</v>
      </c>
      <c r="P742" s="35">
        <f>ROUND((Reference!I$16*List!$H742)+Reference!I$17,0)</f>
        <v>3060</v>
      </c>
      <c r="Q742" s="35">
        <f>ROUND((Reference!J$16*List!$H742)+Reference!J$17,0)</f>
        <v>3543</v>
      </c>
      <c r="R742" s="35">
        <f>ROUND((Reference!K$16*List!$H742)+Reference!K$17,0)</f>
        <v>3655</v>
      </c>
      <c r="S742" s="35">
        <f>ROUND((Reference!L$16*List!$H742)+Reference!L$17,0)</f>
        <v>3943</v>
      </c>
      <c r="T742" s="35">
        <f>ROUND((Reference!M$16*List!$H742)+Reference!M$17,0)</f>
        <v>4710</v>
      </c>
      <c r="U742" s="35">
        <f>ROUND((Reference!N$16*List!$H742)+Reference!N$17,0)</f>
        <v>19003</v>
      </c>
      <c r="V742" s="36">
        <f>ROUND((Reference!O$16*List!$H742)+Reference!O$17,0)</f>
        <v>706</v>
      </c>
      <c r="W742" s="36">
        <f>ROUND((Reference!P$16*List!$H742)+Reference!P$17,0)</f>
        <v>995</v>
      </c>
      <c r="X742" s="36">
        <f>ROUND((Reference!Q$16*List!$H742)+Reference!Q$17,0)</f>
        <v>498</v>
      </c>
      <c r="Y742" s="37"/>
      <c r="Z742" s="4" t="str">
        <f t="shared" si="23"/>
        <v>DELAWARE, Indiana</v>
      </c>
      <c r="AA742" s="42" t="s">
        <v>1332</v>
      </c>
      <c r="AB742" s="38" t="s">
        <v>54</v>
      </c>
      <c r="AC742" s="43" t="s">
        <v>2471</v>
      </c>
      <c r="AD742" s="45"/>
      <c r="AE742">
        <f t="shared" si="24"/>
        <v>0.9556</v>
      </c>
    </row>
    <row r="743" spans="1:31" x14ac:dyDescent="0.35">
      <c r="A743" s="28" t="s">
        <v>2511</v>
      </c>
      <c r="B743" s="28" t="s">
        <v>2512</v>
      </c>
      <c r="C743" s="29">
        <v>99915</v>
      </c>
      <c r="D743" s="30" t="s">
        <v>111</v>
      </c>
      <c r="E743" s="31" t="s">
        <v>2513</v>
      </c>
      <c r="F743" s="55" t="s">
        <v>2471</v>
      </c>
      <c r="G743" s="33" t="s">
        <v>64</v>
      </c>
      <c r="H743" s="40">
        <v>0.83840000000000003</v>
      </c>
      <c r="I743" s="35">
        <f>ROUND((Reference!B$16*List!$H743)+Reference!B$17,0)</f>
        <v>988</v>
      </c>
      <c r="J743" s="35">
        <f>ROUND((Reference!C$16*List!$H743)+Reference!C$17,0)</f>
        <v>1473</v>
      </c>
      <c r="K743" s="35">
        <f>ROUND((Reference!D$16*List!$H743)+Reference!D$17,0)</f>
        <v>1765</v>
      </c>
      <c r="L743" s="35">
        <f>ROUND((Reference!E$16*List!$H743)+Reference!E$17,0)</f>
        <v>2182</v>
      </c>
      <c r="M743" s="35">
        <f>ROUND((Reference!F$16*List!$H743)+Reference!F$17,0)</f>
        <v>2273</v>
      </c>
      <c r="N743" s="35">
        <f>ROUND((Reference!G$16*List!$H743)+Reference!G$17,0)</f>
        <v>2574</v>
      </c>
      <c r="O743" s="35">
        <f>ROUND((Reference!H$16*List!$H743)+Reference!H$17,0)</f>
        <v>2672</v>
      </c>
      <c r="P743" s="35">
        <f>ROUND((Reference!I$16*List!$H743)+Reference!I$17,0)</f>
        <v>2777</v>
      </c>
      <c r="Q743" s="35">
        <f>ROUND((Reference!J$16*List!$H743)+Reference!J$17,0)</f>
        <v>3216</v>
      </c>
      <c r="R743" s="35">
        <f>ROUND((Reference!K$16*List!$H743)+Reference!K$17,0)</f>
        <v>3317</v>
      </c>
      <c r="S743" s="35">
        <f>ROUND((Reference!L$16*List!$H743)+Reference!L$17,0)</f>
        <v>3579</v>
      </c>
      <c r="T743" s="35">
        <f>ROUND((Reference!M$16*List!$H743)+Reference!M$17,0)</f>
        <v>4275</v>
      </c>
      <c r="U743" s="35">
        <f>ROUND((Reference!N$16*List!$H743)+Reference!N$17,0)</f>
        <v>17249</v>
      </c>
      <c r="V743" s="36">
        <f>ROUND((Reference!O$16*List!$H743)+Reference!O$17,0)</f>
        <v>641</v>
      </c>
      <c r="W743" s="36">
        <f>ROUND((Reference!P$16*List!$H743)+Reference!P$17,0)</f>
        <v>904</v>
      </c>
      <c r="X743" s="36">
        <f>ROUND((Reference!Q$16*List!$H743)+Reference!Q$17,0)</f>
        <v>452</v>
      </c>
      <c r="Y743" s="37"/>
      <c r="Z743" s="4" t="str">
        <f t="shared" si="23"/>
        <v>DUBOIS, Indiana</v>
      </c>
      <c r="AA743" s="31" t="s">
        <v>2513</v>
      </c>
      <c r="AB743" s="38" t="s">
        <v>54</v>
      </c>
      <c r="AC743" s="32" t="s">
        <v>2471</v>
      </c>
      <c r="AD743" s="39"/>
      <c r="AE743">
        <f t="shared" si="24"/>
        <v>0.83840000000000003</v>
      </c>
    </row>
    <row r="744" spans="1:31" x14ac:dyDescent="0.35">
      <c r="A744" s="28" t="s">
        <v>2514</v>
      </c>
      <c r="B744" s="28" t="s">
        <v>2515</v>
      </c>
      <c r="C744" s="41">
        <v>21140</v>
      </c>
      <c r="D744" s="30" t="s">
        <v>696</v>
      </c>
      <c r="E744" s="42" t="s">
        <v>2516</v>
      </c>
      <c r="F744" s="54" t="s">
        <v>2471</v>
      </c>
      <c r="G744" s="33" t="s">
        <v>53</v>
      </c>
      <c r="H744" s="40">
        <v>0.9910000000000001</v>
      </c>
      <c r="I744" s="35">
        <f>ROUND((Reference!B$16*List!$H744)+Reference!B$17,0)</f>
        <v>1119</v>
      </c>
      <c r="J744" s="35">
        <f>ROUND((Reference!C$16*List!$H744)+Reference!C$17,0)</f>
        <v>1668</v>
      </c>
      <c r="K744" s="35">
        <f>ROUND((Reference!D$16*List!$H744)+Reference!D$17,0)</f>
        <v>1999</v>
      </c>
      <c r="L744" s="35">
        <f>ROUND((Reference!E$16*List!$H744)+Reference!E$17,0)</f>
        <v>2471</v>
      </c>
      <c r="M744" s="35">
        <f>ROUND((Reference!F$16*List!$H744)+Reference!F$17,0)</f>
        <v>2574</v>
      </c>
      <c r="N744" s="35">
        <f>ROUND((Reference!G$16*List!$H744)+Reference!G$17,0)</f>
        <v>2914</v>
      </c>
      <c r="O744" s="35">
        <f>ROUND((Reference!H$16*List!$H744)+Reference!H$17,0)</f>
        <v>3026</v>
      </c>
      <c r="P744" s="35">
        <f>ROUND((Reference!I$16*List!$H744)+Reference!I$17,0)</f>
        <v>3145</v>
      </c>
      <c r="Q744" s="35">
        <f>ROUND((Reference!J$16*List!$H744)+Reference!J$17,0)</f>
        <v>3641</v>
      </c>
      <c r="R744" s="35">
        <f>ROUND((Reference!K$16*List!$H744)+Reference!K$17,0)</f>
        <v>3757</v>
      </c>
      <c r="S744" s="35">
        <f>ROUND((Reference!L$16*List!$H744)+Reference!L$17,0)</f>
        <v>4053</v>
      </c>
      <c r="T744" s="35">
        <f>ROUND((Reference!M$16*List!$H744)+Reference!M$17,0)</f>
        <v>4841</v>
      </c>
      <c r="U744" s="35">
        <f>ROUND((Reference!N$16*List!$H744)+Reference!N$17,0)</f>
        <v>19533</v>
      </c>
      <c r="V744" s="36">
        <f>ROUND((Reference!O$16*List!$H744)+Reference!O$17,0)</f>
        <v>726</v>
      </c>
      <c r="W744" s="36">
        <f>ROUND((Reference!P$16*List!$H744)+Reference!P$17,0)</f>
        <v>1023</v>
      </c>
      <c r="X744" s="36">
        <f>ROUND((Reference!Q$16*List!$H744)+Reference!Q$17,0)</f>
        <v>512</v>
      </c>
      <c r="Y744" s="37"/>
      <c r="Z744" s="4" t="str">
        <f t="shared" si="23"/>
        <v>ELKHART, Indiana</v>
      </c>
      <c r="AA744" s="31" t="s">
        <v>2516</v>
      </c>
      <c r="AB744" s="38" t="s">
        <v>54</v>
      </c>
      <c r="AC744" s="32" t="s">
        <v>2471</v>
      </c>
      <c r="AD744" s="39"/>
      <c r="AE744">
        <f t="shared" si="24"/>
        <v>0.9910000000000001</v>
      </c>
    </row>
    <row r="745" spans="1:31" x14ac:dyDescent="0.35">
      <c r="A745" s="28" t="s">
        <v>2517</v>
      </c>
      <c r="B745" s="28" t="s">
        <v>2518</v>
      </c>
      <c r="C745" s="29">
        <v>99915</v>
      </c>
      <c r="D745" s="30" t="s">
        <v>111</v>
      </c>
      <c r="E745" s="31" t="s">
        <v>172</v>
      </c>
      <c r="F745" s="55" t="s">
        <v>2471</v>
      </c>
      <c r="G745" s="33" t="s">
        <v>64</v>
      </c>
      <c r="H745" s="44">
        <v>0.83840000000000003</v>
      </c>
      <c r="I745" s="35">
        <f>ROUND((Reference!B$16*List!$H745)+Reference!B$17,0)</f>
        <v>988</v>
      </c>
      <c r="J745" s="35">
        <f>ROUND((Reference!C$16*List!$H745)+Reference!C$17,0)</f>
        <v>1473</v>
      </c>
      <c r="K745" s="35">
        <f>ROUND((Reference!D$16*List!$H745)+Reference!D$17,0)</f>
        <v>1765</v>
      </c>
      <c r="L745" s="35">
        <f>ROUND((Reference!E$16*List!$H745)+Reference!E$17,0)</f>
        <v>2182</v>
      </c>
      <c r="M745" s="35">
        <f>ROUND((Reference!F$16*List!$H745)+Reference!F$17,0)</f>
        <v>2273</v>
      </c>
      <c r="N745" s="35">
        <f>ROUND((Reference!G$16*List!$H745)+Reference!G$17,0)</f>
        <v>2574</v>
      </c>
      <c r="O745" s="35">
        <f>ROUND((Reference!H$16*List!$H745)+Reference!H$17,0)</f>
        <v>2672</v>
      </c>
      <c r="P745" s="35">
        <f>ROUND((Reference!I$16*List!$H745)+Reference!I$17,0)</f>
        <v>2777</v>
      </c>
      <c r="Q745" s="35">
        <f>ROUND((Reference!J$16*List!$H745)+Reference!J$17,0)</f>
        <v>3216</v>
      </c>
      <c r="R745" s="35">
        <f>ROUND((Reference!K$16*List!$H745)+Reference!K$17,0)</f>
        <v>3317</v>
      </c>
      <c r="S745" s="35">
        <f>ROUND((Reference!L$16*List!$H745)+Reference!L$17,0)</f>
        <v>3579</v>
      </c>
      <c r="T745" s="35">
        <f>ROUND((Reference!M$16*List!$H745)+Reference!M$17,0)</f>
        <v>4275</v>
      </c>
      <c r="U745" s="35">
        <f>ROUND((Reference!N$16*List!$H745)+Reference!N$17,0)</f>
        <v>17249</v>
      </c>
      <c r="V745" s="36">
        <f>ROUND((Reference!O$16*List!$H745)+Reference!O$17,0)</f>
        <v>641</v>
      </c>
      <c r="W745" s="36">
        <f>ROUND((Reference!P$16*List!$H745)+Reference!P$17,0)</f>
        <v>904</v>
      </c>
      <c r="X745" s="36">
        <f>ROUND((Reference!Q$16*List!$H745)+Reference!Q$17,0)</f>
        <v>452</v>
      </c>
      <c r="Y745" s="37"/>
      <c r="Z745" s="4" t="str">
        <f t="shared" si="23"/>
        <v>FAYETTE, Indiana</v>
      </c>
      <c r="AA745" s="42" t="s">
        <v>172</v>
      </c>
      <c r="AB745" s="38" t="s">
        <v>54</v>
      </c>
      <c r="AC745" s="43" t="s">
        <v>2471</v>
      </c>
      <c r="AD745" s="45"/>
      <c r="AE745">
        <f t="shared" si="24"/>
        <v>0.83840000000000003</v>
      </c>
    </row>
    <row r="746" spans="1:31" x14ac:dyDescent="0.35">
      <c r="A746" s="28" t="s">
        <v>2519</v>
      </c>
      <c r="B746" s="28" t="s">
        <v>2520</v>
      </c>
      <c r="C746" s="41">
        <v>31140</v>
      </c>
      <c r="D746" s="30" t="s">
        <v>1141</v>
      </c>
      <c r="E746" s="42" t="s">
        <v>1786</v>
      </c>
      <c r="F746" s="54" t="s">
        <v>2471</v>
      </c>
      <c r="G746" s="33" t="s">
        <v>53</v>
      </c>
      <c r="H746" s="44">
        <v>0.87630000000000008</v>
      </c>
      <c r="I746" s="35">
        <f>ROUND((Reference!B$16*List!$H746)+Reference!B$17,0)</f>
        <v>1020</v>
      </c>
      <c r="J746" s="35">
        <f>ROUND((Reference!C$16*List!$H746)+Reference!C$17,0)</f>
        <v>1522</v>
      </c>
      <c r="K746" s="35">
        <f>ROUND((Reference!D$16*List!$H746)+Reference!D$17,0)</f>
        <v>1823</v>
      </c>
      <c r="L746" s="35">
        <f>ROUND((Reference!E$16*List!$H746)+Reference!E$17,0)</f>
        <v>2254</v>
      </c>
      <c r="M746" s="35">
        <f>ROUND((Reference!F$16*List!$H746)+Reference!F$17,0)</f>
        <v>2348</v>
      </c>
      <c r="N746" s="35">
        <f>ROUND((Reference!G$16*List!$H746)+Reference!G$17,0)</f>
        <v>2658</v>
      </c>
      <c r="O746" s="35">
        <f>ROUND((Reference!H$16*List!$H746)+Reference!H$17,0)</f>
        <v>2760</v>
      </c>
      <c r="P746" s="35">
        <f>ROUND((Reference!I$16*List!$H746)+Reference!I$17,0)</f>
        <v>2868</v>
      </c>
      <c r="Q746" s="35">
        <f>ROUND((Reference!J$16*List!$H746)+Reference!J$17,0)</f>
        <v>3321</v>
      </c>
      <c r="R746" s="35">
        <f>ROUND((Reference!K$16*List!$H746)+Reference!K$17,0)</f>
        <v>3426</v>
      </c>
      <c r="S746" s="35">
        <f>ROUND((Reference!L$16*List!$H746)+Reference!L$17,0)</f>
        <v>3697</v>
      </c>
      <c r="T746" s="35">
        <f>ROUND((Reference!M$16*List!$H746)+Reference!M$17,0)</f>
        <v>4416</v>
      </c>
      <c r="U746" s="35">
        <f>ROUND((Reference!N$16*List!$H746)+Reference!N$17,0)</f>
        <v>17816</v>
      </c>
      <c r="V746" s="36">
        <f>ROUND((Reference!O$16*List!$H746)+Reference!O$17,0)</f>
        <v>662</v>
      </c>
      <c r="W746" s="36">
        <f>ROUND((Reference!P$16*List!$H746)+Reference!P$17,0)</f>
        <v>933</v>
      </c>
      <c r="X746" s="36">
        <f>ROUND((Reference!Q$16*List!$H746)+Reference!Q$17,0)</f>
        <v>467</v>
      </c>
      <c r="Y746" s="37"/>
      <c r="Z746" s="4" t="str">
        <f t="shared" si="23"/>
        <v>FLOYD, Indiana</v>
      </c>
      <c r="AA746" s="42" t="s">
        <v>1786</v>
      </c>
      <c r="AB746" s="38" t="s">
        <v>54</v>
      </c>
      <c r="AC746" s="43" t="s">
        <v>2471</v>
      </c>
      <c r="AD746" s="45"/>
      <c r="AE746">
        <f t="shared" si="24"/>
        <v>0.87630000000000008</v>
      </c>
    </row>
    <row r="747" spans="1:31" x14ac:dyDescent="0.35">
      <c r="A747" s="28" t="s">
        <v>2521</v>
      </c>
      <c r="B747" s="28" t="s">
        <v>2522</v>
      </c>
      <c r="C747" s="41">
        <v>99915</v>
      </c>
      <c r="D747" s="30" t="s">
        <v>111</v>
      </c>
      <c r="E747" s="42" t="s">
        <v>2523</v>
      </c>
      <c r="F747" s="55" t="s">
        <v>2471</v>
      </c>
      <c r="G747" s="33" t="s">
        <v>64</v>
      </c>
      <c r="H747" s="44">
        <v>0.83840000000000003</v>
      </c>
      <c r="I747" s="35">
        <f>ROUND((Reference!B$16*List!$H747)+Reference!B$17,0)</f>
        <v>988</v>
      </c>
      <c r="J747" s="35">
        <f>ROUND((Reference!C$16*List!$H747)+Reference!C$17,0)</f>
        <v>1473</v>
      </c>
      <c r="K747" s="35">
        <f>ROUND((Reference!D$16*List!$H747)+Reference!D$17,0)</f>
        <v>1765</v>
      </c>
      <c r="L747" s="35">
        <f>ROUND((Reference!E$16*List!$H747)+Reference!E$17,0)</f>
        <v>2182</v>
      </c>
      <c r="M747" s="35">
        <f>ROUND((Reference!F$16*List!$H747)+Reference!F$17,0)</f>
        <v>2273</v>
      </c>
      <c r="N747" s="35">
        <f>ROUND((Reference!G$16*List!$H747)+Reference!G$17,0)</f>
        <v>2574</v>
      </c>
      <c r="O747" s="35">
        <f>ROUND((Reference!H$16*List!$H747)+Reference!H$17,0)</f>
        <v>2672</v>
      </c>
      <c r="P747" s="35">
        <f>ROUND((Reference!I$16*List!$H747)+Reference!I$17,0)</f>
        <v>2777</v>
      </c>
      <c r="Q747" s="35">
        <f>ROUND((Reference!J$16*List!$H747)+Reference!J$17,0)</f>
        <v>3216</v>
      </c>
      <c r="R747" s="35">
        <f>ROUND((Reference!K$16*List!$H747)+Reference!K$17,0)</f>
        <v>3317</v>
      </c>
      <c r="S747" s="35">
        <f>ROUND((Reference!L$16*List!$H747)+Reference!L$17,0)</f>
        <v>3579</v>
      </c>
      <c r="T747" s="35">
        <f>ROUND((Reference!M$16*List!$H747)+Reference!M$17,0)</f>
        <v>4275</v>
      </c>
      <c r="U747" s="35">
        <f>ROUND((Reference!N$16*List!$H747)+Reference!N$17,0)</f>
        <v>17249</v>
      </c>
      <c r="V747" s="36">
        <f>ROUND((Reference!O$16*List!$H747)+Reference!O$17,0)</f>
        <v>641</v>
      </c>
      <c r="W747" s="36">
        <f>ROUND((Reference!P$16*List!$H747)+Reference!P$17,0)</f>
        <v>904</v>
      </c>
      <c r="X747" s="36">
        <f>ROUND((Reference!Q$16*List!$H747)+Reference!Q$17,0)</f>
        <v>452</v>
      </c>
      <c r="Y747" s="37"/>
      <c r="Z747" s="4" t="str">
        <f t="shared" si="23"/>
        <v>FOUNTAIN, Indiana</v>
      </c>
      <c r="AA747" s="42" t="s">
        <v>2523</v>
      </c>
      <c r="AB747" s="38" t="s">
        <v>54</v>
      </c>
      <c r="AC747" s="43" t="s">
        <v>2471</v>
      </c>
      <c r="AD747" s="45"/>
      <c r="AE747">
        <f t="shared" si="24"/>
        <v>0.83840000000000003</v>
      </c>
    </row>
    <row r="748" spans="1:31" x14ac:dyDescent="0.35">
      <c r="A748" s="28" t="s">
        <v>2524</v>
      </c>
      <c r="B748" s="28" t="s">
        <v>2525</v>
      </c>
      <c r="C748" s="29">
        <v>17140</v>
      </c>
      <c r="D748" s="30" t="s">
        <v>555</v>
      </c>
      <c r="E748" s="31" t="s">
        <v>176</v>
      </c>
      <c r="F748" s="55" t="s">
        <v>2471</v>
      </c>
      <c r="G748" s="33" t="s">
        <v>53</v>
      </c>
      <c r="H748" s="44">
        <v>0.92610000000000003</v>
      </c>
      <c r="I748" s="35">
        <f>ROUND((Reference!B$16*List!$H748)+Reference!B$17,0)</f>
        <v>1063</v>
      </c>
      <c r="J748" s="35">
        <f>ROUND((Reference!C$16*List!$H748)+Reference!C$17,0)</f>
        <v>1585</v>
      </c>
      <c r="K748" s="35">
        <f>ROUND((Reference!D$16*List!$H748)+Reference!D$17,0)</f>
        <v>1900</v>
      </c>
      <c r="L748" s="35">
        <f>ROUND((Reference!E$16*List!$H748)+Reference!E$17,0)</f>
        <v>2348</v>
      </c>
      <c r="M748" s="35">
        <f>ROUND((Reference!F$16*List!$H748)+Reference!F$17,0)</f>
        <v>2446</v>
      </c>
      <c r="N748" s="35">
        <f>ROUND((Reference!G$16*List!$H748)+Reference!G$17,0)</f>
        <v>2769</v>
      </c>
      <c r="O748" s="35">
        <f>ROUND((Reference!H$16*List!$H748)+Reference!H$17,0)</f>
        <v>2875</v>
      </c>
      <c r="P748" s="35">
        <f>ROUND((Reference!I$16*List!$H748)+Reference!I$17,0)</f>
        <v>2988</v>
      </c>
      <c r="Q748" s="35">
        <f>ROUND((Reference!J$16*List!$H748)+Reference!J$17,0)</f>
        <v>3460</v>
      </c>
      <c r="R748" s="35">
        <f>ROUND((Reference!K$16*List!$H748)+Reference!K$17,0)</f>
        <v>3570</v>
      </c>
      <c r="S748" s="35">
        <f>ROUND((Reference!L$16*List!$H748)+Reference!L$17,0)</f>
        <v>3852</v>
      </c>
      <c r="T748" s="35">
        <f>ROUND((Reference!M$16*List!$H748)+Reference!M$17,0)</f>
        <v>4600</v>
      </c>
      <c r="U748" s="35">
        <f>ROUND((Reference!N$16*List!$H748)+Reference!N$17,0)</f>
        <v>18561</v>
      </c>
      <c r="V748" s="36">
        <f>ROUND((Reference!O$16*List!$H748)+Reference!O$17,0)</f>
        <v>690</v>
      </c>
      <c r="W748" s="36">
        <f>ROUND((Reference!P$16*List!$H748)+Reference!P$17,0)</f>
        <v>972</v>
      </c>
      <c r="X748" s="36">
        <f>ROUND((Reference!Q$16*List!$H748)+Reference!Q$17,0)</f>
        <v>486</v>
      </c>
      <c r="Y748" s="37"/>
      <c r="Z748" s="4" t="str">
        <f t="shared" si="23"/>
        <v>FRANKLIN, Indiana</v>
      </c>
      <c r="AA748" s="42" t="s">
        <v>176</v>
      </c>
      <c r="AB748" s="38" t="s">
        <v>54</v>
      </c>
      <c r="AC748" s="43" t="s">
        <v>2471</v>
      </c>
      <c r="AD748" s="45"/>
      <c r="AE748">
        <f t="shared" si="24"/>
        <v>0.92610000000000003</v>
      </c>
    </row>
    <row r="749" spans="1:31" x14ac:dyDescent="0.35">
      <c r="A749" s="28" t="s">
        <v>2526</v>
      </c>
      <c r="B749" s="28" t="s">
        <v>2527</v>
      </c>
      <c r="C749" s="41">
        <v>99915</v>
      </c>
      <c r="D749" s="30" t="s">
        <v>111</v>
      </c>
      <c r="E749" s="42" t="s">
        <v>596</v>
      </c>
      <c r="F749" s="55" t="s">
        <v>2471</v>
      </c>
      <c r="G749" s="33" t="s">
        <v>64</v>
      </c>
      <c r="H749" s="40">
        <v>0.83840000000000003</v>
      </c>
      <c r="I749" s="35">
        <f>ROUND((Reference!B$16*List!$H749)+Reference!B$17,0)</f>
        <v>988</v>
      </c>
      <c r="J749" s="35">
        <f>ROUND((Reference!C$16*List!$H749)+Reference!C$17,0)</f>
        <v>1473</v>
      </c>
      <c r="K749" s="35">
        <f>ROUND((Reference!D$16*List!$H749)+Reference!D$17,0)</f>
        <v>1765</v>
      </c>
      <c r="L749" s="35">
        <f>ROUND((Reference!E$16*List!$H749)+Reference!E$17,0)</f>
        <v>2182</v>
      </c>
      <c r="M749" s="35">
        <f>ROUND((Reference!F$16*List!$H749)+Reference!F$17,0)</f>
        <v>2273</v>
      </c>
      <c r="N749" s="35">
        <f>ROUND((Reference!G$16*List!$H749)+Reference!G$17,0)</f>
        <v>2574</v>
      </c>
      <c r="O749" s="35">
        <f>ROUND((Reference!H$16*List!$H749)+Reference!H$17,0)</f>
        <v>2672</v>
      </c>
      <c r="P749" s="35">
        <f>ROUND((Reference!I$16*List!$H749)+Reference!I$17,0)</f>
        <v>2777</v>
      </c>
      <c r="Q749" s="35">
        <f>ROUND((Reference!J$16*List!$H749)+Reference!J$17,0)</f>
        <v>3216</v>
      </c>
      <c r="R749" s="35">
        <f>ROUND((Reference!K$16*List!$H749)+Reference!K$17,0)</f>
        <v>3317</v>
      </c>
      <c r="S749" s="35">
        <f>ROUND((Reference!L$16*List!$H749)+Reference!L$17,0)</f>
        <v>3579</v>
      </c>
      <c r="T749" s="35">
        <f>ROUND((Reference!M$16*List!$H749)+Reference!M$17,0)</f>
        <v>4275</v>
      </c>
      <c r="U749" s="35">
        <f>ROUND((Reference!N$16*List!$H749)+Reference!N$17,0)</f>
        <v>17249</v>
      </c>
      <c r="V749" s="36">
        <f>ROUND((Reference!O$16*List!$H749)+Reference!O$17,0)</f>
        <v>641</v>
      </c>
      <c r="W749" s="36">
        <f>ROUND((Reference!P$16*List!$H749)+Reference!P$17,0)</f>
        <v>904</v>
      </c>
      <c r="X749" s="36">
        <f>ROUND((Reference!Q$16*List!$H749)+Reference!Q$17,0)</f>
        <v>452</v>
      </c>
      <c r="Y749" s="37"/>
      <c r="Z749" s="4" t="str">
        <f t="shared" si="23"/>
        <v>FULTON, Indiana</v>
      </c>
      <c r="AA749" s="31" t="s">
        <v>596</v>
      </c>
      <c r="AB749" s="38" t="s">
        <v>54</v>
      </c>
      <c r="AC749" s="32" t="s">
        <v>2471</v>
      </c>
      <c r="AD749" s="39"/>
      <c r="AE749">
        <f t="shared" si="24"/>
        <v>0.83840000000000003</v>
      </c>
    </row>
    <row r="750" spans="1:31" x14ac:dyDescent="0.35">
      <c r="A750" s="28" t="s">
        <v>2528</v>
      </c>
      <c r="B750" s="28" t="s">
        <v>2529</v>
      </c>
      <c r="C750" s="41">
        <v>99915</v>
      </c>
      <c r="D750" s="30" t="s">
        <v>111</v>
      </c>
      <c r="E750" s="42" t="s">
        <v>2530</v>
      </c>
      <c r="F750" s="55" t="s">
        <v>2471</v>
      </c>
      <c r="G750" s="33" t="s">
        <v>64</v>
      </c>
      <c r="H750" s="44">
        <v>0.83840000000000003</v>
      </c>
      <c r="I750" s="35">
        <f>ROUND((Reference!B$16*List!$H750)+Reference!B$17,0)</f>
        <v>988</v>
      </c>
      <c r="J750" s="35">
        <f>ROUND((Reference!C$16*List!$H750)+Reference!C$17,0)</f>
        <v>1473</v>
      </c>
      <c r="K750" s="35">
        <f>ROUND((Reference!D$16*List!$H750)+Reference!D$17,0)</f>
        <v>1765</v>
      </c>
      <c r="L750" s="35">
        <f>ROUND((Reference!E$16*List!$H750)+Reference!E$17,0)</f>
        <v>2182</v>
      </c>
      <c r="M750" s="35">
        <f>ROUND((Reference!F$16*List!$H750)+Reference!F$17,0)</f>
        <v>2273</v>
      </c>
      <c r="N750" s="35">
        <f>ROUND((Reference!G$16*List!$H750)+Reference!G$17,0)</f>
        <v>2574</v>
      </c>
      <c r="O750" s="35">
        <f>ROUND((Reference!H$16*List!$H750)+Reference!H$17,0)</f>
        <v>2672</v>
      </c>
      <c r="P750" s="35">
        <f>ROUND((Reference!I$16*List!$H750)+Reference!I$17,0)</f>
        <v>2777</v>
      </c>
      <c r="Q750" s="35">
        <f>ROUND((Reference!J$16*List!$H750)+Reference!J$17,0)</f>
        <v>3216</v>
      </c>
      <c r="R750" s="35">
        <f>ROUND((Reference!K$16*List!$H750)+Reference!K$17,0)</f>
        <v>3317</v>
      </c>
      <c r="S750" s="35">
        <f>ROUND((Reference!L$16*List!$H750)+Reference!L$17,0)</f>
        <v>3579</v>
      </c>
      <c r="T750" s="35">
        <f>ROUND((Reference!M$16*List!$H750)+Reference!M$17,0)</f>
        <v>4275</v>
      </c>
      <c r="U750" s="35">
        <f>ROUND((Reference!N$16*List!$H750)+Reference!N$17,0)</f>
        <v>17249</v>
      </c>
      <c r="V750" s="36">
        <f>ROUND((Reference!O$16*List!$H750)+Reference!O$17,0)</f>
        <v>641</v>
      </c>
      <c r="W750" s="36">
        <f>ROUND((Reference!P$16*List!$H750)+Reference!P$17,0)</f>
        <v>904</v>
      </c>
      <c r="X750" s="36">
        <f>ROUND((Reference!Q$16*List!$H750)+Reference!Q$17,0)</f>
        <v>452</v>
      </c>
      <c r="Y750" s="37"/>
      <c r="Z750" s="4" t="str">
        <f t="shared" si="23"/>
        <v>GIBSON, Indiana</v>
      </c>
      <c r="AA750" s="42" t="s">
        <v>2530</v>
      </c>
      <c r="AB750" s="38" t="s">
        <v>54</v>
      </c>
      <c r="AC750" s="43" t="s">
        <v>2471</v>
      </c>
      <c r="AD750" s="45"/>
      <c r="AE750">
        <f t="shared" si="24"/>
        <v>0.83840000000000003</v>
      </c>
    </row>
    <row r="751" spans="1:31" x14ac:dyDescent="0.35">
      <c r="A751" s="28" t="s">
        <v>2531</v>
      </c>
      <c r="B751" s="28" t="s">
        <v>2532</v>
      </c>
      <c r="C751" s="41">
        <v>99915</v>
      </c>
      <c r="D751" s="30" t="s">
        <v>111</v>
      </c>
      <c r="E751" s="42" t="s">
        <v>605</v>
      </c>
      <c r="F751" s="55" t="s">
        <v>2471</v>
      </c>
      <c r="G751" s="33" t="s">
        <v>64</v>
      </c>
      <c r="H751" s="40">
        <v>0.83840000000000003</v>
      </c>
      <c r="I751" s="35">
        <f>ROUND((Reference!B$16*List!$H751)+Reference!B$17,0)</f>
        <v>988</v>
      </c>
      <c r="J751" s="35">
        <f>ROUND((Reference!C$16*List!$H751)+Reference!C$17,0)</f>
        <v>1473</v>
      </c>
      <c r="K751" s="35">
        <f>ROUND((Reference!D$16*List!$H751)+Reference!D$17,0)</f>
        <v>1765</v>
      </c>
      <c r="L751" s="35">
        <f>ROUND((Reference!E$16*List!$H751)+Reference!E$17,0)</f>
        <v>2182</v>
      </c>
      <c r="M751" s="35">
        <f>ROUND((Reference!F$16*List!$H751)+Reference!F$17,0)</f>
        <v>2273</v>
      </c>
      <c r="N751" s="35">
        <f>ROUND((Reference!G$16*List!$H751)+Reference!G$17,0)</f>
        <v>2574</v>
      </c>
      <c r="O751" s="35">
        <f>ROUND((Reference!H$16*List!$H751)+Reference!H$17,0)</f>
        <v>2672</v>
      </c>
      <c r="P751" s="35">
        <f>ROUND((Reference!I$16*List!$H751)+Reference!I$17,0)</f>
        <v>2777</v>
      </c>
      <c r="Q751" s="35">
        <f>ROUND((Reference!J$16*List!$H751)+Reference!J$17,0)</f>
        <v>3216</v>
      </c>
      <c r="R751" s="35">
        <f>ROUND((Reference!K$16*List!$H751)+Reference!K$17,0)</f>
        <v>3317</v>
      </c>
      <c r="S751" s="35">
        <f>ROUND((Reference!L$16*List!$H751)+Reference!L$17,0)</f>
        <v>3579</v>
      </c>
      <c r="T751" s="35">
        <f>ROUND((Reference!M$16*List!$H751)+Reference!M$17,0)</f>
        <v>4275</v>
      </c>
      <c r="U751" s="35">
        <f>ROUND((Reference!N$16*List!$H751)+Reference!N$17,0)</f>
        <v>17249</v>
      </c>
      <c r="V751" s="36">
        <f>ROUND((Reference!O$16*List!$H751)+Reference!O$17,0)</f>
        <v>641</v>
      </c>
      <c r="W751" s="36">
        <f>ROUND((Reference!P$16*List!$H751)+Reference!P$17,0)</f>
        <v>904</v>
      </c>
      <c r="X751" s="36">
        <f>ROUND((Reference!Q$16*List!$H751)+Reference!Q$17,0)</f>
        <v>452</v>
      </c>
      <c r="Y751" s="37"/>
      <c r="Z751" s="4" t="str">
        <f t="shared" si="23"/>
        <v>GRANT, Indiana</v>
      </c>
      <c r="AA751" s="31" t="s">
        <v>605</v>
      </c>
      <c r="AB751" s="38" t="s">
        <v>54</v>
      </c>
      <c r="AC751" s="32" t="s">
        <v>2471</v>
      </c>
      <c r="AD751" s="39"/>
      <c r="AE751">
        <f t="shared" si="24"/>
        <v>0.83840000000000003</v>
      </c>
    </row>
    <row r="752" spans="1:31" x14ac:dyDescent="0.35">
      <c r="A752" s="28" t="s">
        <v>2533</v>
      </c>
      <c r="B752" s="28" t="s">
        <v>2534</v>
      </c>
      <c r="C752" s="29">
        <v>99915</v>
      </c>
      <c r="D752" s="30" t="s">
        <v>111</v>
      </c>
      <c r="E752" s="31" t="s">
        <v>186</v>
      </c>
      <c r="F752" s="55" t="s">
        <v>2471</v>
      </c>
      <c r="G752" s="33" t="s">
        <v>64</v>
      </c>
      <c r="H752" s="44">
        <v>0.83840000000000003</v>
      </c>
      <c r="I752" s="35">
        <f>ROUND((Reference!B$16*List!$H752)+Reference!B$17,0)</f>
        <v>988</v>
      </c>
      <c r="J752" s="35">
        <f>ROUND((Reference!C$16*List!$H752)+Reference!C$17,0)</f>
        <v>1473</v>
      </c>
      <c r="K752" s="35">
        <f>ROUND((Reference!D$16*List!$H752)+Reference!D$17,0)</f>
        <v>1765</v>
      </c>
      <c r="L752" s="35">
        <f>ROUND((Reference!E$16*List!$H752)+Reference!E$17,0)</f>
        <v>2182</v>
      </c>
      <c r="M752" s="35">
        <f>ROUND((Reference!F$16*List!$H752)+Reference!F$17,0)</f>
        <v>2273</v>
      </c>
      <c r="N752" s="35">
        <f>ROUND((Reference!G$16*List!$H752)+Reference!G$17,0)</f>
        <v>2574</v>
      </c>
      <c r="O752" s="35">
        <f>ROUND((Reference!H$16*List!$H752)+Reference!H$17,0)</f>
        <v>2672</v>
      </c>
      <c r="P752" s="35">
        <f>ROUND((Reference!I$16*List!$H752)+Reference!I$17,0)</f>
        <v>2777</v>
      </c>
      <c r="Q752" s="35">
        <f>ROUND((Reference!J$16*List!$H752)+Reference!J$17,0)</f>
        <v>3216</v>
      </c>
      <c r="R752" s="35">
        <f>ROUND((Reference!K$16*List!$H752)+Reference!K$17,0)</f>
        <v>3317</v>
      </c>
      <c r="S752" s="35">
        <f>ROUND((Reference!L$16*List!$H752)+Reference!L$17,0)</f>
        <v>3579</v>
      </c>
      <c r="T752" s="35">
        <f>ROUND((Reference!M$16*List!$H752)+Reference!M$17,0)</f>
        <v>4275</v>
      </c>
      <c r="U752" s="35">
        <f>ROUND((Reference!N$16*List!$H752)+Reference!N$17,0)</f>
        <v>17249</v>
      </c>
      <c r="V752" s="36">
        <f>ROUND((Reference!O$16*List!$H752)+Reference!O$17,0)</f>
        <v>641</v>
      </c>
      <c r="W752" s="36">
        <f>ROUND((Reference!P$16*List!$H752)+Reference!P$17,0)</f>
        <v>904</v>
      </c>
      <c r="X752" s="36">
        <f>ROUND((Reference!Q$16*List!$H752)+Reference!Q$17,0)</f>
        <v>452</v>
      </c>
      <c r="Y752" s="37"/>
      <c r="Z752" s="4" t="str">
        <f t="shared" si="23"/>
        <v>GREENE, Indiana</v>
      </c>
      <c r="AA752" s="42" t="s">
        <v>186</v>
      </c>
      <c r="AB752" s="38" t="s">
        <v>54</v>
      </c>
      <c r="AC752" s="43" t="s">
        <v>2471</v>
      </c>
      <c r="AD752" s="45"/>
      <c r="AE752">
        <f t="shared" si="24"/>
        <v>0.83840000000000003</v>
      </c>
    </row>
    <row r="753" spans="1:31" x14ac:dyDescent="0.35">
      <c r="A753" s="28" t="s">
        <v>2535</v>
      </c>
      <c r="B753" s="28" t="s">
        <v>2536</v>
      </c>
      <c r="C753" s="41">
        <v>26900</v>
      </c>
      <c r="D753" s="30" t="s">
        <v>937</v>
      </c>
      <c r="E753" s="42" t="s">
        <v>1426</v>
      </c>
      <c r="F753" s="54" t="s">
        <v>2471</v>
      </c>
      <c r="G753" s="33" t="s">
        <v>53</v>
      </c>
      <c r="H753" s="40">
        <v>0.97860000000000003</v>
      </c>
      <c r="I753" s="35">
        <f>ROUND((Reference!B$16*List!$H753)+Reference!B$17,0)</f>
        <v>1108</v>
      </c>
      <c r="J753" s="35">
        <f>ROUND((Reference!C$16*List!$H753)+Reference!C$17,0)</f>
        <v>1652</v>
      </c>
      <c r="K753" s="35">
        <f>ROUND((Reference!D$16*List!$H753)+Reference!D$17,0)</f>
        <v>1980</v>
      </c>
      <c r="L753" s="35">
        <f>ROUND((Reference!E$16*List!$H753)+Reference!E$17,0)</f>
        <v>2448</v>
      </c>
      <c r="M753" s="35">
        <f>ROUND((Reference!F$16*List!$H753)+Reference!F$17,0)</f>
        <v>2550</v>
      </c>
      <c r="N753" s="35">
        <f>ROUND((Reference!G$16*List!$H753)+Reference!G$17,0)</f>
        <v>2887</v>
      </c>
      <c r="O753" s="35">
        <f>ROUND((Reference!H$16*List!$H753)+Reference!H$17,0)</f>
        <v>2997</v>
      </c>
      <c r="P753" s="35">
        <f>ROUND((Reference!I$16*List!$H753)+Reference!I$17,0)</f>
        <v>3115</v>
      </c>
      <c r="Q753" s="35">
        <f>ROUND((Reference!J$16*List!$H753)+Reference!J$17,0)</f>
        <v>3607</v>
      </c>
      <c r="R753" s="35">
        <f>ROUND((Reference!K$16*List!$H753)+Reference!K$17,0)</f>
        <v>3721</v>
      </c>
      <c r="S753" s="35">
        <f>ROUND((Reference!L$16*List!$H753)+Reference!L$17,0)</f>
        <v>4015</v>
      </c>
      <c r="T753" s="35">
        <f>ROUND((Reference!M$16*List!$H753)+Reference!M$17,0)</f>
        <v>4795</v>
      </c>
      <c r="U753" s="35">
        <f>ROUND((Reference!N$16*List!$H753)+Reference!N$17,0)</f>
        <v>19347</v>
      </c>
      <c r="V753" s="36">
        <f>ROUND((Reference!O$16*List!$H753)+Reference!O$17,0)</f>
        <v>719</v>
      </c>
      <c r="W753" s="36">
        <f>ROUND((Reference!P$16*List!$H753)+Reference!P$17,0)</f>
        <v>1013</v>
      </c>
      <c r="X753" s="36">
        <f>ROUND((Reference!Q$16*List!$H753)+Reference!Q$17,0)</f>
        <v>507</v>
      </c>
      <c r="Y753" s="37"/>
      <c r="Z753" s="4" t="str">
        <f t="shared" si="23"/>
        <v>HAMILTON, Indiana</v>
      </c>
      <c r="AA753" s="31" t="s">
        <v>1426</v>
      </c>
      <c r="AB753" s="38" t="s">
        <v>54</v>
      </c>
      <c r="AC753" s="32" t="s">
        <v>2471</v>
      </c>
      <c r="AD753" s="39"/>
      <c r="AE753">
        <f t="shared" si="24"/>
        <v>0.97860000000000003</v>
      </c>
    </row>
    <row r="754" spans="1:31" x14ac:dyDescent="0.35">
      <c r="A754" s="28" t="s">
        <v>2537</v>
      </c>
      <c r="B754" s="28" t="s">
        <v>2538</v>
      </c>
      <c r="C754" s="41">
        <v>26900</v>
      </c>
      <c r="D754" s="30" t="s">
        <v>937</v>
      </c>
      <c r="E754" s="42" t="s">
        <v>1830</v>
      </c>
      <c r="F754" s="54" t="s">
        <v>2471</v>
      </c>
      <c r="G754" s="33" t="s">
        <v>53</v>
      </c>
      <c r="H754" s="44">
        <v>0.97860000000000003</v>
      </c>
      <c r="I754" s="35">
        <f>ROUND((Reference!B$16*List!$H754)+Reference!B$17,0)</f>
        <v>1108</v>
      </c>
      <c r="J754" s="35">
        <f>ROUND((Reference!C$16*List!$H754)+Reference!C$17,0)</f>
        <v>1652</v>
      </c>
      <c r="K754" s="35">
        <f>ROUND((Reference!D$16*List!$H754)+Reference!D$17,0)</f>
        <v>1980</v>
      </c>
      <c r="L754" s="35">
        <f>ROUND((Reference!E$16*List!$H754)+Reference!E$17,0)</f>
        <v>2448</v>
      </c>
      <c r="M754" s="35">
        <f>ROUND((Reference!F$16*List!$H754)+Reference!F$17,0)</f>
        <v>2550</v>
      </c>
      <c r="N754" s="35">
        <f>ROUND((Reference!G$16*List!$H754)+Reference!G$17,0)</f>
        <v>2887</v>
      </c>
      <c r="O754" s="35">
        <f>ROUND((Reference!H$16*List!$H754)+Reference!H$17,0)</f>
        <v>2997</v>
      </c>
      <c r="P754" s="35">
        <f>ROUND((Reference!I$16*List!$H754)+Reference!I$17,0)</f>
        <v>3115</v>
      </c>
      <c r="Q754" s="35">
        <f>ROUND((Reference!J$16*List!$H754)+Reference!J$17,0)</f>
        <v>3607</v>
      </c>
      <c r="R754" s="35">
        <f>ROUND((Reference!K$16*List!$H754)+Reference!K$17,0)</f>
        <v>3721</v>
      </c>
      <c r="S754" s="35">
        <f>ROUND((Reference!L$16*List!$H754)+Reference!L$17,0)</f>
        <v>4015</v>
      </c>
      <c r="T754" s="35">
        <f>ROUND((Reference!M$16*List!$H754)+Reference!M$17,0)</f>
        <v>4795</v>
      </c>
      <c r="U754" s="35">
        <f>ROUND((Reference!N$16*List!$H754)+Reference!N$17,0)</f>
        <v>19347</v>
      </c>
      <c r="V754" s="36">
        <f>ROUND((Reference!O$16*List!$H754)+Reference!O$17,0)</f>
        <v>719</v>
      </c>
      <c r="W754" s="36">
        <f>ROUND((Reference!P$16*List!$H754)+Reference!P$17,0)</f>
        <v>1013</v>
      </c>
      <c r="X754" s="36">
        <f>ROUND((Reference!Q$16*List!$H754)+Reference!Q$17,0)</f>
        <v>507</v>
      </c>
      <c r="Y754" s="37"/>
      <c r="Z754" s="4" t="str">
        <f t="shared" si="23"/>
        <v>HANCOCK, Indiana</v>
      </c>
      <c r="AA754" s="42" t="s">
        <v>1830</v>
      </c>
      <c r="AB754" s="38" t="s">
        <v>54</v>
      </c>
      <c r="AC754" s="43" t="s">
        <v>2471</v>
      </c>
      <c r="AD754" s="45"/>
      <c r="AE754">
        <f t="shared" si="24"/>
        <v>0.97860000000000003</v>
      </c>
    </row>
    <row r="755" spans="1:31" x14ac:dyDescent="0.35">
      <c r="A755" s="28" t="s">
        <v>2539</v>
      </c>
      <c r="B755" s="28" t="s">
        <v>2540</v>
      </c>
      <c r="C755" s="41">
        <v>31140</v>
      </c>
      <c r="D755" s="30" t="s">
        <v>1141</v>
      </c>
      <c r="E755" s="42" t="s">
        <v>2541</v>
      </c>
      <c r="F755" s="54" t="s">
        <v>2471</v>
      </c>
      <c r="G755" s="33" t="s">
        <v>53</v>
      </c>
      <c r="H755" s="40">
        <v>0.87630000000000008</v>
      </c>
      <c r="I755" s="35">
        <f>ROUND((Reference!B$16*List!$H755)+Reference!B$17,0)</f>
        <v>1020</v>
      </c>
      <c r="J755" s="35">
        <f>ROUND((Reference!C$16*List!$H755)+Reference!C$17,0)</f>
        <v>1522</v>
      </c>
      <c r="K755" s="35">
        <f>ROUND((Reference!D$16*List!$H755)+Reference!D$17,0)</f>
        <v>1823</v>
      </c>
      <c r="L755" s="35">
        <f>ROUND((Reference!E$16*List!$H755)+Reference!E$17,0)</f>
        <v>2254</v>
      </c>
      <c r="M755" s="35">
        <f>ROUND((Reference!F$16*List!$H755)+Reference!F$17,0)</f>
        <v>2348</v>
      </c>
      <c r="N755" s="35">
        <f>ROUND((Reference!G$16*List!$H755)+Reference!G$17,0)</f>
        <v>2658</v>
      </c>
      <c r="O755" s="35">
        <f>ROUND((Reference!H$16*List!$H755)+Reference!H$17,0)</f>
        <v>2760</v>
      </c>
      <c r="P755" s="35">
        <f>ROUND((Reference!I$16*List!$H755)+Reference!I$17,0)</f>
        <v>2868</v>
      </c>
      <c r="Q755" s="35">
        <f>ROUND((Reference!J$16*List!$H755)+Reference!J$17,0)</f>
        <v>3321</v>
      </c>
      <c r="R755" s="35">
        <f>ROUND((Reference!K$16*List!$H755)+Reference!K$17,0)</f>
        <v>3426</v>
      </c>
      <c r="S755" s="35">
        <f>ROUND((Reference!L$16*List!$H755)+Reference!L$17,0)</f>
        <v>3697</v>
      </c>
      <c r="T755" s="35">
        <f>ROUND((Reference!M$16*List!$H755)+Reference!M$17,0)</f>
        <v>4416</v>
      </c>
      <c r="U755" s="35">
        <f>ROUND((Reference!N$16*List!$H755)+Reference!N$17,0)</f>
        <v>17816</v>
      </c>
      <c r="V755" s="36">
        <f>ROUND((Reference!O$16*List!$H755)+Reference!O$17,0)</f>
        <v>662</v>
      </c>
      <c r="W755" s="36">
        <f>ROUND((Reference!P$16*List!$H755)+Reference!P$17,0)</f>
        <v>933</v>
      </c>
      <c r="X755" s="36">
        <f>ROUND((Reference!Q$16*List!$H755)+Reference!Q$17,0)</f>
        <v>467</v>
      </c>
      <c r="Y755" s="37"/>
      <c r="Z755" s="4" t="str">
        <f t="shared" si="23"/>
        <v>HARRISON, Indiana</v>
      </c>
      <c r="AA755" s="31" t="s">
        <v>2541</v>
      </c>
      <c r="AB755" s="38" t="s">
        <v>54</v>
      </c>
      <c r="AC755" s="32" t="s">
        <v>2471</v>
      </c>
      <c r="AD755" s="39"/>
      <c r="AE755">
        <f t="shared" si="24"/>
        <v>0.87630000000000008</v>
      </c>
    </row>
    <row r="756" spans="1:31" x14ac:dyDescent="0.35">
      <c r="A756" s="28" t="s">
        <v>2542</v>
      </c>
      <c r="B756" s="28" t="s">
        <v>2543</v>
      </c>
      <c r="C756" s="29">
        <v>26900</v>
      </c>
      <c r="D756" s="30" t="s">
        <v>937</v>
      </c>
      <c r="E756" s="31" t="s">
        <v>2544</v>
      </c>
      <c r="F756" s="54" t="s">
        <v>2471</v>
      </c>
      <c r="G756" s="33" t="s">
        <v>53</v>
      </c>
      <c r="H756" s="44">
        <v>0.97860000000000003</v>
      </c>
      <c r="I756" s="35">
        <f>ROUND((Reference!B$16*List!$H756)+Reference!B$17,0)</f>
        <v>1108</v>
      </c>
      <c r="J756" s="35">
        <f>ROUND((Reference!C$16*List!$H756)+Reference!C$17,0)</f>
        <v>1652</v>
      </c>
      <c r="K756" s="35">
        <f>ROUND((Reference!D$16*List!$H756)+Reference!D$17,0)</f>
        <v>1980</v>
      </c>
      <c r="L756" s="35">
        <f>ROUND((Reference!E$16*List!$H756)+Reference!E$17,0)</f>
        <v>2448</v>
      </c>
      <c r="M756" s="35">
        <f>ROUND((Reference!F$16*List!$H756)+Reference!F$17,0)</f>
        <v>2550</v>
      </c>
      <c r="N756" s="35">
        <f>ROUND((Reference!G$16*List!$H756)+Reference!G$17,0)</f>
        <v>2887</v>
      </c>
      <c r="O756" s="35">
        <f>ROUND((Reference!H$16*List!$H756)+Reference!H$17,0)</f>
        <v>2997</v>
      </c>
      <c r="P756" s="35">
        <f>ROUND((Reference!I$16*List!$H756)+Reference!I$17,0)</f>
        <v>3115</v>
      </c>
      <c r="Q756" s="35">
        <f>ROUND((Reference!J$16*List!$H756)+Reference!J$17,0)</f>
        <v>3607</v>
      </c>
      <c r="R756" s="35">
        <f>ROUND((Reference!K$16*List!$H756)+Reference!K$17,0)</f>
        <v>3721</v>
      </c>
      <c r="S756" s="35">
        <f>ROUND((Reference!L$16*List!$H756)+Reference!L$17,0)</f>
        <v>4015</v>
      </c>
      <c r="T756" s="35">
        <f>ROUND((Reference!M$16*List!$H756)+Reference!M$17,0)</f>
        <v>4795</v>
      </c>
      <c r="U756" s="35">
        <f>ROUND((Reference!N$16*List!$H756)+Reference!N$17,0)</f>
        <v>19347</v>
      </c>
      <c r="V756" s="36">
        <f>ROUND((Reference!O$16*List!$H756)+Reference!O$17,0)</f>
        <v>719</v>
      </c>
      <c r="W756" s="36">
        <f>ROUND((Reference!P$16*List!$H756)+Reference!P$17,0)</f>
        <v>1013</v>
      </c>
      <c r="X756" s="36">
        <f>ROUND((Reference!Q$16*List!$H756)+Reference!Q$17,0)</f>
        <v>507</v>
      </c>
      <c r="Y756" s="37"/>
      <c r="Z756" s="4" t="str">
        <f t="shared" si="23"/>
        <v>HENDRICKS, Indiana</v>
      </c>
      <c r="AA756" s="42" t="s">
        <v>2544</v>
      </c>
      <c r="AB756" s="38" t="s">
        <v>54</v>
      </c>
      <c r="AC756" s="43" t="s">
        <v>2471</v>
      </c>
      <c r="AD756" s="45"/>
      <c r="AE756">
        <f t="shared" si="24"/>
        <v>0.97860000000000003</v>
      </c>
    </row>
    <row r="757" spans="1:31" x14ac:dyDescent="0.35">
      <c r="A757" s="28" t="s">
        <v>2545</v>
      </c>
      <c r="B757" s="28" t="s">
        <v>2546</v>
      </c>
      <c r="C757" s="29">
        <v>99915</v>
      </c>
      <c r="D757" s="30" t="s">
        <v>111</v>
      </c>
      <c r="E757" s="31" t="s">
        <v>194</v>
      </c>
      <c r="F757" s="55" t="s">
        <v>2471</v>
      </c>
      <c r="G757" s="33" t="s">
        <v>64</v>
      </c>
      <c r="H757" s="44">
        <v>0.83840000000000003</v>
      </c>
      <c r="I757" s="35">
        <f>ROUND((Reference!B$16*List!$H757)+Reference!B$17,0)</f>
        <v>988</v>
      </c>
      <c r="J757" s="35">
        <f>ROUND((Reference!C$16*List!$H757)+Reference!C$17,0)</f>
        <v>1473</v>
      </c>
      <c r="K757" s="35">
        <f>ROUND((Reference!D$16*List!$H757)+Reference!D$17,0)</f>
        <v>1765</v>
      </c>
      <c r="L757" s="35">
        <f>ROUND((Reference!E$16*List!$H757)+Reference!E$17,0)</f>
        <v>2182</v>
      </c>
      <c r="M757" s="35">
        <f>ROUND((Reference!F$16*List!$H757)+Reference!F$17,0)</f>
        <v>2273</v>
      </c>
      <c r="N757" s="35">
        <f>ROUND((Reference!G$16*List!$H757)+Reference!G$17,0)</f>
        <v>2574</v>
      </c>
      <c r="O757" s="35">
        <f>ROUND((Reference!H$16*List!$H757)+Reference!H$17,0)</f>
        <v>2672</v>
      </c>
      <c r="P757" s="35">
        <f>ROUND((Reference!I$16*List!$H757)+Reference!I$17,0)</f>
        <v>2777</v>
      </c>
      <c r="Q757" s="35">
        <f>ROUND((Reference!J$16*List!$H757)+Reference!J$17,0)</f>
        <v>3216</v>
      </c>
      <c r="R757" s="35">
        <f>ROUND((Reference!K$16*List!$H757)+Reference!K$17,0)</f>
        <v>3317</v>
      </c>
      <c r="S757" s="35">
        <f>ROUND((Reference!L$16*List!$H757)+Reference!L$17,0)</f>
        <v>3579</v>
      </c>
      <c r="T757" s="35">
        <f>ROUND((Reference!M$16*List!$H757)+Reference!M$17,0)</f>
        <v>4275</v>
      </c>
      <c r="U757" s="35">
        <f>ROUND((Reference!N$16*List!$H757)+Reference!N$17,0)</f>
        <v>17249</v>
      </c>
      <c r="V757" s="36">
        <f>ROUND((Reference!O$16*List!$H757)+Reference!O$17,0)</f>
        <v>641</v>
      </c>
      <c r="W757" s="36">
        <f>ROUND((Reference!P$16*List!$H757)+Reference!P$17,0)</f>
        <v>904</v>
      </c>
      <c r="X757" s="36">
        <f>ROUND((Reference!Q$16*List!$H757)+Reference!Q$17,0)</f>
        <v>452</v>
      </c>
      <c r="Y757" s="37"/>
      <c r="Z757" s="4" t="str">
        <f t="shared" si="23"/>
        <v>HENRY, Indiana</v>
      </c>
      <c r="AA757" s="42" t="s">
        <v>194</v>
      </c>
      <c r="AB757" s="38" t="s">
        <v>54</v>
      </c>
      <c r="AC757" s="43" t="s">
        <v>2471</v>
      </c>
      <c r="AD757" s="45"/>
      <c r="AE757">
        <f t="shared" si="24"/>
        <v>0.83840000000000003</v>
      </c>
    </row>
    <row r="758" spans="1:31" x14ac:dyDescent="0.35">
      <c r="A758" s="28" t="s">
        <v>2547</v>
      </c>
      <c r="B758" s="28" t="s">
        <v>2548</v>
      </c>
      <c r="C758" s="41">
        <v>29020</v>
      </c>
      <c r="D758" s="30" t="s">
        <v>1039</v>
      </c>
      <c r="E758" s="42" t="s">
        <v>620</v>
      </c>
      <c r="F758" s="54" t="s">
        <v>2471</v>
      </c>
      <c r="G758" s="33" t="s">
        <v>53</v>
      </c>
      <c r="H758" s="44">
        <v>0.95730000000000004</v>
      </c>
      <c r="I758" s="35">
        <f>ROUND((Reference!B$16*List!$H758)+Reference!B$17,0)</f>
        <v>1090</v>
      </c>
      <c r="J758" s="35">
        <f>ROUND((Reference!C$16*List!$H758)+Reference!C$17,0)</f>
        <v>1625</v>
      </c>
      <c r="K758" s="35">
        <f>ROUND((Reference!D$16*List!$H758)+Reference!D$17,0)</f>
        <v>1947</v>
      </c>
      <c r="L758" s="35">
        <f>ROUND((Reference!E$16*List!$H758)+Reference!E$17,0)</f>
        <v>2407</v>
      </c>
      <c r="M758" s="35">
        <f>ROUND((Reference!F$16*List!$H758)+Reference!F$17,0)</f>
        <v>2508</v>
      </c>
      <c r="N758" s="35">
        <f>ROUND((Reference!G$16*List!$H758)+Reference!G$17,0)</f>
        <v>2839</v>
      </c>
      <c r="O758" s="35">
        <f>ROUND((Reference!H$16*List!$H758)+Reference!H$17,0)</f>
        <v>2948</v>
      </c>
      <c r="P758" s="35">
        <f>ROUND((Reference!I$16*List!$H758)+Reference!I$17,0)</f>
        <v>3064</v>
      </c>
      <c r="Q758" s="35">
        <f>ROUND((Reference!J$16*List!$H758)+Reference!J$17,0)</f>
        <v>3547</v>
      </c>
      <c r="R758" s="35">
        <f>ROUND((Reference!K$16*List!$H758)+Reference!K$17,0)</f>
        <v>3660</v>
      </c>
      <c r="S758" s="35">
        <f>ROUND((Reference!L$16*List!$H758)+Reference!L$17,0)</f>
        <v>3949</v>
      </c>
      <c r="T758" s="35">
        <f>ROUND((Reference!M$16*List!$H758)+Reference!M$17,0)</f>
        <v>4716</v>
      </c>
      <c r="U758" s="35">
        <f>ROUND((Reference!N$16*List!$H758)+Reference!N$17,0)</f>
        <v>19028</v>
      </c>
      <c r="V758" s="36">
        <f>ROUND((Reference!O$16*List!$H758)+Reference!O$17,0)</f>
        <v>707</v>
      </c>
      <c r="W758" s="36">
        <f>ROUND((Reference!P$16*List!$H758)+Reference!P$17,0)</f>
        <v>997</v>
      </c>
      <c r="X758" s="36">
        <f>ROUND((Reference!Q$16*List!$H758)+Reference!Q$17,0)</f>
        <v>498</v>
      </c>
      <c r="Y758" s="37"/>
      <c r="Z758" s="4" t="str">
        <f t="shared" si="23"/>
        <v>HOWARD, Indiana</v>
      </c>
      <c r="AA758" s="42" t="s">
        <v>620</v>
      </c>
      <c r="AB758" s="38" t="s">
        <v>54</v>
      </c>
      <c r="AC758" s="43" t="s">
        <v>2471</v>
      </c>
      <c r="AD758" s="45"/>
      <c r="AE758">
        <f t="shared" si="24"/>
        <v>0.95730000000000004</v>
      </c>
    </row>
    <row r="759" spans="1:31" x14ac:dyDescent="0.35">
      <c r="A759" s="28" t="s">
        <v>2549</v>
      </c>
      <c r="B759" s="28" t="s">
        <v>2550</v>
      </c>
      <c r="C759" s="29">
        <v>99915</v>
      </c>
      <c r="D759" s="30" t="s">
        <v>111</v>
      </c>
      <c r="E759" s="31" t="s">
        <v>2551</v>
      </c>
      <c r="F759" s="55" t="s">
        <v>2471</v>
      </c>
      <c r="G759" s="33" t="s">
        <v>64</v>
      </c>
      <c r="H759" s="44">
        <v>0.83840000000000003</v>
      </c>
      <c r="I759" s="35">
        <f>ROUND((Reference!B$16*List!$H759)+Reference!B$17,0)</f>
        <v>988</v>
      </c>
      <c r="J759" s="35">
        <f>ROUND((Reference!C$16*List!$H759)+Reference!C$17,0)</f>
        <v>1473</v>
      </c>
      <c r="K759" s="35">
        <f>ROUND((Reference!D$16*List!$H759)+Reference!D$17,0)</f>
        <v>1765</v>
      </c>
      <c r="L759" s="35">
        <f>ROUND((Reference!E$16*List!$H759)+Reference!E$17,0)</f>
        <v>2182</v>
      </c>
      <c r="M759" s="35">
        <f>ROUND((Reference!F$16*List!$H759)+Reference!F$17,0)</f>
        <v>2273</v>
      </c>
      <c r="N759" s="35">
        <f>ROUND((Reference!G$16*List!$H759)+Reference!G$17,0)</f>
        <v>2574</v>
      </c>
      <c r="O759" s="35">
        <f>ROUND((Reference!H$16*List!$H759)+Reference!H$17,0)</f>
        <v>2672</v>
      </c>
      <c r="P759" s="35">
        <f>ROUND((Reference!I$16*List!$H759)+Reference!I$17,0)</f>
        <v>2777</v>
      </c>
      <c r="Q759" s="35">
        <f>ROUND((Reference!J$16*List!$H759)+Reference!J$17,0)</f>
        <v>3216</v>
      </c>
      <c r="R759" s="35">
        <f>ROUND((Reference!K$16*List!$H759)+Reference!K$17,0)</f>
        <v>3317</v>
      </c>
      <c r="S759" s="35">
        <f>ROUND((Reference!L$16*List!$H759)+Reference!L$17,0)</f>
        <v>3579</v>
      </c>
      <c r="T759" s="35">
        <f>ROUND((Reference!M$16*List!$H759)+Reference!M$17,0)</f>
        <v>4275</v>
      </c>
      <c r="U759" s="35">
        <f>ROUND((Reference!N$16*List!$H759)+Reference!N$17,0)</f>
        <v>17249</v>
      </c>
      <c r="V759" s="36">
        <f>ROUND((Reference!O$16*List!$H759)+Reference!O$17,0)</f>
        <v>641</v>
      </c>
      <c r="W759" s="36">
        <f>ROUND((Reference!P$16*List!$H759)+Reference!P$17,0)</f>
        <v>904</v>
      </c>
      <c r="X759" s="36">
        <f>ROUND((Reference!Q$16*List!$H759)+Reference!Q$17,0)</f>
        <v>452</v>
      </c>
      <c r="Y759" s="37"/>
      <c r="Z759" s="4" t="str">
        <f t="shared" si="23"/>
        <v>HUNTINGTON, Indiana</v>
      </c>
      <c r="AA759" s="42" t="s">
        <v>2551</v>
      </c>
      <c r="AB759" s="38" t="s">
        <v>54</v>
      </c>
      <c r="AC759" s="43" t="s">
        <v>2471</v>
      </c>
      <c r="AD759" s="45"/>
      <c r="AE759">
        <f t="shared" si="24"/>
        <v>0.83840000000000003</v>
      </c>
    </row>
    <row r="760" spans="1:31" x14ac:dyDescent="0.35">
      <c r="A760" s="28" t="s">
        <v>2552</v>
      </c>
      <c r="B760" s="28" t="s">
        <v>2553</v>
      </c>
      <c r="C760" s="29">
        <v>99915</v>
      </c>
      <c r="D760" s="30" t="s">
        <v>111</v>
      </c>
      <c r="E760" s="31" t="s">
        <v>202</v>
      </c>
      <c r="F760" s="55" t="s">
        <v>2471</v>
      </c>
      <c r="G760" s="33" t="s">
        <v>64</v>
      </c>
      <c r="H760" s="44">
        <v>0.83840000000000003</v>
      </c>
      <c r="I760" s="35">
        <f>ROUND((Reference!B$16*List!$H760)+Reference!B$17,0)</f>
        <v>988</v>
      </c>
      <c r="J760" s="35">
        <f>ROUND((Reference!C$16*List!$H760)+Reference!C$17,0)</f>
        <v>1473</v>
      </c>
      <c r="K760" s="35">
        <f>ROUND((Reference!D$16*List!$H760)+Reference!D$17,0)</f>
        <v>1765</v>
      </c>
      <c r="L760" s="35">
        <f>ROUND((Reference!E$16*List!$H760)+Reference!E$17,0)</f>
        <v>2182</v>
      </c>
      <c r="M760" s="35">
        <f>ROUND((Reference!F$16*List!$H760)+Reference!F$17,0)</f>
        <v>2273</v>
      </c>
      <c r="N760" s="35">
        <f>ROUND((Reference!G$16*List!$H760)+Reference!G$17,0)</f>
        <v>2574</v>
      </c>
      <c r="O760" s="35">
        <f>ROUND((Reference!H$16*List!$H760)+Reference!H$17,0)</f>
        <v>2672</v>
      </c>
      <c r="P760" s="35">
        <f>ROUND((Reference!I$16*List!$H760)+Reference!I$17,0)</f>
        <v>2777</v>
      </c>
      <c r="Q760" s="35">
        <f>ROUND((Reference!J$16*List!$H760)+Reference!J$17,0)</f>
        <v>3216</v>
      </c>
      <c r="R760" s="35">
        <f>ROUND((Reference!K$16*List!$H760)+Reference!K$17,0)</f>
        <v>3317</v>
      </c>
      <c r="S760" s="35">
        <f>ROUND((Reference!L$16*List!$H760)+Reference!L$17,0)</f>
        <v>3579</v>
      </c>
      <c r="T760" s="35">
        <f>ROUND((Reference!M$16*List!$H760)+Reference!M$17,0)</f>
        <v>4275</v>
      </c>
      <c r="U760" s="35">
        <f>ROUND((Reference!N$16*List!$H760)+Reference!N$17,0)</f>
        <v>17249</v>
      </c>
      <c r="V760" s="36">
        <f>ROUND((Reference!O$16*List!$H760)+Reference!O$17,0)</f>
        <v>641</v>
      </c>
      <c r="W760" s="36">
        <f>ROUND((Reference!P$16*List!$H760)+Reference!P$17,0)</f>
        <v>904</v>
      </c>
      <c r="X760" s="36">
        <f>ROUND((Reference!Q$16*List!$H760)+Reference!Q$17,0)</f>
        <v>452</v>
      </c>
      <c r="Y760" s="37"/>
      <c r="Z760" s="4" t="str">
        <f t="shared" si="23"/>
        <v>JACKSON, Indiana</v>
      </c>
      <c r="AA760" s="42" t="s">
        <v>202</v>
      </c>
      <c r="AB760" s="38" t="s">
        <v>54</v>
      </c>
      <c r="AC760" s="43" t="s">
        <v>2471</v>
      </c>
      <c r="AD760" s="45"/>
      <c r="AE760">
        <f t="shared" si="24"/>
        <v>0.83840000000000003</v>
      </c>
    </row>
    <row r="761" spans="1:31" x14ac:dyDescent="0.35">
      <c r="A761" s="28" t="s">
        <v>2554</v>
      </c>
      <c r="B761" s="28" t="s">
        <v>2555</v>
      </c>
      <c r="C761" s="41">
        <v>23844</v>
      </c>
      <c r="D761" s="30" t="s">
        <v>796</v>
      </c>
      <c r="E761" s="42" t="s">
        <v>1854</v>
      </c>
      <c r="F761" s="54" t="s">
        <v>2471</v>
      </c>
      <c r="G761" s="33" t="s">
        <v>53</v>
      </c>
      <c r="H761" s="44">
        <v>0.91860000000000008</v>
      </c>
      <c r="I761" s="35">
        <f>ROUND((Reference!B$16*List!$H761)+Reference!B$17,0)</f>
        <v>1057</v>
      </c>
      <c r="J761" s="35">
        <f>ROUND((Reference!C$16*List!$H761)+Reference!C$17,0)</f>
        <v>1576</v>
      </c>
      <c r="K761" s="35">
        <f>ROUND((Reference!D$16*List!$H761)+Reference!D$17,0)</f>
        <v>1888</v>
      </c>
      <c r="L761" s="35">
        <f>ROUND((Reference!E$16*List!$H761)+Reference!E$17,0)</f>
        <v>2334</v>
      </c>
      <c r="M761" s="35">
        <f>ROUND((Reference!F$16*List!$H761)+Reference!F$17,0)</f>
        <v>2432</v>
      </c>
      <c r="N761" s="35">
        <f>ROUND((Reference!G$16*List!$H761)+Reference!G$17,0)</f>
        <v>2753</v>
      </c>
      <c r="O761" s="35">
        <f>ROUND((Reference!H$16*List!$H761)+Reference!H$17,0)</f>
        <v>2858</v>
      </c>
      <c r="P761" s="35">
        <f>ROUND((Reference!I$16*List!$H761)+Reference!I$17,0)</f>
        <v>2970</v>
      </c>
      <c r="Q761" s="35">
        <f>ROUND((Reference!J$16*List!$H761)+Reference!J$17,0)</f>
        <v>3439</v>
      </c>
      <c r="R761" s="35">
        <f>ROUND((Reference!K$16*List!$H761)+Reference!K$17,0)</f>
        <v>3548</v>
      </c>
      <c r="S761" s="35">
        <f>ROUND((Reference!L$16*List!$H761)+Reference!L$17,0)</f>
        <v>3829</v>
      </c>
      <c r="T761" s="35">
        <f>ROUND((Reference!M$16*List!$H761)+Reference!M$17,0)</f>
        <v>4573</v>
      </c>
      <c r="U761" s="35">
        <f>ROUND((Reference!N$16*List!$H761)+Reference!N$17,0)</f>
        <v>18449</v>
      </c>
      <c r="V761" s="36">
        <f>ROUND((Reference!O$16*List!$H761)+Reference!O$17,0)</f>
        <v>686</v>
      </c>
      <c r="W761" s="36">
        <f>ROUND((Reference!P$16*List!$H761)+Reference!P$17,0)</f>
        <v>966</v>
      </c>
      <c r="X761" s="36">
        <f>ROUND((Reference!Q$16*List!$H761)+Reference!Q$17,0)</f>
        <v>483</v>
      </c>
      <c r="Y761" s="37"/>
      <c r="Z761" s="4" t="str">
        <f t="shared" si="23"/>
        <v>JASPER, Indiana</v>
      </c>
      <c r="AA761" s="42" t="s">
        <v>1854</v>
      </c>
      <c r="AB761" s="38" t="s">
        <v>54</v>
      </c>
      <c r="AC761" s="43" t="s">
        <v>2471</v>
      </c>
      <c r="AD761" s="45"/>
      <c r="AE761">
        <f t="shared" si="24"/>
        <v>0.91860000000000008</v>
      </c>
    </row>
    <row r="762" spans="1:31" x14ac:dyDescent="0.35">
      <c r="A762" s="28" t="s">
        <v>2556</v>
      </c>
      <c r="B762" s="28" t="s">
        <v>2557</v>
      </c>
      <c r="C762" s="41">
        <v>99915</v>
      </c>
      <c r="D762" s="30" t="s">
        <v>111</v>
      </c>
      <c r="E762" s="42" t="s">
        <v>2558</v>
      </c>
      <c r="F762" s="55" t="s">
        <v>2471</v>
      </c>
      <c r="G762" s="33" t="s">
        <v>64</v>
      </c>
      <c r="H762" s="40">
        <v>0.83840000000000003</v>
      </c>
      <c r="I762" s="35">
        <f>ROUND((Reference!B$16*List!$H762)+Reference!B$17,0)</f>
        <v>988</v>
      </c>
      <c r="J762" s="35">
        <f>ROUND((Reference!C$16*List!$H762)+Reference!C$17,0)</f>
        <v>1473</v>
      </c>
      <c r="K762" s="35">
        <f>ROUND((Reference!D$16*List!$H762)+Reference!D$17,0)</f>
        <v>1765</v>
      </c>
      <c r="L762" s="35">
        <f>ROUND((Reference!E$16*List!$H762)+Reference!E$17,0)</f>
        <v>2182</v>
      </c>
      <c r="M762" s="35">
        <f>ROUND((Reference!F$16*List!$H762)+Reference!F$17,0)</f>
        <v>2273</v>
      </c>
      <c r="N762" s="35">
        <f>ROUND((Reference!G$16*List!$H762)+Reference!G$17,0)</f>
        <v>2574</v>
      </c>
      <c r="O762" s="35">
        <f>ROUND((Reference!H$16*List!$H762)+Reference!H$17,0)</f>
        <v>2672</v>
      </c>
      <c r="P762" s="35">
        <f>ROUND((Reference!I$16*List!$H762)+Reference!I$17,0)</f>
        <v>2777</v>
      </c>
      <c r="Q762" s="35">
        <f>ROUND((Reference!J$16*List!$H762)+Reference!J$17,0)</f>
        <v>3216</v>
      </c>
      <c r="R762" s="35">
        <f>ROUND((Reference!K$16*List!$H762)+Reference!K$17,0)</f>
        <v>3317</v>
      </c>
      <c r="S762" s="35">
        <f>ROUND((Reference!L$16*List!$H762)+Reference!L$17,0)</f>
        <v>3579</v>
      </c>
      <c r="T762" s="35">
        <f>ROUND((Reference!M$16*List!$H762)+Reference!M$17,0)</f>
        <v>4275</v>
      </c>
      <c r="U762" s="35">
        <f>ROUND((Reference!N$16*List!$H762)+Reference!N$17,0)</f>
        <v>17249</v>
      </c>
      <c r="V762" s="36">
        <f>ROUND((Reference!O$16*List!$H762)+Reference!O$17,0)</f>
        <v>641</v>
      </c>
      <c r="W762" s="36">
        <f>ROUND((Reference!P$16*List!$H762)+Reference!P$17,0)</f>
        <v>904</v>
      </c>
      <c r="X762" s="36">
        <f>ROUND((Reference!Q$16*List!$H762)+Reference!Q$17,0)</f>
        <v>452</v>
      </c>
      <c r="Y762" s="37"/>
      <c r="Z762" s="4" t="str">
        <f t="shared" si="23"/>
        <v>JAY, Indiana</v>
      </c>
      <c r="AA762" s="31" t="s">
        <v>2558</v>
      </c>
      <c r="AB762" s="38" t="s">
        <v>54</v>
      </c>
      <c r="AC762" s="32" t="s">
        <v>2471</v>
      </c>
      <c r="AD762" s="39"/>
      <c r="AE762">
        <f t="shared" si="24"/>
        <v>0.83840000000000003</v>
      </c>
    </row>
    <row r="763" spans="1:31" x14ac:dyDescent="0.35">
      <c r="A763" s="28" t="s">
        <v>2559</v>
      </c>
      <c r="B763" s="28" t="s">
        <v>2560</v>
      </c>
      <c r="C763" s="41">
        <v>99915</v>
      </c>
      <c r="D763" s="30" t="s">
        <v>111</v>
      </c>
      <c r="E763" s="42" t="s">
        <v>206</v>
      </c>
      <c r="F763" s="55" t="s">
        <v>2471</v>
      </c>
      <c r="G763" s="33" t="s">
        <v>64</v>
      </c>
      <c r="H763" s="40">
        <v>0.83840000000000003</v>
      </c>
      <c r="I763" s="35">
        <f>ROUND((Reference!B$16*List!$H763)+Reference!B$17,0)</f>
        <v>988</v>
      </c>
      <c r="J763" s="35">
        <f>ROUND((Reference!C$16*List!$H763)+Reference!C$17,0)</f>
        <v>1473</v>
      </c>
      <c r="K763" s="35">
        <f>ROUND((Reference!D$16*List!$H763)+Reference!D$17,0)</f>
        <v>1765</v>
      </c>
      <c r="L763" s="35">
        <f>ROUND((Reference!E$16*List!$H763)+Reference!E$17,0)</f>
        <v>2182</v>
      </c>
      <c r="M763" s="35">
        <f>ROUND((Reference!F$16*List!$H763)+Reference!F$17,0)</f>
        <v>2273</v>
      </c>
      <c r="N763" s="35">
        <f>ROUND((Reference!G$16*List!$H763)+Reference!G$17,0)</f>
        <v>2574</v>
      </c>
      <c r="O763" s="35">
        <f>ROUND((Reference!H$16*List!$H763)+Reference!H$17,0)</f>
        <v>2672</v>
      </c>
      <c r="P763" s="35">
        <f>ROUND((Reference!I$16*List!$H763)+Reference!I$17,0)</f>
        <v>2777</v>
      </c>
      <c r="Q763" s="35">
        <f>ROUND((Reference!J$16*List!$H763)+Reference!J$17,0)</f>
        <v>3216</v>
      </c>
      <c r="R763" s="35">
        <f>ROUND((Reference!K$16*List!$H763)+Reference!K$17,0)</f>
        <v>3317</v>
      </c>
      <c r="S763" s="35">
        <f>ROUND((Reference!L$16*List!$H763)+Reference!L$17,0)</f>
        <v>3579</v>
      </c>
      <c r="T763" s="35">
        <f>ROUND((Reference!M$16*List!$H763)+Reference!M$17,0)</f>
        <v>4275</v>
      </c>
      <c r="U763" s="35">
        <f>ROUND((Reference!N$16*List!$H763)+Reference!N$17,0)</f>
        <v>17249</v>
      </c>
      <c r="V763" s="36">
        <f>ROUND((Reference!O$16*List!$H763)+Reference!O$17,0)</f>
        <v>641</v>
      </c>
      <c r="W763" s="36">
        <f>ROUND((Reference!P$16*List!$H763)+Reference!P$17,0)</f>
        <v>904</v>
      </c>
      <c r="X763" s="36">
        <f>ROUND((Reference!Q$16*List!$H763)+Reference!Q$17,0)</f>
        <v>452</v>
      </c>
      <c r="Y763" s="37"/>
      <c r="Z763" s="4" t="str">
        <f t="shared" si="23"/>
        <v>JEFFERSON, Indiana</v>
      </c>
      <c r="AA763" s="31" t="s">
        <v>206</v>
      </c>
      <c r="AB763" s="38" t="s">
        <v>54</v>
      </c>
      <c r="AC763" s="32" t="s">
        <v>2471</v>
      </c>
      <c r="AD763" s="39"/>
      <c r="AE763">
        <f t="shared" si="24"/>
        <v>0.83840000000000003</v>
      </c>
    </row>
    <row r="764" spans="1:31" x14ac:dyDescent="0.35">
      <c r="A764" s="28" t="s">
        <v>2561</v>
      </c>
      <c r="B764" s="28" t="s">
        <v>2562</v>
      </c>
      <c r="C764" s="29">
        <v>99915</v>
      </c>
      <c r="D764" s="30" t="s">
        <v>111</v>
      </c>
      <c r="E764" s="31" t="s">
        <v>2563</v>
      </c>
      <c r="F764" s="55" t="s">
        <v>2471</v>
      </c>
      <c r="G764" s="33" t="s">
        <v>64</v>
      </c>
      <c r="H764" s="40">
        <v>0.83840000000000003</v>
      </c>
      <c r="I764" s="35">
        <f>ROUND((Reference!B$16*List!$H764)+Reference!B$17,0)</f>
        <v>988</v>
      </c>
      <c r="J764" s="35">
        <f>ROUND((Reference!C$16*List!$H764)+Reference!C$17,0)</f>
        <v>1473</v>
      </c>
      <c r="K764" s="35">
        <f>ROUND((Reference!D$16*List!$H764)+Reference!D$17,0)</f>
        <v>1765</v>
      </c>
      <c r="L764" s="35">
        <f>ROUND((Reference!E$16*List!$H764)+Reference!E$17,0)</f>
        <v>2182</v>
      </c>
      <c r="M764" s="35">
        <f>ROUND((Reference!F$16*List!$H764)+Reference!F$17,0)</f>
        <v>2273</v>
      </c>
      <c r="N764" s="35">
        <f>ROUND((Reference!G$16*List!$H764)+Reference!G$17,0)</f>
        <v>2574</v>
      </c>
      <c r="O764" s="35">
        <f>ROUND((Reference!H$16*List!$H764)+Reference!H$17,0)</f>
        <v>2672</v>
      </c>
      <c r="P764" s="35">
        <f>ROUND((Reference!I$16*List!$H764)+Reference!I$17,0)</f>
        <v>2777</v>
      </c>
      <c r="Q764" s="35">
        <f>ROUND((Reference!J$16*List!$H764)+Reference!J$17,0)</f>
        <v>3216</v>
      </c>
      <c r="R764" s="35">
        <f>ROUND((Reference!K$16*List!$H764)+Reference!K$17,0)</f>
        <v>3317</v>
      </c>
      <c r="S764" s="35">
        <f>ROUND((Reference!L$16*List!$H764)+Reference!L$17,0)</f>
        <v>3579</v>
      </c>
      <c r="T764" s="35">
        <f>ROUND((Reference!M$16*List!$H764)+Reference!M$17,0)</f>
        <v>4275</v>
      </c>
      <c r="U764" s="35">
        <f>ROUND((Reference!N$16*List!$H764)+Reference!N$17,0)</f>
        <v>17249</v>
      </c>
      <c r="V764" s="36">
        <f>ROUND((Reference!O$16*List!$H764)+Reference!O$17,0)</f>
        <v>641</v>
      </c>
      <c r="W764" s="36">
        <f>ROUND((Reference!P$16*List!$H764)+Reference!P$17,0)</f>
        <v>904</v>
      </c>
      <c r="X764" s="36">
        <f>ROUND((Reference!Q$16*List!$H764)+Reference!Q$17,0)</f>
        <v>452</v>
      </c>
      <c r="Y764" s="37"/>
      <c r="Z764" s="4" t="str">
        <f t="shared" si="23"/>
        <v>JENNINGS, Indiana</v>
      </c>
      <c r="AA764" s="31" t="s">
        <v>2563</v>
      </c>
      <c r="AB764" s="38" t="s">
        <v>54</v>
      </c>
      <c r="AC764" s="32" t="s">
        <v>2471</v>
      </c>
      <c r="AD764" s="39"/>
      <c r="AE764">
        <f t="shared" si="24"/>
        <v>0.83840000000000003</v>
      </c>
    </row>
    <row r="765" spans="1:31" x14ac:dyDescent="0.35">
      <c r="A765" s="28" t="s">
        <v>2564</v>
      </c>
      <c r="B765" s="28" t="s">
        <v>2565</v>
      </c>
      <c r="C765" s="41">
        <v>26900</v>
      </c>
      <c r="D765" s="30" t="s">
        <v>937</v>
      </c>
      <c r="E765" s="42" t="s">
        <v>637</v>
      </c>
      <c r="F765" s="54" t="s">
        <v>2471</v>
      </c>
      <c r="G765" s="33" t="s">
        <v>53</v>
      </c>
      <c r="H765" s="40">
        <v>0.97860000000000003</v>
      </c>
      <c r="I765" s="35">
        <f>ROUND((Reference!B$16*List!$H765)+Reference!B$17,0)</f>
        <v>1108</v>
      </c>
      <c r="J765" s="35">
        <f>ROUND((Reference!C$16*List!$H765)+Reference!C$17,0)</f>
        <v>1652</v>
      </c>
      <c r="K765" s="35">
        <f>ROUND((Reference!D$16*List!$H765)+Reference!D$17,0)</f>
        <v>1980</v>
      </c>
      <c r="L765" s="35">
        <f>ROUND((Reference!E$16*List!$H765)+Reference!E$17,0)</f>
        <v>2448</v>
      </c>
      <c r="M765" s="35">
        <f>ROUND((Reference!F$16*List!$H765)+Reference!F$17,0)</f>
        <v>2550</v>
      </c>
      <c r="N765" s="35">
        <f>ROUND((Reference!G$16*List!$H765)+Reference!G$17,0)</f>
        <v>2887</v>
      </c>
      <c r="O765" s="35">
        <f>ROUND((Reference!H$16*List!$H765)+Reference!H$17,0)</f>
        <v>2997</v>
      </c>
      <c r="P765" s="35">
        <f>ROUND((Reference!I$16*List!$H765)+Reference!I$17,0)</f>
        <v>3115</v>
      </c>
      <c r="Q765" s="35">
        <f>ROUND((Reference!J$16*List!$H765)+Reference!J$17,0)</f>
        <v>3607</v>
      </c>
      <c r="R765" s="35">
        <f>ROUND((Reference!K$16*List!$H765)+Reference!K$17,0)</f>
        <v>3721</v>
      </c>
      <c r="S765" s="35">
        <f>ROUND((Reference!L$16*List!$H765)+Reference!L$17,0)</f>
        <v>4015</v>
      </c>
      <c r="T765" s="35">
        <f>ROUND((Reference!M$16*List!$H765)+Reference!M$17,0)</f>
        <v>4795</v>
      </c>
      <c r="U765" s="35">
        <f>ROUND((Reference!N$16*List!$H765)+Reference!N$17,0)</f>
        <v>19347</v>
      </c>
      <c r="V765" s="36">
        <f>ROUND((Reference!O$16*List!$H765)+Reference!O$17,0)</f>
        <v>719</v>
      </c>
      <c r="W765" s="36">
        <f>ROUND((Reference!P$16*List!$H765)+Reference!P$17,0)</f>
        <v>1013</v>
      </c>
      <c r="X765" s="36">
        <f>ROUND((Reference!Q$16*List!$H765)+Reference!Q$17,0)</f>
        <v>507</v>
      </c>
      <c r="Y765" s="37"/>
      <c r="Z765" s="4" t="str">
        <f t="shared" si="23"/>
        <v>JOHNSON, Indiana</v>
      </c>
      <c r="AA765" s="31" t="s">
        <v>637</v>
      </c>
      <c r="AB765" s="38" t="s">
        <v>54</v>
      </c>
      <c r="AC765" s="32" t="s">
        <v>2471</v>
      </c>
      <c r="AD765" s="39"/>
      <c r="AE765">
        <f t="shared" si="24"/>
        <v>0.97860000000000003</v>
      </c>
    </row>
    <row r="766" spans="1:31" x14ac:dyDescent="0.35">
      <c r="A766" s="28" t="s">
        <v>2566</v>
      </c>
      <c r="B766" s="28" t="s">
        <v>2567</v>
      </c>
      <c r="C766" s="29">
        <v>99915</v>
      </c>
      <c r="D766" s="30" t="s">
        <v>111</v>
      </c>
      <c r="E766" s="31" t="s">
        <v>2330</v>
      </c>
      <c r="F766" s="55" t="s">
        <v>2471</v>
      </c>
      <c r="G766" s="33" t="s">
        <v>64</v>
      </c>
      <c r="H766" s="44">
        <v>0.83840000000000003</v>
      </c>
      <c r="I766" s="35">
        <f>ROUND((Reference!B$16*List!$H766)+Reference!B$17,0)</f>
        <v>988</v>
      </c>
      <c r="J766" s="35">
        <f>ROUND((Reference!C$16*List!$H766)+Reference!C$17,0)</f>
        <v>1473</v>
      </c>
      <c r="K766" s="35">
        <f>ROUND((Reference!D$16*List!$H766)+Reference!D$17,0)</f>
        <v>1765</v>
      </c>
      <c r="L766" s="35">
        <f>ROUND((Reference!E$16*List!$H766)+Reference!E$17,0)</f>
        <v>2182</v>
      </c>
      <c r="M766" s="35">
        <f>ROUND((Reference!F$16*List!$H766)+Reference!F$17,0)</f>
        <v>2273</v>
      </c>
      <c r="N766" s="35">
        <f>ROUND((Reference!G$16*List!$H766)+Reference!G$17,0)</f>
        <v>2574</v>
      </c>
      <c r="O766" s="35">
        <f>ROUND((Reference!H$16*List!$H766)+Reference!H$17,0)</f>
        <v>2672</v>
      </c>
      <c r="P766" s="35">
        <f>ROUND((Reference!I$16*List!$H766)+Reference!I$17,0)</f>
        <v>2777</v>
      </c>
      <c r="Q766" s="35">
        <f>ROUND((Reference!J$16*List!$H766)+Reference!J$17,0)</f>
        <v>3216</v>
      </c>
      <c r="R766" s="35">
        <f>ROUND((Reference!K$16*List!$H766)+Reference!K$17,0)</f>
        <v>3317</v>
      </c>
      <c r="S766" s="35">
        <f>ROUND((Reference!L$16*List!$H766)+Reference!L$17,0)</f>
        <v>3579</v>
      </c>
      <c r="T766" s="35">
        <f>ROUND((Reference!M$16*List!$H766)+Reference!M$17,0)</f>
        <v>4275</v>
      </c>
      <c r="U766" s="35">
        <f>ROUND((Reference!N$16*List!$H766)+Reference!N$17,0)</f>
        <v>17249</v>
      </c>
      <c r="V766" s="36">
        <f>ROUND((Reference!O$16*List!$H766)+Reference!O$17,0)</f>
        <v>641</v>
      </c>
      <c r="W766" s="36">
        <f>ROUND((Reference!P$16*List!$H766)+Reference!P$17,0)</f>
        <v>904</v>
      </c>
      <c r="X766" s="36">
        <f>ROUND((Reference!Q$16*List!$H766)+Reference!Q$17,0)</f>
        <v>452</v>
      </c>
      <c r="Y766" s="37"/>
      <c r="Z766" s="4" t="str">
        <f t="shared" si="23"/>
        <v>KNOX, Indiana</v>
      </c>
      <c r="AA766" s="42" t="s">
        <v>2330</v>
      </c>
      <c r="AB766" s="38" t="s">
        <v>54</v>
      </c>
      <c r="AC766" s="43" t="s">
        <v>2471</v>
      </c>
      <c r="AD766" s="45"/>
      <c r="AE766">
        <f t="shared" si="24"/>
        <v>0.83840000000000003</v>
      </c>
    </row>
    <row r="767" spans="1:31" x14ac:dyDescent="0.35">
      <c r="A767" s="28" t="s">
        <v>2568</v>
      </c>
      <c r="B767" s="28" t="s">
        <v>2569</v>
      </c>
      <c r="C767" s="29">
        <v>99915</v>
      </c>
      <c r="D767" s="30" t="s">
        <v>111</v>
      </c>
      <c r="E767" s="31" t="s">
        <v>2570</v>
      </c>
      <c r="F767" s="55" t="s">
        <v>2471</v>
      </c>
      <c r="G767" s="33" t="s">
        <v>64</v>
      </c>
      <c r="H767" s="40">
        <v>0.83840000000000003</v>
      </c>
      <c r="I767" s="35">
        <f>ROUND((Reference!B$16*List!$H767)+Reference!B$17,0)</f>
        <v>988</v>
      </c>
      <c r="J767" s="35">
        <f>ROUND((Reference!C$16*List!$H767)+Reference!C$17,0)</f>
        <v>1473</v>
      </c>
      <c r="K767" s="35">
        <f>ROUND((Reference!D$16*List!$H767)+Reference!D$17,0)</f>
        <v>1765</v>
      </c>
      <c r="L767" s="35">
        <f>ROUND((Reference!E$16*List!$H767)+Reference!E$17,0)</f>
        <v>2182</v>
      </c>
      <c r="M767" s="35">
        <f>ROUND((Reference!F$16*List!$H767)+Reference!F$17,0)</f>
        <v>2273</v>
      </c>
      <c r="N767" s="35">
        <f>ROUND((Reference!G$16*List!$H767)+Reference!G$17,0)</f>
        <v>2574</v>
      </c>
      <c r="O767" s="35">
        <f>ROUND((Reference!H$16*List!$H767)+Reference!H$17,0)</f>
        <v>2672</v>
      </c>
      <c r="P767" s="35">
        <f>ROUND((Reference!I$16*List!$H767)+Reference!I$17,0)</f>
        <v>2777</v>
      </c>
      <c r="Q767" s="35">
        <f>ROUND((Reference!J$16*List!$H767)+Reference!J$17,0)</f>
        <v>3216</v>
      </c>
      <c r="R767" s="35">
        <f>ROUND((Reference!K$16*List!$H767)+Reference!K$17,0)</f>
        <v>3317</v>
      </c>
      <c r="S767" s="35">
        <f>ROUND((Reference!L$16*List!$H767)+Reference!L$17,0)</f>
        <v>3579</v>
      </c>
      <c r="T767" s="35">
        <f>ROUND((Reference!M$16*List!$H767)+Reference!M$17,0)</f>
        <v>4275</v>
      </c>
      <c r="U767" s="35">
        <f>ROUND((Reference!N$16*List!$H767)+Reference!N$17,0)</f>
        <v>17249</v>
      </c>
      <c r="V767" s="36">
        <f>ROUND((Reference!O$16*List!$H767)+Reference!O$17,0)</f>
        <v>641</v>
      </c>
      <c r="W767" s="36">
        <f>ROUND((Reference!P$16*List!$H767)+Reference!P$17,0)</f>
        <v>904</v>
      </c>
      <c r="X767" s="36">
        <f>ROUND((Reference!Q$16*List!$H767)+Reference!Q$17,0)</f>
        <v>452</v>
      </c>
      <c r="Y767" s="37"/>
      <c r="Z767" s="4" t="str">
        <f t="shared" si="23"/>
        <v>KOSCIUSKO, Indiana</v>
      </c>
      <c r="AA767" s="31" t="s">
        <v>2570</v>
      </c>
      <c r="AB767" s="38" t="s">
        <v>54</v>
      </c>
      <c r="AC767" s="32" t="s">
        <v>2471</v>
      </c>
      <c r="AD767" s="39"/>
      <c r="AE767">
        <f t="shared" si="24"/>
        <v>0.83840000000000003</v>
      </c>
    </row>
    <row r="768" spans="1:31" x14ac:dyDescent="0.35">
      <c r="A768" s="28" t="s">
        <v>2571</v>
      </c>
      <c r="B768" s="28" t="s">
        <v>2572</v>
      </c>
      <c r="C768" s="41">
        <v>99915</v>
      </c>
      <c r="D768" s="30" t="s">
        <v>111</v>
      </c>
      <c r="E768" s="42" t="s">
        <v>2573</v>
      </c>
      <c r="F768" s="55" t="s">
        <v>2471</v>
      </c>
      <c r="G768" s="33" t="s">
        <v>64</v>
      </c>
      <c r="H768" s="44">
        <v>0.83840000000000003</v>
      </c>
      <c r="I768" s="35">
        <f>ROUND((Reference!B$16*List!$H768)+Reference!B$17,0)</f>
        <v>988</v>
      </c>
      <c r="J768" s="35">
        <f>ROUND((Reference!C$16*List!$H768)+Reference!C$17,0)</f>
        <v>1473</v>
      </c>
      <c r="K768" s="35">
        <f>ROUND((Reference!D$16*List!$H768)+Reference!D$17,0)</f>
        <v>1765</v>
      </c>
      <c r="L768" s="35">
        <f>ROUND((Reference!E$16*List!$H768)+Reference!E$17,0)</f>
        <v>2182</v>
      </c>
      <c r="M768" s="35">
        <f>ROUND((Reference!F$16*List!$H768)+Reference!F$17,0)</f>
        <v>2273</v>
      </c>
      <c r="N768" s="35">
        <f>ROUND((Reference!G$16*List!$H768)+Reference!G$17,0)</f>
        <v>2574</v>
      </c>
      <c r="O768" s="35">
        <f>ROUND((Reference!H$16*List!$H768)+Reference!H$17,0)</f>
        <v>2672</v>
      </c>
      <c r="P768" s="35">
        <f>ROUND((Reference!I$16*List!$H768)+Reference!I$17,0)</f>
        <v>2777</v>
      </c>
      <c r="Q768" s="35">
        <f>ROUND((Reference!J$16*List!$H768)+Reference!J$17,0)</f>
        <v>3216</v>
      </c>
      <c r="R768" s="35">
        <f>ROUND((Reference!K$16*List!$H768)+Reference!K$17,0)</f>
        <v>3317</v>
      </c>
      <c r="S768" s="35">
        <f>ROUND((Reference!L$16*List!$H768)+Reference!L$17,0)</f>
        <v>3579</v>
      </c>
      <c r="T768" s="35">
        <f>ROUND((Reference!M$16*List!$H768)+Reference!M$17,0)</f>
        <v>4275</v>
      </c>
      <c r="U768" s="35">
        <f>ROUND((Reference!N$16*List!$H768)+Reference!N$17,0)</f>
        <v>17249</v>
      </c>
      <c r="V768" s="36">
        <f>ROUND((Reference!O$16*List!$H768)+Reference!O$17,0)</f>
        <v>641</v>
      </c>
      <c r="W768" s="36">
        <f>ROUND((Reference!P$16*List!$H768)+Reference!P$17,0)</f>
        <v>904</v>
      </c>
      <c r="X768" s="36">
        <f>ROUND((Reference!Q$16*List!$H768)+Reference!Q$17,0)</f>
        <v>452</v>
      </c>
      <c r="Y768" s="37"/>
      <c r="Z768" s="4" t="str">
        <f t="shared" si="23"/>
        <v>LAGRANGE, Indiana</v>
      </c>
      <c r="AA768" s="42" t="s">
        <v>2573</v>
      </c>
      <c r="AB768" s="38" t="s">
        <v>54</v>
      </c>
      <c r="AC768" s="43" t="s">
        <v>2471</v>
      </c>
      <c r="AD768" s="45"/>
      <c r="AE768">
        <f t="shared" si="24"/>
        <v>0.83840000000000003</v>
      </c>
    </row>
    <row r="769" spans="1:31" x14ac:dyDescent="0.35">
      <c r="A769" s="28" t="s">
        <v>2574</v>
      </c>
      <c r="B769" s="28" t="s">
        <v>2575</v>
      </c>
      <c r="C769" s="29">
        <v>23844</v>
      </c>
      <c r="D769" s="30" t="s">
        <v>796</v>
      </c>
      <c r="E769" s="31" t="s">
        <v>849</v>
      </c>
      <c r="F769" s="54" t="s">
        <v>2471</v>
      </c>
      <c r="G769" s="33" t="s">
        <v>53</v>
      </c>
      <c r="H769" s="44">
        <v>0.91860000000000008</v>
      </c>
      <c r="I769" s="35">
        <f>ROUND((Reference!B$16*List!$H769)+Reference!B$17,0)</f>
        <v>1057</v>
      </c>
      <c r="J769" s="35">
        <f>ROUND((Reference!C$16*List!$H769)+Reference!C$17,0)</f>
        <v>1576</v>
      </c>
      <c r="K769" s="35">
        <f>ROUND((Reference!D$16*List!$H769)+Reference!D$17,0)</f>
        <v>1888</v>
      </c>
      <c r="L769" s="35">
        <f>ROUND((Reference!E$16*List!$H769)+Reference!E$17,0)</f>
        <v>2334</v>
      </c>
      <c r="M769" s="35">
        <f>ROUND((Reference!F$16*List!$H769)+Reference!F$17,0)</f>
        <v>2432</v>
      </c>
      <c r="N769" s="35">
        <f>ROUND((Reference!G$16*List!$H769)+Reference!G$17,0)</f>
        <v>2753</v>
      </c>
      <c r="O769" s="35">
        <f>ROUND((Reference!H$16*List!$H769)+Reference!H$17,0)</f>
        <v>2858</v>
      </c>
      <c r="P769" s="35">
        <f>ROUND((Reference!I$16*List!$H769)+Reference!I$17,0)</f>
        <v>2970</v>
      </c>
      <c r="Q769" s="35">
        <f>ROUND((Reference!J$16*List!$H769)+Reference!J$17,0)</f>
        <v>3439</v>
      </c>
      <c r="R769" s="35">
        <f>ROUND((Reference!K$16*List!$H769)+Reference!K$17,0)</f>
        <v>3548</v>
      </c>
      <c r="S769" s="35">
        <f>ROUND((Reference!L$16*List!$H769)+Reference!L$17,0)</f>
        <v>3829</v>
      </c>
      <c r="T769" s="35">
        <f>ROUND((Reference!M$16*List!$H769)+Reference!M$17,0)</f>
        <v>4573</v>
      </c>
      <c r="U769" s="35">
        <f>ROUND((Reference!N$16*List!$H769)+Reference!N$17,0)</f>
        <v>18449</v>
      </c>
      <c r="V769" s="36">
        <f>ROUND((Reference!O$16*List!$H769)+Reference!O$17,0)</f>
        <v>686</v>
      </c>
      <c r="W769" s="36">
        <f>ROUND((Reference!P$16*List!$H769)+Reference!P$17,0)</f>
        <v>966</v>
      </c>
      <c r="X769" s="36">
        <f>ROUND((Reference!Q$16*List!$H769)+Reference!Q$17,0)</f>
        <v>483</v>
      </c>
      <c r="Y769" s="37"/>
      <c r="Z769" s="4" t="str">
        <f t="shared" si="23"/>
        <v>LAKE, Indiana</v>
      </c>
      <c r="AA769" s="42" t="s">
        <v>849</v>
      </c>
      <c r="AB769" s="38" t="s">
        <v>54</v>
      </c>
      <c r="AC769" s="43" t="s">
        <v>2471</v>
      </c>
      <c r="AD769" s="45"/>
      <c r="AE769">
        <f t="shared" si="24"/>
        <v>0.91860000000000008</v>
      </c>
    </row>
    <row r="770" spans="1:31" x14ac:dyDescent="0.35">
      <c r="A770" s="28" t="s">
        <v>2576</v>
      </c>
      <c r="B770" s="28" t="s">
        <v>2577</v>
      </c>
      <c r="C770" s="41">
        <v>33140</v>
      </c>
      <c r="D770" s="30" t="s">
        <v>1197</v>
      </c>
      <c r="E770" s="42" t="s">
        <v>2578</v>
      </c>
      <c r="F770" s="54" t="s">
        <v>2471</v>
      </c>
      <c r="G770" s="33" t="s">
        <v>53</v>
      </c>
      <c r="H770" s="40">
        <v>0.93740000000000001</v>
      </c>
      <c r="I770" s="35">
        <f>ROUND((Reference!B$16*List!$H770)+Reference!B$17,0)</f>
        <v>1073</v>
      </c>
      <c r="J770" s="35">
        <f>ROUND((Reference!C$16*List!$H770)+Reference!C$17,0)</f>
        <v>1600</v>
      </c>
      <c r="K770" s="35">
        <f>ROUND((Reference!D$16*List!$H770)+Reference!D$17,0)</f>
        <v>1917</v>
      </c>
      <c r="L770" s="35">
        <f>ROUND((Reference!E$16*List!$H770)+Reference!E$17,0)</f>
        <v>2370</v>
      </c>
      <c r="M770" s="35">
        <f>ROUND((Reference!F$16*List!$H770)+Reference!F$17,0)</f>
        <v>2469</v>
      </c>
      <c r="N770" s="35">
        <f>ROUND((Reference!G$16*List!$H770)+Reference!G$17,0)</f>
        <v>2795</v>
      </c>
      <c r="O770" s="35">
        <f>ROUND((Reference!H$16*List!$H770)+Reference!H$17,0)</f>
        <v>2902</v>
      </c>
      <c r="P770" s="35">
        <f>ROUND((Reference!I$16*List!$H770)+Reference!I$17,0)</f>
        <v>3016</v>
      </c>
      <c r="Q770" s="35">
        <f>ROUND((Reference!J$16*List!$H770)+Reference!J$17,0)</f>
        <v>3492</v>
      </c>
      <c r="R770" s="35">
        <f>ROUND((Reference!K$16*List!$H770)+Reference!K$17,0)</f>
        <v>3602</v>
      </c>
      <c r="S770" s="35">
        <f>ROUND((Reference!L$16*List!$H770)+Reference!L$17,0)</f>
        <v>3887</v>
      </c>
      <c r="T770" s="35">
        <f>ROUND((Reference!M$16*List!$H770)+Reference!M$17,0)</f>
        <v>4642</v>
      </c>
      <c r="U770" s="35">
        <f>ROUND((Reference!N$16*List!$H770)+Reference!N$17,0)</f>
        <v>18730</v>
      </c>
      <c r="V770" s="36">
        <f>ROUND((Reference!O$16*List!$H770)+Reference!O$17,0)</f>
        <v>696</v>
      </c>
      <c r="W770" s="36">
        <f>ROUND((Reference!P$16*List!$H770)+Reference!P$17,0)</f>
        <v>981</v>
      </c>
      <c r="X770" s="36">
        <f>ROUND((Reference!Q$16*List!$H770)+Reference!Q$17,0)</f>
        <v>491</v>
      </c>
      <c r="Y770" s="37"/>
      <c r="Z770" s="4" t="str">
        <f t="shared" si="23"/>
        <v>LA PORTE, Indiana</v>
      </c>
      <c r="AA770" s="31" t="s">
        <v>2578</v>
      </c>
      <c r="AB770" s="38" t="s">
        <v>54</v>
      </c>
      <c r="AC770" s="32" t="s">
        <v>2471</v>
      </c>
      <c r="AD770" s="39"/>
      <c r="AE770">
        <f t="shared" si="24"/>
        <v>0.93740000000000001</v>
      </c>
    </row>
    <row r="771" spans="1:31" x14ac:dyDescent="0.35">
      <c r="A771" s="28" t="s">
        <v>2579</v>
      </c>
      <c r="B771" s="28" t="s">
        <v>2580</v>
      </c>
      <c r="C771" s="29">
        <v>99915</v>
      </c>
      <c r="D771" s="30" t="s">
        <v>111</v>
      </c>
      <c r="E771" s="31" t="s">
        <v>219</v>
      </c>
      <c r="F771" s="55" t="s">
        <v>2471</v>
      </c>
      <c r="G771" s="33" t="s">
        <v>64</v>
      </c>
      <c r="H771" s="44">
        <v>0.83840000000000003</v>
      </c>
      <c r="I771" s="35">
        <f>ROUND((Reference!B$16*List!$H771)+Reference!B$17,0)</f>
        <v>988</v>
      </c>
      <c r="J771" s="35">
        <f>ROUND((Reference!C$16*List!$H771)+Reference!C$17,0)</f>
        <v>1473</v>
      </c>
      <c r="K771" s="35">
        <f>ROUND((Reference!D$16*List!$H771)+Reference!D$17,0)</f>
        <v>1765</v>
      </c>
      <c r="L771" s="35">
        <f>ROUND((Reference!E$16*List!$H771)+Reference!E$17,0)</f>
        <v>2182</v>
      </c>
      <c r="M771" s="35">
        <f>ROUND((Reference!F$16*List!$H771)+Reference!F$17,0)</f>
        <v>2273</v>
      </c>
      <c r="N771" s="35">
        <f>ROUND((Reference!G$16*List!$H771)+Reference!G$17,0)</f>
        <v>2574</v>
      </c>
      <c r="O771" s="35">
        <f>ROUND((Reference!H$16*List!$H771)+Reference!H$17,0)</f>
        <v>2672</v>
      </c>
      <c r="P771" s="35">
        <f>ROUND((Reference!I$16*List!$H771)+Reference!I$17,0)</f>
        <v>2777</v>
      </c>
      <c r="Q771" s="35">
        <f>ROUND((Reference!J$16*List!$H771)+Reference!J$17,0)</f>
        <v>3216</v>
      </c>
      <c r="R771" s="35">
        <f>ROUND((Reference!K$16*List!$H771)+Reference!K$17,0)</f>
        <v>3317</v>
      </c>
      <c r="S771" s="35">
        <f>ROUND((Reference!L$16*List!$H771)+Reference!L$17,0)</f>
        <v>3579</v>
      </c>
      <c r="T771" s="35">
        <f>ROUND((Reference!M$16*List!$H771)+Reference!M$17,0)</f>
        <v>4275</v>
      </c>
      <c r="U771" s="35">
        <f>ROUND((Reference!N$16*List!$H771)+Reference!N$17,0)</f>
        <v>17249</v>
      </c>
      <c r="V771" s="36">
        <f>ROUND((Reference!O$16*List!$H771)+Reference!O$17,0)</f>
        <v>641</v>
      </c>
      <c r="W771" s="36">
        <f>ROUND((Reference!P$16*List!$H771)+Reference!P$17,0)</f>
        <v>904</v>
      </c>
      <c r="X771" s="36">
        <f>ROUND((Reference!Q$16*List!$H771)+Reference!Q$17,0)</f>
        <v>452</v>
      </c>
      <c r="Y771" s="37"/>
      <c r="Z771" s="4" t="str">
        <f t="shared" si="23"/>
        <v>LAWRENCE, Indiana</v>
      </c>
      <c r="AA771" s="42" t="s">
        <v>219</v>
      </c>
      <c r="AB771" s="38" t="s">
        <v>54</v>
      </c>
      <c r="AC771" s="43" t="s">
        <v>2471</v>
      </c>
      <c r="AD771" s="45"/>
      <c r="AE771">
        <f t="shared" si="24"/>
        <v>0.83840000000000003</v>
      </c>
    </row>
    <row r="772" spans="1:31" x14ac:dyDescent="0.35">
      <c r="A772" s="28" t="s">
        <v>2581</v>
      </c>
      <c r="B772" s="28" t="s">
        <v>2582</v>
      </c>
      <c r="C772" s="41">
        <v>26900</v>
      </c>
      <c r="D772" s="30" t="s">
        <v>937</v>
      </c>
      <c r="E772" s="42" t="s">
        <v>241</v>
      </c>
      <c r="F772" s="54" t="s">
        <v>2471</v>
      </c>
      <c r="G772" s="33" t="s">
        <v>53</v>
      </c>
      <c r="H772" s="44">
        <v>0.97860000000000003</v>
      </c>
      <c r="I772" s="35">
        <f>ROUND((Reference!B$16*List!$H772)+Reference!B$17,0)</f>
        <v>1108</v>
      </c>
      <c r="J772" s="35">
        <f>ROUND((Reference!C$16*List!$H772)+Reference!C$17,0)</f>
        <v>1652</v>
      </c>
      <c r="K772" s="35">
        <f>ROUND((Reference!D$16*List!$H772)+Reference!D$17,0)</f>
        <v>1980</v>
      </c>
      <c r="L772" s="35">
        <f>ROUND((Reference!E$16*List!$H772)+Reference!E$17,0)</f>
        <v>2448</v>
      </c>
      <c r="M772" s="35">
        <f>ROUND((Reference!F$16*List!$H772)+Reference!F$17,0)</f>
        <v>2550</v>
      </c>
      <c r="N772" s="35">
        <f>ROUND((Reference!G$16*List!$H772)+Reference!G$17,0)</f>
        <v>2887</v>
      </c>
      <c r="O772" s="35">
        <f>ROUND((Reference!H$16*List!$H772)+Reference!H$17,0)</f>
        <v>2997</v>
      </c>
      <c r="P772" s="35">
        <f>ROUND((Reference!I$16*List!$H772)+Reference!I$17,0)</f>
        <v>3115</v>
      </c>
      <c r="Q772" s="35">
        <f>ROUND((Reference!J$16*List!$H772)+Reference!J$17,0)</f>
        <v>3607</v>
      </c>
      <c r="R772" s="35">
        <f>ROUND((Reference!K$16*List!$H772)+Reference!K$17,0)</f>
        <v>3721</v>
      </c>
      <c r="S772" s="35">
        <f>ROUND((Reference!L$16*List!$H772)+Reference!L$17,0)</f>
        <v>4015</v>
      </c>
      <c r="T772" s="35">
        <f>ROUND((Reference!M$16*List!$H772)+Reference!M$17,0)</f>
        <v>4795</v>
      </c>
      <c r="U772" s="35">
        <f>ROUND((Reference!N$16*List!$H772)+Reference!N$17,0)</f>
        <v>19347</v>
      </c>
      <c r="V772" s="36">
        <f>ROUND((Reference!O$16*List!$H772)+Reference!O$17,0)</f>
        <v>719</v>
      </c>
      <c r="W772" s="36">
        <f>ROUND((Reference!P$16*List!$H772)+Reference!P$17,0)</f>
        <v>1013</v>
      </c>
      <c r="X772" s="36">
        <f>ROUND((Reference!Q$16*List!$H772)+Reference!Q$17,0)</f>
        <v>507</v>
      </c>
      <c r="Y772" s="37"/>
      <c r="Z772" s="4" t="str">
        <f t="shared" si="23"/>
        <v>MADISON, Indiana</v>
      </c>
      <c r="AA772" s="42" t="s">
        <v>241</v>
      </c>
      <c r="AB772" s="38" t="s">
        <v>54</v>
      </c>
      <c r="AC772" s="43" t="s">
        <v>2471</v>
      </c>
      <c r="AD772" s="45"/>
      <c r="AE772">
        <f t="shared" si="24"/>
        <v>0.97860000000000003</v>
      </c>
    </row>
    <row r="773" spans="1:31" x14ac:dyDescent="0.35">
      <c r="A773" s="28" t="s">
        <v>2583</v>
      </c>
      <c r="B773" s="28" t="s">
        <v>2584</v>
      </c>
      <c r="C773" s="41">
        <v>26900</v>
      </c>
      <c r="D773" s="30" t="s">
        <v>937</v>
      </c>
      <c r="E773" s="42" t="s">
        <v>249</v>
      </c>
      <c r="F773" s="54" t="s">
        <v>2471</v>
      </c>
      <c r="G773" s="33" t="s">
        <v>53</v>
      </c>
      <c r="H773" s="44">
        <v>0.97860000000000003</v>
      </c>
      <c r="I773" s="35">
        <f>ROUND((Reference!B$16*List!$H773)+Reference!B$17,0)</f>
        <v>1108</v>
      </c>
      <c r="J773" s="35">
        <f>ROUND((Reference!C$16*List!$H773)+Reference!C$17,0)</f>
        <v>1652</v>
      </c>
      <c r="K773" s="35">
        <f>ROUND((Reference!D$16*List!$H773)+Reference!D$17,0)</f>
        <v>1980</v>
      </c>
      <c r="L773" s="35">
        <f>ROUND((Reference!E$16*List!$H773)+Reference!E$17,0)</f>
        <v>2448</v>
      </c>
      <c r="M773" s="35">
        <f>ROUND((Reference!F$16*List!$H773)+Reference!F$17,0)</f>
        <v>2550</v>
      </c>
      <c r="N773" s="35">
        <f>ROUND((Reference!G$16*List!$H773)+Reference!G$17,0)</f>
        <v>2887</v>
      </c>
      <c r="O773" s="35">
        <f>ROUND((Reference!H$16*List!$H773)+Reference!H$17,0)</f>
        <v>2997</v>
      </c>
      <c r="P773" s="35">
        <f>ROUND((Reference!I$16*List!$H773)+Reference!I$17,0)</f>
        <v>3115</v>
      </c>
      <c r="Q773" s="35">
        <f>ROUND((Reference!J$16*List!$H773)+Reference!J$17,0)</f>
        <v>3607</v>
      </c>
      <c r="R773" s="35">
        <f>ROUND((Reference!K$16*List!$H773)+Reference!K$17,0)</f>
        <v>3721</v>
      </c>
      <c r="S773" s="35">
        <f>ROUND((Reference!L$16*List!$H773)+Reference!L$17,0)</f>
        <v>4015</v>
      </c>
      <c r="T773" s="35">
        <f>ROUND((Reference!M$16*List!$H773)+Reference!M$17,0)</f>
        <v>4795</v>
      </c>
      <c r="U773" s="35">
        <f>ROUND((Reference!N$16*List!$H773)+Reference!N$17,0)</f>
        <v>19347</v>
      </c>
      <c r="V773" s="36">
        <f>ROUND((Reference!O$16*List!$H773)+Reference!O$17,0)</f>
        <v>719</v>
      </c>
      <c r="W773" s="36">
        <f>ROUND((Reference!P$16*List!$H773)+Reference!P$17,0)</f>
        <v>1013</v>
      </c>
      <c r="X773" s="36">
        <f>ROUND((Reference!Q$16*List!$H773)+Reference!Q$17,0)</f>
        <v>507</v>
      </c>
      <c r="Y773" s="37"/>
      <c r="Z773" s="4" t="str">
        <f t="shared" si="23"/>
        <v>MARION, Indiana</v>
      </c>
      <c r="AA773" s="42" t="s">
        <v>249</v>
      </c>
      <c r="AB773" s="38" t="s">
        <v>54</v>
      </c>
      <c r="AC773" s="43" t="s">
        <v>2471</v>
      </c>
      <c r="AD773" s="45"/>
      <c r="AE773">
        <f t="shared" si="24"/>
        <v>0.97860000000000003</v>
      </c>
    </row>
    <row r="774" spans="1:31" x14ac:dyDescent="0.35">
      <c r="A774" s="28" t="s">
        <v>2585</v>
      </c>
      <c r="B774" s="28" t="s">
        <v>2586</v>
      </c>
      <c r="C774" s="41">
        <v>99915</v>
      </c>
      <c r="D774" s="30" t="s">
        <v>111</v>
      </c>
      <c r="E774" s="42" t="s">
        <v>253</v>
      </c>
      <c r="F774" s="55" t="s">
        <v>2471</v>
      </c>
      <c r="G774" s="33" t="s">
        <v>64</v>
      </c>
      <c r="H774" s="40">
        <v>0.83840000000000003</v>
      </c>
      <c r="I774" s="35">
        <f>ROUND((Reference!B$16*List!$H774)+Reference!B$17,0)</f>
        <v>988</v>
      </c>
      <c r="J774" s="35">
        <f>ROUND((Reference!C$16*List!$H774)+Reference!C$17,0)</f>
        <v>1473</v>
      </c>
      <c r="K774" s="35">
        <f>ROUND((Reference!D$16*List!$H774)+Reference!D$17,0)</f>
        <v>1765</v>
      </c>
      <c r="L774" s="35">
        <f>ROUND((Reference!E$16*List!$H774)+Reference!E$17,0)</f>
        <v>2182</v>
      </c>
      <c r="M774" s="35">
        <f>ROUND((Reference!F$16*List!$H774)+Reference!F$17,0)</f>
        <v>2273</v>
      </c>
      <c r="N774" s="35">
        <f>ROUND((Reference!G$16*List!$H774)+Reference!G$17,0)</f>
        <v>2574</v>
      </c>
      <c r="O774" s="35">
        <f>ROUND((Reference!H$16*List!$H774)+Reference!H$17,0)</f>
        <v>2672</v>
      </c>
      <c r="P774" s="35">
        <f>ROUND((Reference!I$16*List!$H774)+Reference!I$17,0)</f>
        <v>2777</v>
      </c>
      <c r="Q774" s="35">
        <f>ROUND((Reference!J$16*List!$H774)+Reference!J$17,0)</f>
        <v>3216</v>
      </c>
      <c r="R774" s="35">
        <f>ROUND((Reference!K$16*List!$H774)+Reference!K$17,0)</f>
        <v>3317</v>
      </c>
      <c r="S774" s="35">
        <f>ROUND((Reference!L$16*List!$H774)+Reference!L$17,0)</f>
        <v>3579</v>
      </c>
      <c r="T774" s="35">
        <f>ROUND((Reference!M$16*List!$H774)+Reference!M$17,0)</f>
        <v>4275</v>
      </c>
      <c r="U774" s="35">
        <f>ROUND((Reference!N$16*List!$H774)+Reference!N$17,0)</f>
        <v>17249</v>
      </c>
      <c r="V774" s="36">
        <f>ROUND((Reference!O$16*List!$H774)+Reference!O$17,0)</f>
        <v>641</v>
      </c>
      <c r="W774" s="36">
        <f>ROUND((Reference!P$16*List!$H774)+Reference!P$17,0)</f>
        <v>904</v>
      </c>
      <c r="X774" s="36">
        <f>ROUND((Reference!Q$16*List!$H774)+Reference!Q$17,0)</f>
        <v>452</v>
      </c>
      <c r="Y774" s="37"/>
      <c r="Z774" s="4" t="str">
        <f t="shared" si="23"/>
        <v>MARSHALL, Indiana</v>
      </c>
      <c r="AA774" s="31" t="s">
        <v>253</v>
      </c>
      <c r="AB774" s="38" t="s">
        <v>54</v>
      </c>
      <c r="AC774" s="32" t="s">
        <v>2471</v>
      </c>
      <c r="AD774" s="39"/>
      <c r="AE774">
        <f t="shared" si="24"/>
        <v>0.83840000000000003</v>
      </c>
    </row>
    <row r="775" spans="1:31" x14ac:dyDescent="0.35">
      <c r="A775" s="28" t="s">
        <v>2587</v>
      </c>
      <c r="B775" s="28" t="s">
        <v>2588</v>
      </c>
      <c r="C775" s="29">
        <v>99915</v>
      </c>
      <c r="D775" s="30" t="s">
        <v>111</v>
      </c>
      <c r="E775" s="31" t="s">
        <v>1493</v>
      </c>
      <c r="F775" s="55" t="s">
        <v>2471</v>
      </c>
      <c r="G775" s="33" t="s">
        <v>64</v>
      </c>
      <c r="H775" s="44">
        <v>0.83840000000000003</v>
      </c>
      <c r="I775" s="35">
        <f>ROUND((Reference!B$16*List!$H775)+Reference!B$17,0)</f>
        <v>988</v>
      </c>
      <c r="J775" s="35">
        <f>ROUND((Reference!C$16*List!$H775)+Reference!C$17,0)</f>
        <v>1473</v>
      </c>
      <c r="K775" s="35">
        <f>ROUND((Reference!D$16*List!$H775)+Reference!D$17,0)</f>
        <v>1765</v>
      </c>
      <c r="L775" s="35">
        <f>ROUND((Reference!E$16*List!$H775)+Reference!E$17,0)</f>
        <v>2182</v>
      </c>
      <c r="M775" s="35">
        <f>ROUND((Reference!F$16*List!$H775)+Reference!F$17,0)</f>
        <v>2273</v>
      </c>
      <c r="N775" s="35">
        <f>ROUND((Reference!G$16*List!$H775)+Reference!G$17,0)</f>
        <v>2574</v>
      </c>
      <c r="O775" s="35">
        <f>ROUND((Reference!H$16*List!$H775)+Reference!H$17,0)</f>
        <v>2672</v>
      </c>
      <c r="P775" s="35">
        <f>ROUND((Reference!I$16*List!$H775)+Reference!I$17,0)</f>
        <v>2777</v>
      </c>
      <c r="Q775" s="35">
        <f>ROUND((Reference!J$16*List!$H775)+Reference!J$17,0)</f>
        <v>3216</v>
      </c>
      <c r="R775" s="35">
        <f>ROUND((Reference!K$16*List!$H775)+Reference!K$17,0)</f>
        <v>3317</v>
      </c>
      <c r="S775" s="35">
        <f>ROUND((Reference!L$16*List!$H775)+Reference!L$17,0)</f>
        <v>3579</v>
      </c>
      <c r="T775" s="35">
        <f>ROUND((Reference!M$16*List!$H775)+Reference!M$17,0)</f>
        <v>4275</v>
      </c>
      <c r="U775" s="35">
        <f>ROUND((Reference!N$16*List!$H775)+Reference!N$17,0)</f>
        <v>17249</v>
      </c>
      <c r="V775" s="36">
        <f>ROUND((Reference!O$16*List!$H775)+Reference!O$17,0)</f>
        <v>641</v>
      </c>
      <c r="W775" s="36">
        <f>ROUND((Reference!P$16*List!$H775)+Reference!P$17,0)</f>
        <v>904</v>
      </c>
      <c r="X775" s="36">
        <f>ROUND((Reference!Q$16*List!$H775)+Reference!Q$17,0)</f>
        <v>452</v>
      </c>
      <c r="Y775" s="37"/>
      <c r="Z775" s="4" t="str">
        <f t="shared" si="23"/>
        <v>MARTIN, Indiana</v>
      </c>
      <c r="AA775" s="42" t="s">
        <v>1493</v>
      </c>
      <c r="AB775" s="38" t="s">
        <v>54</v>
      </c>
      <c r="AC775" s="43" t="s">
        <v>2471</v>
      </c>
      <c r="AD775" s="45"/>
      <c r="AE775">
        <f t="shared" si="24"/>
        <v>0.83840000000000003</v>
      </c>
    </row>
    <row r="776" spans="1:31" x14ac:dyDescent="0.35">
      <c r="A776" s="28" t="s">
        <v>2589</v>
      </c>
      <c r="B776" s="28" t="s">
        <v>2590</v>
      </c>
      <c r="C776" s="29">
        <v>99915</v>
      </c>
      <c r="D776" s="30" t="s">
        <v>111</v>
      </c>
      <c r="E776" s="31" t="s">
        <v>2591</v>
      </c>
      <c r="F776" s="55" t="s">
        <v>2471</v>
      </c>
      <c r="G776" s="33" t="s">
        <v>64</v>
      </c>
      <c r="H776" s="44">
        <v>0.83840000000000003</v>
      </c>
      <c r="I776" s="35">
        <f>ROUND((Reference!B$16*List!$H776)+Reference!B$17,0)</f>
        <v>988</v>
      </c>
      <c r="J776" s="35">
        <f>ROUND((Reference!C$16*List!$H776)+Reference!C$17,0)</f>
        <v>1473</v>
      </c>
      <c r="K776" s="35">
        <f>ROUND((Reference!D$16*List!$H776)+Reference!D$17,0)</f>
        <v>1765</v>
      </c>
      <c r="L776" s="35">
        <f>ROUND((Reference!E$16*List!$H776)+Reference!E$17,0)</f>
        <v>2182</v>
      </c>
      <c r="M776" s="35">
        <f>ROUND((Reference!F$16*List!$H776)+Reference!F$17,0)</f>
        <v>2273</v>
      </c>
      <c r="N776" s="35">
        <f>ROUND((Reference!G$16*List!$H776)+Reference!G$17,0)</f>
        <v>2574</v>
      </c>
      <c r="O776" s="35">
        <f>ROUND((Reference!H$16*List!$H776)+Reference!H$17,0)</f>
        <v>2672</v>
      </c>
      <c r="P776" s="35">
        <f>ROUND((Reference!I$16*List!$H776)+Reference!I$17,0)</f>
        <v>2777</v>
      </c>
      <c r="Q776" s="35">
        <f>ROUND((Reference!J$16*List!$H776)+Reference!J$17,0)</f>
        <v>3216</v>
      </c>
      <c r="R776" s="35">
        <f>ROUND((Reference!K$16*List!$H776)+Reference!K$17,0)</f>
        <v>3317</v>
      </c>
      <c r="S776" s="35">
        <f>ROUND((Reference!L$16*List!$H776)+Reference!L$17,0)</f>
        <v>3579</v>
      </c>
      <c r="T776" s="35">
        <f>ROUND((Reference!M$16*List!$H776)+Reference!M$17,0)</f>
        <v>4275</v>
      </c>
      <c r="U776" s="35">
        <f>ROUND((Reference!N$16*List!$H776)+Reference!N$17,0)</f>
        <v>17249</v>
      </c>
      <c r="V776" s="36">
        <f>ROUND((Reference!O$16*List!$H776)+Reference!O$17,0)</f>
        <v>641</v>
      </c>
      <c r="W776" s="36">
        <f>ROUND((Reference!P$16*List!$H776)+Reference!P$17,0)</f>
        <v>904</v>
      </c>
      <c r="X776" s="36">
        <f>ROUND((Reference!Q$16*List!$H776)+Reference!Q$17,0)</f>
        <v>452</v>
      </c>
      <c r="Y776" s="37"/>
      <c r="Z776" s="4" t="str">
        <f t="shared" si="23"/>
        <v>MIAMI, Indiana</v>
      </c>
      <c r="AA776" s="42" t="s">
        <v>2591</v>
      </c>
      <c r="AB776" s="38" t="s">
        <v>54</v>
      </c>
      <c r="AC776" s="43" t="s">
        <v>2471</v>
      </c>
      <c r="AD776" s="45"/>
      <c r="AE776">
        <f t="shared" si="24"/>
        <v>0.83840000000000003</v>
      </c>
    </row>
    <row r="777" spans="1:31" x14ac:dyDescent="0.35">
      <c r="A777" s="28" t="s">
        <v>2592</v>
      </c>
      <c r="B777" s="28" t="s">
        <v>2593</v>
      </c>
      <c r="C777" s="41">
        <v>14020</v>
      </c>
      <c r="D777" s="30" t="s">
        <v>419</v>
      </c>
      <c r="E777" s="42" t="s">
        <v>262</v>
      </c>
      <c r="F777" s="54" t="s">
        <v>2471</v>
      </c>
      <c r="G777" s="33" t="s">
        <v>53</v>
      </c>
      <c r="H777" s="40">
        <v>0.92900000000000005</v>
      </c>
      <c r="I777" s="35">
        <f>ROUND((Reference!B$16*List!$H777)+Reference!B$17,0)</f>
        <v>1065</v>
      </c>
      <c r="J777" s="35">
        <f>ROUND((Reference!C$16*List!$H777)+Reference!C$17,0)</f>
        <v>1589</v>
      </c>
      <c r="K777" s="35">
        <f>ROUND((Reference!D$16*List!$H777)+Reference!D$17,0)</f>
        <v>1904</v>
      </c>
      <c r="L777" s="35">
        <f>ROUND((Reference!E$16*List!$H777)+Reference!E$17,0)</f>
        <v>2354</v>
      </c>
      <c r="M777" s="35">
        <f>ROUND((Reference!F$16*List!$H777)+Reference!F$17,0)</f>
        <v>2452</v>
      </c>
      <c r="N777" s="35">
        <f>ROUND((Reference!G$16*List!$H777)+Reference!G$17,0)</f>
        <v>2776</v>
      </c>
      <c r="O777" s="35">
        <f>ROUND((Reference!H$16*List!$H777)+Reference!H$17,0)</f>
        <v>2882</v>
      </c>
      <c r="P777" s="35">
        <f>ROUND((Reference!I$16*List!$H777)+Reference!I$17,0)</f>
        <v>2995</v>
      </c>
      <c r="Q777" s="35">
        <f>ROUND((Reference!J$16*List!$H777)+Reference!J$17,0)</f>
        <v>3468</v>
      </c>
      <c r="R777" s="35">
        <f>ROUND((Reference!K$16*List!$H777)+Reference!K$17,0)</f>
        <v>3578</v>
      </c>
      <c r="S777" s="35">
        <f>ROUND((Reference!L$16*List!$H777)+Reference!L$17,0)</f>
        <v>3861</v>
      </c>
      <c r="T777" s="35">
        <f>ROUND((Reference!M$16*List!$H777)+Reference!M$17,0)</f>
        <v>4611</v>
      </c>
      <c r="U777" s="35">
        <f>ROUND((Reference!N$16*List!$H777)+Reference!N$17,0)</f>
        <v>18605</v>
      </c>
      <c r="V777" s="36">
        <f>ROUND((Reference!O$16*List!$H777)+Reference!O$17,0)</f>
        <v>692</v>
      </c>
      <c r="W777" s="36">
        <f>ROUND((Reference!P$16*List!$H777)+Reference!P$17,0)</f>
        <v>975</v>
      </c>
      <c r="X777" s="36">
        <f>ROUND((Reference!Q$16*List!$H777)+Reference!Q$17,0)</f>
        <v>487</v>
      </c>
      <c r="Y777" s="37"/>
      <c r="Z777" s="4" t="str">
        <f t="shared" si="23"/>
        <v>MONROE, Indiana</v>
      </c>
      <c r="AA777" s="31" t="s">
        <v>262</v>
      </c>
      <c r="AB777" s="38" t="s">
        <v>54</v>
      </c>
      <c r="AC777" s="32" t="s">
        <v>2471</v>
      </c>
      <c r="AD777" s="39"/>
      <c r="AE777">
        <f t="shared" si="24"/>
        <v>0.92900000000000005</v>
      </c>
    </row>
    <row r="778" spans="1:31" x14ac:dyDescent="0.35">
      <c r="A778" s="28" t="s">
        <v>2594</v>
      </c>
      <c r="B778" s="28" t="s">
        <v>2595</v>
      </c>
      <c r="C778" s="29">
        <v>99915</v>
      </c>
      <c r="D778" s="30" t="s">
        <v>111</v>
      </c>
      <c r="E778" s="31" t="s">
        <v>266</v>
      </c>
      <c r="F778" s="55" t="s">
        <v>2471</v>
      </c>
      <c r="G778" s="33" t="s">
        <v>64</v>
      </c>
      <c r="H778" s="44">
        <v>0.83840000000000003</v>
      </c>
      <c r="I778" s="35">
        <f>ROUND((Reference!B$16*List!$H778)+Reference!B$17,0)</f>
        <v>988</v>
      </c>
      <c r="J778" s="35">
        <f>ROUND((Reference!C$16*List!$H778)+Reference!C$17,0)</f>
        <v>1473</v>
      </c>
      <c r="K778" s="35">
        <f>ROUND((Reference!D$16*List!$H778)+Reference!D$17,0)</f>
        <v>1765</v>
      </c>
      <c r="L778" s="35">
        <f>ROUND((Reference!E$16*List!$H778)+Reference!E$17,0)</f>
        <v>2182</v>
      </c>
      <c r="M778" s="35">
        <f>ROUND((Reference!F$16*List!$H778)+Reference!F$17,0)</f>
        <v>2273</v>
      </c>
      <c r="N778" s="35">
        <f>ROUND((Reference!G$16*List!$H778)+Reference!G$17,0)</f>
        <v>2574</v>
      </c>
      <c r="O778" s="35">
        <f>ROUND((Reference!H$16*List!$H778)+Reference!H$17,0)</f>
        <v>2672</v>
      </c>
      <c r="P778" s="35">
        <f>ROUND((Reference!I$16*List!$H778)+Reference!I$17,0)</f>
        <v>2777</v>
      </c>
      <c r="Q778" s="35">
        <f>ROUND((Reference!J$16*List!$H778)+Reference!J$17,0)</f>
        <v>3216</v>
      </c>
      <c r="R778" s="35">
        <f>ROUND((Reference!K$16*List!$H778)+Reference!K$17,0)</f>
        <v>3317</v>
      </c>
      <c r="S778" s="35">
        <f>ROUND((Reference!L$16*List!$H778)+Reference!L$17,0)</f>
        <v>3579</v>
      </c>
      <c r="T778" s="35">
        <f>ROUND((Reference!M$16*List!$H778)+Reference!M$17,0)</f>
        <v>4275</v>
      </c>
      <c r="U778" s="35">
        <f>ROUND((Reference!N$16*List!$H778)+Reference!N$17,0)</f>
        <v>17249</v>
      </c>
      <c r="V778" s="36">
        <f>ROUND((Reference!O$16*List!$H778)+Reference!O$17,0)</f>
        <v>641</v>
      </c>
      <c r="W778" s="36">
        <f>ROUND((Reference!P$16*List!$H778)+Reference!P$17,0)</f>
        <v>904</v>
      </c>
      <c r="X778" s="36">
        <f>ROUND((Reference!Q$16*List!$H778)+Reference!Q$17,0)</f>
        <v>452</v>
      </c>
      <c r="Y778" s="37"/>
      <c r="Z778" s="4" t="str">
        <f t="shared" si="23"/>
        <v>MONTGOMERY, Indiana</v>
      </c>
      <c r="AA778" s="42" t="s">
        <v>266</v>
      </c>
      <c r="AB778" s="38" t="s">
        <v>54</v>
      </c>
      <c r="AC778" s="43" t="s">
        <v>2471</v>
      </c>
      <c r="AD778" s="45"/>
      <c r="AE778">
        <f t="shared" si="24"/>
        <v>0.83840000000000003</v>
      </c>
    </row>
    <row r="779" spans="1:31" x14ac:dyDescent="0.35">
      <c r="A779" s="28" t="s">
        <v>2596</v>
      </c>
      <c r="B779" s="28" t="s">
        <v>2597</v>
      </c>
      <c r="C779" s="41">
        <v>26900</v>
      </c>
      <c r="D779" s="30" t="s">
        <v>937</v>
      </c>
      <c r="E779" s="42" t="s">
        <v>270</v>
      </c>
      <c r="F779" s="54" t="s">
        <v>2471</v>
      </c>
      <c r="G779" s="33" t="s">
        <v>53</v>
      </c>
      <c r="H779" s="40">
        <v>0.97860000000000003</v>
      </c>
      <c r="I779" s="35">
        <f>ROUND((Reference!B$16*List!$H779)+Reference!B$17,0)</f>
        <v>1108</v>
      </c>
      <c r="J779" s="35">
        <f>ROUND((Reference!C$16*List!$H779)+Reference!C$17,0)</f>
        <v>1652</v>
      </c>
      <c r="K779" s="35">
        <f>ROUND((Reference!D$16*List!$H779)+Reference!D$17,0)</f>
        <v>1980</v>
      </c>
      <c r="L779" s="35">
        <f>ROUND((Reference!E$16*List!$H779)+Reference!E$17,0)</f>
        <v>2448</v>
      </c>
      <c r="M779" s="35">
        <f>ROUND((Reference!F$16*List!$H779)+Reference!F$17,0)</f>
        <v>2550</v>
      </c>
      <c r="N779" s="35">
        <f>ROUND((Reference!G$16*List!$H779)+Reference!G$17,0)</f>
        <v>2887</v>
      </c>
      <c r="O779" s="35">
        <f>ROUND((Reference!H$16*List!$H779)+Reference!H$17,0)</f>
        <v>2997</v>
      </c>
      <c r="P779" s="35">
        <f>ROUND((Reference!I$16*List!$H779)+Reference!I$17,0)</f>
        <v>3115</v>
      </c>
      <c r="Q779" s="35">
        <f>ROUND((Reference!J$16*List!$H779)+Reference!J$17,0)</f>
        <v>3607</v>
      </c>
      <c r="R779" s="35">
        <f>ROUND((Reference!K$16*List!$H779)+Reference!K$17,0)</f>
        <v>3721</v>
      </c>
      <c r="S779" s="35">
        <f>ROUND((Reference!L$16*List!$H779)+Reference!L$17,0)</f>
        <v>4015</v>
      </c>
      <c r="T779" s="35">
        <f>ROUND((Reference!M$16*List!$H779)+Reference!M$17,0)</f>
        <v>4795</v>
      </c>
      <c r="U779" s="35">
        <f>ROUND((Reference!N$16*List!$H779)+Reference!N$17,0)</f>
        <v>19347</v>
      </c>
      <c r="V779" s="36">
        <f>ROUND((Reference!O$16*List!$H779)+Reference!O$17,0)</f>
        <v>719</v>
      </c>
      <c r="W779" s="36">
        <f>ROUND((Reference!P$16*List!$H779)+Reference!P$17,0)</f>
        <v>1013</v>
      </c>
      <c r="X779" s="36">
        <f>ROUND((Reference!Q$16*List!$H779)+Reference!Q$17,0)</f>
        <v>507</v>
      </c>
      <c r="Y779" s="37"/>
      <c r="Z779" s="4" t="str">
        <f t="shared" si="23"/>
        <v>MORGAN, Indiana</v>
      </c>
      <c r="AA779" s="31" t="s">
        <v>270</v>
      </c>
      <c r="AB779" s="38" t="s">
        <v>54</v>
      </c>
      <c r="AC779" s="32" t="s">
        <v>2471</v>
      </c>
      <c r="AD779" s="39"/>
      <c r="AE779">
        <f t="shared" si="24"/>
        <v>0.97860000000000003</v>
      </c>
    </row>
    <row r="780" spans="1:31" x14ac:dyDescent="0.35">
      <c r="A780" s="28" t="s">
        <v>2598</v>
      </c>
      <c r="B780" s="28" t="s">
        <v>2599</v>
      </c>
      <c r="C780" s="41">
        <v>23844</v>
      </c>
      <c r="D780" s="30" t="s">
        <v>796</v>
      </c>
      <c r="E780" s="42" t="s">
        <v>688</v>
      </c>
      <c r="F780" s="54" t="s">
        <v>2471</v>
      </c>
      <c r="G780" s="33" t="s">
        <v>53</v>
      </c>
      <c r="H780" s="44">
        <v>0.91860000000000008</v>
      </c>
      <c r="I780" s="35">
        <f>ROUND((Reference!B$16*List!$H780)+Reference!B$17,0)</f>
        <v>1057</v>
      </c>
      <c r="J780" s="35">
        <f>ROUND((Reference!C$16*List!$H780)+Reference!C$17,0)</f>
        <v>1576</v>
      </c>
      <c r="K780" s="35">
        <f>ROUND((Reference!D$16*List!$H780)+Reference!D$17,0)</f>
        <v>1888</v>
      </c>
      <c r="L780" s="35">
        <f>ROUND((Reference!E$16*List!$H780)+Reference!E$17,0)</f>
        <v>2334</v>
      </c>
      <c r="M780" s="35">
        <f>ROUND((Reference!F$16*List!$H780)+Reference!F$17,0)</f>
        <v>2432</v>
      </c>
      <c r="N780" s="35">
        <f>ROUND((Reference!G$16*List!$H780)+Reference!G$17,0)</f>
        <v>2753</v>
      </c>
      <c r="O780" s="35">
        <f>ROUND((Reference!H$16*List!$H780)+Reference!H$17,0)</f>
        <v>2858</v>
      </c>
      <c r="P780" s="35">
        <f>ROUND((Reference!I$16*List!$H780)+Reference!I$17,0)</f>
        <v>2970</v>
      </c>
      <c r="Q780" s="35">
        <f>ROUND((Reference!J$16*List!$H780)+Reference!J$17,0)</f>
        <v>3439</v>
      </c>
      <c r="R780" s="35">
        <f>ROUND((Reference!K$16*List!$H780)+Reference!K$17,0)</f>
        <v>3548</v>
      </c>
      <c r="S780" s="35">
        <f>ROUND((Reference!L$16*List!$H780)+Reference!L$17,0)</f>
        <v>3829</v>
      </c>
      <c r="T780" s="35">
        <f>ROUND((Reference!M$16*List!$H780)+Reference!M$17,0)</f>
        <v>4573</v>
      </c>
      <c r="U780" s="35">
        <f>ROUND((Reference!N$16*List!$H780)+Reference!N$17,0)</f>
        <v>18449</v>
      </c>
      <c r="V780" s="36">
        <f>ROUND((Reference!O$16*List!$H780)+Reference!O$17,0)</f>
        <v>686</v>
      </c>
      <c r="W780" s="36">
        <f>ROUND((Reference!P$16*List!$H780)+Reference!P$17,0)</f>
        <v>966</v>
      </c>
      <c r="X780" s="36">
        <f>ROUND((Reference!Q$16*List!$H780)+Reference!Q$17,0)</f>
        <v>483</v>
      </c>
      <c r="Y780" s="37"/>
      <c r="Z780" s="4" t="str">
        <f t="shared" si="23"/>
        <v>NEWTON, Indiana</v>
      </c>
      <c r="AA780" s="42" t="s">
        <v>688</v>
      </c>
      <c r="AB780" s="38" t="s">
        <v>54</v>
      </c>
      <c r="AC780" s="43" t="s">
        <v>2471</v>
      </c>
      <c r="AD780" s="45"/>
      <c r="AE780">
        <f t="shared" si="24"/>
        <v>0.91860000000000008</v>
      </c>
    </row>
    <row r="781" spans="1:31" x14ac:dyDescent="0.35">
      <c r="A781" s="28" t="s">
        <v>2600</v>
      </c>
      <c r="B781" s="28" t="s">
        <v>2601</v>
      </c>
      <c r="C781" s="41">
        <v>99915</v>
      </c>
      <c r="D781" s="30" t="s">
        <v>111</v>
      </c>
      <c r="E781" s="42" t="s">
        <v>2602</v>
      </c>
      <c r="F781" s="55" t="s">
        <v>2471</v>
      </c>
      <c r="G781" s="33" t="s">
        <v>64</v>
      </c>
      <c r="H781" s="40">
        <v>0.83840000000000003</v>
      </c>
      <c r="I781" s="35">
        <f>ROUND((Reference!B$16*List!$H781)+Reference!B$17,0)</f>
        <v>988</v>
      </c>
      <c r="J781" s="35">
        <f>ROUND((Reference!C$16*List!$H781)+Reference!C$17,0)</f>
        <v>1473</v>
      </c>
      <c r="K781" s="35">
        <f>ROUND((Reference!D$16*List!$H781)+Reference!D$17,0)</f>
        <v>1765</v>
      </c>
      <c r="L781" s="35">
        <f>ROUND((Reference!E$16*List!$H781)+Reference!E$17,0)</f>
        <v>2182</v>
      </c>
      <c r="M781" s="35">
        <f>ROUND((Reference!F$16*List!$H781)+Reference!F$17,0)</f>
        <v>2273</v>
      </c>
      <c r="N781" s="35">
        <f>ROUND((Reference!G$16*List!$H781)+Reference!G$17,0)</f>
        <v>2574</v>
      </c>
      <c r="O781" s="35">
        <f>ROUND((Reference!H$16*List!$H781)+Reference!H$17,0)</f>
        <v>2672</v>
      </c>
      <c r="P781" s="35">
        <f>ROUND((Reference!I$16*List!$H781)+Reference!I$17,0)</f>
        <v>2777</v>
      </c>
      <c r="Q781" s="35">
        <f>ROUND((Reference!J$16*List!$H781)+Reference!J$17,0)</f>
        <v>3216</v>
      </c>
      <c r="R781" s="35">
        <f>ROUND((Reference!K$16*List!$H781)+Reference!K$17,0)</f>
        <v>3317</v>
      </c>
      <c r="S781" s="35">
        <f>ROUND((Reference!L$16*List!$H781)+Reference!L$17,0)</f>
        <v>3579</v>
      </c>
      <c r="T781" s="35">
        <f>ROUND((Reference!M$16*List!$H781)+Reference!M$17,0)</f>
        <v>4275</v>
      </c>
      <c r="U781" s="35">
        <f>ROUND((Reference!N$16*List!$H781)+Reference!N$17,0)</f>
        <v>17249</v>
      </c>
      <c r="V781" s="36">
        <f>ROUND((Reference!O$16*List!$H781)+Reference!O$17,0)</f>
        <v>641</v>
      </c>
      <c r="W781" s="36">
        <f>ROUND((Reference!P$16*List!$H781)+Reference!P$17,0)</f>
        <v>904</v>
      </c>
      <c r="X781" s="36">
        <f>ROUND((Reference!Q$16*List!$H781)+Reference!Q$17,0)</f>
        <v>452</v>
      </c>
      <c r="Y781" s="37"/>
      <c r="Z781" s="4" t="str">
        <f t="shared" si="23"/>
        <v>NOBLE, Indiana</v>
      </c>
      <c r="AA781" s="31" t="s">
        <v>2602</v>
      </c>
      <c r="AB781" s="38" t="s">
        <v>54</v>
      </c>
      <c r="AC781" s="32" t="s">
        <v>2471</v>
      </c>
      <c r="AD781" s="39"/>
      <c r="AE781">
        <f t="shared" si="24"/>
        <v>0.83840000000000003</v>
      </c>
    </row>
    <row r="782" spans="1:31" x14ac:dyDescent="0.35">
      <c r="A782" s="28" t="s">
        <v>2603</v>
      </c>
      <c r="B782" s="28" t="s">
        <v>2604</v>
      </c>
      <c r="C782" s="29">
        <v>17140</v>
      </c>
      <c r="D782" s="30" t="s">
        <v>555</v>
      </c>
      <c r="E782" s="31" t="s">
        <v>199</v>
      </c>
      <c r="F782" s="54" t="s">
        <v>2471</v>
      </c>
      <c r="G782" s="33" t="s">
        <v>53</v>
      </c>
      <c r="H782" s="40">
        <v>0.92610000000000003</v>
      </c>
      <c r="I782" s="35">
        <f>ROUND((Reference!B$16*List!$H782)+Reference!B$17,0)</f>
        <v>1063</v>
      </c>
      <c r="J782" s="35">
        <f>ROUND((Reference!C$16*List!$H782)+Reference!C$17,0)</f>
        <v>1585</v>
      </c>
      <c r="K782" s="35">
        <f>ROUND((Reference!D$16*List!$H782)+Reference!D$17,0)</f>
        <v>1900</v>
      </c>
      <c r="L782" s="35">
        <f>ROUND((Reference!E$16*List!$H782)+Reference!E$17,0)</f>
        <v>2348</v>
      </c>
      <c r="M782" s="35">
        <f>ROUND((Reference!F$16*List!$H782)+Reference!F$17,0)</f>
        <v>2446</v>
      </c>
      <c r="N782" s="35">
        <f>ROUND((Reference!G$16*List!$H782)+Reference!G$17,0)</f>
        <v>2769</v>
      </c>
      <c r="O782" s="35">
        <f>ROUND((Reference!H$16*List!$H782)+Reference!H$17,0)</f>
        <v>2875</v>
      </c>
      <c r="P782" s="35">
        <f>ROUND((Reference!I$16*List!$H782)+Reference!I$17,0)</f>
        <v>2988</v>
      </c>
      <c r="Q782" s="35">
        <f>ROUND((Reference!J$16*List!$H782)+Reference!J$17,0)</f>
        <v>3460</v>
      </c>
      <c r="R782" s="35">
        <f>ROUND((Reference!K$16*List!$H782)+Reference!K$17,0)</f>
        <v>3570</v>
      </c>
      <c r="S782" s="35">
        <f>ROUND((Reference!L$16*List!$H782)+Reference!L$17,0)</f>
        <v>3852</v>
      </c>
      <c r="T782" s="35">
        <f>ROUND((Reference!M$16*List!$H782)+Reference!M$17,0)</f>
        <v>4600</v>
      </c>
      <c r="U782" s="35">
        <f>ROUND((Reference!N$16*List!$H782)+Reference!N$17,0)</f>
        <v>18561</v>
      </c>
      <c r="V782" s="36">
        <f>ROUND((Reference!O$16*List!$H782)+Reference!O$17,0)</f>
        <v>690</v>
      </c>
      <c r="W782" s="36">
        <f>ROUND((Reference!P$16*List!$H782)+Reference!P$17,0)</f>
        <v>972</v>
      </c>
      <c r="X782" s="36">
        <f>ROUND((Reference!Q$16*List!$H782)+Reference!Q$17,0)</f>
        <v>486</v>
      </c>
      <c r="Y782" s="37"/>
      <c r="Z782" s="4" t="str">
        <f t="shared" si="23"/>
        <v>OHIO, Indiana</v>
      </c>
      <c r="AA782" s="31" t="s">
        <v>199</v>
      </c>
      <c r="AB782" s="38" t="s">
        <v>54</v>
      </c>
      <c r="AC782" s="32" t="s">
        <v>2471</v>
      </c>
      <c r="AD782" s="39"/>
      <c r="AE782">
        <f t="shared" si="24"/>
        <v>0.92610000000000003</v>
      </c>
    </row>
    <row r="783" spans="1:31" x14ac:dyDescent="0.35">
      <c r="A783" s="28" t="s">
        <v>2605</v>
      </c>
      <c r="B783" s="28" t="s">
        <v>2606</v>
      </c>
      <c r="C783" s="29">
        <v>99915</v>
      </c>
      <c r="D783" s="30" t="s">
        <v>111</v>
      </c>
      <c r="E783" s="31" t="s">
        <v>907</v>
      </c>
      <c r="F783" s="55" t="s">
        <v>2471</v>
      </c>
      <c r="G783" s="33" t="s">
        <v>64</v>
      </c>
      <c r="H783" s="44">
        <v>0.83840000000000003</v>
      </c>
      <c r="I783" s="35">
        <f>ROUND((Reference!B$16*List!$H783)+Reference!B$17,0)</f>
        <v>988</v>
      </c>
      <c r="J783" s="35">
        <f>ROUND((Reference!C$16*List!$H783)+Reference!C$17,0)</f>
        <v>1473</v>
      </c>
      <c r="K783" s="35">
        <f>ROUND((Reference!D$16*List!$H783)+Reference!D$17,0)</f>
        <v>1765</v>
      </c>
      <c r="L783" s="35">
        <f>ROUND((Reference!E$16*List!$H783)+Reference!E$17,0)</f>
        <v>2182</v>
      </c>
      <c r="M783" s="35">
        <f>ROUND((Reference!F$16*List!$H783)+Reference!F$17,0)</f>
        <v>2273</v>
      </c>
      <c r="N783" s="35">
        <f>ROUND((Reference!G$16*List!$H783)+Reference!G$17,0)</f>
        <v>2574</v>
      </c>
      <c r="O783" s="35">
        <f>ROUND((Reference!H$16*List!$H783)+Reference!H$17,0)</f>
        <v>2672</v>
      </c>
      <c r="P783" s="35">
        <f>ROUND((Reference!I$16*List!$H783)+Reference!I$17,0)</f>
        <v>2777</v>
      </c>
      <c r="Q783" s="35">
        <f>ROUND((Reference!J$16*List!$H783)+Reference!J$17,0)</f>
        <v>3216</v>
      </c>
      <c r="R783" s="35">
        <f>ROUND((Reference!K$16*List!$H783)+Reference!K$17,0)</f>
        <v>3317</v>
      </c>
      <c r="S783" s="35">
        <f>ROUND((Reference!L$16*List!$H783)+Reference!L$17,0)</f>
        <v>3579</v>
      </c>
      <c r="T783" s="35">
        <f>ROUND((Reference!M$16*List!$H783)+Reference!M$17,0)</f>
        <v>4275</v>
      </c>
      <c r="U783" s="35">
        <f>ROUND((Reference!N$16*List!$H783)+Reference!N$17,0)</f>
        <v>17249</v>
      </c>
      <c r="V783" s="36">
        <f>ROUND((Reference!O$16*List!$H783)+Reference!O$17,0)</f>
        <v>641</v>
      </c>
      <c r="W783" s="36">
        <f>ROUND((Reference!P$16*List!$H783)+Reference!P$17,0)</f>
        <v>904</v>
      </c>
      <c r="X783" s="36">
        <f>ROUND((Reference!Q$16*List!$H783)+Reference!Q$17,0)</f>
        <v>452</v>
      </c>
      <c r="Y783" s="37"/>
      <c r="Z783" s="4" t="str">
        <f t="shared" ref="Z783:Z846" si="25">CONCATENATE(AA783, AB783, AC783)</f>
        <v>ORANGE, Indiana</v>
      </c>
      <c r="AA783" s="42" t="s">
        <v>907</v>
      </c>
      <c r="AB783" s="38" t="s">
        <v>54</v>
      </c>
      <c r="AC783" s="43" t="s">
        <v>2471</v>
      </c>
      <c r="AD783" s="45"/>
      <c r="AE783">
        <f t="shared" ref="AE783:AE846" si="26">IFERROR(INDEX($AH:$AH,MATCH($C783,$AF:$AF,0)),"")</f>
        <v>0.83840000000000003</v>
      </c>
    </row>
    <row r="784" spans="1:31" x14ac:dyDescent="0.35">
      <c r="A784" s="28" t="s">
        <v>2607</v>
      </c>
      <c r="B784" s="28" t="s">
        <v>2608</v>
      </c>
      <c r="C784" s="29">
        <v>14020</v>
      </c>
      <c r="D784" s="30" t="s">
        <v>419</v>
      </c>
      <c r="E784" s="31" t="s">
        <v>2609</v>
      </c>
      <c r="F784" s="54" t="s">
        <v>2471</v>
      </c>
      <c r="G784" s="33" t="s">
        <v>53</v>
      </c>
      <c r="H784" s="44">
        <v>0.92900000000000005</v>
      </c>
      <c r="I784" s="35">
        <f>ROUND((Reference!B$16*List!$H784)+Reference!B$17,0)</f>
        <v>1065</v>
      </c>
      <c r="J784" s="35">
        <f>ROUND((Reference!C$16*List!$H784)+Reference!C$17,0)</f>
        <v>1589</v>
      </c>
      <c r="K784" s="35">
        <f>ROUND((Reference!D$16*List!$H784)+Reference!D$17,0)</f>
        <v>1904</v>
      </c>
      <c r="L784" s="35">
        <f>ROUND((Reference!E$16*List!$H784)+Reference!E$17,0)</f>
        <v>2354</v>
      </c>
      <c r="M784" s="35">
        <f>ROUND((Reference!F$16*List!$H784)+Reference!F$17,0)</f>
        <v>2452</v>
      </c>
      <c r="N784" s="35">
        <f>ROUND((Reference!G$16*List!$H784)+Reference!G$17,0)</f>
        <v>2776</v>
      </c>
      <c r="O784" s="35">
        <f>ROUND((Reference!H$16*List!$H784)+Reference!H$17,0)</f>
        <v>2882</v>
      </c>
      <c r="P784" s="35">
        <f>ROUND((Reference!I$16*List!$H784)+Reference!I$17,0)</f>
        <v>2995</v>
      </c>
      <c r="Q784" s="35">
        <f>ROUND((Reference!J$16*List!$H784)+Reference!J$17,0)</f>
        <v>3468</v>
      </c>
      <c r="R784" s="35">
        <f>ROUND((Reference!K$16*List!$H784)+Reference!K$17,0)</f>
        <v>3578</v>
      </c>
      <c r="S784" s="35">
        <f>ROUND((Reference!L$16*List!$H784)+Reference!L$17,0)</f>
        <v>3861</v>
      </c>
      <c r="T784" s="35">
        <f>ROUND((Reference!M$16*List!$H784)+Reference!M$17,0)</f>
        <v>4611</v>
      </c>
      <c r="U784" s="35">
        <f>ROUND((Reference!N$16*List!$H784)+Reference!N$17,0)</f>
        <v>18605</v>
      </c>
      <c r="V784" s="36">
        <f>ROUND((Reference!O$16*List!$H784)+Reference!O$17,0)</f>
        <v>692</v>
      </c>
      <c r="W784" s="36">
        <f>ROUND((Reference!P$16*List!$H784)+Reference!P$17,0)</f>
        <v>975</v>
      </c>
      <c r="X784" s="36">
        <f>ROUND((Reference!Q$16*List!$H784)+Reference!Q$17,0)</f>
        <v>487</v>
      </c>
      <c r="Y784" s="37"/>
      <c r="Z784" s="4" t="str">
        <f t="shared" si="25"/>
        <v>OWEN, Indiana</v>
      </c>
      <c r="AA784" s="42" t="s">
        <v>2609</v>
      </c>
      <c r="AB784" s="38" t="s">
        <v>54</v>
      </c>
      <c r="AC784" s="43" t="s">
        <v>2471</v>
      </c>
      <c r="AD784" s="45"/>
      <c r="AE784">
        <f t="shared" si="26"/>
        <v>0.92900000000000005</v>
      </c>
    </row>
    <row r="785" spans="1:31" x14ac:dyDescent="0.35">
      <c r="A785" s="28" t="s">
        <v>2610</v>
      </c>
      <c r="B785" s="28" t="s">
        <v>2611</v>
      </c>
      <c r="C785" s="41">
        <v>45460</v>
      </c>
      <c r="D785" s="30" t="s">
        <v>1672</v>
      </c>
      <c r="E785" s="42" t="s">
        <v>2612</v>
      </c>
      <c r="F785" s="55" t="s">
        <v>2471</v>
      </c>
      <c r="G785" s="33" t="s">
        <v>53</v>
      </c>
      <c r="H785" s="44">
        <v>0.87540000000000007</v>
      </c>
      <c r="I785" s="35">
        <f>ROUND((Reference!B$16*List!$H785)+Reference!B$17,0)</f>
        <v>1019</v>
      </c>
      <c r="J785" s="35">
        <f>ROUND((Reference!C$16*List!$H785)+Reference!C$17,0)</f>
        <v>1521</v>
      </c>
      <c r="K785" s="35">
        <f>ROUND((Reference!D$16*List!$H785)+Reference!D$17,0)</f>
        <v>1822</v>
      </c>
      <c r="L785" s="35">
        <f>ROUND((Reference!E$16*List!$H785)+Reference!E$17,0)</f>
        <v>2252</v>
      </c>
      <c r="M785" s="35">
        <f>ROUND((Reference!F$16*List!$H785)+Reference!F$17,0)</f>
        <v>2346</v>
      </c>
      <c r="N785" s="35">
        <f>ROUND((Reference!G$16*List!$H785)+Reference!G$17,0)</f>
        <v>2656</v>
      </c>
      <c r="O785" s="35">
        <f>ROUND((Reference!H$16*List!$H785)+Reference!H$17,0)</f>
        <v>2758</v>
      </c>
      <c r="P785" s="35">
        <f>ROUND((Reference!I$16*List!$H785)+Reference!I$17,0)</f>
        <v>2866</v>
      </c>
      <c r="Q785" s="35">
        <f>ROUND((Reference!J$16*List!$H785)+Reference!J$17,0)</f>
        <v>3319</v>
      </c>
      <c r="R785" s="35">
        <f>ROUND((Reference!K$16*List!$H785)+Reference!K$17,0)</f>
        <v>3424</v>
      </c>
      <c r="S785" s="35">
        <f>ROUND((Reference!L$16*List!$H785)+Reference!L$17,0)</f>
        <v>3694</v>
      </c>
      <c r="T785" s="35">
        <f>ROUND((Reference!M$16*List!$H785)+Reference!M$17,0)</f>
        <v>4412</v>
      </c>
      <c r="U785" s="35">
        <f>ROUND((Reference!N$16*List!$H785)+Reference!N$17,0)</f>
        <v>17803</v>
      </c>
      <c r="V785" s="36">
        <f>ROUND((Reference!O$16*List!$H785)+Reference!O$17,0)</f>
        <v>662</v>
      </c>
      <c r="W785" s="36">
        <f>ROUND((Reference!P$16*List!$H785)+Reference!P$17,0)</f>
        <v>933</v>
      </c>
      <c r="X785" s="36">
        <f>ROUND((Reference!Q$16*List!$H785)+Reference!Q$17,0)</f>
        <v>466</v>
      </c>
      <c r="Y785" s="37"/>
      <c r="Z785" s="4" t="str">
        <f t="shared" si="25"/>
        <v>PARKE, Indiana</v>
      </c>
      <c r="AA785" s="42" t="s">
        <v>2612</v>
      </c>
      <c r="AB785" s="38" t="s">
        <v>54</v>
      </c>
      <c r="AC785" s="43" t="s">
        <v>2471</v>
      </c>
      <c r="AD785" s="45"/>
      <c r="AE785">
        <f t="shared" si="26"/>
        <v>0.87540000000000007</v>
      </c>
    </row>
    <row r="786" spans="1:31" x14ac:dyDescent="0.35">
      <c r="A786" s="28" t="s">
        <v>2613</v>
      </c>
      <c r="B786" s="28" t="s">
        <v>2614</v>
      </c>
      <c r="C786" s="41">
        <v>99915</v>
      </c>
      <c r="D786" s="30" t="s">
        <v>111</v>
      </c>
      <c r="E786" s="42" t="s">
        <v>274</v>
      </c>
      <c r="F786" s="55" t="s">
        <v>2471</v>
      </c>
      <c r="G786" s="33" t="s">
        <v>64</v>
      </c>
      <c r="H786" s="40">
        <v>0.83840000000000003</v>
      </c>
      <c r="I786" s="35">
        <f>ROUND((Reference!B$16*List!$H786)+Reference!B$17,0)</f>
        <v>988</v>
      </c>
      <c r="J786" s="35">
        <f>ROUND((Reference!C$16*List!$H786)+Reference!C$17,0)</f>
        <v>1473</v>
      </c>
      <c r="K786" s="35">
        <f>ROUND((Reference!D$16*List!$H786)+Reference!D$17,0)</f>
        <v>1765</v>
      </c>
      <c r="L786" s="35">
        <f>ROUND((Reference!E$16*List!$H786)+Reference!E$17,0)</f>
        <v>2182</v>
      </c>
      <c r="M786" s="35">
        <f>ROUND((Reference!F$16*List!$H786)+Reference!F$17,0)</f>
        <v>2273</v>
      </c>
      <c r="N786" s="35">
        <f>ROUND((Reference!G$16*List!$H786)+Reference!G$17,0)</f>
        <v>2574</v>
      </c>
      <c r="O786" s="35">
        <f>ROUND((Reference!H$16*List!$H786)+Reference!H$17,0)</f>
        <v>2672</v>
      </c>
      <c r="P786" s="35">
        <f>ROUND((Reference!I$16*List!$H786)+Reference!I$17,0)</f>
        <v>2777</v>
      </c>
      <c r="Q786" s="35">
        <f>ROUND((Reference!J$16*List!$H786)+Reference!J$17,0)</f>
        <v>3216</v>
      </c>
      <c r="R786" s="35">
        <f>ROUND((Reference!K$16*List!$H786)+Reference!K$17,0)</f>
        <v>3317</v>
      </c>
      <c r="S786" s="35">
        <f>ROUND((Reference!L$16*List!$H786)+Reference!L$17,0)</f>
        <v>3579</v>
      </c>
      <c r="T786" s="35">
        <f>ROUND((Reference!M$16*List!$H786)+Reference!M$17,0)</f>
        <v>4275</v>
      </c>
      <c r="U786" s="35">
        <f>ROUND((Reference!N$16*List!$H786)+Reference!N$17,0)</f>
        <v>17249</v>
      </c>
      <c r="V786" s="36">
        <f>ROUND((Reference!O$16*List!$H786)+Reference!O$17,0)</f>
        <v>641</v>
      </c>
      <c r="W786" s="36">
        <f>ROUND((Reference!P$16*List!$H786)+Reference!P$17,0)</f>
        <v>904</v>
      </c>
      <c r="X786" s="36">
        <f>ROUND((Reference!Q$16*List!$H786)+Reference!Q$17,0)</f>
        <v>452</v>
      </c>
      <c r="Y786" s="37"/>
      <c r="Z786" s="4" t="str">
        <f t="shared" si="25"/>
        <v>PERRY, Indiana</v>
      </c>
      <c r="AA786" s="31" t="s">
        <v>274</v>
      </c>
      <c r="AB786" s="38" t="s">
        <v>54</v>
      </c>
      <c r="AC786" s="32" t="s">
        <v>2471</v>
      </c>
      <c r="AD786" s="39"/>
      <c r="AE786">
        <f t="shared" si="26"/>
        <v>0.83840000000000003</v>
      </c>
    </row>
    <row r="787" spans="1:31" x14ac:dyDescent="0.35">
      <c r="A787" s="28" t="s">
        <v>2615</v>
      </c>
      <c r="B787" s="28" t="s">
        <v>2616</v>
      </c>
      <c r="C787" s="41">
        <v>99915</v>
      </c>
      <c r="D787" s="30" t="s">
        <v>111</v>
      </c>
      <c r="E787" s="42" t="s">
        <v>282</v>
      </c>
      <c r="F787" s="55" t="s">
        <v>2471</v>
      </c>
      <c r="G787" s="33" t="s">
        <v>64</v>
      </c>
      <c r="H787" s="44">
        <v>0.83840000000000003</v>
      </c>
      <c r="I787" s="35">
        <f>ROUND((Reference!B$16*List!$H787)+Reference!B$17,0)</f>
        <v>988</v>
      </c>
      <c r="J787" s="35">
        <f>ROUND((Reference!C$16*List!$H787)+Reference!C$17,0)</f>
        <v>1473</v>
      </c>
      <c r="K787" s="35">
        <f>ROUND((Reference!D$16*List!$H787)+Reference!D$17,0)</f>
        <v>1765</v>
      </c>
      <c r="L787" s="35">
        <f>ROUND((Reference!E$16*List!$H787)+Reference!E$17,0)</f>
        <v>2182</v>
      </c>
      <c r="M787" s="35">
        <f>ROUND((Reference!F$16*List!$H787)+Reference!F$17,0)</f>
        <v>2273</v>
      </c>
      <c r="N787" s="35">
        <f>ROUND((Reference!G$16*List!$H787)+Reference!G$17,0)</f>
        <v>2574</v>
      </c>
      <c r="O787" s="35">
        <f>ROUND((Reference!H$16*List!$H787)+Reference!H$17,0)</f>
        <v>2672</v>
      </c>
      <c r="P787" s="35">
        <f>ROUND((Reference!I$16*List!$H787)+Reference!I$17,0)</f>
        <v>2777</v>
      </c>
      <c r="Q787" s="35">
        <f>ROUND((Reference!J$16*List!$H787)+Reference!J$17,0)</f>
        <v>3216</v>
      </c>
      <c r="R787" s="35">
        <f>ROUND((Reference!K$16*List!$H787)+Reference!K$17,0)</f>
        <v>3317</v>
      </c>
      <c r="S787" s="35">
        <f>ROUND((Reference!L$16*List!$H787)+Reference!L$17,0)</f>
        <v>3579</v>
      </c>
      <c r="T787" s="35">
        <f>ROUND((Reference!M$16*List!$H787)+Reference!M$17,0)</f>
        <v>4275</v>
      </c>
      <c r="U787" s="35">
        <f>ROUND((Reference!N$16*List!$H787)+Reference!N$17,0)</f>
        <v>17249</v>
      </c>
      <c r="V787" s="36">
        <f>ROUND((Reference!O$16*List!$H787)+Reference!O$17,0)</f>
        <v>641</v>
      </c>
      <c r="W787" s="36">
        <f>ROUND((Reference!P$16*List!$H787)+Reference!P$17,0)</f>
        <v>904</v>
      </c>
      <c r="X787" s="36">
        <f>ROUND((Reference!Q$16*List!$H787)+Reference!Q$17,0)</f>
        <v>452</v>
      </c>
      <c r="Y787" s="37"/>
      <c r="Z787" s="4" t="str">
        <f t="shared" si="25"/>
        <v>PIKE, Indiana</v>
      </c>
      <c r="AA787" s="42" t="s">
        <v>282</v>
      </c>
      <c r="AB787" s="38" t="s">
        <v>54</v>
      </c>
      <c r="AC787" s="43" t="s">
        <v>2471</v>
      </c>
      <c r="AD787" s="45"/>
      <c r="AE787">
        <f t="shared" si="26"/>
        <v>0.83840000000000003</v>
      </c>
    </row>
    <row r="788" spans="1:31" x14ac:dyDescent="0.35">
      <c r="A788" s="28" t="s">
        <v>2617</v>
      </c>
      <c r="B788" s="28" t="s">
        <v>2618</v>
      </c>
      <c r="C788" s="29">
        <v>23844</v>
      </c>
      <c r="D788" s="30" t="s">
        <v>796</v>
      </c>
      <c r="E788" s="31" t="s">
        <v>2619</v>
      </c>
      <c r="F788" s="54" t="s">
        <v>2471</v>
      </c>
      <c r="G788" s="33" t="s">
        <v>53</v>
      </c>
      <c r="H788" s="40">
        <v>0.91860000000000008</v>
      </c>
      <c r="I788" s="35">
        <f>ROUND((Reference!B$16*List!$H788)+Reference!B$17,0)</f>
        <v>1057</v>
      </c>
      <c r="J788" s="35">
        <f>ROUND((Reference!C$16*List!$H788)+Reference!C$17,0)</f>
        <v>1576</v>
      </c>
      <c r="K788" s="35">
        <f>ROUND((Reference!D$16*List!$H788)+Reference!D$17,0)</f>
        <v>1888</v>
      </c>
      <c r="L788" s="35">
        <f>ROUND((Reference!E$16*List!$H788)+Reference!E$17,0)</f>
        <v>2334</v>
      </c>
      <c r="M788" s="35">
        <f>ROUND((Reference!F$16*List!$H788)+Reference!F$17,0)</f>
        <v>2432</v>
      </c>
      <c r="N788" s="35">
        <f>ROUND((Reference!G$16*List!$H788)+Reference!G$17,0)</f>
        <v>2753</v>
      </c>
      <c r="O788" s="35">
        <f>ROUND((Reference!H$16*List!$H788)+Reference!H$17,0)</f>
        <v>2858</v>
      </c>
      <c r="P788" s="35">
        <f>ROUND((Reference!I$16*List!$H788)+Reference!I$17,0)</f>
        <v>2970</v>
      </c>
      <c r="Q788" s="35">
        <f>ROUND((Reference!J$16*List!$H788)+Reference!J$17,0)</f>
        <v>3439</v>
      </c>
      <c r="R788" s="35">
        <f>ROUND((Reference!K$16*List!$H788)+Reference!K$17,0)</f>
        <v>3548</v>
      </c>
      <c r="S788" s="35">
        <f>ROUND((Reference!L$16*List!$H788)+Reference!L$17,0)</f>
        <v>3829</v>
      </c>
      <c r="T788" s="35">
        <f>ROUND((Reference!M$16*List!$H788)+Reference!M$17,0)</f>
        <v>4573</v>
      </c>
      <c r="U788" s="35">
        <f>ROUND((Reference!N$16*List!$H788)+Reference!N$17,0)</f>
        <v>18449</v>
      </c>
      <c r="V788" s="36">
        <f>ROUND((Reference!O$16*List!$H788)+Reference!O$17,0)</f>
        <v>686</v>
      </c>
      <c r="W788" s="36">
        <f>ROUND((Reference!P$16*List!$H788)+Reference!P$17,0)</f>
        <v>966</v>
      </c>
      <c r="X788" s="36">
        <f>ROUND((Reference!Q$16*List!$H788)+Reference!Q$17,0)</f>
        <v>483</v>
      </c>
      <c r="Y788" s="37"/>
      <c r="Z788" s="4" t="str">
        <f t="shared" si="25"/>
        <v>PORTER, Indiana</v>
      </c>
      <c r="AA788" s="31" t="s">
        <v>2619</v>
      </c>
      <c r="AB788" s="38" t="s">
        <v>54</v>
      </c>
      <c r="AC788" s="32" t="s">
        <v>2471</v>
      </c>
      <c r="AD788" s="39"/>
      <c r="AE788">
        <f t="shared" si="26"/>
        <v>0.91860000000000008</v>
      </c>
    </row>
    <row r="789" spans="1:31" x14ac:dyDescent="0.35">
      <c r="A789" s="28" t="s">
        <v>2620</v>
      </c>
      <c r="B789" s="28" t="s">
        <v>2621</v>
      </c>
      <c r="C789" s="41">
        <v>21780</v>
      </c>
      <c r="D789" s="30" t="s">
        <v>719</v>
      </c>
      <c r="E789" s="42" t="s">
        <v>2622</v>
      </c>
      <c r="F789" s="54" t="s">
        <v>2471</v>
      </c>
      <c r="G789" s="33" t="s">
        <v>53</v>
      </c>
      <c r="H789" s="40">
        <v>0.9205000000000001</v>
      </c>
      <c r="I789" s="35">
        <f>ROUND((Reference!B$16*List!$H789)+Reference!B$17,0)</f>
        <v>1058</v>
      </c>
      <c r="J789" s="35">
        <f>ROUND((Reference!C$16*List!$H789)+Reference!C$17,0)</f>
        <v>1578</v>
      </c>
      <c r="K789" s="35">
        <f>ROUND((Reference!D$16*List!$H789)+Reference!D$17,0)</f>
        <v>1891</v>
      </c>
      <c r="L789" s="35">
        <f>ROUND((Reference!E$16*List!$H789)+Reference!E$17,0)</f>
        <v>2338</v>
      </c>
      <c r="M789" s="35">
        <f>ROUND((Reference!F$16*List!$H789)+Reference!F$17,0)</f>
        <v>2435</v>
      </c>
      <c r="N789" s="35">
        <f>ROUND((Reference!G$16*List!$H789)+Reference!G$17,0)</f>
        <v>2757</v>
      </c>
      <c r="O789" s="35">
        <f>ROUND((Reference!H$16*List!$H789)+Reference!H$17,0)</f>
        <v>2862</v>
      </c>
      <c r="P789" s="35">
        <f>ROUND((Reference!I$16*List!$H789)+Reference!I$17,0)</f>
        <v>2975</v>
      </c>
      <c r="Q789" s="35">
        <f>ROUND((Reference!J$16*List!$H789)+Reference!J$17,0)</f>
        <v>3445</v>
      </c>
      <c r="R789" s="35">
        <f>ROUND((Reference!K$16*List!$H789)+Reference!K$17,0)</f>
        <v>3554</v>
      </c>
      <c r="S789" s="35">
        <f>ROUND((Reference!L$16*List!$H789)+Reference!L$17,0)</f>
        <v>3834</v>
      </c>
      <c r="T789" s="35">
        <f>ROUND((Reference!M$16*List!$H789)+Reference!M$17,0)</f>
        <v>4580</v>
      </c>
      <c r="U789" s="35">
        <f>ROUND((Reference!N$16*List!$H789)+Reference!N$17,0)</f>
        <v>18478</v>
      </c>
      <c r="V789" s="36">
        <f>ROUND((Reference!O$16*List!$H789)+Reference!O$17,0)</f>
        <v>687</v>
      </c>
      <c r="W789" s="36">
        <f>ROUND((Reference!P$16*List!$H789)+Reference!P$17,0)</f>
        <v>968</v>
      </c>
      <c r="X789" s="36">
        <f>ROUND((Reference!Q$16*List!$H789)+Reference!Q$17,0)</f>
        <v>484</v>
      </c>
      <c r="Y789" s="37"/>
      <c r="Z789" s="4" t="str">
        <f t="shared" si="25"/>
        <v>POSEY, Indiana</v>
      </c>
      <c r="AA789" s="31" t="s">
        <v>2622</v>
      </c>
      <c r="AB789" s="38" t="s">
        <v>54</v>
      </c>
      <c r="AC789" s="32" t="s">
        <v>2471</v>
      </c>
      <c r="AD789" s="39"/>
      <c r="AE789">
        <f t="shared" si="26"/>
        <v>0.9205000000000001</v>
      </c>
    </row>
    <row r="790" spans="1:31" x14ac:dyDescent="0.35">
      <c r="A790" s="28" t="s">
        <v>2623</v>
      </c>
      <c r="B790" s="28" t="s">
        <v>2624</v>
      </c>
      <c r="C790" s="29">
        <v>99915</v>
      </c>
      <c r="D790" s="30" t="s">
        <v>111</v>
      </c>
      <c r="E790" s="31" t="s">
        <v>722</v>
      </c>
      <c r="F790" s="55" t="s">
        <v>2471</v>
      </c>
      <c r="G790" s="33" t="s">
        <v>64</v>
      </c>
      <c r="H790" s="44">
        <v>0.83840000000000003</v>
      </c>
      <c r="I790" s="35">
        <f>ROUND((Reference!B$16*List!$H790)+Reference!B$17,0)</f>
        <v>988</v>
      </c>
      <c r="J790" s="35">
        <f>ROUND((Reference!C$16*List!$H790)+Reference!C$17,0)</f>
        <v>1473</v>
      </c>
      <c r="K790" s="35">
        <f>ROUND((Reference!D$16*List!$H790)+Reference!D$17,0)</f>
        <v>1765</v>
      </c>
      <c r="L790" s="35">
        <f>ROUND((Reference!E$16*List!$H790)+Reference!E$17,0)</f>
        <v>2182</v>
      </c>
      <c r="M790" s="35">
        <f>ROUND((Reference!F$16*List!$H790)+Reference!F$17,0)</f>
        <v>2273</v>
      </c>
      <c r="N790" s="35">
        <f>ROUND((Reference!G$16*List!$H790)+Reference!G$17,0)</f>
        <v>2574</v>
      </c>
      <c r="O790" s="35">
        <f>ROUND((Reference!H$16*List!$H790)+Reference!H$17,0)</f>
        <v>2672</v>
      </c>
      <c r="P790" s="35">
        <f>ROUND((Reference!I$16*List!$H790)+Reference!I$17,0)</f>
        <v>2777</v>
      </c>
      <c r="Q790" s="35">
        <f>ROUND((Reference!J$16*List!$H790)+Reference!J$17,0)</f>
        <v>3216</v>
      </c>
      <c r="R790" s="35">
        <f>ROUND((Reference!K$16*List!$H790)+Reference!K$17,0)</f>
        <v>3317</v>
      </c>
      <c r="S790" s="35">
        <f>ROUND((Reference!L$16*List!$H790)+Reference!L$17,0)</f>
        <v>3579</v>
      </c>
      <c r="T790" s="35">
        <f>ROUND((Reference!M$16*List!$H790)+Reference!M$17,0)</f>
        <v>4275</v>
      </c>
      <c r="U790" s="35">
        <f>ROUND((Reference!N$16*List!$H790)+Reference!N$17,0)</f>
        <v>17249</v>
      </c>
      <c r="V790" s="36">
        <f>ROUND((Reference!O$16*List!$H790)+Reference!O$17,0)</f>
        <v>641</v>
      </c>
      <c r="W790" s="36">
        <f>ROUND((Reference!P$16*List!$H790)+Reference!P$17,0)</f>
        <v>904</v>
      </c>
      <c r="X790" s="36">
        <f>ROUND((Reference!Q$16*List!$H790)+Reference!Q$17,0)</f>
        <v>452</v>
      </c>
      <c r="Y790" s="37"/>
      <c r="Z790" s="4" t="str">
        <f t="shared" si="25"/>
        <v>PULASKI, Indiana</v>
      </c>
      <c r="AA790" s="42" t="s">
        <v>722</v>
      </c>
      <c r="AB790" s="38" t="s">
        <v>54</v>
      </c>
      <c r="AC790" s="43" t="s">
        <v>2471</v>
      </c>
      <c r="AD790" s="45"/>
      <c r="AE790">
        <f t="shared" si="26"/>
        <v>0.83840000000000003</v>
      </c>
    </row>
    <row r="791" spans="1:31" x14ac:dyDescent="0.35">
      <c r="A791" s="28" t="s">
        <v>2625</v>
      </c>
      <c r="B791" s="28" t="s">
        <v>2626</v>
      </c>
      <c r="C791" s="41">
        <v>26900</v>
      </c>
      <c r="D791" s="30" t="s">
        <v>937</v>
      </c>
      <c r="E791" s="42" t="s">
        <v>1537</v>
      </c>
      <c r="F791" s="54" t="s">
        <v>2471</v>
      </c>
      <c r="G791" s="33" t="s">
        <v>53</v>
      </c>
      <c r="H791" s="40">
        <v>0.97860000000000003</v>
      </c>
      <c r="I791" s="35">
        <f>ROUND((Reference!B$16*List!$H791)+Reference!B$17,0)</f>
        <v>1108</v>
      </c>
      <c r="J791" s="35">
        <f>ROUND((Reference!C$16*List!$H791)+Reference!C$17,0)</f>
        <v>1652</v>
      </c>
      <c r="K791" s="35">
        <f>ROUND((Reference!D$16*List!$H791)+Reference!D$17,0)</f>
        <v>1980</v>
      </c>
      <c r="L791" s="35">
        <f>ROUND((Reference!E$16*List!$H791)+Reference!E$17,0)</f>
        <v>2448</v>
      </c>
      <c r="M791" s="35">
        <f>ROUND((Reference!F$16*List!$H791)+Reference!F$17,0)</f>
        <v>2550</v>
      </c>
      <c r="N791" s="35">
        <f>ROUND((Reference!G$16*List!$H791)+Reference!G$17,0)</f>
        <v>2887</v>
      </c>
      <c r="O791" s="35">
        <f>ROUND((Reference!H$16*List!$H791)+Reference!H$17,0)</f>
        <v>2997</v>
      </c>
      <c r="P791" s="35">
        <f>ROUND((Reference!I$16*List!$H791)+Reference!I$17,0)</f>
        <v>3115</v>
      </c>
      <c r="Q791" s="35">
        <f>ROUND((Reference!J$16*List!$H791)+Reference!J$17,0)</f>
        <v>3607</v>
      </c>
      <c r="R791" s="35">
        <f>ROUND((Reference!K$16*List!$H791)+Reference!K$17,0)</f>
        <v>3721</v>
      </c>
      <c r="S791" s="35">
        <f>ROUND((Reference!L$16*List!$H791)+Reference!L$17,0)</f>
        <v>4015</v>
      </c>
      <c r="T791" s="35">
        <f>ROUND((Reference!M$16*List!$H791)+Reference!M$17,0)</f>
        <v>4795</v>
      </c>
      <c r="U791" s="35">
        <f>ROUND((Reference!N$16*List!$H791)+Reference!N$17,0)</f>
        <v>19347</v>
      </c>
      <c r="V791" s="36">
        <f>ROUND((Reference!O$16*List!$H791)+Reference!O$17,0)</f>
        <v>719</v>
      </c>
      <c r="W791" s="36">
        <f>ROUND((Reference!P$16*List!$H791)+Reference!P$17,0)</f>
        <v>1013</v>
      </c>
      <c r="X791" s="36">
        <f>ROUND((Reference!Q$16*List!$H791)+Reference!Q$17,0)</f>
        <v>507</v>
      </c>
      <c r="Y791" s="37"/>
      <c r="Z791" s="4" t="str">
        <f t="shared" si="25"/>
        <v>PUTNAM, Indiana</v>
      </c>
      <c r="AA791" s="31" t="s">
        <v>1537</v>
      </c>
      <c r="AB791" s="38" t="s">
        <v>54</v>
      </c>
      <c r="AC791" s="32" t="s">
        <v>2471</v>
      </c>
      <c r="AD791" s="39"/>
      <c r="AE791">
        <f t="shared" si="26"/>
        <v>0.97860000000000003</v>
      </c>
    </row>
    <row r="792" spans="1:31" x14ac:dyDescent="0.35">
      <c r="A792" s="28" t="s">
        <v>2627</v>
      </c>
      <c r="B792" s="28" t="s">
        <v>2628</v>
      </c>
      <c r="C792" s="29">
        <v>99915</v>
      </c>
      <c r="D792" s="30" t="s">
        <v>111</v>
      </c>
      <c r="E792" s="31" t="s">
        <v>286</v>
      </c>
      <c r="F792" s="55" t="s">
        <v>2471</v>
      </c>
      <c r="G792" s="33" t="s">
        <v>64</v>
      </c>
      <c r="H792" s="44">
        <v>0.83840000000000003</v>
      </c>
      <c r="I792" s="35">
        <f>ROUND((Reference!B$16*List!$H792)+Reference!B$17,0)</f>
        <v>988</v>
      </c>
      <c r="J792" s="35">
        <f>ROUND((Reference!C$16*List!$H792)+Reference!C$17,0)</f>
        <v>1473</v>
      </c>
      <c r="K792" s="35">
        <f>ROUND((Reference!D$16*List!$H792)+Reference!D$17,0)</f>
        <v>1765</v>
      </c>
      <c r="L792" s="35">
        <f>ROUND((Reference!E$16*List!$H792)+Reference!E$17,0)</f>
        <v>2182</v>
      </c>
      <c r="M792" s="35">
        <f>ROUND((Reference!F$16*List!$H792)+Reference!F$17,0)</f>
        <v>2273</v>
      </c>
      <c r="N792" s="35">
        <f>ROUND((Reference!G$16*List!$H792)+Reference!G$17,0)</f>
        <v>2574</v>
      </c>
      <c r="O792" s="35">
        <f>ROUND((Reference!H$16*List!$H792)+Reference!H$17,0)</f>
        <v>2672</v>
      </c>
      <c r="P792" s="35">
        <f>ROUND((Reference!I$16*List!$H792)+Reference!I$17,0)</f>
        <v>2777</v>
      </c>
      <c r="Q792" s="35">
        <f>ROUND((Reference!J$16*List!$H792)+Reference!J$17,0)</f>
        <v>3216</v>
      </c>
      <c r="R792" s="35">
        <f>ROUND((Reference!K$16*List!$H792)+Reference!K$17,0)</f>
        <v>3317</v>
      </c>
      <c r="S792" s="35">
        <f>ROUND((Reference!L$16*List!$H792)+Reference!L$17,0)</f>
        <v>3579</v>
      </c>
      <c r="T792" s="35">
        <f>ROUND((Reference!M$16*List!$H792)+Reference!M$17,0)</f>
        <v>4275</v>
      </c>
      <c r="U792" s="35">
        <f>ROUND((Reference!N$16*List!$H792)+Reference!N$17,0)</f>
        <v>17249</v>
      </c>
      <c r="V792" s="36">
        <f>ROUND((Reference!O$16*List!$H792)+Reference!O$17,0)</f>
        <v>641</v>
      </c>
      <c r="W792" s="36">
        <f>ROUND((Reference!P$16*List!$H792)+Reference!P$17,0)</f>
        <v>904</v>
      </c>
      <c r="X792" s="36">
        <f>ROUND((Reference!Q$16*List!$H792)+Reference!Q$17,0)</f>
        <v>452</v>
      </c>
      <c r="Y792" s="37"/>
      <c r="Z792" s="4" t="str">
        <f t="shared" si="25"/>
        <v>RANDOLPH, Indiana</v>
      </c>
      <c r="AA792" s="42" t="s">
        <v>286</v>
      </c>
      <c r="AB792" s="38" t="s">
        <v>54</v>
      </c>
      <c r="AC792" s="43" t="s">
        <v>2471</v>
      </c>
      <c r="AD792" s="45"/>
      <c r="AE792">
        <f t="shared" si="26"/>
        <v>0.83840000000000003</v>
      </c>
    </row>
    <row r="793" spans="1:31" x14ac:dyDescent="0.35">
      <c r="A793" s="28" t="s">
        <v>2629</v>
      </c>
      <c r="B793" s="28" t="s">
        <v>2630</v>
      </c>
      <c r="C793" s="29">
        <v>99915</v>
      </c>
      <c r="D793" s="30" t="s">
        <v>111</v>
      </c>
      <c r="E793" s="31" t="s">
        <v>2631</v>
      </c>
      <c r="F793" s="55" t="s">
        <v>2471</v>
      </c>
      <c r="G793" s="33" t="s">
        <v>64</v>
      </c>
      <c r="H793" s="40">
        <v>0.83840000000000003</v>
      </c>
      <c r="I793" s="35">
        <f>ROUND((Reference!B$16*List!$H793)+Reference!B$17,0)</f>
        <v>988</v>
      </c>
      <c r="J793" s="35">
        <f>ROUND((Reference!C$16*List!$H793)+Reference!C$17,0)</f>
        <v>1473</v>
      </c>
      <c r="K793" s="35">
        <f>ROUND((Reference!D$16*List!$H793)+Reference!D$17,0)</f>
        <v>1765</v>
      </c>
      <c r="L793" s="35">
        <f>ROUND((Reference!E$16*List!$H793)+Reference!E$17,0)</f>
        <v>2182</v>
      </c>
      <c r="M793" s="35">
        <f>ROUND((Reference!F$16*List!$H793)+Reference!F$17,0)</f>
        <v>2273</v>
      </c>
      <c r="N793" s="35">
        <f>ROUND((Reference!G$16*List!$H793)+Reference!G$17,0)</f>
        <v>2574</v>
      </c>
      <c r="O793" s="35">
        <f>ROUND((Reference!H$16*List!$H793)+Reference!H$17,0)</f>
        <v>2672</v>
      </c>
      <c r="P793" s="35">
        <f>ROUND((Reference!I$16*List!$H793)+Reference!I$17,0)</f>
        <v>2777</v>
      </c>
      <c r="Q793" s="35">
        <f>ROUND((Reference!J$16*List!$H793)+Reference!J$17,0)</f>
        <v>3216</v>
      </c>
      <c r="R793" s="35">
        <f>ROUND((Reference!K$16*List!$H793)+Reference!K$17,0)</f>
        <v>3317</v>
      </c>
      <c r="S793" s="35">
        <f>ROUND((Reference!L$16*List!$H793)+Reference!L$17,0)</f>
        <v>3579</v>
      </c>
      <c r="T793" s="35">
        <f>ROUND((Reference!M$16*List!$H793)+Reference!M$17,0)</f>
        <v>4275</v>
      </c>
      <c r="U793" s="35">
        <f>ROUND((Reference!N$16*List!$H793)+Reference!N$17,0)</f>
        <v>17249</v>
      </c>
      <c r="V793" s="36">
        <f>ROUND((Reference!O$16*List!$H793)+Reference!O$17,0)</f>
        <v>641</v>
      </c>
      <c r="W793" s="36">
        <f>ROUND((Reference!P$16*List!$H793)+Reference!P$17,0)</f>
        <v>904</v>
      </c>
      <c r="X793" s="36">
        <f>ROUND((Reference!Q$16*List!$H793)+Reference!Q$17,0)</f>
        <v>452</v>
      </c>
      <c r="Y793" s="37"/>
      <c r="Z793" s="4" t="str">
        <f t="shared" si="25"/>
        <v>RIPLEY, Indiana</v>
      </c>
      <c r="AA793" s="31" t="s">
        <v>2631</v>
      </c>
      <c r="AB793" s="38" t="s">
        <v>54</v>
      </c>
      <c r="AC793" s="32" t="s">
        <v>2471</v>
      </c>
      <c r="AD793" s="39"/>
      <c r="AE793">
        <f t="shared" si="26"/>
        <v>0.83840000000000003</v>
      </c>
    </row>
    <row r="794" spans="1:31" x14ac:dyDescent="0.35">
      <c r="A794" s="28" t="s">
        <v>2632</v>
      </c>
      <c r="B794" s="28" t="s">
        <v>2633</v>
      </c>
      <c r="C794" s="29">
        <v>99915</v>
      </c>
      <c r="D794" s="30" t="s">
        <v>111</v>
      </c>
      <c r="E794" s="31" t="s">
        <v>2634</v>
      </c>
      <c r="F794" s="55" t="s">
        <v>2471</v>
      </c>
      <c r="G794" s="33" t="s">
        <v>64</v>
      </c>
      <c r="H794" s="44">
        <v>0.83840000000000003</v>
      </c>
      <c r="I794" s="35">
        <f>ROUND((Reference!B$16*List!$H794)+Reference!B$17,0)</f>
        <v>988</v>
      </c>
      <c r="J794" s="35">
        <f>ROUND((Reference!C$16*List!$H794)+Reference!C$17,0)</f>
        <v>1473</v>
      </c>
      <c r="K794" s="35">
        <f>ROUND((Reference!D$16*List!$H794)+Reference!D$17,0)</f>
        <v>1765</v>
      </c>
      <c r="L794" s="35">
        <f>ROUND((Reference!E$16*List!$H794)+Reference!E$17,0)</f>
        <v>2182</v>
      </c>
      <c r="M794" s="35">
        <f>ROUND((Reference!F$16*List!$H794)+Reference!F$17,0)</f>
        <v>2273</v>
      </c>
      <c r="N794" s="35">
        <f>ROUND((Reference!G$16*List!$H794)+Reference!G$17,0)</f>
        <v>2574</v>
      </c>
      <c r="O794" s="35">
        <f>ROUND((Reference!H$16*List!$H794)+Reference!H$17,0)</f>
        <v>2672</v>
      </c>
      <c r="P794" s="35">
        <f>ROUND((Reference!I$16*List!$H794)+Reference!I$17,0)</f>
        <v>2777</v>
      </c>
      <c r="Q794" s="35">
        <f>ROUND((Reference!J$16*List!$H794)+Reference!J$17,0)</f>
        <v>3216</v>
      </c>
      <c r="R794" s="35">
        <f>ROUND((Reference!K$16*List!$H794)+Reference!K$17,0)</f>
        <v>3317</v>
      </c>
      <c r="S794" s="35">
        <f>ROUND((Reference!L$16*List!$H794)+Reference!L$17,0)</f>
        <v>3579</v>
      </c>
      <c r="T794" s="35">
        <f>ROUND((Reference!M$16*List!$H794)+Reference!M$17,0)</f>
        <v>4275</v>
      </c>
      <c r="U794" s="35">
        <f>ROUND((Reference!N$16*List!$H794)+Reference!N$17,0)</f>
        <v>17249</v>
      </c>
      <c r="V794" s="36">
        <f>ROUND((Reference!O$16*List!$H794)+Reference!O$17,0)</f>
        <v>641</v>
      </c>
      <c r="W794" s="36">
        <f>ROUND((Reference!P$16*List!$H794)+Reference!P$17,0)</f>
        <v>904</v>
      </c>
      <c r="X794" s="36">
        <f>ROUND((Reference!Q$16*List!$H794)+Reference!Q$17,0)</f>
        <v>452</v>
      </c>
      <c r="Y794" s="37"/>
      <c r="Z794" s="4" t="str">
        <f t="shared" si="25"/>
        <v>RUSH, Indiana</v>
      </c>
      <c r="AA794" s="42" t="s">
        <v>2634</v>
      </c>
      <c r="AB794" s="38" t="s">
        <v>54</v>
      </c>
      <c r="AC794" s="43" t="s">
        <v>2471</v>
      </c>
      <c r="AD794" s="45"/>
      <c r="AE794">
        <f t="shared" si="26"/>
        <v>0.83840000000000003</v>
      </c>
    </row>
    <row r="795" spans="1:31" x14ac:dyDescent="0.35">
      <c r="A795" s="28" t="s">
        <v>2635</v>
      </c>
      <c r="B795" s="28" t="s">
        <v>2636</v>
      </c>
      <c r="C795" s="29">
        <v>43780</v>
      </c>
      <c r="D795" s="30" t="s">
        <v>1617</v>
      </c>
      <c r="E795" s="31" t="s">
        <v>2637</v>
      </c>
      <c r="F795" s="54" t="s">
        <v>2471</v>
      </c>
      <c r="G795" s="33" t="s">
        <v>53</v>
      </c>
      <c r="H795" s="44">
        <v>0.97720000000000007</v>
      </c>
      <c r="I795" s="35">
        <f>ROUND((Reference!B$16*List!$H795)+Reference!B$17,0)</f>
        <v>1107</v>
      </c>
      <c r="J795" s="35">
        <f>ROUND((Reference!C$16*List!$H795)+Reference!C$17,0)</f>
        <v>1651</v>
      </c>
      <c r="K795" s="35">
        <f>ROUND((Reference!D$16*List!$H795)+Reference!D$17,0)</f>
        <v>1978</v>
      </c>
      <c r="L795" s="35">
        <f>ROUND((Reference!E$16*List!$H795)+Reference!E$17,0)</f>
        <v>2445</v>
      </c>
      <c r="M795" s="35">
        <f>ROUND((Reference!F$16*List!$H795)+Reference!F$17,0)</f>
        <v>2547</v>
      </c>
      <c r="N795" s="35">
        <f>ROUND((Reference!G$16*List!$H795)+Reference!G$17,0)</f>
        <v>2884</v>
      </c>
      <c r="O795" s="35">
        <f>ROUND((Reference!H$16*List!$H795)+Reference!H$17,0)</f>
        <v>2994</v>
      </c>
      <c r="P795" s="35">
        <f>ROUND((Reference!I$16*List!$H795)+Reference!I$17,0)</f>
        <v>3112</v>
      </c>
      <c r="Q795" s="35">
        <f>ROUND((Reference!J$16*List!$H795)+Reference!J$17,0)</f>
        <v>3603</v>
      </c>
      <c r="R795" s="35">
        <f>ROUND((Reference!K$16*List!$H795)+Reference!K$17,0)</f>
        <v>3717</v>
      </c>
      <c r="S795" s="35">
        <f>ROUND((Reference!L$16*List!$H795)+Reference!L$17,0)</f>
        <v>4011</v>
      </c>
      <c r="T795" s="35">
        <f>ROUND((Reference!M$16*List!$H795)+Reference!M$17,0)</f>
        <v>4790</v>
      </c>
      <c r="U795" s="35">
        <f>ROUND((Reference!N$16*List!$H795)+Reference!N$17,0)</f>
        <v>19326</v>
      </c>
      <c r="V795" s="36">
        <f>ROUND((Reference!O$16*List!$H795)+Reference!O$17,0)</f>
        <v>718</v>
      </c>
      <c r="W795" s="36">
        <f>ROUND((Reference!P$16*List!$H795)+Reference!P$17,0)</f>
        <v>1012</v>
      </c>
      <c r="X795" s="36">
        <f>ROUND((Reference!Q$16*List!$H795)+Reference!Q$17,0)</f>
        <v>506</v>
      </c>
      <c r="Y795" s="37"/>
      <c r="Z795" s="4" t="str">
        <f t="shared" si="25"/>
        <v>ST. JOSEPH, Indiana</v>
      </c>
      <c r="AA795" s="42" t="s">
        <v>2637</v>
      </c>
      <c r="AB795" s="38" t="s">
        <v>54</v>
      </c>
      <c r="AC795" s="43" t="s">
        <v>2471</v>
      </c>
      <c r="AD795" s="45"/>
      <c r="AE795">
        <f t="shared" si="26"/>
        <v>0.97720000000000007</v>
      </c>
    </row>
    <row r="796" spans="1:31" x14ac:dyDescent="0.35">
      <c r="A796" s="28" t="s">
        <v>2638</v>
      </c>
      <c r="B796" s="28" t="s">
        <v>2639</v>
      </c>
      <c r="C796" s="41">
        <v>99915</v>
      </c>
      <c r="D796" s="30" t="s">
        <v>111</v>
      </c>
      <c r="E796" s="42" t="s">
        <v>736</v>
      </c>
      <c r="F796" s="54" t="s">
        <v>2471</v>
      </c>
      <c r="G796" s="33" t="s">
        <v>64</v>
      </c>
      <c r="H796" s="44">
        <v>0.83840000000000003</v>
      </c>
      <c r="I796" s="35">
        <f>ROUND((Reference!B$16*List!$H796)+Reference!B$17,0)</f>
        <v>988</v>
      </c>
      <c r="J796" s="35">
        <f>ROUND((Reference!C$16*List!$H796)+Reference!C$17,0)</f>
        <v>1473</v>
      </c>
      <c r="K796" s="35">
        <f>ROUND((Reference!D$16*List!$H796)+Reference!D$17,0)</f>
        <v>1765</v>
      </c>
      <c r="L796" s="35">
        <f>ROUND((Reference!E$16*List!$H796)+Reference!E$17,0)</f>
        <v>2182</v>
      </c>
      <c r="M796" s="35">
        <f>ROUND((Reference!F$16*List!$H796)+Reference!F$17,0)</f>
        <v>2273</v>
      </c>
      <c r="N796" s="35">
        <f>ROUND((Reference!G$16*List!$H796)+Reference!G$17,0)</f>
        <v>2574</v>
      </c>
      <c r="O796" s="35">
        <f>ROUND((Reference!H$16*List!$H796)+Reference!H$17,0)</f>
        <v>2672</v>
      </c>
      <c r="P796" s="35">
        <f>ROUND((Reference!I$16*List!$H796)+Reference!I$17,0)</f>
        <v>2777</v>
      </c>
      <c r="Q796" s="35">
        <f>ROUND((Reference!J$16*List!$H796)+Reference!J$17,0)</f>
        <v>3216</v>
      </c>
      <c r="R796" s="35">
        <f>ROUND((Reference!K$16*List!$H796)+Reference!K$17,0)</f>
        <v>3317</v>
      </c>
      <c r="S796" s="35">
        <f>ROUND((Reference!L$16*List!$H796)+Reference!L$17,0)</f>
        <v>3579</v>
      </c>
      <c r="T796" s="35">
        <f>ROUND((Reference!M$16*List!$H796)+Reference!M$17,0)</f>
        <v>4275</v>
      </c>
      <c r="U796" s="35">
        <f>ROUND((Reference!N$16*List!$H796)+Reference!N$17,0)</f>
        <v>17249</v>
      </c>
      <c r="V796" s="36">
        <f>ROUND((Reference!O$16*List!$H796)+Reference!O$17,0)</f>
        <v>641</v>
      </c>
      <c r="W796" s="36">
        <f>ROUND((Reference!P$16*List!$H796)+Reference!P$17,0)</f>
        <v>904</v>
      </c>
      <c r="X796" s="36">
        <f>ROUND((Reference!Q$16*List!$H796)+Reference!Q$17,0)</f>
        <v>452</v>
      </c>
      <c r="Y796" s="37"/>
      <c r="Z796" s="4" t="str">
        <f t="shared" si="25"/>
        <v>SCOTT, Indiana</v>
      </c>
      <c r="AA796" s="42" t="s">
        <v>736</v>
      </c>
      <c r="AB796" s="38" t="s">
        <v>54</v>
      </c>
      <c r="AC796" s="43" t="s">
        <v>2471</v>
      </c>
      <c r="AD796" s="45"/>
      <c r="AE796">
        <f t="shared" si="26"/>
        <v>0.83840000000000003</v>
      </c>
    </row>
    <row r="797" spans="1:31" x14ac:dyDescent="0.35">
      <c r="A797" s="28" t="s">
        <v>2640</v>
      </c>
      <c r="B797" s="28" t="s">
        <v>2641</v>
      </c>
      <c r="C797" s="41">
        <v>26900</v>
      </c>
      <c r="D797" s="30" t="s">
        <v>937</v>
      </c>
      <c r="E797" s="42" t="s">
        <v>299</v>
      </c>
      <c r="F797" s="54" t="s">
        <v>2471</v>
      </c>
      <c r="G797" s="33" t="s">
        <v>53</v>
      </c>
      <c r="H797" s="40">
        <v>0.97860000000000003</v>
      </c>
      <c r="I797" s="35">
        <f>ROUND((Reference!B$16*List!$H797)+Reference!B$17,0)</f>
        <v>1108</v>
      </c>
      <c r="J797" s="35">
        <f>ROUND((Reference!C$16*List!$H797)+Reference!C$17,0)</f>
        <v>1652</v>
      </c>
      <c r="K797" s="35">
        <f>ROUND((Reference!D$16*List!$H797)+Reference!D$17,0)</f>
        <v>1980</v>
      </c>
      <c r="L797" s="35">
        <f>ROUND((Reference!E$16*List!$H797)+Reference!E$17,0)</f>
        <v>2448</v>
      </c>
      <c r="M797" s="35">
        <f>ROUND((Reference!F$16*List!$H797)+Reference!F$17,0)</f>
        <v>2550</v>
      </c>
      <c r="N797" s="35">
        <f>ROUND((Reference!G$16*List!$H797)+Reference!G$17,0)</f>
        <v>2887</v>
      </c>
      <c r="O797" s="35">
        <f>ROUND((Reference!H$16*List!$H797)+Reference!H$17,0)</f>
        <v>2997</v>
      </c>
      <c r="P797" s="35">
        <f>ROUND((Reference!I$16*List!$H797)+Reference!I$17,0)</f>
        <v>3115</v>
      </c>
      <c r="Q797" s="35">
        <f>ROUND((Reference!J$16*List!$H797)+Reference!J$17,0)</f>
        <v>3607</v>
      </c>
      <c r="R797" s="35">
        <f>ROUND((Reference!K$16*List!$H797)+Reference!K$17,0)</f>
        <v>3721</v>
      </c>
      <c r="S797" s="35">
        <f>ROUND((Reference!L$16*List!$H797)+Reference!L$17,0)</f>
        <v>4015</v>
      </c>
      <c r="T797" s="35">
        <f>ROUND((Reference!M$16*List!$H797)+Reference!M$17,0)</f>
        <v>4795</v>
      </c>
      <c r="U797" s="35">
        <f>ROUND((Reference!N$16*List!$H797)+Reference!N$17,0)</f>
        <v>19347</v>
      </c>
      <c r="V797" s="36">
        <f>ROUND((Reference!O$16*List!$H797)+Reference!O$17,0)</f>
        <v>719</v>
      </c>
      <c r="W797" s="36">
        <f>ROUND((Reference!P$16*List!$H797)+Reference!P$17,0)</f>
        <v>1013</v>
      </c>
      <c r="X797" s="36">
        <f>ROUND((Reference!Q$16*List!$H797)+Reference!Q$17,0)</f>
        <v>507</v>
      </c>
      <c r="Y797" s="37"/>
      <c r="Z797" s="4" t="str">
        <f t="shared" si="25"/>
        <v>SHELBY, Indiana</v>
      </c>
      <c r="AA797" s="31" t="s">
        <v>299</v>
      </c>
      <c r="AB797" s="38" t="s">
        <v>54</v>
      </c>
      <c r="AC797" s="32" t="s">
        <v>2471</v>
      </c>
      <c r="AD797" s="39"/>
      <c r="AE797">
        <f t="shared" si="26"/>
        <v>0.97860000000000003</v>
      </c>
    </row>
    <row r="798" spans="1:31" x14ac:dyDescent="0.35">
      <c r="A798" s="28" t="s">
        <v>2642</v>
      </c>
      <c r="B798" s="28" t="s">
        <v>2643</v>
      </c>
      <c r="C798" s="29">
        <v>99915</v>
      </c>
      <c r="D798" s="30" t="s">
        <v>111</v>
      </c>
      <c r="E798" s="31" t="s">
        <v>2644</v>
      </c>
      <c r="F798" s="55" t="s">
        <v>2471</v>
      </c>
      <c r="G798" s="33" t="s">
        <v>64</v>
      </c>
      <c r="H798" s="40">
        <v>0.83840000000000003</v>
      </c>
      <c r="I798" s="35">
        <f>ROUND((Reference!B$16*List!$H798)+Reference!B$17,0)</f>
        <v>988</v>
      </c>
      <c r="J798" s="35">
        <f>ROUND((Reference!C$16*List!$H798)+Reference!C$17,0)</f>
        <v>1473</v>
      </c>
      <c r="K798" s="35">
        <f>ROUND((Reference!D$16*List!$H798)+Reference!D$17,0)</f>
        <v>1765</v>
      </c>
      <c r="L798" s="35">
        <f>ROUND((Reference!E$16*List!$H798)+Reference!E$17,0)</f>
        <v>2182</v>
      </c>
      <c r="M798" s="35">
        <f>ROUND((Reference!F$16*List!$H798)+Reference!F$17,0)</f>
        <v>2273</v>
      </c>
      <c r="N798" s="35">
        <f>ROUND((Reference!G$16*List!$H798)+Reference!G$17,0)</f>
        <v>2574</v>
      </c>
      <c r="O798" s="35">
        <f>ROUND((Reference!H$16*List!$H798)+Reference!H$17,0)</f>
        <v>2672</v>
      </c>
      <c r="P798" s="35">
        <f>ROUND((Reference!I$16*List!$H798)+Reference!I$17,0)</f>
        <v>2777</v>
      </c>
      <c r="Q798" s="35">
        <f>ROUND((Reference!J$16*List!$H798)+Reference!J$17,0)</f>
        <v>3216</v>
      </c>
      <c r="R798" s="35">
        <f>ROUND((Reference!K$16*List!$H798)+Reference!K$17,0)</f>
        <v>3317</v>
      </c>
      <c r="S798" s="35">
        <f>ROUND((Reference!L$16*List!$H798)+Reference!L$17,0)</f>
        <v>3579</v>
      </c>
      <c r="T798" s="35">
        <f>ROUND((Reference!M$16*List!$H798)+Reference!M$17,0)</f>
        <v>4275</v>
      </c>
      <c r="U798" s="35">
        <f>ROUND((Reference!N$16*List!$H798)+Reference!N$17,0)</f>
        <v>17249</v>
      </c>
      <c r="V798" s="36">
        <f>ROUND((Reference!O$16*List!$H798)+Reference!O$17,0)</f>
        <v>641</v>
      </c>
      <c r="W798" s="36">
        <f>ROUND((Reference!P$16*List!$H798)+Reference!P$17,0)</f>
        <v>904</v>
      </c>
      <c r="X798" s="36">
        <f>ROUND((Reference!Q$16*List!$H798)+Reference!Q$17,0)</f>
        <v>452</v>
      </c>
      <c r="Y798" s="37"/>
      <c r="Z798" s="4" t="str">
        <f t="shared" si="25"/>
        <v>SPENCER, Indiana</v>
      </c>
      <c r="AA798" s="31" t="s">
        <v>2644</v>
      </c>
      <c r="AB798" s="38" t="s">
        <v>54</v>
      </c>
      <c r="AC798" s="32" t="s">
        <v>2471</v>
      </c>
      <c r="AD798" s="39"/>
      <c r="AE798">
        <f t="shared" si="26"/>
        <v>0.83840000000000003</v>
      </c>
    </row>
    <row r="799" spans="1:31" x14ac:dyDescent="0.35">
      <c r="A799" s="28" t="s">
        <v>2645</v>
      </c>
      <c r="B799" s="28" t="s">
        <v>2646</v>
      </c>
      <c r="C799" s="29">
        <v>99915</v>
      </c>
      <c r="D799" s="30" t="s">
        <v>111</v>
      </c>
      <c r="E799" s="31" t="s">
        <v>2647</v>
      </c>
      <c r="F799" s="55" t="s">
        <v>2471</v>
      </c>
      <c r="G799" s="33" t="s">
        <v>64</v>
      </c>
      <c r="H799" s="44">
        <v>0.83840000000000003</v>
      </c>
      <c r="I799" s="35">
        <f>ROUND((Reference!B$16*List!$H799)+Reference!B$17,0)</f>
        <v>988</v>
      </c>
      <c r="J799" s="35">
        <f>ROUND((Reference!C$16*List!$H799)+Reference!C$17,0)</f>
        <v>1473</v>
      </c>
      <c r="K799" s="35">
        <f>ROUND((Reference!D$16*List!$H799)+Reference!D$17,0)</f>
        <v>1765</v>
      </c>
      <c r="L799" s="35">
        <f>ROUND((Reference!E$16*List!$H799)+Reference!E$17,0)</f>
        <v>2182</v>
      </c>
      <c r="M799" s="35">
        <f>ROUND((Reference!F$16*List!$H799)+Reference!F$17,0)</f>
        <v>2273</v>
      </c>
      <c r="N799" s="35">
        <f>ROUND((Reference!G$16*List!$H799)+Reference!G$17,0)</f>
        <v>2574</v>
      </c>
      <c r="O799" s="35">
        <f>ROUND((Reference!H$16*List!$H799)+Reference!H$17,0)</f>
        <v>2672</v>
      </c>
      <c r="P799" s="35">
        <f>ROUND((Reference!I$16*List!$H799)+Reference!I$17,0)</f>
        <v>2777</v>
      </c>
      <c r="Q799" s="35">
        <f>ROUND((Reference!J$16*List!$H799)+Reference!J$17,0)</f>
        <v>3216</v>
      </c>
      <c r="R799" s="35">
        <f>ROUND((Reference!K$16*List!$H799)+Reference!K$17,0)</f>
        <v>3317</v>
      </c>
      <c r="S799" s="35">
        <f>ROUND((Reference!L$16*List!$H799)+Reference!L$17,0)</f>
        <v>3579</v>
      </c>
      <c r="T799" s="35">
        <f>ROUND((Reference!M$16*List!$H799)+Reference!M$17,0)</f>
        <v>4275</v>
      </c>
      <c r="U799" s="35">
        <f>ROUND((Reference!N$16*List!$H799)+Reference!N$17,0)</f>
        <v>17249</v>
      </c>
      <c r="V799" s="36">
        <f>ROUND((Reference!O$16*List!$H799)+Reference!O$17,0)</f>
        <v>641</v>
      </c>
      <c r="W799" s="36">
        <f>ROUND((Reference!P$16*List!$H799)+Reference!P$17,0)</f>
        <v>904</v>
      </c>
      <c r="X799" s="36">
        <f>ROUND((Reference!Q$16*List!$H799)+Reference!Q$17,0)</f>
        <v>452</v>
      </c>
      <c r="Y799" s="37"/>
      <c r="Z799" s="4" t="str">
        <f t="shared" si="25"/>
        <v>STARKE, Indiana</v>
      </c>
      <c r="AA799" s="42" t="s">
        <v>2647</v>
      </c>
      <c r="AB799" s="38" t="s">
        <v>54</v>
      </c>
      <c r="AC799" s="43" t="s">
        <v>2471</v>
      </c>
      <c r="AD799" s="45"/>
      <c r="AE799">
        <f t="shared" si="26"/>
        <v>0.83840000000000003</v>
      </c>
    </row>
    <row r="800" spans="1:31" x14ac:dyDescent="0.35">
      <c r="A800" s="28" t="s">
        <v>2648</v>
      </c>
      <c r="B800" s="28" t="s">
        <v>2649</v>
      </c>
      <c r="C800" s="41">
        <v>99915</v>
      </c>
      <c r="D800" s="30" t="s">
        <v>111</v>
      </c>
      <c r="E800" s="42" t="s">
        <v>2650</v>
      </c>
      <c r="F800" s="55" t="s">
        <v>2471</v>
      </c>
      <c r="G800" s="33" t="s">
        <v>64</v>
      </c>
      <c r="H800" s="40">
        <v>0.83840000000000003</v>
      </c>
      <c r="I800" s="35">
        <f>ROUND((Reference!B$16*List!$H800)+Reference!B$17,0)</f>
        <v>988</v>
      </c>
      <c r="J800" s="35">
        <f>ROUND((Reference!C$16*List!$H800)+Reference!C$17,0)</f>
        <v>1473</v>
      </c>
      <c r="K800" s="35">
        <f>ROUND((Reference!D$16*List!$H800)+Reference!D$17,0)</f>
        <v>1765</v>
      </c>
      <c r="L800" s="35">
        <f>ROUND((Reference!E$16*List!$H800)+Reference!E$17,0)</f>
        <v>2182</v>
      </c>
      <c r="M800" s="35">
        <f>ROUND((Reference!F$16*List!$H800)+Reference!F$17,0)</f>
        <v>2273</v>
      </c>
      <c r="N800" s="35">
        <f>ROUND((Reference!G$16*List!$H800)+Reference!G$17,0)</f>
        <v>2574</v>
      </c>
      <c r="O800" s="35">
        <f>ROUND((Reference!H$16*List!$H800)+Reference!H$17,0)</f>
        <v>2672</v>
      </c>
      <c r="P800" s="35">
        <f>ROUND((Reference!I$16*List!$H800)+Reference!I$17,0)</f>
        <v>2777</v>
      </c>
      <c r="Q800" s="35">
        <f>ROUND((Reference!J$16*List!$H800)+Reference!J$17,0)</f>
        <v>3216</v>
      </c>
      <c r="R800" s="35">
        <f>ROUND((Reference!K$16*List!$H800)+Reference!K$17,0)</f>
        <v>3317</v>
      </c>
      <c r="S800" s="35">
        <f>ROUND((Reference!L$16*List!$H800)+Reference!L$17,0)</f>
        <v>3579</v>
      </c>
      <c r="T800" s="35">
        <f>ROUND((Reference!M$16*List!$H800)+Reference!M$17,0)</f>
        <v>4275</v>
      </c>
      <c r="U800" s="35">
        <f>ROUND((Reference!N$16*List!$H800)+Reference!N$17,0)</f>
        <v>17249</v>
      </c>
      <c r="V800" s="36">
        <f>ROUND((Reference!O$16*List!$H800)+Reference!O$17,0)</f>
        <v>641</v>
      </c>
      <c r="W800" s="36">
        <f>ROUND((Reference!P$16*List!$H800)+Reference!P$17,0)</f>
        <v>904</v>
      </c>
      <c r="X800" s="36">
        <f>ROUND((Reference!Q$16*List!$H800)+Reference!Q$17,0)</f>
        <v>452</v>
      </c>
      <c r="Y800" s="37"/>
      <c r="Z800" s="4" t="str">
        <f t="shared" si="25"/>
        <v>STEUBEN, Indiana</v>
      </c>
      <c r="AA800" s="31" t="s">
        <v>2650</v>
      </c>
      <c r="AB800" s="38" t="s">
        <v>54</v>
      </c>
      <c r="AC800" s="32" t="s">
        <v>2471</v>
      </c>
      <c r="AD800" s="39"/>
      <c r="AE800">
        <f t="shared" si="26"/>
        <v>0.83840000000000003</v>
      </c>
    </row>
    <row r="801" spans="1:31" x14ac:dyDescent="0.35">
      <c r="A801" s="28" t="s">
        <v>2651</v>
      </c>
      <c r="B801" s="28" t="s">
        <v>2652</v>
      </c>
      <c r="C801" s="29">
        <v>45460</v>
      </c>
      <c r="D801" s="30" t="s">
        <v>1672</v>
      </c>
      <c r="E801" s="31" t="s">
        <v>2653</v>
      </c>
      <c r="F801" s="54" t="s">
        <v>2471</v>
      </c>
      <c r="G801" s="33" t="s">
        <v>53</v>
      </c>
      <c r="H801" s="44">
        <v>0.87540000000000007</v>
      </c>
      <c r="I801" s="35">
        <f>ROUND((Reference!B$16*List!$H801)+Reference!B$17,0)</f>
        <v>1019</v>
      </c>
      <c r="J801" s="35">
        <f>ROUND((Reference!C$16*List!$H801)+Reference!C$17,0)</f>
        <v>1521</v>
      </c>
      <c r="K801" s="35">
        <f>ROUND((Reference!D$16*List!$H801)+Reference!D$17,0)</f>
        <v>1822</v>
      </c>
      <c r="L801" s="35">
        <f>ROUND((Reference!E$16*List!$H801)+Reference!E$17,0)</f>
        <v>2252</v>
      </c>
      <c r="M801" s="35">
        <f>ROUND((Reference!F$16*List!$H801)+Reference!F$17,0)</f>
        <v>2346</v>
      </c>
      <c r="N801" s="35">
        <f>ROUND((Reference!G$16*List!$H801)+Reference!G$17,0)</f>
        <v>2656</v>
      </c>
      <c r="O801" s="35">
        <f>ROUND((Reference!H$16*List!$H801)+Reference!H$17,0)</f>
        <v>2758</v>
      </c>
      <c r="P801" s="35">
        <f>ROUND((Reference!I$16*List!$H801)+Reference!I$17,0)</f>
        <v>2866</v>
      </c>
      <c r="Q801" s="35">
        <f>ROUND((Reference!J$16*List!$H801)+Reference!J$17,0)</f>
        <v>3319</v>
      </c>
      <c r="R801" s="35">
        <f>ROUND((Reference!K$16*List!$H801)+Reference!K$17,0)</f>
        <v>3424</v>
      </c>
      <c r="S801" s="35">
        <f>ROUND((Reference!L$16*List!$H801)+Reference!L$17,0)</f>
        <v>3694</v>
      </c>
      <c r="T801" s="35">
        <f>ROUND((Reference!M$16*List!$H801)+Reference!M$17,0)</f>
        <v>4412</v>
      </c>
      <c r="U801" s="35">
        <f>ROUND((Reference!N$16*List!$H801)+Reference!N$17,0)</f>
        <v>17803</v>
      </c>
      <c r="V801" s="36">
        <f>ROUND((Reference!O$16*List!$H801)+Reference!O$17,0)</f>
        <v>662</v>
      </c>
      <c r="W801" s="36">
        <f>ROUND((Reference!P$16*List!$H801)+Reference!P$17,0)</f>
        <v>933</v>
      </c>
      <c r="X801" s="36">
        <f>ROUND((Reference!Q$16*List!$H801)+Reference!Q$17,0)</f>
        <v>466</v>
      </c>
      <c r="Y801" s="37"/>
      <c r="Z801" s="4" t="str">
        <f t="shared" si="25"/>
        <v>SULLIVAN, Indiana</v>
      </c>
      <c r="AA801" s="42" t="s">
        <v>2653</v>
      </c>
      <c r="AB801" s="38" t="s">
        <v>54</v>
      </c>
      <c r="AC801" s="43" t="s">
        <v>2471</v>
      </c>
      <c r="AD801" s="45"/>
      <c r="AE801">
        <f t="shared" si="26"/>
        <v>0.87540000000000007</v>
      </c>
    </row>
    <row r="802" spans="1:31" x14ac:dyDescent="0.35">
      <c r="A802" s="28" t="s">
        <v>2654</v>
      </c>
      <c r="B802" s="28" t="s">
        <v>2655</v>
      </c>
      <c r="C802" s="41">
        <v>99915</v>
      </c>
      <c r="D802" s="30" t="s">
        <v>111</v>
      </c>
      <c r="E802" s="42" t="s">
        <v>2656</v>
      </c>
      <c r="F802" s="55" t="s">
        <v>2471</v>
      </c>
      <c r="G802" s="33" t="s">
        <v>64</v>
      </c>
      <c r="H802" s="44">
        <v>0.83840000000000003</v>
      </c>
      <c r="I802" s="35">
        <f>ROUND((Reference!B$16*List!$H802)+Reference!B$17,0)</f>
        <v>988</v>
      </c>
      <c r="J802" s="35">
        <f>ROUND((Reference!C$16*List!$H802)+Reference!C$17,0)</f>
        <v>1473</v>
      </c>
      <c r="K802" s="35">
        <f>ROUND((Reference!D$16*List!$H802)+Reference!D$17,0)</f>
        <v>1765</v>
      </c>
      <c r="L802" s="35">
        <f>ROUND((Reference!E$16*List!$H802)+Reference!E$17,0)</f>
        <v>2182</v>
      </c>
      <c r="M802" s="35">
        <f>ROUND((Reference!F$16*List!$H802)+Reference!F$17,0)</f>
        <v>2273</v>
      </c>
      <c r="N802" s="35">
        <f>ROUND((Reference!G$16*List!$H802)+Reference!G$17,0)</f>
        <v>2574</v>
      </c>
      <c r="O802" s="35">
        <f>ROUND((Reference!H$16*List!$H802)+Reference!H$17,0)</f>
        <v>2672</v>
      </c>
      <c r="P802" s="35">
        <f>ROUND((Reference!I$16*List!$H802)+Reference!I$17,0)</f>
        <v>2777</v>
      </c>
      <c r="Q802" s="35">
        <f>ROUND((Reference!J$16*List!$H802)+Reference!J$17,0)</f>
        <v>3216</v>
      </c>
      <c r="R802" s="35">
        <f>ROUND((Reference!K$16*List!$H802)+Reference!K$17,0)</f>
        <v>3317</v>
      </c>
      <c r="S802" s="35">
        <f>ROUND((Reference!L$16*List!$H802)+Reference!L$17,0)</f>
        <v>3579</v>
      </c>
      <c r="T802" s="35">
        <f>ROUND((Reference!M$16*List!$H802)+Reference!M$17,0)</f>
        <v>4275</v>
      </c>
      <c r="U802" s="35">
        <f>ROUND((Reference!N$16*List!$H802)+Reference!N$17,0)</f>
        <v>17249</v>
      </c>
      <c r="V802" s="36">
        <f>ROUND((Reference!O$16*List!$H802)+Reference!O$17,0)</f>
        <v>641</v>
      </c>
      <c r="W802" s="36">
        <f>ROUND((Reference!P$16*List!$H802)+Reference!P$17,0)</f>
        <v>904</v>
      </c>
      <c r="X802" s="36">
        <f>ROUND((Reference!Q$16*List!$H802)+Reference!Q$17,0)</f>
        <v>452</v>
      </c>
      <c r="Y802" s="37"/>
      <c r="Z802" s="4" t="str">
        <f t="shared" si="25"/>
        <v>SWITZERLAND, Indiana</v>
      </c>
      <c r="AA802" s="42" t="s">
        <v>2656</v>
      </c>
      <c r="AB802" s="38" t="s">
        <v>54</v>
      </c>
      <c r="AC802" s="43" t="s">
        <v>2471</v>
      </c>
      <c r="AD802" s="45"/>
      <c r="AE802">
        <f t="shared" si="26"/>
        <v>0.83840000000000003</v>
      </c>
    </row>
    <row r="803" spans="1:31" x14ac:dyDescent="0.35">
      <c r="A803" s="28" t="s">
        <v>2657</v>
      </c>
      <c r="B803" s="28" t="s">
        <v>2658</v>
      </c>
      <c r="C803" s="29">
        <v>29200</v>
      </c>
      <c r="D803" s="30" t="s">
        <v>1051</v>
      </c>
      <c r="E803" s="31" t="s">
        <v>2659</v>
      </c>
      <c r="F803" s="54" t="s">
        <v>2471</v>
      </c>
      <c r="G803" s="33" t="s">
        <v>53</v>
      </c>
      <c r="H803" s="44">
        <v>0.9638000000000001</v>
      </c>
      <c r="I803" s="35">
        <f>ROUND((Reference!B$16*List!$H803)+Reference!B$17,0)</f>
        <v>1095</v>
      </c>
      <c r="J803" s="35">
        <f>ROUND((Reference!C$16*List!$H803)+Reference!C$17,0)</f>
        <v>1634</v>
      </c>
      <c r="K803" s="35">
        <f>ROUND((Reference!D$16*List!$H803)+Reference!D$17,0)</f>
        <v>1957</v>
      </c>
      <c r="L803" s="35">
        <f>ROUND((Reference!E$16*List!$H803)+Reference!E$17,0)</f>
        <v>2420</v>
      </c>
      <c r="M803" s="35">
        <f>ROUND((Reference!F$16*List!$H803)+Reference!F$17,0)</f>
        <v>2521</v>
      </c>
      <c r="N803" s="35">
        <f>ROUND((Reference!G$16*List!$H803)+Reference!G$17,0)</f>
        <v>2854</v>
      </c>
      <c r="O803" s="35">
        <f>ROUND((Reference!H$16*List!$H803)+Reference!H$17,0)</f>
        <v>2963</v>
      </c>
      <c r="P803" s="35">
        <f>ROUND((Reference!I$16*List!$H803)+Reference!I$17,0)</f>
        <v>3079</v>
      </c>
      <c r="Q803" s="35">
        <f>ROUND((Reference!J$16*List!$H803)+Reference!J$17,0)</f>
        <v>3565</v>
      </c>
      <c r="R803" s="35">
        <f>ROUND((Reference!K$16*List!$H803)+Reference!K$17,0)</f>
        <v>3678</v>
      </c>
      <c r="S803" s="35">
        <f>ROUND((Reference!L$16*List!$H803)+Reference!L$17,0)</f>
        <v>3969</v>
      </c>
      <c r="T803" s="35">
        <f>ROUND((Reference!M$16*List!$H803)+Reference!M$17,0)</f>
        <v>4740</v>
      </c>
      <c r="U803" s="35">
        <f>ROUND((Reference!N$16*List!$H803)+Reference!N$17,0)</f>
        <v>19126</v>
      </c>
      <c r="V803" s="36">
        <f>ROUND((Reference!O$16*List!$H803)+Reference!O$17,0)</f>
        <v>711</v>
      </c>
      <c r="W803" s="36">
        <f>ROUND((Reference!P$16*List!$H803)+Reference!P$17,0)</f>
        <v>1002</v>
      </c>
      <c r="X803" s="36">
        <f>ROUND((Reference!Q$16*List!$H803)+Reference!Q$17,0)</f>
        <v>501</v>
      </c>
      <c r="Y803" s="37"/>
      <c r="Z803" s="4" t="str">
        <f t="shared" si="25"/>
        <v>TIPPECANOE, Indiana</v>
      </c>
      <c r="AA803" s="42" t="s">
        <v>2659</v>
      </c>
      <c r="AB803" s="38" t="s">
        <v>54</v>
      </c>
      <c r="AC803" s="43" t="s">
        <v>2471</v>
      </c>
      <c r="AD803" s="45"/>
      <c r="AE803">
        <f t="shared" si="26"/>
        <v>0.9638000000000001</v>
      </c>
    </row>
    <row r="804" spans="1:31" x14ac:dyDescent="0.35">
      <c r="A804" s="28" t="s">
        <v>2660</v>
      </c>
      <c r="B804" s="28" t="s">
        <v>2661</v>
      </c>
      <c r="C804" s="41">
        <v>99915</v>
      </c>
      <c r="D804" s="30" t="s">
        <v>111</v>
      </c>
      <c r="E804" s="42" t="s">
        <v>2662</v>
      </c>
      <c r="F804" s="55" t="s">
        <v>2471</v>
      </c>
      <c r="G804" s="33" t="s">
        <v>64</v>
      </c>
      <c r="H804" s="40">
        <v>0.83840000000000003</v>
      </c>
      <c r="I804" s="35">
        <f>ROUND((Reference!B$16*List!$H804)+Reference!B$17,0)</f>
        <v>988</v>
      </c>
      <c r="J804" s="35">
        <f>ROUND((Reference!C$16*List!$H804)+Reference!C$17,0)</f>
        <v>1473</v>
      </c>
      <c r="K804" s="35">
        <f>ROUND((Reference!D$16*List!$H804)+Reference!D$17,0)</f>
        <v>1765</v>
      </c>
      <c r="L804" s="35">
        <f>ROUND((Reference!E$16*List!$H804)+Reference!E$17,0)</f>
        <v>2182</v>
      </c>
      <c r="M804" s="35">
        <f>ROUND((Reference!F$16*List!$H804)+Reference!F$17,0)</f>
        <v>2273</v>
      </c>
      <c r="N804" s="35">
        <f>ROUND((Reference!G$16*List!$H804)+Reference!G$17,0)</f>
        <v>2574</v>
      </c>
      <c r="O804" s="35">
        <f>ROUND((Reference!H$16*List!$H804)+Reference!H$17,0)</f>
        <v>2672</v>
      </c>
      <c r="P804" s="35">
        <f>ROUND((Reference!I$16*List!$H804)+Reference!I$17,0)</f>
        <v>2777</v>
      </c>
      <c r="Q804" s="35">
        <f>ROUND((Reference!J$16*List!$H804)+Reference!J$17,0)</f>
        <v>3216</v>
      </c>
      <c r="R804" s="35">
        <f>ROUND((Reference!K$16*List!$H804)+Reference!K$17,0)</f>
        <v>3317</v>
      </c>
      <c r="S804" s="35">
        <f>ROUND((Reference!L$16*List!$H804)+Reference!L$17,0)</f>
        <v>3579</v>
      </c>
      <c r="T804" s="35">
        <f>ROUND((Reference!M$16*List!$H804)+Reference!M$17,0)</f>
        <v>4275</v>
      </c>
      <c r="U804" s="35">
        <f>ROUND((Reference!N$16*List!$H804)+Reference!N$17,0)</f>
        <v>17249</v>
      </c>
      <c r="V804" s="36">
        <f>ROUND((Reference!O$16*List!$H804)+Reference!O$17,0)</f>
        <v>641</v>
      </c>
      <c r="W804" s="36">
        <f>ROUND((Reference!P$16*List!$H804)+Reference!P$17,0)</f>
        <v>904</v>
      </c>
      <c r="X804" s="36">
        <f>ROUND((Reference!Q$16*List!$H804)+Reference!Q$17,0)</f>
        <v>452</v>
      </c>
      <c r="Y804" s="37"/>
      <c r="Z804" s="4" t="str">
        <f t="shared" si="25"/>
        <v>TIPTON, Indiana</v>
      </c>
      <c r="AA804" s="31" t="s">
        <v>2662</v>
      </c>
      <c r="AB804" s="38" t="s">
        <v>54</v>
      </c>
      <c r="AC804" s="32" t="s">
        <v>2471</v>
      </c>
      <c r="AD804" s="39"/>
      <c r="AE804">
        <f t="shared" si="26"/>
        <v>0.83840000000000003</v>
      </c>
    </row>
    <row r="805" spans="1:31" x14ac:dyDescent="0.35">
      <c r="A805" s="28" t="s">
        <v>2663</v>
      </c>
      <c r="B805" s="28" t="s">
        <v>2664</v>
      </c>
      <c r="C805" s="41">
        <v>17140</v>
      </c>
      <c r="D805" s="30" t="s">
        <v>555</v>
      </c>
      <c r="E805" s="42" t="s">
        <v>757</v>
      </c>
      <c r="F805" s="54" t="s">
        <v>2471</v>
      </c>
      <c r="G805" s="33" t="s">
        <v>53</v>
      </c>
      <c r="H805" s="40">
        <v>0.92610000000000003</v>
      </c>
      <c r="I805" s="35">
        <f>ROUND((Reference!B$16*List!$H805)+Reference!B$17,0)</f>
        <v>1063</v>
      </c>
      <c r="J805" s="35">
        <f>ROUND((Reference!C$16*List!$H805)+Reference!C$17,0)</f>
        <v>1585</v>
      </c>
      <c r="K805" s="35">
        <f>ROUND((Reference!D$16*List!$H805)+Reference!D$17,0)</f>
        <v>1900</v>
      </c>
      <c r="L805" s="35">
        <f>ROUND((Reference!E$16*List!$H805)+Reference!E$17,0)</f>
        <v>2348</v>
      </c>
      <c r="M805" s="35">
        <f>ROUND((Reference!F$16*List!$H805)+Reference!F$17,0)</f>
        <v>2446</v>
      </c>
      <c r="N805" s="35">
        <f>ROUND((Reference!G$16*List!$H805)+Reference!G$17,0)</f>
        <v>2769</v>
      </c>
      <c r="O805" s="35">
        <f>ROUND((Reference!H$16*List!$H805)+Reference!H$17,0)</f>
        <v>2875</v>
      </c>
      <c r="P805" s="35">
        <f>ROUND((Reference!I$16*List!$H805)+Reference!I$17,0)</f>
        <v>2988</v>
      </c>
      <c r="Q805" s="35">
        <f>ROUND((Reference!J$16*List!$H805)+Reference!J$17,0)</f>
        <v>3460</v>
      </c>
      <c r="R805" s="35">
        <f>ROUND((Reference!K$16*List!$H805)+Reference!K$17,0)</f>
        <v>3570</v>
      </c>
      <c r="S805" s="35">
        <f>ROUND((Reference!L$16*List!$H805)+Reference!L$17,0)</f>
        <v>3852</v>
      </c>
      <c r="T805" s="35">
        <f>ROUND((Reference!M$16*List!$H805)+Reference!M$17,0)</f>
        <v>4600</v>
      </c>
      <c r="U805" s="35">
        <f>ROUND((Reference!N$16*List!$H805)+Reference!N$17,0)</f>
        <v>18561</v>
      </c>
      <c r="V805" s="36">
        <f>ROUND((Reference!O$16*List!$H805)+Reference!O$17,0)</f>
        <v>690</v>
      </c>
      <c r="W805" s="36">
        <f>ROUND((Reference!P$16*List!$H805)+Reference!P$17,0)</f>
        <v>972</v>
      </c>
      <c r="X805" s="36">
        <f>ROUND((Reference!Q$16*List!$H805)+Reference!Q$17,0)</f>
        <v>486</v>
      </c>
      <c r="Y805" s="37"/>
      <c r="Z805" s="4" t="str">
        <f t="shared" si="25"/>
        <v>UNION, Indiana</v>
      </c>
      <c r="AA805" s="31" t="s">
        <v>757</v>
      </c>
      <c r="AB805" s="38" t="s">
        <v>54</v>
      </c>
      <c r="AC805" s="32" t="s">
        <v>2471</v>
      </c>
      <c r="AD805" s="39"/>
      <c r="AE805">
        <f t="shared" si="26"/>
        <v>0.92610000000000003</v>
      </c>
    </row>
    <row r="806" spans="1:31" x14ac:dyDescent="0.35">
      <c r="A806" s="28" t="s">
        <v>2665</v>
      </c>
      <c r="B806" s="28" t="s">
        <v>2666</v>
      </c>
      <c r="C806" s="41">
        <v>21780</v>
      </c>
      <c r="D806" s="30" t="s">
        <v>719</v>
      </c>
      <c r="E806" s="42" t="s">
        <v>2667</v>
      </c>
      <c r="F806" s="54" t="s">
        <v>2471</v>
      </c>
      <c r="G806" s="33" t="s">
        <v>53</v>
      </c>
      <c r="H806" s="44">
        <v>0.9205000000000001</v>
      </c>
      <c r="I806" s="35">
        <f>ROUND((Reference!B$16*List!$H806)+Reference!B$17,0)</f>
        <v>1058</v>
      </c>
      <c r="J806" s="35">
        <f>ROUND((Reference!C$16*List!$H806)+Reference!C$17,0)</f>
        <v>1578</v>
      </c>
      <c r="K806" s="35">
        <f>ROUND((Reference!D$16*List!$H806)+Reference!D$17,0)</f>
        <v>1891</v>
      </c>
      <c r="L806" s="35">
        <f>ROUND((Reference!E$16*List!$H806)+Reference!E$17,0)</f>
        <v>2338</v>
      </c>
      <c r="M806" s="35">
        <f>ROUND((Reference!F$16*List!$H806)+Reference!F$17,0)</f>
        <v>2435</v>
      </c>
      <c r="N806" s="35">
        <f>ROUND((Reference!G$16*List!$H806)+Reference!G$17,0)</f>
        <v>2757</v>
      </c>
      <c r="O806" s="35">
        <f>ROUND((Reference!H$16*List!$H806)+Reference!H$17,0)</f>
        <v>2862</v>
      </c>
      <c r="P806" s="35">
        <f>ROUND((Reference!I$16*List!$H806)+Reference!I$17,0)</f>
        <v>2975</v>
      </c>
      <c r="Q806" s="35">
        <f>ROUND((Reference!J$16*List!$H806)+Reference!J$17,0)</f>
        <v>3445</v>
      </c>
      <c r="R806" s="35">
        <f>ROUND((Reference!K$16*List!$H806)+Reference!K$17,0)</f>
        <v>3554</v>
      </c>
      <c r="S806" s="35">
        <f>ROUND((Reference!L$16*List!$H806)+Reference!L$17,0)</f>
        <v>3834</v>
      </c>
      <c r="T806" s="35">
        <f>ROUND((Reference!M$16*List!$H806)+Reference!M$17,0)</f>
        <v>4580</v>
      </c>
      <c r="U806" s="35">
        <f>ROUND((Reference!N$16*List!$H806)+Reference!N$17,0)</f>
        <v>18478</v>
      </c>
      <c r="V806" s="36">
        <f>ROUND((Reference!O$16*List!$H806)+Reference!O$17,0)</f>
        <v>687</v>
      </c>
      <c r="W806" s="36">
        <f>ROUND((Reference!P$16*List!$H806)+Reference!P$17,0)</f>
        <v>968</v>
      </c>
      <c r="X806" s="36">
        <f>ROUND((Reference!Q$16*List!$H806)+Reference!Q$17,0)</f>
        <v>484</v>
      </c>
      <c r="Y806" s="37"/>
      <c r="Z806" s="4" t="str">
        <f t="shared" si="25"/>
        <v>VANDERBURGH, Indiana</v>
      </c>
      <c r="AA806" s="42" t="s">
        <v>2667</v>
      </c>
      <c r="AB806" s="38" t="s">
        <v>54</v>
      </c>
      <c r="AC806" s="43" t="s">
        <v>2471</v>
      </c>
      <c r="AD806" s="45"/>
      <c r="AE806">
        <f t="shared" si="26"/>
        <v>0.9205000000000001</v>
      </c>
    </row>
    <row r="807" spans="1:31" x14ac:dyDescent="0.35">
      <c r="A807" s="28" t="s">
        <v>2668</v>
      </c>
      <c r="B807" s="28" t="s">
        <v>2669</v>
      </c>
      <c r="C807" s="41">
        <v>45460</v>
      </c>
      <c r="D807" s="30" t="s">
        <v>1672</v>
      </c>
      <c r="E807" s="42" t="s">
        <v>2670</v>
      </c>
      <c r="F807" s="54" t="s">
        <v>2471</v>
      </c>
      <c r="G807" s="33" t="s">
        <v>53</v>
      </c>
      <c r="H807" s="40">
        <v>0.87540000000000007</v>
      </c>
      <c r="I807" s="35">
        <f>ROUND((Reference!B$16*List!$H807)+Reference!B$17,0)</f>
        <v>1019</v>
      </c>
      <c r="J807" s="35">
        <f>ROUND((Reference!C$16*List!$H807)+Reference!C$17,0)</f>
        <v>1521</v>
      </c>
      <c r="K807" s="35">
        <f>ROUND((Reference!D$16*List!$H807)+Reference!D$17,0)</f>
        <v>1822</v>
      </c>
      <c r="L807" s="35">
        <f>ROUND((Reference!E$16*List!$H807)+Reference!E$17,0)</f>
        <v>2252</v>
      </c>
      <c r="M807" s="35">
        <f>ROUND((Reference!F$16*List!$H807)+Reference!F$17,0)</f>
        <v>2346</v>
      </c>
      <c r="N807" s="35">
        <f>ROUND((Reference!G$16*List!$H807)+Reference!G$17,0)</f>
        <v>2656</v>
      </c>
      <c r="O807" s="35">
        <f>ROUND((Reference!H$16*List!$H807)+Reference!H$17,0)</f>
        <v>2758</v>
      </c>
      <c r="P807" s="35">
        <f>ROUND((Reference!I$16*List!$H807)+Reference!I$17,0)</f>
        <v>2866</v>
      </c>
      <c r="Q807" s="35">
        <f>ROUND((Reference!J$16*List!$H807)+Reference!J$17,0)</f>
        <v>3319</v>
      </c>
      <c r="R807" s="35">
        <f>ROUND((Reference!K$16*List!$H807)+Reference!K$17,0)</f>
        <v>3424</v>
      </c>
      <c r="S807" s="35">
        <f>ROUND((Reference!L$16*List!$H807)+Reference!L$17,0)</f>
        <v>3694</v>
      </c>
      <c r="T807" s="35">
        <f>ROUND((Reference!M$16*List!$H807)+Reference!M$17,0)</f>
        <v>4412</v>
      </c>
      <c r="U807" s="35">
        <f>ROUND((Reference!N$16*List!$H807)+Reference!N$17,0)</f>
        <v>17803</v>
      </c>
      <c r="V807" s="36">
        <f>ROUND((Reference!O$16*List!$H807)+Reference!O$17,0)</f>
        <v>662</v>
      </c>
      <c r="W807" s="36">
        <f>ROUND((Reference!P$16*List!$H807)+Reference!P$17,0)</f>
        <v>933</v>
      </c>
      <c r="X807" s="36">
        <f>ROUND((Reference!Q$16*List!$H807)+Reference!Q$17,0)</f>
        <v>466</v>
      </c>
      <c r="Y807" s="37"/>
      <c r="Z807" s="4" t="str">
        <f t="shared" si="25"/>
        <v>VERMILLION, Indiana</v>
      </c>
      <c r="AA807" s="31" t="s">
        <v>2670</v>
      </c>
      <c r="AB807" s="38" t="s">
        <v>54</v>
      </c>
      <c r="AC807" s="32" t="s">
        <v>2471</v>
      </c>
      <c r="AD807" s="39"/>
      <c r="AE807">
        <f t="shared" si="26"/>
        <v>0.87540000000000007</v>
      </c>
    </row>
    <row r="808" spans="1:31" x14ac:dyDescent="0.35">
      <c r="A808" s="28" t="s">
        <v>2671</v>
      </c>
      <c r="B808" s="28" t="s">
        <v>2672</v>
      </c>
      <c r="C808" s="41">
        <v>45460</v>
      </c>
      <c r="D808" s="30" t="s">
        <v>1672</v>
      </c>
      <c r="E808" s="42" t="s">
        <v>2673</v>
      </c>
      <c r="F808" s="54" t="s">
        <v>2471</v>
      </c>
      <c r="G808" s="33" t="s">
        <v>53</v>
      </c>
      <c r="H808" s="44">
        <v>0.87540000000000007</v>
      </c>
      <c r="I808" s="35">
        <f>ROUND((Reference!B$16*List!$H808)+Reference!B$17,0)</f>
        <v>1019</v>
      </c>
      <c r="J808" s="35">
        <f>ROUND((Reference!C$16*List!$H808)+Reference!C$17,0)</f>
        <v>1521</v>
      </c>
      <c r="K808" s="35">
        <f>ROUND((Reference!D$16*List!$H808)+Reference!D$17,0)</f>
        <v>1822</v>
      </c>
      <c r="L808" s="35">
        <f>ROUND((Reference!E$16*List!$H808)+Reference!E$17,0)</f>
        <v>2252</v>
      </c>
      <c r="M808" s="35">
        <f>ROUND((Reference!F$16*List!$H808)+Reference!F$17,0)</f>
        <v>2346</v>
      </c>
      <c r="N808" s="35">
        <f>ROUND((Reference!G$16*List!$H808)+Reference!G$17,0)</f>
        <v>2656</v>
      </c>
      <c r="O808" s="35">
        <f>ROUND((Reference!H$16*List!$H808)+Reference!H$17,0)</f>
        <v>2758</v>
      </c>
      <c r="P808" s="35">
        <f>ROUND((Reference!I$16*List!$H808)+Reference!I$17,0)</f>
        <v>2866</v>
      </c>
      <c r="Q808" s="35">
        <f>ROUND((Reference!J$16*List!$H808)+Reference!J$17,0)</f>
        <v>3319</v>
      </c>
      <c r="R808" s="35">
        <f>ROUND((Reference!K$16*List!$H808)+Reference!K$17,0)</f>
        <v>3424</v>
      </c>
      <c r="S808" s="35">
        <f>ROUND((Reference!L$16*List!$H808)+Reference!L$17,0)</f>
        <v>3694</v>
      </c>
      <c r="T808" s="35">
        <f>ROUND((Reference!M$16*List!$H808)+Reference!M$17,0)</f>
        <v>4412</v>
      </c>
      <c r="U808" s="35">
        <f>ROUND((Reference!N$16*List!$H808)+Reference!N$17,0)</f>
        <v>17803</v>
      </c>
      <c r="V808" s="36">
        <f>ROUND((Reference!O$16*List!$H808)+Reference!O$17,0)</f>
        <v>662</v>
      </c>
      <c r="W808" s="36">
        <f>ROUND((Reference!P$16*List!$H808)+Reference!P$17,0)</f>
        <v>933</v>
      </c>
      <c r="X808" s="36">
        <f>ROUND((Reference!Q$16*List!$H808)+Reference!Q$17,0)</f>
        <v>466</v>
      </c>
      <c r="Y808" s="37"/>
      <c r="Z808" s="4" t="str">
        <f t="shared" si="25"/>
        <v>VIGO, Indiana</v>
      </c>
      <c r="AA808" s="42" t="s">
        <v>2673</v>
      </c>
      <c r="AB808" s="38" t="s">
        <v>54</v>
      </c>
      <c r="AC808" s="43" t="s">
        <v>2471</v>
      </c>
      <c r="AD808" s="45"/>
      <c r="AE808">
        <f t="shared" si="26"/>
        <v>0.87540000000000007</v>
      </c>
    </row>
    <row r="809" spans="1:31" x14ac:dyDescent="0.35">
      <c r="A809" s="28" t="s">
        <v>2674</v>
      </c>
      <c r="B809" s="28" t="s">
        <v>2675</v>
      </c>
      <c r="C809" s="29">
        <v>99915</v>
      </c>
      <c r="D809" s="30" t="s">
        <v>111</v>
      </c>
      <c r="E809" s="31" t="s">
        <v>2443</v>
      </c>
      <c r="F809" s="55" t="s">
        <v>2471</v>
      </c>
      <c r="G809" s="33" t="s">
        <v>64</v>
      </c>
      <c r="H809" s="44">
        <v>0.83840000000000003</v>
      </c>
      <c r="I809" s="35">
        <f>ROUND((Reference!B$16*List!$H809)+Reference!B$17,0)</f>
        <v>988</v>
      </c>
      <c r="J809" s="35">
        <f>ROUND((Reference!C$16*List!$H809)+Reference!C$17,0)</f>
        <v>1473</v>
      </c>
      <c r="K809" s="35">
        <f>ROUND((Reference!D$16*List!$H809)+Reference!D$17,0)</f>
        <v>1765</v>
      </c>
      <c r="L809" s="35">
        <f>ROUND((Reference!E$16*List!$H809)+Reference!E$17,0)</f>
        <v>2182</v>
      </c>
      <c r="M809" s="35">
        <f>ROUND((Reference!F$16*List!$H809)+Reference!F$17,0)</f>
        <v>2273</v>
      </c>
      <c r="N809" s="35">
        <f>ROUND((Reference!G$16*List!$H809)+Reference!G$17,0)</f>
        <v>2574</v>
      </c>
      <c r="O809" s="35">
        <f>ROUND((Reference!H$16*List!$H809)+Reference!H$17,0)</f>
        <v>2672</v>
      </c>
      <c r="P809" s="35">
        <f>ROUND((Reference!I$16*List!$H809)+Reference!I$17,0)</f>
        <v>2777</v>
      </c>
      <c r="Q809" s="35">
        <f>ROUND((Reference!J$16*List!$H809)+Reference!J$17,0)</f>
        <v>3216</v>
      </c>
      <c r="R809" s="35">
        <f>ROUND((Reference!K$16*List!$H809)+Reference!K$17,0)</f>
        <v>3317</v>
      </c>
      <c r="S809" s="35">
        <f>ROUND((Reference!L$16*List!$H809)+Reference!L$17,0)</f>
        <v>3579</v>
      </c>
      <c r="T809" s="35">
        <f>ROUND((Reference!M$16*List!$H809)+Reference!M$17,0)</f>
        <v>4275</v>
      </c>
      <c r="U809" s="35">
        <f>ROUND((Reference!N$16*List!$H809)+Reference!N$17,0)</f>
        <v>17249</v>
      </c>
      <c r="V809" s="36">
        <f>ROUND((Reference!O$16*List!$H809)+Reference!O$17,0)</f>
        <v>641</v>
      </c>
      <c r="W809" s="36">
        <f>ROUND((Reference!P$16*List!$H809)+Reference!P$17,0)</f>
        <v>904</v>
      </c>
      <c r="X809" s="36">
        <f>ROUND((Reference!Q$16*List!$H809)+Reference!Q$17,0)</f>
        <v>452</v>
      </c>
      <c r="Y809" s="37"/>
      <c r="Z809" s="4" t="str">
        <f t="shared" si="25"/>
        <v>WABASH, Indiana</v>
      </c>
      <c r="AA809" s="42" t="s">
        <v>2443</v>
      </c>
      <c r="AB809" s="38" t="s">
        <v>54</v>
      </c>
      <c r="AC809" s="43" t="s">
        <v>2471</v>
      </c>
      <c r="AD809" s="45"/>
      <c r="AE809">
        <f t="shared" si="26"/>
        <v>0.83840000000000003</v>
      </c>
    </row>
    <row r="810" spans="1:31" x14ac:dyDescent="0.35">
      <c r="A810" s="28" t="s">
        <v>2676</v>
      </c>
      <c r="B810" s="28" t="s">
        <v>2677</v>
      </c>
      <c r="C810" s="29">
        <v>29200</v>
      </c>
      <c r="D810" s="30" t="s">
        <v>1051</v>
      </c>
      <c r="E810" s="31" t="s">
        <v>2039</v>
      </c>
      <c r="F810" s="55" t="s">
        <v>2471</v>
      </c>
      <c r="G810" s="33" t="s">
        <v>53</v>
      </c>
      <c r="H810" s="40">
        <v>0.9638000000000001</v>
      </c>
      <c r="I810" s="35">
        <f>ROUND((Reference!B$16*List!$H810)+Reference!B$17,0)</f>
        <v>1095</v>
      </c>
      <c r="J810" s="35">
        <f>ROUND((Reference!C$16*List!$H810)+Reference!C$17,0)</f>
        <v>1634</v>
      </c>
      <c r="K810" s="35">
        <f>ROUND((Reference!D$16*List!$H810)+Reference!D$17,0)</f>
        <v>1957</v>
      </c>
      <c r="L810" s="35">
        <f>ROUND((Reference!E$16*List!$H810)+Reference!E$17,0)</f>
        <v>2420</v>
      </c>
      <c r="M810" s="35">
        <f>ROUND((Reference!F$16*List!$H810)+Reference!F$17,0)</f>
        <v>2521</v>
      </c>
      <c r="N810" s="35">
        <f>ROUND((Reference!G$16*List!$H810)+Reference!G$17,0)</f>
        <v>2854</v>
      </c>
      <c r="O810" s="35">
        <f>ROUND((Reference!H$16*List!$H810)+Reference!H$17,0)</f>
        <v>2963</v>
      </c>
      <c r="P810" s="35">
        <f>ROUND((Reference!I$16*List!$H810)+Reference!I$17,0)</f>
        <v>3079</v>
      </c>
      <c r="Q810" s="35">
        <f>ROUND((Reference!J$16*List!$H810)+Reference!J$17,0)</f>
        <v>3565</v>
      </c>
      <c r="R810" s="35">
        <f>ROUND((Reference!K$16*List!$H810)+Reference!K$17,0)</f>
        <v>3678</v>
      </c>
      <c r="S810" s="35">
        <f>ROUND((Reference!L$16*List!$H810)+Reference!L$17,0)</f>
        <v>3969</v>
      </c>
      <c r="T810" s="35">
        <f>ROUND((Reference!M$16*List!$H810)+Reference!M$17,0)</f>
        <v>4740</v>
      </c>
      <c r="U810" s="35">
        <f>ROUND((Reference!N$16*List!$H810)+Reference!N$17,0)</f>
        <v>19126</v>
      </c>
      <c r="V810" s="36">
        <f>ROUND((Reference!O$16*List!$H810)+Reference!O$17,0)</f>
        <v>711</v>
      </c>
      <c r="W810" s="36">
        <f>ROUND((Reference!P$16*List!$H810)+Reference!P$17,0)</f>
        <v>1002</v>
      </c>
      <c r="X810" s="36">
        <f>ROUND((Reference!Q$16*List!$H810)+Reference!Q$17,0)</f>
        <v>501</v>
      </c>
      <c r="Y810" s="37"/>
      <c r="Z810" s="4" t="str">
        <f t="shared" si="25"/>
        <v>WARREN, Indiana</v>
      </c>
      <c r="AA810" s="31" t="s">
        <v>2039</v>
      </c>
      <c r="AB810" s="38" t="s">
        <v>54</v>
      </c>
      <c r="AC810" s="32" t="s">
        <v>2471</v>
      </c>
      <c r="AD810" s="39"/>
      <c r="AE810">
        <f t="shared" si="26"/>
        <v>0.9638000000000001</v>
      </c>
    </row>
    <row r="811" spans="1:31" x14ac:dyDescent="0.35">
      <c r="A811" s="28" t="s">
        <v>2678</v>
      </c>
      <c r="B811" s="28" t="s">
        <v>2679</v>
      </c>
      <c r="C811" s="41">
        <v>21780</v>
      </c>
      <c r="D811" s="30" t="s">
        <v>719</v>
      </c>
      <c r="E811" s="42" t="s">
        <v>2680</v>
      </c>
      <c r="F811" s="54" t="s">
        <v>2471</v>
      </c>
      <c r="G811" s="33" t="s">
        <v>53</v>
      </c>
      <c r="H811" s="44">
        <v>0.9205000000000001</v>
      </c>
      <c r="I811" s="35">
        <f>ROUND((Reference!B$16*List!$H811)+Reference!B$17,0)</f>
        <v>1058</v>
      </c>
      <c r="J811" s="35">
        <f>ROUND((Reference!C$16*List!$H811)+Reference!C$17,0)</f>
        <v>1578</v>
      </c>
      <c r="K811" s="35">
        <f>ROUND((Reference!D$16*List!$H811)+Reference!D$17,0)</f>
        <v>1891</v>
      </c>
      <c r="L811" s="35">
        <f>ROUND((Reference!E$16*List!$H811)+Reference!E$17,0)</f>
        <v>2338</v>
      </c>
      <c r="M811" s="35">
        <f>ROUND((Reference!F$16*List!$H811)+Reference!F$17,0)</f>
        <v>2435</v>
      </c>
      <c r="N811" s="35">
        <f>ROUND((Reference!G$16*List!$H811)+Reference!G$17,0)</f>
        <v>2757</v>
      </c>
      <c r="O811" s="35">
        <f>ROUND((Reference!H$16*List!$H811)+Reference!H$17,0)</f>
        <v>2862</v>
      </c>
      <c r="P811" s="35">
        <f>ROUND((Reference!I$16*List!$H811)+Reference!I$17,0)</f>
        <v>2975</v>
      </c>
      <c r="Q811" s="35">
        <f>ROUND((Reference!J$16*List!$H811)+Reference!J$17,0)</f>
        <v>3445</v>
      </c>
      <c r="R811" s="35">
        <f>ROUND((Reference!K$16*List!$H811)+Reference!K$17,0)</f>
        <v>3554</v>
      </c>
      <c r="S811" s="35">
        <f>ROUND((Reference!L$16*List!$H811)+Reference!L$17,0)</f>
        <v>3834</v>
      </c>
      <c r="T811" s="35">
        <f>ROUND((Reference!M$16*List!$H811)+Reference!M$17,0)</f>
        <v>4580</v>
      </c>
      <c r="U811" s="35">
        <f>ROUND((Reference!N$16*List!$H811)+Reference!N$17,0)</f>
        <v>18478</v>
      </c>
      <c r="V811" s="36">
        <f>ROUND((Reference!O$16*List!$H811)+Reference!O$17,0)</f>
        <v>687</v>
      </c>
      <c r="W811" s="36">
        <f>ROUND((Reference!P$16*List!$H811)+Reference!P$17,0)</f>
        <v>968</v>
      </c>
      <c r="X811" s="36">
        <f>ROUND((Reference!Q$16*List!$H811)+Reference!Q$17,0)</f>
        <v>484</v>
      </c>
      <c r="Y811" s="37"/>
      <c r="Z811" s="4" t="str">
        <f t="shared" si="25"/>
        <v>WARRICK, Indiana</v>
      </c>
      <c r="AA811" s="42" t="s">
        <v>2680</v>
      </c>
      <c r="AB811" s="38" t="s">
        <v>54</v>
      </c>
      <c r="AC811" s="43" t="s">
        <v>2471</v>
      </c>
      <c r="AD811" s="45"/>
      <c r="AE811">
        <f t="shared" si="26"/>
        <v>0.9205000000000001</v>
      </c>
    </row>
    <row r="812" spans="1:31" x14ac:dyDescent="0.35">
      <c r="A812" s="28" t="s">
        <v>2681</v>
      </c>
      <c r="B812" s="28" t="s">
        <v>2682</v>
      </c>
      <c r="C812" s="29">
        <v>31140</v>
      </c>
      <c r="D812" s="30" t="s">
        <v>1141</v>
      </c>
      <c r="E812" s="31" t="s">
        <v>259</v>
      </c>
      <c r="F812" s="54" t="s">
        <v>2471</v>
      </c>
      <c r="G812" s="33" t="s">
        <v>53</v>
      </c>
      <c r="H812" s="40">
        <v>0.87630000000000008</v>
      </c>
      <c r="I812" s="35">
        <f>ROUND((Reference!B$16*List!$H812)+Reference!B$17,0)</f>
        <v>1020</v>
      </c>
      <c r="J812" s="35">
        <f>ROUND((Reference!C$16*List!$H812)+Reference!C$17,0)</f>
        <v>1522</v>
      </c>
      <c r="K812" s="35">
        <f>ROUND((Reference!D$16*List!$H812)+Reference!D$17,0)</f>
        <v>1823</v>
      </c>
      <c r="L812" s="35">
        <f>ROUND((Reference!E$16*List!$H812)+Reference!E$17,0)</f>
        <v>2254</v>
      </c>
      <c r="M812" s="35">
        <f>ROUND((Reference!F$16*List!$H812)+Reference!F$17,0)</f>
        <v>2348</v>
      </c>
      <c r="N812" s="35">
        <f>ROUND((Reference!G$16*List!$H812)+Reference!G$17,0)</f>
        <v>2658</v>
      </c>
      <c r="O812" s="35">
        <f>ROUND((Reference!H$16*List!$H812)+Reference!H$17,0)</f>
        <v>2760</v>
      </c>
      <c r="P812" s="35">
        <f>ROUND((Reference!I$16*List!$H812)+Reference!I$17,0)</f>
        <v>2868</v>
      </c>
      <c r="Q812" s="35">
        <f>ROUND((Reference!J$16*List!$H812)+Reference!J$17,0)</f>
        <v>3321</v>
      </c>
      <c r="R812" s="35">
        <f>ROUND((Reference!K$16*List!$H812)+Reference!K$17,0)</f>
        <v>3426</v>
      </c>
      <c r="S812" s="35">
        <f>ROUND((Reference!L$16*List!$H812)+Reference!L$17,0)</f>
        <v>3697</v>
      </c>
      <c r="T812" s="35">
        <f>ROUND((Reference!M$16*List!$H812)+Reference!M$17,0)</f>
        <v>4416</v>
      </c>
      <c r="U812" s="35">
        <f>ROUND((Reference!N$16*List!$H812)+Reference!N$17,0)</f>
        <v>17816</v>
      </c>
      <c r="V812" s="36">
        <f>ROUND((Reference!O$16*List!$H812)+Reference!O$17,0)</f>
        <v>662</v>
      </c>
      <c r="W812" s="36">
        <f>ROUND((Reference!P$16*List!$H812)+Reference!P$17,0)</f>
        <v>933</v>
      </c>
      <c r="X812" s="36">
        <f>ROUND((Reference!Q$16*List!$H812)+Reference!Q$17,0)</f>
        <v>467</v>
      </c>
      <c r="Y812" s="37"/>
      <c r="Z812" s="4" t="str">
        <f t="shared" si="25"/>
        <v>WASHINGTON, Indiana</v>
      </c>
      <c r="AA812" s="31" t="s">
        <v>259</v>
      </c>
      <c r="AB812" s="38" t="s">
        <v>54</v>
      </c>
      <c r="AC812" s="32" t="s">
        <v>2471</v>
      </c>
      <c r="AD812" s="39"/>
      <c r="AE812">
        <f t="shared" si="26"/>
        <v>0.87630000000000008</v>
      </c>
    </row>
    <row r="813" spans="1:31" x14ac:dyDescent="0.35">
      <c r="A813" s="28" t="s">
        <v>2683</v>
      </c>
      <c r="B813" s="28" t="s">
        <v>2684</v>
      </c>
      <c r="C813" s="41">
        <v>99915</v>
      </c>
      <c r="D813" s="30" t="s">
        <v>111</v>
      </c>
      <c r="E813" s="42" t="s">
        <v>2044</v>
      </c>
      <c r="F813" s="55" t="s">
        <v>2471</v>
      </c>
      <c r="G813" s="33" t="s">
        <v>64</v>
      </c>
      <c r="H813" s="44">
        <v>0.83840000000000003</v>
      </c>
      <c r="I813" s="35">
        <f>ROUND((Reference!B$16*List!$H813)+Reference!B$17,0)</f>
        <v>988</v>
      </c>
      <c r="J813" s="35">
        <f>ROUND((Reference!C$16*List!$H813)+Reference!C$17,0)</f>
        <v>1473</v>
      </c>
      <c r="K813" s="35">
        <f>ROUND((Reference!D$16*List!$H813)+Reference!D$17,0)</f>
        <v>1765</v>
      </c>
      <c r="L813" s="35">
        <f>ROUND((Reference!E$16*List!$H813)+Reference!E$17,0)</f>
        <v>2182</v>
      </c>
      <c r="M813" s="35">
        <f>ROUND((Reference!F$16*List!$H813)+Reference!F$17,0)</f>
        <v>2273</v>
      </c>
      <c r="N813" s="35">
        <f>ROUND((Reference!G$16*List!$H813)+Reference!G$17,0)</f>
        <v>2574</v>
      </c>
      <c r="O813" s="35">
        <f>ROUND((Reference!H$16*List!$H813)+Reference!H$17,0)</f>
        <v>2672</v>
      </c>
      <c r="P813" s="35">
        <f>ROUND((Reference!I$16*List!$H813)+Reference!I$17,0)</f>
        <v>2777</v>
      </c>
      <c r="Q813" s="35">
        <f>ROUND((Reference!J$16*List!$H813)+Reference!J$17,0)</f>
        <v>3216</v>
      </c>
      <c r="R813" s="35">
        <f>ROUND((Reference!K$16*List!$H813)+Reference!K$17,0)</f>
        <v>3317</v>
      </c>
      <c r="S813" s="35">
        <f>ROUND((Reference!L$16*List!$H813)+Reference!L$17,0)</f>
        <v>3579</v>
      </c>
      <c r="T813" s="35">
        <f>ROUND((Reference!M$16*List!$H813)+Reference!M$17,0)</f>
        <v>4275</v>
      </c>
      <c r="U813" s="35">
        <f>ROUND((Reference!N$16*List!$H813)+Reference!N$17,0)</f>
        <v>17249</v>
      </c>
      <c r="V813" s="36">
        <f>ROUND((Reference!O$16*List!$H813)+Reference!O$17,0)</f>
        <v>641</v>
      </c>
      <c r="W813" s="36">
        <f>ROUND((Reference!P$16*List!$H813)+Reference!P$17,0)</f>
        <v>904</v>
      </c>
      <c r="X813" s="36">
        <f>ROUND((Reference!Q$16*List!$H813)+Reference!Q$17,0)</f>
        <v>452</v>
      </c>
      <c r="Y813" s="37"/>
      <c r="Z813" s="4" t="str">
        <f t="shared" si="25"/>
        <v>WAYNE, Indiana</v>
      </c>
      <c r="AA813" s="42" t="s">
        <v>2044</v>
      </c>
      <c r="AB813" s="38" t="s">
        <v>54</v>
      </c>
      <c r="AC813" s="43" t="s">
        <v>2471</v>
      </c>
      <c r="AD813" s="45"/>
      <c r="AE813">
        <f t="shared" si="26"/>
        <v>0.83840000000000003</v>
      </c>
    </row>
    <row r="814" spans="1:31" x14ac:dyDescent="0.35">
      <c r="A814" s="28" t="s">
        <v>2685</v>
      </c>
      <c r="B814" s="28" t="s">
        <v>2686</v>
      </c>
      <c r="C814" s="41">
        <v>99915</v>
      </c>
      <c r="D814" s="30" t="s">
        <v>111</v>
      </c>
      <c r="E814" s="42" t="s">
        <v>2687</v>
      </c>
      <c r="F814" s="54" t="s">
        <v>2471</v>
      </c>
      <c r="G814" s="33" t="s">
        <v>64</v>
      </c>
      <c r="H814" s="40">
        <v>0.83840000000000003</v>
      </c>
      <c r="I814" s="35">
        <f>ROUND((Reference!B$16*List!$H814)+Reference!B$17,0)</f>
        <v>988</v>
      </c>
      <c r="J814" s="35">
        <f>ROUND((Reference!C$16*List!$H814)+Reference!C$17,0)</f>
        <v>1473</v>
      </c>
      <c r="K814" s="35">
        <f>ROUND((Reference!D$16*List!$H814)+Reference!D$17,0)</f>
        <v>1765</v>
      </c>
      <c r="L814" s="35">
        <f>ROUND((Reference!E$16*List!$H814)+Reference!E$17,0)</f>
        <v>2182</v>
      </c>
      <c r="M814" s="35">
        <f>ROUND((Reference!F$16*List!$H814)+Reference!F$17,0)</f>
        <v>2273</v>
      </c>
      <c r="N814" s="35">
        <f>ROUND((Reference!G$16*List!$H814)+Reference!G$17,0)</f>
        <v>2574</v>
      </c>
      <c r="O814" s="35">
        <f>ROUND((Reference!H$16*List!$H814)+Reference!H$17,0)</f>
        <v>2672</v>
      </c>
      <c r="P814" s="35">
        <f>ROUND((Reference!I$16*List!$H814)+Reference!I$17,0)</f>
        <v>2777</v>
      </c>
      <c r="Q814" s="35">
        <f>ROUND((Reference!J$16*List!$H814)+Reference!J$17,0)</f>
        <v>3216</v>
      </c>
      <c r="R814" s="35">
        <f>ROUND((Reference!K$16*List!$H814)+Reference!K$17,0)</f>
        <v>3317</v>
      </c>
      <c r="S814" s="35">
        <f>ROUND((Reference!L$16*List!$H814)+Reference!L$17,0)</f>
        <v>3579</v>
      </c>
      <c r="T814" s="35">
        <f>ROUND((Reference!M$16*List!$H814)+Reference!M$17,0)</f>
        <v>4275</v>
      </c>
      <c r="U814" s="35">
        <f>ROUND((Reference!N$16*List!$H814)+Reference!N$17,0)</f>
        <v>17249</v>
      </c>
      <c r="V814" s="36">
        <f>ROUND((Reference!O$16*List!$H814)+Reference!O$17,0)</f>
        <v>641</v>
      </c>
      <c r="W814" s="36">
        <f>ROUND((Reference!P$16*List!$H814)+Reference!P$17,0)</f>
        <v>904</v>
      </c>
      <c r="X814" s="36">
        <f>ROUND((Reference!Q$16*List!$H814)+Reference!Q$17,0)</f>
        <v>452</v>
      </c>
      <c r="Y814" s="37"/>
      <c r="Z814" s="4" t="str">
        <f t="shared" si="25"/>
        <v>WELLS, Indiana</v>
      </c>
      <c r="AA814" s="31" t="s">
        <v>2687</v>
      </c>
      <c r="AB814" s="38" t="s">
        <v>54</v>
      </c>
      <c r="AC814" s="32" t="s">
        <v>2471</v>
      </c>
      <c r="AD814" s="39"/>
      <c r="AE814">
        <f t="shared" si="26"/>
        <v>0.83840000000000003</v>
      </c>
    </row>
    <row r="815" spans="1:31" x14ac:dyDescent="0.35">
      <c r="A815" s="28" t="s">
        <v>2688</v>
      </c>
      <c r="B815" s="28" t="s">
        <v>2689</v>
      </c>
      <c r="C815" s="41">
        <v>99915</v>
      </c>
      <c r="D815" s="30" t="s">
        <v>111</v>
      </c>
      <c r="E815" s="42" t="s">
        <v>767</v>
      </c>
      <c r="F815" s="55" t="s">
        <v>2471</v>
      </c>
      <c r="G815" s="33" t="s">
        <v>64</v>
      </c>
      <c r="H815" s="40">
        <v>0.83840000000000003</v>
      </c>
      <c r="I815" s="35">
        <f>ROUND((Reference!B$16*List!$H815)+Reference!B$17,0)</f>
        <v>988</v>
      </c>
      <c r="J815" s="35">
        <f>ROUND((Reference!C$16*List!$H815)+Reference!C$17,0)</f>
        <v>1473</v>
      </c>
      <c r="K815" s="35">
        <f>ROUND((Reference!D$16*List!$H815)+Reference!D$17,0)</f>
        <v>1765</v>
      </c>
      <c r="L815" s="35">
        <f>ROUND((Reference!E$16*List!$H815)+Reference!E$17,0)</f>
        <v>2182</v>
      </c>
      <c r="M815" s="35">
        <f>ROUND((Reference!F$16*List!$H815)+Reference!F$17,0)</f>
        <v>2273</v>
      </c>
      <c r="N815" s="35">
        <f>ROUND((Reference!G$16*List!$H815)+Reference!G$17,0)</f>
        <v>2574</v>
      </c>
      <c r="O815" s="35">
        <f>ROUND((Reference!H$16*List!$H815)+Reference!H$17,0)</f>
        <v>2672</v>
      </c>
      <c r="P815" s="35">
        <f>ROUND((Reference!I$16*List!$H815)+Reference!I$17,0)</f>
        <v>2777</v>
      </c>
      <c r="Q815" s="35">
        <f>ROUND((Reference!J$16*List!$H815)+Reference!J$17,0)</f>
        <v>3216</v>
      </c>
      <c r="R815" s="35">
        <f>ROUND((Reference!K$16*List!$H815)+Reference!K$17,0)</f>
        <v>3317</v>
      </c>
      <c r="S815" s="35">
        <f>ROUND((Reference!L$16*List!$H815)+Reference!L$17,0)</f>
        <v>3579</v>
      </c>
      <c r="T815" s="35">
        <f>ROUND((Reference!M$16*List!$H815)+Reference!M$17,0)</f>
        <v>4275</v>
      </c>
      <c r="U815" s="35">
        <f>ROUND((Reference!N$16*List!$H815)+Reference!N$17,0)</f>
        <v>17249</v>
      </c>
      <c r="V815" s="36">
        <f>ROUND((Reference!O$16*List!$H815)+Reference!O$17,0)</f>
        <v>641</v>
      </c>
      <c r="W815" s="36">
        <f>ROUND((Reference!P$16*List!$H815)+Reference!P$17,0)</f>
        <v>904</v>
      </c>
      <c r="X815" s="36">
        <f>ROUND((Reference!Q$16*List!$H815)+Reference!Q$17,0)</f>
        <v>452</v>
      </c>
      <c r="Y815" s="37"/>
      <c r="Z815" s="4" t="str">
        <f t="shared" si="25"/>
        <v>WHITE, Indiana</v>
      </c>
      <c r="AA815" s="31" t="s">
        <v>767</v>
      </c>
      <c r="AB815" s="38" t="s">
        <v>54</v>
      </c>
      <c r="AC815" s="32" t="s">
        <v>2471</v>
      </c>
      <c r="AD815" s="39"/>
      <c r="AE815">
        <f t="shared" si="26"/>
        <v>0.83840000000000003</v>
      </c>
    </row>
    <row r="816" spans="1:31" x14ac:dyDescent="0.35">
      <c r="A816" s="28" t="s">
        <v>2690</v>
      </c>
      <c r="B816" s="28" t="s">
        <v>2691</v>
      </c>
      <c r="C816" s="41">
        <v>23060</v>
      </c>
      <c r="D816" s="30" t="s">
        <v>768</v>
      </c>
      <c r="E816" s="42" t="s">
        <v>2692</v>
      </c>
      <c r="F816" s="54" t="s">
        <v>2471</v>
      </c>
      <c r="G816" s="33" t="s">
        <v>53</v>
      </c>
      <c r="H816" s="40">
        <v>0.95730000000000004</v>
      </c>
      <c r="I816" s="35">
        <f>ROUND((Reference!B$16*List!$H816)+Reference!B$17,0)</f>
        <v>1090</v>
      </c>
      <c r="J816" s="35">
        <f>ROUND((Reference!C$16*List!$H816)+Reference!C$17,0)</f>
        <v>1625</v>
      </c>
      <c r="K816" s="35">
        <f>ROUND((Reference!D$16*List!$H816)+Reference!D$17,0)</f>
        <v>1947</v>
      </c>
      <c r="L816" s="35">
        <f>ROUND((Reference!E$16*List!$H816)+Reference!E$17,0)</f>
        <v>2407</v>
      </c>
      <c r="M816" s="35">
        <f>ROUND((Reference!F$16*List!$H816)+Reference!F$17,0)</f>
        <v>2508</v>
      </c>
      <c r="N816" s="35">
        <f>ROUND((Reference!G$16*List!$H816)+Reference!G$17,0)</f>
        <v>2839</v>
      </c>
      <c r="O816" s="35">
        <f>ROUND((Reference!H$16*List!$H816)+Reference!H$17,0)</f>
        <v>2948</v>
      </c>
      <c r="P816" s="35">
        <f>ROUND((Reference!I$16*List!$H816)+Reference!I$17,0)</f>
        <v>3064</v>
      </c>
      <c r="Q816" s="35">
        <f>ROUND((Reference!J$16*List!$H816)+Reference!J$17,0)</f>
        <v>3547</v>
      </c>
      <c r="R816" s="35">
        <f>ROUND((Reference!K$16*List!$H816)+Reference!K$17,0)</f>
        <v>3660</v>
      </c>
      <c r="S816" s="35">
        <f>ROUND((Reference!L$16*List!$H816)+Reference!L$17,0)</f>
        <v>3949</v>
      </c>
      <c r="T816" s="35">
        <f>ROUND((Reference!M$16*List!$H816)+Reference!M$17,0)</f>
        <v>4716</v>
      </c>
      <c r="U816" s="35">
        <f>ROUND((Reference!N$16*List!$H816)+Reference!N$17,0)</f>
        <v>19028</v>
      </c>
      <c r="V816" s="36">
        <f>ROUND((Reference!O$16*List!$H816)+Reference!O$17,0)</f>
        <v>707</v>
      </c>
      <c r="W816" s="36">
        <f>ROUND((Reference!P$16*List!$H816)+Reference!P$17,0)</f>
        <v>997</v>
      </c>
      <c r="X816" s="36">
        <f>ROUND((Reference!Q$16*List!$H816)+Reference!Q$17,0)</f>
        <v>498</v>
      </c>
      <c r="Y816" s="37"/>
      <c r="Z816" s="4" t="str">
        <f t="shared" si="25"/>
        <v>WHITLEY, Indiana</v>
      </c>
      <c r="AA816" s="31" t="s">
        <v>2692</v>
      </c>
      <c r="AB816" s="38" t="s">
        <v>54</v>
      </c>
      <c r="AC816" s="32" t="s">
        <v>2471</v>
      </c>
      <c r="AD816" s="39"/>
      <c r="AE816">
        <f t="shared" si="26"/>
        <v>0.95730000000000004</v>
      </c>
    </row>
    <row r="817" spans="1:31" x14ac:dyDescent="0.35">
      <c r="A817" s="28" t="s">
        <v>2693</v>
      </c>
      <c r="B817" s="28" t="s">
        <v>2694</v>
      </c>
      <c r="C817" s="41">
        <v>99915</v>
      </c>
      <c r="D817" s="30" t="s">
        <v>111</v>
      </c>
      <c r="E817" s="42" t="s">
        <v>334</v>
      </c>
      <c r="F817" s="54" t="s">
        <v>2471</v>
      </c>
      <c r="G817" s="33" t="s">
        <v>64</v>
      </c>
      <c r="H817" s="40">
        <v>0.83840000000000003</v>
      </c>
      <c r="I817" s="35">
        <f>ROUND((Reference!B$16*List!$H817)+Reference!B$17,0)</f>
        <v>988</v>
      </c>
      <c r="J817" s="35">
        <f>ROUND((Reference!C$16*List!$H817)+Reference!C$17,0)</f>
        <v>1473</v>
      </c>
      <c r="K817" s="35">
        <f>ROUND((Reference!D$16*List!$H817)+Reference!D$17,0)</f>
        <v>1765</v>
      </c>
      <c r="L817" s="35">
        <f>ROUND((Reference!E$16*List!$H817)+Reference!E$17,0)</f>
        <v>2182</v>
      </c>
      <c r="M817" s="35">
        <f>ROUND((Reference!F$16*List!$H817)+Reference!F$17,0)</f>
        <v>2273</v>
      </c>
      <c r="N817" s="35">
        <f>ROUND((Reference!G$16*List!$H817)+Reference!G$17,0)</f>
        <v>2574</v>
      </c>
      <c r="O817" s="35">
        <f>ROUND((Reference!H$16*List!$H817)+Reference!H$17,0)</f>
        <v>2672</v>
      </c>
      <c r="P817" s="35">
        <f>ROUND((Reference!I$16*List!$H817)+Reference!I$17,0)</f>
        <v>2777</v>
      </c>
      <c r="Q817" s="35">
        <f>ROUND((Reference!J$16*List!$H817)+Reference!J$17,0)</f>
        <v>3216</v>
      </c>
      <c r="R817" s="35">
        <f>ROUND((Reference!K$16*List!$H817)+Reference!K$17,0)</f>
        <v>3317</v>
      </c>
      <c r="S817" s="35">
        <f>ROUND((Reference!L$16*List!$H817)+Reference!L$17,0)</f>
        <v>3579</v>
      </c>
      <c r="T817" s="35">
        <f>ROUND((Reference!M$16*List!$H817)+Reference!M$17,0)</f>
        <v>4275</v>
      </c>
      <c r="U817" s="35">
        <f>ROUND((Reference!N$16*List!$H817)+Reference!N$17,0)</f>
        <v>17249</v>
      </c>
      <c r="V817" s="36">
        <f>ROUND((Reference!O$16*List!$H817)+Reference!O$17,0)</f>
        <v>641</v>
      </c>
      <c r="W817" s="36">
        <f>ROUND((Reference!P$16*List!$H817)+Reference!P$17,0)</f>
        <v>904</v>
      </c>
      <c r="X817" s="36">
        <f>ROUND((Reference!Q$16*List!$H817)+Reference!Q$17,0)</f>
        <v>452</v>
      </c>
      <c r="Y817" s="37"/>
      <c r="Z817" s="4" t="str">
        <f t="shared" si="25"/>
        <v>STATEWIDE, Indiana</v>
      </c>
      <c r="AA817" s="31" t="s">
        <v>334</v>
      </c>
      <c r="AB817" s="38" t="s">
        <v>54</v>
      </c>
      <c r="AC817" s="32" t="s">
        <v>2471</v>
      </c>
      <c r="AD817" s="39"/>
      <c r="AE817">
        <f t="shared" si="26"/>
        <v>0.83840000000000003</v>
      </c>
    </row>
    <row r="818" spans="1:31" x14ac:dyDescent="0.35">
      <c r="A818" s="28" t="s">
        <v>2695</v>
      </c>
      <c r="B818" s="28" t="s">
        <v>2696</v>
      </c>
      <c r="C818" s="41">
        <v>99916</v>
      </c>
      <c r="D818" s="30" t="s">
        <v>115</v>
      </c>
      <c r="E818" s="42" t="s">
        <v>2697</v>
      </c>
      <c r="F818" s="55" t="s">
        <v>2698</v>
      </c>
      <c r="G818" s="33" t="s">
        <v>64</v>
      </c>
      <c r="H818" s="44">
        <v>0.79570000000000007</v>
      </c>
      <c r="I818" s="35">
        <f>ROUND((Reference!B$16*List!$H818)+Reference!B$17,0)</f>
        <v>951</v>
      </c>
      <c r="J818" s="35">
        <f>ROUND((Reference!C$16*List!$H818)+Reference!C$17,0)</f>
        <v>1419</v>
      </c>
      <c r="K818" s="35">
        <f>ROUND((Reference!D$16*List!$H818)+Reference!D$17,0)</f>
        <v>1700</v>
      </c>
      <c r="L818" s="35">
        <f>ROUND((Reference!E$16*List!$H818)+Reference!E$17,0)</f>
        <v>2101</v>
      </c>
      <c r="M818" s="35">
        <f>ROUND((Reference!F$16*List!$H818)+Reference!F$17,0)</f>
        <v>2189</v>
      </c>
      <c r="N818" s="35">
        <f>ROUND((Reference!G$16*List!$H818)+Reference!G$17,0)</f>
        <v>2478</v>
      </c>
      <c r="O818" s="35">
        <f>ROUND((Reference!H$16*List!$H818)+Reference!H$17,0)</f>
        <v>2573</v>
      </c>
      <c r="P818" s="35">
        <f>ROUND((Reference!I$16*List!$H818)+Reference!I$17,0)</f>
        <v>2674</v>
      </c>
      <c r="Q818" s="35">
        <f>ROUND((Reference!J$16*List!$H818)+Reference!J$17,0)</f>
        <v>3096</v>
      </c>
      <c r="R818" s="35">
        <f>ROUND((Reference!K$16*List!$H818)+Reference!K$17,0)</f>
        <v>3194</v>
      </c>
      <c r="S818" s="35">
        <f>ROUND((Reference!L$16*List!$H818)+Reference!L$17,0)</f>
        <v>3447</v>
      </c>
      <c r="T818" s="35">
        <f>ROUND((Reference!M$16*List!$H818)+Reference!M$17,0)</f>
        <v>4117</v>
      </c>
      <c r="U818" s="35">
        <f>ROUND((Reference!N$16*List!$H818)+Reference!N$17,0)</f>
        <v>16610</v>
      </c>
      <c r="V818" s="36">
        <f>ROUND((Reference!O$16*List!$H818)+Reference!O$17,0)</f>
        <v>617</v>
      </c>
      <c r="W818" s="36">
        <f>ROUND((Reference!P$16*List!$H818)+Reference!P$17,0)</f>
        <v>870</v>
      </c>
      <c r="X818" s="36">
        <f>ROUND((Reference!Q$16*List!$H818)+Reference!Q$17,0)</f>
        <v>435</v>
      </c>
      <c r="Y818" s="37"/>
      <c r="Z818" s="4" t="str">
        <f t="shared" si="25"/>
        <v>ADAIR, Iowa</v>
      </c>
      <c r="AA818" s="42" t="s">
        <v>2697</v>
      </c>
      <c r="AB818" s="38" t="s">
        <v>54</v>
      </c>
      <c r="AC818" s="43" t="s">
        <v>2698</v>
      </c>
      <c r="AD818" s="45"/>
      <c r="AE818">
        <f t="shared" si="26"/>
        <v>0.79570000000000007</v>
      </c>
    </row>
    <row r="819" spans="1:31" x14ac:dyDescent="0.35">
      <c r="A819" s="28" t="s">
        <v>2699</v>
      </c>
      <c r="B819" s="28" t="s">
        <v>2700</v>
      </c>
      <c r="C819" s="41">
        <v>99916</v>
      </c>
      <c r="D819" s="30" t="s">
        <v>115</v>
      </c>
      <c r="E819" s="42" t="s">
        <v>1037</v>
      </c>
      <c r="F819" s="55" t="s">
        <v>2698</v>
      </c>
      <c r="G819" s="33" t="s">
        <v>64</v>
      </c>
      <c r="H819" s="44">
        <v>0.79570000000000007</v>
      </c>
      <c r="I819" s="35">
        <f>ROUND((Reference!B$16*List!$H819)+Reference!B$17,0)</f>
        <v>951</v>
      </c>
      <c r="J819" s="35">
        <f>ROUND((Reference!C$16*List!$H819)+Reference!C$17,0)</f>
        <v>1419</v>
      </c>
      <c r="K819" s="35">
        <f>ROUND((Reference!D$16*List!$H819)+Reference!D$17,0)</f>
        <v>1700</v>
      </c>
      <c r="L819" s="35">
        <f>ROUND((Reference!E$16*List!$H819)+Reference!E$17,0)</f>
        <v>2101</v>
      </c>
      <c r="M819" s="35">
        <f>ROUND((Reference!F$16*List!$H819)+Reference!F$17,0)</f>
        <v>2189</v>
      </c>
      <c r="N819" s="35">
        <f>ROUND((Reference!G$16*List!$H819)+Reference!G$17,0)</f>
        <v>2478</v>
      </c>
      <c r="O819" s="35">
        <f>ROUND((Reference!H$16*List!$H819)+Reference!H$17,0)</f>
        <v>2573</v>
      </c>
      <c r="P819" s="35">
        <f>ROUND((Reference!I$16*List!$H819)+Reference!I$17,0)</f>
        <v>2674</v>
      </c>
      <c r="Q819" s="35">
        <f>ROUND((Reference!J$16*List!$H819)+Reference!J$17,0)</f>
        <v>3096</v>
      </c>
      <c r="R819" s="35">
        <f>ROUND((Reference!K$16*List!$H819)+Reference!K$17,0)</f>
        <v>3194</v>
      </c>
      <c r="S819" s="35">
        <f>ROUND((Reference!L$16*List!$H819)+Reference!L$17,0)</f>
        <v>3447</v>
      </c>
      <c r="T819" s="35">
        <f>ROUND((Reference!M$16*List!$H819)+Reference!M$17,0)</f>
        <v>4117</v>
      </c>
      <c r="U819" s="35">
        <f>ROUND((Reference!N$16*List!$H819)+Reference!N$17,0)</f>
        <v>16610</v>
      </c>
      <c r="V819" s="36">
        <f>ROUND((Reference!O$16*List!$H819)+Reference!O$17,0)</f>
        <v>617</v>
      </c>
      <c r="W819" s="36">
        <f>ROUND((Reference!P$16*List!$H819)+Reference!P$17,0)</f>
        <v>870</v>
      </c>
      <c r="X819" s="36">
        <f>ROUND((Reference!Q$16*List!$H819)+Reference!Q$17,0)</f>
        <v>435</v>
      </c>
      <c r="Y819" s="37"/>
      <c r="Z819" s="4" t="str">
        <f t="shared" si="25"/>
        <v>ADAMS, Iowa</v>
      </c>
      <c r="AA819" s="42" t="s">
        <v>1037</v>
      </c>
      <c r="AB819" s="38" t="s">
        <v>54</v>
      </c>
      <c r="AC819" s="43" t="s">
        <v>2698</v>
      </c>
      <c r="AD819" s="45"/>
      <c r="AE819">
        <f t="shared" si="26"/>
        <v>0.79570000000000007</v>
      </c>
    </row>
    <row r="820" spans="1:31" x14ac:dyDescent="0.35">
      <c r="A820" s="28" t="s">
        <v>2701</v>
      </c>
      <c r="B820" s="28" t="s">
        <v>2702</v>
      </c>
      <c r="C820" s="41">
        <v>99916</v>
      </c>
      <c r="D820" s="30" t="s">
        <v>115</v>
      </c>
      <c r="E820" s="42" t="s">
        <v>2703</v>
      </c>
      <c r="F820" s="55" t="s">
        <v>2698</v>
      </c>
      <c r="G820" s="33" t="s">
        <v>64</v>
      </c>
      <c r="H820" s="40">
        <v>0.79570000000000007</v>
      </c>
      <c r="I820" s="35">
        <f>ROUND((Reference!B$16*List!$H820)+Reference!B$17,0)</f>
        <v>951</v>
      </c>
      <c r="J820" s="35">
        <f>ROUND((Reference!C$16*List!$H820)+Reference!C$17,0)</f>
        <v>1419</v>
      </c>
      <c r="K820" s="35">
        <f>ROUND((Reference!D$16*List!$H820)+Reference!D$17,0)</f>
        <v>1700</v>
      </c>
      <c r="L820" s="35">
        <f>ROUND((Reference!E$16*List!$H820)+Reference!E$17,0)</f>
        <v>2101</v>
      </c>
      <c r="M820" s="35">
        <f>ROUND((Reference!F$16*List!$H820)+Reference!F$17,0)</f>
        <v>2189</v>
      </c>
      <c r="N820" s="35">
        <f>ROUND((Reference!G$16*List!$H820)+Reference!G$17,0)</f>
        <v>2478</v>
      </c>
      <c r="O820" s="35">
        <f>ROUND((Reference!H$16*List!$H820)+Reference!H$17,0)</f>
        <v>2573</v>
      </c>
      <c r="P820" s="35">
        <f>ROUND((Reference!I$16*List!$H820)+Reference!I$17,0)</f>
        <v>2674</v>
      </c>
      <c r="Q820" s="35">
        <f>ROUND((Reference!J$16*List!$H820)+Reference!J$17,0)</f>
        <v>3096</v>
      </c>
      <c r="R820" s="35">
        <f>ROUND((Reference!K$16*List!$H820)+Reference!K$17,0)</f>
        <v>3194</v>
      </c>
      <c r="S820" s="35">
        <f>ROUND((Reference!L$16*List!$H820)+Reference!L$17,0)</f>
        <v>3447</v>
      </c>
      <c r="T820" s="35">
        <f>ROUND((Reference!M$16*List!$H820)+Reference!M$17,0)</f>
        <v>4117</v>
      </c>
      <c r="U820" s="35">
        <f>ROUND((Reference!N$16*List!$H820)+Reference!N$17,0)</f>
        <v>16610</v>
      </c>
      <c r="V820" s="36">
        <f>ROUND((Reference!O$16*List!$H820)+Reference!O$17,0)</f>
        <v>617</v>
      </c>
      <c r="W820" s="36">
        <f>ROUND((Reference!P$16*List!$H820)+Reference!P$17,0)</f>
        <v>870</v>
      </c>
      <c r="X820" s="36">
        <f>ROUND((Reference!Q$16*List!$H820)+Reference!Q$17,0)</f>
        <v>435</v>
      </c>
      <c r="Y820" s="37"/>
      <c r="Z820" s="4" t="str">
        <f t="shared" si="25"/>
        <v>ALLAMAKEE, Iowa</v>
      </c>
      <c r="AA820" s="31" t="s">
        <v>2703</v>
      </c>
      <c r="AB820" s="38" t="s">
        <v>54</v>
      </c>
      <c r="AC820" s="32" t="s">
        <v>2698</v>
      </c>
      <c r="AD820" s="39"/>
      <c r="AE820">
        <f t="shared" si="26"/>
        <v>0.79570000000000007</v>
      </c>
    </row>
    <row r="821" spans="1:31" x14ac:dyDescent="0.35">
      <c r="A821" s="28" t="s">
        <v>2704</v>
      </c>
      <c r="B821" s="28" t="s">
        <v>2705</v>
      </c>
      <c r="C821" s="41">
        <v>99916</v>
      </c>
      <c r="D821" s="30" t="s">
        <v>115</v>
      </c>
      <c r="E821" s="42" t="s">
        <v>2706</v>
      </c>
      <c r="F821" s="55" t="s">
        <v>2698</v>
      </c>
      <c r="G821" s="33" t="s">
        <v>64</v>
      </c>
      <c r="H821" s="40">
        <v>0.79570000000000007</v>
      </c>
      <c r="I821" s="35">
        <f>ROUND((Reference!B$16*List!$H821)+Reference!B$17,0)</f>
        <v>951</v>
      </c>
      <c r="J821" s="35">
        <f>ROUND((Reference!C$16*List!$H821)+Reference!C$17,0)</f>
        <v>1419</v>
      </c>
      <c r="K821" s="35">
        <f>ROUND((Reference!D$16*List!$H821)+Reference!D$17,0)</f>
        <v>1700</v>
      </c>
      <c r="L821" s="35">
        <f>ROUND((Reference!E$16*List!$H821)+Reference!E$17,0)</f>
        <v>2101</v>
      </c>
      <c r="M821" s="35">
        <f>ROUND((Reference!F$16*List!$H821)+Reference!F$17,0)</f>
        <v>2189</v>
      </c>
      <c r="N821" s="35">
        <f>ROUND((Reference!G$16*List!$H821)+Reference!G$17,0)</f>
        <v>2478</v>
      </c>
      <c r="O821" s="35">
        <f>ROUND((Reference!H$16*List!$H821)+Reference!H$17,0)</f>
        <v>2573</v>
      </c>
      <c r="P821" s="35">
        <f>ROUND((Reference!I$16*List!$H821)+Reference!I$17,0)</f>
        <v>2674</v>
      </c>
      <c r="Q821" s="35">
        <f>ROUND((Reference!J$16*List!$H821)+Reference!J$17,0)</f>
        <v>3096</v>
      </c>
      <c r="R821" s="35">
        <f>ROUND((Reference!K$16*List!$H821)+Reference!K$17,0)</f>
        <v>3194</v>
      </c>
      <c r="S821" s="35">
        <f>ROUND((Reference!L$16*List!$H821)+Reference!L$17,0)</f>
        <v>3447</v>
      </c>
      <c r="T821" s="35">
        <f>ROUND((Reference!M$16*List!$H821)+Reference!M$17,0)</f>
        <v>4117</v>
      </c>
      <c r="U821" s="35">
        <f>ROUND((Reference!N$16*List!$H821)+Reference!N$17,0)</f>
        <v>16610</v>
      </c>
      <c r="V821" s="36">
        <f>ROUND((Reference!O$16*List!$H821)+Reference!O$17,0)</f>
        <v>617</v>
      </c>
      <c r="W821" s="36">
        <f>ROUND((Reference!P$16*List!$H821)+Reference!P$17,0)</f>
        <v>870</v>
      </c>
      <c r="X821" s="36">
        <f>ROUND((Reference!Q$16*List!$H821)+Reference!Q$17,0)</f>
        <v>435</v>
      </c>
      <c r="Y821" s="37"/>
      <c r="Z821" s="4" t="str">
        <f t="shared" si="25"/>
        <v>APPANOOSE, Iowa</v>
      </c>
      <c r="AA821" s="31" t="s">
        <v>2706</v>
      </c>
      <c r="AB821" s="38" t="s">
        <v>54</v>
      </c>
      <c r="AC821" s="32" t="s">
        <v>2698</v>
      </c>
      <c r="AD821" s="39"/>
      <c r="AE821">
        <f t="shared" si="26"/>
        <v>0.79570000000000007</v>
      </c>
    </row>
    <row r="822" spans="1:31" x14ac:dyDescent="0.35">
      <c r="A822" s="28" t="s">
        <v>2707</v>
      </c>
      <c r="B822" s="28" t="s">
        <v>2708</v>
      </c>
      <c r="C822" s="41">
        <v>99916</v>
      </c>
      <c r="D822" s="30" t="s">
        <v>115</v>
      </c>
      <c r="E822" s="42" t="s">
        <v>2709</v>
      </c>
      <c r="F822" s="55" t="s">
        <v>2698</v>
      </c>
      <c r="G822" s="33" t="s">
        <v>64</v>
      </c>
      <c r="H822" s="44">
        <v>0.79570000000000007</v>
      </c>
      <c r="I822" s="35">
        <f>ROUND((Reference!B$16*List!$H822)+Reference!B$17,0)</f>
        <v>951</v>
      </c>
      <c r="J822" s="35">
        <f>ROUND((Reference!C$16*List!$H822)+Reference!C$17,0)</f>
        <v>1419</v>
      </c>
      <c r="K822" s="35">
        <f>ROUND((Reference!D$16*List!$H822)+Reference!D$17,0)</f>
        <v>1700</v>
      </c>
      <c r="L822" s="35">
        <f>ROUND((Reference!E$16*List!$H822)+Reference!E$17,0)</f>
        <v>2101</v>
      </c>
      <c r="M822" s="35">
        <f>ROUND((Reference!F$16*List!$H822)+Reference!F$17,0)</f>
        <v>2189</v>
      </c>
      <c r="N822" s="35">
        <f>ROUND((Reference!G$16*List!$H822)+Reference!G$17,0)</f>
        <v>2478</v>
      </c>
      <c r="O822" s="35">
        <f>ROUND((Reference!H$16*List!$H822)+Reference!H$17,0)</f>
        <v>2573</v>
      </c>
      <c r="P822" s="35">
        <f>ROUND((Reference!I$16*List!$H822)+Reference!I$17,0)</f>
        <v>2674</v>
      </c>
      <c r="Q822" s="35">
        <f>ROUND((Reference!J$16*List!$H822)+Reference!J$17,0)</f>
        <v>3096</v>
      </c>
      <c r="R822" s="35">
        <f>ROUND((Reference!K$16*List!$H822)+Reference!K$17,0)</f>
        <v>3194</v>
      </c>
      <c r="S822" s="35">
        <f>ROUND((Reference!L$16*List!$H822)+Reference!L$17,0)</f>
        <v>3447</v>
      </c>
      <c r="T822" s="35">
        <f>ROUND((Reference!M$16*List!$H822)+Reference!M$17,0)</f>
        <v>4117</v>
      </c>
      <c r="U822" s="35">
        <f>ROUND((Reference!N$16*List!$H822)+Reference!N$17,0)</f>
        <v>16610</v>
      </c>
      <c r="V822" s="36">
        <f>ROUND((Reference!O$16*List!$H822)+Reference!O$17,0)</f>
        <v>617</v>
      </c>
      <c r="W822" s="36">
        <f>ROUND((Reference!P$16*List!$H822)+Reference!P$17,0)</f>
        <v>870</v>
      </c>
      <c r="X822" s="36">
        <f>ROUND((Reference!Q$16*List!$H822)+Reference!Q$17,0)</f>
        <v>435</v>
      </c>
      <c r="Y822" s="37"/>
      <c r="Z822" s="4" t="str">
        <f t="shared" si="25"/>
        <v>AUDUBON, Iowa</v>
      </c>
      <c r="AA822" s="42" t="s">
        <v>2709</v>
      </c>
      <c r="AB822" s="38" t="s">
        <v>54</v>
      </c>
      <c r="AC822" s="43" t="s">
        <v>2698</v>
      </c>
      <c r="AD822" s="45"/>
      <c r="AE822">
        <f t="shared" si="26"/>
        <v>0.79570000000000007</v>
      </c>
    </row>
    <row r="823" spans="1:31" x14ac:dyDescent="0.35">
      <c r="A823" s="28" t="s">
        <v>2710</v>
      </c>
      <c r="B823" s="28" t="s">
        <v>2711</v>
      </c>
      <c r="C823" s="41">
        <v>16300</v>
      </c>
      <c r="D823" s="30" t="s">
        <v>513</v>
      </c>
      <c r="E823" s="42" t="s">
        <v>512</v>
      </c>
      <c r="F823" s="54" t="s">
        <v>2698</v>
      </c>
      <c r="G823" s="33" t="s">
        <v>53</v>
      </c>
      <c r="H823" s="40">
        <v>0.86250000000000004</v>
      </c>
      <c r="I823" s="35">
        <f>ROUND((Reference!B$16*List!$H823)+Reference!B$17,0)</f>
        <v>1008</v>
      </c>
      <c r="J823" s="35">
        <f>ROUND((Reference!C$16*List!$H823)+Reference!C$17,0)</f>
        <v>1504</v>
      </c>
      <c r="K823" s="35">
        <f>ROUND((Reference!D$16*List!$H823)+Reference!D$17,0)</f>
        <v>1802</v>
      </c>
      <c r="L823" s="35">
        <f>ROUND((Reference!E$16*List!$H823)+Reference!E$17,0)</f>
        <v>2228</v>
      </c>
      <c r="M823" s="35">
        <f>ROUND((Reference!F$16*List!$H823)+Reference!F$17,0)</f>
        <v>2321</v>
      </c>
      <c r="N823" s="35">
        <f>ROUND((Reference!G$16*List!$H823)+Reference!G$17,0)</f>
        <v>2627</v>
      </c>
      <c r="O823" s="35">
        <f>ROUND((Reference!H$16*List!$H823)+Reference!H$17,0)</f>
        <v>2728</v>
      </c>
      <c r="P823" s="35">
        <f>ROUND((Reference!I$16*List!$H823)+Reference!I$17,0)</f>
        <v>2835</v>
      </c>
      <c r="Q823" s="35">
        <f>ROUND((Reference!J$16*List!$H823)+Reference!J$17,0)</f>
        <v>3283</v>
      </c>
      <c r="R823" s="35">
        <f>ROUND((Reference!K$16*List!$H823)+Reference!K$17,0)</f>
        <v>3387</v>
      </c>
      <c r="S823" s="35">
        <f>ROUND((Reference!L$16*List!$H823)+Reference!L$17,0)</f>
        <v>3654</v>
      </c>
      <c r="T823" s="35">
        <f>ROUND((Reference!M$16*List!$H823)+Reference!M$17,0)</f>
        <v>4364</v>
      </c>
      <c r="U823" s="35">
        <f>ROUND((Reference!N$16*List!$H823)+Reference!N$17,0)</f>
        <v>17609</v>
      </c>
      <c r="V823" s="36">
        <f>ROUND((Reference!O$16*List!$H823)+Reference!O$17,0)</f>
        <v>655</v>
      </c>
      <c r="W823" s="36">
        <f>ROUND((Reference!P$16*List!$H823)+Reference!P$17,0)</f>
        <v>922</v>
      </c>
      <c r="X823" s="36">
        <f>ROUND((Reference!Q$16*List!$H823)+Reference!Q$17,0)</f>
        <v>461</v>
      </c>
      <c r="Y823" s="37"/>
      <c r="Z823" s="4" t="str">
        <f t="shared" si="25"/>
        <v>BENTON, Iowa</v>
      </c>
      <c r="AA823" s="31" t="s">
        <v>512</v>
      </c>
      <c r="AB823" s="38" t="s">
        <v>54</v>
      </c>
      <c r="AC823" s="32" t="s">
        <v>2698</v>
      </c>
      <c r="AD823" s="39"/>
      <c r="AE823">
        <f t="shared" si="26"/>
        <v>0.86250000000000004</v>
      </c>
    </row>
    <row r="824" spans="1:31" x14ac:dyDescent="0.35">
      <c r="A824" s="28" t="s">
        <v>2712</v>
      </c>
      <c r="B824" s="28" t="s">
        <v>2713</v>
      </c>
      <c r="C824" s="41">
        <v>47940</v>
      </c>
      <c r="D824" s="30" t="s">
        <v>1753</v>
      </c>
      <c r="E824" s="42" t="s">
        <v>2714</v>
      </c>
      <c r="F824" s="54" t="s">
        <v>2698</v>
      </c>
      <c r="G824" s="33" t="s">
        <v>53</v>
      </c>
      <c r="H824" s="44">
        <v>0.79420000000000002</v>
      </c>
      <c r="I824" s="35">
        <f>ROUND((Reference!B$16*List!$H824)+Reference!B$17,0)</f>
        <v>950</v>
      </c>
      <c r="J824" s="35">
        <f>ROUND((Reference!C$16*List!$H824)+Reference!C$17,0)</f>
        <v>1417</v>
      </c>
      <c r="K824" s="35">
        <f>ROUND((Reference!D$16*List!$H824)+Reference!D$17,0)</f>
        <v>1698</v>
      </c>
      <c r="L824" s="35">
        <f>ROUND((Reference!E$16*List!$H824)+Reference!E$17,0)</f>
        <v>2098</v>
      </c>
      <c r="M824" s="35">
        <f>ROUND((Reference!F$16*List!$H824)+Reference!F$17,0)</f>
        <v>2186</v>
      </c>
      <c r="N824" s="35">
        <f>ROUND((Reference!G$16*List!$H824)+Reference!G$17,0)</f>
        <v>2475</v>
      </c>
      <c r="O824" s="35">
        <f>ROUND((Reference!H$16*List!$H824)+Reference!H$17,0)</f>
        <v>2570</v>
      </c>
      <c r="P824" s="35">
        <f>ROUND((Reference!I$16*List!$H824)+Reference!I$17,0)</f>
        <v>2671</v>
      </c>
      <c r="Q824" s="35">
        <f>ROUND((Reference!J$16*List!$H824)+Reference!J$17,0)</f>
        <v>3092</v>
      </c>
      <c r="R824" s="35">
        <f>ROUND((Reference!K$16*List!$H824)+Reference!K$17,0)</f>
        <v>3190</v>
      </c>
      <c r="S824" s="35">
        <f>ROUND((Reference!L$16*List!$H824)+Reference!L$17,0)</f>
        <v>3442</v>
      </c>
      <c r="T824" s="35">
        <f>ROUND((Reference!M$16*List!$H824)+Reference!M$17,0)</f>
        <v>4111</v>
      </c>
      <c r="U824" s="35">
        <f>ROUND((Reference!N$16*List!$H824)+Reference!N$17,0)</f>
        <v>16587</v>
      </c>
      <c r="V824" s="36">
        <f>ROUND((Reference!O$16*List!$H824)+Reference!O$17,0)</f>
        <v>617</v>
      </c>
      <c r="W824" s="36">
        <f>ROUND((Reference!P$16*List!$H824)+Reference!P$17,0)</f>
        <v>869</v>
      </c>
      <c r="X824" s="36">
        <f>ROUND((Reference!Q$16*List!$H824)+Reference!Q$17,0)</f>
        <v>434</v>
      </c>
      <c r="Y824" s="37"/>
      <c r="Z824" s="4" t="str">
        <f t="shared" si="25"/>
        <v>BLACK HAWK, Iowa</v>
      </c>
      <c r="AA824" s="42" t="s">
        <v>2714</v>
      </c>
      <c r="AB824" s="38" t="s">
        <v>54</v>
      </c>
      <c r="AC824" s="43" t="s">
        <v>2698</v>
      </c>
      <c r="AD824" s="45"/>
      <c r="AE824">
        <f t="shared" si="26"/>
        <v>0.79420000000000002</v>
      </c>
    </row>
    <row r="825" spans="1:31" x14ac:dyDescent="0.35">
      <c r="A825" s="28" t="s">
        <v>2715</v>
      </c>
      <c r="B825" s="28" t="s">
        <v>2716</v>
      </c>
      <c r="C825" s="41">
        <v>11180</v>
      </c>
      <c r="D825" s="30" t="s">
        <v>323</v>
      </c>
      <c r="E825" s="42" t="s">
        <v>516</v>
      </c>
      <c r="F825" s="55" t="s">
        <v>2698</v>
      </c>
      <c r="G825" s="33" t="s">
        <v>53</v>
      </c>
      <c r="H825" s="40">
        <v>0.86670000000000003</v>
      </c>
      <c r="I825" s="35">
        <f>ROUND((Reference!B$16*List!$H825)+Reference!B$17,0)</f>
        <v>1012</v>
      </c>
      <c r="J825" s="35">
        <f>ROUND((Reference!C$16*List!$H825)+Reference!C$17,0)</f>
        <v>1509</v>
      </c>
      <c r="K825" s="35">
        <f>ROUND((Reference!D$16*List!$H825)+Reference!D$17,0)</f>
        <v>1809</v>
      </c>
      <c r="L825" s="35">
        <f>ROUND((Reference!E$16*List!$H825)+Reference!E$17,0)</f>
        <v>2236</v>
      </c>
      <c r="M825" s="35">
        <f>ROUND((Reference!F$16*List!$H825)+Reference!F$17,0)</f>
        <v>2329</v>
      </c>
      <c r="N825" s="35">
        <f>ROUND((Reference!G$16*List!$H825)+Reference!G$17,0)</f>
        <v>2637</v>
      </c>
      <c r="O825" s="35">
        <f>ROUND((Reference!H$16*List!$H825)+Reference!H$17,0)</f>
        <v>2738</v>
      </c>
      <c r="P825" s="35">
        <f>ROUND((Reference!I$16*List!$H825)+Reference!I$17,0)</f>
        <v>2845</v>
      </c>
      <c r="Q825" s="35">
        <f>ROUND((Reference!J$16*List!$H825)+Reference!J$17,0)</f>
        <v>3295</v>
      </c>
      <c r="R825" s="35">
        <f>ROUND((Reference!K$16*List!$H825)+Reference!K$17,0)</f>
        <v>3399</v>
      </c>
      <c r="S825" s="35">
        <f>ROUND((Reference!L$16*List!$H825)+Reference!L$17,0)</f>
        <v>3667</v>
      </c>
      <c r="T825" s="35">
        <f>ROUND((Reference!M$16*List!$H825)+Reference!M$17,0)</f>
        <v>4380</v>
      </c>
      <c r="U825" s="35">
        <f>ROUND((Reference!N$16*List!$H825)+Reference!N$17,0)</f>
        <v>17672</v>
      </c>
      <c r="V825" s="36">
        <f>ROUND((Reference!O$16*List!$H825)+Reference!O$17,0)</f>
        <v>657</v>
      </c>
      <c r="W825" s="36">
        <f>ROUND((Reference!P$16*List!$H825)+Reference!P$17,0)</f>
        <v>926</v>
      </c>
      <c r="X825" s="36">
        <f>ROUND((Reference!Q$16*List!$H825)+Reference!Q$17,0)</f>
        <v>463</v>
      </c>
      <c r="Y825" s="37"/>
      <c r="Z825" s="4" t="str">
        <f t="shared" si="25"/>
        <v>BOONE, Iowa</v>
      </c>
      <c r="AA825" s="31" t="s">
        <v>516</v>
      </c>
      <c r="AB825" s="38" t="s">
        <v>54</v>
      </c>
      <c r="AC825" s="32" t="s">
        <v>2698</v>
      </c>
      <c r="AD825" s="39"/>
      <c r="AE825">
        <f t="shared" si="26"/>
        <v>0.86670000000000003</v>
      </c>
    </row>
    <row r="826" spans="1:31" x14ac:dyDescent="0.35">
      <c r="A826" s="28" t="s">
        <v>2717</v>
      </c>
      <c r="B826" s="28" t="s">
        <v>2718</v>
      </c>
      <c r="C826" s="41">
        <v>47940</v>
      </c>
      <c r="D826" s="30" t="s">
        <v>1753</v>
      </c>
      <c r="E826" s="42" t="s">
        <v>2719</v>
      </c>
      <c r="F826" s="54" t="s">
        <v>2698</v>
      </c>
      <c r="G826" s="33" t="s">
        <v>53</v>
      </c>
      <c r="H826" s="44">
        <v>0.79420000000000002</v>
      </c>
      <c r="I826" s="35">
        <f>ROUND((Reference!B$16*List!$H826)+Reference!B$17,0)</f>
        <v>950</v>
      </c>
      <c r="J826" s="35">
        <f>ROUND((Reference!C$16*List!$H826)+Reference!C$17,0)</f>
        <v>1417</v>
      </c>
      <c r="K826" s="35">
        <f>ROUND((Reference!D$16*List!$H826)+Reference!D$17,0)</f>
        <v>1698</v>
      </c>
      <c r="L826" s="35">
        <f>ROUND((Reference!E$16*List!$H826)+Reference!E$17,0)</f>
        <v>2098</v>
      </c>
      <c r="M826" s="35">
        <f>ROUND((Reference!F$16*List!$H826)+Reference!F$17,0)</f>
        <v>2186</v>
      </c>
      <c r="N826" s="35">
        <f>ROUND((Reference!G$16*List!$H826)+Reference!G$17,0)</f>
        <v>2475</v>
      </c>
      <c r="O826" s="35">
        <f>ROUND((Reference!H$16*List!$H826)+Reference!H$17,0)</f>
        <v>2570</v>
      </c>
      <c r="P826" s="35">
        <f>ROUND((Reference!I$16*List!$H826)+Reference!I$17,0)</f>
        <v>2671</v>
      </c>
      <c r="Q826" s="35">
        <f>ROUND((Reference!J$16*List!$H826)+Reference!J$17,0)</f>
        <v>3092</v>
      </c>
      <c r="R826" s="35">
        <f>ROUND((Reference!K$16*List!$H826)+Reference!K$17,0)</f>
        <v>3190</v>
      </c>
      <c r="S826" s="35">
        <f>ROUND((Reference!L$16*List!$H826)+Reference!L$17,0)</f>
        <v>3442</v>
      </c>
      <c r="T826" s="35">
        <f>ROUND((Reference!M$16*List!$H826)+Reference!M$17,0)</f>
        <v>4111</v>
      </c>
      <c r="U826" s="35">
        <f>ROUND((Reference!N$16*List!$H826)+Reference!N$17,0)</f>
        <v>16587</v>
      </c>
      <c r="V826" s="36">
        <f>ROUND((Reference!O$16*List!$H826)+Reference!O$17,0)</f>
        <v>617</v>
      </c>
      <c r="W826" s="36">
        <f>ROUND((Reference!P$16*List!$H826)+Reference!P$17,0)</f>
        <v>869</v>
      </c>
      <c r="X826" s="36">
        <f>ROUND((Reference!Q$16*List!$H826)+Reference!Q$17,0)</f>
        <v>434</v>
      </c>
      <c r="Y826" s="37"/>
      <c r="Z826" s="4" t="str">
        <f t="shared" si="25"/>
        <v>BREMER, Iowa</v>
      </c>
      <c r="AA826" s="42" t="s">
        <v>2719</v>
      </c>
      <c r="AB826" s="38" t="s">
        <v>54</v>
      </c>
      <c r="AC826" s="43" t="s">
        <v>2698</v>
      </c>
      <c r="AD826" s="45"/>
      <c r="AE826">
        <f t="shared" si="26"/>
        <v>0.79420000000000002</v>
      </c>
    </row>
    <row r="827" spans="1:31" x14ac:dyDescent="0.35">
      <c r="A827" s="28" t="s">
        <v>2720</v>
      </c>
      <c r="B827" s="28" t="s">
        <v>2721</v>
      </c>
      <c r="C827" s="41">
        <v>99916</v>
      </c>
      <c r="D827" s="30" t="s">
        <v>115</v>
      </c>
      <c r="E827" s="42" t="s">
        <v>2722</v>
      </c>
      <c r="F827" s="55" t="s">
        <v>2698</v>
      </c>
      <c r="G827" s="33" t="s">
        <v>64</v>
      </c>
      <c r="H827" s="44">
        <v>0.79570000000000007</v>
      </c>
      <c r="I827" s="35">
        <f>ROUND((Reference!B$16*List!$H827)+Reference!B$17,0)</f>
        <v>951</v>
      </c>
      <c r="J827" s="35">
        <f>ROUND((Reference!C$16*List!$H827)+Reference!C$17,0)</f>
        <v>1419</v>
      </c>
      <c r="K827" s="35">
        <f>ROUND((Reference!D$16*List!$H827)+Reference!D$17,0)</f>
        <v>1700</v>
      </c>
      <c r="L827" s="35">
        <f>ROUND((Reference!E$16*List!$H827)+Reference!E$17,0)</f>
        <v>2101</v>
      </c>
      <c r="M827" s="35">
        <f>ROUND((Reference!F$16*List!$H827)+Reference!F$17,0)</f>
        <v>2189</v>
      </c>
      <c r="N827" s="35">
        <f>ROUND((Reference!G$16*List!$H827)+Reference!G$17,0)</f>
        <v>2478</v>
      </c>
      <c r="O827" s="35">
        <f>ROUND((Reference!H$16*List!$H827)+Reference!H$17,0)</f>
        <v>2573</v>
      </c>
      <c r="P827" s="35">
        <f>ROUND((Reference!I$16*List!$H827)+Reference!I$17,0)</f>
        <v>2674</v>
      </c>
      <c r="Q827" s="35">
        <f>ROUND((Reference!J$16*List!$H827)+Reference!J$17,0)</f>
        <v>3096</v>
      </c>
      <c r="R827" s="35">
        <f>ROUND((Reference!K$16*List!$H827)+Reference!K$17,0)</f>
        <v>3194</v>
      </c>
      <c r="S827" s="35">
        <f>ROUND((Reference!L$16*List!$H827)+Reference!L$17,0)</f>
        <v>3447</v>
      </c>
      <c r="T827" s="35">
        <f>ROUND((Reference!M$16*List!$H827)+Reference!M$17,0)</f>
        <v>4117</v>
      </c>
      <c r="U827" s="35">
        <f>ROUND((Reference!N$16*List!$H827)+Reference!N$17,0)</f>
        <v>16610</v>
      </c>
      <c r="V827" s="36">
        <f>ROUND((Reference!O$16*List!$H827)+Reference!O$17,0)</f>
        <v>617</v>
      </c>
      <c r="W827" s="36">
        <f>ROUND((Reference!P$16*List!$H827)+Reference!P$17,0)</f>
        <v>870</v>
      </c>
      <c r="X827" s="36">
        <f>ROUND((Reference!Q$16*List!$H827)+Reference!Q$17,0)</f>
        <v>435</v>
      </c>
      <c r="Y827" s="37"/>
      <c r="Z827" s="4" t="str">
        <f t="shared" si="25"/>
        <v>BUCHANAN, Iowa</v>
      </c>
      <c r="AA827" s="42" t="s">
        <v>2722</v>
      </c>
      <c r="AB827" s="38" t="s">
        <v>54</v>
      </c>
      <c r="AC827" s="43" t="s">
        <v>2698</v>
      </c>
      <c r="AD827" s="45"/>
      <c r="AE827">
        <f t="shared" si="26"/>
        <v>0.79570000000000007</v>
      </c>
    </row>
    <row r="828" spans="1:31" x14ac:dyDescent="0.35">
      <c r="A828" s="28" t="s">
        <v>2723</v>
      </c>
      <c r="B828" s="28" t="s">
        <v>2724</v>
      </c>
      <c r="C828" s="29">
        <v>99916</v>
      </c>
      <c r="D828" s="30" t="s">
        <v>115</v>
      </c>
      <c r="E828" s="31" t="s">
        <v>2725</v>
      </c>
      <c r="F828" s="55" t="s">
        <v>2698</v>
      </c>
      <c r="G828" s="33" t="s">
        <v>64</v>
      </c>
      <c r="H828" s="44">
        <v>0.79570000000000007</v>
      </c>
      <c r="I828" s="35">
        <f>ROUND((Reference!B$16*List!$H828)+Reference!B$17,0)</f>
        <v>951</v>
      </c>
      <c r="J828" s="35">
        <f>ROUND((Reference!C$16*List!$H828)+Reference!C$17,0)</f>
        <v>1419</v>
      </c>
      <c r="K828" s="35">
        <f>ROUND((Reference!D$16*List!$H828)+Reference!D$17,0)</f>
        <v>1700</v>
      </c>
      <c r="L828" s="35">
        <f>ROUND((Reference!E$16*List!$H828)+Reference!E$17,0)</f>
        <v>2101</v>
      </c>
      <c r="M828" s="35">
        <f>ROUND((Reference!F$16*List!$H828)+Reference!F$17,0)</f>
        <v>2189</v>
      </c>
      <c r="N828" s="35">
        <f>ROUND((Reference!G$16*List!$H828)+Reference!G$17,0)</f>
        <v>2478</v>
      </c>
      <c r="O828" s="35">
        <f>ROUND((Reference!H$16*List!$H828)+Reference!H$17,0)</f>
        <v>2573</v>
      </c>
      <c r="P828" s="35">
        <f>ROUND((Reference!I$16*List!$H828)+Reference!I$17,0)</f>
        <v>2674</v>
      </c>
      <c r="Q828" s="35">
        <f>ROUND((Reference!J$16*List!$H828)+Reference!J$17,0)</f>
        <v>3096</v>
      </c>
      <c r="R828" s="35">
        <f>ROUND((Reference!K$16*List!$H828)+Reference!K$17,0)</f>
        <v>3194</v>
      </c>
      <c r="S828" s="35">
        <f>ROUND((Reference!L$16*List!$H828)+Reference!L$17,0)</f>
        <v>3447</v>
      </c>
      <c r="T828" s="35">
        <f>ROUND((Reference!M$16*List!$H828)+Reference!M$17,0)</f>
        <v>4117</v>
      </c>
      <c r="U828" s="35">
        <f>ROUND((Reference!N$16*List!$H828)+Reference!N$17,0)</f>
        <v>16610</v>
      </c>
      <c r="V828" s="36">
        <f>ROUND((Reference!O$16*List!$H828)+Reference!O$17,0)</f>
        <v>617</v>
      </c>
      <c r="W828" s="36">
        <f>ROUND((Reference!P$16*List!$H828)+Reference!P$17,0)</f>
        <v>870</v>
      </c>
      <c r="X828" s="36">
        <f>ROUND((Reference!Q$16*List!$H828)+Reference!Q$17,0)</f>
        <v>435</v>
      </c>
      <c r="Y828" s="37"/>
      <c r="Z828" s="4" t="str">
        <f t="shared" si="25"/>
        <v>BUENA VISTA, Iowa</v>
      </c>
      <c r="AA828" s="42" t="s">
        <v>2725</v>
      </c>
      <c r="AB828" s="38" t="s">
        <v>54</v>
      </c>
      <c r="AC828" s="43" t="s">
        <v>2698</v>
      </c>
      <c r="AD828" s="45"/>
      <c r="AE828">
        <f t="shared" si="26"/>
        <v>0.79570000000000007</v>
      </c>
    </row>
    <row r="829" spans="1:31" x14ac:dyDescent="0.35">
      <c r="A829" s="28" t="s">
        <v>2726</v>
      </c>
      <c r="B829" s="28" t="s">
        <v>2727</v>
      </c>
      <c r="C829" s="41">
        <v>99916</v>
      </c>
      <c r="D829" s="30" t="s">
        <v>115</v>
      </c>
      <c r="E829" s="42" t="s">
        <v>81</v>
      </c>
      <c r="F829" s="55" t="s">
        <v>2698</v>
      </c>
      <c r="G829" s="33" t="s">
        <v>64</v>
      </c>
      <c r="H829" s="44">
        <v>0.79570000000000007</v>
      </c>
      <c r="I829" s="35">
        <f>ROUND((Reference!B$16*List!$H829)+Reference!B$17,0)</f>
        <v>951</v>
      </c>
      <c r="J829" s="35">
        <f>ROUND((Reference!C$16*List!$H829)+Reference!C$17,0)</f>
        <v>1419</v>
      </c>
      <c r="K829" s="35">
        <f>ROUND((Reference!D$16*List!$H829)+Reference!D$17,0)</f>
        <v>1700</v>
      </c>
      <c r="L829" s="35">
        <f>ROUND((Reference!E$16*List!$H829)+Reference!E$17,0)</f>
        <v>2101</v>
      </c>
      <c r="M829" s="35">
        <f>ROUND((Reference!F$16*List!$H829)+Reference!F$17,0)</f>
        <v>2189</v>
      </c>
      <c r="N829" s="35">
        <f>ROUND((Reference!G$16*List!$H829)+Reference!G$17,0)</f>
        <v>2478</v>
      </c>
      <c r="O829" s="35">
        <f>ROUND((Reference!H$16*List!$H829)+Reference!H$17,0)</f>
        <v>2573</v>
      </c>
      <c r="P829" s="35">
        <f>ROUND((Reference!I$16*List!$H829)+Reference!I$17,0)</f>
        <v>2674</v>
      </c>
      <c r="Q829" s="35">
        <f>ROUND((Reference!J$16*List!$H829)+Reference!J$17,0)</f>
        <v>3096</v>
      </c>
      <c r="R829" s="35">
        <f>ROUND((Reference!K$16*List!$H829)+Reference!K$17,0)</f>
        <v>3194</v>
      </c>
      <c r="S829" s="35">
        <f>ROUND((Reference!L$16*List!$H829)+Reference!L$17,0)</f>
        <v>3447</v>
      </c>
      <c r="T829" s="35">
        <f>ROUND((Reference!M$16*List!$H829)+Reference!M$17,0)</f>
        <v>4117</v>
      </c>
      <c r="U829" s="35">
        <f>ROUND((Reference!N$16*List!$H829)+Reference!N$17,0)</f>
        <v>16610</v>
      </c>
      <c r="V829" s="36">
        <f>ROUND((Reference!O$16*List!$H829)+Reference!O$17,0)</f>
        <v>617</v>
      </c>
      <c r="W829" s="36">
        <f>ROUND((Reference!P$16*List!$H829)+Reference!P$17,0)</f>
        <v>870</v>
      </c>
      <c r="X829" s="36">
        <f>ROUND((Reference!Q$16*List!$H829)+Reference!Q$17,0)</f>
        <v>435</v>
      </c>
      <c r="Y829" s="37"/>
      <c r="Z829" s="4" t="str">
        <f t="shared" si="25"/>
        <v>BUTLER, Iowa</v>
      </c>
      <c r="AA829" s="42" t="s">
        <v>81</v>
      </c>
      <c r="AB829" s="38" t="s">
        <v>54</v>
      </c>
      <c r="AC829" s="43" t="s">
        <v>2698</v>
      </c>
      <c r="AD829" s="45"/>
      <c r="AE829">
        <f t="shared" si="26"/>
        <v>0.79570000000000007</v>
      </c>
    </row>
    <row r="830" spans="1:31" x14ac:dyDescent="0.35">
      <c r="A830" s="28" t="s">
        <v>2728</v>
      </c>
      <c r="B830" s="28" t="s">
        <v>2729</v>
      </c>
      <c r="C830" s="41">
        <v>99916</v>
      </c>
      <c r="D830" s="30" t="s">
        <v>115</v>
      </c>
      <c r="E830" s="42" t="s">
        <v>86</v>
      </c>
      <c r="F830" s="55" t="s">
        <v>2698</v>
      </c>
      <c r="G830" s="33" t="s">
        <v>64</v>
      </c>
      <c r="H830" s="44">
        <v>0.79570000000000007</v>
      </c>
      <c r="I830" s="35">
        <f>ROUND((Reference!B$16*List!$H830)+Reference!B$17,0)</f>
        <v>951</v>
      </c>
      <c r="J830" s="35">
        <f>ROUND((Reference!C$16*List!$H830)+Reference!C$17,0)</f>
        <v>1419</v>
      </c>
      <c r="K830" s="35">
        <f>ROUND((Reference!D$16*List!$H830)+Reference!D$17,0)</f>
        <v>1700</v>
      </c>
      <c r="L830" s="35">
        <f>ROUND((Reference!E$16*List!$H830)+Reference!E$17,0)</f>
        <v>2101</v>
      </c>
      <c r="M830" s="35">
        <f>ROUND((Reference!F$16*List!$H830)+Reference!F$17,0)</f>
        <v>2189</v>
      </c>
      <c r="N830" s="35">
        <f>ROUND((Reference!G$16*List!$H830)+Reference!G$17,0)</f>
        <v>2478</v>
      </c>
      <c r="O830" s="35">
        <f>ROUND((Reference!H$16*List!$H830)+Reference!H$17,0)</f>
        <v>2573</v>
      </c>
      <c r="P830" s="35">
        <f>ROUND((Reference!I$16*List!$H830)+Reference!I$17,0)</f>
        <v>2674</v>
      </c>
      <c r="Q830" s="35">
        <f>ROUND((Reference!J$16*List!$H830)+Reference!J$17,0)</f>
        <v>3096</v>
      </c>
      <c r="R830" s="35">
        <f>ROUND((Reference!K$16*List!$H830)+Reference!K$17,0)</f>
        <v>3194</v>
      </c>
      <c r="S830" s="35">
        <f>ROUND((Reference!L$16*List!$H830)+Reference!L$17,0)</f>
        <v>3447</v>
      </c>
      <c r="T830" s="35">
        <f>ROUND((Reference!M$16*List!$H830)+Reference!M$17,0)</f>
        <v>4117</v>
      </c>
      <c r="U830" s="35">
        <f>ROUND((Reference!N$16*List!$H830)+Reference!N$17,0)</f>
        <v>16610</v>
      </c>
      <c r="V830" s="36">
        <f>ROUND((Reference!O$16*List!$H830)+Reference!O$17,0)</f>
        <v>617</v>
      </c>
      <c r="W830" s="36">
        <f>ROUND((Reference!P$16*List!$H830)+Reference!P$17,0)</f>
        <v>870</v>
      </c>
      <c r="X830" s="36">
        <f>ROUND((Reference!Q$16*List!$H830)+Reference!Q$17,0)</f>
        <v>435</v>
      </c>
      <c r="Y830" s="37"/>
      <c r="Z830" s="4" t="str">
        <f t="shared" si="25"/>
        <v>CALHOUN, Iowa</v>
      </c>
      <c r="AA830" s="42" t="s">
        <v>86</v>
      </c>
      <c r="AB830" s="38" t="s">
        <v>54</v>
      </c>
      <c r="AC830" s="43" t="s">
        <v>2698</v>
      </c>
      <c r="AD830" s="45"/>
      <c r="AE830">
        <f t="shared" si="26"/>
        <v>0.79570000000000007</v>
      </c>
    </row>
    <row r="831" spans="1:31" x14ac:dyDescent="0.35">
      <c r="A831" s="28" t="s">
        <v>2730</v>
      </c>
      <c r="B831" s="28" t="s">
        <v>2731</v>
      </c>
      <c r="C831" s="41">
        <v>99916</v>
      </c>
      <c r="D831" s="30" t="s">
        <v>115</v>
      </c>
      <c r="E831" s="42" t="s">
        <v>527</v>
      </c>
      <c r="F831" s="55" t="s">
        <v>2698</v>
      </c>
      <c r="G831" s="33" t="s">
        <v>64</v>
      </c>
      <c r="H831" s="40">
        <v>0.79570000000000007</v>
      </c>
      <c r="I831" s="35">
        <f>ROUND((Reference!B$16*List!$H831)+Reference!B$17,0)</f>
        <v>951</v>
      </c>
      <c r="J831" s="35">
        <f>ROUND((Reference!C$16*List!$H831)+Reference!C$17,0)</f>
        <v>1419</v>
      </c>
      <c r="K831" s="35">
        <f>ROUND((Reference!D$16*List!$H831)+Reference!D$17,0)</f>
        <v>1700</v>
      </c>
      <c r="L831" s="35">
        <f>ROUND((Reference!E$16*List!$H831)+Reference!E$17,0)</f>
        <v>2101</v>
      </c>
      <c r="M831" s="35">
        <f>ROUND((Reference!F$16*List!$H831)+Reference!F$17,0)</f>
        <v>2189</v>
      </c>
      <c r="N831" s="35">
        <f>ROUND((Reference!G$16*List!$H831)+Reference!G$17,0)</f>
        <v>2478</v>
      </c>
      <c r="O831" s="35">
        <f>ROUND((Reference!H$16*List!$H831)+Reference!H$17,0)</f>
        <v>2573</v>
      </c>
      <c r="P831" s="35">
        <f>ROUND((Reference!I$16*List!$H831)+Reference!I$17,0)</f>
        <v>2674</v>
      </c>
      <c r="Q831" s="35">
        <f>ROUND((Reference!J$16*List!$H831)+Reference!J$17,0)</f>
        <v>3096</v>
      </c>
      <c r="R831" s="35">
        <f>ROUND((Reference!K$16*List!$H831)+Reference!K$17,0)</f>
        <v>3194</v>
      </c>
      <c r="S831" s="35">
        <f>ROUND((Reference!L$16*List!$H831)+Reference!L$17,0)</f>
        <v>3447</v>
      </c>
      <c r="T831" s="35">
        <f>ROUND((Reference!M$16*List!$H831)+Reference!M$17,0)</f>
        <v>4117</v>
      </c>
      <c r="U831" s="35">
        <f>ROUND((Reference!N$16*List!$H831)+Reference!N$17,0)</f>
        <v>16610</v>
      </c>
      <c r="V831" s="36">
        <f>ROUND((Reference!O$16*List!$H831)+Reference!O$17,0)</f>
        <v>617</v>
      </c>
      <c r="W831" s="36">
        <f>ROUND((Reference!P$16*List!$H831)+Reference!P$17,0)</f>
        <v>870</v>
      </c>
      <c r="X831" s="36">
        <f>ROUND((Reference!Q$16*List!$H831)+Reference!Q$17,0)</f>
        <v>435</v>
      </c>
      <c r="Y831" s="37"/>
      <c r="Z831" s="4" t="str">
        <f t="shared" si="25"/>
        <v>CARROLL, Iowa</v>
      </c>
      <c r="AA831" s="31" t="s">
        <v>527</v>
      </c>
      <c r="AB831" s="38" t="s">
        <v>54</v>
      </c>
      <c r="AC831" s="32" t="s">
        <v>2698</v>
      </c>
      <c r="AD831" s="39"/>
      <c r="AE831">
        <f t="shared" si="26"/>
        <v>0.79570000000000007</v>
      </c>
    </row>
    <row r="832" spans="1:31" x14ac:dyDescent="0.35">
      <c r="A832" s="28" t="s">
        <v>2732</v>
      </c>
      <c r="B832" s="28" t="s">
        <v>2733</v>
      </c>
      <c r="C832" s="41">
        <v>99916</v>
      </c>
      <c r="D832" s="30" t="s">
        <v>115</v>
      </c>
      <c r="E832" s="42" t="s">
        <v>2231</v>
      </c>
      <c r="F832" s="55" t="s">
        <v>2698</v>
      </c>
      <c r="G832" s="33" t="s">
        <v>64</v>
      </c>
      <c r="H832" s="40">
        <v>0.79570000000000007</v>
      </c>
      <c r="I832" s="35">
        <f>ROUND((Reference!B$16*List!$H832)+Reference!B$17,0)</f>
        <v>951</v>
      </c>
      <c r="J832" s="35">
        <f>ROUND((Reference!C$16*List!$H832)+Reference!C$17,0)</f>
        <v>1419</v>
      </c>
      <c r="K832" s="35">
        <f>ROUND((Reference!D$16*List!$H832)+Reference!D$17,0)</f>
        <v>1700</v>
      </c>
      <c r="L832" s="35">
        <f>ROUND((Reference!E$16*List!$H832)+Reference!E$17,0)</f>
        <v>2101</v>
      </c>
      <c r="M832" s="35">
        <f>ROUND((Reference!F$16*List!$H832)+Reference!F$17,0)</f>
        <v>2189</v>
      </c>
      <c r="N832" s="35">
        <f>ROUND((Reference!G$16*List!$H832)+Reference!G$17,0)</f>
        <v>2478</v>
      </c>
      <c r="O832" s="35">
        <f>ROUND((Reference!H$16*List!$H832)+Reference!H$17,0)</f>
        <v>2573</v>
      </c>
      <c r="P832" s="35">
        <f>ROUND((Reference!I$16*List!$H832)+Reference!I$17,0)</f>
        <v>2674</v>
      </c>
      <c r="Q832" s="35">
        <f>ROUND((Reference!J$16*List!$H832)+Reference!J$17,0)</f>
        <v>3096</v>
      </c>
      <c r="R832" s="35">
        <f>ROUND((Reference!K$16*List!$H832)+Reference!K$17,0)</f>
        <v>3194</v>
      </c>
      <c r="S832" s="35">
        <f>ROUND((Reference!L$16*List!$H832)+Reference!L$17,0)</f>
        <v>3447</v>
      </c>
      <c r="T832" s="35">
        <f>ROUND((Reference!M$16*List!$H832)+Reference!M$17,0)</f>
        <v>4117</v>
      </c>
      <c r="U832" s="35">
        <f>ROUND((Reference!N$16*List!$H832)+Reference!N$17,0)</f>
        <v>16610</v>
      </c>
      <c r="V832" s="36">
        <f>ROUND((Reference!O$16*List!$H832)+Reference!O$17,0)</f>
        <v>617</v>
      </c>
      <c r="W832" s="36">
        <f>ROUND((Reference!P$16*List!$H832)+Reference!P$17,0)</f>
        <v>870</v>
      </c>
      <c r="X832" s="36">
        <f>ROUND((Reference!Q$16*List!$H832)+Reference!Q$17,0)</f>
        <v>435</v>
      </c>
      <c r="Y832" s="37"/>
      <c r="Z832" s="4" t="str">
        <f t="shared" si="25"/>
        <v>CASS, Iowa</v>
      </c>
      <c r="AA832" s="31" t="s">
        <v>2231</v>
      </c>
      <c r="AB832" s="38" t="s">
        <v>54</v>
      </c>
      <c r="AC832" s="32" t="s">
        <v>2698</v>
      </c>
      <c r="AD832" s="39"/>
      <c r="AE832">
        <f t="shared" si="26"/>
        <v>0.79570000000000007</v>
      </c>
    </row>
    <row r="833" spans="1:31" x14ac:dyDescent="0.35">
      <c r="A833" s="28" t="s">
        <v>2734</v>
      </c>
      <c r="B833" s="28" t="s">
        <v>2735</v>
      </c>
      <c r="C833" s="41">
        <v>99916</v>
      </c>
      <c r="D833" s="30" t="s">
        <v>115</v>
      </c>
      <c r="E833" s="42" t="s">
        <v>2736</v>
      </c>
      <c r="F833" s="55" t="s">
        <v>2698</v>
      </c>
      <c r="G833" s="33" t="s">
        <v>64</v>
      </c>
      <c r="H833" s="44">
        <v>0.79570000000000007</v>
      </c>
      <c r="I833" s="35">
        <f>ROUND((Reference!B$16*List!$H833)+Reference!B$17,0)</f>
        <v>951</v>
      </c>
      <c r="J833" s="35">
        <f>ROUND((Reference!C$16*List!$H833)+Reference!C$17,0)</f>
        <v>1419</v>
      </c>
      <c r="K833" s="35">
        <f>ROUND((Reference!D$16*List!$H833)+Reference!D$17,0)</f>
        <v>1700</v>
      </c>
      <c r="L833" s="35">
        <f>ROUND((Reference!E$16*List!$H833)+Reference!E$17,0)</f>
        <v>2101</v>
      </c>
      <c r="M833" s="35">
        <f>ROUND((Reference!F$16*List!$H833)+Reference!F$17,0)</f>
        <v>2189</v>
      </c>
      <c r="N833" s="35">
        <f>ROUND((Reference!G$16*List!$H833)+Reference!G$17,0)</f>
        <v>2478</v>
      </c>
      <c r="O833" s="35">
        <f>ROUND((Reference!H$16*List!$H833)+Reference!H$17,0)</f>
        <v>2573</v>
      </c>
      <c r="P833" s="35">
        <f>ROUND((Reference!I$16*List!$H833)+Reference!I$17,0)</f>
        <v>2674</v>
      </c>
      <c r="Q833" s="35">
        <f>ROUND((Reference!J$16*List!$H833)+Reference!J$17,0)</f>
        <v>3096</v>
      </c>
      <c r="R833" s="35">
        <f>ROUND((Reference!K$16*List!$H833)+Reference!K$17,0)</f>
        <v>3194</v>
      </c>
      <c r="S833" s="35">
        <f>ROUND((Reference!L$16*List!$H833)+Reference!L$17,0)</f>
        <v>3447</v>
      </c>
      <c r="T833" s="35">
        <f>ROUND((Reference!M$16*List!$H833)+Reference!M$17,0)</f>
        <v>4117</v>
      </c>
      <c r="U833" s="35">
        <f>ROUND((Reference!N$16*List!$H833)+Reference!N$17,0)</f>
        <v>16610</v>
      </c>
      <c r="V833" s="36">
        <f>ROUND((Reference!O$16*List!$H833)+Reference!O$17,0)</f>
        <v>617</v>
      </c>
      <c r="W833" s="36">
        <f>ROUND((Reference!P$16*List!$H833)+Reference!P$17,0)</f>
        <v>870</v>
      </c>
      <c r="X833" s="36">
        <f>ROUND((Reference!Q$16*List!$H833)+Reference!Q$17,0)</f>
        <v>435</v>
      </c>
      <c r="Y833" s="37"/>
      <c r="Z833" s="4" t="str">
        <f t="shared" si="25"/>
        <v>CEDAR, Iowa</v>
      </c>
      <c r="AA833" s="42" t="s">
        <v>2736</v>
      </c>
      <c r="AB833" s="38" t="s">
        <v>54</v>
      </c>
      <c r="AC833" s="43" t="s">
        <v>2698</v>
      </c>
      <c r="AD833" s="45"/>
      <c r="AE833">
        <f t="shared" si="26"/>
        <v>0.79570000000000007</v>
      </c>
    </row>
    <row r="834" spans="1:31" x14ac:dyDescent="0.35">
      <c r="A834" s="28" t="s">
        <v>2737</v>
      </c>
      <c r="B834" s="28" t="s">
        <v>2738</v>
      </c>
      <c r="C834" s="29">
        <v>99916</v>
      </c>
      <c r="D834" s="30" t="s">
        <v>115</v>
      </c>
      <c r="E834" s="31" t="s">
        <v>2739</v>
      </c>
      <c r="F834" s="55" t="s">
        <v>2698</v>
      </c>
      <c r="G834" s="33" t="s">
        <v>64</v>
      </c>
      <c r="H834" s="40">
        <v>0.79570000000000007</v>
      </c>
      <c r="I834" s="35">
        <f>ROUND((Reference!B$16*List!$H834)+Reference!B$17,0)</f>
        <v>951</v>
      </c>
      <c r="J834" s="35">
        <f>ROUND((Reference!C$16*List!$H834)+Reference!C$17,0)</f>
        <v>1419</v>
      </c>
      <c r="K834" s="35">
        <f>ROUND((Reference!D$16*List!$H834)+Reference!D$17,0)</f>
        <v>1700</v>
      </c>
      <c r="L834" s="35">
        <f>ROUND((Reference!E$16*List!$H834)+Reference!E$17,0)</f>
        <v>2101</v>
      </c>
      <c r="M834" s="35">
        <f>ROUND((Reference!F$16*List!$H834)+Reference!F$17,0)</f>
        <v>2189</v>
      </c>
      <c r="N834" s="35">
        <f>ROUND((Reference!G$16*List!$H834)+Reference!G$17,0)</f>
        <v>2478</v>
      </c>
      <c r="O834" s="35">
        <f>ROUND((Reference!H$16*List!$H834)+Reference!H$17,0)</f>
        <v>2573</v>
      </c>
      <c r="P834" s="35">
        <f>ROUND((Reference!I$16*List!$H834)+Reference!I$17,0)</f>
        <v>2674</v>
      </c>
      <c r="Q834" s="35">
        <f>ROUND((Reference!J$16*List!$H834)+Reference!J$17,0)</f>
        <v>3096</v>
      </c>
      <c r="R834" s="35">
        <f>ROUND((Reference!K$16*List!$H834)+Reference!K$17,0)</f>
        <v>3194</v>
      </c>
      <c r="S834" s="35">
        <f>ROUND((Reference!L$16*List!$H834)+Reference!L$17,0)</f>
        <v>3447</v>
      </c>
      <c r="T834" s="35">
        <f>ROUND((Reference!M$16*List!$H834)+Reference!M$17,0)</f>
        <v>4117</v>
      </c>
      <c r="U834" s="35">
        <f>ROUND((Reference!N$16*List!$H834)+Reference!N$17,0)</f>
        <v>16610</v>
      </c>
      <c r="V834" s="36">
        <f>ROUND((Reference!O$16*List!$H834)+Reference!O$17,0)</f>
        <v>617</v>
      </c>
      <c r="W834" s="36">
        <f>ROUND((Reference!P$16*List!$H834)+Reference!P$17,0)</f>
        <v>870</v>
      </c>
      <c r="X834" s="36">
        <f>ROUND((Reference!Q$16*List!$H834)+Reference!Q$17,0)</f>
        <v>435</v>
      </c>
      <c r="Y834" s="37"/>
      <c r="Z834" s="4" t="str">
        <f t="shared" si="25"/>
        <v>CERRO GORDO, Iowa</v>
      </c>
      <c r="AA834" s="31" t="s">
        <v>2739</v>
      </c>
      <c r="AB834" s="38" t="s">
        <v>54</v>
      </c>
      <c r="AC834" s="32" t="s">
        <v>2698</v>
      </c>
      <c r="AD834" s="39"/>
      <c r="AE834">
        <f t="shared" si="26"/>
        <v>0.79570000000000007</v>
      </c>
    </row>
    <row r="835" spans="1:31" x14ac:dyDescent="0.35">
      <c r="A835" s="28" t="s">
        <v>2740</v>
      </c>
      <c r="B835" s="28" t="s">
        <v>2741</v>
      </c>
      <c r="C835" s="41">
        <v>99916</v>
      </c>
      <c r="D835" s="30" t="s">
        <v>115</v>
      </c>
      <c r="E835" s="42" t="s">
        <v>94</v>
      </c>
      <c r="F835" s="55" t="s">
        <v>2698</v>
      </c>
      <c r="G835" s="33" t="s">
        <v>64</v>
      </c>
      <c r="H835" s="44">
        <v>0.79570000000000007</v>
      </c>
      <c r="I835" s="35">
        <f>ROUND((Reference!B$16*List!$H835)+Reference!B$17,0)</f>
        <v>951</v>
      </c>
      <c r="J835" s="35">
        <f>ROUND((Reference!C$16*List!$H835)+Reference!C$17,0)</f>
        <v>1419</v>
      </c>
      <c r="K835" s="35">
        <f>ROUND((Reference!D$16*List!$H835)+Reference!D$17,0)</f>
        <v>1700</v>
      </c>
      <c r="L835" s="35">
        <f>ROUND((Reference!E$16*List!$H835)+Reference!E$17,0)</f>
        <v>2101</v>
      </c>
      <c r="M835" s="35">
        <f>ROUND((Reference!F$16*List!$H835)+Reference!F$17,0)</f>
        <v>2189</v>
      </c>
      <c r="N835" s="35">
        <f>ROUND((Reference!G$16*List!$H835)+Reference!G$17,0)</f>
        <v>2478</v>
      </c>
      <c r="O835" s="35">
        <f>ROUND((Reference!H$16*List!$H835)+Reference!H$17,0)</f>
        <v>2573</v>
      </c>
      <c r="P835" s="35">
        <f>ROUND((Reference!I$16*List!$H835)+Reference!I$17,0)</f>
        <v>2674</v>
      </c>
      <c r="Q835" s="35">
        <f>ROUND((Reference!J$16*List!$H835)+Reference!J$17,0)</f>
        <v>3096</v>
      </c>
      <c r="R835" s="35">
        <f>ROUND((Reference!K$16*List!$H835)+Reference!K$17,0)</f>
        <v>3194</v>
      </c>
      <c r="S835" s="35">
        <f>ROUND((Reference!L$16*List!$H835)+Reference!L$17,0)</f>
        <v>3447</v>
      </c>
      <c r="T835" s="35">
        <f>ROUND((Reference!M$16*List!$H835)+Reference!M$17,0)</f>
        <v>4117</v>
      </c>
      <c r="U835" s="35">
        <f>ROUND((Reference!N$16*List!$H835)+Reference!N$17,0)</f>
        <v>16610</v>
      </c>
      <c r="V835" s="36">
        <f>ROUND((Reference!O$16*List!$H835)+Reference!O$17,0)</f>
        <v>617</v>
      </c>
      <c r="W835" s="36">
        <f>ROUND((Reference!P$16*List!$H835)+Reference!P$17,0)</f>
        <v>870</v>
      </c>
      <c r="X835" s="36">
        <f>ROUND((Reference!Q$16*List!$H835)+Reference!Q$17,0)</f>
        <v>435</v>
      </c>
      <c r="Y835" s="37"/>
      <c r="Z835" s="4" t="str">
        <f t="shared" si="25"/>
        <v>CHEROKEE, Iowa</v>
      </c>
      <c r="AA835" s="42" t="s">
        <v>94</v>
      </c>
      <c r="AB835" s="38" t="s">
        <v>54</v>
      </c>
      <c r="AC835" s="43" t="s">
        <v>2698</v>
      </c>
      <c r="AD835" s="45"/>
      <c r="AE835">
        <f t="shared" si="26"/>
        <v>0.79570000000000007</v>
      </c>
    </row>
    <row r="836" spans="1:31" x14ac:dyDescent="0.35">
      <c r="A836" s="28" t="s">
        <v>2742</v>
      </c>
      <c r="B836" s="28" t="s">
        <v>2743</v>
      </c>
      <c r="C836" s="41">
        <v>99916</v>
      </c>
      <c r="D836" s="30" t="s">
        <v>115</v>
      </c>
      <c r="E836" s="42" t="s">
        <v>2744</v>
      </c>
      <c r="F836" s="55" t="s">
        <v>2698</v>
      </c>
      <c r="G836" s="33" t="s">
        <v>64</v>
      </c>
      <c r="H836" s="44">
        <v>0.79570000000000007</v>
      </c>
      <c r="I836" s="35">
        <f>ROUND((Reference!B$16*List!$H836)+Reference!B$17,0)</f>
        <v>951</v>
      </c>
      <c r="J836" s="35">
        <f>ROUND((Reference!C$16*List!$H836)+Reference!C$17,0)</f>
        <v>1419</v>
      </c>
      <c r="K836" s="35">
        <f>ROUND((Reference!D$16*List!$H836)+Reference!D$17,0)</f>
        <v>1700</v>
      </c>
      <c r="L836" s="35">
        <f>ROUND((Reference!E$16*List!$H836)+Reference!E$17,0)</f>
        <v>2101</v>
      </c>
      <c r="M836" s="35">
        <f>ROUND((Reference!F$16*List!$H836)+Reference!F$17,0)</f>
        <v>2189</v>
      </c>
      <c r="N836" s="35">
        <f>ROUND((Reference!G$16*List!$H836)+Reference!G$17,0)</f>
        <v>2478</v>
      </c>
      <c r="O836" s="35">
        <f>ROUND((Reference!H$16*List!$H836)+Reference!H$17,0)</f>
        <v>2573</v>
      </c>
      <c r="P836" s="35">
        <f>ROUND((Reference!I$16*List!$H836)+Reference!I$17,0)</f>
        <v>2674</v>
      </c>
      <c r="Q836" s="35">
        <f>ROUND((Reference!J$16*List!$H836)+Reference!J$17,0)</f>
        <v>3096</v>
      </c>
      <c r="R836" s="35">
        <f>ROUND((Reference!K$16*List!$H836)+Reference!K$17,0)</f>
        <v>3194</v>
      </c>
      <c r="S836" s="35">
        <f>ROUND((Reference!L$16*List!$H836)+Reference!L$17,0)</f>
        <v>3447</v>
      </c>
      <c r="T836" s="35">
        <f>ROUND((Reference!M$16*List!$H836)+Reference!M$17,0)</f>
        <v>4117</v>
      </c>
      <c r="U836" s="35">
        <f>ROUND((Reference!N$16*List!$H836)+Reference!N$17,0)</f>
        <v>16610</v>
      </c>
      <c r="V836" s="36">
        <f>ROUND((Reference!O$16*List!$H836)+Reference!O$17,0)</f>
        <v>617</v>
      </c>
      <c r="W836" s="36">
        <f>ROUND((Reference!P$16*List!$H836)+Reference!P$17,0)</f>
        <v>870</v>
      </c>
      <c r="X836" s="36">
        <f>ROUND((Reference!Q$16*List!$H836)+Reference!Q$17,0)</f>
        <v>435</v>
      </c>
      <c r="Y836" s="37"/>
      <c r="Z836" s="4" t="str">
        <f t="shared" si="25"/>
        <v>CHICKASAW, Iowa</v>
      </c>
      <c r="AA836" s="42" t="s">
        <v>2744</v>
      </c>
      <c r="AB836" s="38" t="s">
        <v>54</v>
      </c>
      <c r="AC836" s="43" t="s">
        <v>2698</v>
      </c>
      <c r="AD836" s="45"/>
      <c r="AE836">
        <f t="shared" si="26"/>
        <v>0.79570000000000007</v>
      </c>
    </row>
    <row r="837" spans="1:31" x14ac:dyDescent="0.35">
      <c r="A837" s="28" t="s">
        <v>2745</v>
      </c>
      <c r="B837" s="28" t="s">
        <v>2746</v>
      </c>
      <c r="C837" s="41">
        <v>99916</v>
      </c>
      <c r="D837" s="30" t="s">
        <v>115</v>
      </c>
      <c r="E837" s="42" t="s">
        <v>106</v>
      </c>
      <c r="F837" s="55" t="s">
        <v>2698</v>
      </c>
      <c r="G837" s="33" t="s">
        <v>64</v>
      </c>
      <c r="H837" s="44">
        <v>0.79570000000000007</v>
      </c>
      <c r="I837" s="35">
        <f>ROUND((Reference!B$16*List!$H837)+Reference!B$17,0)</f>
        <v>951</v>
      </c>
      <c r="J837" s="35">
        <f>ROUND((Reference!C$16*List!$H837)+Reference!C$17,0)</f>
        <v>1419</v>
      </c>
      <c r="K837" s="35">
        <f>ROUND((Reference!D$16*List!$H837)+Reference!D$17,0)</f>
        <v>1700</v>
      </c>
      <c r="L837" s="35">
        <f>ROUND((Reference!E$16*List!$H837)+Reference!E$17,0)</f>
        <v>2101</v>
      </c>
      <c r="M837" s="35">
        <f>ROUND((Reference!F$16*List!$H837)+Reference!F$17,0)</f>
        <v>2189</v>
      </c>
      <c r="N837" s="35">
        <f>ROUND((Reference!G$16*List!$H837)+Reference!G$17,0)</f>
        <v>2478</v>
      </c>
      <c r="O837" s="35">
        <f>ROUND((Reference!H$16*List!$H837)+Reference!H$17,0)</f>
        <v>2573</v>
      </c>
      <c r="P837" s="35">
        <f>ROUND((Reference!I$16*List!$H837)+Reference!I$17,0)</f>
        <v>2674</v>
      </c>
      <c r="Q837" s="35">
        <f>ROUND((Reference!J$16*List!$H837)+Reference!J$17,0)</f>
        <v>3096</v>
      </c>
      <c r="R837" s="35">
        <f>ROUND((Reference!K$16*List!$H837)+Reference!K$17,0)</f>
        <v>3194</v>
      </c>
      <c r="S837" s="35">
        <f>ROUND((Reference!L$16*List!$H837)+Reference!L$17,0)</f>
        <v>3447</v>
      </c>
      <c r="T837" s="35">
        <f>ROUND((Reference!M$16*List!$H837)+Reference!M$17,0)</f>
        <v>4117</v>
      </c>
      <c r="U837" s="35">
        <f>ROUND((Reference!N$16*List!$H837)+Reference!N$17,0)</f>
        <v>16610</v>
      </c>
      <c r="V837" s="36">
        <f>ROUND((Reference!O$16*List!$H837)+Reference!O$17,0)</f>
        <v>617</v>
      </c>
      <c r="W837" s="36">
        <f>ROUND((Reference!P$16*List!$H837)+Reference!P$17,0)</f>
        <v>870</v>
      </c>
      <c r="X837" s="36">
        <f>ROUND((Reference!Q$16*List!$H837)+Reference!Q$17,0)</f>
        <v>435</v>
      </c>
      <c r="Y837" s="37"/>
      <c r="Z837" s="4" t="str">
        <f t="shared" si="25"/>
        <v>CLARKE, Iowa</v>
      </c>
      <c r="AA837" s="42" t="s">
        <v>106</v>
      </c>
      <c r="AB837" s="38" t="s">
        <v>54</v>
      </c>
      <c r="AC837" s="43" t="s">
        <v>2698</v>
      </c>
      <c r="AD837" s="45"/>
      <c r="AE837">
        <f t="shared" si="26"/>
        <v>0.79570000000000007</v>
      </c>
    </row>
    <row r="838" spans="1:31" x14ac:dyDescent="0.35">
      <c r="A838" s="28" t="s">
        <v>2747</v>
      </c>
      <c r="B838" s="28" t="s">
        <v>2748</v>
      </c>
      <c r="C838" s="41">
        <v>99916</v>
      </c>
      <c r="D838" s="30" t="s">
        <v>115</v>
      </c>
      <c r="E838" s="42" t="s">
        <v>110</v>
      </c>
      <c r="F838" s="55" t="s">
        <v>2698</v>
      </c>
      <c r="G838" s="33" t="s">
        <v>64</v>
      </c>
      <c r="H838" s="44">
        <v>0.79570000000000007</v>
      </c>
      <c r="I838" s="35">
        <f>ROUND((Reference!B$16*List!$H838)+Reference!B$17,0)</f>
        <v>951</v>
      </c>
      <c r="J838" s="35">
        <f>ROUND((Reference!C$16*List!$H838)+Reference!C$17,0)</f>
        <v>1419</v>
      </c>
      <c r="K838" s="35">
        <f>ROUND((Reference!D$16*List!$H838)+Reference!D$17,0)</f>
        <v>1700</v>
      </c>
      <c r="L838" s="35">
        <f>ROUND((Reference!E$16*List!$H838)+Reference!E$17,0)</f>
        <v>2101</v>
      </c>
      <c r="M838" s="35">
        <f>ROUND((Reference!F$16*List!$H838)+Reference!F$17,0)</f>
        <v>2189</v>
      </c>
      <c r="N838" s="35">
        <f>ROUND((Reference!G$16*List!$H838)+Reference!G$17,0)</f>
        <v>2478</v>
      </c>
      <c r="O838" s="35">
        <f>ROUND((Reference!H$16*List!$H838)+Reference!H$17,0)</f>
        <v>2573</v>
      </c>
      <c r="P838" s="35">
        <f>ROUND((Reference!I$16*List!$H838)+Reference!I$17,0)</f>
        <v>2674</v>
      </c>
      <c r="Q838" s="35">
        <f>ROUND((Reference!J$16*List!$H838)+Reference!J$17,0)</f>
        <v>3096</v>
      </c>
      <c r="R838" s="35">
        <f>ROUND((Reference!K$16*List!$H838)+Reference!K$17,0)</f>
        <v>3194</v>
      </c>
      <c r="S838" s="35">
        <f>ROUND((Reference!L$16*List!$H838)+Reference!L$17,0)</f>
        <v>3447</v>
      </c>
      <c r="T838" s="35">
        <f>ROUND((Reference!M$16*List!$H838)+Reference!M$17,0)</f>
        <v>4117</v>
      </c>
      <c r="U838" s="35">
        <f>ROUND((Reference!N$16*List!$H838)+Reference!N$17,0)</f>
        <v>16610</v>
      </c>
      <c r="V838" s="36">
        <f>ROUND((Reference!O$16*List!$H838)+Reference!O$17,0)</f>
        <v>617</v>
      </c>
      <c r="W838" s="36">
        <f>ROUND((Reference!P$16*List!$H838)+Reference!P$17,0)</f>
        <v>870</v>
      </c>
      <c r="X838" s="36">
        <f>ROUND((Reference!Q$16*List!$H838)+Reference!Q$17,0)</f>
        <v>435</v>
      </c>
      <c r="Y838" s="37"/>
      <c r="Z838" s="4" t="str">
        <f t="shared" si="25"/>
        <v>CLAY, Iowa</v>
      </c>
      <c r="AA838" s="42" t="s">
        <v>110</v>
      </c>
      <c r="AB838" s="38" t="s">
        <v>54</v>
      </c>
      <c r="AC838" s="43" t="s">
        <v>2698</v>
      </c>
      <c r="AD838" s="45"/>
      <c r="AE838">
        <f t="shared" si="26"/>
        <v>0.79570000000000007</v>
      </c>
    </row>
    <row r="839" spans="1:31" x14ac:dyDescent="0.35">
      <c r="A839" s="28" t="s">
        <v>2749</v>
      </c>
      <c r="B839" s="28" t="s">
        <v>2750</v>
      </c>
      <c r="C839" s="41">
        <v>99916</v>
      </c>
      <c r="D839" s="30" t="s">
        <v>115</v>
      </c>
      <c r="E839" s="42" t="s">
        <v>1693</v>
      </c>
      <c r="F839" s="55" t="s">
        <v>2698</v>
      </c>
      <c r="G839" s="33" t="s">
        <v>64</v>
      </c>
      <c r="H839" s="44">
        <v>0.79570000000000007</v>
      </c>
      <c r="I839" s="35">
        <f>ROUND((Reference!B$16*List!$H839)+Reference!B$17,0)</f>
        <v>951</v>
      </c>
      <c r="J839" s="35">
        <f>ROUND((Reference!C$16*List!$H839)+Reference!C$17,0)</f>
        <v>1419</v>
      </c>
      <c r="K839" s="35">
        <f>ROUND((Reference!D$16*List!$H839)+Reference!D$17,0)</f>
        <v>1700</v>
      </c>
      <c r="L839" s="35">
        <f>ROUND((Reference!E$16*List!$H839)+Reference!E$17,0)</f>
        <v>2101</v>
      </c>
      <c r="M839" s="35">
        <f>ROUND((Reference!F$16*List!$H839)+Reference!F$17,0)</f>
        <v>2189</v>
      </c>
      <c r="N839" s="35">
        <f>ROUND((Reference!G$16*List!$H839)+Reference!G$17,0)</f>
        <v>2478</v>
      </c>
      <c r="O839" s="35">
        <f>ROUND((Reference!H$16*List!$H839)+Reference!H$17,0)</f>
        <v>2573</v>
      </c>
      <c r="P839" s="35">
        <f>ROUND((Reference!I$16*List!$H839)+Reference!I$17,0)</f>
        <v>2674</v>
      </c>
      <c r="Q839" s="35">
        <f>ROUND((Reference!J$16*List!$H839)+Reference!J$17,0)</f>
        <v>3096</v>
      </c>
      <c r="R839" s="35">
        <f>ROUND((Reference!K$16*List!$H839)+Reference!K$17,0)</f>
        <v>3194</v>
      </c>
      <c r="S839" s="35">
        <f>ROUND((Reference!L$16*List!$H839)+Reference!L$17,0)</f>
        <v>3447</v>
      </c>
      <c r="T839" s="35">
        <f>ROUND((Reference!M$16*List!$H839)+Reference!M$17,0)</f>
        <v>4117</v>
      </c>
      <c r="U839" s="35">
        <f>ROUND((Reference!N$16*List!$H839)+Reference!N$17,0)</f>
        <v>16610</v>
      </c>
      <c r="V839" s="36">
        <f>ROUND((Reference!O$16*List!$H839)+Reference!O$17,0)</f>
        <v>617</v>
      </c>
      <c r="W839" s="36">
        <f>ROUND((Reference!P$16*List!$H839)+Reference!P$17,0)</f>
        <v>870</v>
      </c>
      <c r="X839" s="36">
        <f>ROUND((Reference!Q$16*List!$H839)+Reference!Q$17,0)</f>
        <v>435</v>
      </c>
      <c r="Y839" s="37"/>
      <c r="Z839" s="4" t="str">
        <f t="shared" si="25"/>
        <v>CLAYTON, Iowa</v>
      </c>
      <c r="AA839" s="42" t="s">
        <v>1693</v>
      </c>
      <c r="AB839" s="38" t="s">
        <v>54</v>
      </c>
      <c r="AC839" s="43" t="s">
        <v>2698</v>
      </c>
      <c r="AD839" s="45"/>
      <c r="AE839">
        <f t="shared" si="26"/>
        <v>0.79570000000000007</v>
      </c>
    </row>
    <row r="840" spans="1:31" x14ac:dyDescent="0.35">
      <c r="A840" s="28" t="s">
        <v>2751</v>
      </c>
      <c r="B840" s="28" t="s">
        <v>2752</v>
      </c>
      <c r="C840" s="41">
        <v>99916</v>
      </c>
      <c r="D840" s="30" t="s">
        <v>115</v>
      </c>
      <c r="E840" s="42" t="s">
        <v>2244</v>
      </c>
      <c r="F840" s="55" t="s">
        <v>2698</v>
      </c>
      <c r="G840" s="33" t="s">
        <v>64</v>
      </c>
      <c r="H840" s="44">
        <v>0.79570000000000007</v>
      </c>
      <c r="I840" s="35">
        <f>ROUND((Reference!B$16*List!$H840)+Reference!B$17,0)</f>
        <v>951</v>
      </c>
      <c r="J840" s="35">
        <f>ROUND((Reference!C$16*List!$H840)+Reference!C$17,0)</f>
        <v>1419</v>
      </c>
      <c r="K840" s="35">
        <f>ROUND((Reference!D$16*List!$H840)+Reference!D$17,0)</f>
        <v>1700</v>
      </c>
      <c r="L840" s="35">
        <f>ROUND((Reference!E$16*List!$H840)+Reference!E$17,0)</f>
        <v>2101</v>
      </c>
      <c r="M840" s="35">
        <f>ROUND((Reference!F$16*List!$H840)+Reference!F$17,0)</f>
        <v>2189</v>
      </c>
      <c r="N840" s="35">
        <f>ROUND((Reference!G$16*List!$H840)+Reference!G$17,0)</f>
        <v>2478</v>
      </c>
      <c r="O840" s="35">
        <f>ROUND((Reference!H$16*List!$H840)+Reference!H$17,0)</f>
        <v>2573</v>
      </c>
      <c r="P840" s="35">
        <f>ROUND((Reference!I$16*List!$H840)+Reference!I$17,0)</f>
        <v>2674</v>
      </c>
      <c r="Q840" s="35">
        <f>ROUND((Reference!J$16*List!$H840)+Reference!J$17,0)</f>
        <v>3096</v>
      </c>
      <c r="R840" s="35">
        <f>ROUND((Reference!K$16*List!$H840)+Reference!K$17,0)</f>
        <v>3194</v>
      </c>
      <c r="S840" s="35">
        <f>ROUND((Reference!L$16*List!$H840)+Reference!L$17,0)</f>
        <v>3447</v>
      </c>
      <c r="T840" s="35">
        <f>ROUND((Reference!M$16*List!$H840)+Reference!M$17,0)</f>
        <v>4117</v>
      </c>
      <c r="U840" s="35">
        <f>ROUND((Reference!N$16*List!$H840)+Reference!N$17,0)</f>
        <v>16610</v>
      </c>
      <c r="V840" s="36">
        <f>ROUND((Reference!O$16*List!$H840)+Reference!O$17,0)</f>
        <v>617</v>
      </c>
      <c r="W840" s="36">
        <f>ROUND((Reference!P$16*List!$H840)+Reference!P$17,0)</f>
        <v>870</v>
      </c>
      <c r="X840" s="36">
        <f>ROUND((Reference!Q$16*List!$H840)+Reference!Q$17,0)</f>
        <v>435</v>
      </c>
      <c r="Y840" s="37"/>
      <c r="Z840" s="4" t="str">
        <f t="shared" si="25"/>
        <v>CLINTON, Iowa</v>
      </c>
      <c r="AA840" s="42" t="s">
        <v>2244</v>
      </c>
      <c r="AB840" s="38" t="s">
        <v>54</v>
      </c>
      <c r="AC840" s="43" t="s">
        <v>2698</v>
      </c>
      <c r="AD840" s="45"/>
      <c r="AE840">
        <f t="shared" si="26"/>
        <v>0.79570000000000007</v>
      </c>
    </row>
    <row r="841" spans="1:31" x14ac:dyDescent="0.35">
      <c r="A841" s="28" t="s">
        <v>2753</v>
      </c>
      <c r="B841" s="28" t="s">
        <v>2754</v>
      </c>
      <c r="C841" s="29">
        <v>99916</v>
      </c>
      <c r="D841" s="30" t="s">
        <v>115</v>
      </c>
      <c r="E841" s="31" t="s">
        <v>564</v>
      </c>
      <c r="F841" s="55" t="s">
        <v>2698</v>
      </c>
      <c r="G841" s="33" t="s">
        <v>64</v>
      </c>
      <c r="H841" s="44">
        <v>0.79570000000000007</v>
      </c>
      <c r="I841" s="35">
        <f>ROUND((Reference!B$16*List!$H841)+Reference!B$17,0)</f>
        <v>951</v>
      </c>
      <c r="J841" s="35">
        <f>ROUND((Reference!C$16*List!$H841)+Reference!C$17,0)</f>
        <v>1419</v>
      </c>
      <c r="K841" s="35">
        <f>ROUND((Reference!D$16*List!$H841)+Reference!D$17,0)</f>
        <v>1700</v>
      </c>
      <c r="L841" s="35">
        <f>ROUND((Reference!E$16*List!$H841)+Reference!E$17,0)</f>
        <v>2101</v>
      </c>
      <c r="M841" s="35">
        <f>ROUND((Reference!F$16*List!$H841)+Reference!F$17,0)</f>
        <v>2189</v>
      </c>
      <c r="N841" s="35">
        <f>ROUND((Reference!G$16*List!$H841)+Reference!G$17,0)</f>
        <v>2478</v>
      </c>
      <c r="O841" s="35">
        <f>ROUND((Reference!H$16*List!$H841)+Reference!H$17,0)</f>
        <v>2573</v>
      </c>
      <c r="P841" s="35">
        <f>ROUND((Reference!I$16*List!$H841)+Reference!I$17,0)</f>
        <v>2674</v>
      </c>
      <c r="Q841" s="35">
        <f>ROUND((Reference!J$16*List!$H841)+Reference!J$17,0)</f>
        <v>3096</v>
      </c>
      <c r="R841" s="35">
        <f>ROUND((Reference!K$16*List!$H841)+Reference!K$17,0)</f>
        <v>3194</v>
      </c>
      <c r="S841" s="35">
        <f>ROUND((Reference!L$16*List!$H841)+Reference!L$17,0)</f>
        <v>3447</v>
      </c>
      <c r="T841" s="35">
        <f>ROUND((Reference!M$16*List!$H841)+Reference!M$17,0)</f>
        <v>4117</v>
      </c>
      <c r="U841" s="35">
        <f>ROUND((Reference!N$16*List!$H841)+Reference!N$17,0)</f>
        <v>16610</v>
      </c>
      <c r="V841" s="36">
        <f>ROUND((Reference!O$16*List!$H841)+Reference!O$17,0)</f>
        <v>617</v>
      </c>
      <c r="W841" s="36">
        <f>ROUND((Reference!P$16*List!$H841)+Reference!P$17,0)</f>
        <v>870</v>
      </c>
      <c r="X841" s="36">
        <f>ROUND((Reference!Q$16*List!$H841)+Reference!Q$17,0)</f>
        <v>435</v>
      </c>
      <c r="Y841" s="37"/>
      <c r="Z841" s="4" t="str">
        <f t="shared" si="25"/>
        <v>CRAWFORD, Iowa</v>
      </c>
      <c r="AA841" s="42" t="s">
        <v>564</v>
      </c>
      <c r="AB841" s="38" t="s">
        <v>54</v>
      </c>
      <c r="AC841" s="43" t="s">
        <v>2698</v>
      </c>
      <c r="AD841" s="45"/>
      <c r="AE841">
        <f t="shared" si="26"/>
        <v>0.79570000000000007</v>
      </c>
    </row>
    <row r="842" spans="1:31" x14ac:dyDescent="0.35">
      <c r="A842" s="28" t="s">
        <v>2755</v>
      </c>
      <c r="B842" s="28" t="s">
        <v>2756</v>
      </c>
      <c r="C842" s="29">
        <v>19780</v>
      </c>
      <c r="D842" s="30" t="s">
        <v>656</v>
      </c>
      <c r="E842" s="31" t="s">
        <v>151</v>
      </c>
      <c r="F842" s="54" t="s">
        <v>2698</v>
      </c>
      <c r="G842" s="33" t="s">
        <v>53</v>
      </c>
      <c r="H842" s="44">
        <v>0.84709999999999996</v>
      </c>
      <c r="I842" s="35">
        <f>ROUND((Reference!B$16*List!$H842)+Reference!B$17,0)</f>
        <v>995</v>
      </c>
      <c r="J842" s="35">
        <f>ROUND((Reference!C$16*List!$H842)+Reference!C$17,0)</f>
        <v>1484</v>
      </c>
      <c r="K842" s="35">
        <f>ROUND((Reference!D$16*List!$H842)+Reference!D$17,0)</f>
        <v>1779</v>
      </c>
      <c r="L842" s="35">
        <f>ROUND((Reference!E$16*List!$H842)+Reference!E$17,0)</f>
        <v>2199</v>
      </c>
      <c r="M842" s="35">
        <f>ROUND((Reference!F$16*List!$H842)+Reference!F$17,0)</f>
        <v>2291</v>
      </c>
      <c r="N842" s="35">
        <f>ROUND((Reference!G$16*List!$H842)+Reference!G$17,0)</f>
        <v>2593</v>
      </c>
      <c r="O842" s="35">
        <f>ROUND((Reference!H$16*List!$H842)+Reference!H$17,0)</f>
        <v>2692</v>
      </c>
      <c r="P842" s="35">
        <f>ROUND((Reference!I$16*List!$H842)+Reference!I$17,0)</f>
        <v>2798</v>
      </c>
      <c r="Q842" s="35">
        <f>ROUND((Reference!J$16*List!$H842)+Reference!J$17,0)</f>
        <v>3240</v>
      </c>
      <c r="R842" s="35">
        <f>ROUND((Reference!K$16*List!$H842)+Reference!K$17,0)</f>
        <v>3342</v>
      </c>
      <c r="S842" s="35">
        <f>ROUND((Reference!L$16*List!$H842)+Reference!L$17,0)</f>
        <v>3606</v>
      </c>
      <c r="T842" s="35">
        <f>ROUND((Reference!M$16*List!$H842)+Reference!M$17,0)</f>
        <v>4307</v>
      </c>
      <c r="U842" s="35">
        <f>ROUND((Reference!N$16*List!$H842)+Reference!N$17,0)</f>
        <v>17379</v>
      </c>
      <c r="V842" s="36">
        <f>ROUND((Reference!O$16*List!$H842)+Reference!O$17,0)</f>
        <v>646</v>
      </c>
      <c r="W842" s="36">
        <f>ROUND((Reference!P$16*List!$H842)+Reference!P$17,0)</f>
        <v>910</v>
      </c>
      <c r="X842" s="36">
        <f>ROUND((Reference!Q$16*List!$H842)+Reference!Q$17,0)</f>
        <v>455</v>
      </c>
      <c r="Y842" s="37"/>
      <c r="Z842" s="4" t="str">
        <f t="shared" si="25"/>
        <v>DALLAS, Iowa</v>
      </c>
      <c r="AA842" s="42" t="s">
        <v>151</v>
      </c>
      <c r="AB842" s="38" t="s">
        <v>54</v>
      </c>
      <c r="AC842" s="43" t="s">
        <v>2698</v>
      </c>
      <c r="AD842" s="45"/>
      <c r="AE842">
        <f t="shared" si="26"/>
        <v>0.84709999999999996</v>
      </c>
    </row>
    <row r="843" spans="1:31" x14ac:dyDescent="0.35">
      <c r="A843" s="28" t="s">
        <v>2757</v>
      </c>
      <c r="B843" s="28" t="s">
        <v>2758</v>
      </c>
      <c r="C843" s="41">
        <v>99916</v>
      </c>
      <c r="D843" s="30" t="s">
        <v>115</v>
      </c>
      <c r="E843" s="42" t="s">
        <v>2759</v>
      </c>
      <c r="F843" s="55" t="s">
        <v>2698</v>
      </c>
      <c r="G843" s="33" t="s">
        <v>64</v>
      </c>
      <c r="H843" s="44">
        <v>0.79570000000000007</v>
      </c>
      <c r="I843" s="35">
        <f>ROUND((Reference!B$16*List!$H843)+Reference!B$17,0)</f>
        <v>951</v>
      </c>
      <c r="J843" s="35">
        <f>ROUND((Reference!C$16*List!$H843)+Reference!C$17,0)</f>
        <v>1419</v>
      </c>
      <c r="K843" s="35">
        <f>ROUND((Reference!D$16*List!$H843)+Reference!D$17,0)</f>
        <v>1700</v>
      </c>
      <c r="L843" s="35">
        <f>ROUND((Reference!E$16*List!$H843)+Reference!E$17,0)</f>
        <v>2101</v>
      </c>
      <c r="M843" s="35">
        <f>ROUND((Reference!F$16*List!$H843)+Reference!F$17,0)</f>
        <v>2189</v>
      </c>
      <c r="N843" s="35">
        <f>ROUND((Reference!G$16*List!$H843)+Reference!G$17,0)</f>
        <v>2478</v>
      </c>
      <c r="O843" s="35">
        <f>ROUND((Reference!H$16*List!$H843)+Reference!H$17,0)</f>
        <v>2573</v>
      </c>
      <c r="P843" s="35">
        <f>ROUND((Reference!I$16*List!$H843)+Reference!I$17,0)</f>
        <v>2674</v>
      </c>
      <c r="Q843" s="35">
        <f>ROUND((Reference!J$16*List!$H843)+Reference!J$17,0)</f>
        <v>3096</v>
      </c>
      <c r="R843" s="35">
        <f>ROUND((Reference!K$16*List!$H843)+Reference!K$17,0)</f>
        <v>3194</v>
      </c>
      <c r="S843" s="35">
        <f>ROUND((Reference!L$16*List!$H843)+Reference!L$17,0)</f>
        <v>3447</v>
      </c>
      <c r="T843" s="35">
        <f>ROUND((Reference!M$16*List!$H843)+Reference!M$17,0)</f>
        <v>4117</v>
      </c>
      <c r="U843" s="35">
        <f>ROUND((Reference!N$16*List!$H843)+Reference!N$17,0)</f>
        <v>16610</v>
      </c>
      <c r="V843" s="36">
        <f>ROUND((Reference!O$16*List!$H843)+Reference!O$17,0)</f>
        <v>617</v>
      </c>
      <c r="W843" s="36">
        <f>ROUND((Reference!P$16*List!$H843)+Reference!P$17,0)</f>
        <v>870</v>
      </c>
      <c r="X843" s="36">
        <f>ROUND((Reference!Q$16*List!$H843)+Reference!Q$17,0)</f>
        <v>435</v>
      </c>
      <c r="Y843" s="37"/>
      <c r="Z843" s="4" t="str">
        <f t="shared" si="25"/>
        <v>DAVIS, Iowa</v>
      </c>
      <c r="AA843" s="42" t="s">
        <v>2759</v>
      </c>
      <c r="AB843" s="38" t="s">
        <v>54</v>
      </c>
      <c r="AC843" s="43" t="s">
        <v>2698</v>
      </c>
      <c r="AD843" s="45"/>
      <c r="AE843">
        <f t="shared" si="26"/>
        <v>0.79570000000000007</v>
      </c>
    </row>
    <row r="844" spans="1:31" x14ac:dyDescent="0.35">
      <c r="A844" s="28" t="s">
        <v>2760</v>
      </c>
      <c r="B844" s="28" t="s">
        <v>2761</v>
      </c>
      <c r="C844" s="41">
        <v>99916</v>
      </c>
      <c r="D844" s="30" t="s">
        <v>115</v>
      </c>
      <c r="E844" s="42" t="s">
        <v>1734</v>
      </c>
      <c r="F844" s="55" t="s">
        <v>2698</v>
      </c>
      <c r="G844" s="33" t="s">
        <v>64</v>
      </c>
      <c r="H844" s="44">
        <v>0.79570000000000007</v>
      </c>
      <c r="I844" s="35">
        <f>ROUND((Reference!B$16*List!$H844)+Reference!B$17,0)</f>
        <v>951</v>
      </c>
      <c r="J844" s="35">
        <f>ROUND((Reference!C$16*List!$H844)+Reference!C$17,0)</f>
        <v>1419</v>
      </c>
      <c r="K844" s="35">
        <f>ROUND((Reference!D$16*List!$H844)+Reference!D$17,0)</f>
        <v>1700</v>
      </c>
      <c r="L844" s="35">
        <f>ROUND((Reference!E$16*List!$H844)+Reference!E$17,0)</f>
        <v>2101</v>
      </c>
      <c r="M844" s="35">
        <f>ROUND((Reference!F$16*List!$H844)+Reference!F$17,0)</f>
        <v>2189</v>
      </c>
      <c r="N844" s="35">
        <f>ROUND((Reference!G$16*List!$H844)+Reference!G$17,0)</f>
        <v>2478</v>
      </c>
      <c r="O844" s="35">
        <f>ROUND((Reference!H$16*List!$H844)+Reference!H$17,0)</f>
        <v>2573</v>
      </c>
      <c r="P844" s="35">
        <f>ROUND((Reference!I$16*List!$H844)+Reference!I$17,0)</f>
        <v>2674</v>
      </c>
      <c r="Q844" s="35">
        <f>ROUND((Reference!J$16*List!$H844)+Reference!J$17,0)</f>
        <v>3096</v>
      </c>
      <c r="R844" s="35">
        <f>ROUND((Reference!K$16*List!$H844)+Reference!K$17,0)</f>
        <v>3194</v>
      </c>
      <c r="S844" s="35">
        <f>ROUND((Reference!L$16*List!$H844)+Reference!L$17,0)</f>
        <v>3447</v>
      </c>
      <c r="T844" s="35">
        <f>ROUND((Reference!M$16*List!$H844)+Reference!M$17,0)</f>
        <v>4117</v>
      </c>
      <c r="U844" s="35">
        <f>ROUND((Reference!N$16*List!$H844)+Reference!N$17,0)</f>
        <v>16610</v>
      </c>
      <c r="V844" s="36">
        <f>ROUND((Reference!O$16*List!$H844)+Reference!O$17,0)</f>
        <v>617</v>
      </c>
      <c r="W844" s="36">
        <f>ROUND((Reference!P$16*List!$H844)+Reference!P$17,0)</f>
        <v>870</v>
      </c>
      <c r="X844" s="36">
        <f>ROUND((Reference!Q$16*List!$H844)+Reference!Q$17,0)</f>
        <v>435</v>
      </c>
      <c r="Y844" s="37"/>
      <c r="Z844" s="4" t="str">
        <f t="shared" si="25"/>
        <v>DECATUR, Iowa</v>
      </c>
      <c r="AA844" s="42" t="s">
        <v>1734</v>
      </c>
      <c r="AB844" s="38" t="s">
        <v>54</v>
      </c>
      <c r="AC844" s="43" t="s">
        <v>2698</v>
      </c>
      <c r="AD844" s="45"/>
      <c r="AE844">
        <f t="shared" si="26"/>
        <v>0.79570000000000007</v>
      </c>
    </row>
    <row r="845" spans="1:31" x14ac:dyDescent="0.35">
      <c r="A845" s="28" t="s">
        <v>2762</v>
      </c>
      <c r="B845" s="28" t="s">
        <v>2763</v>
      </c>
      <c r="C845" s="41">
        <v>99916</v>
      </c>
      <c r="D845" s="30" t="s">
        <v>115</v>
      </c>
      <c r="E845" s="42" t="s">
        <v>1332</v>
      </c>
      <c r="F845" s="55" t="s">
        <v>2698</v>
      </c>
      <c r="G845" s="33" t="s">
        <v>64</v>
      </c>
      <c r="H845" s="44">
        <v>0.79570000000000007</v>
      </c>
      <c r="I845" s="35">
        <f>ROUND((Reference!B$16*List!$H845)+Reference!B$17,0)</f>
        <v>951</v>
      </c>
      <c r="J845" s="35">
        <f>ROUND((Reference!C$16*List!$H845)+Reference!C$17,0)</f>
        <v>1419</v>
      </c>
      <c r="K845" s="35">
        <f>ROUND((Reference!D$16*List!$H845)+Reference!D$17,0)</f>
        <v>1700</v>
      </c>
      <c r="L845" s="35">
        <f>ROUND((Reference!E$16*List!$H845)+Reference!E$17,0)</f>
        <v>2101</v>
      </c>
      <c r="M845" s="35">
        <f>ROUND((Reference!F$16*List!$H845)+Reference!F$17,0)</f>
        <v>2189</v>
      </c>
      <c r="N845" s="35">
        <f>ROUND((Reference!G$16*List!$H845)+Reference!G$17,0)</f>
        <v>2478</v>
      </c>
      <c r="O845" s="35">
        <f>ROUND((Reference!H$16*List!$H845)+Reference!H$17,0)</f>
        <v>2573</v>
      </c>
      <c r="P845" s="35">
        <f>ROUND((Reference!I$16*List!$H845)+Reference!I$17,0)</f>
        <v>2674</v>
      </c>
      <c r="Q845" s="35">
        <f>ROUND((Reference!J$16*List!$H845)+Reference!J$17,0)</f>
        <v>3096</v>
      </c>
      <c r="R845" s="35">
        <f>ROUND((Reference!K$16*List!$H845)+Reference!K$17,0)</f>
        <v>3194</v>
      </c>
      <c r="S845" s="35">
        <f>ROUND((Reference!L$16*List!$H845)+Reference!L$17,0)</f>
        <v>3447</v>
      </c>
      <c r="T845" s="35">
        <f>ROUND((Reference!M$16*List!$H845)+Reference!M$17,0)</f>
        <v>4117</v>
      </c>
      <c r="U845" s="35">
        <f>ROUND((Reference!N$16*List!$H845)+Reference!N$17,0)</f>
        <v>16610</v>
      </c>
      <c r="V845" s="36">
        <f>ROUND((Reference!O$16*List!$H845)+Reference!O$17,0)</f>
        <v>617</v>
      </c>
      <c r="W845" s="36">
        <f>ROUND((Reference!P$16*List!$H845)+Reference!P$17,0)</f>
        <v>870</v>
      </c>
      <c r="X845" s="36">
        <f>ROUND((Reference!Q$16*List!$H845)+Reference!Q$17,0)</f>
        <v>435</v>
      </c>
      <c r="Y845" s="37"/>
      <c r="Z845" s="4" t="str">
        <f t="shared" si="25"/>
        <v>DELAWARE, Iowa</v>
      </c>
      <c r="AA845" s="42" t="s">
        <v>1332</v>
      </c>
      <c r="AB845" s="38" t="s">
        <v>54</v>
      </c>
      <c r="AC845" s="43" t="s">
        <v>2698</v>
      </c>
      <c r="AD845" s="45"/>
      <c r="AE845">
        <f t="shared" si="26"/>
        <v>0.79570000000000007</v>
      </c>
    </row>
    <row r="846" spans="1:31" x14ac:dyDescent="0.35">
      <c r="A846" s="28" t="s">
        <v>2764</v>
      </c>
      <c r="B846" s="28" t="s">
        <v>2765</v>
      </c>
      <c r="C846" s="29">
        <v>99916</v>
      </c>
      <c r="D846" s="30" t="s">
        <v>115</v>
      </c>
      <c r="E846" s="31" t="s">
        <v>2766</v>
      </c>
      <c r="F846" s="55" t="s">
        <v>2698</v>
      </c>
      <c r="G846" s="33" t="s">
        <v>64</v>
      </c>
      <c r="H846" s="44">
        <v>0.79570000000000007</v>
      </c>
      <c r="I846" s="35">
        <f>ROUND((Reference!B$16*List!$H846)+Reference!B$17,0)</f>
        <v>951</v>
      </c>
      <c r="J846" s="35">
        <f>ROUND((Reference!C$16*List!$H846)+Reference!C$17,0)</f>
        <v>1419</v>
      </c>
      <c r="K846" s="35">
        <f>ROUND((Reference!D$16*List!$H846)+Reference!D$17,0)</f>
        <v>1700</v>
      </c>
      <c r="L846" s="35">
        <f>ROUND((Reference!E$16*List!$H846)+Reference!E$17,0)</f>
        <v>2101</v>
      </c>
      <c r="M846" s="35">
        <f>ROUND((Reference!F$16*List!$H846)+Reference!F$17,0)</f>
        <v>2189</v>
      </c>
      <c r="N846" s="35">
        <f>ROUND((Reference!G$16*List!$H846)+Reference!G$17,0)</f>
        <v>2478</v>
      </c>
      <c r="O846" s="35">
        <f>ROUND((Reference!H$16*List!$H846)+Reference!H$17,0)</f>
        <v>2573</v>
      </c>
      <c r="P846" s="35">
        <f>ROUND((Reference!I$16*List!$H846)+Reference!I$17,0)</f>
        <v>2674</v>
      </c>
      <c r="Q846" s="35">
        <f>ROUND((Reference!J$16*List!$H846)+Reference!J$17,0)</f>
        <v>3096</v>
      </c>
      <c r="R846" s="35">
        <f>ROUND((Reference!K$16*List!$H846)+Reference!K$17,0)</f>
        <v>3194</v>
      </c>
      <c r="S846" s="35">
        <f>ROUND((Reference!L$16*List!$H846)+Reference!L$17,0)</f>
        <v>3447</v>
      </c>
      <c r="T846" s="35">
        <f>ROUND((Reference!M$16*List!$H846)+Reference!M$17,0)</f>
        <v>4117</v>
      </c>
      <c r="U846" s="35">
        <f>ROUND((Reference!N$16*List!$H846)+Reference!N$17,0)</f>
        <v>16610</v>
      </c>
      <c r="V846" s="36">
        <f>ROUND((Reference!O$16*List!$H846)+Reference!O$17,0)</f>
        <v>617</v>
      </c>
      <c r="W846" s="36">
        <f>ROUND((Reference!P$16*List!$H846)+Reference!P$17,0)</f>
        <v>870</v>
      </c>
      <c r="X846" s="36">
        <f>ROUND((Reference!Q$16*List!$H846)+Reference!Q$17,0)</f>
        <v>435</v>
      </c>
      <c r="Y846" s="37"/>
      <c r="Z846" s="4" t="str">
        <f t="shared" si="25"/>
        <v>DES MOINES, Iowa</v>
      </c>
      <c r="AA846" s="42" t="s">
        <v>2766</v>
      </c>
      <c r="AB846" s="38" t="s">
        <v>54</v>
      </c>
      <c r="AC846" s="43" t="s">
        <v>2698</v>
      </c>
      <c r="AD846" s="45"/>
      <c r="AE846">
        <f t="shared" si="26"/>
        <v>0.79570000000000007</v>
      </c>
    </row>
    <row r="847" spans="1:31" x14ac:dyDescent="0.35">
      <c r="A847" s="28" t="s">
        <v>2767</v>
      </c>
      <c r="B847" s="28" t="s">
        <v>2768</v>
      </c>
      <c r="C847" s="41">
        <v>99916</v>
      </c>
      <c r="D847" s="30" t="s">
        <v>115</v>
      </c>
      <c r="E847" s="42" t="s">
        <v>2769</v>
      </c>
      <c r="F847" s="55" t="s">
        <v>2698</v>
      </c>
      <c r="G847" s="33" t="s">
        <v>64</v>
      </c>
      <c r="H847" s="44">
        <v>0.79570000000000007</v>
      </c>
      <c r="I847" s="35">
        <f>ROUND((Reference!B$16*List!$H847)+Reference!B$17,0)</f>
        <v>951</v>
      </c>
      <c r="J847" s="35">
        <f>ROUND((Reference!C$16*List!$H847)+Reference!C$17,0)</f>
        <v>1419</v>
      </c>
      <c r="K847" s="35">
        <f>ROUND((Reference!D$16*List!$H847)+Reference!D$17,0)</f>
        <v>1700</v>
      </c>
      <c r="L847" s="35">
        <f>ROUND((Reference!E$16*List!$H847)+Reference!E$17,0)</f>
        <v>2101</v>
      </c>
      <c r="M847" s="35">
        <f>ROUND((Reference!F$16*List!$H847)+Reference!F$17,0)</f>
        <v>2189</v>
      </c>
      <c r="N847" s="35">
        <f>ROUND((Reference!G$16*List!$H847)+Reference!G$17,0)</f>
        <v>2478</v>
      </c>
      <c r="O847" s="35">
        <f>ROUND((Reference!H$16*List!$H847)+Reference!H$17,0)</f>
        <v>2573</v>
      </c>
      <c r="P847" s="35">
        <f>ROUND((Reference!I$16*List!$H847)+Reference!I$17,0)</f>
        <v>2674</v>
      </c>
      <c r="Q847" s="35">
        <f>ROUND((Reference!J$16*List!$H847)+Reference!J$17,0)</f>
        <v>3096</v>
      </c>
      <c r="R847" s="35">
        <f>ROUND((Reference!K$16*List!$H847)+Reference!K$17,0)</f>
        <v>3194</v>
      </c>
      <c r="S847" s="35">
        <f>ROUND((Reference!L$16*List!$H847)+Reference!L$17,0)</f>
        <v>3447</v>
      </c>
      <c r="T847" s="35">
        <f>ROUND((Reference!M$16*List!$H847)+Reference!M$17,0)</f>
        <v>4117</v>
      </c>
      <c r="U847" s="35">
        <f>ROUND((Reference!N$16*List!$H847)+Reference!N$17,0)</f>
        <v>16610</v>
      </c>
      <c r="V847" s="36">
        <f>ROUND((Reference!O$16*List!$H847)+Reference!O$17,0)</f>
        <v>617</v>
      </c>
      <c r="W847" s="36">
        <f>ROUND((Reference!P$16*List!$H847)+Reference!P$17,0)</f>
        <v>870</v>
      </c>
      <c r="X847" s="36">
        <f>ROUND((Reference!Q$16*List!$H847)+Reference!Q$17,0)</f>
        <v>435</v>
      </c>
      <c r="Y847" s="37"/>
      <c r="Z847" s="4" t="str">
        <f t="shared" ref="Z847:Z910" si="27">CONCATENATE(AA847, AB847, AC847)</f>
        <v>DICKINSON, Iowa</v>
      </c>
      <c r="AA847" s="42" t="s">
        <v>2769</v>
      </c>
      <c r="AB847" s="38" t="s">
        <v>54</v>
      </c>
      <c r="AC847" s="43" t="s">
        <v>2698</v>
      </c>
      <c r="AD847" s="45"/>
      <c r="AE847">
        <f t="shared" ref="AE847:AE910" si="28">IFERROR(INDEX($AH:$AH,MATCH($C847,$AF:$AF,0)),"")</f>
        <v>0.79570000000000007</v>
      </c>
    </row>
    <row r="848" spans="1:31" x14ac:dyDescent="0.35">
      <c r="A848" s="28" t="s">
        <v>2770</v>
      </c>
      <c r="B848" s="28" t="s">
        <v>2771</v>
      </c>
      <c r="C848" s="41">
        <v>20220</v>
      </c>
      <c r="D848" s="30" t="s">
        <v>669</v>
      </c>
      <c r="E848" s="42" t="s">
        <v>2772</v>
      </c>
      <c r="F848" s="54" t="s">
        <v>2698</v>
      </c>
      <c r="G848" s="33" t="s">
        <v>53</v>
      </c>
      <c r="H848" s="44">
        <v>0.8417</v>
      </c>
      <c r="I848" s="35">
        <f>ROUND((Reference!B$16*List!$H848)+Reference!B$17,0)</f>
        <v>991</v>
      </c>
      <c r="J848" s="35">
        <f>ROUND((Reference!C$16*List!$H848)+Reference!C$17,0)</f>
        <v>1477</v>
      </c>
      <c r="K848" s="35">
        <f>ROUND((Reference!D$16*List!$H848)+Reference!D$17,0)</f>
        <v>1770</v>
      </c>
      <c r="L848" s="35">
        <f>ROUND((Reference!E$16*List!$H848)+Reference!E$17,0)</f>
        <v>2188</v>
      </c>
      <c r="M848" s="35">
        <f>ROUND((Reference!F$16*List!$H848)+Reference!F$17,0)</f>
        <v>2280</v>
      </c>
      <c r="N848" s="35">
        <f>ROUND((Reference!G$16*List!$H848)+Reference!G$17,0)</f>
        <v>2581</v>
      </c>
      <c r="O848" s="35">
        <f>ROUND((Reference!H$16*List!$H848)+Reference!H$17,0)</f>
        <v>2680</v>
      </c>
      <c r="P848" s="35">
        <f>ROUND((Reference!I$16*List!$H848)+Reference!I$17,0)</f>
        <v>2785</v>
      </c>
      <c r="Q848" s="35">
        <f>ROUND((Reference!J$16*List!$H848)+Reference!J$17,0)</f>
        <v>3225</v>
      </c>
      <c r="R848" s="35">
        <f>ROUND((Reference!K$16*List!$H848)+Reference!K$17,0)</f>
        <v>3327</v>
      </c>
      <c r="S848" s="35">
        <f>ROUND((Reference!L$16*List!$H848)+Reference!L$17,0)</f>
        <v>3590</v>
      </c>
      <c r="T848" s="35">
        <f>ROUND((Reference!M$16*List!$H848)+Reference!M$17,0)</f>
        <v>4287</v>
      </c>
      <c r="U848" s="35">
        <f>ROUND((Reference!N$16*List!$H848)+Reference!N$17,0)</f>
        <v>17298</v>
      </c>
      <c r="V848" s="36">
        <f>ROUND((Reference!O$16*List!$H848)+Reference!O$17,0)</f>
        <v>643</v>
      </c>
      <c r="W848" s="36">
        <f>ROUND((Reference!P$16*List!$H848)+Reference!P$17,0)</f>
        <v>906</v>
      </c>
      <c r="X848" s="36">
        <f>ROUND((Reference!Q$16*List!$H848)+Reference!Q$17,0)</f>
        <v>453</v>
      </c>
      <c r="Y848" s="37"/>
      <c r="Z848" s="4" t="str">
        <f t="shared" si="27"/>
        <v>DUBUQUE, Iowa</v>
      </c>
      <c r="AA848" s="42" t="s">
        <v>2772</v>
      </c>
      <c r="AB848" s="38" t="s">
        <v>54</v>
      </c>
      <c r="AC848" s="43" t="s">
        <v>2698</v>
      </c>
      <c r="AD848" s="45"/>
      <c r="AE848">
        <f t="shared" si="28"/>
        <v>0.8417</v>
      </c>
    </row>
    <row r="849" spans="1:31" x14ac:dyDescent="0.35">
      <c r="A849" s="28" t="s">
        <v>2773</v>
      </c>
      <c r="B849" s="28" t="s">
        <v>2774</v>
      </c>
      <c r="C849" s="41">
        <v>99916</v>
      </c>
      <c r="D849" s="30" t="s">
        <v>115</v>
      </c>
      <c r="E849" s="42" t="s">
        <v>2775</v>
      </c>
      <c r="F849" s="55" t="s">
        <v>2698</v>
      </c>
      <c r="G849" s="33" t="s">
        <v>64</v>
      </c>
      <c r="H849" s="44">
        <v>0.79570000000000007</v>
      </c>
      <c r="I849" s="35">
        <f>ROUND((Reference!B$16*List!$H849)+Reference!B$17,0)</f>
        <v>951</v>
      </c>
      <c r="J849" s="35">
        <f>ROUND((Reference!C$16*List!$H849)+Reference!C$17,0)</f>
        <v>1419</v>
      </c>
      <c r="K849" s="35">
        <f>ROUND((Reference!D$16*List!$H849)+Reference!D$17,0)</f>
        <v>1700</v>
      </c>
      <c r="L849" s="35">
        <f>ROUND((Reference!E$16*List!$H849)+Reference!E$17,0)</f>
        <v>2101</v>
      </c>
      <c r="M849" s="35">
        <f>ROUND((Reference!F$16*List!$H849)+Reference!F$17,0)</f>
        <v>2189</v>
      </c>
      <c r="N849" s="35">
        <f>ROUND((Reference!G$16*List!$H849)+Reference!G$17,0)</f>
        <v>2478</v>
      </c>
      <c r="O849" s="35">
        <f>ROUND((Reference!H$16*List!$H849)+Reference!H$17,0)</f>
        <v>2573</v>
      </c>
      <c r="P849" s="35">
        <f>ROUND((Reference!I$16*List!$H849)+Reference!I$17,0)</f>
        <v>2674</v>
      </c>
      <c r="Q849" s="35">
        <f>ROUND((Reference!J$16*List!$H849)+Reference!J$17,0)</f>
        <v>3096</v>
      </c>
      <c r="R849" s="35">
        <f>ROUND((Reference!K$16*List!$H849)+Reference!K$17,0)</f>
        <v>3194</v>
      </c>
      <c r="S849" s="35">
        <f>ROUND((Reference!L$16*List!$H849)+Reference!L$17,0)</f>
        <v>3447</v>
      </c>
      <c r="T849" s="35">
        <f>ROUND((Reference!M$16*List!$H849)+Reference!M$17,0)</f>
        <v>4117</v>
      </c>
      <c r="U849" s="35">
        <f>ROUND((Reference!N$16*List!$H849)+Reference!N$17,0)</f>
        <v>16610</v>
      </c>
      <c r="V849" s="36">
        <f>ROUND((Reference!O$16*List!$H849)+Reference!O$17,0)</f>
        <v>617</v>
      </c>
      <c r="W849" s="36">
        <f>ROUND((Reference!P$16*List!$H849)+Reference!P$17,0)</f>
        <v>870</v>
      </c>
      <c r="X849" s="36">
        <f>ROUND((Reference!Q$16*List!$H849)+Reference!Q$17,0)</f>
        <v>435</v>
      </c>
      <c r="Y849" s="37"/>
      <c r="Z849" s="4" t="str">
        <f t="shared" si="27"/>
        <v>EMMET, Iowa</v>
      </c>
      <c r="AA849" s="42" t="s">
        <v>2775</v>
      </c>
      <c r="AB849" s="38" t="s">
        <v>54</v>
      </c>
      <c r="AC849" s="43" t="s">
        <v>2698</v>
      </c>
      <c r="AD849" s="45"/>
      <c r="AE849">
        <f t="shared" si="28"/>
        <v>0.79570000000000007</v>
      </c>
    </row>
    <row r="850" spans="1:31" x14ac:dyDescent="0.35">
      <c r="A850" s="28" t="s">
        <v>2776</v>
      </c>
      <c r="B850" s="28" t="s">
        <v>2777</v>
      </c>
      <c r="C850" s="41">
        <v>99916</v>
      </c>
      <c r="D850" s="30" t="s">
        <v>115</v>
      </c>
      <c r="E850" s="42" t="s">
        <v>172</v>
      </c>
      <c r="F850" s="55" t="s">
        <v>2698</v>
      </c>
      <c r="G850" s="33" t="s">
        <v>64</v>
      </c>
      <c r="H850" s="40">
        <v>0.79570000000000007</v>
      </c>
      <c r="I850" s="35">
        <f>ROUND((Reference!B$16*List!$H850)+Reference!B$17,0)</f>
        <v>951</v>
      </c>
      <c r="J850" s="35">
        <f>ROUND((Reference!C$16*List!$H850)+Reference!C$17,0)</f>
        <v>1419</v>
      </c>
      <c r="K850" s="35">
        <f>ROUND((Reference!D$16*List!$H850)+Reference!D$17,0)</f>
        <v>1700</v>
      </c>
      <c r="L850" s="35">
        <f>ROUND((Reference!E$16*List!$H850)+Reference!E$17,0)</f>
        <v>2101</v>
      </c>
      <c r="M850" s="35">
        <f>ROUND((Reference!F$16*List!$H850)+Reference!F$17,0)</f>
        <v>2189</v>
      </c>
      <c r="N850" s="35">
        <f>ROUND((Reference!G$16*List!$H850)+Reference!G$17,0)</f>
        <v>2478</v>
      </c>
      <c r="O850" s="35">
        <f>ROUND((Reference!H$16*List!$H850)+Reference!H$17,0)</f>
        <v>2573</v>
      </c>
      <c r="P850" s="35">
        <f>ROUND((Reference!I$16*List!$H850)+Reference!I$17,0)</f>
        <v>2674</v>
      </c>
      <c r="Q850" s="35">
        <f>ROUND((Reference!J$16*List!$H850)+Reference!J$17,0)</f>
        <v>3096</v>
      </c>
      <c r="R850" s="35">
        <f>ROUND((Reference!K$16*List!$H850)+Reference!K$17,0)</f>
        <v>3194</v>
      </c>
      <c r="S850" s="35">
        <f>ROUND((Reference!L$16*List!$H850)+Reference!L$17,0)</f>
        <v>3447</v>
      </c>
      <c r="T850" s="35">
        <f>ROUND((Reference!M$16*List!$H850)+Reference!M$17,0)</f>
        <v>4117</v>
      </c>
      <c r="U850" s="35">
        <f>ROUND((Reference!N$16*List!$H850)+Reference!N$17,0)</f>
        <v>16610</v>
      </c>
      <c r="V850" s="36">
        <f>ROUND((Reference!O$16*List!$H850)+Reference!O$17,0)</f>
        <v>617</v>
      </c>
      <c r="W850" s="36">
        <f>ROUND((Reference!P$16*List!$H850)+Reference!P$17,0)</f>
        <v>870</v>
      </c>
      <c r="X850" s="36">
        <f>ROUND((Reference!Q$16*List!$H850)+Reference!Q$17,0)</f>
        <v>435</v>
      </c>
      <c r="Y850" s="37"/>
      <c r="Z850" s="4" t="str">
        <f t="shared" si="27"/>
        <v>FAYETTE, Iowa</v>
      </c>
      <c r="AA850" s="31" t="s">
        <v>172</v>
      </c>
      <c r="AB850" s="38" t="s">
        <v>54</v>
      </c>
      <c r="AC850" s="32" t="s">
        <v>2698</v>
      </c>
      <c r="AD850" s="39"/>
      <c r="AE850">
        <f t="shared" si="28"/>
        <v>0.79570000000000007</v>
      </c>
    </row>
    <row r="851" spans="1:31" x14ac:dyDescent="0.35">
      <c r="A851" s="28" t="s">
        <v>2778</v>
      </c>
      <c r="B851" s="28" t="s">
        <v>2779</v>
      </c>
      <c r="C851" s="41">
        <v>99916</v>
      </c>
      <c r="D851" s="30" t="s">
        <v>115</v>
      </c>
      <c r="E851" s="42" t="s">
        <v>1786</v>
      </c>
      <c r="F851" s="55" t="s">
        <v>2698</v>
      </c>
      <c r="G851" s="33" t="s">
        <v>64</v>
      </c>
      <c r="H851" s="44">
        <v>0.79570000000000007</v>
      </c>
      <c r="I851" s="35">
        <f>ROUND((Reference!B$16*List!$H851)+Reference!B$17,0)</f>
        <v>951</v>
      </c>
      <c r="J851" s="35">
        <f>ROUND((Reference!C$16*List!$H851)+Reference!C$17,0)</f>
        <v>1419</v>
      </c>
      <c r="K851" s="35">
        <f>ROUND((Reference!D$16*List!$H851)+Reference!D$17,0)</f>
        <v>1700</v>
      </c>
      <c r="L851" s="35">
        <f>ROUND((Reference!E$16*List!$H851)+Reference!E$17,0)</f>
        <v>2101</v>
      </c>
      <c r="M851" s="35">
        <f>ROUND((Reference!F$16*List!$H851)+Reference!F$17,0)</f>
        <v>2189</v>
      </c>
      <c r="N851" s="35">
        <f>ROUND((Reference!G$16*List!$H851)+Reference!G$17,0)</f>
        <v>2478</v>
      </c>
      <c r="O851" s="35">
        <f>ROUND((Reference!H$16*List!$H851)+Reference!H$17,0)</f>
        <v>2573</v>
      </c>
      <c r="P851" s="35">
        <f>ROUND((Reference!I$16*List!$H851)+Reference!I$17,0)</f>
        <v>2674</v>
      </c>
      <c r="Q851" s="35">
        <f>ROUND((Reference!J$16*List!$H851)+Reference!J$17,0)</f>
        <v>3096</v>
      </c>
      <c r="R851" s="35">
        <f>ROUND((Reference!K$16*List!$H851)+Reference!K$17,0)</f>
        <v>3194</v>
      </c>
      <c r="S851" s="35">
        <f>ROUND((Reference!L$16*List!$H851)+Reference!L$17,0)</f>
        <v>3447</v>
      </c>
      <c r="T851" s="35">
        <f>ROUND((Reference!M$16*List!$H851)+Reference!M$17,0)</f>
        <v>4117</v>
      </c>
      <c r="U851" s="35">
        <f>ROUND((Reference!N$16*List!$H851)+Reference!N$17,0)</f>
        <v>16610</v>
      </c>
      <c r="V851" s="36">
        <f>ROUND((Reference!O$16*List!$H851)+Reference!O$17,0)</f>
        <v>617</v>
      </c>
      <c r="W851" s="36">
        <f>ROUND((Reference!P$16*List!$H851)+Reference!P$17,0)</f>
        <v>870</v>
      </c>
      <c r="X851" s="36">
        <f>ROUND((Reference!Q$16*List!$H851)+Reference!Q$17,0)</f>
        <v>435</v>
      </c>
      <c r="Y851" s="37"/>
      <c r="Z851" s="4" t="str">
        <f t="shared" si="27"/>
        <v>FLOYD, Iowa</v>
      </c>
      <c r="AA851" s="42" t="s">
        <v>1786</v>
      </c>
      <c r="AB851" s="38" t="s">
        <v>54</v>
      </c>
      <c r="AC851" s="43" t="s">
        <v>2698</v>
      </c>
      <c r="AD851" s="45"/>
      <c r="AE851">
        <f t="shared" si="28"/>
        <v>0.79570000000000007</v>
      </c>
    </row>
    <row r="852" spans="1:31" x14ac:dyDescent="0.35">
      <c r="A852" s="28" t="s">
        <v>2780</v>
      </c>
      <c r="B852" s="28" t="s">
        <v>2781</v>
      </c>
      <c r="C852" s="41">
        <v>99916</v>
      </c>
      <c r="D852" s="30" t="s">
        <v>115</v>
      </c>
      <c r="E852" s="42" t="s">
        <v>176</v>
      </c>
      <c r="F852" s="55" t="s">
        <v>2698</v>
      </c>
      <c r="G852" s="33" t="s">
        <v>64</v>
      </c>
      <c r="H852" s="44">
        <v>0.79570000000000007</v>
      </c>
      <c r="I852" s="35">
        <f>ROUND((Reference!B$16*List!$H852)+Reference!B$17,0)</f>
        <v>951</v>
      </c>
      <c r="J852" s="35">
        <f>ROUND((Reference!C$16*List!$H852)+Reference!C$17,0)</f>
        <v>1419</v>
      </c>
      <c r="K852" s="35">
        <f>ROUND((Reference!D$16*List!$H852)+Reference!D$17,0)</f>
        <v>1700</v>
      </c>
      <c r="L852" s="35">
        <f>ROUND((Reference!E$16*List!$H852)+Reference!E$17,0)</f>
        <v>2101</v>
      </c>
      <c r="M852" s="35">
        <f>ROUND((Reference!F$16*List!$H852)+Reference!F$17,0)</f>
        <v>2189</v>
      </c>
      <c r="N852" s="35">
        <f>ROUND((Reference!G$16*List!$H852)+Reference!G$17,0)</f>
        <v>2478</v>
      </c>
      <c r="O852" s="35">
        <f>ROUND((Reference!H$16*List!$H852)+Reference!H$17,0)</f>
        <v>2573</v>
      </c>
      <c r="P852" s="35">
        <f>ROUND((Reference!I$16*List!$H852)+Reference!I$17,0)</f>
        <v>2674</v>
      </c>
      <c r="Q852" s="35">
        <f>ROUND((Reference!J$16*List!$H852)+Reference!J$17,0)</f>
        <v>3096</v>
      </c>
      <c r="R852" s="35">
        <f>ROUND((Reference!K$16*List!$H852)+Reference!K$17,0)</f>
        <v>3194</v>
      </c>
      <c r="S852" s="35">
        <f>ROUND((Reference!L$16*List!$H852)+Reference!L$17,0)</f>
        <v>3447</v>
      </c>
      <c r="T852" s="35">
        <f>ROUND((Reference!M$16*List!$H852)+Reference!M$17,0)</f>
        <v>4117</v>
      </c>
      <c r="U852" s="35">
        <f>ROUND((Reference!N$16*List!$H852)+Reference!N$17,0)</f>
        <v>16610</v>
      </c>
      <c r="V852" s="36">
        <f>ROUND((Reference!O$16*List!$H852)+Reference!O$17,0)</f>
        <v>617</v>
      </c>
      <c r="W852" s="36">
        <f>ROUND((Reference!P$16*List!$H852)+Reference!P$17,0)</f>
        <v>870</v>
      </c>
      <c r="X852" s="36">
        <f>ROUND((Reference!Q$16*List!$H852)+Reference!Q$17,0)</f>
        <v>435</v>
      </c>
      <c r="Y852" s="37"/>
      <c r="Z852" s="4" t="str">
        <f t="shared" si="27"/>
        <v>FRANKLIN, Iowa</v>
      </c>
      <c r="AA852" s="42" t="s">
        <v>176</v>
      </c>
      <c r="AB852" s="38" t="s">
        <v>54</v>
      </c>
      <c r="AC852" s="43" t="s">
        <v>2698</v>
      </c>
      <c r="AD852" s="45"/>
      <c r="AE852">
        <f t="shared" si="28"/>
        <v>0.79570000000000007</v>
      </c>
    </row>
    <row r="853" spans="1:31" x14ac:dyDescent="0.35">
      <c r="A853" s="28" t="s">
        <v>2782</v>
      </c>
      <c r="B853" s="28" t="s">
        <v>2783</v>
      </c>
      <c r="C853" s="41">
        <v>99916</v>
      </c>
      <c r="D853" s="30" t="s">
        <v>115</v>
      </c>
      <c r="E853" s="42" t="s">
        <v>1125</v>
      </c>
      <c r="F853" s="55" t="s">
        <v>2698</v>
      </c>
      <c r="G853" s="33" t="s">
        <v>64</v>
      </c>
      <c r="H853" s="44">
        <v>0.79570000000000007</v>
      </c>
      <c r="I853" s="35">
        <f>ROUND((Reference!B$16*List!$H853)+Reference!B$17,0)</f>
        <v>951</v>
      </c>
      <c r="J853" s="35">
        <f>ROUND((Reference!C$16*List!$H853)+Reference!C$17,0)</f>
        <v>1419</v>
      </c>
      <c r="K853" s="35">
        <f>ROUND((Reference!D$16*List!$H853)+Reference!D$17,0)</f>
        <v>1700</v>
      </c>
      <c r="L853" s="35">
        <f>ROUND((Reference!E$16*List!$H853)+Reference!E$17,0)</f>
        <v>2101</v>
      </c>
      <c r="M853" s="35">
        <f>ROUND((Reference!F$16*List!$H853)+Reference!F$17,0)</f>
        <v>2189</v>
      </c>
      <c r="N853" s="35">
        <f>ROUND((Reference!G$16*List!$H853)+Reference!G$17,0)</f>
        <v>2478</v>
      </c>
      <c r="O853" s="35">
        <f>ROUND((Reference!H$16*List!$H853)+Reference!H$17,0)</f>
        <v>2573</v>
      </c>
      <c r="P853" s="35">
        <f>ROUND((Reference!I$16*List!$H853)+Reference!I$17,0)</f>
        <v>2674</v>
      </c>
      <c r="Q853" s="35">
        <f>ROUND((Reference!J$16*List!$H853)+Reference!J$17,0)</f>
        <v>3096</v>
      </c>
      <c r="R853" s="35">
        <f>ROUND((Reference!K$16*List!$H853)+Reference!K$17,0)</f>
        <v>3194</v>
      </c>
      <c r="S853" s="35">
        <f>ROUND((Reference!L$16*List!$H853)+Reference!L$17,0)</f>
        <v>3447</v>
      </c>
      <c r="T853" s="35">
        <f>ROUND((Reference!M$16*List!$H853)+Reference!M$17,0)</f>
        <v>4117</v>
      </c>
      <c r="U853" s="35">
        <f>ROUND((Reference!N$16*List!$H853)+Reference!N$17,0)</f>
        <v>16610</v>
      </c>
      <c r="V853" s="36">
        <f>ROUND((Reference!O$16*List!$H853)+Reference!O$17,0)</f>
        <v>617</v>
      </c>
      <c r="W853" s="36">
        <f>ROUND((Reference!P$16*List!$H853)+Reference!P$17,0)</f>
        <v>870</v>
      </c>
      <c r="X853" s="36">
        <f>ROUND((Reference!Q$16*List!$H853)+Reference!Q$17,0)</f>
        <v>435</v>
      </c>
      <c r="Y853" s="37"/>
      <c r="Z853" s="4" t="str">
        <f t="shared" si="27"/>
        <v>FREMONT, Iowa</v>
      </c>
      <c r="AA853" s="42" t="s">
        <v>1125</v>
      </c>
      <c r="AB853" s="38" t="s">
        <v>54</v>
      </c>
      <c r="AC853" s="43" t="s">
        <v>2698</v>
      </c>
      <c r="AD853" s="45"/>
      <c r="AE853">
        <f t="shared" si="28"/>
        <v>0.79570000000000007</v>
      </c>
    </row>
    <row r="854" spans="1:31" x14ac:dyDescent="0.35">
      <c r="A854" s="28" t="s">
        <v>2784</v>
      </c>
      <c r="B854" s="28" t="s">
        <v>2785</v>
      </c>
      <c r="C854" s="41">
        <v>99916</v>
      </c>
      <c r="D854" s="30" t="s">
        <v>115</v>
      </c>
      <c r="E854" s="42" t="s">
        <v>186</v>
      </c>
      <c r="F854" s="55" t="s">
        <v>2698</v>
      </c>
      <c r="G854" s="33" t="s">
        <v>64</v>
      </c>
      <c r="H854" s="44">
        <v>0.79570000000000007</v>
      </c>
      <c r="I854" s="35">
        <f>ROUND((Reference!B$16*List!$H854)+Reference!B$17,0)</f>
        <v>951</v>
      </c>
      <c r="J854" s="35">
        <f>ROUND((Reference!C$16*List!$H854)+Reference!C$17,0)</f>
        <v>1419</v>
      </c>
      <c r="K854" s="35">
        <f>ROUND((Reference!D$16*List!$H854)+Reference!D$17,0)</f>
        <v>1700</v>
      </c>
      <c r="L854" s="35">
        <f>ROUND((Reference!E$16*List!$H854)+Reference!E$17,0)</f>
        <v>2101</v>
      </c>
      <c r="M854" s="35">
        <f>ROUND((Reference!F$16*List!$H854)+Reference!F$17,0)</f>
        <v>2189</v>
      </c>
      <c r="N854" s="35">
        <f>ROUND((Reference!G$16*List!$H854)+Reference!G$17,0)</f>
        <v>2478</v>
      </c>
      <c r="O854" s="35">
        <f>ROUND((Reference!H$16*List!$H854)+Reference!H$17,0)</f>
        <v>2573</v>
      </c>
      <c r="P854" s="35">
        <f>ROUND((Reference!I$16*List!$H854)+Reference!I$17,0)</f>
        <v>2674</v>
      </c>
      <c r="Q854" s="35">
        <f>ROUND((Reference!J$16*List!$H854)+Reference!J$17,0)</f>
        <v>3096</v>
      </c>
      <c r="R854" s="35">
        <f>ROUND((Reference!K$16*List!$H854)+Reference!K$17,0)</f>
        <v>3194</v>
      </c>
      <c r="S854" s="35">
        <f>ROUND((Reference!L$16*List!$H854)+Reference!L$17,0)</f>
        <v>3447</v>
      </c>
      <c r="T854" s="35">
        <f>ROUND((Reference!M$16*List!$H854)+Reference!M$17,0)</f>
        <v>4117</v>
      </c>
      <c r="U854" s="35">
        <f>ROUND((Reference!N$16*List!$H854)+Reference!N$17,0)</f>
        <v>16610</v>
      </c>
      <c r="V854" s="36">
        <f>ROUND((Reference!O$16*List!$H854)+Reference!O$17,0)</f>
        <v>617</v>
      </c>
      <c r="W854" s="36">
        <f>ROUND((Reference!P$16*List!$H854)+Reference!P$17,0)</f>
        <v>870</v>
      </c>
      <c r="X854" s="36">
        <f>ROUND((Reference!Q$16*List!$H854)+Reference!Q$17,0)</f>
        <v>435</v>
      </c>
      <c r="Y854" s="37"/>
      <c r="Z854" s="4" t="str">
        <f t="shared" si="27"/>
        <v>GREENE, Iowa</v>
      </c>
      <c r="AA854" s="42" t="s">
        <v>186</v>
      </c>
      <c r="AB854" s="38" t="s">
        <v>54</v>
      </c>
      <c r="AC854" s="43" t="s">
        <v>2698</v>
      </c>
      <c r="AD854" s="45"/>
      <c r="AE854">
        <f t="shared" si="28"/>
        <v>0.79570000000000007</v>
      </c>
    </row>
    <row r="855" spans="1:31" x14ac:dyDescent="0.35">
      <c r="A855" s="28" t="s">
        <v>2786</v>
      </c>
      <c r="B855" s="28" t="s">
        <v>2787</v>
      </c>
      <c r="C855" s="29">
        <v>47940</v>
      </c>
      <c r="D855" s="30" t="s">
        <v>1753</v>
      </c>
      <c r="E855" s="31" t="s">
        <v>2289</v>
      </c>
      <c r="F855" s="54" t="s">
        <v>2698</v>
      </c>
      <c r="G855" s="33" t="s">
        <v>53</v>
      </c>
      <c r="H855" s="44">
        <v>0.79420000000000002</v>
      </c>
      <c r="I855" s="35">
        <f>ROUND((Reference!B$16*List!$H855)+Reference!B$17,0)</f>
        <v>950</v>
      </c>
      <c r="J855" s="35">
        <f>ROUND((Reference!C$16*List!$H855)+Reference!C$17,0)</f>
        <v>1417</v>
      </c>
      <c r="K855" s="35">
        <f>ROUND((Reference!D$16*List!$H855)+Reference!D$17,0)</f>
        <v>1698</v>
      </c>
      <c r="L855" s="35">
        <f>ROUND((Reference!E$16*List!$H855)+Reference!E$17,0)</f>
        <v>2098</v>
      </c>
      <c r="M855" s="35">
        <f>ROUND((Reference!F$16*List!$H855)+Reference!F$17,0)</f>
        <v>2186</v>
      </c>
      <c r="N855" s="35">
        <f>ROUND((Reference!G$16*List!$H855)+Reference!G$17,0)</f>
        <v>2475</v>
      </c>
      <c r="O855" s="35">
        <f>ROUND((Reference!H$16*List!$H855)+Reference!H$17,0)</f>
        <v>2570</v>
      </c>
      <c r="P855" s="35">
        <f>ROUND((Reference!I$16*List!$H855)+Reference!I$17,0)</f>
        <v>2671</v>
      </c>
      <c r="Q855" s="35">
        <f>ROUND((Reference!J$16*List!$H855)+Reference!J$17,0)</f>
        <v>3092</v>
      </c>
      <c r="R855" s="35">
        <f>ROUND((Reference!K$16*List!$H855)+Reference!K$17,0)</f>
        <v>3190</v>
      </c>
      <c r="S855" s="35">
        <f>ROUND((Reference!L$16*List!$H855)+Reference!L$17,0)</f>
        <v>3442</v>
      </c>
      <c r="T855" s="35">
        <f>ROUND((Reference!M$16*List!$H855)+Reference!M$17,0)</f>
        <v>4111</v>
      </c>
      <c r="U855" s="35">
        <f>ROUND((Reference!N$16*List!$H855)+Reference!N$17,0)</f>
        <v>16587</v>
      </c>
      <c r="V855" s="36">
        <f>ROUND((Reference!O$16*List!$H855)+Reference!O$17,0)</f>
        <v>617</v>
      </c>
      <c r="W855" s="36">
        <f>ROUND((Reference!P$16*List!$H855)+Reference!P$17,0)</f>
        <v>869</v>
      </c>
      <c r="X855" s="36">
        <f>ROUND((Reference!Q$16*List!$H855)+Reference!Q$17,0)</f>
        <v>434</v>
      </c>
      <c r="Y855" s="37"/>
      <c r="Z855" s="4" t="str">
        <f t="shared" si="27"/>
        <v>GRUNDY, Iowa</v>
      </c>
      <c r="AA855" s="42" t="s">
        <v>2289</v>
      </c>
      <c r="AB855" s="38" t="s">
        <v>54</v>
      </c>
      <c r="AC855" s="43" t="s">
        <v>2698</v>
      </c>
      <c r="AD855" s="45"/>
      <c r="AE855">
        <f t="shared" si="28"/>
        <v>0.79420000000000002</v>
      </c>
    </row>
    <row r="856" spans="1:31" x14ac:dyDescent="0.35">
      <c r="A856" s="28" t="s">
        <v>2788</v>
      </c>
      <c r="B856" s="28" t="s">
        <v>2789</v>
      </c>
      <c r="C856" s="29">
        <v>19780</v>
      </c>
      <c r="D856" s="30" t="s">
        <v>656</v>
      </c>
      <c r="E856" s="31" t="s">
        <v>2790</v>
      </c>
      <c r="F856" s="54" t="s">
        <v>2698</v>
      </c>
      <c r="G856" s="33" t="s">
        <v>53</v>
      </c>
      <c r="H856" s="40">
        <v>0.84709999999999996</v>
      </c>
      <c r="I856" s="35">
        <f>ROUND((Reference!B$16*List!$H856)+Reference!B$17,0)</f>
        <v>995</v>
      </c>
      <c r="J856" s="35">
        <f>ROUND((Reference!C$16*List!$H856)+Reference!C$17,0)</f>
        <v>1484</v>
      </c>
      <c r="K856" s="35">
        <f>ROUND((Reference!D$16*List!$H856)+Reference!D$17,0)</f>
        <v>1779</v>
      </c>
      <c r="L856" s="35">
        <f>ROUND((Reference!E$16*List!$H856)+Reference!E$17,0)</f>
        <v>2199</v>
      </c>
      <c r="M856" s="35">
        <f>ROUND((Reference!F$16*List!$H856)+Reference!F$17,0)</f>
        <v>2291</v>
      </c>
      <c r="N856" s="35">
        <f>ROUND((Reference!G$16*List!$H856)+Reference!G$17,0)</f>
        <v>2593</v>
      </c>
      <c r="O856" s="35">
        <f>ROUND((Reference!H$16*List!$H856)+Reference!H$17,0)</f>
        <v>2692</v>
      </c>
      <c r="P856" s="35">
        <f>ROUND((Reference!I$16*List!$H856)+Reference!I$17,0)</f>
        <v>2798</v>
      </c>
      <c r="Q856" s="35">
        <f>ROUND((Reference!J$16*List!$H856)+Reference!J$17,0)</f>
        <v>3240</v>
      </c>
      <c r="R856" s="35">
        <f>ROUND((Reference!K$16*List!$H856)+Reference!K$17,0)</f>
        <v>3342</v>
      </c>
      <c r="S856" s="35">
        <f>ROUND((Reference!L$16*List!$H856)+Reference!L$17,0)</f>
        <v>3606</v>
      </c>
      <c r="T856" s="35">
        <f>ROUND((Reference!M$16*List!$H856)+Reference!M$17,0)</f>
        <v>4307</v>
      </c>
      <c r="U856" s="35">
        <f>ROUND((Reference!N$16*List!$H856)+Reference!N$17,0)</f>
        <v>17379</v>
      </c>
      <c r="V856" s="36">
        <f>ROUND((Reference!O$16*List!$H856)+Reference!O$17,0)</f>
        <v>646</v>
      </c>
      <c r="W856" s="36">
        <f>ROUND((Reference!P$16*List!$H856)+Reference!P$17,0)</f>
        <v>910</v>
      </c>
      <c r="X856" s="36">
        <f>ROUND((Reference!Q$16*List!$H856)+Reference!Q$17,0)</f>
        <v>455</v>
      </c>
      <c r="Y856" s="37"/>
      <c r="Z856" s="4" t="str">
        <f t="shared" si="27"/>
        <v>GUTHRIE, Iowa</v>
      </c>
      <c r="AA856" s="31" t="s">
        <v>2790</v>
      </c>
      <c r="AB856" s="38" t="s">
        <v>54</v>
      </c>
      <c r="AC856" s="32" t="s">
        <v>2698</v>
      </c>
      <c r="AD856" s="39"/>
      <c r="AE856">
        <f t="shared" si="28"/>
        <v>0.84709999999999996</v>
      </c>
    </row>
    <row r="857" spans="1:31" x14ac:dyDescent="0.35">
      <c r="A857" s="28" t="s">
        <v>2791</v>
      </c>
      <c r="B857" s="28" t="s">
        <v>2792</v>
      </c>
      <c r="C857" s="41">
        <v>99916</v>
      </c>
      <c r="D857" s="30" t="s">
        <v>115</v>
      </c>
      <c r="E857" s="42" t="s">
        <v>1426</v>
      </c>
      <c r="F857" s="55" t="s">
        <v>2698</v>
      </c>
      <c r="G857" s="33" t="s">
        <v>64</v>
      </c>
      <c r="H857" s="44">
        <v>0.79570000000000007</v>
      </c>
      <c r="I857" s="35">
        <f>ROUND((Reference!B$16*List!$H857)+Reference!B$17,0)</f>
        <v>951</v>
      </c>
      <c r="J857" s="35">
        <f>ROUND((Reference!C$16*List!$H857)+Reference!C$17,0)</f>
        <v>1419</v>
      </c>
      <c r="K857" s="35">
        <f>ROUND((Reference!D$16*List!$H857)+Reference!D$17,0)</f>
        <v>1700</v>
      </c>
      <c r="L857" s="35">
        <f>ROUND((Reference!E$16*List!$H857)+Reference!E$17,0)</f>
        <v>2101</v>
      </c>
      <c r="M857" s="35">
        <f>ROUND((Reference!F$16*List!$H857)+Reference!F$17,0)</f>
        <v>2189</v>
      </c>
      <c r="N857" s="35">
        <f>ROUND((Reference!G$16*List!$H857)+Reference!G$17,0)</f>
        <v>2478</v>
      </c>
      <c r="O857" s="35">
        <f>ROUND((Reference!H$16*List!$H857)+Reference!H$17,0)</f>
        <v>2573</v>
      </c>
      <c r="P857" s="35">
        <f>ROUND((Reference!I$16*List!$H857)+Reference!I$17,0)</f>
        <v>2674</v>
      </c>
      <c r="Q857" s="35">
        <f>ROUND((Reference!J$16*List!$H857)+Reference!J$17,0)</f>
        <v>3096</v>
      </c>
      <c r="R857" s="35">
        <f>ROUND((Reference!K$16*List!$H857)+Reference!K$17,0)</f>
        <v>3194</v>
      </c>
      <c r="S857" s="35">
        <f>ROUND((Reference!L$16*List!$H857)+Reference!L$17,0)</f>
        <v>3447</v>
      </c>
      <c r="T857" s="35">
        <f>ROUND((Reference!M$16*List!$H857)+Reference!M$17,0)</f>
        <v>4117</v>
      </c>
      <c r="U857" s="35">
        <f>ROUND((Reference!N$16*List!$H857)+Reference!N$17,0)</f>
        <v>16610</v>
      </c>
      <c r="V857" s="36">
        <f>ROUND((Reference!O$16*List!$H857)+Reference!O$17,0)</f>
        <v>617</v>
      </c>
      <c r="W857" s="36">
        <f>ROUND((Reference!P$16*List!$H857)+Reference!P$17,0)</f>
        <v>870</v>
      </c>
      <c r="X857" s="36">
        <f>ROUND((Reference!Q$16*List!$H857)+Reference!Q$17,0)</f>
        <v>435</v>
      </c>
      <c r="Y857" s="37"/>
      <c r="Z857" s="4" t="str">
        <f t="shared" si="27"/>
        <v>HAMILTON, Iowa</v>
      </c>
      <c r="AA857" s="42" t="s">
        <v>1426</v>
      </c>
      <c r="AB857" s="38" t="s">
        <v>54</v>
      </c>
      <c r="AC857" s="43" t="s">
        <v>2698</v>
      </c>
      <c r="AD857" s="45"/>
      <c r="AE857">
        <f t="shared" si="28"/>
        <v>0.79570000000000007</v>
      </c>
    </row>
    <row r="858" spans="1:31" x14ac:dyDescent="0.35">
      <c r="A858" s="28" t="s">
        <v>2793</v>
      </c>
      <c r="B858" s="28" t="s">
        <v>2794</v>
      </c>
      <c r="C858" s="41">
        <v>99916</v>
      </c>
      <c r="D858" s="30" t="s">
        <v>115</v>
      </c>
      <c r="E858" s="42" t="s">
        <v>1830</v>
      </c>
      <c r="F858" s="55" t="s">
        <v>2698</v>
      </c>
      <c r="G858" s="33" t="s">
        <v>64</v>
      </c>
      <c r="H858" s="44">
        <v>0.79570000000000007</v>
      </c>
      <c r="I858" s="35">
        <f>ROUND((Reference!B$16*List!$H858)+Reference!B$17,0)</f>
        <v>951</v>
      </c>
      <c r="J858" s="35">
        <f>ROUND((Reference!C$16*List!$H858)+Reference!C$17,0)</f>
        <v>1419</v>
      </c>
      <c r="K858" s="35">
        <f>ROUND((Reference!D$16*List!$H858)+Reference!D$17,0)</f>
        <v>1700</v>
      </c>
      <c r="L858" s="35">
        <f>ROUND((Reference!E$16*List!$H858)+Reference!E$17,0)</f>
        <v>2101</v>
      </c>
      <c r="M858" s="35">
        <f>ROUND((Reference!F$16*List!$H858)+Reference!F$17,0)</f>
        <v>2189</v>
      </c>
      <c r="N858" s="35">
        <f>ROUND((Reference!G$16*List!$H858)+Reference!G$17,0)</f>
        <v>2478</v>
      </c>
      <c r="O858" s="35">
        <f>ROUND((Reference!H$16*List!$H858)+Reference!H$17,0)</f>
        <v>2573</v>
      </c>
      <c r="P858" s="35">
        <f>ROUND((Reference!I$16*List!$H858)+Reference!I$17,0)</f>
        <v>2674</v>
      </c>
      <c r="Q858" s="35">
        <f>ROUND((Reference!J$16*List!$H858)+Reference!J$17,0)</f>
        <v>3096</v>
      </c>
      <c r="R858" s="35">
        <f>ROUND((Reference!K$16*List!$H858)+Reference!K$17,0)</f>
        <v>3194</v>
      </c>
      <c r="S858" s="35">
        <f>ROUND((Reference!L$16*List!$H858)+Reference!L$17,0)</f>
        <v>3447</v>
      </c>
      <c r="T858" s="35">
        <f>ROUND((Reference!M$16*List!$H858)+Reference!M$17,0)</f>
        <v>4117</v>
      </c>
      <c r="U858" s="35">
        <f>ROUND((Reference!N$16*List!$H858)+Reference!N$17,0)</f>
        <v>16610</v>
      </c>
      <c r="V858" s="36">
        <f>ROUND((Reference!O$16*List!$H858)+Reference!O$17,0)</f>
        <v>617</v>
      </c>
      <c r="W858" s="36">
        <f>ROUND((Reference!P$16*List!$H858)+Reference!P$17,0)</f>
        <v>870</v>
      </c>
      <c r="X858" s="36">
        <f>ROUND((Reference!Q$16*List!$H858)+Reference!Q$17,0)</f>
        <v>435</v>
      </c>
      <c r="Y858" s="37"/>
      <c r="Z858" s="4" t="str">
        <f t="shared" si="27"/>
        <v>HANCOCK, Iowa</v>
      </c>
      <c r="AA858" s="42" t="s">
        <v>1830</v>
      </c>
      <c r="AB858" s="38" t="s">
        <v>54</v>
      </c>
      <c r="AC858" s="43" t="s">
        <v>2698</v>
      </c>
      <c r="AD858" s="45"/>
      <c r="AE858">
        <f t="shared" si="28"/>
        <v>0.79570000000000007</v>
      </c>
    </row>
    <row r="859" spans="1:31" x14ac:dyDescent="0.35">
      <c r="A859" s="28" t="s">
        <v>2795</v>
      </c>
      <c r="B859" s="28" t="s">
        <v>2796</v>
      </c>
      <c r="C859" s="41">
        <v>99916</v>
      </c>
      <c r="D859" s="30" t="s">
        <v>115</v>
      </c>
      <c r="E859" s="42" t="s">
        <v>2296</v>
      </c>
      <c r="F859" s="55" t="s">
        <v>2698</v>
      </c>
      <c r="G859" s="33" t="s">
        <v>64</v>
      </c>
      <c r="H859" s="44">
        <v>0.79570000000000007</v>
      </c>
      <c r="I859" s="35">
        <f>ROUND((Reference!B$16*List!$H859)+Reference!B$17,0)</f>
        <v>951</v>
      </c>
      <c r="J859" s="35">
        <f>ROUND((Reference!C$16*List!$H859)+Reference!C$17,0)</f>
        <v>1419</v>
      </c>
      <c r="K859" s="35">
        <f>ROUND((Reference!D$16*List!$H859)+Reference!D$17,0)</f>
        <v>1700</v>
      </c>
      <c r="L859" s="35">
        <f>ROUND((Reference!E$16*List!$H859)+Reference!E$17,0)</f>
        <v>2101</v>
      </c>
      <c r="M859" s="35">
        <f>ROUND((Reference!F$16*List!$H859)+Reference!F$17,0)</f>
        <v>2189</v>
      </c>
      <c r="N859" s="35">
        <f>ROUND((Reference!G$16*List!$H859)+Reference!G$17,0)</f>
        <v>2478</v>
      </c>
      <c r="O859" s="35">
        <f>ROUND((Reference!H$16*List!$H859)+Reference!H$17,0)</f>
        <v>2573</v>
      </c>
      <c r="P859" s="35">
        <f>ROUND((Reference!I$16*List!$H859)+Reference!I$17,0)</f>
        <v>2674</v>
      </c>
      <c r="Q859" s="35">
        <f>ROUND((Reference!J$16*List!$H859)+Reference!J$17,0)</f>
        <v>3096</v>
      </c>
      <c r="R859" s="35">
        <f>ROUND((Reference!K$16*List!$H859)+Reference!K$17,0)</f>
        <v>3194</v>
      </c>
      <c r="S859" s="35">
        <f>ROUND((Reference!L$16*List!$H859)+Reference!L$17,0)</f>
        <v>3447</v>
      </c>
      <c r="T859" s="35">
        <f>ROUND((Reference!M$16*List!$H859)+Reference!M$17,0)</f>
        <v>4117</v>
      </c>
      <c r="U859" s="35">
        <f>ROUND((Reference!N$16*List!$H859)+Reference!N$17,0)</f>
        <v>16610</v>
      </c>
      <c r="V859" s="36">
        <f>ROUND((Reference!O$16*List!$H859)+Reference!O$17,0)</f>
        <v>617</v>
      </c>
      <c r="W859" s="36">
        <f>ROUND((Reference!P$16*List!$H859)+Reference!P$17,0)</f>
        <v>870</v>
      </c>
      <c r="X859" s="36">
        <f>ROUND((Reference!Q$16*List!$H859)+Reference!Q$17,0)</f>
        <v>435</v>
      </c>
      <c r="Y859" s="37"/>
      <c r="Z859" s="4" t="str">
        <f t="shared" si="27"/>
        <v>HARDIN, Iowa</v>
      </c>
      <c r="AA859" s="42" t="s">
        <v>2296</v>
      </c>
      <c r="AB859" s="38" t="s">
        <v>54</v>
      </c>
      <c r="AC859" s="43" t="s">
        <v>2698</v>
      </c>
      <c r="AD859" s="45"/>
      <c r="AE859">
        <f t="shared" si="28"/>
        <v>0.79570000000000007</v>
      </c>
    </row>
    <row r="860" spans="1:31" x14ac:dyDescent="0.35">
      <c r="A860" s="28" t="s">
        <v>2797</v>
      </c>
      <c r="B860" s="28" t="s">
        <v>2798</v>
      </c>
      <c r="C860" s="29">
        <v>36540</v>
      </c>
      <c r="D860" s="30" t="s">
        <v>1348</v>
      </c>
      <c r="E860" s="31" t="s">
        <v>2541</v>
      </c>
      <c r="F860" s="54" t="s">
        <v>2698</v>
      </c>
      <c r="G860" s="33" t="s">
        <v>53</v>
      </c>
      <c r="H860" s="44">
        <v>0.96060000000000001</v>
      </c>
      <c r="I860" s="35">
        <f>ROUND((Reference!B$16*List!$H860)+Reference!B$17,0)</f>
        <v>1093</v>
      </c>
      <c r="J860" s="35">
        <f>ROUND((Reference!C$16*List!$H860)+Reference!C$17,0)</f>
        <v>1629</v>
      </c>
      <c r="K860" s="35">
        <f>ROUND((Reference!D$16*List!$H860)+Reference!D$17,0)</f>
        <v>1952</v>
      </c>
      <c r="L860" s="35">
        <f>ROUND((Reference!E$16*List!$H860)+Reference!E$17,0)</f>
        <v>2414</v>
      </c>
      <c r="M860" s="35">
        <f>ROUND((Reference!F$16*List!$H860)+Reference!F$17,0)</f>
        <v>2514</v>
      </c>
      <c r="N860" s="35">
        <f>ROUND((Reference!G$16*List!$H860)+Reference!G$17,0)</f>
        <v>2847</v>
      </c>
      <c r="O860" s="35">
        <f>ROUND((Reference!H$16*List!$H860)+Reference!H$17,0)</f>
        <v>2955</v>
      </c>
      <c r="P860" s="35">
        <f>ROUND((Reference!I$16*List!$H860)+Reference!I$17,0)</f>
        <v>3072</v>
      </c>
      <c r="Q860" s="35">
        <f>ROUND((Reference!J$16*List!$H860)+Reference!J$17,0)</f>
        <v>3557</v>
      </c>
      <c r="R860" s="35">
        <f>ROUND((Reference!K$16*List!$H860)+Reference!K$17,0)</f>
        <v>3669</v>
      </c>
      <c r="S860" s="35">
        <f>ROUND((Reference!L$16*List!$H860)+Reference!L$17,0)</f>
        <v>3959</v>
      </c>
      <c r="T860" s="35">
        <f>ROUND((Reference!M$16*List!$H860)+Reference!M$17,0)</f>
        <v>4728</v>
      </c>
      <c r="U860" s="35">
        <f>ROUND((Reference!N$16*List!$H860)+Reference!N$17,0)</f>
        <v>19078</v>
      </c>
      <c r="V860" s="36">
        <f>ROUND((Reference!O$16*List!$H860)+Reference!O$17,0)</f>
        <v>709</v>
      </c>
      <c r="W860" s="36">
        <f>ROUND((Reference!P$16*List!$H860)+Reference!P$17,0)</f>
        <v>999</v>
      </c>
      <c r="X860" s="36">
        <f>ROUND((Reference!Q$16*List!$H860)+Reference!Q$17,0)</f>
        <v>500</v>
      </c>
      <c r="Y860" s="37"/>
      <c r="Z860" s="4" t="str">
        <f t="shared" si="27"/>
        <v>HARRISON, Iowa</v>
      </c>
      <c r="AA860" s="42" t="s">
        <v>2541</v>
      </c>
      <c r="AB860" s="38" t="s">
        <v>54</v>
      </c>
      <c r="AC860" s="43" t="s">
        <v>2698</v>
      </c>
      <c r="AD860" s="45"/>
      <c r="AE860">
        <f t="shared" si="28"/>
        <v>0.96060000000000001</v>
      </c>
    </row>
    <row r="861" spans="1:31" x14ac:dyDescent="0.35">
      <c r="A861" s="28" t="s">
        <v>2799</v>
      </c>
      <c r="B861" s="28" t="s">
        <v>2800</v>
      </c>
      <c r="C861" s="41">
        <v>99916</v>
      </c>
      <c r="D861" s="30" t="s">
        <v>115</v>
      </c>
      <c r="E861" s="42" t="s">
        <v>194</v>
      </c>
      <c r="F861" s="55" t="s">
        <v>2698</v>
      </c>
      <c r="G861" s="33" t="s">
        <v>64</v>
      </c>
      <c r="H861" s="44">
        <v>0.79570000000000007</v>
      </c>
      <c r="I861" s="35">
        <f>ROUND((Reference!B$16*List!$H861)+Reference!B$17,0)</f>
        <v>951</v>
      </c>
      <c r="J861" s="35">
        <f>ROUND((Reference!C$16*List!$H861)+Reference!C$17,0)</f>
        <v>1419</v>
      </c>
      <c r="K861" s="35">
        <f>ROUND((Reference!D$16*List!$H861)+Reference!D$17,0)</f>
        <v>1700</v>
      </c>
      <c r="L861" s="35">
        <f>ROUND((Reference!E$16*List!$H861)+Reference!E$17,0)</f>
        <v>2101</v>
      </c>
      <c r="M861" s="35">
        <f>ROUND((Reference!F$16*List!$H861)+Reference!F$17,0)</f>
        <v>2189</v>
      </c>
      <c r="N861" s="35">
        <f>ROUND((Reference!G$16*List!$H861)+Reference!G$17,0)</f>
        <v>2478</v>
      </c>
      <c r="O861" s="35">
        <f>ROUND((Reference!H$16*List!$H861)+Reference!H$17,0)</f>
        <v>2573</v>
      </c>
      <c r="P861" s="35">
        <f>ROUND((Reference!I$16*List!$H861)+Reference!I$17,0)</f>
        <v>2674</v>
      </c>
      <c r="Q861" s="35">
        <f>ROUND((Reference!J$16*List!$H861)+Reference!J$17,0)</f>
        <v>3096</v>
      </c>
      <c r="R861" s="35">
        <f>ROUND((Reference!K$16*List!$H861)+Reference!K$17,0)</f>
        <v>3194</v>
      </c>
      <c r="S861" s="35">
        <f>ROUND((Reference!L$16*List!$H861)+Reference!L$17,0)</f>
        <v>3447</v>
      </c>
      <c r="T861" s="35">
        <f>ROUND((Reference!M$16*List!$H861)+Reference!M$17,0)</f>
        <v>4117</v>
      </c>
      <c r="U861" s="35">
        <f>ROUND((Reference!N$16*List!$H861)+Reference!N$17,0)</f>
        <v>16610</v>
      </c>
      <c r="V861" s="36">
        <f>ROUND((Reference!O$16*List!$H861)+Reference!O$17,0)</f>
        <v>617</v>
      </c>
      <c r="W861" s="36">
        <f>ROUND((Reference!P$16*List!$H861)+Reference!P$17,0)</f>
        <v>870</v>
      </c>
      <c r="X861" s="36">
        <f>ROUND((Reference!Q$16*List!$H861)+Reference!Q$17,0)</f>
        <v>435</v>
      </c>
      <c r="Y861" s="37"/>
      <c r="Z861" s="4" t="str">
        <f t="shared" si="27"/>
        <v>HENRY, Iowa</v>
      </c>
      <c r="AA861" s="42" t="s">
        <v>194</v>
      </c>
      <c r="AB861" s="38" t="s">
        <v>54</v>
      </c>
      <c r="AC861" s="43" t="s">
        <v>2698</v>
      </c>
      <c r="AD861" s="45"/>
      <c r="AE861">
        <f t="shared" si="28"/>
        <v>0.79570000000000007</v>
      </c>
    </row>
    <row r="862" spans="1:31" x14ac:dyDescent="0.35">
      <c r="A862" s="28" t="s">
        <v>2801</v>
      </c>
      <c r="B862" s="28" t="s">
        <v>2802</v>
      </c>
      <c r="C862" s="41">
        <v>99916</v>
      </c>
      <c r="D862" s="30" t="s">
        <v>115</v>
      </c>
      <c r="E862" s="42" t="s">
        <v>620</v>
      </c>
      <c r="F862" s="55" t="s">
        <v>2698</v>
      </c>
      <c r="G862" s="33" t="s">
        <v>64</v>
      </c>
      <c r="H862" s="44">
        <v>0.79570000000000007</v>
      </c>
      <c r="I862" s="35">
        <f>ROUND((Reference!B$16*List!$H862)+Reference!B$17,0)</f>
        <v>951</v>
      </c>
      <c r="J862" s="35">
        <f>ROUND((Reference!C$16*List!$H862)+Reference!C$17,0)</f>
        <v>1419</v>
      </c>
      <c r="K862" s="35">
        <f>ROUND((Reference!D$16*List!$H862)+Reference!D$17,0)</f>
        <v>1700</v>
      </c>
      <c r="L862" s="35">
        <f>ROUND((Reference!E$16*List!$H862)+Reference!E$17,0)</f>
        <v>2101</v>
      </c>
      <c r="M862" s="35">
        <f>ROUND((Reference!F$16*List!$H862)+Reference!F$17,0)</f>
        <v>2189</v>
      </c>
      <c r="N862" s="35">
        <f>ROUND((Reference!G$16*List!$H862)+Reference!G$17,0)</f>
        <v>2478</v>
      </c>
      <c r="O862" s="35">
        <f>ROUND((Reference!H$16*List!$H862)+Reference!H$17,0)</f>
        <v>2573</v>
      </c>
      <c r="P862" s="35">
        <f>ROUND((Reference!I$16*List!$H862)+Reference!I$17,0)</f>
        <v>2674</v>
      </c>
      <c r="Q862" s="35">
        <f>ROUND((Reference!J$16*List!$H862)+Reference!J$17,0)</f>
        <v>3096</v>
      </c>
      <c r="R862" s="35">
        <f>ROUND((Reference!K$16*List!$H862)+Reference!K$17,0)</f>
        <v>3194</v>
      </c>
      <c r="S862" s="35">
        <f>ROUND((Reference!L$16*List!$H862)+Reference!L$17,0)</f>
        <v>3447</v>
      </c>
      <c r="T862" s="35">
        <f>ROUND((Reference!M$16*List!$H862)+Reference!M$17,0)</f>
        <v>4117</v>
      </c>
      <c r="U862" s="35">
        <f>ROUND((Reference!N$16*List!$H862)+Reference!N$17,0)</f>
        <v>16610</v>
      </c>
      <c r="V862" s="36">
        <f>ROUND((Reference!O$16*List!$H862)+Reference!O$17,0)</f>
        <v>617</v>
      </c>
      <c r="W862" s="36">
        <f>ROUND((Reference!P$16*List!$H862)+Reference!P$17,0)</f>
        <v>870</v>
      </c>
      <c r="X862" s="36">
        <f>ROUND((Reference!Q$16*List!$H862)+Reference!Q$17,0)</f>
        <v>435</v>
      </c>
      <c r="Y862" s="37"/>
      <c r="Z862" s="4" t="str">
        <f t="shared" si="27"/>
        <v>HOWARD, Iowa</v>
      </c>
      <c r="AA862" s="42" t="s">
        <v>620</v>
      </c>
      <c r="AB862" s="38" t="s">
        <v>54</v>
      </c>
      <c r="AC862" s="43" t="s">
        <v>2698</v>
      </c>
      <c r="AD862" s="45"/>
      <c r="AE862">
        <f t="shared" si="28"/>
        <v>0.79570000000000007</v>
      </c>
    </row>
    <row r="863" spans="1:31" x14ac:dyDescent="0.35">
      <c r="A863" s="28" t="s">
        <v>2803</v>
      </c>
      <c r="B863" s="28" t="s">
        <v>2804</v>
      </c>
      <c r="C863" s="41">
        <v>99916</v>
      </c>
      <c r="D863" s="30" t="s">
        <v>115</v>
      </c>
      <c r="E863" s="42" t="s">
        <v>828</v>
      </c>
      <c r="F863" s="55" t="s">
        <v>2698</v>
      </c>
      <c r="G863" s="33" t="s">
        <v>64</v>
      </c>
      <c r="H863" s="40">
        <v>0.79570000000000007</v>
      </c>
      <c r="I863" s="35">
        <f>ROUND((Reference!B$16*List!$H863)+Reference!B$17,0)</f>
        <v>951</v>
      </c>
      <c r="J863" s="35">
        <f>ROUND((Reference!C$16*List!$H863)+Reference!C$17,0)</f>
        <v>1419</v>
      </c>
      <c r="K863" s="35">
        <f>ROUND((Reference!D$16*List!$H863)+Reference!D$17,0)</f>
        <v>1700</v>
      </c>
      <c r="L863" s="35">
        <f>ROUND((Reference!E$16*List!$H863)+Reference!E$17,0)</f>
        <v>2101</v>
      </c>
      <c r="M863" s="35">
        <f>ROUND((Reference!F$16*List!$H863)+Reference!F$17,0)</f>
        <v>2189</v>
      </c>
      <c r="N863" s="35">
        <f>ROUND((Reference!G$16*List!$H863)+Reference!G$17,0)</f>
        <v>2478</v>
      </c>
      <c r="O863" s="35">
        <f>ROUND((Reference!H$16*List!$H863)+Reference!H$17,0)</f>
        <v>2573</v>
      </c>
      <c r="P863" s="35">
        <f>ROUND((Reference!I$16*List!$H863)+Reference!I$17,0)</f>
        <v>2674</v>
      </c>
      <c r="Q863" s="35">
        <f>ROUND((Reference!J$16*List!$H863)+Reference!J$17,0)</f>
        <v>3096</v>
      </c>
      <c r="R863" s="35">
        <f>ROUND((Reference!K$16*List!$H863)+Reference!K$17,0)</f>
        <v>3194</v>
      </c>
      <c r="S863" s="35">
        <f>ROUND((Reference!L$16*List!$H863)+Reference!L$17,0)</f>
        <v>3447</v>
      </c>
      <c r="T863" s="35">
        <f>ROUND((Reference!M$16*List!$H863)+Reference!M$17,0)</f>
        <v>4117</v>
      </c>
      <c r="U863" s="35">
        <f>ROUND((Reference!N$16*List!$H863)+Reference!N$17,0)</f>
        <v>16610</v>
      </c>
      <c r="V863" s="36">
        <f>ROUND((Reference!O$16*List!$H863)+Reference!O$17,0)</f>
        <v>617</v>
      </c>
      <c r="W863" s="36">
        <f>ROUND((Reference!P$16*List!$H863)+Reference!P$17,0)</f>
        <v>870</v>
      </c>
      <c r="X863" s="36">
        <f>ROUND((Reference!Q$16*List!$H863)+Reference!Q$17,0)</f>
        <v>435</v>
      </c>
      <c r="Y863" s="37"/>
      <c r="Z863" s="4" t="str">
        <f t="shared" si="27"/>
        <v>HUMBOLDT, Iowa</v>
      </c>
      <c r="AA863" s="31" t="s">
        <v>828</v>
      </c>
      <c r="AB863" s="38" t="s">
        <v>54</v>
      </c>
      <c r="AC863" s="32" t="s">
        <v>2698</v>
      </c>
      <c r="AD863" s="39"/>
      <c r="AE863">
        <f t="shared" si="28"/>
        <v>0.79570000000000007</v>
      </c>
    </row>
    <row r="864" spans="1:31" x14ac:dyDescent="0.35">
      <c r="A864" s="28" t="s">
        <v>2805</v>
      </c>
      <c r="B864" s="28" t="s">
        <v>2806</v>
      </c>
      <c r="C864" s="29">
        <v>99916</v>
      </c>
      <c r="D864" s="30" t="s">
        <v>115</v>
      </c>
      <c r="E864" s="31" t="s">
        <v>2807</v>
      </c>
      <c r="F864" s="55" t="s">
        <v>2698</v>
      </c>
      <c r="G864" s="33" t="s">
        <v>64</v>
      </c>
      <c r="H864" s="40">
        <v>0.79570000000000007</v>
      </c>
      <c r="I864" s="35">
        <f>ROUND((Reference!B$16*List!$H864)+Reference!B$17,0)</f>
        <v>951</v>
      </c>
      <c r="J864" s="35">
        <f>ROUND((Reference!C$16*List!$H864)+Reference!C$17,0)</f>
        <v>1419</v>
      </c>
      <c r="K864" s="35">
        <f>ROUND((Reference!D$16*List!$H864)+Reference!D$17,0)</f>
        <v>1700</v>
      </c>
      <c r="L864" s="35">
        <f>ROUND((Reference!E$16*List!$H864)+Reference!E$17,0)</f>
        <v>2101</v>
      </c>
      <c r="M864" s="35">
        <f>ROUND((Reference!F$16*List!$H864)+Reference!F$17,0)</f>
        <v>2189</v>
      </c>
      <c r="N864" s="35">
        <f>ROUND((Reference!G$16*List!$H864)+Reference!G$17,0)</f>
        <v>2478</v>
      </c>
      <c r="O864" s="35">
        <f>ROUND((Reference!H$16*List!$H864)+Reference!H$17,0)</f>
        <v>2573</v>
      </c>
      <c r="P864" s="35">
        <f>ROUND((Reference!I$16*List!$H864)+Reference!I$17,0)</f>
        <v>2674</v>
      </c>
      <c r="Q864" s="35">
        <f>ROUND((Reference!J$16*List!$H864)+Reference!J$17,0)</f>
        <v>3096</v>
      </c>
      <c r="R864" s="35">
        <f>ROUND((Reference!K$16*List!$H864)+Reference!K$17,0)</f>
        <v>3194</v>
      </c>
      <c r="S864" s="35">
        <f>ROUND((Reference!L$16*List!$H864)+Reference!L$17,0)</f>
        <v>3447</v>
      </c>
      <c r="T864" s="35">
        <f>ROUND((Reference!M$16*List!$H864)+Reference!M$17,0)</f>
        <v>4117</v>
      </c>
      <c r="U864" s="35">
        <f>ROUND((Reference!N$16*List!$H864)+Reference!N$17,0)</f>
        <v>16610</v>
      </c>
      <c r="V864" s="36">
        <f>ROUND((Reference!O$16*List!$H864)+Reference!O$17,0)</f>
        <v>617</v>
      </c>
      <c r="W864" s="36">
        <f>ROUND((Reference!P$16*List!$H864)+Reference!P$17,0)</f>
        <v>870</v>
      </c>
      <c r="X864" s="36">
        <f>ROUND((Reference!Q$16*List!$H864)+Reference!Q$17,0)</f>
        <v>435</v>
      </c>
      <c r="Y864" s="37"/>
      <c r="Z864" s="4" t="str">
        <f t="shared" si="27"/>
        <v>IDA, Iowa</v>
      </c>
      <c r="AA864" s="31" t="s">
        <v>2807</v>
      </c>
      <c r="AB864" s="38" t="s">
        <v>54</v>
      </c>
      <c r="AC864" s="32" t="s">
        <v>2698</v>
      </c>
      <c r="AD864" s="39"/>
      <c r="AE864">
        <f t="shared" si="28"/>
        <v>0.79570000000000007</v>
      </c>
    </row>
    <row r="865" spans="1:31" x14ac:dyDescent="0.35">
      <c r="A865" s="28" t="s">
        <v>2808</v>
      </c>
      <c r="B865" s="28" t="s">
        <v>2809</v>
      </c>
      <c r="C865" s="41">
        <v>99916</v>
      </c>
      <c r="D865" s="30" t="s">
        <v>115</v>
      </c>
      <c r="E865" s="42" t="s">
        <v>115</v>
      </c>
      <c r="F865" s="55" t="s">
        <v>2698</v>
      </c>
      <c r="G865" s="33" t="s">
        <v>64</v>
      </c>
      <c r="H865" s="44">
        <v>0.79570000000000007</v>
      </c>
      <c r="I865" s="35">
        <f>ROUND((Reference!B$16*List!$H865)+Reference!B$17,0)</f>
        <v>951</v>
      </c>
      <c r="J865" s="35">
        <f>ROUND((Reference!C$16*List!$H865)+Reference!C$17,0)</f>
        <v>1419</v>
      </c>
      <c r="K865" s="35">
        <f>ROUND((Reference!D$16*List!$H865)+Reference!D$17,0)</f>
        <v>1700</v>
      </c>
      <c r="L865" s="35">
        <f>ROUND((Reference!E$16*List!$H865)+Reference!E$17,0)</f>
        <v>2101</v>
      </c>
      <c r="M865" s="35">
        <f>ROUND((Reference!F$16*List!$H865)+Reference!F$17,0)</f>
        <v>2189</v>
      </c>
      <c r="N865" s="35">
        <f>ROUND((Reference!G$16*List!$H865)+Reference!G$17,0)</f>
        <v>2478</v>
      </c>
      <c r="O865" s="35">
        <f>ROUND((Reference!H$16*List!$H865)+Reference!H$17,0)</f>
        <v>2573</v>
      </c>
      <c r="P865" s="35">
        <f>ROUND((Reference!I$16*List!$H865)+Reference!I$17,0)</f>
        <v>2674</v>
      </c>
      <c r="Q865" s="35">
        <f>ROUND((Reference!J$16*List!$H865)+Reference!J$17,0)</f>
        <v>3096</v>
      </c>
      <c r="R865" s="35">
        <f>ROUND((Reference!K$16*List!$H865)+Reference!K$17,0)</f>
        <v>3194</v>
      </c>
      <c r="S865" s="35">
        <f>ROUND((Reference!L$16*List!$H865)+Reference!L$17,0)</f>
        <v>3447</v>
      </c>
      <c r="T865" s="35">
        <f>ROUND((Reference!M$16*List!$H865)+Reference!M$17,0)</f>
        <v>4117</v>
      </c>
      <c r="U865" s="35">
        <f>ROUND((Reference!N$16*List!$H865)+Reference!N$17,0)</f>
        <v>16610</v>
      </c>
      <c r="V865" s="36">
        <f>ROUND((Reference!O$16*List!$H865)+Reference!O$17,0)</f>
        <v>617</v>
      </c>
      <c r="W865" s="36">
        <f>ROUND((Reference!P$16*List!$H865)+Reference!P$17,0)</f>
        <v>870</v>
      </c>
      <c r="X865" s="36">
        <f>ROUND((Reference!Q$16*List!$H865)+Reference!Q$17,0)</f>
        <v>435</v>
      </c>
      <c r="Y865" s="37"/>
      <c r="Z865" s="4" t="str">
        <f t="shared" si="27"/>
        <v>IOWA, Iowa</v>
      </c>
      <c r="AA865" s="42" t="s">
        <v>115</v>
      </c>
      <c r="AB865" s="38" t="s">
        <v>54</v>
      </c>
      <c r="AC865" s="43" t="s">
        <v>2698</v>
      </c>
      <c r="AD865" s="45"/>
      <c r="AE865">
        <f t="shared" si="28"/>
        <v>0.79570000000000007</v>
      </c>
    </row>
    <row r="866" spans="1:31" x14ac:dyDescent="0.35">
      <c r="A866" s="28" t="s">
        <v>2810</v>
      </c>
      <c r="B866" s="28" t="s">
        <v>2811</v>
      </c>
      <c r="C866" s="41">
        <v>99916</v>
      </c>
      <c r="D866" s="30" t="s">
        <v>115</v>
      </c>
      <c r="E866" s="42" t="s">
        <v>202</v>
      </c>
      <c r="F866" s="55" t="s">
        <v>2698</v>
      </c>
      <c r="G866" s="33" t="s">
        <v>64</v>
      </c>
      <c r="H866" s="44">
        <v>0.79570000000000007</v>
      </c>
      <c r="I866" s="35">
        <f>ROUND((Reference!B$16*List!$H866)+Reference!B$17,0)</f>
        <v>951</v>
      </c>
      <c r="J866" s="35">
        <f>ROUND((Reference!C$16*List!$H866)+Reference!C$17,0)</f>
        <v>1419</v>
      </c>
      <c r="K866" s="35">
        <f>ROUND((Reference!D$16*List!$H866)+Reference!D$17,0)</f>
        <v>1700</v>
      </c>
      <c r="L866" s="35">
        <f>ROUND((Reference!E$16*List!$H866)+Reference!E$17,0)</f>
        <v>2101</v>
      </c>
      <c r="M866" s="35">
        <f>ROUND((Reference!F$16*List!$H866)+Reference!F$17,0)</f>
        <v>2189</v>
      </c>
      <c r="N866" s="35">
        <f>ROUND((Reference!G$16*List!$H866)+Reference!G$17,0)</f>
        <v>2478</v>
      </c>
      <c r="O866" s="35">
        <f>ROUND((Reference!H$16*List!$H866)+Reference!H$17,0)</f>
        <v>2573</v>
      </c>
      <c r="P866" s="35">
        <f>ROUND((Reference!I$16*List!$H866)+Reference!I$17,0)</f>
        <v>2674</v>
      </c>
      <c r="Q866" s="35">
        <f>ROUND((Reference!J$16*List!$H866)+Reference!J$17,0)</f>
        <v>3096</v>
      </c>
      <c r="R866" s="35">
        <f>ROUND((Reference!K$16*List!$H866)+Reference!K$17,0)</f>
        <v>3194</v>
      </c>
      <c r="S866" s="35">
        <f>ROUND((Reference!L$16*List!$H866)+Reference!L$17,0)</f>
        <v>3447</v>
      </c>
      <c r="T866" s="35">
        <f>ROUND((Reference!M$16*List!$H866)+Reference!M$17,0)</f>
        <v>4117</v>
      </c>
      <c r="U866" s="35">
        <f>ROUND((Reference!N$16*List!$H866)+Reference!N$17,0)</f>
        <v>16610</v>
      </c>
      <c r="V866" s="36">
        <f>ROUND((Reference!O$16*List!$H866)+Reference!O$17,0)</f>
        <v>617</v>
      </c>
      <c r="W866" s="36">
        <f>ROUND((Reference!P$16*List!$H866)+Reference!P$17,0)</f>
        <v>870</v>
      </c>
      <c r="X866" s="36">
        <f>ROUND((Reference!Q$16*List!$H866)+Reference!Q$17,0)</f>
        <v>435</v>
      </c>
      <c r="Y866" s="37"/>
      <c r="Z866" s="4" t="str">
        <f t="shared" si="27"/>
        <v>JACKSON, Iowa</v>
      </c>
      <c r="AA866" s="42" t="s">
        <v>202</v>
      </c>
      <c r="AB866" s="38" t="s">
        <v>54</v>
      </c>
      <c r="AC866" s="43" t="s">
        <v>2698</v>
      </c>
      <c r="AD866" s="45"/>
      <c r="AE866">
        <f t="shared" si="28"/>
        <v>0.79570000000000007</v>
      </c>
    </row>
    <row r="867" spans="1:31" x14ac:dyDescent="0.35">
      <c r="A867" s="28" t="s">
        <v>2812</v>
      </c>
      <c r="B867" s="28" t="s">
        <v>2813</v>
      </c>
      <c r="C867" s="41">
        <v>19780</v>
      </c>
      <c r="D867" s="30" t="s">
        <v>656</v>
      </c>
      <c r="E867" s="42" t="s">
        <v>1854</v>
      </c>
      <c r="F867" s="55" t="s">
        <v>2698</v>
      </c>
      <c r="G867" s="33" t="s">
        <v>53</v>
      </c>
      <c r="H867" s="44">
        <v>0.84709999999999996</v>
      </c>
      <c r="I867" s="35">
        <f>ROUND((Reference!B$16*List!$H867)+Reference!B$17,0)</f>
        <v>995</v>
      </c>
      <c r="J867" s="35">
        <f>ROUND((Reference!C$16*List!$H867)+Reference!C$17,0)</f>
        <v>1484</v>
      </c>
      <c r="K867" s="35">
        <f>ROUND((Reference!D$16*List!$H867)+Reference!D$17,0)</f>
        <v>1779</v>
      </c>
      <c r="L867" s="35">
        <f>ROUND((Reference!E$16*List!$H867)+Reference!E$17,0)</f>
        <v>2199</v>
      </c>
      <c r="M867" s="35">
        <f>ROUND((Reference!F$16*List!$H867)+Reference!F$17,0)</f>
        <v>2291</v>
      </c>
      <c r="N867" s="35">
        <f>ROUND((Reference!G$16*List!$H867)+Reference!G$17,0)</f>
        <v>2593</v>
      </c>
      <c r="O867" s="35">
        <f>ROUND((Reference!H$16*List!$H867)+Reference!H$17,0)</f>
        <v>2692</v>
      </c>
      <c r="P867" s="35">
        <f>ROUND((Reference!I$16*List!$H867)+Reference!I$17,0)</f>
        <v>2798</v>
      </c>
      <c r="Q867" s="35">
        <f>ROUND((Reference!J$16*List!$H867)+Reference!J$17,0)</f>
        <v>3240</v>
      </c>
      <c r="R867" s="35">
        <f>ROUND((Reference!K$16*List!$H867)+Reference!K$17,0)</f>
        <v>3342</v>
      </c>
      <c r="S867" s="35">
        <f>ROUND((Reference!L$16*List!$H867)+Reference!L$17,0)</f>
        <v>3606</v>
      </c>
      <c r="T867" s="35">
        <f>ROUND((Reference!M$16*List!$H867)+Reference!M$17,0)</f>
        <v>4307</v>
      </c>
      <c r="U867" s="35">
        <f>ROUND((Reference!N$16*List!$H867)+Reference!N$17,0)</f>
        <v>17379</v>
      </c>
      <c r="V867" s="36">
        <f>ROUND((Reference!O$16*List!$H867)+Reference!O$17,0)</f>
        <v>646</v>
      </c>
      <c r="W867" s="36">
        <f>ROUND((Reference!P$16*List!$H867)+Reference!P$17,0)</f>
        <v>910</v>
      </c>
      <c r="X867" s="36">
        <f>ROUND((Reference!Q$16*List!$H867)+Reference!Q$17,0)</f>
        <v>455</v>
      </c>
      <c r="Y867" s="37"/>
      <c r="Z867" s="4" t="str">
        <f t="shared" si="27"/>
        <v>JASPER, Iowa</v>
      </c>
      <c r="AA867" s="42" t="s">
        <v>1854</v>
      </c>
      <c r="AB867" s="38" t="s">
        <v>54</v>
      </c>
      <c r="AC867" s="43" t="s">
        <v>2698</v>
      </c>
      <c r="AD867" s="45"/>
      <c r="AE867">
        <f t="shared" si="28"/>
        <v>0.84709999999999996</v>
      </c>
    </row>
    <row r="868" spans="1:31" x14ac:dyDescent="0.35">
      <c r="A868" s="28" t="s">
        <v>2814</v>
      </c>
      <c r="B868" s="28" t="s">
        <v>2815</v>
      </c>
      <c r="C868" s="29">
        <v>99916</v>
      </c>
      <c r="D868" s="30" t="s">
        <v>115</v>
      </c>
      <c r="E868" s="31" t="s">
        <v>206</v>
      </c>
      <c r="F868" s="55" t="s">
        <v>2698</v>
      </c>
      <c r="G868" s="33" t="s">
        <v>64</v>
      </c>
      <c r="H868" s="40">
        <v>0.79570000000000007</v>
      </c>
      <c r="I868" s="35">
        <f>ROUND((Reference!B$16*List!$H868)+Reference!B$17,0)</f>
        <v>951</v>
      </c>
      <c r="J868" s="35">
        <f>ROUND((Reference!C$16*List!$H868)+Reference!C$17,0)</f>
        <v>1419</v>
      </c>
      <c r="K868" s="35">
        <f>ROUND((Reference!D$16*List!$H868)+Reference!D$17,0)</f>
        <v>1700</v>
      </c>
      <c r="L868" s="35">
        <f>ROUND((Reference!E$16*List!$H868)+Reference!E$17,0)</f>
        <v>2101</v>
      </c>
      <c r="M868" s="35">
        <f>ROUND((Reference!F$16*List!$H868)+Reference!F$17,0)</f>
        <v>2189</v>
      </c>
      <c r="N868" s="35">
        <f>ROUND((Reference!G$16*List!$H868)+Reference!G$17,0)</f>
        <v>2478</v>
      </c>
      <c r="O868" s="35">
        <f>ROUND((Reference!H$16*List!$H868)+Reference!H$17,0)</f>
        <v>2573</v>
      </c>
      <c r="P868" s="35">
        <f>ROUND((Reference!I$16*List!$H868)+Reference!I$17,0)</f>
        <v>2674</v>
      </c>
      <c r="Q868" s="35">
        <f>ROUND((Reference!J$16*List!$H868)+Reference!J$17,0)</f>
        <v>3096</v>
      </c>
      <c r="R868" s="35">
        <f>ROUND((Reference!K$16*List!$H868)+Reference!K$17,0)</f>
        <v>3194</v>
      </c>
      <c r="S868" s="35">
        <f>ROUND((Reference!L$16*List!$H868)+Reference!L$17,0)</f>
        <v>3447</v>
      </c>
      <c r="T868" s="35">
        <f>ROUND((Reference!M$16*List!$H868)+Reference!M$17,0)</f>
        <v>4117</v>
      </c>
      <c r="U868" s="35">
        <f>ROUND((Reference!N$16*List!$H868)+Reference!N$17,0)</f>
        <v>16610</v>
      </c>
      <c r="V868" s="36">
        <f>ROUND((Reference!O$16*List!$H868)+Reference!O$17,0)</f>
        <v>617</v>
      </c>
      <c r="W868" s="36">
        <f>ROUND((Reference!P$16*List!$H868)+Reference!P$17,0)</f>
        <v>870</v>
      </c>
      <c r="X868" s="36">
        <f>ROUND((Reference!Q$16*List!$H868)+Reference!Q$17,0)</f>
        <v>435</v>
      </c>
      <c r="Y868" s="37"/>
      <c r="Z868" s="4" t="str">
        <f t="shared" si="27"/>
        <v>JEFFERSON, Iowa</v>
      </c>
      <c r="AA868" s="31" t="s">
        <v>206</v>
      </c>
      <c r="AB868" s="38" t="s">
        <v>54</v>
      </c>
      <c r="AC868" s="32" t="s">
        <v>2698</v>
      </c>
      <c r="AD868" s="39"/>
      <c r="AE868">
        <f t="shared" si="28"/>
        <v>0.79570000000000007</v>
      </c>
    </row>
    <row r="869" spans="1:31" x14ac:dyDescent="0.35">
      <c r="A869" s="28" t="s">
        <v>2816</v>
      </c>
      <c r="B869" s="28" t="s">
        <v>2817</v>
      </c>
      <c r="C869" s="41">
        <v>26980</v>
      </c>
      <c r="D869" s="30" t="s">
        <v>942</v>
      </c>
      <c r="E869" s="42" t="s">
        <v>637</v>
      </c>
      <c r="F869" s="54" t="s">
        <v>2698</v>
      </c>
      <c r="G869" s="33" t="s">
        <v>53</v>
      </c>
      <c r="H869" s="44">
        <v>0.92610000000000003</v>
      </c>
      <c r="I869" s="35">
        <f>ROUND((Reference!B$16*List!$H869)+Reference!B$17,0)</f>
        <v>1063</v>
      </c>
      <c r="J869" s="35">
        <f>ROUND((Reference!C$16*List!$H869)+Reference!C$17,0)</f>
        <v>1585</v>
      </c>
      <c r="K869" s="35">
        <f>ROUND((Reference!D$16*List!$H869)+Reference!D$17,0)</f>
        <v>1900</v>
      </c>
      <c r="L869" s="35">
        <f>ROUND((Reference!E$16*List!$H869)+Reference!E$17,0)</f>
        <v>2348</v>
      </c>
      <c r="M869" s="35">
        <f>ROUND((Reference!F$16*List!$H869)+Reference!F$17,0)</f>
        <v>2446</v>
      </c>
      <c r="N869" s="35">
        <f>ROUND((Reference!G$16*List!$H869)+Reference!G$17,0)</f>
        <v>2769</v>
      </c>
      <c r="O869" s="35">
        <f>ROUND((Reference!H$16*List!$H869)+Reference!H$17,0)</f>
        <v>2875</v>
      </c>
      <c r="P869" s="35">
        <f>ROUND((Reference!I$16*List!$H869)+Reference!I$17,0)</f>
        <v>2988</v>
      </c>
      <c r="Q869" s="35">
        <f>ROUND((Reference!J$16*List!$H869)+Reference!J$17,0)</f>
        <v>3460</v>
      </c>
      <c r="R869" s="35">
        <f>ROUND((Reference!K$16*List!$H869)+Reference!K$17,0)</f>
        <v>3570</v>
      </c>
      <c r="S869" s="35">
        <f>ROUND((Reference!L$16*List!$H869)+Reference!L$17,0)</f>
        <v>3852</v>
      </c>
      <c r="T869" s="35">
        <f>ROUND((Reference!M$16*List!$H869)+Reference!M$17,0)</f>
        <v>4600</v>
      </c>
      <c r="U869" s="35">
        <f>ROUND((Reference!N$16*List!$H869)+Reference!N$17,0)</f>
        <v>18561</v>
      </c>
      <c r="V869" s="36">
        <f>ROUND((Reference!O$16*List!$H869)+Reference!O$17,0)</f>
        <v>690</v>
      </c>
      <c r="W869" s="36">
        <f>ROUND((Reference!P$16*List!$H869)+Reference!P$17,0)</f>
        <v>972</v>
      </c>
      <c r="X869" s="36">
        <f>ROUND((Reference!Q$16*List!$H869)+Reference!Q$17,0)</f>
        <v>486</v>
      </c>
      <c r="Y869" s="37"/>
      <c r="Z869" s="4" t="str">
        <f t="shared" si="27"/>
        <v>JOHNSON, Iowa</v>
      </c>
      <c r="AA869" s="42" t="s">
        <v>637</v>
      </c>
      <c r="AB869" s="38" t="s">
        <v>54</v>
      </c>
      <c r="AC869" s="43" t="s">
        <v>2698</v>
      </c>
      <c r="AD869" s="45"/>
      <c r="AE869">
        <f t="shared" si="28"/>
        <v>0.92610000000000003</v>
      </c>
    </row>
    <row r="870" spans="1:31" x14ac:dyDescent="0.35">
      <c r="A870" s="28" t="s">
        <v>2818</v>
      </c>
      <c r="B870" s="28" t="s">
        <v>2819</v>
      </c>
      <c r="C870" s="41">
        <v>16300</v>
      </c>
      <c r="D870" s="30" t="s">
        <v>513</v>
      </c>
      <c r="E870" s="42" t="s">
        <v>1867</v>
      </c>
      <c r="F870" s="54" t="s">
        <v>2698</v>
      </c>
      <c r="G870" s="33" t="s">
        <v>53</v>
      </c>
      <c r="H870" s="44">
        <v>0.86250000000000004</v>
      </c>
      <c r="I870" s="35">
        <f>ROUND((Reference!B$16*List!$H870)+Reference!B$17,0)</f>
        <v>1008</v>
      </c>
      <c r="J870" s="35">
        <f>ROUND((Reference!C$16*List!$H870)+Reference!C$17,0)</f>
        <v>1504</v>
      </c>
      <c r="K870" s="35">
        <f>ROUND((Reference!D$16*List!$H870)+Reference!D$17,0)</f>
        <v>1802</v>
      </c>
      <c r="L870" s="35">
        <f>ROUND((Reference!E$16*List!$H870)+Reference!E$17,0)</f>
        <v>2228</v>
      </c>
      <c r="M870" s="35">
        <f>ROUND((Reference!F$16*List!$H870)+Reference!F$17,0)</f>
        <v>2321</v>
      </c>
      <c r="N870" s="35">
        <f>ROUND((Reference!G$16*List!$H870)+Reference!G$17,0)</f>
        <v>2627</v>
      </c>
      <c r="O870" s="35">
        <f>ROUND((Reference!H$16*List!$H870)+Reference!H$17,0)</f>
        <v>2728</v>
      </c>
      <c r="P870" s="35">
        <f>ROUND((Reference!I$16*List!$H870)+Reference!I$17,0)</f>
        <v>2835</v>
      </c>
      <c r="Q870" s="35">
        <f>ROUND((Reference!J$16*List!$H870)+Reference!J$17,0)</f>
        <v>3283</v>
      </c>
      <c r="R870" s="35">
        <f>ROUND((Reference!K$16*List!$H870)+Reference!K$17,0)</f>
        <v>3387</v>
      </c>
      <c r="S870" s="35">
        <f>ROUND((Reference!L$16*List!$H870)+Reference!L$17,0)</f>
        <v>3654</v>
      </c>
      <c r="T870" s="35">
        <f>ROUND((Reference!M$16*List!$H870)+Reference!M$17,0)</f>
        <v>4364</v>
      </c>
      <c r="U870" s="35">
        <f>ROUND((Reference!N$16*List!$H870)+Reference!N$17,0)</f>
        <v>17609</v>
      </c>
      <c r="V870" s="36">
        <f>ROUND((Reference!O$16*List!$H870)+Reference!O$17,0)</f>
        <v>655</v>
      </c>
      <c r="W870" s="36">
        <f>ROUND((Reference!P$16*List!$H870)+Reference!P$17,0)</f>
        <v>922</v>
      </c>
      <c r="X870" s="36">
        <f>ROUND((Reference!Q$16*List!$H870)+Reference!Q$17,0)</f>
        <v>461</v>
      </c>
      <c r="Y870" s="37"/>
      <c r="Z870" s="4" t="str">
        <f t="shared" si="27"/>
        <v>JONES, Iowa</v>
      </c>
      <c r="AA870" s="42" t="s">
        <v>1867</v>
      </c>
      <c r="AB870" s="38" t="s">
        <v>54</v>
      </c>
      <c r="AC870" s="43" t="s">
        <v>2698</v>
      </c>
      <c r="AD870" s="45"/>
      <c r="AE870">
        <f t="shared" si="28"/>
        <v>0.86250000000000004</v>
      </c>
    </row>
    <row r="871" spans="1:31" x14ac:dyDescent="0.35">
      <c r="A871" s="28" t="s">
        <v>2820</v>
      </c>
      <c r="B871" s="28" t="s">
        <v>2821</v>
      </c>
      <c r="C871" s="41">
        <v>99916</v>
      </c>
      <c r="D871" s="30" t="s">
        <v>115</v>
      </c>
      <c r="E871" s="42" t="s">
        <v>2822</v>
      </c>
      <c r="F871" s="55" t="s">
        <v>2698</v>
      </c>
      <c r="G871" s="33" t="s">
        <v>64</v>
      </c>
      <c r="H871" s="44">
        <v>0.79570000000000007</v>
      </c>
      <c r="I871" s="35">
        <f>ROUND((Reference!B$16*List!$H871)+Reference!B$17,0)</f>
        <v>951</v>
      </c>
      <c r="J871" s="35">
        <f>ROUND((Reference!C$16*List!$H871)+Reference!C$17,0)</f>
        <v>1419</v>
      </c>
      <c r="K871" s="35">
        <f>ROUND((Reference!D$16*List!$H871)+Reference!D$17,0)</f>
        <v>1700</v>
      </c>
      <c r="L871" s="35">
        <f>ROUND((Reference!E$16*List!$H871)+Reference!E$17,0)</f>
        <v>2101</v>
      </c>
      <c r="M871" s="35">
        <f>ROUND((Reference!F$16*List!$H871)+Reference!F$17,0)</f>
        <v>2189</v>
      </c>
      <c r="N871" s="35">
        <f>ROUND((Reference!G$16*List!$H871)+Reference!G$17,0)</f>
        <v>2478</v>
      </c>
      <c r="O871" s="35">
        <f>ROUND((Reference!H$16*List!$H871)+Reference!H$17,0)</f>
        <v>2573</v>
      </c>
      <c r="P871" s="35">
        <f>ROUND((Reference!I$16*List!$H871)+Reference!I$17,0)</f>
        <v>2674</v>
      </c>
      <c r="Q871" s="35">
        <f>ROUND((Reference!J$16*List!$H871)+Reference!J$17,0)</f>
        <v>3096</v>
      </c>
      <c r="R871" s="35">
        <f>ROUND((Reference!K$16*List!$H871)+Reference!K$17,0)</f>
        <v>3194</v>
      </c>
      <c r="S871" s="35">
        <f>ROUND((Reference!L$16*List!$H871)+Reference!L$17,0)</f>
        <v>3447</v>
      </c>
      <c r="T871" s="35">
        <f>ROUND((Reference!M$16*List!$H871)+Reference!M$17,0)</f>
        <v>4117</v>
      </c>
      <c r="U871" s="35">
        <f>ROUND((Reference!N$16*List!$H871)+Reference!N$17,0)</f>
        <v>16610</v>
      </c>
      <c r="V871" s="36">
        <f>ROUND((Reference!O$16*List!$H871)+Reference!O$17,0)</f>
        <v>617</v>
      </c>
      <c r="W871" s="36">
        <f>ROUND((Reference!P$16*List!$H871)+Reference!P$17,0)</f>
        <v>870</v>
      </c>
      <c r="X871" s="36">
        <f>ROUND((Reference!Q$16*List!$H871)+Reference!Q$17,0)</f>
        <v>435</v>
      </c>
      <c r="Y871" s="37"/>
      <c r="Z871" s="4" t="str">
        <f t="shared" si="27"/>
        <v>KEOKUK, Iowa</v>
      </c>
      <c r="AA871" s="42" t="s">
        <v>2822</v>
      </c>
      <c r="AB871" s="38" t="s">
        <v>54</v>
      </c>
      <c r="AC871" s="43" t="s">
        <v>2698</v>
      </c>
      <c r="AD871" s="45"/>
      <c r="AE871">
        <f t="shared" si="28"/>
        <v>0.79570000000000007</v>
      </c>
    </row>
    <row r="872" spans="1:31" x14ac:dyDescent="0.35">
      <c r="A872" s="28" t="s">
        <v>2823</v>
      </c>
      <c r="B872" s="28" t="s">
        <v>2824</v>
      </c>
      <c r="C872" s="41">
        <v>99916</v>
      </c>
      <c r="D872" s="30" t="s">
        <v>115</v>
      </c>
      <c r="E872" s="42" t="s">
        <v>2825</v>
      </c>
      <c r="F872" s="55" t="s">
        <v>2698</v>
      </c>
      <c r="G872" s="33" t="s">
        <v>64</v>
      </c>
      <c r="H872" s="44">
        <v>0.79570000000000007</v>
      </c>
      <c r="I872" s="35">
        <f>ROUND((Reference!B$16*List!$H872)+Reference!B$17,0)</f>
        <v>951</v>
      </c>
      <c r="J872" s="35">
        <f>ROUND((Reference!C$16*List!$H872)+Reference!C$17,0)</f>
        <v>1419</v>
      </c>
      <c r="K872" s="35">
        <f>ROUND((Reference!D$16*List!$H872)+Reference!D$17,0)</f>
        <v>1700</v>
      </c>
      <c r="L872" s="35">
        <f>ROUND((Reference!E$16*List!$H872)+Reference!E$17,0)</f>
        <v>2101</v>
      </c>
      <c r="M872" s="35">
        <f>ROUND((Reference!F$16*List!$H872)+Reference!F$17,0)</f>
        <v>2189</v>
      </c>
      <c r="N872" s="35">
        <f>ROUND((Reference!G$16*List!$H872)+Reference!G$17,0)</f>
        <v>2478</v>
      </c>
      <c r="O872" s="35">
        <f>ROUND((Reference!H$16*List!$H872)+Reference!H$17,0)</f>
        <v>2573</v>
      </c>
      <c r="P872" s="35">
        <f>ROUND((Reference!I$16*List!$H872)+Reference!I$17,0)</f>
        <v>2674</v>
      </c>
      <c r="Q872" s="35">
        <f>ROUND((Reference!J$16*List!$H872)+Reference!J$17,0)</f>
        <v>3096</v>
      </c>
      <c r="R872" s="35">
        <f>ROUND((Reference!K$16*List!$H872)+Reference!K$17,0)</f>
        <v>3194</v>
      </c>
      <c r="S872" s="35">
        <f>ROUND((Reference!L$16*List!$H872)+Reference!L$17,0)</f>
        <v>3447</v>
      </c>
      <c r="T872" s="35">
        <f>ROUND((Reference!M$16*List!$H872)+Reference!M$17,0)</f>
        <v>4117</v>
      </c>
      <c r="U872" s="35">
        <f>ROUND((Reference!N$16*List!$H872)+Reference!N$17,0)</f>
        <v>16610</v>
      </c>
      <c r="V872" s="36">
        <f>ROUND((Reference!O$16*List!$H872)+Reference!O$17,0)</f>
        <v>617</v>
      </c>
      <c r="W872" s="36">
        <f>ROUND((Reference!P$16*List!$H872)+Reference!P$17,0)</f>
        <v>870</v>
      </c>
      <c r="X872" s="36">
        <f>ROUND((Reference!Q$16*List!$H872)+Reference!Q$17,0)</f>
        <v>435</v>
      </c>
      <c r="Y872" s="37"/>
      <c r="Z872" s="4" t="str">
        <f t="shared" si="27"/>
        <v>KOSSUTH, Iowa</v>
      </c>
      <c r="AA872" s="42" t="s">
        <v>2825</v>
      </c>
      <c r="AB872" s="38" t="s">
        <v>54</v>
      </c>
      <c r="AC872" s="43" t="s">
        <v>2698</v>
      </c>
      <c r="AD872" s="45"/>
      <c r="AE872">
        <f t="shared" si="28"/>
        <v>0.79570000000000007</v>
      </c>
    </row>
    <row r="873" spans="1:31" x14ac:dyDescent="0.35">
      <c r="A873" s="28" t="s">
        <v>2826</v>
      </c>
      <c r="B873" s="28" t="s">
        <v>2827</v>
      </c>
      <c r="C873" s="41">
        <v>99916</v>
      </c>
      <c r="D873" s="30" t="s">
        <v>115</v>
      </c>
      <c r="E873" s="42" t="s">
        <v>224</v>
      </c>
      <c r="F873" s="55" t="s">
        <v>2698</v>
      </c>
      <c r="G873" s="33" t="s">
        <v>64</v>
      </c>
      <c r="H873" s="44">
        <v>0.79570000000000007</v>
      </c>
      <c r="I873" s="35">
        <f>ROUND((Reference!B$16*List!$H873)+Reference!B$17,0)</f>
        <v>951</v>
      </c>
      <c r="J873" s="35">
        <f>ROUND((Reference!C$16*List!$H873)+Reference!C$17,0)</f>
        <v>1419</v>
      </c>
      <c r="K873" s="35">
        <f>ROUND((Reference!D$16*List!$H873)+Reference!D$17,0)</f>
        <v>1700</v>
      </c>
      <c r="L873" s="35">
        <f>ROUND((Reference!E$16*List!$H873)+Reference!E$17,0)</f>
        <v>2101</v>
      </c>
      <c r="M873" s="35">
        <f>ROUND((Reference!F$16*List!$H873)+Reference!F$17,0)</f>
        <v>2189</v>
      </c>
      <c r="N873" s="35">
        <f>ROUND((Reference!G$16*List!$H873)+Reference!G$17,0)</f>
        <v>2478</v>
      </c>
      <c r="O873" s="35">
        <f>ROUND((Reference!H$16*List!$H873)+Reference!H$17,0)</f>
        <v>2573</v>
      </c>
      <c r="P873" s="35">
        <f>ROUND((Reference!I$16*List!$H873)+Reference!I$17,0)</f>
        <v>2674</v>
      </c>
      <c r="Q873" s="35">
        <f>ROUND((Reference!J$16*List!$H873)+Reference!J$17,0)</f>
        <v>3096</v>
      </c>
      <c r="R873" s="35">
        <f>ROUND((Reference!K$16*List!$H873)+Reference!K$17,0)</f>
        <v>3194</v>
      </c>
      <c r="S873" s="35">
        <f>ROUND((Reference!L$16*List!$H873)+Reference!L$17,0)</f>
        <v>3447</v>
      </c>
      <c r="T873" s="35">
        <f>ROUND((Reference!M$16*List!$H873)+Reference!M$17,0)</f>
        <v>4117</v>
      </c>
      <c r="U873" s="35">
        <f>ROUND((Reference!N$16*List!$H873)+Reference!N$17,0)</f>
        <v>16610</v>
      </c>
      <c r="V873" s="36">
        <f>ROUND((Reference!O$16*List!$H873)+Reference!O$17,0)</f>
        <v>617</v>
      </c>
      <c r="W873" s="36">
        <f>ROUND((Reference!P$16*List!$H873)+Reference!P$17,0)</f>
        <v>870</v>
      </c>
      <c r="X873" s="36">
        <f>ROUND((Reference!Q$16*List!$H873)+Reference!Q$17,0)</f>
        <v>435</v>
      </c>
      <c r="Y873" s="37"/>
      <c r="Z873" s="4" t="str">
        <f t="shared" si="27"/>
        <v>LEE, Iowa</v>
      </c>
      <c r="AA873" s="42" t="s">
        <v>224</v>
      </c>
      <c r="AB873" s="38" t="s">
        <v>54</v>
      </c>
      <c r="AC873" s="43" t="s">
        <v>2698</v>
      </c>
      <c r="AD873" s="45"/>
      <c r="AE873">
        <f t="shared" si="28"/>
        <v>0.79570000000000007</v>
      </c>
    </row>
    <row r="874" spans="1:31" x14ac:dyDescent="0.35">
      <c r="A874" s="28" t="s">
        <v>2828</v>
      </c>
      <c r="B874" s="28" t="s">
        <v>2829</v>
      </c>
      <c r="C874" s="41">
        <v>16300</v>
      </c>
      <c r="D874" s="30" t="s">
        <v>513</v>
      </c>
      <c r="E874" s="42" t="s">
        <v>2830</v>
      </c>
      <c r="F874" s="54" t="s">
        <v>2698</v>
      </c>
      <c r="G874" s="33" t="s">
        <v>53</v>
      </c>
      <c r="H874" s="44">
        <v>0.86250000000000004</v>
      </c>
      <c r="I874" s="35">
        <f>ROUND((Reference!B$16*List!$H874)+Reference!B$17,0)</f>
        <v>1008</v>
      </c>
      <c r="J874" s="35">
        <f>ROUND((Reference!C$16*List!$H874)+Reference!C$17,0)</f>
        <v>1504</v>
      </c>
      <c r="K874" s="35">
        <f>ROUND((Reference!D$16*List!$H874)+Reference!D$17,0)</f>
        <v>1802</v>
      </c>
      <c r="L874" s="35">
        <f>ROUND((Reference!E$16*List!$H874)+Reference!E$17,0)</f>
        <v>2228</v>
      </c>
      <c r="M874" s="35">
        <f>ROUND((Reference!F$16*List!$H874)+Reference!F$17,0)</f>
        <v>2321</v>
      </c>
      <c r="N874" s="35">
        <f>ROUND((Reference!G$16*List!$H874)+Reference!G$17,0)</f>
        <v>2627</v>
      </c>
      <c r="O874" s="35">
        <f>ROUND((Reference!H$16*List!$H874)+Reference!H$17,0)</f>
        <v>2728</v>
      </c>
      <c r="P874" s="35">
        <f>ROUND((Reference!I$16*List!$H874)+Reference!I$17,0)</f>
        <v>2835</v>
      </c>
      <c r="Q874" s="35">
        <f>ROUND((Reference!J$16*List!$H874)+Reference!J$17,0)</f>
        <v>3283</v>
      </c>
      <c r="R874" s="35">
        <f>ROUND((Reference!K$16*List!$H874)+Reference!K$17,0)</f>
        <v>3387</v>
      </c>
      <c r="S874" s="35">
        <f>ROUND((Reference!L$16*List!$H874)+Reference!L$17,0)</f>
        <v>3654</v>
      </c>
      <c r="T874" s="35">
        <f>ROUND((Reference!M$16*List!$H874)+Reference!M$17,0)</f>
        <v>4364</v>
      </c>
      <c r="U874" s="35">
        <f>ROUND((Reference!N$16*List!$H874)+Reference!N$17,0)</f>
        <v>17609</v>
      </c>
      <c r="V874" s="36">
        <f>ROUND((Reference!O$16*List!$H874)+Reference!O$17,0)</f>
        <v>655</v>
      </c>
      <c r="W874" s="36">
        <f>ROUND((Reference!P$16*List!$H874)+Reference!P$17,0)</f>
        <v>922</v>
      </c>
      <c r="X874" s="36">
        <f>ROUND((Reference!Q$16*List!$H874)+Reference!Q$17,0)</f>
        <v>461</v>
      </c>
      <c r="Y874" s="37"/>
      <c r="Z874" s="4" t="str">
        <f t="shared" si="27"/>
        <v>LINN, Iowa</v>
      </c>
      <c r="AA874" s="42" t="s">
        <v>2830</v>
      </c>
      <c r="AB874" s="38" t="s">
        <v>54</v>
      </c>
      <c r="AC874" s="43" t="s">
        <v>2698</v>
      </c>
      <c r="AD874" s="45"/>
      <c r="AE874">
        <f t="shared" si="28"/>
        <v>0.86250000000000004</v>
      </c>
    </row>
    <row r="875" spans="1:31" x14ac:dyDescent="0.35">
      <c r="A875" s="28" t="s">
        <v>2831</v>
      </c>
      <c r="B875" s="28" t="s">
        <v>2832</v>
      </c>
      <c r="C875" s="41">
        <v>99916</v>
      </c>
      <c r="D875" s="30" t="s">
        <v>115</v>
      </c>
      <c r="E875" s="42" t="s">
        <v>2833</v>
      </c>
      <c r="F875" s="55" t="s">
        <v>2698</v>
      </c>
      <c r="G875" s="33" t="s">
        <v>64</v>
      </c>
      <c r="H875" s="44">
        <v>0.79570000000000007</v>
      </c>
      <c r="I875" s="35">
        <f>ROUND((Reference!B$16*List!$H875)+Reference!B$17,0)</f>
        <v>951</v>
      </c>
      <c r="J875" s="35">
        <f>ROUND((Reference!C$16*List!$H875)+Reference!C$17,0)</f>
        <v>1419</v>
      </c>
      <c r="K875" s="35">
        <f>ROUND((Reference!D$16*List!$H875)+Reference!D$17,0)</f>
        <v>1700</v>
      </c>
      <c r="L875" s="35">
        <f>ROUND((Reference!E$16*List!$H875)+Reference!E$17,0)</f>
        <v>2101</v>
      </c>
      <c r="M875" s="35">
        <f>ROUND((Reference!F$16*List!$H875)+Reference!F$17,0)</f>
        <v>2189</v>
      </c>
      <c r="N875" s="35">
        <f>ROUND((Reference!G$16*List!$H875)+Reference!G$17,0)</f>
        <v>2478</v>
      </c>
      <c r="O875" s="35">
        <f>ROUND((Reference!H$16*List!$H875)+Reference!H$17,0)</f>
        <v>2573</v>
      </c>
      <c r="P875" s="35">
        <f>ROUND((Reference!I$16*List!$H875)+Reference!I$17,0)</f>
        <v>2674</v>
      </c>
      <c r="Q875" s="35">
        <f>ROUND((Reference!J$16*List!$H875)+Reference!J$17,0)</f>
        <v>3096</v>
      </c>
      <c r="R875" s="35">
        <f>ROUND((Reference!K$16*List!$H875)+Reference!K$17,0)</f>
        <v>3194</v>
      </c>
      <c r="S875" s="35">
        <f>ROUND((Reference!L$16*List!$H875)+Reference!L$17,0)</f>
        <v>3447</v>
      </c>
      <c r="T875" s="35">
        <f>ROUND((Reference!M$16*List!$H875)+Reference!M$17,0)</f>
        <v>4117</v>
      </c>
      <c r="U875" s="35">
        <f>ROUND((Reference!N$16*List!$H875)+Reference!N$17,0)</f>
        <v>16610</v>
      </c>
      <c r="V875" s="36">
        <f>ROUND((Reference!O$16*List!$H875)+Reference!O$17,0)</f>
        <v>617</v>
      </c>
      <c r="W875" s="36">
        <f>ROUND((Reference!P$16*List!$H875)+Reference!P$17,0)</f>
        <v>870</v>
      </c>
      <c r="X875" s="36">
        <f>ROUND((Reference!Q$16*List!$H875)+Reference!Q$17,0)</f>
        <v>435</v>
      </c>
      <c r="Y875" s="37"/>
      <c r="Z875" s="4" t="str">
        <f t="shared" si="27"/>
        <v>LOUISA, Iowa</v>
      </c>
      <c r="AA875" s="42" t="s">
        <v>2833</v>
      </c>
      <c r="AB875" s="38" t="s">
        <v>54</v>
      </c>
      <c r="AC875" s="43" t="s">
        <v>2698</v>
      </c>
      <c r="AD875" s="45"/>
      <c r="AE875">
        <f t="shared" si="28"/>
        <v>0.79570000000000007</v>
      </c>
    </row>
    <row r="876" spans="1:31" x14ac:dyDescent="0.35">
      <c r="A876" s="28" t="s">
        <v>2834</v>
      </c>
      <c r="B876" s="28" t="s">
        <v>2835</v>
      </c>
      <c r="C876" s="41">
        <v>99916</v>
      </c>
      <c r="D876" s="30" t="s">
        <v>115</v>
      </c>
      <c r="E876" s="42" t="s">
        <v>2836</v>
      </c>
      <c r="F876" s="55" t="s">
        <v>2698</v>
      </c>
      <c r="G876" s="33" t="s">
        <v>64</v>
      </c>
      <c r="H876" s="44">
        <v>0.79570000000000007</v>
      </c>
      <c r="I876" s="35">
        <f>ROUND((Reference!B$16*List!$H876)+Reference!B$17,0)</f>
        <v>951</v>
      </c>
      <c r="J876" s="35">
        <f>ROUND((Reference!C$16*List!$H876)+Reference!C$17,0)</f>
        <v>1419</v>
      </c>
      <c r="K876" s="35">
        <f>ROUND((Reference!D$16*List!$H876)+Reference!D$17,0)</f>
        <v>1700</v>
      </c>
      <c r="L876" s="35">
        <f>ROUND((Reference!E$16*List!$H876)+Reference!E$17,0)</f>
        <v>2101</v>
      </c>
      <c r="M876" s="35">
        <f>ROUND((Reference!F$16*List!$H876)+Reference!F$17,0)</f>
        <v>2189</v>
      </c>
      <c r="N876" s="35">
        <f>ROUND((Reference!G$16*List!$H876)+Reference!G$17,0)</f>
        <v>2478</v>
      </c>
      <c r="O876" s="35">
        <f>ROUND((Reference!H$16*List!$H876)+Reference!H$17,0)</f>
        <v>2573</v>
      </c>
      <c r="P876" s="35">
        <f>ROUND((Reference!I$16*List!$H876)+Reference!I$17,0)</f>
        <v>2674</v>
      </c>
      <c r="Q876" s="35">
        <f>ROUND((Reference!J$16*List!$H876)+Reference!J$17,0)</f>
        <v>3096</v>
      </c>
      <c r="R876" s="35">
        <f>ROUND((Reference!K$16*List!$H876)+Reference!K$17,0)</f>
        <v>3194</v>
      </c>
      <c r="S876" s="35">
        <f>ROUND((Reference!L$16*List!$H876)+Reference!L$17,0)</f>
        <v>3447</v>
      </c>
      <c r="T876" s="35">
        <f>ROUND((Reference!M$16*List!$H876)+Reference!M$17,0)</f>
        <v>4117</v>
      </c>
      <c r="U876" s="35">
        <f>ROUND((Reference!N$16*List!$H876)+Reference!N$17,0)</f>
        <v>16610</v>
      </c>
      <c r="V876" s="36">
        <f>ROUND((Reference!O$16*List!$H876)+Reference!O$17,0)</f>
        <v>617</v>
      </c>
      <c r="W876" s="36">
        <f>ROUND((Reference!P$16*List!$H876)+Reference!P$17,0)</f>
        <v>870</v>
      </c>
      <c r="X876" s="36">
        <f>ROUND((Reference!Q$16*List!$H876)+Reference!Q$17,0)</f>
        <v>435</v>
      </c>
      <c r="Y876" s="37"/>
      <c r="Z876" s="4" t="str">
        <f t="shared" si="27"/>
        <v>LUCAS, Iowa</v>
      </c>
      <c r="AA876" s="42" t="s">
        <v>2836</v>
      </c>
      <c r="AB876" s="38" t="s">
        <v>54</v>
      </c>
      <c r="AC876" s="43" t="s">
        <v>2698</v>
      </c>
      <c r="AD876" s="45"/>
      <c r="AE876">
        <f t="shared" si="28"/>
        <v>0.79570000000000007</v>
      </c>
    </row>
    <row r="877" spans="1:31" x14ac:dyDescent="0.35">
      <c r="A877" s="28" t="s">
        <v>2837</v>
      </c>
      <c r="B877" s="28" t="s">
        <v>2838</v>
      </c>
      <c r="C877" s="41">
        <v>99916</v>
      </c>
      <c r="D877" s="30" t="s">
        <v>115</v>
      </c>
      <c r="E877" s="42" t="s">
        <v>2839</v>
      </c>
      <c r="F877" s="55" t="s">
        <v>2698</v>
      </c>
      <c r="G877" s="33" t="s">
        <v>64</v>
      </c>
      <c r="H877" s="40">
        <v>0.79570000000000007</v>
      </c>
      <c r="I877" s="35">
        <f>ROUND((Reference!B$16*List!$H877)+Reference!B$17,0)</f>
        <v>951</v>
      </c>
      <c r="J877" s="35">
        <f>ROUND((Reference!C$16*List!$H877)+Reference!C$17,0)</f>
        <v>1419</v>
      </c>
      <c r="K877" s="35">
        <f>ROUND((Reference!D$16*List!$H877)+Reference!D$17,0)</f>
        <v>1700</v>
      </c>
      <c r="L877" s="35">
        <f>ROUND((Reference!E$16*List!$H877)+Reference!E$17,0)</f>
        <v>2101</v>
      </c>
      <c r="M877" s="35">
        <f>ROUND((Reference!F$16*List!$H877)+Reference!F$17,0)</f>
        <v>2189</v>
      </c>
      <c r="N877" s="35">
        <f>ROUND((Reference!G$16*List!$H877)+Reference!G$17,0)</f>
        <v>2478</v>
      </c>
      <c r="O877" s="35">
        <f>ROUND((Reference!H$16*List!$H877)+Reference!H$17,0)</f>
        <v>2573</v>
      </c>
      <c r="P877" s="35">
        <f>ROUND((Reference!I$16*List!$H877)+Reference!I$17,0)</f>
        <v>2674</v>
      </c>
      <c r="Q877" s="35">
        <f>ROUND((Reference!J$16*List!$H877)+Reference!J$17,0)</f>
        <v>3096</v>
      </c>
      <c r="R877" s="35">
        <f>ROUND((Reference!K$16*List!$H877)+Reference!K$17,0)</f>
        <v>3194</v>
      </c>
      <c r="S877" s="35">
        <f>ROUND((Reference!L$16*List!$H877)+Reference!L$17,0)</f>
        <v>3447</v>
      </c>
      <c r="T877" s="35">
        <f>ROUND((Reference!M$16*List!$H877)+Reference!M$17,0)</f>
        <v>4117</v>
      </c>
      <c r="U877" s="35">
        <f>ROUND((Reference!N$16*List!$H877)+Reference!N$17,0)</f>
        <v>16610</v>
      </c>
      <c r="V877" s="36">
        <f>ROUND((Reference!O$16*List!$H877)+Reference!O$17,0)</f>
        <v>617</v>
      </c>
      <c r="W877" s="36">
        <f>ROUND((Reference!P$16*List!$H877)+Reference!P$17,0)</f>
        <v>870</v>
      </c>
      <c r="X877" s="36">
        <f>ROUND((Reference!Q$16*List!$H877)+Reference!Q$17,0)</f>
        <v>435</v>
      </c>
      <c r="Y877" s="37"/>
      <c r="Z877" s="4" t="str">
        <f t="shared" si="27"/>
        <v>LYON, Iowa</v>
      </c>
      <c r="AA877" s="31" t="s">
        <v>2839</v>
      </c>
      <c r="AB877" s="38" t="s">
        <v>54</v>
      </c>
      <c r="AC877" s="32" t="s">
        <v>2698</v>
      </c>
      <c r="AD877" s="39"/>
      <c r="AE877">
        <f t="shared" si="28"/>
        <v>0.79570000000000007</v>
      </c>
    </row>
    <row r="878" spans="1:31" x14ac:dyDescent="0.35">
      <c r="A878" s="28" t="s">
        <v>2840</v>
      </c>
      <c r="B878" s="28" t="s">
        <v>2841</v>
      </c>
      <c r="C878" s="29">
        <v>19780</v>
      </c>
      <c r="D878" s="30" t="s">
        <v>656</v>
      </c>
      <c r="E878" s="31" t="s">
        <v>241</v>
      </c>
      <c r="F878" s="54" t="s">
        <v>2698</v>
      </c>
      <c r="G878" s="33" t="s">
        <v>53</v>
      </c>
      <c r="H878" s="40">
        <v>0.84709999999999996</v>
      </c>
      <c r="I878" s="35">
        <f>ROUND((Reference!B$16*List!$H878)+Reference!B$17,0)</f>
        <v>995</v>
      </c>
      <c r="J878" s="35">
        <f>ROUND((Reference!C$16*List!$H878)+Reference!C$17,0)</f>
        <v>1484</v>
      </c>
      <c r="K878" s="35">
        <f>ROUND((Reference!D$16*List!$H878)+Reference!D$17,0)</f>
        <v>1779</v>
      </c>
      <c r="L878" s="35">
        <f>ROUND((Reference!E$16*List!$H878)+Reference!E$17,0)</f>
        <v>2199</v>
      </c>
      <c r="M878" s="35">
        <f>ROUND((Reference!F$16*List!$H878)+Reference!F$17,0)</f>
        <v>2291</v>
      </c>
      <c r="N878" s="35">
        <f>ROUND((Reference!G$16*List!$H878)+Reference!G$17,0)</f>
        <v>2593</v>
      </c>
      <c r="O878" s="35">
        <f>ROUND((Reference!H$16*List!$H878)+Reference!H$17,0)</f>
        <v>2692</v>
      </c>
      <c r="P878" s="35">
        <f>ROUND((Reference!I$16*List!$H878)+Reference!I$17,0)</f>
        <v>2798</v>
      </c>
      <c r="Q878" s="35">
        <f>ROUND((Reference!J$16*List!$H878)+Reference!J$17,0)</f>
        <v>3240</v>
      </c>
      <c r="R878" s="35">
        <f>ROUND((Reference!K$16*List!$H878)+Reference!K$17,0)</f>
        <v>3342</v>
      </c>
      <c r="S878" s="35">
        <f>ROUND((Reference!L$16*List!$H878)+Reference!L$17,0)</f>
        <v>3606</v>
      </c>
      <c r="T878" s="35">
        <f>ROUND((Reference!M$16*List!$H878)+Reference!M$17,0)</f>
        <v>4307</v>
      </c>
      <c r="U878" s="35">
        <f>ROUND((Reference!N$16*List!$H878)+Reference!N$17,0)</f>
        <v>17379</v>
      </c>
      <c r="V878" s="36">
        <f>ROUND((Reference!O$16*List!$H878)+Reference!O$17,0)</f>
        <v>646</v>
      </c>
      <c r="W878" s="36">
        <f>ROUND((Reference!P$16*List!$H878)+Reference!P$17,0)</f>
        <v>910</v>
      </c>
      <c r="X878" s="36">
        <f>ROUND((Reference!Q$16*List!$H878)+Reference!Q$17,0)</f>
        <v>455</v>
      </c>
      <c r="Y878" s="37"/>
      <c r="Z878" s="4" t="str">
        <f t="shared" si="27"/>
        <v>MADISON, Iowa</v>
      </c>
      <c r="AA878" s="31" t="s">
        <v>241</v>
      </c>
      <c r="AB878" s="38" t="s">
        <v>54</v>
      </c>
      <c r="AC878" s="32" t="s">
        <v>2698</v>
      </c>
      <c r="AD878" s="39"/>
      <c r="AE878">
        <f t="shared" si="28"/>
        <v>0.84709999999999996</v>
      </c>
    </row>
    <row r="879" spans="1:31" x14ac:dyDescent="0.35">
      <c r="A879" s="28" t="s">
        <v>2842</v>
      </c>
      <c r="B879" s="28" t="s">
        <v>2843</v>
      </c>
      <c r="C879" s="41">
        <v>99916</v>
      </c>
      <c r="D879" s="30" t="s">
        <v>115</v>
      </c>
      <c r="E879" s="42" t="s">
        <v>2844</v>
      </c>
      <c r="F879" s="55" t="s">
        <v>2698</v>
      </c>
      <c r="G879" s="33" t="s">
        <v>64</v>
      </c>
      <c r="H879" s="44">
        <v>0.79570000000000007</v>
      </c>
      <c r="I879" s="35">
        <f>ROUND((Reference!B$16*List!$H879)+Reference!B$17,0)</f>
        <v>951</v>
      </c>
      <c r="J879" s="35">
        <f>ROUND((Reference!C$16*List!$H879)+Reference!C$17,0)</f>
        <v>1419</v>
      </c>
      <c r="K879" s="35">
        <f>ROUND((Reference!D$16*List!$H879)+Reference!D$17,0)</f>
        <v>1700</v>
      </c>
      <c r="L879" s="35">
        <f>ROUND((Reference!E$16*List!$H879)+Reference!E$17,0)</f>
        <v>2101</v>
      </c>
      <c r="M879" s="35">
        <f>ROUND((Reference!F$16*List!$H879)+Reference!F$17,0)</f>
        <v>2189</v>
      </c>
      <c r="N879" s="35">
        <f>ROUND((Reference!G$16*List!$H879)+Reference!G$17,0)</f>
        <v>2478</v>
      </c>
      <c r="O879" s="35">
        <f>ROUND((Reference!H$16*List!$H879)+Reference!H$17,0)</f>
        <v>2573</v>
      </c>
      <c r="P879" s="35">
        <f>ROUND((Reference!I$16*List!$H879)+Reference!I$17,0)</f>
        <v>2674</v>
      </c>
      <c r="Q879" s="35">
        <f>ROUND((Reference!J$16*List!$H879)+Reference!J$17,0)</f>
        <v>3096</v>
      </c>
      <c r="R879" s="35">
        <f>ROUND((Reference!K$16*List!$H879)+Reference!K$17,0)</f>
        <v>3194</v>
      </c>
      <c r="S879" s="35">
        <f>ROUND((Reference!L$16*List!$H879)+Reference!L$17,0)</f>
        <v>3447</v>
      </c>
      <c r="T879" s="35">
        <f>ROUND((Reference!M$16*List!$H879)+Reference!M$17,0)</f>
        <v>4117</v>
      </c>
      <c r="U879" s="35">
        <f>ROUND((Reference!N$16*List!$H879)+Reference!N$17,0)</f>
        <v>16610</v>
      </c>
      <c r="V879" s="36">
        <f>ROUND((Reference!O$16*List!$H879)+Reference!O$17,0)</f>
        <v>617</v>
      </c>
      <c r="W879" s="36">
        <f>ROUND((Reference!P$16*List!$H879)+Reference!P$17,0)</f>
        <v>870</v>
      </c>
      <c r="X879" s="36">
        <f>ROUND((Reference!Q$16*List!$H879)+Reference!Q$17,0)</f>
        <v>435</v>
      </c>
      <c r="Y879" s="37"/>
      <c r="Z879" s="4" t="str">
        <f t="shared" si="27"/>
        <v>MAHASKA, Iowa</v>
      </c>
      <c r="AA879" s="42" t="s">
        <v>2844</v>
      </c>
      <c r="AB879" s="38" t="s">
        <v>54</v>
      </c>
      <c r="AC879" s="43" t="s">
        <v>2698</v>
      </c>
      <c r="AD879" s="45"/>
      <c r="AE879">
        <f t="shared" si="28"/>
        <v>0.79570000000000007</v>
      </c>
    </row>
    <row r="880" spans="1:31" x14ac:dyDescent="0.35">
      <c r="A880" s="28" t="s">
        <v>2845</v>
      </c>
      <c r="B880" s="28" t="s">
        <v>2846</v>
      </c>
      <c r="C880" s="29">
        <v>99916</v>
      </c>
      <c r="D880" s="30" t="s">
        <v>115</v>
      </c>
      <c r="E880" s="31" t="s">
        <v>249</v>
      </c>
      <c r="F880" s="55" t="s">
        <v>2698</v>
      </c>
      <c r="G880" s="33" t="s">
        <v>64</v>
      </c>
      <c r="H880" s="44">
        <v>0.79570000000000007</v>
      </c>
      <c r="I880" s="35">
        <f>ROUND((Reference!B$16*List!$H880)+Reference!B$17,0)</f>
        <v>951</v>
      </c>
      <c r="J880" s="35">
        <f>ROUND((Reference!C$16*List!$H880)+Reference!C$17,0)</f>
        <v>1419</v>
      </c>
      <c r="K880" s="35">
        <f>ROUND((Reference!D$16*List!$H880)+Reference!D$17,0)</f>
        <v>1700</v>
      </c>
      <c r="L880" s="35">
        <f>ROUND((Reference!E$16*List!$H880)+Reference!E$17,0)</f>
        <v>2101</v>
      </c>
      <c r="M880" s="35">
        <f>ROUND((Reference!F$16*List!$H880)+Reference!F$17,0)</f>
        <v>2189</v>
      </c>
      <c r="N880" s="35">
        <f>ROUND((Reference!G$16*List!$H880)+Reference!G$17,0)</f>
        <v>2478</v>
      </c>
      <c r="O880" s="35">
        <f>ROUND((Reference!H$16*List!$H880)+Reference!H$17,0)</f>
        <v>2573</v>
      </c>
      <c r="P880" s="35">
        <f>ROUND((Reference!I$16*List!$H880)+Reference!I$17,0)</f>
        <v>2674</v>
      </c>
      <c r="Q880" s="35">
        <f>ROUND((Reference!J$16*List!$H880)+Reference!J$17,0)</f>
        <v>3096</v>
      </c>
      <c r="R880" s="35">
        <f>ROUND((Reference!K$16*List!$H880)+Reference!K$17,0)</f>
        <v>3194</v>
      </c>
      <c r="S880" s="35">
        <f>ROUND((Reference!L$16*List!$H880)+Reference!L$17,0)</f>
        <v>3447</v>
      </c>
      <c r="T880" s="35">
        <f>ROUND((Reference!M$16*List!$H880)+Reference!M$17,0)</f>
        <v>4117</v>
      </c>
      <c r="U880" s="35">
        <f>ROUND((Reference!N$16*List!$H880)+Reference!N$17,0)</f>
        <v>16610</v>
      </c>
      <c r="V880" s="36">
        <f>ROUND((Reference!O$16*List!$H880)+Reference!O$17,0)</f>
        <v>617</v>
      </c>
      <c r="W880" s="36">
        <f>ROUND((Reference!P$16*List!$H880)+Reference!P$17,0)</f>
        <v>870</v>
      </c>
      <c r="X880" s="36">
        <f>ROUND((Reference!Q$16*List!$H880)+Reference!Q$17,0)</f>
        <v>435</v>
      </c>
      <c r="Y880" s="37"/>
      <c r="Z880" s="4" t="str">
        <f t="shared" si="27"/>
        <v>MARION, Iowa</v>
      </c>
      <c r="AA880" s="42" t="s">
        <v>249</v>
      </c>
      <c r="AB880" s="38" t="s">
        <v>54</v>
      </c>
      <c r="AC880" s="43" t="s">
        <v>2698</v>
      </c>
      <c r="AD880" s="45"/>
      <c r="AE880">
        <f t="shared" si="28"/>
        <v>0.79570000000000007</v>
      </c>
    </row>
    <row r="881" spans="1:31" x14ac:dyDescent="0.35">
      <c r="A881" s="28" t="s">
        <v>2847</v>
      </c>
      <c r="B881" s="28" t="s">
        <v>2848</v>
      </c>
      <c r="C881" s="29">
        <v>99916</v>
      </c>
      <c r="D881" s="30" t="s">
        <v>115</v>
      </c>
      <c r="E881" s="31" t="s">
        <v>253</v>
      </c>
      <c r="F881" s="55" t="s">
        <v>2698</v>
      </c>
      <c r="G881" s="33" t="s">
        <v>64</v>
      </c>
      <c r="H881" s="44">
        <v>0.79570000000000007</v>
      </c>
      <c r="I881" s="35">
        <f>ROUND((Reference!B$16*List!$H881)+Reference!B$17,0)</f>
        <v>951</v>
      </c>
      <c r="J881" s="35">
        <f>ROUND((Reference!C$16*List!$H881)+Reference!C$17,0)</f>
        <v>1419</v>
      </c>
      <c r="K881" s="35">
        <f>ROUND((Reference!D$16*List!$H881)+Reference!D$17,0)</f>
        <v>1700</v>
      </c>
      <c r="L881" s="35">
        <f>ROUND((Reference!E$16*List!$H881)+Reference!E$17,0)</f>
        <v>2101</v>
      </c>
      <c r="M881" s="35">
        <f>ROUND((Reference!F$16*List!$H881)+Reference!F$17,0)</f>
        <v>2189</v>
      </c>
      <c r="N881" s="35">
        <f>ROUND((Reference!G$16*List!$H881)+Reference!G$17,0)</f>
        <v>2478</v>
      </c>
      <c r="O881" s="35">
        <f>ROUND((Reference!H$16*List!$H881)+Reference!H$17,0)</f>
        <v>2573</v>
      </c>
      <c r="P881" s="35">
        <f>ROUND((Reference!I$16*List!$H881)+Reference!I$17,0)</f>
        <v>2674</v>
      </c>
      <c r="Q881" s="35">
        <f>ROUND((Reference!J$16*List!$H881)+Reference!J$17,0)</f>
        <v>3096</v>
      </c>
      <c r="R881" s="35">
        <f>ROUND((Reference!K$16*List!$H881)+Reference!K$17,0)</f>
        <v>3194</v>
      </c>
      <c r="S881" s="35">
        <f>ROUND((Reference!L$16*List!$H881)+Reference!L$17,0)</f>
        <v>3447</v>
      </c>
      <c r="T881" s="35">
        <f>ROUND((Reference!M$16*List!$H881)+Reference!M$17,0)</f>
        <v>4117</v>
      </c>
      <c r="U881" s="35">
        <f>ROUND((Reference!N$16*List!$H881)+Reference!N$17,0)</f>
        <v>16610</v>
      </c>
      <c r="V881" s="36">
        <f>ROUND((Reference!O$16*List!$H881)+Reference!O$17,0)</f>
        <v>617</v>
      </c>
      <c r="W881" s="36">
        <f>ROUND((Reference!P$16*List!$H881)+Reference!P$17,0)</f>
        <v>870</v>
      </c>
      <c r="X881" s="36">
        <f>ROUND((Reference!Q$16*List!$H881)+Reference!Q$17,0)</f>
        <v>435</v>
      </c>
      <c r="Y881" s="37"/>
      <c r="Z881" s="4" t="str">
        <f t="shared" si="27"/>
        <v>MARSHALL, Iowa</v>
      </c>
      <c r="AA881" s="42" t="s">
        <v>253</v>
      </c>
      <c r="AB881" s="38" t="s">
        <v>54</v>
      </c>
      <c r="AC881" s="43" t="s">
        <v>2698</v>
      </c>
      <c r="AD881" s="45"/>
      <c r="AE881">
        <f t="shared" si="28"/>
        <v>0.79570000000000007</v>
      </c>
    </row>
    <row r="882" spans="1:31" x14ac:dyDescent="0.35">
      <c r="A882" s="28" t="s">
        <v>2849</v>
      </c>
      <c r="B882" s="28" t="s">
        <v>2850</v>
      </c>
      <c r="C882" s="41">
        <v>36540</v>
      </c>
      <c r="D882" s="30" t="s">
        <v>1348</v>
      </c>
      <c r="E882" s="42" t="s">
        <v>2851</v>
      </c>
      <c r="F882" s="54" t="s">
        <v>2698</v>
      </c>
      <c r="G882" s="33" t="s">
        <v>53</v>
      </c>
      <c r="H882" s="40">
        <v>0.96060000000000001</v>
      </c>
      <c r="I882" s="35">
        <f>ROUND((Reference!B$16*List!$H882)+Reference!B$17,0)</f>
        <v>1093</v>
      </c>
      <c r="J882" s="35">
        <f>ROUND((Reference!C$16*List!$H882)+Reference!C$17,0)</f>
        <v>1629</v>
      </c>
      <c r="K882" s="35">
        <f>ROUND((Reference!D$16*List!$H882)+Reference!D$17,0)</f>
        <v>1952</v>
      </c>
      <c r="L882" s="35">
        <f>ROUND((Reference!E$16*List!$H882)+Reference!E$17,0)</f>
        <v>2414</v>
      </c>
      <c r="M882" s="35">
        <f>ROUND((Reference!F$16*List!$H882)+Reference!F$17,0)</f>
        <v>2514</v>
      </c>
      <c r="N882" s="35">
        <f>ROUND((Reference!G$16*List!$H882)+Reference!G$17,0)</f>
        <v>2847</v>
      </c>
      <c r="O882" s="35">
        <f>ROUND((Reference!H$16*List!$H882)+Reference!H$17,0)</f>
        <v>2955</v>
      </c>
      <c r="P882" s="35">
        <f>ROUND((Reference!I$16*List!$H882)+Reference!I$17,0)</f>
        <v>3072</v>
      </c>
      <c r="Q882" s="35">
        <f>ROUND((Reference!J$16*List!$H882)+Reference!J$17,0)</f>
        <v>3557</v>
      </c>
      <c r="R882" s="35">
        <f>ROUND((Reference!K$16*List!$H882)+Reference!K$17,0)</f>
        <v>3669</v>
      </c>
      <c r="S882" s="35">
        <f>ROUND((Reference!L$16*List!$H882)+Reference!L$17,0)</f>
        <v>3959</v>
      </c>
      <c r="T882" s="35">
        <f>ROUND((Reference!M$16*List!$H882)+Reference!M$17,0)</f>
        <v>4728</v>
      </c>
      <c r="U882" s="35">
        <f>ROUND((Reference!N$16*List!$H882)+Reference!N$17,0)</f>
        <v>19078</v>
      </c>
      <c r="V882" s="36">
        <f>ROUND((Reference!O$16*List!$H882)+Reference!O$17,0)</f>
        <v>709</v>
      </c>
      <c r="W882" s="36">
        <f>ROUND((Reference!P$16*List!$H882)+Reference!P$17,0)</f>
        <v>999</v>
      </c>
      <c r="X882" s="36">
        <f>ROUND((Reference!Q$16*List!$H882)+Reference!Q$17,0)</f>
        <v>500</v>
      </c>
      <c r="Y882" s="37"/>
      <c r="Z882" s="4" t="str">
        <f t="shared" si="27"/>
        <v>MILLS, Iowa</v>
      </c>
      <c r="AA882" s="31" t="s">
        <v>2851</v>
      </c>
      <c r="AB882" s="38" t="s">
        <v>54</v>
      </c>
      <c r="AC882" s="32" t="s">
        <v>2698</v>
      </c>
      <c r="AD882" s="39"/>
      <c r="AE882">
        <f t="shared" si="28"/>
        <v>0.96060000000000001</v>
      </c>
    </row>
    <row r="883" spans="1:31" x14ac:dyDescent="0.35">
      <c r="A883" s="28" t="s">
        <v>2852</v>
      </c>
      <c r="B883" s="28" t="s">
        <v>2853</v>
      </c>
      <c r="C883" s="41">
        <v>99916</v>
      </c>
      <c r="D883" s="30" t="s">
        <v>115</v>
      </c>
      <c r="E883" s="42" t="s">
        <v>1910</v>
      </c>
      <c r="F883" s="55" t="s">
        <v>2698</v>
      </c>
      <c r="G883" s="33" t="s">
        <v>64</v>
      </c>
      <c r="H883" s="44">
        <v>0.79570000000000007</v>
      </c>
      <c r="I883" s="35">
        <f>ROUND((Reference!B$16*List!$H883)+Reference!B$17,0)</f>
        <v>951</v>
      </c>
      <c r="J883" s="35">
        <f>ROUND((Reference!C$16*List!$H883)+Reference!C$17,0)</f>
        <v>1419</v>
      </c>
      <c r="K883" s="35">
        <f>ROUND((Reference!D$16*List!$H883)+Reference!D$17,0)</f>
        <v>1700</v>
      </c>
      <c r="L883" s="35">
        <f>ROUND((Reference!E$16*List!$H883)+Reference!E$17,0)</f>
        <v>2101</v>
      </c>
      <c r="M883" s="35">
        <f>ROUND((Reference!F$16*List!$H883)+Reference!F$17,0)</f>
        <v>2189</v>
      </c>
      <c r="N883" s="35">
        <f>ROUND((Reference!G$16*List!$H883)+Reference!G$17,0)</f>
        <v>2478</v>
      </c>
      <c r="O883" s="35">
        <f>ROUND((Reference!H$16*List!$H883)+Reference!H$17,0)</f>
        <v>2573</v>
      </c>
      <c r="P883" s="35">
        <f>ROUND((Reference!I$16*List!$H883)+Reference!I$17,0)</f>
        <v>2674</v>
      </c>
      <c r="Q883" s="35">
        <f>ROUND((Reference!J$16*List!$H883)+Reference!J$17,0)</f>
        <v>3096</v>
      </c>
      <c r="R883" s="35">
        <f>ROUND((Reference!K$16*List!$H883)+Reference!K$17,0)</f>
        <v>3194</v>
      </c>
      <c r="S883" s="35">
        <f>ROUND((Reference!L$16*List!$H883)+Reference!L$17,0)</f>
        <v>3447</v>
      </c>
      <c r="T883" s="35">
        <f>ROUND((Reference!M$16*List!$H883)+Reference!M$17,0)</f>
        <v>4117</v>
      </c>
      <c r="U883" s="35">
        <f>ROUND((Reference!N$16*List!$H883)+Reference!N$17,0)</f>
        <v>16610</v>
      </c>
      <c r="V883" s="36">
        <f>ROUND((Reference!O$16*List!$H883)+Reference!O$17,0)</f>
        <v>617</v>
      </c>
      <c r="W883" s="36">
        <f>ROUND((Reference!P$16*List!$H883)+Reference!P$17,0)</f>
        <v>870</v>
      </c>
      <c r="X883" s="36">
        <f>ROUND((Reference!Q$16*List!$H883)+Reference!Q$17,0)</f>
        <v>435</v>
      </c>
      <c r="Y883" s="37"/>
      <c r="Z883" s="4" t="str">
        <f t="shared" si="27"/>
        <v>MITCHELL, Iowa</v>
      </c>
      <c r="AA883" s="42" t="s">
        <v>1910</v>
      </c>
      <c r="AB883" s="38" t="s">
        <v>54</v>
      </c>
      <c r="AC883" s="43" t="s">
        <v>2698</v>
      </c>
      <c r="AD883" s="45"/>
      <c r="AE883">
        <f t="shared" si="28"/>
        <v>0.79570000000000007</v>
      </c>
    </row>
    <row r="884" spans="1:31" x14ac:dyDescent="0.35">
      <c r="A884" s="28" t="s">
        <v>2854</v>
      </c>
      <c r="B884" s="28" t="s">
        <v>2855</v>
      </c>
      <c r="C884" s="41">
        <v>99916</v>
      </c>
      <c r="D884" s="30" t="s">
        <v>115</v>
      </c>
      <c r="E884" s="42" t="s">
        <v>2856</v>
      </c>
      <c r="F884" s="55" t="s">
        <v>2698</v>
      </c>
      <c r="G884" s="33" t="s">
        <v>64</v>
      </c>
      <c r="H884" s="44">
        <v>0.79570000000000007</v>
      </c>
      <c r="I884" s="35">
        <f>ROUND((Reference!B$16*List!$H884)+Reference!B$17,0)</f>
        <v>951</v>
      </c>
      <c r="J884" s="35">
        <f>ROUND((Reference!C$16*List!$H884)+Reference!C$17,0)</f>
        <v>1419</v>
      </c>
      <c r="K884" s="35">
        <f>ROUND((Reference!D$16*List!$H884)+Reference!D$17,0)</f>
        <v>1700</v>
      </c>
      <c r="L884" s="35">
        <f>ROUND((Reference!E$16*List!$H884)+Reference!E$17,0)</f>
        <v>2101</v>
      </c>
      <c r="M884" s="35">
        <f>ROUND((Reference!F$16*List!$H884)+Reference!F$17,0)</f>
        <v>2189</v>
      </c>
      <c r="N884" s="35">
        <f>ROUND((Reference!G$16*List!$H884)+Reference!G$17,0)</f>
        <v>2478</v>
      </c>
      <c r="O884" s="35">
        <f>ROUND((Reference!H$16*List!$H884)+Reference!H$17,0)</f>
        <v>2573</v>
      </c>
      <c r="P884" s="35">
        <f>ROUND((Reference!I$16*List!$H884)+Reference!I$17,0)</f>
        <v>2674</v>
      </c>
      <c r="Q884" s="35">
        <f>ROUND((Reference!J$16*List!$H884)+Reference!J$17,0)</f>
        <v>3096</v>
      </c>
      <c r="R884" s="35">
        <f>ROUND((Reference!K$16*List!$H884)+Reference!K$17,0)</f>
        <v>3194</v>
      </c>
      <c r="S884" s="35">
        <f>ROUND((Reference!L$16*List!$H884)+Reference!L$17,0)</f>
        <v>3447</v>
      </c>
      <c r="T884" s="35">
        <f>ROUND((Reference!M$16*List!$H884)+Reference!M$17,0)</f>
        <v>4117</v>
      </c>
      <c r="U884" s="35">
        <f>ROUND((Reference!N$16*List!$H884)+Reference!N$17,0)</f>
        <v>16610</v>
      </c>
      <c r="V884" s="36">
        <f>ROUND((Reference!O$16*List!$H884)+Reference!O$17,0)</f>
        <v>617</v>
      </c>
      <c r="W884" s="36">
        <f>ROUND((Reference!P$16*List!$H884)+Reference!P$17,0)</f>
        <v>870</v>
      </c>
      <c r="X884" s="36">
        <f>ROUND((Reference!Q$16*List!$H884)+Reference!Q$17,0)</f>
        <v>435</v>
      </c>
      <c r="Y884" s="37"/>
      <c r="Z884" s="4" t="str">
        <f t="shared" si="27"/>
        <v>MONONA, Iowa</v>
      </c>
      <c r="AA884" s="42" t="s">
        <v>2856</v>
      </c>
      <c r="AB884" s="38" t="s">
        <v>54</v>
      </c>
      <c r="AC884" s="43" t="s">
        <v>2698</v>
      </c>
      <c r="AD884" s="45"/>
      <c r="AE884">
        <f t="shared" si="28"/>
        <v>0.79570000000000007</v>
      </c>
    </row>
    <row r="885" spans="1:31" x14ac:dyDescent="0.35">
      <c r="A885" s="28" t="s">
        <v>2857</v>
      </c>
      <c r="B885" s="28" t="s">
        <v>2858</v>
      </c>
      <c r="C885" s="29">
        <v>99916</v>
      </c>
      <c r="D885" s="30" t="s">
        <v>115</v>
      </c>
      <c r="E885" s="31" t="s">
        <v>262</v>
      </c>
      <c r="F885" s="55" t="s">
        <v>2698</v>
      </c>
      <c r="G885" s="33" t="s">
        <v>64</v>
      </c>
      <c r="H885" s="44">
        <v>0.79570000000000007</v>
      </c>
      <c r="I885" s="35">
        <f>ROUND((Reference!B$16*List!$H885)+Reference!B$17,0)</f>
        <v>951</v>
      </c>
      <c r="J885" s="35">
        <f>ROUND((Reference!C$16*List!$H885)+Reference!C$17,0)</f>
        <v>1419</v>
      </c>
      <c r="K885" s="35">
        <f>ROUND((Reference!D$16*List!$H885)+Reference!D$17,0)</f>
        <v>1700</v>
      </c>
      <c r="L885" s="35">
        <f>ROUND((Reference!E$16*List!$H885)+Reference!E$17,0)</f>
        <v>2101</v>
      </c>
      <c r="M885" s="35">
        <f>ROUND((Reference!F$16*List!$H885)+Reference!F$17,0)</f>
        <v>2189</v>
      </c>
      <c r="N885" s="35">
        <f>ROUND((Reference!G$16*List!$H885)+Reference!G$17,0)</f>
        <v>2478</v>
      </c>
      <c r="O885" s="35">
        <f>ROUND((Reference!H$16*List!$H885)+Reference!H$17,0)</f>
        <v>2573</v>
      </c>
      <c r="P885" s="35">
        <f>ROUND((Reference!I$16*List!$H885)+Reference!I$17,0)</f>
        <v>2674</v>
      </c>
      <c r="Q885" s="35">
        <f>ROUND((Reference!J$16*List!$H885)+Reference!J$17,0)</f>
        <v>3096</v>
      </c>
      <c r="R885" s="35">
        <f>ROUND((Reference!K$16*List!$H885)+Reference!K$17,0)</f>
        <v>3194</v>
      </c>
      <c r="S885" s="35">
        <f>ROUND((Reference!L$16*List!$H885)+Reference!L$17,0)</f>
        <v>3447</v>
      </c>
      <c r="T885" s="35">
        <f>ROUND((Reference!M$16*List!$H885)+Reference!M$17,0)</f>
        <v>4117</v>
      </c>
      <c r="U885" s="35">
        <f>ROUND((Reference!N$16*List!$H885)+Reference!N$17,0)</f>
        <v>16610</v>
      </c>
      <c r="V885" s="36">
        <f>ROUND((Reference!O$16*List!$H885)+Reference!O$17,0)</f>
        <v>617</v>
      </c>
      <c r="W885" s="36">
        <f>ROUND((Reference!P$16*List!$H885)+Reference!P$17,0)</f>
        <v>870</v>
      </c>
      <c r="X885" s="36">
        <f>ROUND((Reference!Q$16*List!$H885)+Reference!Q$17,0)</f>
        <v>435</v>
      </c>
      <c r="Y885" s="37"/>
      <c r="Z885" s="4" t="str">
        <f t="shared" si="27"/>
        <v>MONROE, Iowa</v>
      </c>
      <c r="AA885" s="42" t="s">
        <v>262</v>
      </c>
      <c r="AB885" s="38" t="s">
        <v>54</v>
      </c>
      <c r="AC885" s="43" t="s">
        <v>2698</v>
      </c>
      <c r="AD885" s="45"/>
      <c r="AE885">
        <f t="shared" si="28"/>
        <v>0.79570000000000007</v>
      </c>
    </row>
    <row r="886" spans="1:31" x14ac:dyDescent="0.35">
      <c r="A886" s="28" t="s">
        <v>2859</v>
      </c>
      <c r="B886" s="28" t="s">
        <v>2860</v>
      </c>
      <c r="C886" s="41">
        <v>99916</v>
      </c>
      <c r="D886" s="30" t="s">
        <v>115</v>
      </c>
      <c r="E886" s="42" t="s">
        <v>266</v>
      </c>
      <c r="F886" s="55" t="s">
        <v>2698</v>
      </c>
      <c r="G886" s="33" t="s">
        <v>64</v>
      </c>
      <c r="H886" s="40">
        <v>0.79570000000000007</v>
      </c>
      <c r="I886" s="35">
        <f>ROUND((Reference!B$16*List!$H886)+Reference!B$17,0)</f>
        <v>951</v>
      </c>
      <c r="J886" s="35">
        <f>ROUND((Reference!C$16*List!$H886)+Reference!C$17,0)</f>
        <v>1419</v>
      </c>
      <c r="K886" s="35">
        <f>ROUND((Reference!D$16*List!$H886)+Reference!D$17,0)</f>
        <v>1700</v>
      </c>
      <c r="L886" s="35">
        <f>ROUND((Reference!E$16*List!$H886)+Reference!E$17,0)</f>
        <v>2101</v>
      </c>
      <c r="M886" s="35">
        <f>ROUND((Reference!F$16*List!$H886)+Reference!F$17,0)</f>
        <v>2189</v>
      </c>
      <c r="N886" s="35">
        <f>ROUND((Reference!G$16*List!$H886)+Reference!G$17,0)</f>
        <v>2478</v>
      </c>
      <c r="O886" s="35">
        <f>ROUND((Reference!H$16*List!$H886)+Reference!H$17,0)</f>
        <v>2573</v>
      </c>
      <c r="P886" s="35">
        <f>ROUND((Reference!I$16*List!$H886)+Reference!I$17,0)</f>
        <v>2674</v>
      </c>
      <c r="Q886" s="35">
        <f>ROUND((Reference!J$16*List!$H886)+Reference!J$17,0)</f>
        <v>3096</v>
      </c>
      <c r="R886" s="35">
        <f>ROUND((Reference!K$16*List!$H886)+Reference!K$17,0)</f>
        <v>3194</v>
      </c>
      <c r="S886" s="35">
        <f>ROUND((Reference!L$16*List!$H886)+Reference!L$17,0)</f>
        <v>3447</v>
      </c>
      <c r="T886" s="35">
        <f>ROUND((Reference!M$16*List!$H886)+Reference!M$17,0)</f>
        <v>4117</v>
      </c>
      <c r="U886" s="35">
        <f>ROUND((Reference!N$16*List!$H886)+Reference!N$17,0)</f>
        <v>16610</v>
      </c>
      <c r="V886" s="36">
        <f>ROUND((Reference!O$16*List!$H886)+Reference!O$17,0)</f>
        <v>617</v>
      </c>
      <c r="W886" s="36">
        <f>ROUND((Reference!P$16*List!$H886)+Reference!P$17,0)</f>
        <v>870</v>
      </c>
      <c r="X886" s="36">
        <f>ROUND((Reference!Q$16*List!$H886)+Reference!Q$17,0)</f>
        <v>435</v>
      </c>
      <c r="Y886" s="37"/>
      <c r="Z886" s="4" t="str">
        <f t="shared" si="27"/>
        <v>MONTGOMERY, Iowa</v>
      </c>
      <c r="AA886" s="31" t="s">
        <v>266</v>
      </c>
      <c r="AB886" s="38" t="s">
        <v>54</v>
      </c>
      <c r="AC886" s="32" t="s">
        <v>2698</v>
      </c>
      <c r="AD886" s="39"/>
      <c r="AE886">
        <f t="shared" si="28"/>
        <v>0.79570000000000007</v>
      </c>
    </row>
    <row r="887" spans="1:31" x14ac:dyDescent="0.35">
      <c r="A887" s="28" t="s">
        <v>2861</v>
      </c>
      <c r="B887" s="28" t="s">
        <v>2862</v>
      </c>
      <c r="C887" s="41">
        <v>99916</v>
      </c>
      <c r="D887" s="30" t="s">
        <v>115</v>
      </c>
      <c r="E887" s="42" t="s">
        <v>2863</v>
      </c>
      <c r="F887" s="55" t="s">
        <v>2698</v>
      </c>
      <c r="G887" s="33" t="s">
        <v>64</v>
      </c>
      <c r="H887" s="44">
        <v>0.79570000000000007</v>
      </c>
      <c r="I887" s="35">
        <f>ROUND((Reference!B$16*List!$H887)+Reference!B$17,0)</f>
        <v>951</v>
      </c>
      <c r="J887" s="35">
        <f>ROUND((Reference!C$16*List!$H887)+Reference!C$17,0)</f>
        <v>1419</v>
      </c>
      <c r="K887" s="35">
        <f>ROUND((Reference!D$16*List!$H887)+Reference!D$17,0)</f>
        <v>1700</v>
      </c>
      <c r="L887" s="35">
        <f>ROUND((Reference!E$16*List!$H887)+Reference!E$17,0)</f>
        <v>2101</v>
      </c>
      <c r="M887" s="35">
        <f>ROUND((Reference!F$16*List!$H887)+Reference!F$17,0)</f>
        <v>2189</v>
      </c>
      <c r="N887" s="35">
        <f>ROUND((Reference!G$16*List!$H887)+Reference!G$17,0)</f>
        <v>2478</v>
      </c>
      <c r="O887" s="35">
        <f>ROUND((Reference!H$16*List!$H887)+Reference!H$17,0)</f>
        <v>2573</v>
      </c>
      <c r="P887" s="35">
        <f>ROUND((Reference!I$16*List!$H887)+Reference!I$17,0)</f>
        <v>2674</v>
      </c>
      <c r="Q887" s="35">
        <f>ROUND((Reference!J$16*List!$H887)+Reference!J$17,0)</f>
        <v>3096</v>
      </c>
      <c r="R887" s="35">
        <f>ROUND((Reference!K$16*List!$H887)+Reference!K$17,0)</f>
        <v>3194</v>
      </c>
      <c r="S887" s="35">
        <f>ROUND((Reference!L$16*List!$H887)+Reference!L$17,0)</f>
        <v>3447</v>
      </c>
      <c r="T887" s="35">
        <f>ROUND((Reference!M$16*List!$H887)+Reference!M$17,0)</f>
        <v>4117</v>
      </c>
      <c r="U887" s="35">
        <f>ROUND((Reference!N$16*List!$H887)+Reference!N$17,0)</f>
        <v>16610</v>
      </c>
      <c r="V887" s="36">
        <f>ROUND((Reference!O$16*List!$H887)+Reference!O$17,0)</f>
        <v>617</v>
      </c>
      <c r="W887" s="36">
        <f>ROUND((Reference!P$16*List!$H887)+Reference!P$17,0)</f>
        <v>870</v>
      </c>
      <c r="X887" s="36">
        <f>ROUND((Reference!Q$16*List!$H887)+Reference!Q$17,0)</f>
        <v>435</v>
      </c>
      <c r="Y887" s="37"/>
      <c r="Z887" s="4" t="str">
        <f t="shared" si="27"/>
        <v>MUSCATINE, Iowa</v>
      </c>
      <c r="AA887" s="42" t="s">
        <v>2863</v>
      </c>
      <c r="AB887" s="38" t="s">
        <v>54</v>
      </c>
      <c r="AC887" s="43" t="s">
        <v>2698</v>
      </c>
      <c r="AD887" s="45"/>
      <c r="AE887">
        <f t="shared" si="28"/>
        <v>0.79570000000000007</v>
      </c>
    </row>
    <row r="888" spans="1:31" x14ac:dyDescent="0.35">
      <c r="A888" s="28" t="s">
        <v>2864</v>
      </c>
      <c r="B888" s="28" t="s">
        <v>2865</v>
      </c>
      <c r="C888" s="29">
        <v>99916</v>
      </c>
      <c r="D888" s="30" t="s">
        <v>115</v>
      </c>
      <c r="E888" s="31" t="s">
        <v>2866</v>
      </c>
      <c r="F888" s="55" t="s">
        <v>2698</v>
      </c>
      <c r="G888" s="33" t="s">
        <v>64</v>
      </c>
      <c r="H888" s="44">
        <v>0.79570000000000007</v>
      </c>
      <c r="I888" s="35">
        <f>ROUND((Reference!B$16*List!$H888)+Reference!B$17,0)</f>
        <v>951</v>
      </c>
      <c r="J888" s="35">
        <f>ROUND((Reference!C$16*List!$H888)+Reference!C$17,0)</f>
        <v>1419</v>
      </c>
      <c r="K888" s="35">
        <f>ROUND((Reference!D$16*List!$H888)+Reference!D$17,0)</f>
        <v>1700</v>
      </c>
      <c r="L888" s="35">
        <f>ROUND((Reference!E$16*List!$H888)+Reference!E$17,0)</f>
        <v>2101</v>
      </c>
      <c r="M888" s="35">
        <f>ROUND((Reference!F$16*List!$H888)+Reference!F$17,0)</f>
        <v>2189</v>
      </c>
      <c r="N888" s="35">
        <f>ROUND((Reference!G$16*List!$H888)+Reference!G$17,0)</f>
        <v>2478</v>
      </c>
      <c r="O888" s="35">
        <f>ROUND((Reference!H$16*List!$H888)+Reference!H$17,0)</f>
        <v>2573</v>
      </c>
      <c r="P888" s="35">
        <f>ROUND((Reference!I$16*List!$H888)+Reference!I$17,0)</f>
        <v>2674</v>
      </c>
      <c r="Q888" s="35">
        <f>ROUND((Reference!J$16*List!$H888)+Reference!J$17,0)</f>
        <v>3096</v>
      </c>
      <c r="R888" s="35">
        <f>ROUND((Reference!K$16*List!$H888)+Reference!K$17,0)</f>
        <v>3194</v>
      </c>
      <c r="S888" s="35">
        <f>ROUND((Reference!L$16*List!$H888)+Reference!L$17,0)</f>
        <v>3447</v>
      </c>
      <c r="T888" s="35">
        <f>ROUND((Reference!M$16*List!$H888)+Reference!M$17,0)</f>
        <v>4117</v>
      </c>
      <c r="U888" s="35">
        <f>ROUND((Reference!N$16*List!$H888)+Reference!N$17,0)</f>
        <v>16610</v>
      </c>
      <c r="V888" s="36">
        <f>ROUND((Reference!O$16*List!$H888)+Reference!O$17,0)</f>
        <v>617</v>
      </c>
      <c r="W888" s="36">
        <f>ROUND((Reference!P$16*List!$H888)+Reference!P$17,0)</f>
        <v>870</v>
      </c>
      <c r="X888" s="36">
        <f>ROUND((Reference!Q$16*List!$H888)+Reference!Q$17,0)</f>
        <v>435</v>
      </c>
      <c r="Y888" s="37"/>
      <c r="Z888" s="4" t="str">
        <f t="shared" si="27"/>
        <v>OBRIEN, Iowa</v>
      </c>
      <c r="AA888" s="42" t="s">
        <v>2866</v>
      </c>
      <c r="AB888" s="38" t="s">
        <v>54</v>
      </c>
      <c r="AC888" s="43" t="s">
        <v>2698</v>
      </c>
      <c r="AD888" s="45"/>
      <c r="AE888">
        <f t="shared" si="28"/>
        <v>0.79570000000000007</v>
      </c>
    </row>
    <row r="889" spans="1:31" x14ac:dyDescent="0.35">
      <c r="A889" s="28" t="s">
        <v>2867</v>
      </c>
      <c r="B889" s="28" t="s">
        <v>2868</v>
      </c>
      <c r="C889" s="41">
        <v>99916</v>
      </c>
      <c r="D889" s="30" t="s">
        <v>115</v>
      </c>
      <c r="E889" s="42" t="s">
        <v>1519</v>
      </c>
      <c r="F889" s="55" t="s">
        <v>2698</v>
      </c>
      <c r="G889" s="33" t="s">
        <v>64</v>
      </c>
      <c r="H889" s="44">
        <v>0.79570000000000007</v>
      </c>
      <c r="I889" s="35">
        <f>ROUND((Reference!B$16*List!$H889)+Reference!B$17,0)</f>
        <v>951</v>
      </c>
      <c r="J889" s="35">
        <f>ROUND((Reference!C$16*List!$H889)+Reference!C$17,0)</f>
        <v>1419</v>
      </c>
      <c r="K889" s="35">
        <f>ROUND((Reference!D$16*List!$H889)+Reference!D$17,0)</f>
        <v>1700</v>
      </c>
      <c r="L889" s="35">
        <f>ROUND((Reference!E$16*List!$H889)+Reference!E$17,0)</f>
        <v>2101</v>
      </c>
      <c r="M889" s="35">
        <f>ROUND((Reference!F$16*List!$H889)+Reference!F$17,0)</f>
        <v>2189</v>
      </c>
      <c r="N889" s="35">
        <f>ROUND((Reference!G$16*List!$H889)+Reference!G$17,0)</f>
        <v>2478</v>
      </c>
      <c r="O889" s="35">
        <f>ROUND((Reference!H$16*List!$H889)+Reference!H$17,0)</f>
        <v>2573</v>
      </c>
      <c r="P889" s="35">
        <f>ROUND((Reference!I$16*List!$H889)+Reference!I$17,0)</f>
        <v>2674</v>
      </c>
      <c r="Q889" s="35">
        <f>ROUND((Reference!J$16*List!$H889)+Reference!J$17,0)</f>
        <v>3096</v>
      </c>
      <c r="R889" s="35">
        <f>ROUND((Reference!K$16*List!$H889)+Reference!K$17,0)</f>
        <v>3194</v>
      </c>
      <c r="S889" s="35">
        <f>ROUND((Reference!L$16*List!$H889)+Reference!L$17,0)</f>
        <v>3447</v>
      </c>
      <c r="T889" s="35">
        <f>ROUND((Reference!M$16*List!$H889)+Reference!M$17,0)</f>
        <v>4117</v>
      </c>
      <c r="U889" s="35">
        <f>ROUND((Reference!N$16*List!$H889)+Reference!N$17,0)</f>
        <v>16610</v>
      </c>
      <c r="V889" s="36">
        <f>ROUND((Reference!O$16*List!$H889)+Reference!O$17,0)</f>
        <v>617</v>
      </c>
      <c r="W889" s="36">
        <f>ROUND((Reference!P$16*List!$H889)+Reference!P$17,0)</f>
        <v>870</v>
      </c>
      <c r="X889" s="36">
        <f>ROUND((Reference!Q$16*List!$H889)+Reference!Q$17,0)</f>
        <v>435</v>
      </c>
      <c r="Y889" s="37"/>
      <c r="Z889" s="4" t="str">
        <f t="shared" si="27"/>
        <v>OSCEOLA, Iowa</v>
      </c>
      <c r="AA889" s="42" t="s">
        <v>1519</v>
      </c>
      <c r="AB889" s="38" t="s">
        <v>54</v>
      </c>
      <c r="AC889" s="43" t="s">
        <v>2698</v>
      </c>
      <c r="AD889" s="45"/>
      <c r="AE889">
        <f t="shared" si="28"/>
        <v>0.79570000000000007</v>
      </c>
    </row>
    <row r="890" spans="1:31" x14ac:dyDescent="0.35">
      <c r="A890" s="28" t="s">
        <v>2869</v>
      </c>
      <c r="B890" s="28" t="s">
        <v>2870</v>
      </c>
      <c r="C890" s="41">
        <v>99916</v>
      </c>
      <c r="D890" s="30" t="s">
        <v>115</v>
      </c>
      <c r="E890" s="42" t="s">
        <v>2871</v>
      </c>
      <c r="F890" s="55" t="s">
        <v>2698</v>
      </c>
      <c r="G890" s="33" t="s">
        <v>64</v>
      </c>
      <c r="H890" s="40">
        <v>0.79570000000000007</v>
      </c>
      <c r="I890" s="35">
        <f>ROUND((Reference!B$16*List!$H890)+Reference!B$17,0)</f>
        <v>951</v>
      </c>
      <c r="J890" s="35">
        <f>ROUND((Reference!C$16*List!$H890)+Reference!C$17,0)</f>
        <v>1419</v>
      </c>
      <c r="K890" s="35">
        <f>ROUND((Reference!D$16*List!$H890)+Reference!D$17,0)</f>
        <v>1700</v>
      </c>
      <c r="L890" s="35">
        <f>ROUND((Reference!E$16*List!$H890)+Reference!E$17,0)</f>
        <v>2101</v>
      </c>
      <c r="M890" s="35">
        <f>ROUND((Reference!F$16*List!$H890)+Reference!F$17,0)</f>
        <v>2189</v>
      </c>
      <c r="N890" s="35">
        <f>ROUND((Reference!G$16*List!$H890)+Reference!G$17,0)</f>
        <v>2478</v>
      </c>
      <c r="O890" s="35">
        <f>ROUND((Reference!H$16*List!$H890)+Reference!H$17,0)</f>
        <v>2573</v>
      </c>
      <c r="P890" s="35">
        <f>ROUND((Reference!I$16*List!$H890)+Reference!I$17,0)</f>
        <v>2674</v>
      </c>
      <c r="Q890" s="35">
        <f>ROUND((Reference!J$16*List!$H890)+Reference!J$17,0)</f>
        <v>3096</v>
      </c>
      <c r="R890" s="35">
        <f>ROUND((Reference!K$16*List!$H890)+Reference!K$17,0)</f>
        <v>3194</v>
      </c>
      <c r="S890" s="35">
        <f>ROUND((Reference!L$16*List!$H890)+Reference!L$17,0)</f>
        <v>3447</v>
      </c>
      <c r="T890" s="35">
        <f>ROUND((Reference!M$16*List!$H890)+Reference!M$17,0)</f>
        <v>4117</v>
      </c>
      <c r="U890" s="35">
        <f>ROUND((Reference!N$16*List!$H890)+Reference!N$17,0)</f>
        <v>16610</v>
      </c>
      <c r="V890" s="36">
        <f>ROUND((Reference!O$16*List!$H890)+Reference!O$17,0)</f>
        <v>617</v>
      </c>
      <c r="W890" s="36">
        <f>ROUND((Reference!P$16*List!$H890)+Reference!P$17,0)</f>
        <v>870</v>
      </c>
      <c r="X890" s="36">
        <f>ROUND((Reference!Q$16*List!$H890)+Reference!Q$17,0)</f>
        <v>435</v>
      </c>
      <c r="Y890" s="37"/>
      <c r="Z890" s="4" t="str">
        <f t="shared" si="27"/>
        <v>PAGE, Iowa</v>
      </c>
      <c r="AA890" s="31" t="s">
        <v>2871</v>
      </c>
      <c r="AB890" s="38" t="s">
        <v>54</v>
      </c>
      <c r="AC890" s="32" t="s">
        <v>2698</v>
      </c>
      <c r="AD890" s="39"/>
      <c r="AE890">
        <f t="shared" si="28"/>
        <v>0.79570000000000007</v>
      </c>
    </row>
    <row r="891" spans="1:31" x14ac:dyDescent="0.35">
      <c r="A891" s="28" t="s">
        <v>2872</v>
      </c>
      <c r="B891" s="28" t="s">
        <v>2873</v>
      </c>
      <c r="C891" s="41">
        <v>99916</v>
      </c>
      <c r="D891" s="30" t="s">
        <v>115</v>
      </c>
      <c r="E891" s="42" t="s">
        <v>2874</v>
      </c>
      <c r="F891" s="55" t="s">
        <v>2698</v>
      </c>
      <c r="G891" s="33" t="s">
        <v>64</v>
      </c>
      <c r="H891" s="44">
        <v>0.79570000000000007</v>
      </c>
      <c r="I891" s="35">
        <f>ROUND((Reference!B$16*List!$H891)+Reference!B$17,0)</f>
        <v>951</v>
      </c>
      <c r="J891" s="35">
        <f>ROUND((Reference!C$16*List!$H891)+Reference!C$17,0)</f>
        <v>1419</v>
      </c>
      <c r="K891" s="35">
        <f>ROUND((Reference!D$16*List!$H891)+Reference!D$17,0)</f>
        <v>1700</v>
      </c>
      <c r="L891" s="35">
        <f>ROUND((Reference!E$16*List!$H891)+Reference!E$17,0)</f>
        <v>2101</v>
      </c>
      <c r="M891" s="35">
        <f>ROUND((Reference!F$16*List!$H891)+Reference!F$17,0)</f>
        <v>2189</v>
      </c>
      <c r="N891" s="35">
        <f>ROUND((Reference!G$16*List!$H891)+Reference!G$17,0)</f>
        <v>2478</v>
      </c>
      <c r="O891" s="35">
        <f>ROUND((Reference!H$16*List!$H891)+Reference!H$17,0)</f>
        <v>2573</v>
      </c>
      <c r="P891" s="35">
        <f>ROUND((Reference!I$16*List!$H891)+Reference!I$17,0)</f>
        <v>2674</v>
      </c>
      <c r="Q891" s="35">
        <f>ROUND((Reference!J$16*List!$H891)+Reference!J$17,0)</f>
        <v>3096</v>
      </c>
      <c r="R891" s="35">
        <f>ROUND((Reference!K$16*List!$H891)+Reference!K$17,0)</f>
        <v>3194</v>
      </c>
      <c r="S891" s="35">
        <f>ROUND((Reference!L$16*List!$H891)+Reference!L$17,0)</f>
        <v>3447</v>
      </c>
      <c r="T891" s="35">
        <f>ROUND((Reference!M$16*List!$H891)+Reference!M$17,0)</f>
        <v>4117</v>
      </c>
      <c r="U891" s="35">
        <f>ROUND((Reference!N$16*List!$H891)+Reference!N$17,0)</f>
        <v>16610</v>
      </c>
      <c r="V891" s="36">
        <f>ROUND((Reference!O$16*List!$H891)+Reference!O$17,0)</f>
        <v>617</v>
      </c>
      <c r="W891" s="36">
        <f>ROUND((Reference!P$16*List!$H891)+Reference!P$17,0)</f>
        <v>870</v>
      </c>
      <c r="X891" s="36">
        <f>ROUND((Reference!Q$16*List!$H891)+Reference!Q$17,0)</f>
        <v>435</v>
      </c>
      <c r="Y891" s="37"/>
      <c r="Z891" s="4" t="str">
        <f t="shared" si="27"/>
        <v>PALO ALTO, Iowa</v>
      </c>
      <c r="AA891" s="42" t="s">
        <v>2874</v>
      </c>
      <c r="AB891" s="38" t="s">
        <v>54</v>
      </c>
      <c r="AC891" s="43" t="s">
        <v>2698</v>
      </c>
      <c r="AD891" s="45"/>
      <c r="AE891">
        <f t="shared" si="28"/>
        <v>0.79570000000000007</v>
      </c>
    </row>
    <row r="892" spans="1:31" x14ac:dyDescent="0.35">
      <c r="A892" s="28" t="s">
        <v>2875</v>
      </c>
      <c r="B892" s="28" t="s">
        <v>2876</v>
      </c>
      <c r="C892" s="41">
        <v>99916</v>
      </c>
      <c r="D892" s="30" t="s">
        <v>115</v>
      </c>
      <c r="E892" s="42" t="s">
        <v>2877</v>
      </c>
      <c r="F892" s="54" t="s">
        <v>2698</v>
      </c>
      <c r="G892" s="33" t="s">
        <v>64</v>
      </c>
      <c r="H892" s="44">
        <v>0.79570000000000007</v>
      </c>
      <c r="I892" s="35">
        <f>ROUND((Reference!B$16*List!$H892)+Reference!B$17,0)</f>
        <v>951</v>
      </c>
      <c r="J892" s="35">
        <f>ROUND((Reference!C$16*List!$H892)+Reference!C$17,0)</f>
        <v>1419</v>
      </c>
      <c r="K892" s="35">
        <f>ROUND((Reference!D$16*List!$H892)+Reference!D$17,0)</f>
        <v>1700</v>
      </c>
      <c r="L892" s="35">
        <f>ROUND((Reference!E$16*List!$H892)+Reference!E$17,0)</f>
        <v>2101</v>
      </c>
      <c r="M892" s="35">
        <f>ROUND((Reference!F$16*List!$H892)+Reference!F$17,0)</f>
        <v>2189</v>
      </c>
      <c r="N892" s="35">
        <f>ROUND((Reference!G$16*List!$H892)+Reference!G$17,0)</f>
        <v>2478</v>
      </c>
      <c r="O892" s="35">
        <f>ROUND((Reference!H$16*List!$H892)+Reference!H$17,0)</f>
        <v>2573</v>
      </c>
      <c r="P892" s="35">
        <f>ROUND((Reference!I$16*List!$H892)+Reference!I$17,0)</f>
        <v>2674</v>
      </c>
      <c r="Q892" s="35">
        <f>ROUND((Reference!J$16*List!$H892)+Reference!J$17,0)</f>
        <v>3096</v>
      </c>
      <c r="R892" s="35">
        <f>ROUND((Reference!K$16*List!$H892)+Reference!K$17,0)</f>
        <v>3194</v>
      </c>
      <c r="S892" s="35">
        <f>ROUND((Reference!L$16*List!$H892)+Reference!L$17,0)</f>
        <v>3447</v>
      </c>
      <c r="T892" s="35">
        <f>ROUND((Reference!M$16*List!$H892)+Reference!M$17,0)</f>
        <v>4117</v>
      </c>
      <c r="U892" s="35">
        <f>ROUND((Reference!N$16*List!$H892)+Reference!N$17,0)</f>
        <v>16610</v>
      </c>
      <c r="V892" s="36">
        <f>ROUND((Reference!O$16*List!$H892)+Reference!O$17,0)</f>
        <v>617</v>
      </c>
      <c r="W892" s="36">
        <f>ROUND((Reference!P$16*List!$H892)+Reference!P$17,0)</f>
        <v>870</v>
      </c>
      <c r="X892" s="36">
        <f>ROUND((Reference!Q$16*List!$H892)+Reference!Q$17,0)</f>
        <v>435</v>
      </c>
      <c r="Y892" s="37"/>
      <c r="Z892" s="4" t="str">
        <f t="shared" si="27"/>
        <v>PLYMOUTH, Iowa</v>
      </c>
      <c r="AA892" s="42" t="s">
        <v>2877</v>
      </c>
      <c r="AB892" s="38" t="s">
        <v>54</v>
      </c>
      <c r="AC892" s="43" t="s">
        <v>2698</v>
      </c>
      <c r="AD892" s="45"/>
      <c r="AE892">
        <f t="shared" si="28"/>
        <v>0.79570000000000007</v>
      </c>
    </row>
    <row r="893" spans="1:31" x14ac:dyDescent="0.35">
      <c r="A893" s="28" t="s">
        <v>2878</v>
      </c>
      <c r="B893" s="28" t="s">
        <v>2879</v>
      </c>
      <c r="C893" s="41">
        <v>99916</v>
      </c>
      <c r="D893" s="30" t="s">
        <v>115</v>
      </c>
      <c r="E893" s="42" t="s">
        <v>2880</v>
      </c>
      <c r="F893" s="55" t="s">
        <v>2698</v>
      </c>
      <c r="G893" s="33" t="s">
        <v>64</v>
      </c>
      <c r="H893" s="44">
        <v>0.79570000000000007</v>
      </c>
      <c r="I893" s="35">
        <f>ROUND((Reference!B$16*List!$H893)+Reference!B$17,0)</f>
        <v>951</v>
      </c>
      <c r="J893" s="35">
        <f>ROUND((Reference!C$16*List!$H893)+Reference!C$17,0)</f>
        <v>1419</v>
      </c>
      <c r="K893" s="35">
        <f>ROUND((Reference!D$16*List!$H893)+Reference!D$17,0)</f>
        <v>1700</v>
      </c>
      <c r="L893" s="35">
        <f>ROUND((Reference!E$16*List!$H893)+Reference!E$17,0)</f>
        <v>2101</v>
      </c>
      <c r="M893" s="35">
        <f>ROUND((Reference!F$16*List!$H893)+Reference!F$17,0)</f>
        <v>2189</v>
      </c>
      <c r="N893" s="35">
        <f>ROUND((Reference!G$16*List!$H893)+Reference!G$17,0)</f>
        <v>2478</v>
      </c>
      <c r="O893" s="35">
        <f>ROUND((Reference!H$16*List!$H893)+Reference!H$17,0)</f>
        <v>2573</v>
      </c>
      <c r="P893" s="35">
        <f>ROUND((Reference!I$16*List!$H893)+Reference!I$17,0)</f>
        <v>2674</v>
      </c>
      <c r="Q893" s="35">
        <f>ROUND((Reference!J$16*List!$H893)+Reference!J$17,0)</f>
        <v>3096</v>
      </c>
      <c r="R893" s="35">
        <f>ROUND((Reference!K$16*List!$H893)+Reference!K$17,0)</f>
        <v>3194</v>
      </c>
      <c r="S893" s="35">
        <f>ROUND((Reference!L$16*List!$H893)+Reference!L$17,0)</f>
        <v>3447</v>
      </c>
      <c r="T893" s="35">
        <f>ROUND((Reference!M$16*List!$H893)+Reference!M$17,0)</f>
        <v>4117</v>
      </c>
      <c r="U893" s="35">
        <f>ROUND((Reference!N$16*List!$H893)+Reference!N$17,0)</f>
        <v>16610</v>
      </c>
      <c r="V893" s="36">
        <f>ROUND((Reference!O$16*List!$H893)+Reference!O$17,0)</f>
        <v>617</v>
      </c>
      <c r="W893" s="36">
        <f>ROUND((Reference!P$16*List!$H893)+Reference!P$17,0)</f>
        <v>870</v>
      </c>
      <c r="X893" s="36">
        <f>ROUND((Reference!Q$16*List!$H893)+Reference!Q$17,0)</f>
        <v>435</v>
      </c>
      <c r="Y893" s="37"/>
      <c r="Z893" s="4" t="str">
        <f t="shared" si="27"/>
        <v>POCAHONTAS, Iowa</v>
      </c>
      <c r="AA893" s="42" t="s">
        <v>2880</v>
      </c>
      <c r="AB893" s="38" t="s">
        <v>54</v>
      </c>
      <c r="AC893" s="43" t="s">
        <v>2698</v>
      </c>
      <c r="AD893" s="45"/>
      <c r="AE893">
        <f t="shared" si="28"/>
        <v>0.79570000000000007</v>
      </c>
    </row>
    <row r="894" spans="1:31" x14ac:dyDescent="0.35">
      <c r="A894" s="28" t="s">
        <v>2881</v>
      </c>
      <c r="B894" s="28" t="s">
        <v>2882</v>
      </c>
      <c r="C894" s="29">
        <v>19780</v>
      </c>
      <c r="D894" s="30" t="s">
        <v>656</v>
      </c>
      <c r="E894" s="31" t="s">
        <v>710</v>
      </c>
      <c r="F894" s="54" t="s">
        <v>2698</v>
      </c>
      <c r="G894" s="33" t="s">
        <v>53</v>
      </c>
      <c r="H894" s="44">
        <v>0.84709999999999996</v>
      </c>
      <c r="I894" s="35">
        <f>ROUND((Reference!B$16*List!$H894)+Reference!B$17,0)</f>
        <v>995</v>
      </c>
      <c r="J894" s="35">
        <f>ROUND((Reference!C$16*List!$H894)+Reference!C$17,0)</f>
        <v>1484</v>
      </c>
      <c r="K894" s="35">
        <f>ROUND((Reference!D$16*List!$H894)+Reference!D$17,0)</f>
        <v>1779</v>
      </c>
      <c r="L894" s="35">
        <f>ROUND((Reference!E$16*List!$H894)+Reference!E$17,0)</f>
        <v>2199</v>
      </c>
      <c r="M894" s="35">
        <f>ROUND((Reference!F$16*List!$H894)+Reference!F$17,0)</f>
        <v>2291</v>
      </c>
      <c r="N894" s="35">
        <f>ROUND((Reference!G$16*List!$H894)+Reference!G$17,0)</f>
        <v>2593</v>
      </c>
      <c r="O894" s="35">
        <f>ROUND((Reference!H$16*List!$H894)+Reference!H$17,0)</f>
        <v>2692</v>
      </c>
      <c r="P894" s="35">
        <f>ROUND((Reference!I$16*List!$H894)+Reference!I$17,0)</f>
        <v>2798</v>
      </c>
      <c r="Q894" s="35">
        <f>ROUND((Reference!J$16*List!$H894)+Reference!J$17,0)</f>
        <v>3240</v>
      </c>
      <c r="R894" s="35">
        <f>ROUND((Reference!K$16*List!$H894)+Reference!K$17,0)</f>
        <v>3342</v>
      </c>
      <c r="S894" s="35">
        <f>ROUND((Reference!L$16*List!$H894)+Reference!L$17,0)</f>
        <v>3606</v>
      </c>
      <c r="T894" s="35">
        <f>ROUND((Reference!M$16*List!$H894)+Reference!M$17,0)</f>
        <v>4307</v>
      </c>
      <c r="U894" s="35">
        <f>ROUND((Reference!N$16*List!$H894)+Reference!N$17,0)</f>
        <v>17379</v>
      </c>
      <c r="V894" s="36">
        <f>ROUND((Reference!O$16*List!$H894)+Reference!O$17,0)</f>
        <v>646</v>
      </c>
      <c r="W894" s="36">
        <f>ROUND((Reference!P$16*List!$H894)+Reference!P$17,0)</f>
        <v>910</v>
      </c>
      <c r="X894" s="36">
        <f>ROUND((Reference!Q$16*List!$H894)+Reference!Q$17,0)</f>
        <v>455</v>
      </c>
      <c r="Y894" s="37"/>
      <c r="Z894" s="4" t="str">
        <f t="shared" si="27"/>
        <v>POLK, Iowa</v>
      </c>
      <c r="AA894" s="42" t="s">
        <v>710</v>
      </c>
      <c r="AB894" s="38" t="s">
        <v>54</v>
      </c>
      <c r="AC894" s="43" t="s">
        <v>2698</v>
      </c>
      <c r="AD894" s="45"/>
      <c r="AE894">
        <f t="shared" si="28"/>
        <v>0.84709999999999996</v>
      </c>
    </row>
    <row r="895" spans="1:31" x14ac:dyDescent="0.35">
      <c r="A895" s="28" t="s">
        <v>2883</v>
      </c>
      <c r="B895" s="28" t="s">
        <v>2884</v>
      </c>
      <c r="C895" s="29">
        <v>36540</v>
      </c>
      <c r="D895" s="30" t="s">
        <v>1348</v>
      </c>
      <c r="E895" s="31" t="s">
        <v>2885</v>
      </c>
      <c r="F895" s="54" t="s">
        <v>2698</v>
      </c>
      <c r="G895" s="33" t="s">
        <v>53</v>
      </c>
      <c r="H895" s="44">
        <v>0.96060000000000001</v>
      </c>
      <c r="I895" s="35">
        <f>ROUND((Reference!B$16*List!$H895)+Reference!B$17,0)</f>
        <v>1093</v>
      </c>
      <c r="J895" s="35">
        <f>ROUND((Reference!C$16*List!$H895)+Reference!C$17,0)</f>
        <v>1629</v>
      </c>
      <c r="K895" s="35">
        <f>ROUND((Reference!D$16*List!$H895)+Reference!D$17,0)</f>
        <v>1952</v>
      </c>
      <c r="L895" s="35">
        <f>ROUND((Reference!E$16*List!$H895)+Reference!E$17,0)</f>
        <v>2414</v>
      </c>
      <c r="M895" s="35">
        <f>ROUND((Reference!F$16*List!$H895)+Reference!F$17,0)</f>
        <v>2514</v>
      </c>
      <c r="N895" s="35">
        <f>ROUND((Reference!G$16*List!$H895)+Reference!G$17,0)</f>
        <v>2847</v>
      </c>
      <c r="O895" s="35">
        <f>ROUND((Reference!H$16*List!$H895)+Reference!H$17,0)</f>
        <v>2955</v>
      </c>
      <c r="P895" s="35">
        <f>ROUND((Reference!I$16*List!$H895)+Reference!I$17,0)</f>
        <v>3072</v>
      </c>
      <c r="Q895" s="35">
        <f>ROUND((Reference!J$16*List!$H895)+Reference!J$17,0)</f>
        <v>3557</v>
      </c>
      <c r="R895" s="35">
        <f>ROUND((Reference!K$16*List!$H895)+Reference!K$17,0)</f>
        <v>3669</v>
      </c>
      <c r="S895" s="35">
        <f>ROUND((Reference!L$16*List!$H895)+Reference!L$17,0)</f>
        <v>3959</v>
      </c>
      <c r="T895" s="35">
        <f>ROUND((Reference!M$16*List!$H895)+Reference!M$17,0)</f>
        <v>4728</v>
      </c>
      <c r="U895" s="35">
        <f>ROUND((Reference!N$16*List!$H895)+Reference!N$17,0)</f>
        <v>19078</v>
      </c>
      <c r="V895" s="36">
        <f>ROUND((Reference!O$16*List!$H895)+Reference!O$17,0)</f>
        <v>709</v>
      </c>
      <c r="W895" s="36">
        <f>ROUND((Reference!P$16*List!$H895)+Reference!P$17,0)</f>
        <v>999</v>
      </c>
      <c r="X895" s="36">
        <f>ROUND((Reference!Q$16*List!$H895)+Reference!Q$17,0)</f>
        <v>500</v>
      </c>
      <c r="Y895" s="37"/>
      <c r="Z895" s="4" t="str">
        <f t="shared" si="27"/>
        <v>POTTAWATTAMIE, Iowa</v>
      </c>
      <c r="AA895" s="42" t="s">
        <v>2885</v>
      </c>
      <c r="AB895" s="38" t="s">
        <v>54</v>
      </c>
      <c r="AC895" s="43" t="s">
        <v>2698</v>
      </c>
      <c r="AD895" s="45"/>
      <c r="AE895">
        <f t="shared" si="28"/>
        <v>0.96060000000000001</v>
      </c>
    </row>
    <row r="896" spans="1:31" x14ac:dyDescent="0.35">
      <c r="A896" s="28" t="s">
        <v>2886</v>
      </c>
      <c r="B896" s="28" t="s">
        <v>2887</v>
      </c>
      <c r="C896" s="41">
        <v>99916</v>
      </c>
      <c r="D896" s="30" t="s">
        <v>115</v>
      </c>
      <c r="E896" s="42" t="s">
        <v>2888</v>
      </c>
      <c r="F896" s="55" t="s">
        <v>2698</v>
      </c>
      <c r="G896" s="33" t="s">
        <v>64</v>
      </c>
      <c r="H896" s="44">
        <v>0.79570000000000007</v>
      </c>
      <c r="I896" s="35">
        <f>ROUND((Reference!B$16*List!$H896)+Reference!B$17,0)</f>
        <v>951</v>
      </c>
      <c r="J896" s="35">
        <f>ROUND((Reference!C$16*List!$H896)+Reference!C$17,0)</f>
        <v>1419</v>
      </c>
      <c r="K896" s="35">
        <f>ROUND((Reference!D$16*List!$H896)+Reference!D$17,0)</f>
        <v>1700</v>
      </c>
      <c r="L896" s="35">
        <f>ROUND((Reference!E$16*List!$H896)+Reference!E$17,0)</f>
        <v>2101</v>
      </c>
      <c r="M896" s="35">
        <f>ROUND((Reference!F$16*List!$H896)+Reference!F$17,0)</f>
        <v>2189</v>
      </c>
      <c r="N896" s="35">
        <f>ROUND((Reference!G$16*List!$H896)+Reference!G$17,0)</f>
        <v>2478</v>
      </c>
      <c r="O896" s="35">
        <f>ROUND((Reference!H$16*List!$H896)+Reference!H$17,0)</f>
        <v>2573</v>
      </c>
      <c r="P896" s="35">
        <f>ROUND((Reference!I$16*List!$H896)+Reference!I$17,0)</f>
        <v>2674</v>
      </c>
      <c r="Q896" s="35">
        <f>ROUND((Reference!J$16*List!$H896)+Reference!J$17,0)</f>
        <v>3096</v>
      </c>
      <c r="R896" s="35">
        <f>ROUND((Reference!K$16*List!$H896)+Reference!K$17,0)</f>
        <v>3194</v>
      </c>
      <c r="S896" s="35">
        <f>ROUND((Reference!L$16*List!$H896)+Reference!L$17,0)</f>
        <v>3447</v>
      </c>
      <c r="T896" s="35">
        <f>ROUND((Reference!M$16*List!$H896)+Reference!M$17,0)</f>
        <v>4117</v>
      </c>
      <c r="U896" s="35">
        <f>ROUND((Reference!N$16*List!$H896)+Reference!N$17,0)</f>
        <v>16610</v>
      </c>
      <c r="V896" s="36">
        <f>ROUND((Reference!O$16*List!$H896)+Reference!O$17,0)</f>
        <v>617</v>
      </c>
      <c r="W896" s="36">
        <f>ROUND((Reference!P$16*List!$H896)+Reference!P$17,0)</f>
        <v>870</v>
      </c>
      <c r="X896" s="36">
        <f>ROUND((Reference!Q$16*List!$H896)+Reference!Q$17,0)</f>
        <v>435</v>
      </c>
      <c r="Y896" s="37"/>
      <c r="Z896" s="4" t="str">
        <f t="shared" si="27"/>
        <v>POWESHIEK, Iowa</v>
      </c>
      <c r="AA896" s="42" t="s">
        <v>2888</v>
      </c>
      <c r="AB896" s="38" t="s">
        <v>54</v>
      </c>
      <c r="AC896" s="43" t="s">
        <v>2698</v>
      </c>
      <c r="AD896" s="45"/>
      <c r="AE896">
        <f t="shared" si="28"/>
        <v>0.79570000000000007</v>
      </c>
    </row>
    <row r="897" spans="1:31" x14ac:dyDescent="0.35">
      <c r="A897" s="28" t="s">
        <v>2889</v>
      </c>
      <c r="B897" s="28" t="s">
        <v>2890</v>
      </c>
      <c r="C897" s="41">
        <v>99916</v>
      </c>
      <c r="D897" s="30" t="s">
        <v>115</v>
      </c>
      <c r="E897" s="42" t="s">
        <v>2891</v>
      </c>
      <c r="F897" s="55" t="s">
        <v>2698</v>
      </c>
      <c r="G897" s="33" t="s">
        <v>64</v>
      </c>
      <c r="H897" s="44">
        <v>0.79570000000000007</v>
      </c>
      <c r="I897" s="35">
        <f>ROUND((Reference!B$16*List!$H897)+Reference!B$17,0)</f>
        <v>951</v>
      </c>
      <c r="J897" s="35">
        <f>ROUND((Reference!C$16*List!$H897)+Reference!C$17,0)</f>
        <v>1419</v>
      </c>
      <c r="K897" s="35">
        <f>ROUND((Reference!D$16*List!$H897)+Reference!D$17,0)</f>
        <v>1700</v>
      </c>
      <c r="L897" s="35">
        <f>ROUND((Reference!E$16*List!$H897)+Reference!E$17,0)</f>
        <v>2101</v>
      </c>
      <c r="M897" s="35">
        <f>ROUND((Reference!F$16*List!$H897)+Reference!F$17,0)</f>
        <v>2189</v>
      </c>
      <c r="N897" s="35">
        <f>ROUND((Reference!G$16*List!$H897)+Reference!G$17,0)</f>
        <v>2478</v>
      </c>
      <c r="O897" s="35">
        <f>ROUND((Reference!H$16*List!$H897)+Reference!H$17,0)</f>
        <v>2573</v>
      </c>
      <c r="P897" s="35">
        <f>ROUND((Reference!I$16*List!$H897)+Reference!I$17,0)</f>
        <v>2674</v>
      </c>
      <c r="Q897" s="35">
        <f>ROUND((Reference!J$16*List!$H897)+Reference!J$17,0)</f>
        <v>3096</v>
      </c>
      <c r="R897" s="35">
        <f>ROUND((Reference!K$16*List!$H897)+Reference!K$17,0)</f>
        <v>3194</v>
      </c>
      <c r="S897" s="35">
        <f>ROUND((Reference!L$16*List!$H897)+Reference!L$17,0)</f>
        <v>3447</v>
      </c>
      <c r="T897" s="35">
        <f>ROUND((Reference!M$16*List!$H897)+Reference!M$17,0)</f>
        <v>4117</v>
      </c>
      <c r="U897" s="35">
        <f>ROUND((Reference!N$16*List!$H897)+Reference!N$17,0)</f>
        <v>16610</v>
      </c>
      <c r="V897" s="36">
        <f>ROUND((Reference!O$16*List!$H897)+Reference!O$17,0)</f>
        <v>617</v>
      </c>
      <c r="W897" s="36">
        <f>ROUND((Reference!P$16*List!$H897)+Reference!P$17,0)</f>
        <v>870</v>
      </c>
      <c r="X897" s="36">
        <f>ROUND((Reference!Q$16*List!$H897)+Reference!Q$17,0)</f>
        <v>435</v>
      </c>
      <c r="Y897" s="37"/>
      <c r="Z897" s="4" t="str">
        <f t="shared" si="27"/>
        <v>RINGGOLD, Iowa</v>
      </c>
      <c r="AA897" s="42" t="s">
        <v>2891</v>
      </c>
      <c r="AB897" s="38" t="s">
        <v>54</v>
      </c>
      <c r="AC897" s="43" t="s">
        <v>2698</v>
      </c>
      <c r="AD897" s="45"/>
      <c r="AE897">
        <f t="shared" si="28"/>
        <v>0.79570000000000007</v>
      </c>
    </row>
    <row r="898" spans="1:31" x14ac:dyDescent="0.35">
      <c r="A898" s="28" t="s">
        <v>2892</v>
      </c>
      <c r="B898" s="28" t="s">
        <v>2893</v>
      </c>
      <c r="C898" s="41">
        <v>99916</v>
      </c>
      <c r="D898" s="30" t="s">
        <v>115</v>
      </c>
      <c r="E898" s="42" t="s">
        <v>2894</v>
      </c>
      <c r="F898" s="55" t="s">
        <v>2698</v>
      </c>
      <c r="G898" s="33" t="s">
        <v>64</v>
      </c>
      <c r="H898" s="44">
        <v>0.79570000000000007</v>
      </c>
      <c r="I898" s="35">
        <f>ROUND((Reference!B$16*List!$H898)+Reference!B$17,0)</f>
        <v>951</v>
      </c>
      <c r="J898" s="35">
        <f>ROUND((Reference!C$16*List!$H898)+Reference!C$17,0)</f>
        <v>1419</v>
      </c>
      <c r="K898" s="35">
        <f>ROUND((Reference!D$16*List!$H898)+Reference!D$17,0)</f>
        <v>1700</v>
      </c>
      <c r="L898" s="35">
        <f>ROUND((Reference!E$16*List!$H898)+Reference!E$17,0)</f>
        <v>2101</v>
      </c>
      <c r="M898" s="35">
        <f>ROUND((Reference!F$16*List!$H898)+Reference!F$17,0)</f>
        <v>2189</v>
      </c>
      <c r="N898" s="35">
        <f>ROUND((Reference!G$16*List!$H898)+Reference!G$17,0)</f>
        <v>2478</v>
      </c>
      <c r="O898" s="35">
        <f>ROUND((Reference!H$16*List!$H898)+Reference!H$17,0)</f>
        <v>2573</v>
      </c>
      <c r="P898" s="35">
        <f>ROUND((Reference!I$16*List!$H898)+Reference!I$17,0)</f>
        <v>2674</v>
      </c>
      <c r="Q898" s="35">
        <f>ROUND((Reference!J$16*List!$H898)+Reference!J$17,0)</f>
        <v>3096</v>
      </c>
      <c r="R898" s="35">
        <f>ROUND((Reference!K$16*List!$H898)+Reference!K$17,0)</f>
        <v>3194</v>
      </c>
      <c r="S898" s="35">
        <f>ROUND((Reference!L$16*List!$H898)+Reference!L$17,0)</f>
        <v>3447</v>
      </c>
      <c r="T898" s="35">
        <f>ROUND((Reference!M$16*List!$H898)+Reference!M$17,0)</f>
        <v>4117</v>
      </c>
      <c r="U898" s="35">
        <f>ROUND((Reference!N$16*List!$H898)+Reference!N$17,0)</f>
        <v>16610</v>
      </c>
      <c r="V898" s="36">
        <f>ROUND((Reference!O$16*List!$H898)+Reference!O$17,0)</f>
        <v>617</v>
      </c>
      <c r="W898" s="36">
        <f>ROUND((Reference!P$16*List!$H898)+Reference!P$17,0)</f>
        <v>870</v>
      </c>
      <c r="X898" s="36">
        <f>ROUND((Reference!Q$16*List!$H898)+Reference!Q$17,0)</f>
        <v>435</v>
      </c>
      <c r="Y898" s="37"/>
      <c r="Z898" s="4" t="str">
        <f t="shared" si="27"/>
        <v>SAC, Iowa</v>
      </c>
      <c r="AA898" s="42" t="s">
        <v>2894</v>
      </c>
      <c r="AB898" s="38" t="s">
        <v>54</v>
      </c>
      <c r="AC898" s="43" t="s">
        <v>2698</v>
      </c>
      <c r="AD898" s="45"/>
      <c r="AE898">
        <f t="shared" si="28"/>
        <v>0.79570000000000007</v>
      </c>
    </row>
    <row r="899" spans="1:31" x14ac:dyDescent="0.35">
      <c r="A899" s="28" t="s">
        <v>2895</v>
      </c>
      <c r="B899" s="28" t="s">
        <v>2896</v>
      </c>
      <c r="C899" s="41">
        <v>19340</v>
      </c>
      <c r="D899" s="30" t="s">
        <v>634</v>
      </c>
      <c r="E899" s="42" t="s">
        <v>736</v>
      </c>
      <c r="F899" s="54" t="s">
        <v>2698</v>
      </c>
      <c r="G899" s="33" t="s">
        <v>53</v>
      </c>
      <c r="H899" s="44">
        <v>0.7954</v>
      </c>
      <c r="I899" s="35">
        <f>ROUND((Reference!B$16*List!$H899)+Reference!B$17,0)</f>
        <v>951</v>
      </c>
      <c r="J899" s="35">
        <f>ROUND((Reference!C$16*List!$H899)+Reference!C$17,0)</f>
        <v>1418</v>
      </c>
      <c r="K899" s="35">
        <f>ROUND((Reference!D$16*List!$H899)+Reference!D$17,0)</f>
        <v>1699</v>
      </c>
      <c r="L899" s="35">
        <f>ROUND((Reference!E$16*List!$H899)+Reference!E$17,0)</f>
        <v>2101</v>
      </c>
      <c r="M899" s="35">
        <f>ROUND((Reference!F$16*List!$H899)+Reference!F$17,0)</f>
        <v>2189</v>
      </c>
      <c r="N899" s="35">
        <f>ROUND((Reference!G$16*List!$H899)+Reference!G$17,0)</f>
        <v>2478</v>
      </c>
      <c r="O899" s="35">
        <f>ROUND((Reference!H$16*List!$H899)+Reference!H$17,0)</f>
        <v>2572</v>
      </c>
      <c r="P899" s="35">
        <f>ROUND((Reference!I$16*List!$H899)+Reference!I$17,0)</f>
        <v>2673</v>
      </c>
      <c r="Q899" s="35">
        <f>ROUND((Reference!J$16*List!$H899)+Reference!J$17,0)</f>
        <v>3096</v>
      </c>
      <c r="R899" s="35">
        <f>ROUND((Reference!K$16*List!$H899)+Reference!K$17,0)</f>
        <v>3194</v>
      </c>
      <c r="S899" s="35">
        <f>ROUND((Reference!L$16*List!$H899)+Reference!L$17,0)</f>
        <v>3446</v>
      </c>
      <c r="T899" s="35">
        <f>ROUND((Reference!M$16*List!$H899)+Reference!M$17,0)</f>
        <v>4116</v>
      </c>
      <c r="U899" s="35">
        <f>ROUND((Reference!N$16*List!$H899)+Reference!N$17,0)</f>
        <v>16605</v>
      </c>
      <c r="V899" s="36">
        <f>ROUND((Reference!O$16*List!$H899)+Reference!O$17,0)</f>
        <v>617</v>
      </c>
      <c r="W899" s="36">
        <f>ROUND((Reference!P$16*List!$H899)+Reference!P$17,0)</f>
        <v>870</v>
      </c>
      <c r="X899" s="36">
        <f>ROUND((Reference!Q$16*List!$H899)+Reference!Q$17,0)</f>
        <v>435</v>
      </c>
      <c r="Y899" s="37"/>
      <c r="Z899" s="4" t="str">
        <f t="shared" si="27"/>
        <v>SCOTT, Iowa</v>
      </c>
      <c r="AA899" s="42" t="s">
        <v>736</v>
      </c>
      <c r="AB899" s="38" t="s">
        <v>54</v>
      </c>
      <c r="AC899" s="43" t="s">
        <v>2698</v>
      </c>
      <c r="AD899" s="45"/>
      <c r="AE899">
        <f t="shared" si="28"/>
        <v>0.7954</v>
      </c>
    </row>
    <row r="900" spans="1:31" x14ac:dyDescent="0.35">
      <c r="A900" s="28" t="s">
        <v>2897</v>
      </c>
      <c r="B900" s="28" t="s">
        <v>2898</v>
      </c>
      <c r="C900" s="29">
        <v>99916</v>
      </c>
      <c r="D900" s="30" t="s">
        <v>115</v>
      </c>
      <c r="E900" s="31" t="s">
        <v>299</v>
      </c>
      <c r="F900" s="55" t="s">
        <v>2698</v>
      </c>
      <c r="G900" s="33" t="s">
        <v>64</v>
      </c>
      <c r="H900" s="40">
        <v>0.79570000000000007</v>
      </c>
      <c r="I900" s="35">
        <f>ROUND((Reference!B$16*List!$H900)+Reference!B$17,0)</f>
        <v>951</v>
      </c>
      <c r="J900" s="35">
        <f>ROUND((Reference!C$16*List!$H900)+Reference!C$17,0)</f>
        <v>1419</v>
      </c>
      <c r="K900" s="35">
        <f>ROUND((Reference!D$16*List!$H900)+Reference!D$17,0)</f>
        <v>1700</v>
      </c>
      <c r="L900" s="35">
        <f>ROUND((Reference!E$16*List!$H900)+Reference!E$17,0)</f>
        <v>2101</v>
      </c>
      <c r="M900" s="35">
        <f>ROUND((Reference!F$16*List!$H900)+Reference!F$17,0)</f>
        <v>2189</v>
      </c>
      <c r="N900" s="35">
        <f>ROUND((Reference!G$16*List!$H900)+Reference!G$17,0)</f>
        <v>2478</v>
      </c>
      <c r="O900" s="35">
        <f>ROUND((Reference!H$16*List!$H900)+Reference!H$17,0)</f>
        <v>2573</v>
      </c>
      <c r="P900" s="35">
        <f>ROUND((Reference!I$16*List!$H900)+Reference!I$17,0)</f>
        <v>2674</v>
      </c>
      <c r="Q900" s="35">
        <f>ROUND((Reference!J$16*List!$H900)+Reference!J$17,0)</f>
        <v>3096</v>
      </c>
      <c r="R900" s="35">
        <f>ROUND((Reference!K$16*List!$H900)+Reference!K$17,0)</f>
        <v>3194</v>
      </c>
      <c r="S900" s="35">
        <f>ROUND((Reference!L$16*List!$H900)+Reference!L$17,0)</f>
        <v>3447</v>
      </c>
      <c r="T900" s="35">
        <f>ROUND((Reference!M$16*List!$H900)+Reference!M$17,0)</f>
        <v>4117</v>
      </c>
      <c r="U900" s="35">
        <f>ROUND((Reference!N$16*List!$H900)+Reference!N$17,0)</f>
        <v>16610</v>
      </c>
      <c r="V900" s="36">
        <f>ROUND((Reference!O$16*List!$H900)+Reference!O$17,0)</f>
        <v>617</v>
      </c>
      <c r="W900" s="36">
        <f>ROUND((Reference!P$16*List!$H900)+Reference!P$17,0)</f>
        <v>870</v>
      </c>
      <c r="X900" s="36">
        <f>ROUND((Reference!Q$16*List!$H900)+Reference!Q$17,0)</f>
        <v>435</v>
      </c>
      <c r="Y900" s="37"/>
      <c r="Z900" s="4" t="str">
        <f t="shared" si="27"/>
        <v>SHELBY, Iowa</v>
      </c>
      <c r="AA900" s="31" t="s">
        <v>299</v>
      </c>
      <c r="AB900" s="38" t="s">
        <v>54</v>
      </c>
      <c r="AC900" s="32" t="s">
        <v>2698</v>
      </c>
      <c r="AD900" s="39"/>
      <c r="AE900">
        <f t="shared" si="28"/>
        <v>0.79570000000000007</v>
      </c>
    </row>
    <row r="901" spans="1:31" x14ac:dyDescent="0.35">
      <c r="A901" s="28" t="s">
        <v>2899</v>
      </c>
      <c r="B901" s="28" t="s">
        <v>2900</v>
      </c>
      <c r="C901" s="41">
        <v>99916</v>
      </c>
      <c r="D901" s="30" t="s">
        <v>115</v>
      </c>
      <c r="E901" s="42" t="s">
        <v>2901</v>
      </c>
      <c r="F901" s="55" t="s">
        <v>2698</v>
      </c>
      <c r="G901" s="33" t="s">
        <v>64</v>
      </c>
      <c r="H901" s="44">
        <v>0.79570000000000007</v>
      </c>
      <c r="I901" s="35">
        <f>ROUND((Reference!B$16*List!$H901)+Reference!B$17,0)</f>
        <v>951</v>
      </c>
      <c r="J901" s="35">
        <f>ROUND((Reference!C$16*List!$H901)+Reference!C$17,0)</f>
        <v>1419</v>
      </c>
      <c r="K901" s="35">
        <f>ROUND((Reference!D$16*List!$H901)+Reference!D$17,0)</f>
        <v>1700</v>
      </c>
      <c r="L901" s="35">
        <f>ROUND((Reference!E$16*List!$H901)+Reference!E$17,0)</f>
        <v>2101</v>
      </c>
      <c r="M901" s="35">
        <f>ROUND((Reference!F$16*List!$H901)+Reference!F$17,0)</f>
        <v>2189</v>
      </c>
      <c r="N901" s="35">
        <f>ROUND((Reference!G$16*List!$H901)+Reference!G$17,0)</f>
        <v>2478</v>
      </c>
      <c r="O901" s="35">
        <f>ROUND((Reference!H$16*List!$H901)+Reference!H$17,0)</f>
        <v>2573</v>
      </c>
      <c r="P901" s="35">
        <f>ROUND((Reference!I$16*List!$H901)+Reference!I$17,0)</f>
        <v>2674</v>
      </c>
      <c r="Q901" s="35">
        <f>ROUND((Reference!J$16*List!$H901)+Reference!J$17,0)</f>
        <v>3096</v>
      </c>
      <c r="R901" s="35">
        <f>ROUND((Reference!K$16*List!$H901)+Reference!K$17,0)</f>
        <v>3194</v>
      </c>
      <c r="S901" s="35">
        <f>ROUND((Reference!L$16*List!$H901)+Reference!L$17,0)</f>
        <v>3447</v>
      </c>
      <c r="T901" s="35">
        <f>ROUND((Reference!M$16*List!$H901)+Reference!M$17,0)</f>
        <v>4117</v>
      </c>
      <c r="U901" s="35">
        <f>ROUND((Reference!N$16*List!$H901)+Reference!N$17,0)</f>
        <v>16610</v>
      </c>
      <c r="V901" s="36">
        <f>ROUND((Reference!O$16*List!$H901)+Reference!O$17,0)</f>
        <v>617</v>
      </c>
      <c r="W901" s="36">
        <f>ROUND((Reference!P$16*List!$H901)+Reference!P$17,0)</f>
        <v>870</v>
      </c>
      <c r="X901" s="36">
        <f>ROUND((Reference!Q$16*List!$H901)+Reference!Q$17,0)</f>
        <v>435</v>
      </c>
      <c r="Y901" s="37"/>
      <c r="Z901" s="4" t="str">
        <f t="shared" si="27"/>
        <v>SIOUX, Iowa</v>
      </c>
      <c r="AA901" s="42" t="s">
        <v>2901</v>
      </c>
      <c r="AB901" s="38" t="s">
        <v>54</v>
      </c>
      <c r="AC901" s="43" t="s">
        <v>2698</v>
      </c>
      <c r="AD901" s="45"/>
      <c r="AE901">
        <f t="shared" si="28"/>
        <v>0.79570000000000007</v>
      </c>
    </row>
    <row r="902" spans="1:31" x14ac:dyDescent="0.35">
      <c r="A902" s="28" t="s">
        <v>2902</v>
      </c>
      <c r="B902" s="28" t="s">
        <v>2903</v>
      </c>
      <c r="C902" s="41">
        <v>11180</v>
      </c>
      <c r="D902" s="30" t="s">
        <v>323</v>
      </c>
      <c r="E902" s="42" t="s">
        <v>2904</v>
      </c>
      <c r="F902" s="54" t="s">
        <v>2698</v>
      </c>
      <c r="G902" s="33" t="s">
        <v>53</v>
      </c>
      <c r="H902" s="40">
        <v>0.86670000000000003</v>
      </c>
      <c r="I902" s="35">
        <f>ROUND((Reference!B$16*List!$H902)+Reference!B$17,0)</f>
        <v>1012</v>
      </c>
      <c r="J902" s="35">
        <f>ROUND((Reference!C$16*List!$H902)+Reference!C$17,0)</f>
        <v>1509</v>
      </c>
      <c r="K902" s="35">
        <f>ROUND((Reference!D$16*List!$H902)+Reference!D$17,0)</f>
        <v>1809</v>
      </c>
      <c r="L902" s="35">
        <f>ROUND((Reference!E$16*List!$H902)+Reference!E$17,0)</f>
        <v>2236</v>
      </c>
      <c r="M902" s="35">
        <f>ROUND((Reference!F$16*List!$H902)+Reference!F$17,0)</f>
        <v>2329</v>
      </c>
      <c r="N902" s="35">
        <f>ROUND((Reference!G$16*List!$H902)+Reference!G$17,0)</f>
        <v>2637</v>
      </c>
      <c r="O902" s="35">
        <f>ROUND((Reference!H$16*List!$H902)+Reference!H$17,0)</f>
        <v>2738</v>
      </c>
      <c r="P902" s="35">
        <f>ROUND((Reference!I$16*List!$H902)+Reference!I$17,0)</f>
        <v>2845</v>
      </c>
      <c r="Q902" s="35">
        <f>ROUND((Reference!J$16*List!$H902)+Reference!J$17,0)</f>
        <v>3295</v>
      </c>
      <c r="R902" s="35">
        <f>ROUND((Reference!K$16*List!$H902)+Reference!K$17,0)</f>
        <v>3399</v>
      </c>
      <c r="S902" s="35">
        <f>ROUND((Reference!L$16*List!$H902)+Reference!L$17,0)</f>
        <v>3667</v>
      </c>
      <c r="T902" s="35">
        <f>ROUND((Reference!M$16*List!$H902)+Reference!M$17,0)</f>
        <v>4380</v>
      </c>
      <c r="U902" s="35">
        <f>ROUND((Reference!N$16*List!$H902)+Reference!N$17,0)</f>
        <v>17672</v>
      </c>
      <c r="V902" s="36">
        <f>ROUND((Reference!O$16*List!$H902)+Reference!O$17,0)</f>
        <v>657</v>
      </c>
      <c r="W902" s="36">
        <f>ROUND((Reference!P$16*List!$H902)+Reference!P$17,0)</f>
        <v>926</v>
      </c>
      <c r="X902" s="36">
        <f>ROUND((Reference!Q$16*List!$H902)+Reference!Q$17,0)</f>
        <v>463</v>
      </c>
      <c r="Y902" s="37"/>
      <c r="Z902" s="4" t="str">
        <f t="shared" si="27"/>
        <v>STORY, Iowa</v>
      </c>
      <c r="AA902" s="31" t="s">
        <v>2904</v>
      </c>
      <c r="AB902" s="38" t="s">
        <v>54</v>
      </c>
      <c r="AC902" s="32" t="s">
        <v>2698</v>
      </c>
      <c r="AD902" s="39"/>
      <c r="AE902">
        <f t="shared" si="28"/>
        <v>0.86670000000000003</v>
      </c>
    </row>
    <row r="903" spans="1:31" x14ac:dyDescent="0.35">
      <c r="A903" s="28" t="s">
        <v>2905</v>
      </c>
      <c r="B903" s="28" t="s">
        <v>2906</v>
      </c>
      <c r="C903" s="41">
        <v>99916</v>
      </c>
      <c r="D903" s="30" t="s">
        <v>115</v>
      </c>
      <c r="E903" s="42" t="s">
        <v>2907</v>
      </c>
      <c r="F903" s="55" t="s">
        <v>2698</v>
      </c>
      <c r="G903" s="33" t="s">
        <v>64</v>
      </c>
      <c r="H903" s="40">
        <v>0.79570000000000007</v>
      </c>
      <c r="I903" s="35">
        <f>ROUND((Reference!B$16*List!$H903)+Reference!B$17,0)</f>
        <v>951</v>
      </c>
      <c r="J903" s="35">
        <f>ROUND((Reference!C$16*List!$H903)+Reference!C$17,0)</f>
        <v>1419</v>
      </c>
      <c r="K903" s="35">
        <f>ROUND((Reference!D$16*List!$H903)+Reference!D$17,0)</f>
        <v>1700</v>
      </c>
      <c r="L903" s="35">
        <f>ROUND((Reference!E$16*List!$H903)+Reference!E$17,0)</f>
        <v>2101</v>
      </c>
      <c r="M903" s="35">
        <f>ROUND((Reference!F$16*List!$H903)+Reference!F$17,0)</f>
        <v>2189</v>
      </c>
      <c r="N903" s="35">
        <f>ROUND((Reference!G$16*List!$H903)+Reference!G$17,0)</f>
        <v>2478</v>
      </c>
      <c r="O903" s="35">
        <f>ROUND((Reference!H$16*List!$H903)+Reference!H$17,0)</f>
        <v>2573</v>
      </c>
      <c r="P903" s="35">
        <f>ROUND((Reference!I$16*List!$H903)+Reference!I$17,0)</f>
        <v>2674</v>
      </c>
      <c r="Q903" s="35">
        <f>ROUND((Reference!J$16*List!$H903)+Reference!J$17,0)</f>
        <v>3096</v>
      </c>
      <c r="R903" s="35">
        <f>ROUND((Reference!K$16*List!$H903)+Reference!K$17,0)</f>
        <v>3194</v>
      </c>
      <c r="S903" s="35">
        <f>ROUND((Reference!L$16*List!$H903)+Reference!L$17,0)</f>
        <v>3447</v>
      </c>
      <c r="T903" s="35">
        <f>ROUND((Reference!M$16*List!$H903)+Reference!M$17,0)</f>
        <v>4117</v>
      </c>
      <c r="U903" s="35">
        <f>ROUND((Reference!N$16*List!$H903)+Reference!N$17,0)</f>
        <v>16610</v>
      </c>
      <c r="V903" s="36">
        <f>ROUND((Reference!O$16*List!$H903)+Reference!O$17,0)</f>
        <v>617</v>
      </c>
      <c r="W903" s="36">
        <f>ROUND((Reference!P$16*List!$H903)+Reference!P$17,0)</f>
        <v>870</v>
      </c>
      <c r="X903" s="36">
        <f>ROUND((Reference!Q$16*List!$H903)+Reference!Q$17,0)</f>
        <v>435</v>
      </c>
      <c r="Y903" s="37"/>
      <c r="Z903" s="4" t="str">
        <f t="shared" si="27"/>
        <v>TAMA, Iowa</v>
      </c>
      <c r="AA903" s="31" t="s">
        <v>2907</v>
      </c>
      <c r="AB903" s="38" t="s">
        <v>54</v>
      </c>
      <c r="AC903" s="32" t="s">
        <v>2698</v>
      </c>
      <c r="AD903" s="39"/>
      <c r="AE903">
        <f t="shared" si="28"/>
        <v>0.79570000000000007</v>
      </c>
    </row>
    <row r="904" spans="1:31" x14ac:dyDescent="0.35">
      <c r="A904" s="28" t="s">
        <v>2908</v>
      </c>
      <c r="B904" s="28" t="s">
        <v>2909</v>
      </c>
      <c r="C904" s="41">
        <v>99916</v>
      </c>
      <c r="D904" s="30" t="s">
        <v>115</v>
      </c>
      <c r="E904" s="42" t="s">
        <v>1566</v>
      </c>
      <c r="F904" s="55" t="s">
        <v>2698</v>
      </c>
      <c r="G904" s="33" t="s">
        <v>64</v>
      </c>
      <c r="H904" s="44">
        <v>0.79570000000000007</v>
      </c>
      <c r="I904" s="35">
        <f>ROUND((Reference!B$16*List!$H904)+Reference!B$17,0)</f>
        <v>951</v>
      </c>
      <c r="J904" s="35">
        <f>ROUND((Reference!C$16*List!$H904)+Reference!C$17,0)</f>
        <v>1419</v>
      </c>
      <c r="K904" s="35">
        <f>ROUND((Reference!D$16*List!$H904)+Reference!D$17,0)</f>
        <v>1700</v>
      </c>
      <c r="L904" s="35">
        <f>ROUND((Reference!E$16*List!$H904)+Reference!E$17,0)</f>
        <v>2101</v>
      </c>
      <c r="M904" s="35">
        <f>ROUND((Reference!F$16*List!$H904)+Reference!F$17,0)</f>
        <v>2189</v>
      </c>
      <c r="N904" s="35">
        <f>ROUND((Reference!G$16*List!$H904)+Reference!G$17,0)</f>
        <v>2478</v>
      </c>
      <c r="O904" s="35">
        <f>ROUND((Reference!H$16*List!$H904)+Reference!H$17,0)</f>
        <v>2573</v>
      </c>
      <c r="P904" s="35">
        <f>ROUND((Reference!I$16*List!$H904)+Reference!I$17,0)</f>
        <v>2674</v>
      </c>
      <c r="Q904" s="35">
        <f>ROUND((Reference!J$16*List!$H904)+Reference!J$17,0)</f>
        <v>3096</v>
      </c>
      <c r="R904" s="35">
        <f>ROUND((Reference!K$16*List!$H904)+Reference!K$17,0)</f>
        <v>3194</v>
      </c>
      <c r="S904" s="35">
        <f>ROUND((Reference!L$16*List!$H904)+Reference!L$17,0)</f>
        <v>3447</v>
      </c>
      <c r="T904" s="35">
        <f>ROUND((Reference!M$16*List!$H904)+Reference!M$17,0)</f>
        <v>4117</v>
      </c>
      <c r="U904" s="35">
        <f>ROUND((Reference!N$16*List!$H904)+Reference!N$17,0)</f>
        <v>16610</v>
      </c>
      <c r="V904" s="36">
        <f>ROUND((Reference!O$16*List!$H904)+Reference!O$17,0)</f>
        <v>617</v>
      </c>
      <c r="W904" s="36">
        <f>ROUND((Reference!P$16*List!$H904)+Reference!P$17,0)</f>
        <v>870</v>
      </c>
      <c r="X904" s="36">
        <f>ROUND((Reference!Q$16*List!$H904)+Reference!Q$17,0)</f>
        <v>435</v>
      </c>
      <c r="Y904" s="37"/>
      <c r="Z904" s="4" t="str">
        <f t="shared" si="27"/>
        <v>TAYLOR, Iowa</v>
      </c>
      <c r="AA904" s="42" t="s">
        <v>1566</v>
      </c>
      <c r="AB904" s="38" t="s">
        <v>54</v>
      </c>
      <c r="AC904" s="43" t="s">
        <v>2698</v>
      </c>
      <c r="AD904" s="45"/>
      <c r="AE904">
        <f t="shared" si="28"/>
        <v>0.79570000000000007</v>
      </c>
    </row>
    <row r="905" spans="1:31" x14ac:dyDescent="0.35">
      <c r="A905" s="28" t="s">
        <v>2910</v>
      </c>
      <c r="B905" s="28" t="s">
        <v>2911</v>
      </c>
      <c r="C905" s="41">
        <v>99916</v>
      </c>
      <c r="D905" s="30" t="s">
        <v>115</v>
      </c>
      <c r="E905" s="42" t="s">
        <v>757</v>
      </c>
      <c r="F905" s="55" t="s">
        <v>2698</v>
      </c>
      <c r="G905" s="33" t="s">
        <v>64</v>
      </c>
      <c r="H905" s="44">
        <v>0.79570000000000007</v>
      </c>
      <c r="I905" s="35">
        <f>ROUND((Reference!B$16*List!$H905)+Reference!B$17,0)</f>
        <v>951</v>
      </c>
      <c r="J905" s="35">
        <f>ROUND((Reference!C$16*List!$H905)+Reference!C$17,0)</f>
        <v>1419</v>
      </c>
      <c r="K905" s="35">
        <f>ROUND((Reference!D$16*List!$H905)+Reference!D$17,0)</f>
        <v>1700</v>
      </c>
      <c r="L905" s="35">
        <f>ROUND((Reference!E$16*List!$H905)+Reference!E$17,0)</f>
        <v>2101</v>
      </c>
      <c r="M905" s="35">
        <f>ROUND((Reference!F$16*List!$H905)+Reference!F$17,0)</f>
        <v>2189</v>
      </c>
      <c r="N905" s="35">
        <f>ROUND((Reference!G$16*List!$H905)+Reference!G$17,0)</f>
        <v>2478</v>
      </c>
      <c r="O905" s="35">
        <f>ROUND((Reference!H$16*List!$H905)+Reference!H$17,0)</f>
        <v>2573</v>
      </c>
      <c r="P905" s="35">
        <f>ROUND((Reference!I$16*List!$H905)+Reference!I$17,0)</f>
        <v>2674</v>
      </c>
      <c r="Q905" s="35">
        <f>ROUND((Reference!J$16*List!$H905)+Reference!J$17,0)</f>
        <v>3096</v>
      </c>
      <c r="R905" s="35">
        <f>ROUND((Reference!K$16*List!$H905)+Reference!K$17,0)</f>
        <v>3194</v>
      </c>
      <c r="S905" s="35">
        <f>ROUND((Reference!L$16*List!$H905)+Reference!L$17,0)</f>
        <v>3447</v>
      </c>
      <c r="T905" s="35">
        <f>ROUND((Reference!M$16*List!$H905)+Reference!M$17,0)</f>
        <v>4117</v>
      </c>
      <c r="U905" s="35">
        <f>ROUND((Reference!N$16*List!$H905)+Reference!N$17,0)</f>
        <v>16610</v>
      </c>
      <c r="V905" s="36">
        <f>ROUND((Reference!O$16*List!$H905)+Reference!O$17,0)</f>
        <v>617</v>
      </c>
      <c r="W905" s="36">
        <f>ROUND((Reference!P$16*List!$H905)+Reference!P$17,0)</f>
        <v>870</v>
      </c>
      <c r="X905" s="36">
        <f>ROUND((Reference!Q$16*List!$H905)+Reference!Q$17,0)</f>
        <v>435</v>
      </c>
      <c r="Y905" s="37"/>
      <c r="Z905" s="4" t="str">
        <f t="shared" si="27"/>
        <v>UNION, Iowa</v>
      </c>
      <c r="AA905" s="42" t="s">
        <v>757</v>
      </c>
      <c r="AB905" s="38" t="s">
        <v>54</v>
      </c>
      <c r="AC905" s="43" t="s">
        <v>2698</v>
      </c>
      <c r="AD905" s="45"/>
      <c r="AE905">
        <f t="shared" si="28"/>
        <v>0.79570000000000007</v>
      </c>
    </row>
    <row r="906" spans="1:31" x14ac:dyDescent="0.35">
      <c r="A906" s="28" t="s">
        <v>2912</v>
      </c>
      <c r="B906" s="28" t="s">
        <v>2913</v>
      </c>
      <c r="C906" s="41">
        <v>99916</v>
      </c>
      <c r="D906" s="30" t="s">
        <v>115</v>
      </c>
      <c r="E906" s="42" t="s">
        <v>761</v>
      </c>
      <c r="F906" s="55" t="s">
        <v>2698</v>
      </c>
      <c r="G906" s="33" t="s">
        <v>64</v>
      </c>
      <c r="H906" s="44">
        <v>0.79570000000000007</v>
      </c>
      <c r="I906" s="35">
        <f>ROUND((Reference!B$16*List!$H906)+Reference!B$17,0)</f>
        <v>951</v>
      </c>
      <c r="J906" s="35">
        <f>ROUND((Reference!C$16*List!$H906)+Reference!C$17,0)</f>
        <v>1419</v>
      </c>
      <c r="K906" s="35">
        <f>ROUND((Reference!D$16*List!$H906)+Reference!D$17,0)</f>
        <v>1700</v>
      </c>
      <c r="L906" s="35">
        <f>ROUND((Reference!E$16*List!$H906)+Reference!E$17,0)</f>
        <v>2101</v>
      </c>
      <c r="M906" s="35">
        <f>ROUND((Reference!F$16*List!$H906)+Reference!F$17,0)</f>
        <v>2189</v>
      </c>
      <c r="N906" s="35">
        <f>ROUND((Reference!G$16*List!$H906)+Reference!G$17,0)</f>
        <v>2478</v>
      </c>
      <c r="O906" s="35">
        <f>ROUND((Reference!H$16*List!$H906)+Reference!H$17,0)</f>
        <v>2573</v>
      </c>
      <c r="P906" s="35">
        <f>ROUND((Reference!I$16*List!$H906)+Reference!I$17,0)</f>
        <v>2674</v>
      </c>
      <c r="Q906" s="35">
        <f>ROUND((Reference!J$16*List!$H906)+Reference!J$17,0)</f>
        <v>3096</v>
      </c>
      <c r="R906" s="35">
        <f>ROUND((Reference!K$16*List!$H906)+Reference!K$17,0)</f>
        <v>3194</v>
      </c>
      <c r="S906" s="35">
        <f>ROUND((Reference!L$16*List!$H906)+Reference!L$17,0)</f>
        <v>3447</v>
      </c>
      <c r="T906" s="35">
        <f>ROUND((Reference!M$16*List!$H906)+Reference!M$17,0)</f>
        <v>4117</v>
      </c>
      <c r="U906" s="35">
        <f>ROUND((Reference!N$16*List!$H906)+Reference!N$17,0)</f>
        <v>16610</v>
      </c>
      <c r="V906" s="36">
        <f>ROUND((Reference!O$16*List!$H906)+Reference!O$17,0)</f>
        <v>617</v>
      </c>
      <c r="W906" s="36">
        <f>ROUND((Reference!P$16*List!$H906)+Reference!P$17,0)</f>
        <v>870</v>
      </c>
      <c r="X906" s="36">
        <f>ROUND((Reference!Q$16*List!$H906)+Reference!Q$17,0)</f>
        <v>435</v>
      </c>
      <c r="Y906" s="37"/>
      <c r="Z906" s="4" t="str">
        <f t="shared" si="27"/>
        <v>VAN BUREN, Iowa</v>
      </c>
      <c r="AA906" s="42" t="s">
        <v>761</v>
      </c>
      <c r="AB906" s="38" t="s">
        <v>54</v>
      </c>
      <c r="AC906" s="43" t="s">
        <v>2698</v>
      </c>
      <c r="AD906" s="45"/>
      <c r="AE906">
        <f t="shared" si="28"/>
        <v>0.79570000000000007</v>
      </c>
    </row>
    <row r="907" spans="1:31" x14ac:dyDescent="0.35">
      <c r="A907" s="28" t="s">
        <v>2914</v>
      </c>
      <c r="B907" s="28" t="s">
        <v>2915</v>
      </c>
      <c r="C907" s="41">
        <v>99916</v>
      </c>
      <c r="D907" s="30" t="s">
        <v>115</v>
      </c>
      <c r="E907" s="42" t="s">
        <v>2916</v>
      </c>
      <c r="F907" s="55" t="s">
        <v>2698</v>
      </c>
      <c r="G907" s="33" t="s">
        <v>64</v>
      </c>
      <c r="H907" s="40">
        <v>0.79570000000000007</v>
      </c>
      <c r="I907" s="35">
        <f>ROUND((Reference!B$16*List!$H907)+Reference!B$17,0)</f>
        <v>951</v>
      </c>
      <c r="J907" s="35">
        <f>ROUND((Reference!C$16*List!$H907)+Reference!C$17,0)</f>
        <v>1419</v>
      </c>
      <c r="K907" s="35">
        <f>ROUND((Reference!D$16*List!$H907)+Reference!D$17,0)</f>
        <v>1700</v>
      </c>
      <c r="L907" s="35">
        <f>ROUND((Reference!E$16*List!$H907)+Reference!E$17,0)</f>
        <v>2101</v>
      </c>
      <c r="M907" s="35">
        <f>ROUND((Reference!F$16*List!$H907)+Reference!F$17,0)</f>
        <v>2189</v>
      </c>
      <c r="N907" s="35">
        <f>ROUND((Reference!G$16*List!$H907)+Reference!G$17,0)</f>
        <v>2478</v>
      </c>
      <c r="O907" s="35">
        <f>ROUND((Reference!H$16*List!$H907)+Reference!H$17,0)</f>
        <v>2573</v>
      </c>
      <c r="P907" s="35">
        <f>ROUND((Reference!I$16*List!$H907)+Reference!I$17,0)</f>
        <v>2674</v>
      </c>
      <c r="Q907" s="35">
        <f>ROUND((Reference!J$16*List!$H907)+Reference!J$17,0)</f>
        <v>3096</v>
      </c>
      <c r="R907" s="35">
        <f>ROUND((Reference!K$16*List!$H907)+Reference!K$17,0)</f>
        <v>3194</v>
      </c>
      <c r="S907" s="35">
        <f>ROUND((Reference!L$16*List!$H907)+Reference!L$17,0)</f>
        <v>3447</v>
      </c>
      <c r="T907" s="35">
        <f>ROUND((Reference!M$16*List!$H907)+Reference!M$17,0)</f>
        <v>4117</v>
      </c>
      <c r="U907" s="35">
        <f>ROUND((Reference!N$16*List!$H907)+Reference!N$17,0)</f>
        <v>16610</v>
      </c>
      <c r="V907" s="36">
        <f>ROUND((Reference!O$16*List!$H907)+Reference!O$17,0)</f>
        <v>617</v>
      </c>
      <c r="W907" s="36">
        <f>ROUND((Reference!P$16*List!$H907)+Reference!P$17,0)</f>
        <v>870</v>
      </c>
      <c r="X907" s="36">
        <f>ROUND((Reference!Q$16*List!$H907)+Reference!Q$17,0)</f>
        <v>435</v>
      </c>
      <c r="Y907" s="37"/>
      <c r="Z907" s="4" t="str">
        <f t="shared" si="27"/>
        <v>WAPELLO, Iowa</v>
      </c>
      <c r="AA907" s="31" t="s">
        <v>2916</v>
      </c>
      <c r="AB907" s="38" t="s">
        <v>54</v>
      </c>
      <c r="AC907" s="32" t="s">
        <v>2698</v>
      </c>
      <c r="AD907" s="39"/>
      <c r="AE907">
        <f t="shared" si="28"/>
        <v>0.79570000000000007</v>
      </c>
    </row>
    <row r="908" spans="1:31" x14ac:dyDescent="0.35">
      <c r="A908" s="28" t="s">
        <v>2917</v>
      </c>
      <c r="B908" s="28" t="s">
        <v>2918</v>
      </c>
      <c r="C908" s="41">
        <v>19780</v>
      </c>
      <c r="D908" s="30" t="s">
        <v>656</v>
      </c>
      <c r="E908" s="42" t="s">
        <v>2039</v>
      </c>
      <c r="F908" s="54" t="s">
        <v>2698</v>
      </c>
      <c r="G908" s="33" t="s">
        <v>53</v>
      </c>
      <c r="H908" s="44">
        <v>0.84709999999999996</v>
      </c>
      <c r="I908" s="35">
        <f>ROUND((Reference!B$16*List!$H908)+Reference!B$17,0)</f>
        <v>995</v>
      </c>
      <c r="J908" s="35">
        <f>ROUND((Reference!C$16*List!$H908)+Reference!C$17,0)</f>
        <v>1484</v>
      </c>
      <c r="K908" s="35">
        <f>ROUND((Reference!D$16*List!$H908)+Reference!D$17,0)</f>
        <v>1779</v>
      </c>
      <c r="L908" s="35">
        <f>ROUND((Reference!E$16*List!$H908)+Reference!E$17,0)</f>
        <v>2199</v>
      </c>
      <c r="M908" s="35">
        <f>ROUND((Reference!F$16*List!$H908)+Reference!F$17,0)</f>
        <v>2291</v>
      </c>
      <c r="N908" s="35">
        <f>ROUND((Reference!G$16*List!$H908)+Reference!G$17,0)</f>
        <v>2593</v>
      </c>
      <c r="O908" s="35">
        <f>ROUND((Reference!H$16*List!$H908)+Reference!H$17,0)</f>
        <v>2692</v>
      </c>
      <c r="P908" s="35">
        <f>ROUND((Reference!I$16*List!$H908)+Reference!I$17,0)</f>
        <v>2798</v>
      </c>
      <c r="Q908" s="35">
        <f>ROUND((Reference!J$16*List!$H908)+Reference!J$17,0)</f>
        <v>3240</v>
      </c>
      <c r="R908" s="35">
        <f>ROUND((Reference!K$16*List!$H908)+Reference!K$17,0)</f>
        <v>3342</v>
      </c>
      <c r="S908" s="35">
        <f>ROUND((Reference!L$16*List!$H908)+Reference!L$17,0)</f>
        <v>3606</v>
      </c>
      <c r="T908" s="35">
        <f>ROUND((Reference!M$16*List!$H908)+Reference!M$17,0)</f>
        <v>4307</v>
      </c>
      <c r="U908" s="35">
        <f>ROUND((Reference!N$16*List!$H908)+Reference!N$17,0)</f>
        <v>17379</v>
      </c>
      <c r="V908" s="36">
        <f>ROUND((Reference!O$16*List!$H908)+Reference!O$17,0)</f>
        <v>646</v>
      </c>
      <c r="W908" s="36">
        <f>ROUND((Reference!P$16*List!$H908)+Reference!P$17,0)</f>
        <v>910</v>
      </c>
      <c r="X908" s="36">
        <f>ROUND((Reference!Q$16*List!$H908)+Reference!Q$17,0)</f>
        <v>455</v>
      </c>
      <c r="Y908" s="37"/>
      <c r="Z908" s="4" t="str">
        <f t="shared" si="27"/>
        <v>WARREN, Iowa</v>
      </c>
      <c r="AA908" s="42" t="s">
        <v>2039</v>
      </c>
      <c r="AB908" s="38" t="s">
        <v>54</v>
      </c>
      <c r="AC908" s="43" t="s">
        <v>2698</v>
      </c>
      <c r="AD908" s="45"/>
      <c r="AE908">
        <f t="shared" si="28"/>
        <v>0.84709999999999996</v>
      </c>
    </row>
    <row r="909" spans="1:31" x14ac:dyDescent="0.35">
      <c r="A909" s="28" t="s">
        <v>2919</v>
      </c>
      <c r="B909" s="28" t="s">
        <v>2920</v>
      </c>
      <c r="C909" s="41">
        <v>26980</v>
      </c>
      <c r="D909" s="30" t="s">
        <v>942</v>
      </c>
      <c r="E909" s="42" t="s">
        <v>259</v>
      </c>
      <c r="F909" s="54" t="s">
        <v>2698</v>
      </c>
      <c r="G909" s="33" t="s">
        <v>53</v>
      </c>
      <c r="H909" s="44">
        <v>0.92610000000000003</v>
      </c>
      <c r="I909" s="35">
        <f>ROUND((Reference!B$16*List!$H909)+Reference!B$17,0)</f>
        <v>1063</v>
      </c>
      <c r="J909" s="35">
        <f>ROUND((Reference!C$16*List!$H909)+Reference!C$17,0)</f>
        <v>1585</v>
      </c>
      <c r="K909" s="35">
        <f>ROUND((Reference!D$16*List!$H909)+Reference!D$17,0)</f>
        <v>1900</v>
      </c>
      <c r="L909" s="35">
        <f>ROUND((Reference!E$16*List!$H909)+Reference!E$17,0)</f>
        <v>2348</v>
      </c>
      <c r="M909" s="35">
        <f>ROUND((Reference!F$16*List!$H909)+Reference!F$17,0)</f>
        <v>2446</v>
      </c>
      <c r="N909" s="35">
        <f>ROUND((Reference!G$16*List!$H909)+Reference!G$17,0)</f>
        <v>2769</v>
      </c>
      <c r="O909" s="35">
        <f>ROUND((Reference!H$16*List!$H909)+Reference!H$17,0)</f>
        <v>2875</v>
      </c>
      <c r="P909" s="35">
        <f>ROUND((Reference!I$16*List!$H909)+Reference!I$17,0)</f>
        <v>2988</v>
      </c>
      <c r="Q909" s="35">
        <f>ROUND((Reference!J$16*List!$H909)+Reference!J$17,0)</f>
        <v>3460</v>
      </c>
      <c r="R909" s="35">
        <f>ROUND((Reference!K$16*List!$H909)+Reference!K$17,0)</f>
        <v>3570</v>
      </c>
      <c r="S909" s="35">
        <f>ROUND((Reference!L$16*List!$H909)+Reference!L$17,0)</f>
        <v>3852</v>
      </c>
      <c r="T909" s="35">
        <f>ROUND((Reference!M$16*List!$H909)+Reference!M$17,0)</f>
        <v>4600</v>
      </c>
      <c r="U909" s="35">
        <f>ROUND((Reference!N$16*List!$H909)+Reference!N$17,0)</f>
        <v>18561</v>
      </c>
      <c r="V909" s="36">
        <f>ROUND((Reference!O$16*List!$H909)+Reference!O$17,0)</f>
        <v>690</v>
      </c>
      <c r="W909" s="36">
        <f>ROUND((Reference!P$16*List!$H909)+Reference!P$17,0)</f>
        <v>972</v>
      </c>
      <c r="X909" s="36">
        <f>ROUND((Reference!Q$16*List!$H909)+Reference!Q$17,0)</f>
        <v>486</v>
      </c>
      <c r="Y909" s="37"/>
      <c r="Z909" s="4" t="str">
        <f t="shared" si="27"/>
        <v>WASHINGTON, Iowa</v>
      </c>
      <c r="AA909" s="42" t="s">
        <v>259</v>
      </c>
      <c r="AB909" s="38" t="s">
        <v>54</v>
      </c>
      <c r="AC909" s="43" t="s">
        <v>2698</v>
      </c>
      <c r="AD909" s="45"/>
      <c r="AE909">
        <f t="shared" si="28"/>
        <v>0.92610000000000003</v>
      </c>
    </row>
    <row r="910" spans="1:31" x14ac:dyDescent="0.35">
      <c r="A910" s="28" t="s">
        <v>2921</v>
      </c>
      <c r="B910" s="28" t="s">
        <v>2922</v>
      </c>
      <c r="C910" s="29">
        <v>99916</v>
      </c>
      <c r="D910" s="30" t="s">
        <v>115</v>
      </c>
      <c r="E910" s="31" t="s">
        <v>2044</v>
      </c>
      <c r="F910" s="55" t="s">
        <v>2698</v>
      </c>
      <c r="G910" s="33" t="s">
        <v>64</v>
      </c>
      <c r="H910" s="40">
        <v>0.79570000000000007</v>
      </c>
      <c r="I910" s="35">
        <f>ROUND((Reference!B$16*List!$H910)+Reference!B$17,0)</f>
        <v>951</v>
      </c>
      <c r="J910" s="35">
        <f>ROUND((Reference!C$16*List!$H910)+Reference!C$17,0)</f>
        <v>1419</v>
      </c>
      <c r="K910" s="35">
        <f>ROUND((Reference!D$16*List!$H910)+Reference!D$17,0)</f>
        <v>1700</v>
      </c>
      <c r="L910" s="35">
        <f>ROUND((Reference!E$16*List!$H910)+Reference!E$17,0)</f>
        <v>2101</v>
      </c>
      <c r="M910" s="35">
        <f>ROUND((Reference!F$16*List!$H910)+Reference!F$17,0)</f>
        <v>2189</v>
      </c>
      <c r="N910" s="35">
        <f>ROUND((Reference!G$16*List!$H910)+Reference!G$17,0)</f>
        <v>2478</v>
      </c>
      <c r="O910" s="35">
        <f>ROUND((Reference!H$16*List!$H910)+Reference!H$17,0)</f>
        <v>2573</v>
      </c>
      <c r="P910" s="35">
        <f>ROUND((Reference!I$16*List!$H910)+Reference!I$17,0)</f>
        <v>2674</v>
      </c>
      <c r="Q910" s="35">
        <f>ROUND((Reference!J$16*List!$H910)+Reference!J$17,0)</f>
        <v>3096</v>
      </c>
      <c r="R910" s="35">
        <f>ROUND((Reference!K$16*List!$H910)+Reference!K$17,0)</f>
        <v>3194</v>
      </c>
      <c r="S910" s="35">
        <f>ROUND((Reference!L$16*List!$H910)+Reference!L$17,0)</f>
        <v>3447</v>
      </c>
      <c r="T910" s="35">
        <f>ROUND((Reference!M$16*List!$H910)+Reference!M$17,0)</f>
        <v>4117</v>
      </c>
      <c r="U910" s="35">
        <f>ROUND((Reference!N$16*List!$H910)+Reference!N$17,0)</f>
        <v>16610</v>
      </c>
      <c r="V910" s="36">
        <f>ROUND((Reference!O$16*List!$H910)+Reference!O$17,0)</f>
        <v>617</v>
      </c>
      <c r="W910" s="36">
        <f>ROUND((Reference!P$16*List!$H910)+Reference!P$17,0)</f>
        <v>870</v>
      </c>
      <c r="X910" s="36">
        <f>ROUND((Reference!Q$16*List!$H910)+Reference!Q$17,0)</f>
        <v>435</v>
      </c>
      <c r="Y910" s="37"/>
      <c r="Z910" s="4" t="str">
        <f t="shared" si="27"/>
        <v>WAYNE, Iowa</v>
      </c>
      <c r="AA910" s="31" t="s">
        <v>2044</v>
      </c>
      <c r="AB910" s="38" t="s">
        <v>54</v>
      </c>
      <c r="AC910" s="32" t="s">
        <v>2698</v>
      </c>
      <c r="AD910" s="39"/>
      <c r="AE910">
        <f t="shared" si="28"/>
        <v>0.79570000000000007</v>
      </c>
    </row>
    <row r="911" spans="1:31" x14ac:dyDescent="0.35">
      <c r="A911" s="28" t="s">
        <v>2923</v>
      </c>
      <c r="B911" s="28" t="s">
        <v>2924</v>
      </c>
      <c r="C911" s="41">
        <v>99916</v>
      </c>
      <c r="D911" s="30" t="s">
        <v>115</v>
      </c>
      <c r="E911" s="42" t="s">
        <v>2047</v>
      </c>
      <c r="F911" s="55" t="s">
        <v>2698</v>
      </c>
      <c r="G911" s="33" t="s">
        <v>64</v>
      </c>
      <c r="H911" s="44">
        <v>0.79570000000000007</v>
      </c>
      <c r="I911" s="35">
        <f>ROUND((Reference!B$16*List!$H911)+Reference!B$17,0)</f>
        <v>951</v>
      </c>
      <c r="J911" s="35">
        <f>ROUND((Reference!C$16*List!$H911)+Reference!C$17,0)</f>
        <v>1419</v>
      </c>
      <c r="K911" s="35">
        <f>ROUND((Reference!D$16*List!$H911)+Reference!D$17,0)</f>
        <v>1700</v>
      </c>
      <c r="L911" s="35">
        <f>ROUND((Reference!E$16*List!$H911)+Reference!E$17,0)</f>
        <v>2101</v>
      </c>
      <c r="M911" s="35">
        <f>ROUND((Reference!F$16*List!$H911)+Reference!F$17,0)</f>
        <v>2189</v>
      </c>
      <c r="N911" s="35">
        <f>ROUND((Reference!G$16*List!$H911)+Reference!G$17,0)</f>
        <v>2478</v>
      </c>
      <c r="O911" s="35">
        <f>ROUND((Reference!H$16*List!$H911)+Reference!H$17,0)</f>
        <v>2573</v>
      </c>
      <c r="P911" s="35">
        <f>ROUND((Reference!I$16*List!$H911)+Reference!I$17,0)</f>
        <v>2674</v>
      </c>
      <c r="Q911" s="35">
        <f>ROUND((Reference!J$16*List!$H911)+Reference!J$17,0)</f>
        <v>3096</v>
      </c>
      <c r="R911" s="35">
        <f>ROUND((Reference!K$16*List!$H911)+Reference!K$17,0)</f>
        <v>3194</v>
      </c>
      <c r="S911" s="35">
        <f>ROUND((Reference!L$16*List!$H911)+Reference!L$17,0)</f>
        <v>3447</v>
      </c>
      <c r="T911" s="35">
        <f>ROUND((Reference!M$16*List!$H911)+Reference!M$17,0)</f>
        <v>4117</v>
      </c>
      <c r="U911" s="35">
        <f>ROUND((Reference!N$16*List!$H911)+Reference!N$17,0)</f>
        <v>16610</v>
      </c>
      <c r="V911" s="36">
        <f>ROUND((Reference!O$16*List!$H911)+Reference!O$17,0)</f>
        <v>617</v>
      </c>
      <c r="W911" s="36">
        <f>ROUND((Reference!P$16*List!$H911)+Reference!P$17,0)</f>
        <v>870</v>
      </c>
      <c r="X911" s="36">
        <f>ROUND((Reference!Q$16*List!$H911)+Reference!Q$17,0)</f>
        <v>435</v>
      </c>
      <c r="Y911" s="37"/>
      <c r="Z911" s="4" t="str">
        <f t="shared" ref="Z911:Z974" si="29">CONCATENATE(AA911, AB911, AC911)</f>
        <v>WEBSTER, Iowa</v>
      </c>
      <c r="AA911" s="42" t="s">
        <v>2047</v>
      </c>
      <c r="AB911" s="38" t="s">
        <v>54</v>
      </c>
      <c r="AC911" s="43" t="s">
        <v>2698</v>
      </c>
      <c r="AD911" s="45"/>
      <c r="AE911">
        <f t="shared" ref="AE911:AE974" si="30">IFERROR(INDEX($AH:$AH,MATCH($C911,$AF:$AF,0)),"")</f>
        <v>0.79570000000000007</v>
      </c>
    </row>
    <row r="912" spans="1:31" x14ac:dyDescent="0.35">
      <c r="A912" s="28" t="s">
        <v>2925</v>
      </c>
      <c r="B912" s="28" t="s">
        <v>2926</v>
      </c>
      <c r="C912" s="41">
        <v>99916</v>
      </c>
      <c r="D912" s="30" t="s">
        <v>115</v>
      </c>
      <c r="E912" s="42" t="s">
        <v>2463</v>
      </c>
      <c r="F912" s="55" t="s">
        <v>2698</v>
      </c>
      <c r="G912" s="33" t="s">
        <v>64</v>
      </c>
      <c r="H912" s="44">
        <v>0.79570000000000007</v>
      </c>
      <c r="I912" s="35">
        <f>ROUND((Reference!B$16*List!$H912)+Reference!B$17,0)</f>
        <v>951</v>
      </c>
      <c r="J912" s="35">
        <f>ROUND((Reference!C$16*List!$H912)+Reference!C$17,0)</f>
        <v>1419</v>
      </c>
      <c r="K912" s="35">
        <f>ROUND((Reference!D$16*List!$H912)+Reference!D$17,0)</f>
        <v>1700</v>
      </c>
      <c r="L912" s="35">
        <f>ROUND((Reference!E$16*List!$H912)+Reference!E$17,0)</f>
        <v>2101</v>
      </c>
      <c r="M912" s="35">
        <f>ROUND((Reference!F$16*List!$H912)+Reference!F$17,0)</f>
        <v>2189</v>
      </c>
      <c r="N912" s="35">
        <f>ROUND((Reference!G$16*List!$H912)+Reference!G$17,0)</f>
        <v>2478</v>
      </c>
      <c r="O912" s="35">
        <f>ROUND((Reference!H$16*List!$H912)+Reference!H$17,0)</f>
        <v>2573</v>
      </c>
      <c r="P912" s="35">
        <f>ROUND((Reference!I$16*List!$H912)+Reference!I$17,0)</f>
        <v>2674</v>
      </c>
      <c r="Q912" s="35">
        <f>ROUND((Reference!J$16*List!$H912)+Reference!J$17,0)</f>
        <v>3096</v>
      </c>
      <c r="R912" s="35">
        <f>ROUND((Reference!K$16*List!$H912)+Reference!K$17,0)</f>
        <v>3194</v>
      </c>
      <c r="S912" s="35">
        <f>ROUND((Reference!L$16*List!$H912)+Reference!L$17,0)</f>
        <v>3447</v>
      </c>
      <c r="T912" s="35">
        <f>ROUND((Reference!M$16*List!$H912)+Reference!M$17,0)</f>
        <v>4117</v>
      </c>
      <c r="U912" s="35">
        <f>ROUND((Reference!N$16*List!$H912)+Reference!N$17,0)</f>
        <v>16610</v>
      </c>
      <c r="V912" s="36">
        <f>ROUND((Reference!O$16*List!$H912)+Reference!O$17,0)</f>
        <v>617</v>
      </c>
      <c r="W912" s="36">
        <f>ROUND((Reference!P$16*List!$H912)+Reference!P$17,0)</f>
        <v>870</v>
      </c>
      <c r="X912" s="36">
        <f>ROUND((Reference!Q$16*List!$H912)+Reference!Q$17,0)</f>
        <v>435</v>
      </c>
      <c r="Y912" s="37"/>
      <c r="Z912" s="4" t="str">
        <f t="shared" si="29"/>
        <v>WINNEBAGO, Iowa</v>
      </c>
      <c r="AA912" s="42" t="s">
        <v>2463</v>
      </c>
      <c r="AB912" s="38" t="s">
        <v>54</v>
      </c>
      <c r="AC912" s="43" t="s">
        <v>2698</v>
      </c>
      <c r="AD912" s="45"/>
      <c r="AE912">
        <f t="shared" si="30"/>
        <v>0.79570000000000007</v>
      </c>
    </row>
    <row r="913" spans="1:31" x14ac:dyDescent="0.35">
      <c r="A913" s="28" t="s">
        <v>2927</v>
      </c>
      <c r="B913" s="28" t="s">
        <v>2928</v>
      </c>
      <c r="C913" s="41">
        <v>99916</v>
      </c>
      <c r="D913" s="30" t="s">
        <v>115</v>
      </c>
      <c r="E913" s="42" t="s">
        <v>2929</v>
      </c>
      <c r="F913" s="55" t="s">
        <v>2698</v>
      </c>
      <c r="G913" s="33" t="s">
        <v>64</v>
      </c>
      <c r="H913" s="44">
        <v>0.79570000000000007</v>
      </c>
      <c r="I913" s="35">
        <f>ROUND((Reference!B$16*List!$H913)+Reference!B$17,0)</f>
        <v>951</v>
      </c>
      <c r="J913" s="35">
        <f>ROUND((Reference!C$16*List!$H913)+Reference!C$17,0)</f>
        <v>1419</v>
      </c>
      <c r="K913" s="35">
        <f>ROUND((Reference!D$16*List!$H913)+Reference!D$17,0)</f>
        <v>1700</v>
      </c>
      <c r="L913" s="35">
        <f>ROUND((Reference!E$16*List!$H913)+Reference!E$17,0)</f>
        <v>2101</v>
      </c>
      <c r="M913" s="35">
        <f>ROUND((Reference!F$16*List!$H913)+Reference!F$17,0)</f>
        <v>2189</v>
      </c>
      <c r="N913" s="35">
        <f>ROUND((Reference!G$16*List!$H913)+Reference!G$17,0)</f>
        <v>2478</v>
      </c>
      <c r="O913" s="35">
        <f>ROUND((Reference!H$16*List!$H913)+Reference!H$17,0)</f>
        <v>2573</v>
      </c>
      <c r="P913" s="35">
        <f>ROUND((Reference!I$16*List!$H913)+Reference!I$17,0)</f>
        <v>2674</v>
      </c>
      <c r="Q913" s="35">
        <f>ROUND((Reference!J$16*List!$H913)+Reference!J$17,0)</f>
        <v>3096</v>
      </c>
      <c r="R913" s="35">
        <f>ROUND((Reference!K$16*List!$H913)+Reference!K$17,0)</f>
        <v>3194</v>
      </c>
      <c r="S913" s="35">
        <f>ROUND((Reference!L$16*List!$H913)+Reference!L$17,0)</f>
        <v>3447</v>
      </c>
      <c r="T913" s="35">
        <f>ROUND((Reference!M$16*List!$H913)+Reference!M$17,0)</f>
        <v>4117</v>
      </c>
      <c r="U913" s="35">
        <f>ROUND((Reference!N$16*List!$H913)+Reference!N$17,0)</f>
        <v>16610</v>
      </c>
      <c r="V913" s="36">
        <f>ROUND((Reference!O$16*List!$H913)+Reference!O$17,0)</f>
        <v>617</v>
      </c>
      <c r="W913" s="36">
        <f>ROUND((Reference!P$16*List!$H913)+Reference!P$17,0)</f>
        <v>870</v>
      </c>
      <c r="X913" s="36">
        <f>ROUND((Reference!Q$16*List!$H913)+Reference!Q$17,0)</f>
        <v>435</v>
      </c>
      <c r="Y913" s="37"/>
      <c r="Z913" s="4" t="str">
        <f t="shared" si="29"/>
        <v>WINNESHIEK, Iowa</v>
      </c>
      <c r="AA913" s="42" t="s">
        <v>2929</v>
      </c>
      <c r="AB913" s="38" t="s">
        <v>54</v>
      </c>
      <c r="AC913" s="43" t="s">
        <v>2698</v>
      </c>
      <c r="AD913" s="45"/>
      <c r="AE913">
        <f t="shared" si="30"/>
        <v>0.79570000000000007</v>
      </c>
    </row>
    <row r="914" spans="1:31" x14ac:dyDescent="0.35">
      <c r="A914" s="28" t="s">
        <v>2930</v>
      </c>
      <c r="B914" s="28" t="s">
        <v>2931</v>
      </c>
      <c r="C914" s="41">
        <v>43580</v>
      </c>
      <c r="D914" s="30" t="s">
        <v>1609</v>
      </c>
      <c r="E914" s="42" t="s">
        <v>2932</v>
      </c>
      <c r="F914" s="54" t="s">
        <v>2698</v>
      </c>
      <c r="G914" s="33" t="s">
        <v>53</v>
      </c>
      <c r="H914" s="44">
        <v>0.83779999999999999</v>
      </c>
      <c r="I914" s="35">
        <f>ROUND((Reference!B$16*List!$H914)+Reference!B$17,0)</f>
        <v>987</v>
      </c>
      <c r="J914" s="35">
        <f>ROUND((Reference!C$16*List!$H914)+Reference!C$17,0)</f>
        <v>1472</v>
      </c>
      <c r="K914" s="35">
        <f>ROUND((Reference!D$16*List!$H914)+Reference!D$17,0)</f>
        <v>1764</v>
      </c>
      <c r="L914" s="35">
        <f>ROUND((Reference!E$16*List!$H914)+Reference!E$17,0)</f>
        <v>2181</v>
      </c>
      <c r="M914" s="35">
        <f>ROUND((Reference!F$16*List!$H914)+Reference!F$17,0)</f>
        <v>2272</v>
      </c>
      <c r="N914" s="35">
        <f>ROUND((Reference!G$16*List!$H914)+Reference!G$17,0)</f>
        <v>2572</v>
      </c>
      <c r="O914" s="35">
        <f>ROUND((Reference!H$16*List!$H914)+Reference!H$17,0)</f>
        <v>2671</v>
      </c>
      <c r="P914" s="35">
        <f>ROUND((Reference!I$16*List!$H914)+Reference!I$17,0)</f>
        <v>2776</v>
      </c>
      <c r="Q914" s="35">
        <f>ROUND((Reference!J$16*List!$H914)+Reference!J$17,0)</f>
        <v>3214</v>
      </c>
      <c r="R914" s="35">
        <f>ROUND((Reference!K$16*List!$H914)+Reference!K$17,0)</f>
        <v>3316</v>
      </c>
      <c r="S914" s="35">
        <f>ROUND((Reference!L$16*List!$H914)+Reference!L$17,0)</f>
        <v>3578</v>
      </c>
      <c r="T914" s="35">
        <f>ROUND((Reference!M$16*List!$H914)+Reference!M$17,0)</f>
        <v>4273</v>
      </c>
      <c r="U914" s="35">
        <f>ROUND((Reference!N$16*List!$H914)+Reference!N$17,0)</f>
        <v>17240</v>
      </c>
      <c r="V914" s="36">
        <f>ROUND((Reference!O$16*List!$H914)+Reference!O$17,0)</f>
        <v>641</v>
      </c>
      <c r="W914" s="36">
        <f>ROUND((Reference!P$16*List!$H914)+Reference!P$17,0)</f>
        <v>903</v>
      </c>
      <c r="X914" s="36">
        <f>ROUND((Reference!Q$16*List!$H914)+Reference!Q$17,0)</f>
        <v>452</v>
      </c>
      <c r="Y914" s="37"/>
      <c r="Z914" s="4" t="str">
        <f t="shared" si="29"/>
        <v>WOODBURY, Iowa</v>
      </c>
      <c r="AA914" s="42" t="s">
        <v>2932</v>
      </c>
      <c r="AB914" s="38" t="s">
        <v>54</v>
      </c>
      <c r="AC914" s="43" t="s">
        <v>2698</v>
      </c>
      <c r="AD914" s="45"/>
      <c r="AE914">
        <f t="shared" si="30"/>
        <v>0.83779999999999999</v>
      </c>
    </row>
    <row r="915" spans="1:31" x14ac:dyDescent="0.35">
      <c r="A915" s="28" t="s">
        <v>2933</v>
      </c>
      <c r="B915" s="28" t="s">
        <v>2934</v>
      </c>
      <c r="C915" s="41">
        <v>99916</v>
      </c>
      <c r="D915" s="30" t="s">
        <v>115</v>
      </c>
      <c r="E915" s="42" t="s">
        <v>2066</v>
      </c>
      <c r="F915" s="55" t="s">
        <v>2698</v>
      </c>
      <c r="G915" s="33" t="s">
        <v>64</v>
      </c>
      <c r="H915" s="44">
        <v>0.79570000000000007</v>
      </c>
      <c r="I915" s="35">
        <f>ROUND((Reference!B$16*List!$H915)+Reference!B$17,0)</f>
        <v>951</v>
      </c>
      <c r="J915" s="35">
        <f>ROUND((Reference!C$16*List!$H915)+Reference!C$17,0)</f>
        <v>1419</v>
      </c>
      <c r="K915" s="35">
        <f>ROUND((Reference!D$16*List!$H915)+Reference!D$17,0)</f>
        <v>1700</v>
      </c>
      <c r="L915" s="35">
        <f>ROUND((Reference!E$16*List!$H915)+Reference!E$17,0)</f>
        <v>2101</v>
      </c>
      <c r="M915" s="35">
        <f>ROUND((Reference!F$16*List!$H915)+Reference!F$17,0)</f>
        <v>2189</v>
      </c>
      <c r="N915" s="35">
        <f>ROUND((Reference!G$16*List!$H915)+Reference!G$17,0)</f>
        <v>2478</v>
      </c>
      <c r="O915" s="35">
        <f>ROUND((Reference!H$16*List!$H915)+Reference!H$17,0)</f>
        <v>2573</v>
      </c>
      <c r="P915" s="35">
        <f>ROUND((Reference!I$16*List!$H915)+Reference!I$17,0)</f>
        <v>2674</v>
      </c>
      <c r="Q915" s="35">
        <f>ROUND((Reference!J$16*List!$H915)+Reference!J$17,0)</f>
        <v>3096</v>
      </c>
      <c r="R915" s="35">
        <f>ROUND((Reference!K$16*List!$H915)+Reference!K$17,0)</f>
        <v>3194</v>
      </c>
      <c r="S915" s="35">
        <f>ROUND((Reference!L$16*List!$H915)+Reference!L$17,0)</f>
        <v>3447</v>
      </c>
      <c r="T915" s="35">
        <f>ROUND((Reference!M$16*List!$H915)+Reference!M$17,0)</f>
        <v>4117</v>
      </c>
      <c r="U915" s="35">
        <f>ROUND((Reference!N$16*List!$H915)+Reference!N$17,0)</f>
        <v>16610</v>
      </c>
      <c r="V915" s="36">
        <f>ROUND((Reference!O$16*List!$H915)+Reference!O$17,0)</f>
        <v>617</v>
      </c>
      <c r="W915" s="36">
        <f>ROUND((Reference!P$16*List!$H915)+Reference!P$17,0)</f>
        <v>870</v>
      </c>
      <c r="X915" s="36">
        <f>ROUND((Reference!Q$16*List!$H915)+Reference!Q$17,0)</f>
        <v>435</v>
      </c>
      <c r="Y915" s="37"/>
      <c r="Z915" s="4" t="str">
        <f t="shared" si="29"/>
        <v>WORTH, Iowa</v>
      </c>
      <c r="AA915" s="42" t="s">
        <v>2066</v>
      </c>
      <c r="AB915" s="38" t="s">
        <v>54</v>
      </c>
      <c r="AC915" s="43" t="s">
        <v>2698</v>
      </c>
      <c r="AD915" s="45"/>
      <c r="AE915">
        <f t="shared" si="30"/>
        <v>0.79570000000000007</v>
      </c>
    </row>
    <row r="916" spans="1:31" x14ac:dyDescent="0.35">
      <c r="A916" s="28" t="s">
        <v>2935</v>
      </c>
      <c r="B916" s="28" t="s">
        <v>2936</v>
      </c>
      <c r="C916" s="41">
        <v>99916</v>
      </c>
      <c r="D916" s="30" t="s">
        <v>115</v>
      </c>
      <c r="E916" s="42" t="s">
        <v>2937</v>
      </c>
      <c r="F916" s="55" t="s">
        <v>2698</v>
      </c>
      <c r="G916" s="33" t="s">
        <v>64</v>
      </c>
      <c r="H916" s="40">
        <v>0.79570000000000007</v>
      </c>
      <c r="I916" s="35">
        <f>ROUND((Reference!B$16*List!$H916)+Reference!B$17,0)</f>
        <v>951</v>
      </c>
      <c r="J916" s="35">
        <f>ROUND((Reference!C$16*List!$H916)+Reference!C$17,0)</f>
        <v>1419</v>
      </c>
      <c r="K916" s="35">
        <f>ROUND((Reference!D$16*List!$H916)+Reference!D$17,0)</f>
        <v>1700</v>
      </c>
      <c r="L916" s="35">
        <f>ROUND((Reference!E$16*List!$H916)+Reference!E$17,0)</f>
        <v>2101</v>
      </c>
      <c r="M916" s="35">
        <f>ROUND((Reference!F$16*List!$H916)+Reference!F$17,0)</f>
        <v>2189</v>
      </c>
      <c r="N916" s="35">
        <f>ROUND((Reference!G$16*List!$H916)+Reference!G$17,0)</f>
        <v>2478</v>
      </c>
      <c r="O916" s="35">
        <f>ROUND((Reference!H$16*List!$H916)+Reference!H$17,0)</f>
        <v>2573</v>
      </c>
      <c r="P916" s="35">
        <f>ROUND((Reference!I$16*List!$H916)+Reference!I$17,0)</f>
        <v>2674</v>
      </c>
      <c r="Q916" s="35">
        <f>ROUND((Reference!J$16*List!$H916)+Reference!J$17,0)</f>
        <v>3096</v>
      </c>
      <c r="R916" s="35">
        <f>ROUND((Reference!K$16*List!$H916)+Reference!K$17,0)</f>
        <v>3194</v>
      </c>
      <c r="S916" s="35">
        <f>ROUND((Reference!L$16*List!$H916)+Reference!L$17,0)</f>
        <v>3447</v>
      </c>
      <c r="T916" s="35">
        <f>ROUND((Reference!M$16*List!$H916)+Reference!M$17,0)</f>
        <v>4117</v>
      </c>
      <c r="U916" s="35">
        <f>ROUND((Reference!N$16*List!$H916)+Reference!N$17,0)</f>
        <v>16610</v>
      </c>
      <c r="V916" s="36">
        <f>ROUND((Reference!O$16*List!$H916)+Reference!O$17,0)</f>
        <v>617</v>
      </c>
      <c r="W916" s="36">
        <f>ROUND((Reference!P$16*List!$H916)+Reference!P$17,0)</f>
        <v>870</v>
      </c>
      <c r="X916" s="36">
        <f>ROUND((Reference!Q$16*List!$H916)+Reference!Q$17,0)</f>
        <v>435</v>
      </c>
      <c r="Y916" s="37"/>
      <c r="Z916" s="4" t="str">
        <f t="shared" si="29"/>
        <v>WRIGHT, Iowa</v>
      </c>
      <c r="AA916" s="31" t="s">
        <v>2937</v>
      </c>
      <c r="AB916" s="38" t="s">
        <v>54</v>
      </c>
      <c r="AC916" s="32" t="s">
        <v>2698</v>
      </c>
      <c r="AD916" s="39"/>
      <c r="AE916">
        <f t="shared" si="30"/>
        <v>0.79570000000000007</v>
      </c>
    </row>
    <row r="917" spans="1:31" x14ac:dyDescent="0.35">
      <c r="A917" s="28" t="s">
        <v>2938</v>
      </c>
      <c r="B917" s="28" t="s">
        <v>2939</v>
      </c>
      <c r="C917" s="41">
        <v>99916</v>
      </c>
      <c r="D917" s="30" t="s">
        <v>115</v>
      </c>
      <c r="E917" s="42" t="s">
        <v>334</v>
      </c>
      <c r="F917" s="55" t="s">
        <v>2698</v>
      </c>
      <c r="G917" s="33" t="s">
        <v>64</v>
      </c>
      <c r="H917" s="40">
        <v>0.79570000000000007</v>
      </c>
      <c r="I917" s="35">
        <f>ROUND((Reference!B$16*List!$H917)+Reference!B$17,0)</f>
        <v>951</v>
      </c>
      <c r="J917" s="35">
        <f>ROUND((Reference!C$16*List!$H917)+Reference!C$17,0)</f>
        <v>1419</v>
      </c>
      <c r="K917" s="35">
        <f>ROUND((Reference!D$16*List!$H917)+Reference!D$17,0)</f>
        <v>1700</v>
      </c>
      <c r="L917" s="35">
        <f>ROUND((Reference!E$16*List!$H917)+Reference!E$17,0)</f>
        <v>2101</v>
      </c>
      <c r="M917" s="35">
        <f>ROUND((Reference!F$16*List!$H917)+Reference!F$17,0)</f>
        <v>2189</v>
      </c>
      <c r="N917" s="35">
        <f>ROUND((Reference!G$16*List!$H917)+Reference!G$17,0)</f>
        <v>2478</v>
      </c>
      <c r="O917" s="35">
        <f>ROUND((Reference!H$16*List!$H917)+Reference!H$17,0)</f>
        <v>2573</v>
      </c>
      <c r="P917" s="35">
        <f>ROUND((Reference!I$16*List!$H917)+Reference!I$17,0)</f>
        <v>2674</v>
      </c>
      <c r="Q917" s="35">
        <f>ROUND((Reference!J$16*List!$H917)+Reference!J$17,0)</f>
        <v>3096</v>
      </c>
      <c r="R917" s="35">
        <f>ROUND((Reference!K$16*List!$H917)+Reference!K$17,0)</f>
        <v>3194</v>
      </c>
      <c r="S917" s="35">
        <f>ROUND((Reference!L$16*List!$H917)+Reference!L$17,0)</f>
        <v>3447</v>
      </c>
      <c r="T917" s="35">
        <f>ROUND((Reference!M$16*List!$H917)+Reference!M$17,0)</f>
        <v>4117</v>
      </c>
      <c r="U917" s="35">
        <f>ROUND((Reference!N$16*List!$H917)+Reference!N$17,0)</f>
        <v>16610</v>
      </c>
      <c r="V917" s="36">
        <f>ROUND((Reference!O$16*List!$H917)+Reference!O$17,0)</f>
        <v>617</v>
      </c>
      <c r="W917" s="36">
        <f>ROUND((Reference!P$16*List!$H917)+Reference!P$17,0)</f>
        <v>870</v>
      </c>
      <c r="X917" s="36">
        <f>ROUND((Reference!Q$16*List!$H917)+Reference!Q$17,0)</f>
        <v>435</v>
      </c>
      <c r="Y917" s="37"/>
      <c r="Z917" s="4" t="str">
        <f t="shared" si="29"/>
        <v>STATEWIDE, Iowa</v>
      </c>
      <c r="AA917" s="31" t="s">
        <v>334</v>
      </c>
      <c r="AB917" s="38" t="s">
        <v>54</v>
      </c>
      <c r="AC917" s="32" t="s">
        <v>2698</v>
      </c>
      <c r="AD917" s="39"/>
      <c r="AE917">
        <f t="shared" si="30"/>
        <v>0.79570000000000007</v>
      </c>
    </row>
    <row r="918" spans="1:31" x14ac:dyDescent="0.35">
      <c r="A918" s="28" t="s">
        <v>2940</v>
      </c>
      <c r="B918" s="28" t="s">
        <v>2941</v>
      </c>
      <c r="C918" s="41">
        <v>99917</v>
      </c>
      <c r="D918" s="30" t="s">
        <v>119</v>
      </c>
      <c r="E918" s="42" t="s">
        <v>2474</v>
      </c>
      <c r="F918" s="55" t="s">
        <v>2942</v>
      </c>
      <c r="G918" s="33" t="s">
        <v>64</v>
      </c>
      <c r="H918" s="44">
        <v>0.7944</v>
      </c>
      <c r="I918" s="35">
        <f>ROUND((Reference!B$16*List!$H918)+Reference!B$17,0)</f>
        <v>950</v>
      </c>
      <c r="J918" s="35">
        <f>ROUND((Reference!C$16*List!$H918)+Reference!C$17,0)</f>
        <v>1417</v>
      </c>
      <c r="K918" s="35">
        <f>ROUND((Reference!D$16*List!$H918)+Reference!D$17,0)</f>
        <v>1698</v>
      </c>
      <c r="L918" s="35">
        <f>ROUND((Reference!E$16*List!$H918)+Reference!E$17,0)</f>
        <v>2099</v>
      </c>
      <c r="M918" s="35">
        <f>ROUND((Reference!F$16*List!$H918)+Reference!F$17,0)</f>
        <v>2187</v>
      </c>
      <c r="N918" s="35">
        <f>ROUND((Reference!G$16*List!$H918)+Reference!G$17,0)</f>
        <v>2475</v>
      </c>
      <c r="O918" s="35">
        <f>ROUND((Reference!H$16*List!$H918)+Reference!H$17,0)</f>
        <v>2570</v>
      </c>
      <c r="P918" s="35">
        <f>ROUND((Reference!I$16*List!$H918)+Reference!I$17,0)</f>
        <v>2671</v>
      </c>
      <c r="Q918" s="35">
        <f>ROUND((Reference!J$16*List!$H918)+Reference!J$17,0)</f>
        <v>3093</v>
      </c>
      <c r="R918" s="35">
        <f>ROUND((Reference!K$16*List!$H918)+Reference!K$17,0)</f>
        <v>3191</v>
      </c>
      <c r="S918" s="35">
        <f>ROUND((Reference!L$16*List!$H918)+Reference!L$17,0)</f>
        <v>3443</v>
      </c>
      <c r="T918" s="35">
        <f>ROUND((Reference!M$16*List!$H918)+Reference!M$17,0)</f>
        <v>4112</v>
      </c>
      <c r="U918" s="35">
        <f>ROUND((Reference!N$16*List!$H918)+Reference!N$17,0)</f>
        <v>16590</v>
      </c>
      <c r="V918" s="36">
        <f>ROUND((Reference!O$16*List!$H918)+Reference!O$17,0)</f>
        <v>617</v>
      </c>
      <c r="W918" s="36">
        <f>ROUND((Reference!P$16*List!$H918)+Reference!P$17,0)</f>
        <v>869</v>
      </c>
      <c r="X918" s="36">
        <f>ROUND((Reference!Q$16*List!$H918)+Reference!Q$17,0)</f>
        <v>435</v>
      </c>
      <c r="Y918" s="37"/>
      <c r="Z918" s="4" t="str">
        <f t="shared" si="29"/>
        <v>ALLEN, Kansas</v>
      </c>
      <c r="AA918" s="42" t="s">
        <v>2474</v>
      </c>
      <c r="AB918" s="38" t="s">
        <v>54</v>
      </c>
      <c r="AC918" s="43" t="s">
        <v>2942</v>
      </c>
      <c r="AD918" s="45"/>
      <c r="AE918">
        <f t="shared" si="30"/>
        <v>0.7944</v>
      </c>
    </row>
    <row r="919" spans="1:31" x14ac:dyDescent="0.35">
      <c r="A919" s="28" t="s">
        <v>2943</v>
      </c>
      <c r="B919" s="28" t="s">
        <v>2944</v>
      </c>
      <c r="C919" s="41">
        <v>99917</v>
      </c>
      <c r="D919" s="30" t="s">
        <v>119</v>
      </c>
      <c r="E919" s="42" t="s">
        <v>2945</v>
      </c>
      <c r="F919" s="55" t="s">
        <v>2942</v>
      </c>
      <c r="G919" s="33" t="s">
        <v>64</v>
      </c>
      <c r="H919" s="44">
        <v>0.7944</v>
      </c>
      <c r="I919" s="35">
        <f>ROUND((Reference!B$16*List!$H919)+Reference!B$17,0)</f>
        <v>950</v>
      </c>
      <c r="J919" s="35">
        <f>ROUND((Reference!C$16*List!$H919)+Reference!C$17,0)</f>
        <v>1417</v>
      </c>
      <c r="K919" s="35">
        <f>ROUND((Reference!D$16*List!$H919)+Reference!D$17,0)</f>
        <v>1698</v>
      </c>
      <c r="L919" s="35">
        <f>ROUND((Reference!E$16*List!$H919)+Reference!E$17,0)</f>
        <v>2099</v>
      </c>
      <c r="M919" s="35">
        <f>ROUND((Reference!F$16*List!$H919)+Reference!F$17,0)</f>
        <v>2187</v>
      </c>
      <c r="N919" s="35">
        <f>ROUND((Reference!G$16*List!$H919)+Reference!G$17,0)</f>
        <v>2475</v>
      </c>
      <c r="O919" s="35">
        <f>ROUND((Reference!H$16*List!$H919)+Reference!H$17,0)</f>
        <v>2570</v>
      </c>
      <c r="P919" s="35">
        <f>ROUND((Reference!I$16*List!$H919)+Reference!I$17,0)</f>
        <v>2671</v>
      </c>
      <c r="Q919" s="35">
        <f>ROUND((Reference!J$16*List!$H919)+Reference!J$17,0)</f>
        <v>3093</v>
      </c>
      <c r="R919" s="35">
        <f>ROUND((Reference!K$16*List!$H919)+Reference!K$17,0)</f>
        <v>3191</v>
      </c>
      <c r="S919" s="35">
        <f>ROUND((Reference!L$16*List!$H919)+Reference!L$17,0)</f>
        <v>3443</v>
      </c>
      <c r="T919" s="35">
        <f>ROUND((Reference!M$16*List!$H919)+Reference!M$17,0)</f>
        <v>4112</v>
      </c>
      <c r="U919" s="35">
        <f>ROUND((Reference!N$16*List!$H919)+Reference!N$17,0)</f>
        <v>16590</v>
      </c>
      <c r="V919" s="36">
        <f>ROUND((Reference!O$16*List!$H919)+Reference!O$17,0)</f>
        <v>617</v>
      </c>
      <c r="W919" s="36">
        <f>ROUND((Reference!P$16*List!$H919)+Reference!P$17,0)</f>
        <v>869</v>
      </c>
      <c r="X919" s="36">
        <f>ROUND((Reference!Q$16*List!$H919)+Reference!Q$17,0)</f>
        <v>435</v>
      </c>
      <c r="Y919" s="37"/>
      <c r="Z919" s="4" t="str">
        <f t="shared" si="29"/>
        <v>ANDERSON, Kansas</v>
      </c>
      <c r="AA919" s="42" t="s">
        <v>2945</v>
      </c>
      <c r="AB919" s="38" t="s">
        <v>54</v>
      </c>
      <c r="AC919" s="43" t="s">
        <v>2942</v>
      </c>
      <c r="AD919" s="45"/>
      <c r="AE919">
        <f t="shared" si="30"/>
        <v>0.7944</v>
      </c>
    </row>
    <row r="920" spans="1:31" x14ac:dyDescent="0.35">
      <c r="A920" s="28" t="s">
        <v>2946</v>
      </c>
      <c r="B920" s="28" t="s">
        <v>2947</v>
      </c>
      <c r="C920" s="41">
        <v>99917</v>
      </c>
      <c r="D920" s="30" t="s">
        <v>119</v>
      </c>
      <c r="E920" s="42" t="s">
        <v>2948</v>
      </c>
      <c r="F920" s="55" t="s">
        <v>2942</v>
      </c>
      <c r="G920" s="33" t="s">
        <v>64</v>
      </c>
      <c r="H920" s="44">
        <v>0.7944</v>
      </c>
      <c r="I920" s="35">
        <f>ROUND((Reference!B$16*List!$H920)+Reference!B$17,0)</f>
        <v>950</v>
      </c>
      <c r="J920" s="35">
        <f>ROUND((Reference!C$16*List!$H920)+Reference!C$17,0)</f>
        <v>1417</v>
      </c>
      <c r="K920" s="35">
        <f>ROUND((Reference!D$16*List!$H920)+Reference!D$17,0)</f>
        <v>1698</v>
      </c>
      <c r="L920" s="35">
        <f>ROUND((Reference!E$16*List!$H920)+Reference!E$17,0)</f>
        <v>2099</v>
      </c>
      <c r="M920" s="35">
        <f>ROUND((Reference!F$16*List!$H920)+Reference!F$17,0)</f>
        <v>2187</v>
      </c>
      <c r="N920" s="35">
        <f>ROUND((Reference!G$16*List!$H920)+Reference!G$17,0)</f>
        <v>2475</v>
      </c>
      <c r="O920" s="35">
        <f>ROUND((Reference!H$16*List!$H920)+Reference!H$17,0)</f>
        <v>2570</v>
      </c>
      <c r="P920" s="35">
        <f>ROUND((Reference!I$16*List!$H920)+Reference!I$17,0)</f>
        <v>2671</v>
      </c>
      <c r="Q920" s="35">
        <f>ROUND((Reference!J$16*List!$H920)+Reference!J$17,0)</f>
        <v>3093</v>
      </c>
      <c r="R920" s="35">
        <f>ROUND((Reference!K$16*List!$H920)+Reference!K$17,0)</f>
        <v>3191</v>
      </c>
      <c r="S920" s="35">
        <f>ROUND((Reference!L$16*List!$H920)+Reference!L$17,0)</f>
        <v>3443</v>
      </c>
      <c r="T920" s="35">
        <f>ROUND((Reference!M$16*List!$H920)+Reference!M$17,0)</f>
        <v>4112</v>
      </c>
      <c r="U920" s="35">
        <f>ROUND((Reference!N$16*List!$H920)+Reference!N$17,0)</f>
        <v>16590</v>
      </c>
      <c r="V920" s="36">
        <f>ROUND((Reference!O$16*List!$H920)+Reference!O$17,0)</f>
        <v>617</v>
      </c>
      <c r="W920" s="36">
        <f>ROUND((Reference!P$16*List!$H920)+Reference!P$17,0)</f>
        <v>869</v>
      </c>
      <c r="X920" s="36">
        <f>ROUND((Reference!Q$16*List!$H920)+Reference!Q$17,0)</f>
        <v>435</v>
      </c>
      <c r="Y920" s="37"/>
      <c r="Z920" s="4" t="str">
        <f t="shared" si="29"/>
        <v>ATCHISON, Kansas</v>
      </c>
      <c r="AA920" s="42" t="s">
        <v>2948</v>
      </c>
      <c r="AB920" s="38" t="s">
        <v>54</v>
      </c>
      <c r="AC920" s="43" t="s">
        <v>2942</v>
      </c>
      <c r="AD920" s="45"/>
      <c r="AE920">
        <f t="shared" si="30"/>
        <v>0.7944</v>
      </c>
    </row>
    <row r="921" spans="1:31" x14ac:dyDescent="0.35">
      <c r="A921" s="28" t="s">
        <v>2949</v>
      </c>
      <c r="B921" s="28" t="s">
        <v>2950</v>
      </c>
      <c r="C921" s="41">
        <v>99917</v>
      </c>
      <c r="D921" s="30" t="s">
        <v>119</v>
      </c>
      <c r="E921" s="42" t="s">
        <v>2951</v>
      </c>
      <c r="F921" s="55" t="s">
        <v>2942</v>
      </c>
      <c r="G921" s="33" t="s">
        <v>64</v>
      </c>
      <c r="H921" s="44">
        <v>0.7944</v>
      </c>
      <c r="I921" s="35">
        <f>ROUND((Reference!B$16*List!$H921)+Reference!B$17,0)</f>
        <v>950</v>
      </c>
      <c r="J921" s="35">
        <f>ROUND((Reference!C$16*List!$H921)+Reference!C$17,0)</f>
        <v>1417</v>
      </c>
      <c r="K921" s="35">
        <f>ROUND((Reference!D$16*List!$H921)+Reference!D$17,0)</f>
        <v>1698</v>
      </c>
      <c r="L921" s="35">
        <f>ROUND((Reference!E$16*List!$H921)+Reference!E$17,0)</f>
        <v>2099</v>
      </c>
      <c r="M921" s="35">
        <f>ROUND((Reference!F$16*List!$H921)+Reference!F$17,0)</f>
        <v>2187</v>
      </c>
      <c r="N921" s="35">
        <f>ROUND((Reference!G$16*List!$H921)+Reference!G$17,0)</f>
        <v>2475</v>
      </c>
      <c r="O921" s="35">
        <f>ROUND((Reference!H$16*List!$H921)+Reference!H$17,0)</f>
        <v>2570</v>
      </c>
      <c r="P921" s="35">
        <f>ROUND((Reference!I$16*List!$H921)+Reference!I$17,0)</f>
        <v>2671</v>
      </c>
      <c r="Q921" s="35">
        <f>ROUND((Reference!J$16*List!$H921)+Reference!J$17,0)</f>
        <v>3093</v>
      </c>
      <c r="R921" s="35">
        <f>ROUND((Reference!K$16*List!$H921)+Reference!K$17,0)</f>
        <v>3191</v>
      </c>
      <c r="S921" s="35">
        <f>ROUND((Reference!L$16*List!$H921)+Reference!L$17,0)</f>
        <v>3443</v>
      </c>
      <c r="T921" s="35">
        <f>ROUND((Reference!M$16*List!$H921)+Reference!M$17,0)</f>
        <v>4112</v>
      </c>
      <c r="U921" s="35">
        <f>ROUND((Reference!N$16*List!$H921)+Reference!N$17,0)</f>
        <v>16590</v>
      </c>
      <c r="V921" s="36">
        <f>ROUND((Reference!O$16*List!$H921)+Reference!O$17,0)</f>
        <v>617</v>
      </c>
      <c r="W921" s="36">
        <f>ROUND((Reference!P$16*List!$H921)+Reference!P$17,0)</f>
        <v>869</v>
      </c>
      <c r="X921" s="36">
        <f>ROUND((Reference!Q$16*List!$H921)+Reference!Q$17,0)</f>
        <v>435</v>
      </c>
      <c r="Y921" s="37"/>
      <c r="Z921" s="4" t="str">
        <f t="shared" si="29"/>
        <v>BARBER, Kansas</v>
      </c>
      <c r="AA921" s="42" t="s">
        <v>2951</v>
      </c>
      <c r="AB921" s="38" t="s">
        <v>54</v>
      </c>
      <c r="AC921" s="43" t="s">
        <v>2942</v>
      </c>
      <c r="AD921" s="45"/>
      <c r="AE921">
        <f t="shared" si="30"/>
        <v>0.7944</v>
      </c>
    </row>
    <row r="922" spans="1:31" x14ac:dyDescent="0.35">
      <c r="A922" s="28" t="s">
        <v>2952</v>
      </c>
      <c r="B922" s="28" t="s">
        <v>2953</v>
      </c>
      <c r="C922" s="41">
        <v>99917</v>
      </c>
      <c r="D922" s="30" t="s">
        <v>119</v>
      </c>
      <c r="E922" s="42" t="s">
        <v>2954</v>
      </c>
      <c r="F922" s="55" t="s">
        <v>2942</v>
      </c>
      <c r="G922" s="33" t="s">
        <v>64</v>
      </c>
      <c r="H922" s="40">
        <v>0.7944</v>
      </c>
      <c r="I922" s="35">
        <f>ROUND((Reference!B$16*List!$H922)+Reference!B$17,0)</f>
        <v>950</v>
      </c>
      <c r="J922" s="35">
        <f>ROUND((Reference!C$16*List!$H922)+Reference!C$17,0)</f>
        <v>1417</v>
      </c>
      <c r="K922" s="35">
        <f>ROUND((Reference!D$16*List!$H922)+Reference!D$17,0)</f>
        <v>1698</v>
      </c>
      <c r="L922" s="35">
        <f>ROUND((Reference!E$16*List!$H922)+Reference!E$17,0)</f>
        <v>2099</v>
      </c>
      <c r="M922" s="35">
        <f>ROUND((Reference!F$16*List!$H922)+Reference!F$17,0)</f>
        <v>2187</v>
      </c>
      <c r="N922" s="35">
        <f>ROUND((Reference!G$16*List!$H922)+Reference!G$17,0)</f>
        <v>2475</v>
      </c>
      <c r="O922" s="35">
        <f>ROUND((Reference!H$16*List!$H922)+Reference!H$17,0)</f>
        <v>2570</v>
      </c>
      <c r="P922" s="35">
        <f>ROUND((Reference!I$16*List!$H922)+Reference!I$17,0)</f>
        <v>2671</v>
      </c>
      <c r="Q922" s="35">
        <f>ROUND((Reference!J$16*List!$H922)+Reference!J$17,0)</f>
        <v>3093</v>
      </c>
      <c r="R922" s="35">
        <f>ROUND((Reference!K$16*List!$H922)+Reference!K$17,0)</f>
        <v>3191</v>
      </c>
      <c r="S922" s="35">
        <f>ROUND((Reference!L$16*List!$H922)+Reference!L$17,0)</f>
        <v>3443</v>
      </c>
      <c r="T922" s="35">
        <f>ROUND((Reference!M$16*List!$H922)+Reference!M$17,0)</f>
        <v>4112</v>
      </c>
      <c r="U922" s="35">
        <f>ROUND((Reference!N$16*List!$H922)+Reference!N$17,0)</f>
        <v>16590</v>
      </c>
      <c r="V922" s="36">
        <f>ROUND((Reference!O$16*List!$H922)+Reference!O$17,0)</f>
        <v>617</v>
      </c>
      <c r="W922" s="36">
        <f>ROUND((Reference!P$16*List!$H922)+Reference!P$17,0)</f>
        <v>869</v>
      </c>
      <c r="X922" s="36">
        <f>ROUND((Reference!Q$16*List!$H922)+Reference!Q$17,0)</f>
        <v>435</v>
      </c>
      <c r="Y922" s="37"/>
      <c r="Z922" s="4" t="str">
        <f t="shared" si="29"/>
        <v>BARTON, Kansas</v>
      </c>
      <c r="AA922" s="31" t="s">
        <v>2954</v>
      </c>
      <c r="AB922" s="38" t="s">
        <v>54</v>
      </c>
      <c r="AC922" s="32" t="s">
        <v>2942</v>
      </c>
      <c r="AD922" s="39"/>
      <c r="AE922">
        <f t="shared" si="30"/>
        <v>0.7944</v>
      </c>
    </row>
    <row r="923" spans="1:31" x14ac:dyDescent="0.35">
      <c r="A923" s="28" t="s">
        <v>2955</v>
      </c>
      <c r="B923" s="28" t="s">
        <v>2956</v>
      </c>
      <c r="C923" s="41">
        <v>99917</v>
      </c>
      <c r="D923" s="30" t="s">
        <v>119</v>
      </c>
      <c r="E923" s="42" t="s">
        <v>2957</v>
      </c>
      <c r="F923" s="55" t="s">
        <v>2942</v>
      </c>
      <c r="G923" s="33" t="s">
        <v>64</v>
      </c>
      <c r="H923" s="44">
        <v>0.7944</v>
      </c>
      <c r="I923" s="35">
        <f>ROUND((Reference!B$16*List!$H923)+Reference!B$17,0)</f>
        <v>950</v>
      </c>
      <c r="J923" s="35">
        <f>ROUND((Reference!C$16*List!$H923)+Reference!C$17,0)</f>
        <v>1417</v>
      </c>
      <c r="K923" s="35">
        <f>ROUND((Reference!D$16*List!$H923)+Reference!D$17,0)</f>
        <v>1698</v>
      </c>
      <c r="L923" s="35">
        <f>ROUND((Reference!E$16*List!$H923)+Reference!E$17,0)</f>
        <v>2099</v>
      </c>
      <c r="M923" s="35">
        <f>ROUND((Reference!F$16*List!$H923)+Reference!F$17,0)</f>
        <v>2187</v>
      </c>
      <c r="N923" s="35">
        <f>ROUND((Reference!G$16*List!$H923)+Reference!G$17,0)</f>
        <v>2475</v>
      </c>
      <c r="O923" s="35">
        <f>ROUND((Reference!H$16*List!$H923)+Reference!H$17,0)</f>
        <v>2570</v>
      </c>
      <c r="P923" s="35">
        <f>ROUND((Reference!I$16*List!$H923)+Reference!I$17,0)</f>
        <v>2671</v>
      </c>
      <c r="Q923" s="35">
        <f>ROUND((Reference!J$16*List!$H923)+Reference!J$17,0)</f>
        <v>3093</v>
      </c>
      <c r="R923" s="35">
        <f>ROUND((Reference!K$16*List!$H923)+Reference!K$17,0)</f>
        <v>3191</v>
      </c>
      <c r="S923" s="35">
        <f>ROUND((Reference!L$16*List!$H923)+Reference!L$17,0)</f>
        <v>3443</v>
      </c>
      <c r="T923" s="35">
        <f>ROUND((Reference!M$16*List!$H923)+Reference!M$17,0)</f>
        <v>4112</v>
      </c>
      <c r="U923" s="35">
        <f>ROUND((Reference!N$16*List!$H923)+Reference!N$17,0)</f>
        <v>16590</v>
      </c>
      <c r="V923" s="36">
        <f>ROUND((Reference!O$16*List!$H923)+Reference!O$17,0)</f>
        <v>617</v>
      </c>
      <c r="W923" s="36">
        <f>ROUND((Reference!P$16*List!$H923)+Reference!P$17,0)</f>
        <v>869</v>
      </c>
      <c r="X923" s="36">
        <f>ROUND((Reference!Q$16*List!$H923)+Reference!Q$17,0)</f>
        <v>435</v>
      </c>
      <c r="Y923" s="37"/>
      <c r="Z923" s="4" t="str">
        <f t="shared" si="29"/>
        <v>BOURBON, Kansas</v>
      </c>
      <c r="AA923" s="42" t="s">
        <v>2957</v>
      </c>
      <c r="AB923" s="38" t="s">
        <v>54</v>
      </c>
      <c r="AC923" s="43" t="s">
        <v>2942</v>
      </c>
      <c r="AD923" s="45"/>
      <c r="AE923">
        <f t="shared" si="30"/>
        <v>0.7944</v>
      </c>
    </row>
    <row r="924" spans="1:31" x14ac:dyDescent="0.35">
      <c r="A924" s="28" t="s">
        <v>2958</v>
      </c>
      <c r="B924" s="28" t="s">
        <v>2959</v>
      </c>
      <c r="C924" s="29">
        <v>99917</v>
      </c>
      <c r="D924" s="30" t="s">
        <v>119</v>
      </c>
      <c r="E924" s="31" t="s">
        <v>2221</v>
      </c>
      <c r="F924" s="55" t="s">
        <v>2942</v>
      </c>
      <c r="G924" s="33" t="s">
        <v>64</v>
      </c>
      <c r="H924" s="44">
        <v>0.7944</v>
      </c>
      <c r="I924" s="35">
        <f>ROUND((Reference!B$16*List!$H924)+Reference!B$17,0)</f>
        <v>950</v>
      </c>
      <c r="J924" s="35">
        <f>ROUND((Reference!C$16*List!$H924)+Reference!C$17,0)</f>
        <v>1417</v>
      </c>
      <c r="K924" s="35">
        <f>ROUND((Reference!D$16*List!$H924)+Reference!D$17,0)</f>
        <v>1698</v>
      </c>
      <c r="L924" s="35">
        <f>ROUND((Reference!E$16*List!$H924)+Reference!E$17,0)</f>
        <v>2099</v>
      </c>
      <c r="M924" s="35">
        <f>ROUND((Reference!F$16*List!$H924)+Reference!F$17,0)</f>
        <v>2187</v>
      </c>
      <c r="N924" s="35">
        <f>ROUND((Reference!G$16*List!$H924)+Reference!G$17,0)</f>
        <v>2475</v>
      </c>
      <c r="O924" s="35">
        <f>ROUND((Reference!H$16*List!$H924)+Reference!H$17,0)</f>
        <v>2570</v>
      </c>
      <c r="P924" s="35">
        <f>ROUND((Reference!I$16*List!$H924)+Reference!I$17,0)</f>
        <v>2671</v>
      </c>
      <c r="Q924" s="35">
        <f>ROUND((Reference!J$16*List!$H924)+Reference!J$17,0)</f>
        <v>3093</v>
      </c>
      <c r="R924" s="35">
        <f>ROUND((Reference!K$16*List!$H924)+Reference!K$17,0)</f>
        <v>3191</v>
      </c>
      <c r="S924" s="35">
        <f>ROUND((Reference!L$16*List!$H924)+Reference!L$17,0)</f>
        <v>3443</v>
      </c>
      <c r="T924" s="35">
        <f>ROUND((Reference!M$16*List!$H924)+Reference!M$17,0)</f>
        <v>4112</v>
      </c>
      <c r="U924" s="35">
        <f>ROUND((Reference!N$16*List!$H924)+Reference!N$17,0)</f>
        <v>16590</v>
      </c>
      <c r="V924" s="36">
        <f>ROUND((Reference!O$16*List!$H924)+Reference!O$17,0)</f>
        <v>617</v>
      </c>
      <c r="W924" s="36">
        <f>ROUND((Reference!P$16*List!$H924)+Reference!P$17,0)</f>
        <v>869</v>
      </c>
      <c r="X924" s="36">
        <f>ROUND((Reference!Q$16*List!$H924)+Reference!Q$17,0)</f>
        <v>435</v>
      </c>
      <c r="Y924" s="37"/>
      <c r="Z924" s="4" t="str">
        <f t="shared" si="29"/>
        <v>BROWN, Kansas</v>
      </c>
      <c r="AA924" s="42" t="s">
        <v>2221</v>
      </c>
      <c r="AB924" s="38" t="s">
        <v>54</v>
      </c>
      <c r="AC924" s="43" t="s">
        <v>2942</v>
      </c>
      <c r="AD924" s="45"/>
      <c r="AE924">
        <f t="shared" si="30"/>
        <v>0.7944</v>
      </c>
    </row>
    <row r="925" spans="1:31" x14ac:dyDescent="0.35">
      <c r="A925" s="28" t="s">
        <v>2960</v>
      </c>
      <c r="B925" s="28" t="s">
        <v>2961</v>
      </c>
      <c r="C925" s="29">
        <v>48620</v>
      </c>
      <c r="D925" s="30" t="s">
        <v>1780</v>
      </c>
      <c r="E925" s="31" t="s">
        <v>81</v>
      </c>
      <c r="F925" s="54" t="s">
        <v>2942</v>
      </c>
      <c r="G925" s="33" t="s">
        <v>53</v>
      </c>
      <c r="H925" s="44">
        <v>0.83900000000000008</v>
      </c>
      <c r="I925" s="35">
        <f>ROUND((Reference!B$16*List!$H925)+Reference!B$17,0)</f>
        <v>988</v>
      </c>
      <c r="J925" s="35">
        <f>ROUND((Reference!C$16*List!$H925)+Reference!C$17,0)</f>
        <v>1474</v>
      </c>
      <c r="K925" s="35">
        <f>ROUND((Reference!D$16*List!$H925)+Reference!D$17,0)</f>
        <v>1766</v>
      </c>
      <c r="L925" s="35">
        <f>ROUND((Reference!E$16*List!$H925)+Reference!E$17,0)</f>
        <v>2183</v>
      </c>
      <c r="M925" s="35">
        <f>ROUND((Reference!F$16*List!$H925)+Reference!F$17,0)</f>
        <v>2275</v>
      </c>
      <c r="N925" s="35">
        <f>ROUND((Reference!G$16*List!$H925)+Reference!G$17,0)</f>
        <v>2575</v>
      </c>
      <c r="O925" s="35">
        <f>ROUND((Reference!H$16*List!$H925)+Reference!H$17,0)</f>
        <v>2673</v>
      </c>
      <c r="P925" s="35">
        <f>ROUND((Reference!I$16*List!$H925)+Reference!I$17,0)</f>
        <v>2779</v>
      </c>
      <c r="Q925" s="35">
        <f>ROUND((Reference!J$16*List!$H925)+Reference!J$17,0)</f>
        <v>3217</v>
      </c>
      <c r="R925" s="35">
        <f>ROUND((Reference!K$16*List!$H925)+Reference!K$17,0)</f>
        <v>3319</v>
      </c>
      <c r="S925" s="35">
        <f>ROUND((Reference!L$16*List!$H925)+Reference!L$17,0)</f>
        <v>3581</v>
      </c>
      <c r="T925" s="35">
        <f>ROUND((Reference!M$16*List!$H925)+Reference!M$17,0)</f>
        <v>4277</v>
      </c>
      <c r="U925" s="35">
        <f>ROUND((Reference!N$16*List!$H925)+Reference!N$17,0)</f>
        <v>17258</v>
      </c>
      <c r="V925" s="36">
        <f>ROUND((Reference!O$16*List!$H925)+Reference!O$17,0)</f>
        <v>642</v>
      </c>
      <c r="W925" s="36">
        <f>ROUND((Reference!P$16*List!$H925)+Reference!P$17,0)</f>
        <v>904</v>
      </c>
      <c r="X925" s="36">
        <f>ROUND((Reference!Q$16*List!$H925)+Reference!Q$17,0)</f>
        <v>452</v>
      </c>
      <c r="Y925" s="37"/>
      <c r="Z925" s="4" t="str">
        <f t="shared" si="29"/>
        <v>BUTLER, Kansas</v>
      </c>
      <c r="AA925" s="42" t="s">
        <v>81</v>
      </c>
      <c r="AB925" s="38" t="s">
        <v>54</v>
      </c>
      <c r="AC925" s="43" t="s">
        <v>2942</v>
      </c>
      <c r="AD925" s="45"/>
      <c r="AE925">
        <f t="shared" si="30"/>
        <v>0.83900000000000008</v>
      </c>
    </row>
    <row r="926" spans="1:31" x14ac:dyDescent="0.35">
      <c r="A926" s="28" t="s">
        <v>2962</v>
      </c>
      <c r="B926" s="28" t="s">
        <v>2963</v>
      </c>
      <c r="C926" s="41">
        <v>99917</v>
      </c>
      <c r="D926" s="30" t="s">
        <v>119</v>
      </c>
      <c r="E926" s="42" t="s">
        <v>2964</v>
      </c>
      <c r="F926" s="55" t="s">
        <v>2942</v>
      </c>
      <c r="G926" s="33" t="s">
        <v>64</v>
      </c>
      <c r="H926" s="44">
        <v>0.7944</v>
      </c>
      <c r="I926" s="35">
        <f>ROUND((Reference!B$16*List!$H926)+Reference!B$17,0)</f>
        <v>950</v>
      </c>
      <c r="J926" s="35">
        <f>ROUND((Reference!C$16*List!$H926)+Reference!C$17,0)</f>
        <v>1417</v>
      </c>
      <c r="K926" s="35">
        <f>ROUND((Reference!D$16*List!$H926)+Reference!D$17,0)</f>
        <v>1698</v>
      </c>
      <c r="L926" s="35">
        <f>ROUND((Reference!E$16*List!$H926)+Reference!E$17,0)</f>
        <v>2099</v>
      </c>
      <c r="M926" s="35">
        <f>ROUND((Reference!F$16*List!$H926)+Reference!F$17,0)</f>
        <v>2187</v>
      </c>
      <c r="N926" s="35">
        <f>ROUND((Reference!G$16*List!$H926)+Reference!G$17,0)</f>
        <v>2475</v>
      </c>
      <c r="O926" s="35">
        <f>ROUND((Reference!H$16*List!$H926)+Reference!H$17,0)</f>
        <v>2570</v>
      </c>
      <c r="P926" s="35">
        <f>ROUND((Reference!I$16*List!$H926)+Reference!I$17,0)</f>
        <v>2671</v>
      </c>
      <c r="Q926" s="35">
        <f>ROUND((Reference!J$16*List!$H926)+Reference!J$17,0)</f>
        <v>3093</v>
      </c>
      <c r="R926" s="35">
        <f>ROUND((Reference!K$16*List!$H926)+Reference!K$17,0)</f>
        <v>3191</v>
      </c>
      <c r="S926" s="35">
        <f>ROUND((Reference!L$16*List!$H926)+Reference!L$17,0)</f>
        <v>3443</v>
      </c>
      <c r="T926" s="35">
        <f>ROUND((Reference!M$16*List!$H926)+Reference!M$17,0)</f>
        <v>4112</v>
      </c>
      <c r="U926" s="35">
        <f>ROUND((Reference!N$16*List!$H926)+Reference!N$17,0)</f>
        <v>16590</v>
      </c>
      <c r="V926" s="36">
        <f>ROUND((Reference!O$16*List!$H926)+Reference!O$17,0)</f>
        <v>617</v>
      </c>
      <c r="W926" s="36">
        <f>ROUND((Reference!P$16*List!$H926)+Reference!P$17,0)</f>
        <v>869</v>
      </c>
      <c r="X926" s="36">
        <f>ROUND((Reference!Q$16*List!$H926)+Reference!Q$17,0)</f>
        <v>435</v>
      </c>
      <c r="Y926" s="37"/>
      <c r="Z926" s="4" t="str">
        <f t="shared" si="29"/>
        <v>CHASE, Kansas</v>
      </c>
      <c r="AA926" s="42" t="s">
        <v>2964</v>
      </c>
      <c r="AB926" s="38" t="s">
        <v>54</v>
      </c>
      <c r="AC926" s="43" t="s">
        <v>2942</v>
      </c>
      <c r="AD926" s="45"/>
      <c r="AE926">
        <f t="shared" si="30"/>
        <v>0.7944</v>
      </c>
    </row>
    <row r="927" spans="1:31" x14ac:dyDescent="0.35">
      <c r="A927" s="28" t="s">
        <v>2965</v>
      </c>
      <c r="B927" s="28" t="s">
        <v>2966</v>
      </c>
      <c r="C927" s="41">
        <v>99917</v>
      </c>
      <c r="D927" s="30" t="s">
        <v>119</v>
      </c>
      <c r="E927" s="42" t="s">
        <v>2967</v>
      </c>
      <c r="F927" s="55" t="s">
        <v>2942</v>
      </c>
      <c r="G927" s="33" t="s">
        <v>64</v>
      </c>
      <c r="H927" s="44">
        <v>0.7944</v>
      </c>
      <c r="I927" s="35">
        <f>ROUND((Reference!B$16*List!$H927)+Reference!B$17,0)</f>
        <v>950</v>
      </c>
      <c r="J927" s="35">
        <f>ROUND((Reference!C$16*List!$H927)+Reference!C$17,0)</f>
        <v>1417</v>
      </c>
      <c r="K927" s="35">
        <f>ROUND((Reference!D$16*List!$H927)+Reference!D$17,0)</f>
        <v>1698</v>
      </c>
      <c r="L927" s="35">
        <f>ROUND((Reference!E$16*List!$H927)+Reference!E$17,0)</f>
        <v>2099</v>
      </c>
      <c r="M927" s="35">
        <f>ROUND((Reference!F$16*List!$H927)+Reference!F$17,0)</f>
        <v>2187</v>
      </c>
      <c r="N927" s="35">
        <f>ROUND((Reference!G$16*List!$H927)+Reference!G$17,0)</f>
        <v>2475</v>
      </c>
      <c r="O927" s="35">
        <f>ROUND((Reference!H$16*List!$H927)+Reference!H$17,0)</f>
        <v>2570</v>
      </c>
      <c r="P927" s="35">
        <f>ROUND((Reference!I$16*List!$H927)+Reference!I$17,0)</f>
        <v>2671</v>
      </c>
      <c r="Q927" s="35">
        <f>ROUND((Reference!J$16*List!$H927)+Reference!J$17,0)</f>
        <v>3093</v>
      </c>
      <c r="R927" s="35">
        <f>ROUND((Reference!K$16*List!$H927)+Reference!K$17,0)</f>
        <v>3191</v>
      </c>
      <c r="S927" s="35">
        <f>ROUND((Reference!L$16*List!$H927)+Reference!L$17,0)</f>
        <v>3443</v>
      </c>
      <c r="T927" s="35">
        <f>ROUND((Reference!M$16*List!$H927)+Reference!M$17,0)</f>
        <v>4112</v>
      </c>
      <c r="U927" s="35">
        <f>ROUND((Reference!N$16*List!$H927)+Reference!N$17,0)</f>
        <v>16590</v>
      </c>
      <c r="V927" s="36">
        <f>ROUND((Reference!O$16*List!$H927)+Reference!O$17,0)</f>
        <v>617</v>
      </c>
      <c r="W927" s="36">
        <f>ROUND((Reference!P$16*List!$H927)+Reference!P$17,0)</f>
        <v>869</v>
      </c>
      <c r="X927" s="36">
        <f>ROUND((Reference!Q$16*List!$H927)+Reference!Q$17,0)</f>
        <v>435</v>
      </c>
      <c r="Y927" s="37"/>
      <c r="Z927" s="4" t="str">
        <f t="shared" si="29"/>
        <v>CHAUTAUQUA, Kansas</v>
      </c>
      <c r="AA927" s="42" t="s">
        <v>2967</v>
      </c>
      <c r="AB927" s="38" t="s">
        <v>54</v>
      </c>
      <c r="AC927" s="43" t="s">
        <v>2942</v>
      </c>
      <c r="AD927" s="45"/>
      <c r="AE927">
        <f t="shared" si="30"/>
        <v>0.7944</v>
      </c>
    </row>
    <row r="928" spans="1:31" x14ac:dyDescent="0.35">
      <c r="A928" s="28" t="s">
        <v>2968</v>
      </c>
      <c r="B928" s="28" t="s">
        <v>2969</v>
      </c>
      <c r="C928" s="41">
        <v>99917</v>
      </c>
      <c r="D928" s="30" t="s">
        <v>119</v>
      </c>
      <c r="E928" s="42" t="s">
        <v>94</v>
      </c>
      <c r="F928" s="55" t="s">
        <v>2942</v>
      </c>
      <c r="G928" s="33" t="s">
        <v>64</v>
      </c>
      <c r="H928" s="44">
        <v>0.7944</v>
      </c>
      <c r="I928" s="35">
        <f>ROUND((Reference!B$16*List!$H928)+Reference!B$17,0)</f>
        <v>950</v>
      </c>
      <c r="J928" s="35">
        <f>ROUND((Reference!C$16*List!$H928)+Reference!C$17,0)</f>
        <v>1417</v>
      </c>
      <c r="K928" s="35">
        <f>ROUND((Reference!D$16*List!$H928)+Reference!D$17,0)</f>
        <v>1698</v>
      </c>
      <c r="L928" s="35">
        <f>ROUND((Reference!E$16*List!$H928)+Reference!E$17,0)</f>
        <v>2099</v>
      </c>
      <c r="M928" s="35">
        <f>ROUND((Reference!F$16*List!$H928)+Reference!F$17,0)</f>
        <v>2187</v>
      </c>
      <c r="N928" s="35">
        <f>ROUND((Reference!G$16*List!$H928)+Reference!G$17,0)</f>
        <v>2475</v>
      </c>
      <c r="O928" s="35">
        <f>ROUND((Reference!H$16*List!$H928)+Reference!H$17,0)</f>
        <v>2570</v>
      </c>
      <c r="P928" s="35">
        <f>ROUND((Reference!I$16*List!$H928)+Reference!I$17,0)</f>
        <v>2671</v>
      </c>
      <c r="Q928" s="35">
        <f>ROUND((Reference!J$16*List!$H928)+Reference!J$17,0)</f>
        <v>3093</v>
      </c>
      <c r="R928" s="35">
        <f>ROUND((Reference!K$16*List!$H928)+Reference!K$17,0)</f>
        <v>3191</v>
      </c>
      <c r="S928" s="35">
        <f>ROUND((Reference!L$16*List!$H928)+Reference!L$17,0)</f>
        <v>3443</v>
      </c>
      <c r="T928" s="35">
        <f>ROUND((Reference!M$16*List!$H928)+Reference!M$17,0)</f>
        <v>4112</v>
      </c>
      <c r="U928" s="35">
        <f>ROUND((Reference!N$16*List!$H928)+Reference!N$17,0)</f>
        <v>16590</v>
      </c>
      <c r="V928" s="36">
        <f>ROUND((Reference!O$16*List!$H928)+Reference!O$17,0)</f>
        <v>617</v>
      </c>
      <c r="W928" s="36">
        <f>ROUND((Reference!P$16*List!$H928)+Reference!P$17,0)</f>
        <v>869</v>
      </c>
      <c r="X928" s="36">
        <f>ROUND((Reference!Q$16*List!$H928)+Reference!Q$17,0)</f>
        <v>435</v>
      </c>
      <c r="Y928" s="37"/>
      <c r="Z928" s="4" t="str">
        <f t="shared" si="29"/>
        <v>CHEROKEE, Kansas</v>
      </c>
      <c r="AA928" s="42" t="s">
        <v>94</v>
      </c>
      <c r="AB928" s="38" t="s">
        <v>54</v>
      </c>
      <c r="AC928" s="43" t="s">
        <v>2942</v>
      </c>
      <c r="AD928" s="45"/>
      <c r="AE928">
        <f t="shared" si="30"/>
        <v>0.7944</v>
      </c>
    </row>
    <row r="929" spans="1:31" x14ac:dyDescent="0.35">
      <c r="A929" s="28" t="s">
        <v>2970</v>
      </c>
      <c r="B929" s="28" t="s">
        <v>2971</v>
      </c>
      <c r="C929" s="41">
        <v>99917</v>
      </c>
      <c r="D929" s="30" t="s">
        <v>119</v>
      </c>
      <c r="E929" s="42" t="s">
        <v>1073</v>
      </c>
      <c r="F929" s="55" t="s">
        <v>2942</v>
      </c>
      <c r="G929" s="33" t="s">
        <v>64</v>
      </c>
      <c r="H929" s="44">
        <v>0.7944</v>
      </c>
      <c r="I929" s="35">
        <f>ROUND((Reference!B$16*List!$H929)+Reference!B$17,0)</f>
        <v>950</v>
      </c>
      <c r="J929" s="35">
        <f>ROUND((Reference!C$16*List!$H929)+Reference!C$17,0)</f>
        <v>1417</v>
      </c>
      <c r="K929" s="35">
        <f>ROUND((Reference!D$16*List!$H929)+Reference!D$17,0)</f>
        <v>1698</v>
      </c>
      <c r="L929" s="35">
        <f>ROUND((Reference!E$16*List!$H929)+Reference!E$17,0)</f>
        <v>2099</v>
      </c>
      <c r="M929" s="35">
        <f>ROUND((Reference!F$16*List!$H929)+Reference!F$17,0)</f>
        <v>2187</v>
      </c>
      <c r="N929" s="35">
        <f>ROUND((Reference!G$16*List!$H929)+Reference!G$17,0)</f>
        <v>2475</v>
      </c>
      <c r="O929" s="35">
        <f>ROUND((Reference!H$16*List!$H929)+Reference!H$17,0)</f>
        <v>2570</v>
      </c>
      <c r="P929" s="35">
        <f>ROUND((Reference!I$16*List!$H929)+Reference!I$17,0)</f>
        <v>2671</v>
      </c>
      <c r="Q929" s="35">
        <f>ROUND((Reference!J$16*List!$H929)+Reference!J$17,0)</f>
        <v>3093</v>
      </c>
      <c r="R929" s="35">
        <f>ROUND((Reference!K$16*List!$H929)+Reference!K$17,0)</f>
        <v>3191</v>
      </c>
      <c r="S929" s="35">
        <f>ROUND((Reference!L$16*List!$H929)+Reference!L$17,0)</f>
        <v>3443</v>
      </c>
      <c r="T929" s="35">
        <f>ROUND((Reference!M$16*List!$H929)+Reference!M$17,0)</f>
        <v>4112</v>
      </c>
      <c r="U929" s="35">
        <f>ROUND((Reference!N$16*List!$H929)+Reference!N$17,0)</f>
        <v>16590</v>
      </c>
      <c r="V929" s="36">
        <f>ROUND((Reference!O$16*List!$H929)+Reference!O$17,0)</f>
        <v>617</v>
      </c>
      <c r="W929" s="36">
        <f>ROUND((Reference!P$16*List!$H929)+Reference!P$17,0)</f>
        <v>869</v>
      </c>
      <c r="X929" s="36">
        <f>ROUND((Reference!Q$16*List!$H929)+Reference!Q$17,0)</f>
        <v>435</v>
      </c>
      <c r="Y929" s="37"/>
      <c r="Z929" s="4" t="str">
        <f t="shared" si="29"/>
        <v>CHEYENNE, Kansas</v>
      </c>
      <c r="AA929" s="42" t="s">
        <v>1073</v>
      </c>
      <c r="AB929" s="38" t="s">
        <v>54</v>
      </c>
      <c r="AC929" s="43" t="s">
        <v>2942</v>
      </c>
      <c r="AD929" s="45"/>
      <c r="AE929">
        <f t="shared" si="30"/>
        <v>0.7944</v>
      </c>
    </row>
    <row r="930" spans="1:31" x14ac:dyDescent="0.35">
      <c r="A930" s="28" t="s">
        <v>2972</v>
      </c>
      <c r="B930" s="28" t="s">
        <v>2973</v>
      </c>
      <c r="C930" s="41">
        <v>99917</v>
      </c>
      <c r="D930" s="30" t="s">
        <v>119</v>
      </c>
      <c r="E930" s="42" t="s">
        <v>535</v>
      </c>
      <c r="F930" s="55" t="s">
        <v>2942</v>
      </c>
      <c r="G930" s="33" t="s">
        <v>64</v>
      </c>
      <c r="H930" s="44">
        <v>0.7944</v>
      </c>
      <c r="I930" s="35">
        <f>ROUND((Reference!B$16*List!$H930)+Reference!B$17,0)</f>
        <v>950</v>
      </c>
      <c r="J930" s="35">
        <f>ROUND((Reference!C$16*List!$H930)+Reference!C$17,0)</f>
        <v>1417</v>
      </c>
      <c r="K930" s="35">
        <f>ROUND((Reference!D$16*List!$H930)+Reference!D$17,0)</f>
        <v>1698</v>
      </c>
      <c r="L930" s="35">
        <f>ROUND((Reference!E$16*List!$H930)+Reference!E$17,0)</f>
        <v>2099</v>
      </c>
      <c r="M930" s="35">
        <f>ROUND((Reference!F$16*List!$H930)+Reference!F$17,0)</f>
        <v>2187</v>
      </c>
      <c r="N930" s="35">
        <f>ROUND((Reference!G$16*List!$H930)+Reference!G$17,0)</f>
        <v>2475</v>
      </c>
      <c r="O930" s="35">
        <f>ROUND((Reference!H$16*List!$H930)+Reference!H$17,0)</f>
        <v>2570</v>
      </c>
      <c r="P930" s="35">
        <f>ROUND((Reference!I$16*List!$H930)+Reference!I$17,0)</f>
        <v>2671</v>
      </c>
      <c r="Q930" s="35">
        <f>ROUND((Reference!J$16*List!$H930)+Reference!J$17,0)</f>
        <v>3093</v>
      </c>
      <c r="R930" s="35">
        <f>ROUND((Reference!K$16*List!$H930)+Reference!K$17,0)</f>
        <v>3191</v>
      </c>
      <c r="S930" s="35">
        <f>ROUND((Reference!L$16*List!$H930)+Reference!L$17,0)</f>
        <v>3443</v>
      </c>
      <c r="T930" s="35">
        <f>ROUND((Reference!M$16*List!$H930)+Reference!M$17,0)</f>
        <v>4112</v>
      </c>
      <c r="U930" s="35">
        <f>ROUND((Reference!N$16*List!$H930)+Reference!N$17,0)</f>
        <v>16590</v>
      </c>
      <c r="V930" s="36">
        <f>ROUND((Reference!O$16*List!$H930)+Reference!O$17,0)</f>
        <v>617</v>
      </c>
      <c r="W930" s="36">
        <f>ROUND((Reference!P$16*List!$H930)+Reference!P$17,0)</f>
        <v>869</v>
      </c>
      <c r="X930" s="36">
        <f>ROUND((Reference!Q$16*List!$H930)+Reference!Q$17,0)</f>
        <v>435</v>
      </c>
      <c r="Y930" s="37"/>
      <c r="Z930" s="4" t="str">
        <f t="shared" si="29"/>
        <v>CLARK, Kansas</v>
      </c>
      <c r="AA930" s="42" t="s">
        <v>535</v>
      </c>
      <c r="AB930" s="38" t="s">
        <v>54</v>
      </c>
      <c r="AC930" s="43" t="s">
        <v>2942</v>
      </c>
      <c r="AD930" s="45"/>
      <c r="AE930">
        <f t="shared" si="30"/>
        <v>0.7944</v>
      </c>
    </row>
    <row r="931" spans="1:31" x14ac:dyDescent="0.35">
      <c r="A931" s="28" t="s">
        <v>2974</v>
      </c>
      <c r="B931" s="28" t="s">
        <v>2975</v>
      </c>
      <c r="C931" s="41">
        <v>99917</v>
      </c>
      <c r="D931" s="30" t="s">
        <v>119</v>
      </c>
      <c r="E931" s="42" t="s">
        <v>110</v>
      </c>
      <c r="F931" s="55" t="s">
        <v>2942</v>
      </c>
      <c r="G931" s="33" t="s">
        <v>64</v>
      </c>
      <c r="H931" s="44">
        <v>0.7944</v>
      </c>
      <c r="I931" s="35">
        <f>ROUND((Reference!B$16*List!$H931)+Reference!B$17,0)</f>
        <v>950</v>
      </c>
      <c r="J931" s="35">
        <f>ROUND((Reference!C$16*List!$H931)+Reference!C$17,0)</f>
        <v>1417</v>
      </c>
      <c r="K931" s="35">
        <f>ROUND((Reference!D$16*List!$H931)+Reference!D$17,0)</f>
        <v>1698</v>
      </c>
      <c r="L931" s="35">
        <f>ROUND((Reference!E$16*List!$H931)+Reference!E$17,0)</f>
        <v>2099</v>
      </c>
      <c r="M931" s="35">
        <f>ROUND((Reference!F$16*List!$H931)+Reference!F$17,0)</f>
        <v>2187</v>
      </c>
      <c r="N931" s="35">
        <f>ROUND((Reference!G$16*List!$H931)+Reference!G$17,0)</f>
        <v>2475</v>
      </c>
      <c r="O931" s="35">
        <f>ROUND((Reference!H$16*List!$H931)+Reference!H$17,0)</f>
        <v>2570</v>
      </c>
      <c r="P931" s="35">
        <f>ROUND((Reference!I$16*List!$H931)+Reference!I$17,0)</f>
        <v>2671</v>
      </c>
      <c r="Q931" s="35">
        <f>ROUND((Reference!J$16*List!$H931)+Reference!J$17,0)</f>
        <v>3093</v>
      </c>
      <c r="R931" s="35">
        <f>ROUND((Reference!K$16*List!$H931)+Reference!K$17,0)</f>
        <v>3191</v>
      </c>
      <c r="S931" s="35">
        <f>ROUND((Reference!L$16*List!$H931)+Reference!L$17,0)</f>
        <v>3443</v>
      </c>
      <c r="T931" s="35">
        <f>ROUND((Reference!M$16*List!$H931)+Reference!M$17,0)</f>
        <v>4112</v>
      </c>
      <c r="U931" s="35">
        <f>ROUND((Reference!N$16*List!$H931)+Reference!N$17,0)</f>
        <v>16590</v>
      </c>
      <c r="V931" s="36">
        <f>ROUND((Reference!O$16*List!$H931)+Reference!O$17,0)</f>
        <v>617</v>
      </c>
      <c r="W931" s="36">
        <f>ROUND((Reference!P$16*List!$H931)+Reference!P$17,0)</f>
        <v>869</v>
      </c>
      <c r="X931" s="36">
        <f>ROUND((Reference!Q$16*List!$H931)+Reference!Q$17,0)</f>
        <v>435</v>
      </c>
      <c r="Y931" s="37"/>
      <c r="Z931" s="4" t="str">
        <f t="shared" si="29"/>
        <v>CLAY, Kansas</v>
      </c>
      <c r="AA931" s="42" t="s">
        <v>110</v>
      </c>
      <c r="AB931" s="38" t="s">
        <v>54</v>
      </c>
      <c r="AC931" s="43" t="s">
        <v>2942</v>
      </c>
      <c r="AD931" s="45"/>
      <c r="AE931">
        <f t="shared" si="30"/>
        <v>0.7944</v>
      </c>
    </row>
    <row r="932" spans="1:31" x14ac:dyDescent="0.35">
      <c r="A932" s="28" t="s">
        <v>2976</v>
      </c>
      <c r="B932" s="28" t="s">
        <v>2977</v>
      </c>
      <c r="C932" s="41">
        <v>99917</v>
      </c>
      <c r="D932" s="30" t="s">
        <v>119</v>
      </c>
      <c r="E932" s="42" t="s">
        <v>2978</v>
      </c>
      <c r="F932" s="55" t="s">
        <v>2942</v>
      </c>
      <c r="G932" s="33" t="s">
        <v>64</v>
      </c>
      <c r="H932" s="40">
        <v>0.7944</v>
      </c>
      <c r="I932" s="35">
        <f>ROUND((Reference!B$16*List!$H932)+Reference!B$17,0)</f>
        <v>950</v>
      </c>
      <c r="J932" s="35">
        <f>ROUND((Reference!C$16*List!$H932)+Reference!C$17,0)</f>
        <v>1417</v>
      </c>
      <c r="K932" s="35">
        <f>ROUND((Reference!D$16*List!$H932)+Reference!D$17,0)</f>
        <v>1698</v>
      </c>
      <c r="L932" s="35">
        <f>ROUND((Reference!E$16*List!$H932)+Reference!E$17,0)</f>
        <v>2099</v>
      </c>
      <c r="M932" s="35">
        <f>ROUND((Reference!F$16*List!$H932)+Reference!F$17,0)</f>
        <v>2187</v>
      </c>
      <c r="N932" s="35">
        <f>ROUND((Reference!G$16*List!$H932)+Reference!G$17,0)</f>
        <v>2475</v>
      </c>
      <c r="O932" s="35">
        <f>ROUND((Reference!H$16*List!$H932)+Reference!H$17,0)</f>
        <v>2570</v>
      </c>
      <c r="P932" s="35">
        <f>ROUND((Reference!I$16*List!$H932)+Reference!I$17,0)</f>
        <v>2671</v>
      </c>
      <c r="Q932" s="35">
        <f>ROUND((Reference!J$16*List!$H932)+Reference!J$17,0)</f>
        <v>3093</v>
      </c>
      <c r="R932" s="35">
        <f>ROUND((Reference!K$16*List!$H932)+Reference!K$17,0)</f>
        <v>3191</v>
      </c>
      <c r="S932" s="35">
        <f>ROUND((Reference!L$16*List!$H932)+Reference!L$17,0)</f>
        <v>3443</v>
      </c>
      <c r="T932" s="35">
        <f>ROUND((Reference!M$16*List!$H932)+Reference!M$17,0)</f>
        <v>4112</v>
      </c>
      <c r="U932" s="35">
        <f>ROUND((Reference!N$16*List!$H932)+Reference!N$17,0)</f>
        <v>16590</v>
      </c>
      <c r="V932" s="36">
        <f>ROUND((Reference!O$16*List!$H932)+Reference!O$17,0)</f>
        <v>617</v>
      </c>
      <c r="W932" s="36">
        <f>ROUND((Reference!P$16*List!$H932)+Reference!P$17,0)</f>
        <v>869</v>
      </c>
      <c r="X932" s="36">
        <f>ROUND((Reference!Q$16*List!$H932)+Reference!Q$17,0)</f>
        <v>435</v>
      </c>
      <c r="Y932" s="37"/>
      <c r="Z932" s="4" t="str">
        <f t="shared" si="29"/>
        <v>CLOUD, Kansas</v>
      </c>
      <c r="AA932" s="31" t="s">
        <v>2978</v>
      </c>
      <c r="AB932" s="38" t="s">
        <v>54</v>
      </c>
      <c r="AC932" s="32" t="s">
        <v>2942</v>
      </c>
      <c r="AD932" s="39"/>
      <c r="AE932">
        <f t="shared" si="30"/>
        <v>0.7944</v>
      </c>
    </row>
    <row r="933" spans="1:31" x14ac:dyDescent="0.35">
      <c r="A933" s="28" t="s">
        <v>2979</v>
      </c>
      <c r="B933" s="28" t="s">
        <v>2980</v>
      </c>
      <c r="C933" s="41">
        <v>99917</v>
      </c>
      <c r="D933" s="30" t="s">
        <v>119</v>
      </c>
      <c r="E933" s="42" t="s">
        <v>2981</v>
      </c>
      <c r="F933" s="55" t="s">
        <v>2942</v>
      </c>
      <c r="G933" s="33" t="s">
        <v>64</v>
      </c>
      <c r="H933" s="44">
        <v>0.7944</v>
      </c>
      <c r="I933" s="35">
        <f>ROUND((Reference!B$16*List!$H933)+Reference!B$17,0)</f>
        <v>950</v>
      </c>
      <c r="J933" s="35">
        <f>ROUND((Reference!C$16*List!$H933)+Reference!C$17,0)</f>
        <v>1417</v>
      </c>
      <c r="K933" s="35">
        <f>ROUND((Reference!D$16*List!$H933)+Reference!D$17,0)</f>
        <v>1698</v>
      </c>
      <c r="L933" s="35">
        <f>ROUND((Reference!E$16*List!$H933)+Reference!E$17,0)</f>
        <v>2099</v>
      </c>
      <c r="M933" s="35">
        <f>ROUND((Reference!F$16*List!$H933)+Reference!F$17,0)</f>
        <v>2187</v>
      </c>
      <c r="N933" s="35">
        <f>ROUND((Reference!G$16*List!$H933)+Reference!G$17,0)</f>
        <v>2475</v>
      </c>
      <c r="O933" s="35">
        <f>ROUND((Reference!H$16*List!$H933)+Reference!H$17,0)</f>
        <v>2570</v>
      </c>
      <c r="P933" s="35">
        <f>ROUND((Reference!I$16*List!$H933)+Reference!I$17,0)</f>
        <v>2671</v>
      </c>
      <c r="Q933" s="35">
        <f>ROUND((Reference!J$16*List!$H933)+Reference!J$17,0)</f>
        <v>3093</v>
      </c>
      <c r="R933" s="35">
        <f>ROUND((Reference!K$16*List!$H933)+Reference!K$17,0)</f>
        <v>3191</v>
      </c>
      <c r="S933" s="35">
        <f>ROUND((Reference!L$16*List!$H933)+Reference!L$17,0)</f>
        <v>3443</v>
      </c>
      <c r="T933" s="35">
        <f>ROUND((Reference!M$16*List!$H933)+Reference!M$17,0)</f>
        <v>4112</v>
      </c>
      <c r="U933" s="35">
        <f>ROUND((Reference!N$16*List!$H933)+Reference!N$17,0)</f>
        <v>16590</v>
      </c>
      <c r="V933" s="36">
        <f>ROUND((Reference!O$16*List!$H933)+Reference!O$17,0)</f>
        <v>617</v>
      </c>
      <c r="W933" s="36">
        <f>ROUND((Reference!P$16*List!$H933)+Reference!P$17,0)</f>
        <v>869</v>
      </c>
      <c r="X933" s="36">
        <f>ROUND((Reference!Q$16*List!$H933)+Reference!Q$17,0)</f>
        <v>435</v>
      </c>
      <c r="Y933" s="37"/>
      <c r="Z933" s="4" t="str">
        <f t="shared" si="29"/>
        <v>COFFEY, Kansas</v>
      </c>
      <c r="AA933" s="42" t="s">
        <v>2981</v>
      </c>
      <c r="AB933" s="38" t="s">
        <v>54</v>
      </c>
      <c r="AC933" s="43" t="s">
        <v>2942</v>
      </c>
      <c r="AD933" s="45"/>
      <c r="AE933">
        <f t="shared" si="30"/>
        <v>0.7944</v>
      </c>
    </row>
    <row r="934" spans="1:31" x14ac:dyDescent="0.35">
      <c r="A934" s="28" t="s">
        <v>2982</v>
      </c>
      <c r="B934" s="28" t="s">
        <v>2983</v>
      </c>
      <c r="C934" s="41">
        <v>99917</v>
      </c>
      <c r="D934" s="30" t="s">
        <v>119</v>
      </c>
      <c r="E934" s="42" t="s">
        <v>2984</v>
      </c>
      <c r="F934" s="55" t="s">
        <v>2942</v>
      </c>
      <c r="G934" s="33" t="s">
        <v>64</v>
      </c>
      <c r="H934" s="44">
        <v>0.7944</v>
      </c>
      <c r="I934" s="35">
        <f>ROUND((Reference!B$16*List!$H934)+Reference!B$17,0)</f>
        <v>950</v>
      </c>
      <c r="J934" s="35">
        <f>ROUND((Reference!C$16*List!$H934)+Reference!C$17,0)</f>
        <v>1417</v>
      </c>
      <c r="K934" s="35">
        <f>ROUND((Reference!D$16*List!$H934)+Reference!D$17,0)</f>
        <v>1698</v>
      </c>
      <c r="L934" s="35">
        <f>ROUND((Reference!E$16*List!$H934)+Reference!E$17,0)</f>
        <v>2099</v>
      </c>
      <c r="M934" s="35">
        <f>ROUND((Reference!F$16*List!$H934)+Reference!F$17,0)</f>
        <v>2187</v>
      </c>
      <c r="N934" s="35">
        <f>ROUND((Reference!G$16*List!$H934)+Reference!G$17,0)</f>
        <v>2475</v>
      </c>
      <c r="O934" s="35">
        <f>ROUND((Reference!H$16*List!$H934)+Reference!H$17,0)</f>
        <v>2570</v>
      </c>
      <c r="P934" s="35">
        <f>ROUND((Reference!I$16*List!$H934)+Reference!I$17,0)</f>
        <v>2671</v>
      </c>
      <c r="Q934" s="35">
        <f>ROUND((Reference!J$16*List!$H934)+Reference!J$17,0)</f>
        <v>3093</v>
      </c>
      <c r="R934" s="35">
        <f>ROUND((Reference!K$16*List!$H934)+Reference!K$17,0)</f>
        <v>3191</v>
      </c>
      <c r="S934" s="35">
        <f>ROUND((Reference!L$16*List!$H934)+Reference!L$17,0)</f>
        <v>3443</v>
      </c>
      <c r="T934" s="35">
        <f>ROUND((Reference!M$16*List!$H934)+Reference!M$17,0)</f>
        <v>4112</v>
      </c>
      <c r="U934" s="35">
        <f>ROUND((Reference!N$16*List!$H934)+Reference!N$17,0)</f>
        <v>16590</v>
      </c>
      <c r="V934" s="36">
        <f>ROUND((Reference!O$16*List!$H934)+Reference!O$17,0)</f>
        <v>617</v>
      </c>
      <c r="W934" s="36">
        <f>ROUND((Reference!P$16*List!$H934)+Reference!P$17,0)</f>
        <v>869</v>
      </c>
      <c r="X934" s="36">
        <f>ROUND((Reference!Q$16*List!$H934)+Reference!Q$17,0)</f>
        <v>435</v>
      </c>
      <c r="Y934" s="37"/>
      <c r="Z934" s="4" t="str">
        <f t="shared" si="29"/>
        <v>COMANCHE, Kansas</v>
      </c>
      <c r="AA934" s="42" t="s">
        <v>2984</v>
      </c>
      <c r="AB934" s="38" t="s">
        <v>54</v>
      </c>
      <c r="AC934" s="43" t="s">
        <v>2942</v>
      </c>
      <c r="AD934" s="45"/>
      <c r="AE934">
        <f t="shared" si="30"/>
        <v>0.7944</v>
      </c>
    </row>
    <row r="935" spans="1:31" x14ac:dyDescent="0.35">
      <c r="A935" s="28" t="s">
        <v>2985</v>
      </c>
      <c r="B935" s="28" t="s">
        <v>2986</v>
      </c>
      <c r="C935" s="41">
        <v>99917</v>
      </c>
      <c r="D935" s="30" t="s">
        <v>119</v>
      </c>
      <c r="E935" s="42" t="s">
        <v>2987</v>
      </c>
      <c r="F935" s="55" t="s">
        <v>2942</v>
      </c>
      <c r="G935" s="33" t="s">
        <v>64</v>
      </c>
      <c r="H935" s="44">
        <v>0.7944</v>
      </c>
      <c r="I935" s="35">
        <f>ROUND((Reference!B$16*List!$H935)+Reference!B$17,0)</f>
        <v>950</v>
      </c>
      <c r="J935" s="35">
        <f>ROUND((Reference!C$16*List!$H935)+Reference!C$17,0)</f>
        <v>1417</v>
      </c>
      <c r="K935" s="35">
        <f>ROUND((Reference!D$16*List!$H935)+Reference!D$17,0)</f>
        <v>1698</v>
      </c>
      <c r="L935" s="35">
        <f>ROUND((Reference!E$16*List!$H935)+Reference!E$17,0)</f>
        <v>2099</v>
      </c>
      <c r="M935" s="35">
        <f>ROUND((Reference!F$16*List!$H935)+Reference!F$17,0)</f>
        <v>2187</v>
      </c>
      <c r="N935" s="35">
        <f>ROUND((Reference!G$16*List!$H935)+Reference!G$17,0)</f>
        <v>2475</v>
      </c>
      <c r="O935" s="35">
        <f>ROUND((Reference!H$16*List!$H935)+Reference!H$17,0)</f>
        <v>2570</v>
      </c>
      <c r="P935" s="35">
        <f>ROUND((Reference!I$16*List!$H935)+Reference!I$17,0)</f>
        <v>2671</v>
      </c>
      <c r="Q935" s="35">
        <f>ROUND((Reference!J$16*List!$H935)+Reference!J$17,0)</f>
        <v>3093</v>
      </c>
      <c r="R935" s="35">
        <f>ROUND((Reference!K$16*List!$H935)+Reference!K$17,0)</f>
        <v>3191</v>
      </c>
      <c r="S935" s="35">
        <f>ROUND((Reference!L$16*List!$H935)+Reference!L$17,0)</f>
        <v>3443</v>
      </c>
      <c r="T935" s="35">
        <f>ROUND((Reference!M$16*List!$H935)+Reference!M$17,0)</f>
        <v>4112</v>
      </c>
      <c r="U935" s="35">
        <f>ROUND((Reference!N$16*List!$H935)+Reference!N$17,0)</f>
        <v>16590</v>
      </c>
      <c r="V935" s="36">
        <f>ROUND((Reference!O$16*List!$H935)+Reference!O$17,0)</f>
        <v>617</v>
      </c>
      <c r="W935" s="36">
        <f>ROUND((Reference!P$16*List!$H935)+Reference!P$17,0)</f>
        <v>869</v>
      </c>
      <c r="X935" s="36">
        <f>ROUND((Reference!Q$16*List!$H935)+Reference!Q$17,0)</f>
        <v>435</v>
      </c>
      <c r="Y935" s="37"/>
      <c r="Z935" s="4" t="str">
        <f t="shared" si="29"/>
        <v>COWLEY, Kansas</v>
      </c>
      <c r="AA935" s="42" t="s">
        <v>2987</v>
      </c>
      <c r="AB935" s="38" t="s">
        <v>54</v>
      </c>
      <c r="AC935" s="43" t="s">
        <v>2942</v>
      </c>
      <c r="AD935" s="45"/>
      <c r="AE935">
        <f t="shared" si="30"/>
        <v>0.7944</v>
      </c>
    </row>
    <row r="936" spans="1:31" x14ac:dyDescent="0.35">
      <c r="A936" s="28" t="s">
        <v>2988</v>
      </c>
      <c r="B936" s="28" t="s">
        <v>2989</v>
      </c>
      <c r="C936" s="41">
        <v>99917</v>
      </c>
      <c r="D936" s="30" t="s">
        <v>119</v>
      </c>
      <c r="E936" s="42" t="s">
        <v>564</v>
      </c>
      <c r="F936" s="55" t="s">
        <v>2942</v>
      </c>
      <c r="G936" s="33" t="s">
        <v>64</v>
      </c>
      <c r="H936" s="44">
        <v>0.7944</v>
      </c>
      <c r="I936" s="35">
        <f>ROUND((Reference!B$16*List!$H936)+Reference!B$17,0)</f>
        <v>950</v>
      </c>
      <c r="J936" s="35">
        <f>ROUND((Reference!C$16*List!$H936)+Reference!C$17,0)</f>
        <v>1417</v>
      </c>
      <c r="K936" s="35">
        <f>ROUND((Reference!D$16*List!$H936)+Reference!D$17,0)</f>
        <v>1698</v>
      </c>
      <c r="L936" s="35">
        <f>ROUND((Reference!E$16*List!$H936)+Reference!E$17,0)</f>
        <v>2099</v>
      </c>
      <c r="M936" s="35">
        <f>ROUND((Reference!F$16*List!$H936)+Reference!F$17,0)</f>
        <v>2187</v>
      </c>
      <c r="N936" s="35">
        <f>ROUND((Reference!G$16*List!$H936)+Reference!G$17,0)</f>
        <v>2475</v>
      </c>
      <c r="O936" s="35">
        <f>ROUND((Reference!H$16*List!$H936)+Reference!H$17,0)</f>
        <v>2570</v>
      </c>
      <c r="P936" s="35">
        <f>ROUND((Reference!I$16*List!$H936)+Reference!I$17,0)</f>
        <v>2671</v>
      </c>
      <c r="Q936" s="35">
        <f>ROUND((Reference!J$16*List!$H936)+Reference!J$17,0)</f>
        <v>3093</v>
      </c>
      <c r="R936" s="35">
        <f>ROUND((Reference!K$16*List!$H936)+Reference!K$17,0)</f>
        <v>3191</v>
      </c>
      <c r="S936" s="35">
        <f>ROUND((Reference!L$16*List!$H936)+Reference!L$17,0)</f>
        <v>3443</v>
      </c>
      <c r="T936" s="35">
        <f>ROUND((Reference!M$16*List!$H936)+Reference!M$17,0)</f>
        <v>4112</v>
      </c>
      <c r="U936" s="35">
        <f>ROUND((Reference!N$16*List!$H936)+Reference!N$17,0)</f>
        <v>16590</v>
      </c>
      <c r="V936" s="36">
        <f>ROUND((Reference!O$16*List!$H936)+Reference!O$17,0)</f>
        <v>617</v>
      </c>
      <c r="W936" s="36">
        <f>ROUND((Reference!P$16*List!$H936)+Reference!P$17,0)</f>
        <v>869</v>
      </c>
      <c r="X936" s="36">
        <f>ROUND((Reference!Q$16*List!$H936)+Reference!Q$17,0)</f>
        <v>435</v>
      </c>
      <c r="Y936" s="37"/>
      <c r="Z936" s="4" t="str">
        <f t="shared" si="29"/>
        <v>CRAWFORD, Kansas</v>
      </c>
      <c r="AA936" s="42" t="s">
        <v>564</v>
      </c>
      <c r="AB936" s="38" t="s">
        <v>54</v>
      </c>
      <c r="AC936" s="43" t="s">
        <v>2942</v>
      </c>
      <c r="AD936" s="45"/>
      <c r="AE936">
        <f t="shared" si="30"/>
        <v>0.7944</v>
      </c>
    </row>
    <row r="937" spans="1:31" x14ac:dyDescent="0.35">
      <c r="A937" s="28" t="s">
        <v>2990</v>
      </c>
      <c r="B937" s="28" t="s">
        <v>2991</v>
      </c>
      <c r="C937" s="41">
        <v>99917</v>
      </c>
      <c r="D937" s="30" t="s">
        <v>119</v>
      </c>
      <c r="E937" s="42" t="s">
        <v>1734</v>
      </c>
      <c r="F937" s="55" t="s">
        <v>2942</v>
      </c>
      <c r="G937" s="33" t="s">
        <v>64</v>
      </c>
      <c r="H937" s="44">
        <v>0.7944</v>
      </c>
      <c r="I937" s="35">
        <f>ROUND((Reference!B$16*List!$H937)+Reference!B$17,0)</f>
        <v>950</v>
      </c>
      <c r="J937" s="35">
        <f>ROUND((Reference!C$16*List!$H937)+Reference!C$17,0)</f>
        <v>1417</v>
      </c>
      <c r="K937" s="35">
        <f>ROUND((Reference!D$16*List!$H937)+Reference!D$17,0)</f>
        <v>1698</v>
      </c>
      <c r="L937" s="35">
        <f>ROUND((Reference!E$16*List!$H937)+Reference!E$17,0)</f>
        <v>2099</v>
      </c>
      <c r="M937" s="35">
        <f>ROUND((Reference!F$16*List!$H937)+Reference!F$17,0)</f>
        <v>2187</v>
      </c>
      <c r="N937" s="35">
        <f>ROUND((Reference!G$16*List!$H937)+Reference!G$17,0)</f>
        <v>2475</v>
      </c>
      <c r="O937" s="35">
        <f>ROUND((Reference!H$16*List!$H937)+Reference!H$17,0)</f>
        <v>2570</v>
      </c>
      <c r="P937" s="35">
        <f>ROUND((Reference!I$16*List!$H937)+Reference!I$17,0)</f>
        <v>2671</v>
      </c>
      <c r="Q937" s="35">
        <f>ROUND((Reference!J$16*List!$H937)+Reference!J$17,0)</f>
        <v>3093</v>
      </c>
      <c r="R937" s="35">
        <f>ROUND((Reference!K$16*List!$H937)+Reference!K$17,0)</f>
        <v>3191</v>
      </c>
      <c r="S937" s="35">
        <f>ROUND((Reference!L$16*List!$H937)+Reference!L$17,0)</f>
        <v>3443</v>
      </c>
      <c r="T937" s="35">
        <f>ROUND((Reference!M$16*List!$H937)+Reference!M$17,0)</f>
        <v>4112</v>
      </c>
      <c r="U937" s="35">
        <f>ROUND((Reference!N$16*List!$H937)+Reference!N$17,0)</f>
        <v>16590</v>
      </c>
      <c r="V937" s="36">
        <f>ROUND((Reference!O$16*List!$H937)+Reference!O$17,0)</f>
        <v>617</v>
      </c>
      <c r="W937" s="36">
        <f>ROUND((Reference!P$16*List!$H937)+Reference!P$17,0)</f>
        <v>869</v>
      </c>
      <c r="X937" s="36">
        <f>ROUND((Reference!Q$16*List!$H937)+Reference!Q$17,0)</f>
        <v>435</v>
      </c>
      <c r="Y937" s="37"/>
      <c r="Z937" s="4" t="str">
        <f t="shared" si="29"/>
        <v>DECATUR, Kansas</v>
      </c>
      <c r="AA937" s="42" t="s">
        <v>1734</v>
      </c>
      <c r="AB937" s="38" t="s">
        <v>54</v>
      </c>
      <c r="AC937" s="43" t="s">
        <v>2942</v>
      </c>
      <c r="AD937" s="45"/>
      <c r="AE937">
        <f t="shared" si="30"/>
        <v>0.7944</v>
      </c>
    </row>
    <row r="938" spans="1:31" x14ac:dyDescent="0.35">
      <c r="A938" s="28" t="s">
        <v>2992</v>
      </c>
      <c r="B938" s="28" t="s">
        <v>2993</v>
      </c>
      <c r="C938" s="41">
        <v>99917</v>
      </c>
      <c r="D938" s="30" t="s">
        <v>119</v>
      </c>
      <c r="E938" s="42" t="s">
        <v>2769</v>
      </c>
      <c r="F938" s="55" t="s">
        <v>2942</v>
      </c>
      <c r="G938" s="33" t="s">
        <v>64</v>
      </c>
      <c r="H938" s="44">
        <v>0.7944</v>
      </c>
      <c r="I938" s="35">
        <f>ROUND((Reference!B$16*List!$H938)+Reference!B$17,0)</f>
        <v>950</v>
      </c>
      <c r="J938" s="35">
        <f>ROUND((Reference!C$16*List!$H938)+Reference!C$17,0)</f>
        <v>1417</v>
      </c>
      <c r="K938" s="35">
        <f>ROUND((Reference!D$16*List!$H938)+Reference!D$17,0)</f>
        <v>1698</v>
      </c>
      <c r="L938" s="35">
        <f>ROUND((Reference!E$16*List!$H938)+Reference!E$17,0)</f>
        <v>2099</v>
      </c>
      <c r="M938" s="35">
        <f>ROUND((Reference!F$16*List!$H938)+Reference!F$17,0)</f>
        <v>2187</v>
      </c>
      <c r="N938" s="35">
        <f>ROUND((Reference!G$16*List!$H938)+Reference!G$17,0)</f>
        <v>2475</v>
      </c>
      <c r="O938" s="35">
        <f>ROUND((Reference!H$16*List!$H938)+Reference!H$17,0)</f>
        <v>2570</v>
      </c>
      <c r="P938" s="35">
        <f>ROUND((Reference!I$16*List!$H938)+Reference!I$17,0)</f>
        <v>2671</v>
      </c>
      <c r="Q938" s="35">
        <f>ROUND((Reference!J$16*List!$H938)+Reference!J$17,0)</f>
        <v>3093</v>
      </c>
      <c r="R938" s="35">
        <f>ROUND((Reference!K$16*List!$H938)+Reference!K$17,0)</f>
        <v>3191</v>
      </c>
      <c r="S938" s="35">
        <f>ROUND((Reference!L$16*List!$H938)+Reference!L$17,0)</f>
        <v>3443</v>
      </c>
      <c r="T938" s="35">
        <f>ROUND((Reference!M$16*List!$H938)+Reference!M$17,0)</f>
        <v>4112</v>
      </c>
      <c r="U938" s="35">
        <f>ROUND((Reference!N$16*List!$H938)+Reference!N$17,0)</f>
        <v>16590</v>
      </c>
      <c r="V938" s="36">
        <f>ROUND((Reference!O$16*List!$H938)+Reference!O$17,0)</f>
        <v>617</v>
      </c>
      <c r="W938" s="36">
        <f>ROUND((Reference!P$16*List!$H938)+Reference!P$17,0)</f>
        <v>869</v>
      </c>
      <c r="X938" s="36">
        <f>ROUND((Reference!Q$16*List!$H938)+Reference!Q$17,0)</f>
        <v>435</v>
      </c>
      <c r="Y938" s="37"/>
      <c r="Z938" s="4" t="str">
        <f t="shared" si="29"/>
        <v>DICKINSON, Kansas</v>
      </c>
      <c r="AA938" s="42" t="s">
        <v>2769</v>
      </c>
      <c r="AB938" s="38" t="s">
        <v>54</v>
      </c>
      <c r="AC938" s="43" t="s">
        <v>2942</v>
      </c>
      <c r="AD938" s="45"/>
      <c r="AE938">
        <f t="shared" si="30"/>
        <v>0.7944</v>
      </c>
    </row>
    <row r="939" spans="1:31" x14ac:dyDescent="0.35">
      <c r="A939" s="28" t="s">
        <v>2994</v>
      </c>
      <c r="B939" s="28" t="s">
        <v>2995</v>
      </c>
      <c r="C939" s="41">
        <v>41140</v>
      </c>
      <c r="D939" s="30" t="s">
        <v>1513</v>
      </c>
      <c r="E939" s="42" t="s">
        <v>2996</v>
      </c>
      <c r="F939" s="54" t="s">
        <v>2942</v>
      </c>
      <c r="G939" s="33" t="s">
        <v>53</v>
      </c>
      <c r="H939" s="44">
        <v>0.8983000000000001</v>
      </c>
      <c r="I939" s="35">
        <f>ROUND((Reference!B$16*List!$H939)+Reference!B$17,0)</f>
        <v>1039</v>
      </c>
      <c r="J939" s="35">
        <f>ROUND((Reference!C$16*List!$H939)+Reference!C$17,0)</f>
        <v>1550</v>
      </c>
      <c r="K939" s="35">
        <f>ROUND((Reference!D$16*List!$H939)+Reference!D$17,0)</f>
        <v>1857</v>
      </c>
      <c r="L939" s="35">
        <f>ROUND((Reference!E$16*List!$H939)+Reference!E$17,0)</f>
        <v>2296</v>
      </c>
      <c r="M939" s="35">
        <f>ROUND((Reference!F$16*List!$H939)+Reference!F$17,0)</f>
        <v>2392</v>
      </c>
      <c r="N939" s="35">
        <f>ROUND((Reference!G$16*List!$H939)+Reference!G$17,0)</f>
        <v>2707</v>
      </c>
      <c r="O939" s="35">
        <f>ROUND((Reference!H$16*List!$H939)+Reference!H$17,0)</f>
        <v>2811</v>
      </c>
      <c r="P939" s="35">
        <f>ROUND((Reference!I$16*List!$H939)+Reference!I$17,0)</f>
        <v>2921</v>
      </c>
      <c r="Q939" s="35">
        <f>ROUND((Reference!J$16*List!$H939)+Reference!J$17,0)</f>
        <v>3383</v>
      </c>
      <c r="R939" s="35">
        <f>ROUND((Reference!K$16*List!$H939)+Reference!K$17,0)</f>
        <v>3490</v>
      </c>
      <c r="S939" s="35">
        <f>ROUND((Reference!L$16*List!$H939)+Reference!L$17,0)</f>
        <v>3765</v>
      </c>
      <c r="T939" s="35">
        <f>ROUND((Reference!M$16*List!$H939)+Reference!M$17,0)</f>
        <v>4497</v>
      </c>
      <c r="U939" s="35">
        <f>ROUND((Reference!N$16*List!$H939)+Reference!N$17,0)</f>
        <v>18145</v>
      </c>
      <c r="V939" s="36">
        <f>ROUND((Reference!O$16*List!$H939)+Reference!O$17,0)</f>
        <v>675</v>
      </c>
      <c r="W939" s="36">
        <f>ROUND((Reference!P$16*List!$H939)+Reference!P$17,0)</f>
        <v>950</v>
      </c>
      <c r="X939" s="36">
        <f>ROUND((Reference!Q$16*List!$H939)+Reference!Q$17,0)</f>
        <v>475</v>
      </c>
      <c r="Y939" s="37"/>
      <c r="Z939" s="4" t="str">
        <f t="shared" si="29"/>
        <v>DONIPHAN, Kansas</v>
      </c>
      <c r="AA939" s="42" t="s">
        <v>2996</v>
      </c>
      <c r="AB939" s="38" t="s">
        <v>54</v>
      </c>
      <c r="AC939" s="43" t="s">
        <v>2942</v>
      </c>
      <c r="AD939" s="45"/>
      <c r="AE939">
        <f t="shared" si="30"/>
        <v>0.8983000000000001</v>
      </c>
    </row>
    <row r="940" spans="1:31" x14ac:dyDescent="0.35">
      <c r="A940" s="28" t="s">
        <v>2997</v>
      </c>
      <c r="B940" s="28" t="s">
        <v>2998</v>
      </c>
      <c r="C940" s="41">
        <v>29940</v>
      </c>
      <c r="D940" s="30" t="s">
        <v>1090</v>
      </c>
      <c r="E940" s="42" t="s">
        <v>1109</v>
      </c>
      <c r="F940" s="54" t="s">
        <v>2942</v>
      </c>
      <c r="G940" s="33" t="s">
        <v>53</v>
      </c>
      <c r="H940" s="44">
        <v>0.93800000000000006</v>
      </c>
      <c r="I940" s="35">
        <f>ROUND((Reference!B$16*List!$H940)+Reference!B$17,0)</f>
        <v>1073</v>
      </c>
      <c r="J940" s="35">
        <f>ROUND((Reference!C$16*List!$H940)+Reference!C$17,0)</f>
        <v>1601</v>
      </c>
      <c r="K940" s="35">
        <f>ROUND((Reference!D$16*List!$H940)+Reference!D$17,0)</f>
        <v>1918</v>
      </c>
      <c r="L940" s="35">
        <f>ROUND((Reference!E$16*List!$H940)+Reference!E$17,0)</f>
        <v>2371</v>
      </c>
      <c r="M940" s="35">
        <f>ROUND((Reference!F$16*List!$H940)+Reference!F$17,0)</f>
        <v>2470</v>
      </c>
      <c r="N940" s="35">
        <f>ROUND((Reference!G$16*List!$H940)+Reference!G$17,0)</f>
        <v>2796</v>
      </c>
      <c r="O940" s="35">
        <f>ROUND((Reference!H$16*List!$H940)+Reference!H$17,0)</f>
        <v>2903</v>
      </c>
      <c r="P940" s="35">
        <f>ROUND((Reference!I$16*List!$H940)+Reference!I$17,0)</f>
        <v>3017</v>
      </c>
      <c r="Q940" s="35">
        <f>ROUND((Reference!J$16*List!$H940)+Reference!J$17,0)</f>
        <v>3493</v>
      </c>
      <c r="R940" s="35">
        <f>ROUND((Reference!K$16*List!$H940)+Reference!K$17,0)</f>
        <v>3604</v>
      </c>
      <c r="S940" s="35">
        <f>ROUND((Reference!L$16*List!$H940)+Reference!L$17,0)</f>
        <v>3889</v>
      </c>
      <c r="T940" s="35">
        <f>ROUND((Reference!M$16*List!$H940)+Reference!M$17,0)</f>
        <v>4644</v>
      </c>
      <c r="U940" s="35">
        <f>ROUND((Reference!N$16*List!$H940)+Reference!N$17,0)</f>
        <v>18739</v>
      </c>
      <c r="V940" s="36">
        <f>ROUND((Reference!O$16*List!$H940)+Reference!O$17,0)</f>
        <v>697</v>
      </c>
      <c r="W940" s="36">
        <f>ROUND((Reference!P$16*List!$H940)+Reference!P$17,0)</f>
        <v>982</v>
      </c>
      <c r="X940" s="36">
        <f>ROUND((Reference!Q$16*List!$H940)+Reference!Q$17,0)</f>
        <v>491</v>
      </c>
      <c r="Y940" s="37"/>
      <c r="Z940" s="4" t="str">
        <f t="shared" si="29"/>
        <v>DOUGLAS, Kansas</v>
      </c>
      <c r="AA940" s="42" t="s">
        <v>1109</v>
      </c>
      <c r="AB940" s="38" t="s">
        <v>54</v>
      </c>
      <c r="AC940" s="43" t="s">
        <v>2942</v>
      </c>
      <c r="AD940" s="45"/>
      <c r="AE940">
        <f t="shared" si="30"/>
        <v>0.93800000000000006</v>
      </c>
    </row>
    <row r="941" spans="1:31" x14ac:dyDescent="0.35">
      <c r="A941" s="28" t="s">
        <v>2999</v>
      </c>
      <c r="B941" s="28" t="s">
        <v>3000</v>
      </c>
      <c r="C941" s="41">
        <v>99917</v>
      </c>
      <c r="D941" s="30" t="s">
        <v>119</v>
      </c>
      <c r="E941" s="42" t="s">
        <v>2270</v>
      </c>
      <c r="F941" s="55" t="s">
        <v>2942</v>
      </c>
      <c r="G941" s="33" t="s">
        <v>64</v>
      </c>
      <c r="H941" s="44">
        <v>0.7944</v>
      </c>
      <c r="I941" s="35">
        <f>ROUND((Reference!B$16*List!$H941)+Reference!B$17,0)</f>
        <v>950</v>
      </c>
      <c r="J941" s="35">
        <f>ROUND((Reference!C$16*List!$H941)+Reference!C$17,0)</f>
        <v>1417</v>
      </c>
      <c r="K941" s="35">
        <f>ROUND((Reference!D$16*List!$H941)+Reference!D$17,0)</f>
        <v>1698</v>
      </c>
      <c r="L941" s="35">
        <f>ROUND((Reference!E$16*List!$H941)+Reference!E$17,0)</f>
        <v>2099</v>
      </c>
      <c r="M941" s="35">
        <f>ROUND((Reference!F$16*List!$H941)+Reference!F$17,0)</f>
        <v>2187</v>
      </c>
      <c r="N941" s="35">
        <f>ROUND((Reference!G$16*List!$H941)+Reference!G$17,0)</f>
        <v>2475</v>
      </c>
      <c r="O941" s="35">
        <f>ROUND((Reference!H$16*List!$H941)+Reference!H$17,0)</f>
        <v>2570</v>
      </c>
      <c r="P941" s="35">
        <f>ROUND((Reference!I$16*List!$H941)+Reference!I$17,0)</f>
        <v>2671</v>
      </c>
      <c r="Q941" s="35">
        <f>ROUND((Reference!J$16*List!$H941)+Reference!J$17,0)</f>
        <v>3093</v>
      </c>
      <c r="R941" s="35">
        <f>ROUND((Reference!K$16*List!$H941)+Reference!K$17,0)</f>
        <v>3191</v>
      </c>
      <c r="S941" s="35">
        <f>ROUND((Reference!L$16*List!$H941)+Reference!L$17,0)</f>
        <v>3443</v>
      </c>
      <c r="T941" s="35">
        <f>ROUND((Reference!M$16*List!$H941)+Reference!M$17,0)</f>
        <v>4112</v>
      </c>
      <c r="U941" s="35">
        <f>ROUND((Reference!N$16*List!$H941)+Reference!N$17,0)</f>
        <v>16590</v>
      </c>
      <c r="V941" s="36">
        <f>ROUND((Reference!O$16*List!$H941)+Reference!O$17,0)</f>
        <v>617</v>
      </c>
      <c r="W941" s="36">
        <f>ROUND((Reference!P$16*List!$H941)+Reference!P$17,0)</f>
        <v>869</v>
      </c>
      <c r="X941" s="36">
        <f>ROUND((Reference!Q$16*List!$H941)+Reference!Q$17,0)</f>
        <v>435</v>
      </c>
      <c r="Y941" s="37"/>
      <c r="Z941" s="4" t="str">
        <f t="shared" si="29"/>
        <v>EDWARDS, Kansas</v>
      </c>
      <c r="AA941" s="42" t="s">
        <v>2270</v>
      </c>
      <c r="AB941" s="38" t="s">
        <v>54</v>
      </c>
      <c r="AC941" s="43" t="s">
        <v>2942</v>
      </c>
      <c r="AD941" s="45"/>
      <c r="AE941">
        <f t="shared" si="30"/>
        <v>0.7944</v>
      </c>
    </row>
    <row r="942" spans="1:31" x14ac:dyDescent="0.35">
      <c r="A942" s="28" t="s">
        <v>3001</v>
      </c>
      <c r="B942" s="28" t="s">
        <v>3002</v>
      </c>
      <c r="C942" s="29">
        <v>99917</v>
      </c>
      <c r="D942" s="30" t="s">
        <v>119</v>
      </c>
      <c r="E942" s="31" t="s">
        <v>3003</v>
      </c>
      <c r="F942" s="55" t="s">
        <v>2942</v>
      </c>
      <c r="G942" s="33" t="s">
        <v>64</v>
      </c>
      <c r="H942" s="44">
        <v>0.7944</v>
      </c>
      <c r="I942" s="35">
        <f>ROUND((Reference!B$16*List!$H942)+Reference!B$17,0)</f>
        <v>950</v>
      </c>
      <c r="J942" s="35">
        <f>ROUND((Reference!C$16*List!$H942)+Reference!C$17,0)</f>
        <v>1417</v>
      </c>
      <c r="K942" s="35">
        <f>ROUND((Reference!D$16*List!$H942)+Reference!D$17,0)</f>
        <v>1698</v>
      </c>
      <c r="L942" s="35">
        <f>ROUND((Reference!E$16*List!$H942)+Reference!E$17,0)</f>
        <v>2099</v>
      </c>
      <c r="M942" s="35">
        <f>ROUND((Reference!F$16*List!$H942)+Reference!F$17,0)</f>
        <v>2187</v>
      </c>
      <c r="N942" s="35">
        <f>ROUND((Reference!G$16*List!$H942)+Reference!G$17,0)</f>
        <v>2475</v>
      </c>
      <c r="O942" s="35">
        <f>ROUND((Reference!H$16*List!$H942)+Reference!H$17,0)</f>
        <v>2570</v>
      </c>
      <c r="P942" s="35">
        <f>ROUND((Reference!I$16*List!$H942)+Reference!I$17,0)</f>
        <v>2671</v>
      </c>
      <c r="Q942" s="35">
        <f>ROUND((Reference!J$16*List!$H942)+Reference!J$17,0)</f>
        <v>3093</v>
      </c>
      <c r="R942" s="35">
        <f>ROUND((Reference!K$16*List!$H942)+Reference!K$17,0)</f>
        <v>3191</v>
      </c>
      <c r="S942" s="35">
        <f>ROUND((Reference!L$16*List!$H942)+Reference!L$17,0)</f>
        <v>3443</v>
      </c>
      <c r="T942" s="35">
        <f>ROUND((Reference!M$16*List!$H942)+Reference!M$17,0)</f>
        <v>4112</v>
      </c>
      <c r="U942" s="35">
        <f>ROUND((Reference!N$16*List!$H942)+Reference!N$17,0)</f>
        <v>16590</v>
      </c>
      <c r="V942" s="36">
        <f>ROUND((Reference!O$16*List!$H942)+Reference!O$17,0)</f>
        <v>617</v>
      </c>
      <c r="W942" s="36">
        <f>ROUND((Reference!P$16*List!$H942)+Reference!P$17,0)</f>
        <v>869</v>
      </c>
      <c r="X942" s="36">
        <f>ROUND((Reference!Q$16*List!$H942)+Reference!Q$17,0)</f>
        <v>435</v>
      </c>
      <c r="Y942" s="37"/>
      <c r="Z942" s="4" t="str">
        <f t="shared" si="29"/>
        <v>ELK, Kansas</v>
      </c>
      <c r="AA942" s="42" t="s">
        <v>3003</v>
      </c>
      <c r="AB942" s="38" t="s">
        <v>54</v>
      </c>
      <c r="AC942" s="43" t="s">
        <v>2942</v>
      </c>
      <c r="AD942" s="45"/>
      <c r="AE942">
        <f t="shared" si="30"/>
        <v>0.7944</v>
      </c>
    </row>
    <row r="943" spans="1:31" x14ac:dyDescent="0.35">
      <c r="A943" s="28" t="s">
        <v>3004</v>
      </c>
      <c r="B943" s="28" t="s">
        <v>3005</v>
      </c>
      <c r="C943" s="41">
        <v>99917</v>
      </c>
      <c r="D943" s="30" t="s">
        <v>119</v>
      </c>
      <c r="E943" s="42" t="s">
        <v>3006</v>
      </c>
      <c r="F943" s="55" t="s">
        <v>2942</v>
      </c>
      <c r="G943" s="33" t="s">
        <v>64</v>
      </c>
      <c r="H943" s="44">
        <v>0.7944</v>
      </c>
      <c r="I943" s="35">
        <f>ROUND((Reference!B$16*List!$H943)+Reference!B$17,0)</f>
        <v>950</v>
      </c>
      <c r="J943" s="35">
        <f>ROUND((Reference!C$16*List!$H943)+Reference!C$17,0)</f>
        <v>1417</v>
      </c>
      <c r="K943" s="35">
        <f>ROUND((Reference!D$16*List!$H943)+Reference!D$17,0)</f>
        <v>1698</v>
      </c>
      <c r="L943" s="35">
        <f>ROUND((Reference!E$16*List!$H943)+Reference!E$17,0)</f>
        <v>2099</v>
      </c>
      <c r="M943" s="35">
        <f>ROUND((Reference!F$16*List!$H943)+Reference!F$17,0)</f>
        <v>2187</v>
      </c>
      <c r="N943" s="35">
        <f>ROUND((Reference!G$16*List!$H943)+Reference!G$17,0)</f>
        <v>2475</v>
      </c>
      <c r="O943" s="35">
        <f>ROUND((Reference!H$16*List!$H943)+Reference!H$17,0)</f>
        <v>2570</v>
      </c>
      <c r="P943" s="35">
        <f>ROUND((Reference!I$16*List!$H943)+Reference!I$17,0)</f>
        <v>2671</v>
      </c>
      <c r="Q943" s="35">
        <f>ROUND((Reference!J$16*List!$H943)+Reference!J$17,0)</f>
        <v>3093</v>
      </c>
      <c r="R943" s="35">
        <f>ROUND((Reference!K$16*List!$H943)+Reference!K$17,0)</f>
        <v>3191</v>
      </c>
      <c r="S943" s="35">
        <f>ROUND((Reference!L$16*List!$H943)+Reference!L$17,0)</f>
        <v>3443</v>
      </c>
      <c r="T943" s="35">
        <f>ROUND((Reference!M$16*List!$H943)+Reference!M$17,0)</f>
        <v>4112</v>
      </c>
      <c r="U943" s="35">
        <f>ROUND((Reference!N$16*List!$H943)+Reference!N$17,0)</f>
        <v>16590</v>
      </c>
      <c r="V943" s="36">
        <f>ROUND((Reference!O$16*List!$H943)+Reference!O$17,0)</f>
        <v>617</v>
      </c>
      <c r="W943" s="36">
        <f>ROUND((Reference!P$16*List!$H943)+Reference!P$17,0)</f>
        <v>869</v>
      </c>
      <c r="X943" s="36">
        <f>ROUND((Reference!Q$16*List!$H943)+Reference!Q$17,0)</f>
        <v>435</v>
      </c>
      <c r="Y943" s="37"/>
      <c r="Z943" s="4" t="str">
        <f t="shared" si="29"/>
        <v>ELLIS, Kansas</v>
      </c>
      <c r="AA943" s="42" t="s">
        <v>3006</v>
      </c>
      <c r="AB943" s="38" t="s">
        <v>54</v>
      </c>
      <c r="AC943" s="43" t="s">
        <v>2942</v>
      </c>
      <c r="AD943" s="45"/>
      <c r="AE943">
        <f t="shared" si="30"/>
        <v>0.7944</v>
      </c>
    </row>
    <row r="944" spans="1:31" x14ac:dyDescent="0.35">
      <c r="A944" s="28" t="s">
        <v>3007</v>
      </c>
      <c r="B944" s="28" t="s">
        <v>3008</v>
      </c>
      <c r="C944" s="41">
        <v>99917</v>
      </c>
      <c r="D944" s="30" t="s">
        <v>119</v>
      </c>
      <c r="E944" s="42" t="s">
        <v>3009</v>
      </c>
      <c r="F944" s="55" t="s">
        <v>2942</v>
      </c>
      <c r="G944" s="33" t="s">
        <v>64</v>
      </c>
      <c r="H944" s="44">
        <v>0.7944</v>
      </c>
      <c r="I944" s="35">
        <f>ROUND((Reference!B$16*List!$H944)+Reference!B$17,0)</f>
        <v>950</v>
      </c>
      <c r="J944" s="35">
        <f>ROUND((Reference!C$16*List!$H944)+Reference!C$17,0)</f>
        <v>1417</v>
      </c>
      <c r="K944" s="35">
        <f>ROUND((Reference!D$16*List!$H944)+Reference!D$17,0)</f>
        <v>1698</v>
      </c>
      <c r="L944" s="35">
        <f>ROUND((Reference!E$16*List!$H944)+Reference!E$17,0)</f>
        <v>2099</v>
      </c>
      <c r="M944" s="35">
        <f>ROUND((Reference!F$16*List!$H944)+Reference!F$17,0)</f>
        <v>2187</v>
      </c>
      <c r="N944" s="35">
        <f>ROUND((Reference!G$16*List!$H944)+Reference!G$17,0)</f>
        <v>2475</v>
      </c>
      <c r="O944" s="35">
        <f>ROUND((Reference!H$16*List!$H944)+Reference!H$17,0)</f>
        <v>2570</v>
      </c>
      <c r="P944" s="35">
        <f>ROUND((Reference!I$16*List!$H944)+Reference!I$17,0)</f>
        <v>2671</v>
      </c>
      <c r="Q944" s="35">
        <f>ROUND((Reference!J$16*List!$H944)+Reference!J$17,0)</f>
        <v>3093</v>
      </c>
      <c r="R944" s="35">
        <f>ROUND((Reference!K$16*List!$H944)+Reference!K$17,0)</f>
        <v>3191</v>
      </c>
      <c r="S944" s="35">
        <f>ROUND((Reference!L$16*List!$H944)+Reference!L$17,0)</f>
        <v>3443</v>
      </c>
      <c r="T944" s="35">
        <f>ROUND((Reference!M$16*List!$H944)+Reference!M$17,0)</f>
        <v>4112</v>
      </c>
      <c r="U944" s="35">
        <f>ROUND((Reference!N$16*List!$H944)+Reference!N$17,0)</f>
        <v>16590</v>
      </c>
      <c r="V944" s="36">
        <f>ROUND((Reference!O$16*List!$H944)+Reference!O$17,0)</f>
        <v>617</v>
      </c>
      <c r="W944" s="36">
        <f>ROUND((Reference!P$16*List!$H944)+Reference!P$17,0)</f>
        <v>869</v>
      </c>
      <c r="X944" s="36">
        <f>ROUND((Reference!Q$16*List!$H944)+Reference!Q$17,0)</f>
        <v>435</v>
      </c>
      <c r="Y944" s="37"/>
      <c r="Z944" s="4" t="str">
        <f t="shared" si="29"/>
        <v>ELLSWORTH, Kansas</v>
      </c>
      <c r="AA944" s="42" t="s">
        <v>3009</v>
      </c>
      <c r="AB944" s="38" t="s">
        <v>54</v>
      </c>
      <c r="AC944" s="43" t="s">
        <v>2942</v>
      </c>
      <c r="AD944" s="45"/>
      <c r="AE944">
        <f t="shared" si="30"/>
        <v>0.7944</v>
      </c>
    </row>
    <row r="945" spans="1:31" x14ac:dyDescent="0.35">
      <c r="A945" s="28" t="s">
        <v>3010</v>
      </c>
      <c r="B945" s="28" t="s">
        <v>3011</v>
      </c>
      <c r="C945" s="29">
        <v>99917</v>
      </c>
      <c r="D945" s="30" t="s">
        <v>119</v>
      </c>
      <c r="E945" s="31" t="s">
        <v>3012</v>
      </c>
      <c r="F945" s="55" t="s">
        <v>2942</v>
      </c>
      <c r="G945" s="33" t="s">
        <v>64</v>
      </c>
      <c r="H945" s="44">
        <v>0.7944</v>
      </c>
      <c r="I945" s="35">
        <f>ROUND((Reference!B$16*List!$H945)+Reference!B$17,0)</f>
        <v>950</v>
      </c>
      <c r="J945" s="35">
        <f>ROUND((Reference!C$16*List!$H945)+Reference!C$17,0)</f>
        <v>1417</v>
      </c>
      <c r="K945" s="35">
        <f>ROUND((Reference!D$16*List!$H945)+Reference!D$17,0)</f>
        <v>1698</v>
      </c>
      <c r="L945" s="35">
        <f>ROUND((Reference!E$16*List!$H945)+Reference!E$17,0)</f>
        <v>2099</v>
      </c>
      <c r="M945" s="35">
        <f>ROUND((Reference!F$16*List!$H945)+Reference!F$17,0)</f>
        <v>2187</v>
      </c>
      <c r="N945" s="35">
        <f>ROUND((Reference!G$16*List!$H945)+Reference!G$17,0)</f>
        <v>2475</v>
      </c>
      <c r="O945" s="35">
        <f>ROUND((Reference!H$16*List!$H945)+Reference!H$17,0)</f>
        <v>2570</v>
      </c>
      <c r="P945" s="35">
        <f>ROUND((Reference!I$16*List!$H945)+Reference!I$17,0)</f>
        <v>2671</v>
      </c>
      <c r="Q945" s="35">
        <f>ROUND((Reference!J$16*List!$H945)+Reference!J$17,0)</f>
        <v>3093</v>
      </c>
      <c r="R945" s="35">
        <f>ROUND((Reference!K$16*List!$H945)+Reference!K$17,0)</f>
        <v>3191</v>
      </c>
      <c r="S945" s="35">
        <f>ROUND((Reference!L$16*List!$H945)+Reference!L$17,0)</f>
        <v>3443</v>
      </c>
      <c r="T945" s="35">
        <f>ROUND((Reference!M$16*List!$H945)+Reference!M$17,0)</f>
        <v>4112</v>
      </c>
      <c r="U945" s="35">
        <f>ROUND((Reference!N$16*List!$H945)+Reference!N$17,0)</f>
        <v>16590</v>
      </c>
      <c r="V945" s="36">
        <f>ROUND((Reference!O$16*List!$H945)+Reference!O$17,0)</f>
        <v>617</v>
      </c>
      <c r="W945" s="36">
        <f>ROUND((Reference!P$16*List!$H945)+Reference!P$17,0)</f>
        <v>869</v>
      </c>
      <c r="X945" s="36">
        <f>ROUND((Reference!Q$16*List!$H945)+Reference!Q$17,0)</f>
        <v>435</v>
      </c>
      <c r="Y945" s="37"/>
      <c r="Z945" s="4" t="str">
        <f t="shared" si="29"/>
        <v>FINNEY, Kansas</v>
      </c>
      <c r="AA945" s="42" t="s">
        <v>3012</v>
      </c>
      <c r="AB945" s="38" t="s">
        <v>54</v>
      </c>
      <c r="AC945" s="43" t="s">
        <v>2942</v>
      </c>
      <c r="AD945" s="45"/>
      <c r="AE945">
        <f t="shared" si="30"/>
        <v>0.7944</v>
      </c>
    </row>
    <row r="946" spans="1:31" x14ac:dyDescent="0.35">
      <c r="A946" s="28" t="s">
        <v>3013</v>
      </c>
      <c r="B946" s="28" t="s">
        <v>3014</v>
      </c>
      <c r="C946" s="29">
        <v>99917</v>
      </c>
      <c r="D946" s="30" t="s">
        <v>119</v>
      </c>
      <c r="E946" s="31" t="s">
        <v>2277</v>
      </c>
      <c r="F946" s="55" t="s">
        <v>2942</v>
      </c>
      <c r="G946" s="33" t="s">
        <v>64</v>
      </c>
      <c r="H946" s="40">
        <v>0.7944</v>
      </c>
      <c r="I946" s="35">
        <f>ROUND((Reference!B$16*List!$H946)+Reference!B$17,0)</f>
        <v>950</v>
      </c>
      <c r="J946" s="35">
        <f>ROUND((Reference!C$16*List!$H946)+Reference!C$17,0)</f>
        <v>1417</v>
      </c>
      <c r="K946" s="35">
        <f>ROUND((Reference!D$16*List!$H946)+Reference!D$17,0)</f>
        <v>1698</v>
      </c>
      <c r="L946" s="35">
        <f>ROUND((Reference!E$16*List!$H946)+Reference!E$17,0)</f>
        <v>2099</v>
      </c>
      <c r="M946" s="35">
        <f>ROUND((Reference!F$16*List!$H946)+Reference!F$17,0)</f>
        <v>2187</v>
      </c>
      <c r="N946" s="35">
        <f>ROUND((Reference!G$16*List!$H946)+Reference!G$17,0)</f>
        <v>2475</v>
      </c>
      <c r="O946" s="35">
        <f>ROUND((Reference!H$16*List!$H946)+Reference!H$17,0)</f>
        <v>2570</v>
      </c>
      <c r="P946" s="35">
        <f>ROUND((Reference!I$16*List!$H946)+Reference!I$17,0)</f>
        <v>2671</v>
      </c>
      <c r="Q946" s="35">
        <f>ROUND((Reference!J$16*List!$H946)+Reference!J$17,0)</f>
        <v>3093</v>
      </c>
      <c r="R946" s="35">
        <f>ROUND((Reference!K$16*List!$H946)+Reference!K$17,0)</f>
        <v>3191</v>
      </c>
      <c r="S946" s="35">
        <f>ROUND((Reference!L$16*List!$H946)+Reference!L$17,0)</f>
        <v>3443</v>
      </c>
      <c r="T946" s="35">
        <f>ROUND((Reference!M$16*List!$H946)+Reference!M$17,0)</f>
        <v>4112</v>
      </c>
      <c r="U946" s="35">
        <f>ROUND((Reference!N$16*List!$H946)+Reference!N$17,0)</f>
        <v>16590</v>
      </c>
      <c r="V946" s="36">
        <f>ROUND((Reference!O$16*List!$H946)+Reference!O$17,0)</f>
        <v>617</v>
      </c>
      <c r="W946" s="36">
        <f>ROUND((Reference!P$16*List!$H946)+Reference!P$17,0)</f>
        <v>869</v>
      </c>
      <c r="X946" s="36">
        <f>ROUND((Reference!Q$16*List!$H946)+Reference!Q$17,0)</f>
        <v>435</v>
      </c>
      <c r="Y946" s="37"/>
      <c r="Z946" s="4" t="str">
        <f t="shared" si="29"/>
        <v>FORD, Kansas</v>
      </c>
      <c r="AA946" s="31" t="s">
        <v>2277</v>
      </c>
      <c r="AB946" s="38" t="s">
        <v>54</v>
      </c>
      <c r="AC946" s="32" t="s">
        <v>2942</v>
      </c>
      <c r="AD946" s="39"/>
      <c r="AE946">
        <f t="shared" si="30"/>
        <v>0.7944</v>
      </c>
    </row>
    <row r="947" spans="1:31" x14ac:dyDescent="0.35">
      <c r="A947" s="28" t="s">
        <v>3015</v>
      </c>
      <c r="B947" s="28" t="s">
        <v>3016</v>
      </c>
      <c r="C947" s="41">
        <v>99917</v>
      </c>
      <c r="D947" s="30" t="s">
        <v>119</v>
      </c>
      <c r="E947" s="42" t="s">
        <v>176</v>
      </c>
      <c r="F947" s="55" t="s">
        <v>2942</v>
      </c>
      <c r="G947" s="33" t="s">
        <v>64</v>
      </c>
      <c r="H947" s="40">
        <v>0.7944</v>
      </c>
      <c r="I947" s="35">
        <f>ROUND((Reference!B$16*List!$H947)+Reference!B$17,0)</f>
        <v>950</v>
      </c>
      <c r="J947" s="35">
        <f>ROUND((Reference!C$16*List!$H947)+Reference!C$17,0)</f>
        <v>1417</v>
      </c>
      <c r="K947" s="35">
        <f>ROUND((Reference!D$16*List!$H947)+Reference!D$17,0)</f>
        <v>1698</v>
      </c>
      <c r="L947" s="35">
        <f>ROUND((Reference!E$16*List!$H947)+Reference!E$17,0)</f>
        <v>2099</v>
      </c>
      <c r="M947" s="35">
        <f>ROUND((Reference!F$16*List!$H947)+Reference!F$17,0)</f>
        <v>2187</v>
      </c>
      <c r="N947" s="35">
        <f>ROUND((Reference!G$16*List!$H947)+Reference!G$17,0)</f>
        <v>2475</v>
      </c>
      <c r="O947" s="35">
        <f>ROUND((Reference!H$16*List!$H947)+Reference!H$17,0)</f>
        <v>2570</v>
      </c>
      <c r="P947" s="35">
        <f>ROUND((Reference!I$16*List!$H947)+Reference!I$17,0)</f>
        <v>2671</v>
      </c>
      <c r="Q947" s="35">
        <f>ROUND((Reference!J$16*List!$H947)+Reference!J$17,0)</f>
        <v>3093</v>
      </c>
      <c r="R947" s="35">
        <f>ROUND((Reference!K$16*List!$H947)+Reference!K$17,0)</f>
        <v>3191</v>
      </c>
      <c r="S947" s="35">
        <f>ROUND((Reference!L$16*List!$H947)+Reference!L$17,0)</f>
        <v>3443</v>
      </c>
      <c r="T947" s="35">
        <f>ROUND((Reference!M$16*List!$H947)+Reference!M$17,0)</f>
        <v>4112</v>
      </c>
      <c r="U947" s="35">
        <f>ROUND((Reference!N$16*List!$H947)+Reference!N$17,0)</f>
        <v>16590</v>
      </c>
      <c r="V947" s="36">
        <f>ROUND((Reference!O$16*List!$H947)+Reference!O$17,0)</f>
        <v>617</v>
      </c>
      <c r="W947" s="36">
        <f>ROUND((Reference!P$16*List!$H947)+Reference!P$17,0)</f>
        <v>869</v>
      </c>
      <c r="X947" s="36">
        <f>ROUND((Reference!Q$16*List!$H947)+Reference!Q$17,0)</f>
        <v>435</v>
      </c>
      <c r="Y947" s="37"/>
      <c r="Z947" s="4" t="str">
        <f t="shared" si="29"/>
        <v>FRANKLIN, Kansas</v>
      </c>
      <c r="AA947" s="31" t="s">
        <v>176</v>
      </c>
      <c r="AB947" s="38" t="s">
        <v>54</v>
      </c>
      <c r="AC947" s="32" t="s">
        <v>2942</v>
      </c>
      <c r="AD947" s="39"/>
      <c r="AE947">
        <f t="shared" si="30"/>
        <v>0.7944</v>
      </c>
    </row>
    <row r="948" spans="1:31" x14ac:dyDescent="0.35">
      <c r="A948" s="28" t="s">
        <v>3017</v>
      </c>
      <c r="B948" s="28" t="s">
        <v>3018</v>
      </c>
      <c r="C948" s="29">
        <v>31740</v>
      </c>
      <c r="D948" s="30" t="s">
        <v>1165</v>
      </c>
      <c r="E948" s="31" t="s">
        <v>3019</v>
      </c>
      <c r="F948" s="55" t="s">
        <v>2942</v>
      </c>
      <c r="G948" s="33" t="s">
        <v>53</v>
      </c>
      <c r="H948" s="44">
        <v>0.878</v>
      </c>
      <c r="I948" s="35">
        <f>ROUND((Reference!B$16*List!$H948)+Reference!B$17,0)</f>
        <v>1022</v>
      </c>
      <c r="J948" s="35">
        <f>ROUND((Reference!C$16*List!$H948)+Reference!C$17,0)</f>
        <v>1524</v>
      </c>
      <c r="K948" s="35">
        <f>ROUND((Reference!D$16*List!$H948)+Reference!D$17,0)</f>
        <v>1826</v>
      </c>
      <c r="L948" s="35">
        <f>ROUND((Reference!E$16*List!$H948)+Reference!E$17,0)</f>
        <v>2257</v>
      </c>
      <c r="M948" s="35">
        <f>ROUND((Reference!F$16*List!$H948)+Reference!F$17,0)</f>
        <v>2351</v>
      </c>
      <c r="N948" s="35">
        <f>ROUND((Reference!G$16*List!$H948)+Reference!G$17,0)</f>
        <v>2662</v>
      </c>
      <c r="O948" s="35">
        <f>ROUND((Reference!H$16*List!$H948)+Reference!H$17,0)</f>
        <v>2764</v>
      </c>
      <c r="P948" s="35">
        <f>ROUND((Reference!I$16*List!$H948)+Reference!I$17,0)</f>
        <v>2873</v>
      </c>
      <c r="Q948" s="35">
        <f>ROUND((Reference!J$16*List!$H948)+Reference!J$17,0)</f>
        <v>3326</v>
      </c>
      <c r="R948" s="35">
        <f>ROUND((Reference!K$16*List!$H948)+Reference!K$17,0)</f>
        <v>3431</v>
      </c>
      <c r="S948" s="35">
        <f>ROUND((Reference!L$16*List!$H948)+Reference!L$17,0)</f>
        <v>3702</v>
      </c>
      <c r="T948" s="35">
        <f>ROUND((Reference!M$16*List!$H948)+Reference!M$17,0)</f>
        <v>4422</v>
      </c>
      <c r="U948" s="35">
        <f>ROUND((Reference!N$16*List!$H948)+Reference!N$17,0)</f>
        <v>17841</v>
      </c>
      <c r="V948" s="36">
        <f>ROUND((Reference!O$16*List!$H948)+Reference!O$17,0)</f>
        <v>663</v>
      </c>
      <c r="W948" s="36">
        <f>ROUND((Reference!P$16*List!$H948)+Reference!P$17,0)</f>
        <v>935</v>
      </c>
      <c r="X948" s="36">
        <f>ROUND((Reference!Q$16*List!$H948)+Reference!Q$17,0)</f>
        <v>467</v>
      </c>
      <c r="Y948" s="37"/>
      <c r="Z948" s="4" t="str">
        <f t="shared" si="29"/>
        <v>GEARY, Kansas</v>
      </c>
      <c r="AA948" s="42" t="s">
        <v>3019</v>
      </c>
      <c r="AB948" s="38" t="s">
        <v>54</v>
      </c>
      <c r="AC948" s="43" t="s">
        <v>2942</v>
      </c>
      <c r="AD948" s="45"/>
      <c r="AE948">
        <f t="shared" si="30"/>
        <v>0.878</v>
      </c>
    </row>
    <row r="949" spans="1:31" x14ac:dyDescent="0.35">
      <c r="A949" s="28" t="s">
        <v>3020</v>
      </c>
      <c r="B949" s="28" t="s">
        <v>3021</v>
      </c>
      <c r="C949" s="41">
        <v>99917</v>
      </c>
      <c r="D949" s="30" t="s">
        <v>119</v>
      </c>
      <c r="E949" s="42" t="s">
        <v>3022</v>
      </c>
      <c r="F949" s="55" t="s">
        <v>2942</v>
      </c>
      <c r="G949" s="33" t="s">
        <v>64</v>
      </c>
      <c r="H949" s="44">
        <v>0.7944</v>
      </c>
      <c r="I949" s="35">
        <f>ROUND((Reference!B$16*List!$H949)+Reference!B$17,0)</f>
        <v>950</v>
      </c>
      <c r="J949" s="35">
        <f>ROUND((Reference!C$16*List!$H949)+Reference!C$17,0)</f>
        <v>1417</v>
      </c>
      <c r="K949" s="35">
        <f>ROUND((Reference!D$16*List!$H949)+Reference!D$17,0)</f>
        <v>1698</v>
      </c>
      <c r="L949" s="35">
        <f>ROUND((Reference!E$16*List!$H949)+Reference!E$17,0)</f>
        <v>2099</v>
      </c>
      <c r="M949" s="35">
        <f>ROUND((Reference!F$16*List!$H949)+Reference!F$17,0)</f>
        <v>2187</v>
      </c>
      <c r="N949" s="35">
        <f>ROUND((Reference!G$16*List!$H949)+Reference!G$17,0)</f>
        <v>2475</v>
      </c>
      <c r="O949" s="35">
        <f>ROUND((Reference!H$16*List!$H949)+Reference!H$17,0)</f>
        <v>2570</v>
      </c>
      <c r="P949" s="35">
        <f>ROUND((Reference!I$16*List!$H949)+Reference!I$17,0)</f>
        <v>2671</v>
      </c>
      <c r="Q949" s="35">
        <f>ROUND((Reference!J$16*List!$H949)+Reference!J$17,0)</f>
        <v>3093</v>
      </c>
      <c r="R949" s="35">
        <f>ROUND((Reference!K$16*List!$H949)+Reference!K$17,0)</f>
        <v>3191</v>
      </c>
      <c r="S949" s="35">
        <f>ROUND((Reference!L$16*List!$H949)+Reference!L$17,0)</f>
        <v>3443</v>
      </c>
      <c r="T949" s="35">
        <f>ROUND((Reference!M$16*List!$H949)+Reference!M$17,0)</f>
        <v>4112</v>
      </c>
      <c r="U949" s="35">
        <f>ROUND((Reference!N$16*List!$H949)+Reference!N$17,0)</f>
        <v>16590</v>
      </c>
      <c r="V949" s="36">
        <f>ROUND((Reference!O$16*List!$H949)+Reference!O$17,0)</f>
        <v>617</v>
      </c>
      <c r="W949" s="36">
        <f>ROUND((Reference!P$16*List!$H949)+Reference!P$17,0)</f>
        <v>869</v>
      </c>
      <c r="X949" s="36">
        <f>ROUND((Reference!Q$16*List!$H949)+Reference!Q$17,0)</f>
        <v>435</v>
      </c>
      <c r="Y949" s="37"/>
      <c r="Z949" s="4" t="str">
        <f t="shared" si="29"/>
        <v>GOVE, Kansas</v>
      </c>
      <c r="AA949" s="42" t="s">
        <v>3022</v>
      </c>
      <c r="AB949" s="38" t="s">
        <v>54</v>
      </c>
      <c r="AC949" s="43" t="s">
        <v>2942</v>
      </c>
      <c r="AD949" s="45"/>
      <c r="AE949">
        <f t="shared" si="30"/>
        <v>0.7944</v>
      </c>
    </row>
    <row r="950" spans="1:31" x14ac:dyDescent="0.35">
      <c r="A950" s="28" t="s">
        <v>3023</v>
      </c>
      <c r="B950" s="28" t="s">
        <v>3024</v>
      </c>
      <c r="C950" s="29">
        <v>99917</v>
      </c>
      <c r="D950" s="30" t="s">
        <v>119</v>
      </c>
      <c r="E950" s="31" t="s">
        <v>447</v>
      </c>
      <c r="F950" s="55" t="s">
        <v>2942</v>
      </c>
      <c r="G950" s="33" t="s">
        <v>64</v>
      </c>
      <c r="H950" s="44">
        <v>0.7944</v>
      </c>
      <c r="I950" s="35">
        <f>ROUND((Reference!B$16*List!$H950)+Reference!B$17,0)</f>
        <v>950</v>
      </c>
      <c r="J950" s="35">
        <f>ROUND((Reference!C$16*List!$H950)+Reference!C$17,0)</f>
        <v>1417</v>
      </c>
      <c r="K950" s="35">
        <f>ROUND((Reference!D$16*List!$H950)+Reference!D$17,0)</f>
        <v>1698</v>
      </c>
      <c r="L950" s="35">
        <f>ROUND((Reference!E$16*List!$H950)+Reference!E$17,0)</f>
        <v>2099</v>
      </c>
      <c r="M950" s="35">
        <f>ROUND((Reference!F$16*List!$H950)+Reference!F$17,0)</f>
        <v>2187</v>
      </c>
      <c r="N950" s="35">
        <f>ROUND((Reference!G$16*List!$H950)+Reference!G$17,0)</f>
        <v>2475</v>
      </c>
      <c r="O950" s="35">
        <f>ROUND((Reference!H$16*List!$H950)+Reference!H$17,0)</f>
        <v>2570</v>
      </c>
      <c r="P950" s="35">
        <f>ROUND((Reference!I$16*List!$H950)+Reference!I$17,0)</f>
        <v>2671</v>
      </c>
      <c r="Q950" s="35">
        <f>ROUND((Reference!J$16*List!$H950)+Reference!J$17,0)</f>
        <v>3093</v>
      </c>
      <c r="R950" s="35">
        <f>ROUND((Reference!K$16*List!$H950)+Reference!K$17,0)</f>
        <v>3191</v>
      </c>
      <c r="S950" s="35">
        <f>ROUND((Reference!L$16*List!$H950)+Reference!L$17,0)</f>
        <v>3443</v>
      </c>
      <c r="T950" s="35">
        <f>ROUND((Reference!M$16*List!$H950)+Reference!M$17,0)</f>
        <v>4112</v>
      </c>
      <c r="U950" s="35">
        <f>ROUND((Reference!N$16*List!$H950)+Reference!N$17,0)</f>
        <v>16590</v>
      </c>
      <c r="V950" s="36">
        <f>ROUND((Reference!O$16*List!$H950)+Reference!O$17,0)</f>
        <v>617</v>
      </c>
      <c r="W950" s="36">
        <f>ROUND((Reference!P$16*List!$H950)+Reference!P$17,0)</f>
        <v>869</v>
      </c>
      <c r="X950" s="36">
        <f>ROUND((Reference!Q$16*List!$H950)+Reference!Q$17,0)</f>
        <v>435</v>
      </c>
      <c r="Y950" s="37"/>
      <c r="Z950" s="4" t="str">
        <f t="shared" si="29"/>
        <v>GRAHAM, Kansas</v>
      </c>
      <c r="AA950" s="42" t="s">
        <v>447</v>
      </c>
      <c r="AB950" s="38" t="s">
        <v>54</v>
      </c>
      <c r="AC950" s="43" t="s">
        <v>2942</v>
      </c>
      <c r="AD950" s="45"/>
      <c r="AE950">
        <f t="shared" si="30"/>
        <v>0.7944</v>
      </c>
    </row>
    <row r="951" spans="1:31" x14ac:dyDescent="0.35">
      <c r="A951" s="28" t="s">
        <v>3025</v>
      </c>
      <c r="B951" s="28" t="s">
        <v>3026</v>
      </c>
      <c r="C951" s="41">
        <v>99917</v>
      </c>
      <c r="D951" s="30" t="s">
        <v>119</v>
      </c>
      <c r="E951" s="42" t="s">
        <v>605</v>
      </c>
      <c r="F951" s="55" t="s">
        <v>2942</v>
      </c>
      <c r="G951" s="33" t="s">
        <v>64</v>
      </c>
      <c r="H951" s="44">
        <v>0.7944</v>
      </c>
      <c r="I951" s="35">
        <f>ROUND((Reference!B$16*List!$H951)+Reference!B$17,0)</f>
        <v>950</v>
      </c>
      <c r="J951" s="35">
        <f>ROUND((Reference!C$16*List!$H951)+Reference!C$17,0)</f>
        <v>1417</v>
      </c>
      <c r="K951" s="35">
        <f>ROUND((Reference!D$16*List!$H951)+Reference!D$17,0)</f>
        <v>1698</v>
      </c>
      <c r="L951" s="35">
        <f>ROUND((Reference!E$16*List!$H951)+Reference!E$17,0)</f>
        <v>2099</v>
      </c>
      <c r="M951" s="35">
        <f>ROUND((Reference!F$16*List!$H951)+Reference!F$17,0)</f>
        <v>2187</v>
      </c>
      <c r="N951" s="35">
        <f>ROUND((Reference!G$16*List!$H951)+Reference!G$17,0)</f>
        <v>2475</v>
      </c>
      <c r="O951" s="35">
        <f>ROUND((Reference!H$16*List!$H951)+Reference!H$17,0)</f>
        <v>2570</v>
      </c>
      <c r="P951" s="35">
        <f>ROUND((Reference!I$16*List!$H951)+Reference!I$17,0)</f>
        <v>2671</v>
      </c>
      <c r="Q951" s="35">
        <f>ROUND((Reference!J$16*List!$H951)+Reference!J$17,0)</f>
        <v>3093</v>
      </c>
      <c r="R951" s="35">
        <f>ROUND((Reference!K$16*List!$H951)+Reference!K$17,0)</f>
        <v>3191</v>
      </c>
      <c r="S951" s="35">
        <f>ROUND((Reference!L$16*List!$H951)+Reference!L$17,0)</f>
        <v>3443</v>
      </c>
      <c r="T951" s="35">
        <f>ROUND((Reference!M$16*List!$H951)+Reference!M$17,0)</f>
        <v>4112</v>
      </c>
      <c r="U951" s="35">
        <f>ROUND((Reference!N$16*List!$H951)+Reference!N$17,0)</f>
        <v>16590</v>
      </c>
      <c r="V951" s="36">
        <f>ROUND((Reference!O$16*List!$H951)+Reference!O$17,0)</f>
        <v>617</v>
      </c>
      <c r="W951" s="36">
        <f>ROUND((Reference!P$16*List!$H951)+Reference!P$17,0)</f>
        <v>869</v>
      </c>
      <c r="X951" s="36">
        <f>ROUND((Reference!Q$16*List!$H951)+Reference!Q$17,0)</f>
        <v>435</v>
      </c>
      <c r="Y951" s="37"/>
      <c r="Z951" s="4" t="str">
        <f t="shared" si="29"/>
        <v>GRANT, Kansas</v>
      </c>
      <c r="AA951" s="42" t="s">
        <v>605</v>
      </c>
      <c r="AB951" s="38" t="s">
        <v>54</v>
      </c>
      <c r="AC951" s="43" t="s">
        <v>2942</v>
      </c>
      <c r="AD951" s="45"/>
      <c r="AE951">
        <f t="shared" si="30"/>
        <v>0.7944</v>
      </c>
    </row>
    <row r="952" spans="1:31" x14ac:dyDescent="0.35">
      <c r="A952" s="28" t="s">
        <v>3027</v>
      </c>
      <c r="B952" s="28" t="s">
        <v>3028</v>
      </c>
      <c r="C952" s="41">
        <v>99917</v>
      </c>
      <c r="D952" s="30" t="s">
        <v>119</v>
      </c>
      <c r="E952" s="42" t="s">
        <v>3029</v>
      </c>
      <c r="F952" s="55" t="s">
        <v>2942</v>
      </c>
      <c r="G952" s="33" t="s">
        <v>64</v>
      </c>
      <c r="H952" s="44">
        <v>0.7944</v>
      </c>
      <c r="I952" s="35">
        <f>ROUND((Reference!B$16*List!$H952)+Reference!B$17,0)</f>
        <v>950</v>
      </c>
      <c r="J952" s="35">
        <f>ROUND((Reference!C$16*List!$H952)+Reference!C$17,0)</f>
        <v>1417</v>
      </c>
      <c r="K952" s="35">
        <f>ROUND((Reference!D$16*List!$H952)+Reference!D$17,0)</f>
        <v>1698</v>
      </c>
      <c r="L952" s="35">
        <f>ROUND((Reference!E$16*List!$H952)+Reference!E$17,0)</f>
        <v>2099</v>
      </c>
      <c r="M952" s="35">
        <f>ROUND((Reference!F$16*List!$H952)+Reference!F$17,0)</f>
        <v>2187</v>
      </c>
      <c r="N952" s="35">
        <f>ROUND((Reference!G$16*List!$H952)+Reference!G$17,0)</f>
        <v>2475</v>
      </c>
      <c r="O952" s="35">
        <f>ROUND((Reference!H$16*List!$H952)+Reference!H$17,0)</f>
        <v>2570</v>
      </c>
      <c r="P952" s="35">
        <f>ROUND((Reference!I$16*List!$H952)+Reference!I$17,0)</f>
        <v>2671</v>
      </c>
      <c r="Q952" s="35">
        <f>ROUND((Reference!J$16*List!$H952)+Reference!J$17,0)</f>
        <v>3093</v>
      </c>
      <c r="R952" s="35">
        <f>ROUND((Reference!K$16*List!$H952)+Reference!K$17,0)</f>
        <v>3191</v>
      </c>
      <c r="S952" s="35">
        <f>ROUND((Reference!L$16*List!$H952)+Reference!L$17,0)</f>
        <v>3443</v>
      </c>
      <c r="T952" s="35">
        <f>ROUND((Reference!M$16*List!$H952)+Reference!M$17,0)</f>
        <v>4112</v>
      </c>
      <c r="U952" s="35">
        <f>ROUND((Reference!N$16*List!$H952)+Reference!N$17,0)</f>
        <v>16590</v>
      </c>
      <c r="V952" s="36">
        <f>ROUND((Reference!O$16*List!$H952)+Reference!O$17,0)</f>
        <v>617</v>
      </c>
      <c r="W952" s="36">
        <f>ROUND((Reference!P$16*List!$H952)+Reference!P$17,0)</f>
        <v>869</v>
      </c>
      <c r="X952" s="36">
        <f>ROUND((Reference!Q$16*List!$H952)+Reference!Q$17,0)</f>
        <v>435</v>
      </c>
      <c r="Y952" s="37"/>
      <c r="Z952" s="4" t="str">
        <f t="shared" si="29"/>
        <v>GRAY, Kansas</v>
      </c>
      <c r="AA952" s="42" t="s">
        <v>3029</v>
      </c>
      <c r="AB952" s="38" t="s">
        <v>54</v>
      </c>
      <c r="AC952" s="43" t="s">
        <v>2942</v>
      </c>
      <c r="AD952" s="45"/>
      <c r="AE952">
        <f t="shared" si="30"/>
        <v>0.7944</v>
      </c>
    </row>
    <row r="953" spans="1:31" x14ac:dyDescent="0.35">
      <c r="A953" s="28" t="s">
        <v>3030</v>
      </c>
      <c r="B953" s="28" t="s">
        <v>3031</v>
      </c>
      <c r="C953" s="41">
        <v>99917</v>
      </c>
      <c r="D953" s="30" t="s">
        <v>119</v>
      </c>
      <c r="E953" s="42" t="s">
        <v>3032</v>
      </c>
      <c r="F953" s="55" t="s">
        <v>2942</v>
      </c>
      <c r="G953" s="33" t="s">
        <v>64</v>
      </c>
      <c r="H953" s="44">
        <v>0.7944</v>
      </c>
      <c r="I953" s="35">
        <f>ROUND((Reference!B$16*List!$H953)+Reference!B$17,0)</f>
        <v>950</v>
      </c>
      <c r="J953" s="35">
        <f>ROUND((Reference!C$16*List!$H953)+Reference!C$17,0)</f>
        <v>1417</v>
      </c>
      <c r="K953" s="35">
        <f>ROUND((Reference!D$16*List!$H953)+Reference!D$17,0)</f>
        <v>1698</v>
      </c>
      <c r="L953" s="35">
        <f>ROUND((Reference!E$16*List!$H953)+Reference!E$17,0)</f>
        <v>2099</v>
      </c>
      <c r="M953" s="35">
        <f>ROUND((Reference!F$16*List!$H953)+Reference!F$17,0)</f>
        <v>2187</v>
      </c>
      <c r="N953" s="35">
        <f>ROUND((Reference!G$16*List!$H953)+Reference!G$17,0)</f>
        <v>2475</v>
      </c>
      <c r="O953" s="35">
        <f>ROUND((Reference!H$16*List!$H953)+Reference!H$17,0)</f>
        <v>2570</v>
      </c>
      <c r="P953" s="35">
        <f>ROUND((Reference!I$16*List!$H953)+Reference!I$17,0)</f>
        <v>2671</v>
      </c>
      <c r="Q953" s="35">
        <f>ROUND((Reference!J$16*List!$H953)+Reference!J$17,0)</f>
        <v>3093</v>
      </c>
      <c r="R953" s="35">
        <f>ROUND((Reference!K$16*List!$H953)+Reference!K$17,0)</f>
        <v>3191</v>
      </c>
      <c r="S953" s="35">
        <f>ROUND((Reference!L$16*List!$H953)+Reference!L$17,0)</f>
        <v>3443</v>
      </c>
      <c r="T953" s="35">
        <f>ROUND((Reference!M$16*List!$H953)+Reference!M$17,0)</f>
        <v>4112</v>
      </c>
      <c r="U953" s="35">
        <f>ROUND((Reference!N$16*List!$H953)+Reference!N$17,0)</f>
        <v>16590</v>
      </c>
      <c r="V953" s="36">
        <f>ROUND((Reference!O$16*List!$H953)+Reference!O$17,0)</f>
        <v>617</v>
      </c>
      <c r="W953" s="36">
        <f>ROUND((Reference!P$16*List!$H953)+Reference!P$17,0)</f>
        <v>869</v>
      </c>
      <c r="X953" s="36">
        <f>ROUND((Reference!Q$16*List!$H953)+Reference!Q$17,0)</f>
        <v>435</v>
      </c>
      <c r="Y953" s="37"/>
      <c r="Z953" s="4" t="str">
        <f t="shared" si="29"/>
        <v>GREELEY, Kansas</v>
      </c>
      <c r="AA953" s="42" t="s">
        <v>3032</v>
      </c>
      <c r="AB953" s="38" t="s">
        <v>54</v>
      </c>
      <c r="AC953" s="43" t="s">
        <v>2942</v>
      </c>
      <c r="AD953" s="45"/>
      <c r="AE953">
        <f t="shared" si="30"/>
        <v>0.7944</v>
      </c>
    </row>
    <row r="954" spans="1:31" x14ac:dyDescent="0.35">
      <c r="A954" s="28" t="s">
        <v>3033</v>
      </c>
      <c r="B954" s="28" t="s">
        <v>3034</v>
      </c>
      <c r="C954" s="29">
        <v>99917</v>
      </c>
      <c r="D954" s="30" t="s">
        <v>119</v>
      </c>
      <c r="E954" s="31" t="s">
        <v>3035</v>
      </c>
      <c r="F954" s="55" t="s">
        <v>2942</v>
      </c>
      <c r="G954" s="33" t="s">
        <v>64</v>
      </c>
      <c r="H954" s="44">
        <v>0.7944</v>
      </c>
      <c r="I954" s="35">
        <f>ROUND((Reference!B$16*List!$H954)+Reference!B$17,0)</f>
        <v>950</v>
      </c>
      <c r="J954" s="35">
        <f>ROUND((Reference!C$16*List!$H954)+Reference!C$17,0)</f>
        <v>1417</v>
      </c>
      <c r="K954" s="35">
        <f>ROUND((Reference!D$16*List!$H954)+Reference!D$17,0)</f>
        <v>1698</v>
      </c>
      <c r="L954" s="35">
        <f>ROUND((Reference!E$16*List!$H954)+Reference!E$17,0)</f>
        <v>2099</v>
      </c>
      <c r="M954" s="35">
        <f>ROUND((Reference!F$16*List!$H954)+Reference!F$17,0)</f>
        <v>2187</v>
      </c>
      <c r="N954" s="35">
        <f>ROUND((Reference!G$16*List!$H954)+Reference!G$17,0)</f>
        <v>2475</v>
      </c>
      <c r="O954" s="35">
        <f>ROUND((Reference!H$16*List!$H954)+Reference!H$17,0)</f>
        <v>2570</v>
      </c>
      <c r="P954" s="35">
        <f>ROUND((Reference!I$16*List!$H954)+Reference!I$17,0)</f>
        <v>2671</v>
      </c>
      <c r="Q954" s="35">
        <f>ROUND((Reference!J$16*List!$H954)+Reference!J$17,0)</f>
        <v>3093</v>
      </c>
      <c r="R954" s="35">
        <f>ROUND((Reference!K$16*List!$H954)+Reference!K$17,0)</f>
        <v>3191</v>
      </c>
      <c r="S954" s="35">
        <f>ROUND((Reference!L$16*List!$H954)+Reference!L$17,0)</f>
        <v>3443</v>
      </c>
      <c r="T954" s="35">
        <f>ROUND((Reference!M$16*List!$H954)+Reference!M$17,0)</f>
        <v>4112</v>
      </c>
      <c r="U954" s="35">
        <f>ROUND((Reference!N$16*List!$H954)+Reference!N$17,0)</f>
        <v>16590</v>
      </c>
      <c r="V954" s="36">
        <f>ROUND((Reference!O$16*List!$H954)+Reference!O$17,0)</f>
        <v>617</v>
      </c>
      <c r="W954" s="36">
        <f>ROUND((Reference!P$16*List!$H954)+Reference!P$17,0)</f>
        <v>869</v>
      </c>
      <c r="X954" s="36">
        <f>ROUND((Reference!Q$16*List!$H954)+Reference!Q$17,0)</f>
        <v>435</v>
      </c>
      <c r="Y954" s="37"/>
      <c r="Z954" s="4" t="str">
        <f t="shared" si="29"/>
        <v>GREENWOOD, Kansas</v>
      </c>
      <c r="AA954" s="42" t="s">
        <v>3035</v>
      </c>
      <c r="AB954" s="38" t="s">
        <v>54</v>
      </c>
      <c r="AC954" s="43" t="s">
        <v>2942</v>
      </c>
      <c r="AD954" s="45"/>
      <c r="AE954">
        <f t="shared" si="30"/>
        <v>0.7944</v>
      </c>
    </row>
    <row r="955" spans="1:31" x14ac:dyDescent="0.35">
      <c r="A955" s="28" t="s">
        <v>3036</v>
      </c>
      <c r="B955" s="28" t="s">
        <v>3037</v>
      </c>
      <c r="C955" s="41">
        <v>99917</v>
      </c>
      <c r="D955" s="30" t="s">
        <v>119</v>
      </c>
      <c r="E955" s="42" t="s">
        <v>1426</v>
      </c>
      <c r="F955" s="55" t="s">
        <v>2942</v>
      </c>
      <c r="G955" s="33" t="s">
        <v>64</v>
      </c>
      <c r="H955" s="44">
        <v>0.7944</v>
      </c>
      <c r="I955" s="35">
        <f>ROUND((Reference!B$16*List!$H955)+Reference!B$17,0)</f>
        <v>950</v>
      </c>
      <c r="J955" s="35">
        <f>ROUND((Reference!C$16*List!$H955)+Reference!C$17,0)</f>
        <v>1417</v>
      </c>
      <c r="K955" s="35">
        <f>ROUND((Reference!D$16*List!$H955)+Reference!D$17,0)</f>
        <v>1698</v>
      </c>
      <c r="L955" s="35">
        <f>ROUND((Reference!E$16*List!$H955)+Reference!E$17,0)</f>
        <v>2099</v>
      </c>
      <c r="M955" s="35">
        <f>ROUND((Reference!F$16*List!$H955)+Reference!F$17,0)</f>
        <v>2187</v>
      </c>
      <c r="N955" s="35">
        <f>ROUND((Reference!G$16*List!$H955)+Reference!G$17,0)</f>
        <v>2475</v>
      </c>
      <c r="O955" s="35">
        <f>ROUND((Reference!H$16*List!$H955)+Reference!H$17,0)</f>
        <v>2570</v>
      </c>
      <c r="P955" s="35">
        <f>ROUND((Reference!I$16*List!$H955)+Reference!I$17,0)</f>
        <v>2671</v>
      </c>
      <c r="Q955" s="35">
        <f>ROUND((Reference!J$16*List!$H955)+Reference!J$17,0)</f>
        <v>3093</v>
      </c>
      <c r="R955" s="35">
        <f>ROUND((Reference!K$16*List!$H955)+Reference!K$17,0)</f>
        <v>3191</v>
      </c>
      <c r="S955" s="35">
        <f>ROUND((Reference!L$16*List!$H955)+Reference!L$17,0)</f>
        <v>3443</v>
      </c>
      <c r="T955" s="35">
        <f>ROUND((Reference!M$16*List!$H955)+Reference!M$17,0)</f>
        <v>4112</v>
      </c>
      <c r="U955" s="35">
        <f>ROUND((Reference!N$16*List!$H955)+Reference!N$17,0)</f>
        <v>16590</v>
      </c>
      <c r="V955" s="36">
        <f>ROUND((Reference!O$16*List!$H955)+Reference!O$17,0)</f>
        <v>617</v>
      </c>
      <c r="W955" s="36">
        <f>ROUND((Reference!P$16*List!$H955)+Reference!P$17,0)</f>
        <v>869</v>
      </c>
      <c r="X955" s="36">
        <f>ROUND((Reference!Q$16*List!$H955)+Reference!Q$17,0)</f>
        <v>435</v>
      </c>
      <c r="Y955" s="37"/>
      <c r="Z955" s="4" t="str">
        <f t="shared" si="29"/>
        <v>HAMILTON, Kansas</v>
      </c>
      <c r="AA955" s="42" t="s">
        <v>1426</v>
      </c>
      <c r="AB955" s="38" t="s">
        <v>54</v>
      </c>
      <c r="AC955" s="43" t="s">
        <v>2942</v>
      </c>
      <c r="AD955" s="45"/>
      <c r="AE955">
        <f t="shared" si="30"/>
        <v>0.7944</v>
      </c>
    </row>
    <row r="956" spans="1:31" x14ac:dyDescent="0.35">
      <c r="A956" s="28" t="s">
        <v>3038</v>
      </c>
      <c r="B956" s="28" t="s">
        <v>3039</v>
      </c>
      <c r="C956" s="29">
        <v>99917</v>
      </c>
      <c r="D956" s="30" t="s">
        <v>119</v>
      </c>
      <c r="E956" s="31" t="s">
        <v>3040</v>
      </c>
      <c r="F956" s="55" t="s">
        <v>2942</v>
      </c>
      <c r="G956" s="33" t="s">
        <v>64</v>
      </c>
      <c r="H956" s="44">
        <v>0.7944</v>
      </c>
      <c r="I956" s="35">
        <f>ROUND((Reference!B$16*List!$H956)+Reference!B$17,0)</f>
        <v>950</v>
      </c>
      <c r="J956" s="35">
        <f>ROUND((Reference!C$16*List!$H956)+Reference!C$17,0)</f>
        <v>1417</v>
      </c>
      <c r="K956" s="35">
        <f>ROUND((Reference!D$16*List!$H956)+Reference!D$17,0)</f>
        <v>1698</v>
      </c>
      <c r="L956" s="35">
        <f>ROUND((Reference!E$16*List!$H956)+Reference!E$17,0)</f>
        <v>2099</v>
      </c>
      <c r="M956" s="35">
        <f>ROUND((Reference!F$16*List!$H956)+Reference!F$17,0)</f>
        <v>2187</v>
      </c>
      <c r="N956" s="35">
        <f>ROUND((Reference!G$16*List!$H956)+Reference!G$17,0)</f>
        <v>2475</v>
      </c>
      <c r="O956" s="35">
        <f>ROUND((Reference!H$16*List!$H956)+Reference!H$17,0)</f>
        <v>2570</v>
      </c>
      <c r="P956" s="35">
        <f>ROUND((Reference!I$16*List!$H956)+Reference!I$17,0)</f>
        <v>2671</v>
      </c>
      <c r="Q956" s="35">
        <f>ROUND((Reference!J$16*List!$H956)+Reference!J$17,0)</f>
        <v>3093</v>
      </c>
      <c r="R956" s="35">
        <f>ROUND((Reference!K$16*List!$H956)+Reference!K$17,0)</f>
        <v>3191</v>
      </c>
      <c r="S956" s="35">
        <f>ROUND((Reference!L$16*List!$H956)+Reference!L$17,0)</f>
        <v>3443</v>
      </c>
      <c r="T956" s="35">
        <f>ROUND((Reference!M$16*List!$H956)+Reference!M$17,0)</f>
        <v>4112</v>
      </c>
      <c r="U956" s="35">
        <f>ROUND((Reference!N$16*List!$H956)+Reference!N$17,0)</f>
        <v>16590</v>
      </c>
      <c r="V956" s="36">
        <f>ROUND((Reference!O$16*List!$H956)+Reference!O$17,0)</f>
        <v>617</v>
      </c>
      <c r="W956" s="36">
        <f>ROUND((Reference!P$16*List!$H956)+Reference!P$17,0)</f>
        <v>869</v>
      </c>
      <c r="X956" s="36">
        <f>ROUND((Reference!Q$16*List!$H956)+Reference!Q$17,0)</f>
        <v>435</v>
      </c>
      <c r="Y956" s="37"/>
      <c r="Z956" s="4" t="str">
        <f t="shared" si="29"/>
        <v>HARPER, Kansas</v>
      </c>
      <c r="AA956" s="42" t="s">
        <v>3040</v>
      </c>
      <c r="AB956" s="38" t="s">
        <v>54</v>
      </c>
      <c r="AC956" s="43" t="s">
        <v>2942</v>
      </c>
      <c r="AD956" s="45"/>
      <c r="AE956">
        <f t="shared" si="30"/>
        <v>0.7944</v>
      </c>
    </row>
    <row r="957" spans="1:31" x14ac:dyDescent="0.35">
      <c r="A957" s="28" t="s">
        <v>3041</v>
      </c>
      <c r="B957" s="28" t="s">
        <v>3042</v>
      </c>
      <c r="C957" s="41">
        <v>48620</v>
      </c>
      <c r="D957" s="30" t="s">
        <v>1780</v>
      </c>
      <c r="E957" s="42" t="s">
        <v>3043</v>
      </c>
      <c r="F957" s="54" t="s">
        <v>2942</v>
      </c>
      <c r="G957" s="33" t="s">
        <v>53</v>
      </c>
      <c r="H957" s="44">
        <v>0.83900000000000008</v>
      </c>
      <c r="I957" s="35">
        <f>ROUND((Reference!B$16*List!$H957)+Reference!B$17,0)</f>
        <v>988</v>
      </c>
      <c r="J957" s="35">
        <f>ROUND((Reference!C$16*List!$H957)+Reference!C$17,0)</f>
        <v>1474</v>
      </c>
      <c r="K957" s="35">
        <f>ROUND((Reference!D$16*List!$H957)+Reference!D$17,0)</f>
        <v>1766</v>
      </c>
      <c r="L957" s="35">
        <f>ROUND((Reference!E$16*List!$H957)+Reference!E$17,0)</f>
        <v>2183</v>
      </c>
      <c r="M957" s="35">
        <f>ROUND((Reference!F$16*List!$H957)+Reference!F$17,0)</f>
        <v>2275</v>
      </c>
      <c r="N957" s="35">
        <f>ROUND((Reference!G$16*List!$H957)+Reference!G$17,0)</f>
        <v>2575</v>
      </c>
      <c r="O957" s="35">
        <f>ROUND((Reference!H$16*List!$H957)+Reference!H$17,0)</f>
        <v>2673</v>
      </c>
      <c r="P957" s="35">
        <f>ROUND((Reference!I$16*List!$H957)+Reference!I$17,0)</f>
        <v>2779</v>
      </c>
      <c r="Q957" s="35">
        <f>ROUND((Reference!J$16*List!$H957)+Reference!J$17,0)</f>
        <v>3217</v>
      </c>
      <c r="R957" s="35">
        <f>ROUND((Reference!K$16*List!$H957)+Reference!K$17,0)</f>
        <v>3319</v>
      </c>
      <c r="S957" s="35">
        <f>ROUND((Reference!L$16*List!$H957)+Reference!L$17,0)</f>
        <v>3581</v>
      </c>
      <c r="T957" s="35">
        <f>ROUND((Reference!M$16*List!$H957)+Reference!M$17,0)</f>
        <v>4277</v>
      </c>
      <c r="U957" s="35">
        <f>ROUND((Reference!N$16*List!$H957)+Reference!N$17,0)</f>
        <v>17258</v>
      </c>
      <c r="V957" s="36">
        <f>ROUND((Reference!O$16*List!$H957)+Reference!O$17,0)</f>
        <v>642</v>
      </c>
      <c r="W957" s="36">
        <f>ROUND((Reference!P$16*List!$H957)+Reference!P$17,0)</f>
        <v>904</v>
      </c>
      <c r="X957" s="36">
        <f>ROUND((Reference!Q$16*List!$H957)+Reference!Q$17,0)</f>
        <v>452</v>
      </c>
      <c r="Y957" s="37"/>
      <c r="Z957" s="4" t="str">
        <f t="shared" si="29"/>
        <v>HARVEY, Kansas</v>
      </c>
      <c r="AA957" s="42" t="s">
        <v>3043</v>
      </c>
      <c r="AB957" s="38" t="s">
        <v>54</v>
      </c>
      <c r="AC957" s="43" t="s">
        <v>2942</v>
      </c>
      <c r="AD957" s="45"/>
      <c r="AE957">
        <f t="shared" si="30"/>
        <v>0.83900000000000008</v>
      </c>
    </row>
    <row r="958" spans="1:31" x14ac:dyDescent="0.35">
      <c r="A958" s="28" t="s">
        <v>3044</v>
      </c>
      <c r="B958" s="28" t="s">
        <v>3045</v>
      </c>
      <c r="C958" s="41">
        <v>99917</v>
      </c>
      <c r="D958" s="30" t="s">
        <v>119</v>
      </c>
      <c r="E958" s="42" t="s">
        <v>3046</v>
      </c>
      <c r="F958" s="55" t="s">
        <v>2942</v>
      </c>
      <c r="G958" s="33" t="s">
        <v>64</v>
      </c>
      <c r="H958" s="44">
        <v>0.7944</v>
      </c>
      <c r="I958" s="35">
        <f>ROUND((Reference!B$16*List!$H958)+Reference!B$17,0)</f>
        <v>950</v>
      </c>
      <c r="J958" s="35">
        <f>ROUND((Reference!C$16*List!$H958)+Reference!C$17,0)</f>
        <v>1417</v>
      </c>
      <c r="K958" s="35">
        <f>ROUND((Reference!D$16*List!$H958)+Reference!D$17,0)</f>
        <v>1698</v>
      </c>
      <c r="L958" s="35">
        <f>ROUND((Reference!E$16*List!$H958)+Reference!E$17,0)</f>
        <v>2099</v>
      </c>
      <c r="M958" s="35">
        <f>ROUND((Reference!F$16*List!$H958)+Reference!F$17,0)</f>
        <v>2187</v>
      </c>
      <c r="N958" s="35">
        <f>ROUND((Reference!G$16*List!$H958)+Reference!G$17,0)</f>
        <v>2475</v>
      </c>
      <c r="O958" s="35">
        <f>ROUND((Reference!H$16*List!$H958)+Reference!H$17,0)</f>
        <v>2570</v>
      </c>
      <c r="P958" s="35">
        <f>ROUND((Reference!I$16*List!$H958)+Reference!I$17,0)</f>
        <v>2671</v>
      </c>
      <c r="Q958" s="35">
        <f>ROUND((Reference!J$16*List!$H958)+Reference!J$17,0)</f>
        <v>3093</v>
      </c>
      <c r="R958" s="35">
        <f>ROUND((Reference!K$16*List!$H958)+Reference!K$17,0)</f>
        <v>3191</v>
      </c>
      <c r="S958" s="35">
        <f>ROUND((Reference!L$16*List!$H958)+Reference!L$17,0)</f>
        <v>3443</v>
      </c>
      <c r="T958" s="35">
        <f>ROUND((Reference!M$16*List!$H958)+Reference!M$17,0)</f>
        <v>4112</v>
      </c>
      <c r="U958" s="35">
        <f>ROUND((Reference!N$16*List!$H958)+Reference!N$17,0)</f>
        <v>16590</v>
      </c>
      <c r="V958" s="36">
        <f>ROUND((Reference!O$16*List!$H958)+Reference!O$17,0)</f>
        <v>617</v>
      </c>
      <c r="W958" s="36">
        <f>ROUND((Reference!P$16*List!$H958)+Reference!P$17,0)</f>
        <v>869</v>
      </c>
      <c r="X958" s="36">
        <f>ROUND((Reference!Q$16*List!$H958)+Reference!Q$17,0)</f>
        <v>435</v>
      </c>
      <c r="Y958" s="37"/>
      <c r="Z958" s="4" t="str">
        <f t="shared" si="29"/>
        <v>HASKELL, Kansas</v>
      </c>
      <c r="AA958" s="42" t="s">
        <v>3046</v>
      </c>
      <c r="AB958" s="38" t="s">
        <v>54</v>
      </c>
      <c r="AC958" s="43" t="s">
        <v>2942</v>
      </c>
      <c r="AD958" s="45"/>
      <c r="AE958">
        <f t="shared" si="30"/>
        <v>0.7944</v>
      </c>
    </row>
    <row r="959" spans="1:31" x14ac:dyDescent="0.35">
      <c r="A959" s="28" t="s">
        <v>3047</v>
      </c>
      <c r="B959" s="28" t="s">
        <v>3048</v>
      </c>
      <c r="C959" s="41">
        <v>99917</v>
      </c>
      <c r="D959" s="30" t="s">
        <v>119</v>
      </c>
      <c r="E959" s="42" t="s">
        <v>3049</v>
      </c>
      <c r="F959" s="55" t="s">
        <v>2942</v>
      </c>
      <c r="G959" s="33" t="s">
        <v>64</v>
      </c>
      <c r="H959" s="44">
        <v>0.7944</v>
      </c>
      <c r="I959" s="35">
        <f>ROUND((Reference!B$16*List!$H959)+Reference!B$17,0)</f>
        <v>950</v>
      </c>
      <c r="J959" s="35">
        <f>ROUND((Reference!C$16*List!$H959)+Reference!C$17,0)</f>
        <v>1417</v>
      </c>
      <c r="K959" s="35">
        <f>ROUND((Reference!D$16*List!$H959)+Reference!D$17,0)</f>
        <v>1698</v>
      </c>
      <c r="L959" s="35">
        <f>ROUND((Reference!E$16*List!$H959)+Reference!E$17,0)</f>
        <v>2099</v>
      </c>
      <c r="M959" s="35">
        <f>ROUND((Reference!F$16*List!$H959)+Reference!F$17,0)</f>
        <v>2187</v>
      </c>
      <c r="N959" s="35">
        <f>ROUND((Reference!G$16*List!$H959)+Reference!G$17,0)</f>
        <v>2475</v>
      </c>
      <c r="O959" s="35">
        <f>ROUND((Reference!H$16*List!$H959)+Reference!H$17,0)</f>
        <v>2570</v>
      </c>
      <c r="P959" s="35">
        <f>ROUND((Reference!I$16*List!$H959)+Reference!I$17,0)</f>
        <v>2671</v>
      </c>
      <c r="Q959" s="35">
        <f>ROUND((Reference!J$16*List!$H959)+Reference!J$17,0)</f>
        <v>3093</v>
      </c>
      <c r="R959" s="35">
        <f>ROUND((Reference!K$16*List!$H959)+Reference!K$17,0)</f>
        <v>3191</v>
      </c>
      <c r="S959" s="35">
        <f>ROUND((Reference!L$16*List!$H959)+Reference!L$17,0)</f>
        <v>3443</v>
      </c>
      <c r="T959" s="35">
        <f>ROUND((Reference!M$16*List!$H959)+Reference!M$17,0)</f>
        <v>4112</v>
      </c>
      <c r="U959" s="35">
        <f>ROUND((Reference!N$16*List!$H959)+Reference!N$17,0)</f>
        <v>16590</v>
      </c>
      <c r="V959" s="36">
        <f>ROUND((Reference!O$16*List!$H959)+Reference!O$17,0)</f>
        <v>617</v>
      </c>
      <c r="W959" s="36">
        <f>ROUND((Reference!P$16*List!$H959)+Reference!P$17,0)</f>
        <v>869</v>
      </c>
      <c r="X959" s="36">
        <f>ROUND((Reference!Q$16*List!$H959)+Reference!Q$17,0)</f>
        <v>435</v>
      </c>
      <c r="Y959" s="37"/>
      <c r="Z959" s="4" t="str">
        <f t="shared" si="29"/>
        <v>HODGEMAN, Kansas</v>
      </c>
      <c r="AA959" s="42" t="s">
        <v>3049</v>
      </c>
      <c r="AB959" s="38" t="s">
        <v>54</v>
      </c>
      <c r="AC959" s="43" t="s">
        <v>2942</v>
      </c>
      <c r="AD959" s="45"/>
      <c r="AE959">
        <f t="shared" si="30"/>
        <v>0.7944</v>
      </c>
    </row>
    <row r="960" spans="1:31" x14ac:dyDescent="0.35">
      <c r="A960" s="28" t="s">
        <v>3050</v>
      </c>
      <c r="B960" s="28" t="s">
        <v>3051</v>
      </c>
      <c r="C960" s="41">
        <v>45820</v>
      </c>
      <c r="D960" s="30" t="s">
        <v>1685</v>
      </c>
      <c r="E960" s="42" t="s">
        <v>202</v>
      </c>
      <c r="F960" s="54" t="s">
        <v>2942</v>
      </c>
      <c r="G960" s="33" t="s">
        <v>53</v>
      </c>
      <c r="H960" s="44">
        <v>0.83090000000000008</v>
      </c>
      <c r="I960" s="35">
        <f>ROUND((Reference!B$16*List!$H960)+Reference!B$17,0)</f>
        <v>981</v>
      </c>
      <c r="J960" s="35">
        <f>ROUND((Reference!C$16*List!$H960)+Reference!C$17,0)</f>
        <v>1464</v>
      </c>
      <c r="K960" s="35">
        <f>ROUND((Reference!D$16*List!$H960)+Reference!D$17,0)</f>
        <v>1754</v>
      </c>
      <c r="L960" s="35">
        <f>ROUND((Reference!E$16*List!$H960)+Reference!E$17,0)</f>
        <v>2168</v>
      </c>
      <c r="M960" s="35">
        <f>ROUND((Reference!F$16*List!$H960)+Reference!F$17,0)</f>
        <v>2259</v>
      </c>
      <c r="N960" s="35">
        <f>ROUND((Reference!G$16*List!$H960)+Reference!G$17,0)</f>
        <v>2557</v>
      </c>
      <c r="O960" s="35">
        <f>ROUND((Reference!H$16*List!$H960)+Reference!H$17,0)</f>
        <v>2655</v>
      </c>
      <c r="P960" s="35">
        <f>ROUND((Reference!I$16*List!$H960)+Reference!I$17,0)</f>
        <v>2759</v>
      </c>
      <c r="Q960" s="35">
        <f>ROUND((Reference!J$16*List!$H960)+Reference!J$17,0)</f>
        <v>3195</v>
      </c>
      <c r="R960" s="35">
        <f>ROUND((Reference!K$16*List!$H960)+Reference!K$17,0)</f>
        <v>3296</v>
      </c>
      <c r="S960" s="35">
        <f>ROUND((Reference!L$16*List!$H960)+Reference!L$17,0)</f>
        <v>3556</v>
      </c>
      <c r="T960" s="35">
        <f>ROUND((Reference!M$16*List!$H960)+Reference!M$17,0)</f>
        <v>4247</v>
      </c>
      <c r="U960" s="35">
        <f>ROUND((Reference!N$16*List!$H960)+Reference!N$17,0)</f>
        <v>17136</v>
      </c>
      <c r="V960" s="36">
        <f>ROUND((Reference!O$16*List!$H960)+Reference!O$17,0)</f>
        <v>637</v>
      </c>
      <c r="W960" s="36">
        <f>ROUND((Reference!P$16*List!$H960)+Reference!P$17,0)</f>
        <v>898</v>
      </c>
      <c r="X960" s="36">
        <f>ROUND((Reference!Q$16*List!$H960)+Reference!Q$17,0)</f>
        <v>449</v>
      </c>
      <c r="Y960" s="37"/>
      <c r="Z960" s="4" t="str">
        <f t="shared" si="29"/>
        <v>JACKSON, Kansas</v>
      </c>
      <c r="AA960" s="42" t="s">
        <v>202</v>
      </c>
      <c r="AB960" s="38" t="s">
        <v>54</v>
      </c>
      <c r="AC960" s="43" t="s">
        <v>2942</v>
      </c>
      <c r="AD960" s="45"/>
      <c r="AE960">
        <f t="shared" si="30"/>
        <v>0.83090000000000008</v>
      </c>
    </row>
    <row r="961" spans="1:31" x14ac:dyDescent="0.35">
      <c r="A961" s="28" t="s">
        <v>3052</v>
      </c>
      <c r="B961" s="28" t="s">
        <v>3053</v>
      </c>
      <c r="C961" s="41">
        <v>45820</v>
      </c>
      <c r="D961" s="30" t="s">
        <v>1685</v>
      </c>
      <c r="E961" s="42" t="s">
        <v>206</v>
      </c>
      <c r="F961" s="54" t="s">
        <v>2942</v>
      </c>
      <c r="G961" s="33" t="s">
        <v>53</v>
      </c>
      <c r="H961" s="44">
        <v>0.83090000000000008</v>
      </c>
      <c r="I961" s="35">
        <f>ROUND((Reference!B$16*List!$H961)+Reference!B$17,0)</f>
        <v>981</v>
      </c>
      <c r="J961" s="35">
        <f>ROUND((Reference!C$16*List!$H961)+Reference!C$17,0)</f>
        <v>1464</v>
      </c>
      <c r="K961" s="35">
        <f>ROUND((Reference!D$16*List!$H961)+Reference!D$17,0)</f>
        <v>1754</v>
      </c>
      <c r="L961" s="35">
        <f>ROUND((Reference!E$16*List!$H961)+Reference!E$17,0)</f>
        <v>2168</v>
      </c>
      <c r="M961" s="35">
        <f>ROUND((Reference!F$16*List!$H961)+Reference!F$17,0)</f>
        <v>2259</v>
      </c>
      <c r="N961" s="35">
        <f>ROUND((Reference!G$16*List!$H961)+Reference!G$17,0)</f>
        <v>2557</v>
      </c>
      <c r="O961" s="35">
        <f>ROUND((Reference!H$16*List!$H961)+Reference!H$17,0)</f>
        <v>2655</v>
      </c>
      <c r="P961" s="35">
        <f>ROUND((Reference!I$16*List!$H961)+Reference!I$17,0)</f>
        <v>2759</v>
      </c>
      <c r="Q961" s="35">
        <f>ROUND((Reference!J$16*List!$H961)+Reference!J$17,0)</f>
        <v>3195</v>
      </c>
      <c r="R961" s="35">
        <f>ROUND((Reference!K$16*List!$H961)+Reference!K$17,0)</f>
        <v>3296</v>
      </c>
      <c r="S961" s="35">
        <f>ROUND((Reference!L$16*List!$H961)+Reference!L$17,0)</f>
        <v>3556</v>
      </c>
      <c r="T961" s="35">
        <f>ROUND((Reference!M$16*List!$H961)+Reference!M$17,0)</f>
        <v>4247</v>
      </c>
      <c r="U961" s="35">
        <f>ROUND((Reference!N$16*List!$H961)+Reference!N$17,0)</f>
        <v>17136</v>
      </c>
      <c r="V961" s="36">
        <f>ROUND((Reference!O$16*List!$H961)+Reference!O$17,0)</f>
        <v>637</v>
      </c>
      <c r="W961" s="36">
        <f>ROUND((Reference!P$16*List!$H961)+Reference!P$17,0)</f>
        <v>898</v>
      </c>
      <c r="X961" s="36">
        <f>ROUND((Reference!Q$16*List!$H961)+Reference!Q$17,0)</f>
        <v>449</v>
      </c>
      <c r="Y961" s="37"/>
      <c r="Z961" s="4" t="str">
        <f t="shared" si="29"/>
        <v>JEFFERSON, Kansas</v>
      </c>
      <c r="AA961" s="42" t="s">
        <v>206</v>
      </c>
      <c r="AB961" s="38" t="s">
        <v>54</v>
      </c>
      <c r="AC961" s="43" t="s">
        <v>2942</v>
      </c>
      <c r="AD961" s="45"/>
      <c r="AE961">
        <f t="shared" si="30"/>
        <v>0.83090000000000008</v>
      </c>
    </row>
    <row r="962" spans="1:31" x14ac:dyDescent="0.35">
      <c r="A962" s="28" t="s">
        <v>3054</v>
      </c>
      <c r="B962" s="28" t="s">
        <v>3055</v>
      </c>
      <c r="C962" s="41">
        <v>99917</v>
      </c>
      <c r="D962" s="30" t="s">
        <v>119</v>
      </c>
      <c r="E962" s="42" t="s">
        <v>3056</v>
      </c>
      <c r="F962" s="55" t="s">
        <v>2942</v>
      </c>
      <c r="G962" s="33" t="s">
        <v>64</v>
      </c>
      <c r="H962" s="44">
        <v>0.7944</v>
      </c>
      <c r="I962" s="35">
        <f>ROUND((Reference!B$16*List!$H962)+Reference!B$17,0)</f>
        <v>950</v>
      </c>
      <c r="J962" s="35">
        <f>ROUND((Reference!C$16*List!$H962)+Reference!C$17,0)</f>
        <v>1417</v>
      </c>
      <c r="K962" s="35">
        <f>ROUND((Reference!D$16*List!$H962)+Reference!D$17,0)</f>
        <v>1698</v>
      </c>
      <c r="L962" s="35">
        <f>ROUND((Reference!E$16*List!$H962)+Reference!E$17,0)</f>
        <v>2099</v>
      </c>
      <c r="M962" s="35">
        <f>ROUND((Reference!F$16*List!$H962)+Reference!F$17,0)</f>
        <v>2187</v>
      </c>
      <c r="N962" s="35">
        <f>ROUND((Reference!G$16*List!$H962)+Reference!G$17,0)</f>
        <v>2475</v>
      </c>
      <c r="O962" s="35">
        <f>ROUND((Reference!H$16*List!$H962)+Reference!H$17,0)</f>
        <v>2570</v>
      </c>
      <c r="P962" s="35">
        <f>ROUND((Reference!I$16*List!$H962)+Reference!I$17,0)</f>
        <v>2671</v>
      </c>
      <c r="Q962" s="35">
        <f>ROUND((Reference!J$16*List!$H962)+Reference!J$17,0)</f>
        <v>3093</v>
      </c>
      <c r="R962" s="35">
        <f>ROUND((Reference!K$16*List!$H962)+Reference!K$17,0)</f>
        <v>3191</v>
      </c>
      <c r="S962" s="35">
        <f>ROUND((Reference!L$16*List!$H962)+Reference!L$17,0)</f>
        <v>3443</v>
      </c>
      <c r="T962" s="35">
        <f>ROUND((Reference!M$16*List!$H962)+Reference!M$17,0)</f>
        <v>4112</v>
      </c>
      <c r="U962" s="35">
        <f>ROUND((Reference!N$16*List!$H962)+Reference!N$17,0)</f>
        <v>16590</v>
      </c>
      <c r="V962" s="36">
        <f>ROUND((Reference!O$16*List!$H962)+Reference!O$17,0)</f>
        <v>617</v>
      </c>
      <c r="W962" s="36">
        <f>ROUND((Reference!P$16*List!$H962)+Reference!P$17,0)</f>
        <v>869</v>
      </c>
      <c r="X962" s="36">
        <f>ROUND((Reference!Q$16*List!$H962)+Reference!Q$17,0)</f>
        <v>435</v>
      </c>
      <c r="Y962" s="37"/>
      <c r="Z962" s="4" t="str">
        <f t="shared" si="29"/>
        <v>JEWELL, Kansas</v>
      </c>
      <c r="AA962" s="42" t="s">
        <v>3056</v>
      </c>
      <c r="AB962" s="38" t="s">
        <v>54</v>
      </c>
      <c r="AC962" s="43" t="s">
        <v>2942</v>
      </c>
      <c r="AD962" s="45"/>
      <c r="AE962">
        <f t="shared" si="30"/>
        <v>0.7944</v>
      </c>
    </row>
    <row r="963" spans="1:31" x14ac:dyDescent="0.35">
      <c r="A963" s="28" t="s">
        <v>3057</v>
      </c>
      <c r="B963" s="28" t="s">
        <v>3058</v>
      </c>
      <c r="C963" s="29">
        <v>28140</v>
      </c>
      <c r="D963" s="30" t="s">
        <v>1014</v>
      </c>
      <c r="E963" s="31" t="s">
        <v>637</v>
      </c>
      <c r="F963" s="54" t="s">
        <v>2942</v>
      </c>
      <c r="G963" s="33" t="s">
        <v>53</v>
      </c>
      <c r="H963" s="44">
        <v>0.91920000000000002</v>
      </c>
      <c r="I963" s="35">
        <f>ROUND((Reference!B$16*List!$H963)+Reference!B$17,0)</f>
        <v>1057</v>
      </c>
      <c r="J963" s="35">
        <f>ROUND((Reference!C$16*List!$H963)+Reference!C$17,0)</f>
        <v>1577</v>
      </c>
      <c r="K963" s="35">
        <f>ROUND((Reference!D$16*List!$H963)+Reference!D$17,0)</f>
        <v>1889</v>
      </c>
      <c r="L963" s="35">
        <f>ROUND((Reference!E$16*List!$H963)+Reference!E$17,0)</f>
        <v>2335</v>
      </c>
      <c r="M963" s="35">
        <f>ROUND((Reference!F$16*List!$H963)+Reference!F$17,0)</f>
        <v>2433</v>
      </c>
      <c r="N963" s="35">
        <f>ROUND((Reference!G$16*List!$H963)+Reference!G$17,0)</f>
        <v>2754</v>
      </c>
      <c r="O963" s="35">
        <f>ROUND((Reference!H$16*List!$H963)+Reference!H$17,0)</f>
        <v>2859</v>
      </c>
      <c r="P963" s="35">
        <f>ROUND((Reference!I$16*List!$H963)+Reference!I$17,0)</f>
        <v>2972</v>
      </c>
      <c r="Q963" s="35">
        <f>ROUND((Reference!J$16*List!$H963)+Reference!J$17,0)</f>
        <v>3441</v>
      </c>
      <c r="R963" s="35">
        <f>ROUND((Reference!K$16*List!$H963)+Reference!K$17,0)</f>
        <v>3550</v>
      </c>
      <c r="S963" s="35">
        <f>ROUND((Reference!L$16*List!$H963)+Reference!L$17,0)</f>
        <v>3830</v>
      </c>
      <c r="T963" s="35">
        <f>ROUND((Reference!M$16*List!$H963)+Reference!M$17,0)</f>
        <v>4575</v>
      </c>
      <c r="U963" s="35">
        <f>ROUND((Reference!N$16*List!$H963)+Reference!N$17,0)</f>
        <v>18458</v>
      </c>
      <c r="V963" s="36">
        <f>ROUND((Reference!O$16*List!$H963)+Reference!O$17,0)</f>
        <v>686</v>
      </c>
      <c r="W963" s="36">
        <f>ROUND((Reference!P$16*List!$H963)+Reference!P$17,0)</f>
        <v>967</v>
      </c>
      <c r="X963" s="36">
        <f>ROUND((Reference!Q$16*List!$H963)+Reference!Q$17,0)</f>
        <v>483</v>
      </c>
      <c r="Y963" s="37"/>
      <c r="Z963" s="4" t="str">
        <f t="shared" si="29"/>
        <v>JOHNSON, Kansas</v>
      </c>
      <c r="AA963" s="42" t="s">
        <v>637</v>
      </c>
      <c r="AB963" s="38" t="s">
        <v>54</v>
      </c>
      <c r="AC963" s="43" t="s">
        <v>2942</v>
      </c>
      <c r="AD963" s="45"/>
      <c r="AE963">
        <f t="shared" si="30"/>
        <v>0.91920000000000002</v>
      </c>
    </row>
    <row r="964" spans="1:31" x14ac:dyDescent="0.35">
      <c r="A964" s="28" t="s">
        <v>3059</v>
      </c>
      <c r="B964" s="28" t="s">
        <v>3060</v>
      </c>
      <c r="C964" s="41">
        <v>99917</v>
      </c>
      <c r="D964" s="30" t="s">
        <v>119</v>
      </c>
      <c r="E964" s="42" t="s">
        <v>3061</v>
      </c>
      <c r="F964" s="55" t="s">
        <v>2942</v>
      </c>
      <c r="G964" s="33" t="s">
        <v>64</v>
      </c>
      <c r="H964" s="40">
        <v>0.7944</v>
      </c>
      <c r="I964" s="35">
        <f>ROUND((Reference!B$16*List!$H964)+Reference!B$17,0)</f>
        <v>950</v>
      </c>
      <c r="J964" s="35">
        <f>ROUND((Reference!C$16*List!$H964)+Reference!C$17,0)</f>
        <v>1417</v>
      </c>
      <c r="K964" s="35">
        <f>ROUND((Reference!D$16*List!$H964)+Reference!D$17,0)</f>
        <v>1698</v>
      </c>
      <c r="L964" s="35">
        <f>ROUND((Reference!E$16*List!$H964)+Reference!E$17,0)</f>
        <v>2099</v>
      </c>
      <c r="M964" s="35">
        <f>ROUND((Reference!F$16*List!$H964)+Reference!F$17,0)</f>
        <v>2187</v>
      </c>
      <c r="N964" s="35">
        <f>ROUND((Reference!G$16*List!$H964)+Reference!G$17,0)</f>
        <v>2475</v>
      </c>
      <c r="O964" s="35">
        <f>ROUND((Reference!H$16*List!$H964)+Reference!H$17,0)</f>
        <v>2570</v>
      </c>
      <c r="P964" s="35">
        <f>ROUND((Reference!I$16*List!$H964)+Reference!I$17,0)</f>
        <v>2671</v>
      </c>
      <c r="Q964" s="35">
        <f>ROUND((Reference!J$16*List!$H964)+Reference!J$17,0)</f>
        <v>3093</v>
      </c>
      <c r="R964" s="35">
        <f>ROUND((Reference!K$16*List!$H964)+Reference!K$17,0)</f>
        <v>3191</v>
      </c>
      <c r="S964" s="35">
        <f>ROUND((Reference!L$16*List!$H964)+Reference!L$17,0)</f>
        <v>3443</v>
      </c>
      <c r="T964" s="35">
        <f>ROUND((Reference!M$16*List!$H964)+Reference!M$17,0)</f>
        <v>4112</v>
      </c>
      <c r="U964" s="35">
        <f>ROUND((Reference!N$16*List!$H964)+Reference!N$17,0)</f>
        <v>16590</v>
      </c>
      <c r="V964" s="36">
        <f>ROUND((Reference!O$16*List!$H964)+Reference!O$17,0)</f>
        <v>617</v>
      </c>
      <c r="W964" s="36">
        <f>ROUND((Reference!P$16*List!$H964)+Reference!P$17,0)</f>
        <v>869</v>
      </c>
      <c r="X964" s="36">
        <f>ROUND((Reference!Q$16*List!$H964)+Reference!Q$17,0)</f>
        <v>435</v>
      </c>
      <c r="Y964" s="37"/>
      <c r="Z964" s="4" t="str">
        <f t="shared" si="29"/>
        <v>KEARNY, Kansas</v>
      </c>
      <c r="AA964" s="31" t="s">
        <v>3061</v>
      </c>
      <c r="AB964" s="38" t="s">
        <v>54</v>
      </c>
      <c r="AC964" s="32" t="s">
        <v>2942</v>
      </c>
      <c r="AD964" s="39"/>
      <c r="AE964">
        <f t="shared" si="30"/>
        <v>0.7944</v>
      </c>
    </row>
    <row r="965" spans="1:31" x14ac:dyDescent="0.35">
      <c r="A965" s="28" t="s">
        <v>3062</v>
      </c>
      <c r="B965" s="28" t="s">
        <v>3063</v>
      </c>
      <c r="C965" s="41">
        <v>17</v>
      </c>
      <c r="D965" s="30" t="s">
        <v>119</v>
      </c>
      <c r="E965" s="42" t="s">
        <v>3064</v>
      </c>
      <c r="F965" s="54" t="s">
        <v>2942</v>
      </c>
      <c r="G965" s="33" t="s">
        <v>64</v>
      </c>
      <c r="H965" s="44" t="s">
        <v>1948</v>
      </c>
      <c r="I965" s="35" t="e">
        <f>ROUND((Reference!B$16*List!$H965)+Reference!B$17,0)</f>
        <v>#VALUE!</v>
      </c>
      <c r="J965" s="35" t="e">
        <f>ROUND((Reference!C$16*List!$H965)+Reference!C$17,0)</f>
        <v>#VALUE!</v>
      </c>
      <c r="K965" s="35" t="e">
        <f>ROUND((Reference!D$16*List!$H965)+Reference!D$17,0)</f>
        <v>#VALUE!</v>
      </c>
      <c r="L965" s="35" t="e">
        <f>ROUND((Reference!E$16*List!$H965)+Reference!E$17,0)</f>
        <v>#VALUE!</v>
      </c>
      <c r="M965" s="35" t="e">
        <f>ROUND((Reference!F$16*List!$H965)+Reference!F$17,0)</f>
        <v>#VALUE!</v>
      </c>
      <c r="N965" s="35" t="e">
        <f>ROUND((Reference!G$16*List!$H965)+Reference!G$17,0)</f>
        <v>#VALUE!</v>
      </c>
      <c r="O965" s="35" t="e">
        <f>ROUND((Reference!H$16*List!$H965)+Reference!H$17,0)</f>
        <v>#VALUE!</v>
      </c>
      <c r="P965" s="35" t="e">
        <f>ROUND((Reference!I$16*List!$H965)+Reference!I$17,0)</f>
        <v>#VALUE!</v>
      </c>
      <c r="Q965" s="35" t="e">
        <f>ROUND((Reference!J$16*List!$H965)+Reference!J$17,0)</f>
        <v>#VALUE!</v>
      </c>
      <c r="R965" s="35" t="e">
        <f>ROUND((Reference!K$16*List!$H965)+Reference!K$17,0)</f>
        <v>#VALUE!</v>
      </c>
      <c r="S965" s="35" t="e">
        <f>ROUND((Reference!L$16*List!$H965)+Reference!L$17,0)</f>
        <v>#VALUE!</v>
      </c>
      <c r="T965" s="35" t="e">
        <f>ROUND((Reference!M$16*List!$H965)+Reference!M$17,0)</f>
        <v>#VALUE!</v>
      </c>
      <c r="U965" s="35" t="e">
        <f>ROUND((Reference!N$16*List!$H965)+Reference!N$17,0)</f>
        <v>#VALUE!</v>
      </c>
      <c r="V965" s="36" t="e">
        <f>ROUND((Reference!O$16*List!$H965)+Reference!O$17,0)</f>
        <v>#VALUE!</v>
      </c>
      <c r="W965" s="36" t="e">
        <f>ROUND((Reference!P$16*List!$H965)+Reference!P$17,0)</f>
        <v>#VALUE!</v>
      </c>
      <c r="X965" s="36" t="e">
        <f>ROUND((Reference!Q$16*List!$H965)+Reference!Q$17,0)</f>
        <v>#VALUE!</v>
      </c>
      <c r="Y965" s="37"/>
      <c r="Z965" s="4" t="str">
        <f t="shared" si="29"/>
        <v>KINGMAN, Kansas</v>
      </c>
      <c r="AA965" s="42" t="s">
        <v>3064</v>
      </c>
      <c r="AB965" s="38" t="s">
        <v>54</v>
      </c>
      <c r="AC965" s="43" t="s">
        <v>2942</v>
      </c>
      <c r="AD965" s="45"/>
      <c r="AE965" t="str">
        <f t="shared" si="30"/>
        <v/>
      </c>
    </row>
    <row r="966" spans="1:31" x14ac:dyDescent="0.35">
      <c r="A966" s="28" t="s">
        <v>3065</v>
      </c>
      <c r="B966" s="28" t="s">
        <v>3066</v>
      </c>
      <c r="C966" s="41">
        <v>99917</v>
      </c>
      <c r="D966" s="30" t="s">
        <v>119</v>
      </c>
      <c r="E966" s="42" t="s">
        <v>1157</v>
      </c>
      <c r="F966" s="55" t="s">
        <v>2942</v>
      </c>
      <c r="G966" s="33" t="s">
        <v>64</v>
      </c>
      <c r="H966" s="44">
        <v>0.7944</v>
      </c>
      <c r="I966" s="35">
        <f>ROUND((Reference!B$16*List!$H966)+Reference!B$17,0)</f>
        <v>950</v>
      </c>
      <c r="J966" s="35">
        <f>ROUND((Reference!C$16*List!$H966)+Reference!C$17,0)</f>
        <v>1417</v>
      </c>
      <c r="K966" s="35">
        <f>ROUND((Reference!D$16*List!$H966)+Reference!D$17,0)</f>
        <v>1698</v>
      </c>
      <c r="L966" s="35">
        <f>ROUND((Reference!E$16*List!$H966)+Reference!E$17,0)</f>
        <v>2099</v>
      </c>
      <c r="M966" s="35">
        <f>ROUND((Reference!F$16*List!$H966)+Reference!F$17,0)</f>
        <v>2187</v>
      </c>
      <c r="N966" s="35">
        <f>ROUND((Reference!G$16*List!$H966)+Reference!G$17,0)</f>
        <v>2475</v>
      </c>
      <c r="O966" s="35">
        <f>ROUND((Reference!H$16*List!$H966)+Reference!H$17,0)</f>
        <v>2570</v>
      </c>
      <c r="P966" s="35">
        <f>ROUND((Reference!I$16*List!$H966)+Reference!I$17,0)</f>
        <v>2671</v>
      </c>
      <c r="Q966" s="35">
        <f>ROUND((Reference!J$16*List!$H966)+Reference!J$17,0)</f>
        <v>3093</v>
      </c>
      <c r="R966" s="35">
        <f>ROUND((Reference!K$16*List!$H966)+Reference!K$17,0)</f>
        <v>3191</v>
      </c>
      <c r="S966" s="35">
        <f>ROUND((Reference!L$16*List!$H966)+Reference!L$17,0)</f>
        <v>3443</v>
      </c>
      <c r="T966" s="35">
        <f>ROUND((Reference!M$16*List!$H966)+Reference!M$17,0)</f>
        <v>4112</v>
      </c>
      <c r="U966" s="35">
        <f>ROUND((Reference!N$16*List!$H966)+Reference!N$17,0)</f>
        <v>16590</v>
      </c>
      <c r="V966" s="36">
        <f>ROUND((Reference!O$16*List!$H966)+Reference!O$17,0)</f>
        <v>617</v>
      </c>
      <c r="W966" s="36">
        <f>ROUND((Reference!P$16*List!$H966)+Reference!P$17,0)</f>
        <v>869</v>
      </c>
      <c r="X966" s="36">
        <f>ROUND((Reference!Q$16*List!$H966)+Reference!Q$17,0)</f>
        <v>435</v>
      </c>
      <c r="Y966" s="37"/>
      <c r="Z966" s="4" t="str">
        <f t="shared" si="29"/>
        <v>KIOWA, Kansas</v>
      </c>
      <c r="AA966" s="42" t="s">
        <v>1157</v>
      </c>
      <c r="AB966" s="38" t="s">
        <v>54</v>
      </c>
      <c r="AC966" s="43" t="s">
        <v>2942</v>
      </c>
      <c r="AD966" s="45"/>
      <c r="AE966">
        <f t="shared" si="30"/>
        <v>0.7944</v>
      </c>
    </row>
    <row r="967" spans="1:31" x14ac:dyDescent="0.35">
      <c r="A967" s="28" t="s">
        <v>3067</v>
      </c>
      <c r="B967" s="28" t="s">
        <v>3068</v>
      </c>
      <c r="C967" s="41">
        <v>99917</v>
      </c>
      <c r="D967" s="30" t="s">
        <v>119</v>
      </c>
      <c r="E967" s="42" t="s">
        <v>3069</v>
      </c>
      <c r="F967" s="55" t="s">
        <v>2942</v>
      </c>
      <c r="G967" s="33" t="s">
        <v>64</v>
      </c>
      <c r="H967" s="40">
        <v>0.7944</v>
      </c>
      <c r="I967" s="35">
        <f>ROUND((Reference!B$16*List!$H967)+Reference!B$17,0)</f>
        <v>950</v>
      </c>
      <c r="J967" s="35">
        <f>ROUND((Reference!C$16*List!$H967)+Reference!C$17,0)</f>
        <v>1417</v>
      </c>
      <c r="K967" s="35">
        <f>ROUND((Reference!D$16*List!$H967)+Reference!D$17,0)</f>
        <v>1698</v>
      </c>
      <c r="L967" s="35">
        <f>ROUND((Reference!E$16*List!$H967)+Reference!E$17,0)</f>
        <v>2099</v>
      </c>
      <c r="M967" s="35">
        <f>ROUND((Reference!F$16*List!$H967)+Reference!F$17,0)</f>
        <v>2187</v>
      </c>
      <c r="N967" s="35">
        <f>ROUND((Reference!G$16*List!$H967)+Reference!G$17,0)</f>
        <v>2475</v>
      </c>
      <c r="O967" s="35">
        <f>ROUND((Reference!H$16*List!$H967)+Reference!H$17,0)</f>
        <v>2570</v>
      </c>
      <c r="P967" s="35">
        <f>ROUND((Reference!I$16*List!$H967)+Reference!I$17,0)</f>
        <v>2671</v>
      </c>
      <c r="Q967" s="35">
        <f>ROUND((Reference!J$16*List!$H967)+Reference!J$17,0)</f>
        <v>3093</v>
      </c>
      <c r="R967" s="35">
        <f>ROUND((Reference!K$16*List!$H967)+Reference!K$17,0)</f>
        <v>3191</v>
      </c>
      <c r="S967" s="35">
        <f>ROUND((Reference!L$16*List!$H967)+Reference!L$17,0)</f>
        <v>3443</v>
      </c>
      <c r="T967" s="35">
        <f>ROUND((Reference!M$16*List!$H967)+Reference!M$17,0)</f>
        <v>4112</v>
      </c>
      <c r="U967" s="35">
        <f>ROUND((Reference!N$16*List!$H967)+Reference!N$17,0)</f>
        <v>16590</v>
      </c>
      <c r="V967" s="36">
        <f>ROUND((Reference!O$16*List!$H967)+Reference!O$17,0)</f>
        <v>617</v>
      </c>
      <c r="W967" s="36">
        <f>ROUND((Reference!P$16*List!$H967)+Reference!P$17,0)</f>
        <v>869</v>
      </c>
      <c r="X967" s="36">
        <f>ROUND((Reference!Q$16*List!$H967)+Reference!Q$17,0)</f>
        <v>435</v>
      </c>
      <c r="Y967" s="37"/>
      <c r="Z967" s="4" t="str">
        <f t="shared" si="29"/>
        <v>LABETTE, Kansas</v>
      </c>
      <c r="AA967" s="31" t="s">
        <v>3069</v>
      </c>
      <c r="AB967" s="38" t="s">
        <v>54</v>
      </c>
      <c r="AC967" s="32" t="s">
        <v>2942</v>
      </c>
      <c r="AD967" s="39"/>
      <c r="AE967">
        <f t="shared" si="30"/>
        <v>0.7944</v>
      </c>
    </row>
    <row r="968" spans="1:31" x14ac:dyDescent="0.35">
      <c r="A968" s="28" t="s">
        <v>3070</v>
      </c>
      <c r="B968" s="28" t="s">
        <v>3071</v>
      </c>
      <c r="C968" s="41">
        <v>99917</v>
      </c>
      <c r="D968" s="30" t="s">
        <v>119</v>
      </c>
      <c r="E968" s="42" t="s">
        <v>3072</v>
      </c>
      <c r="F968" s="55" t="s">
        <v>2942</v>
      </c>
      <c r="G968" s="33" t="s">
        <v>64</v>
      </c>
      <c r="H968" s="40">
        <v>0.7944</v>
      </c>
      <c r="I968" s="35">
        <f>ROUND((Reference!B$16*List!$H968)+Reference!B$17,0)</f>
        <v>950</v>
      </c>
      <c r="J968" s="35">
        <f>ROUND((Reference!C$16*List!$H968)+Reference!C$17,0)</f>
        <v>1417</v>
      </c>
      <c r="K968" s="35">
        <f>ROUND((Reference!D$16*List!$H968)+Reference!D$17,0)</f>
        <v>1698</v>
      </c>
      <c r="L968" s="35">
        <f>ROUND((Reference!E$16*List!$H968)+Reference!E$17,0)</f>
        <v>2099</v>
      </c>
      <c r="M968" s="35">
        <f>ROUND((Reference!F$16*List!$H968)+Reference!F$17,0)</f>
        <v>2187</v>
      </c>
      <c r="N968" s="35">
        <f>ROUND((Reference!G$16*List!$H968)+Reference!G$17,0)</f>
        <v>2475</v>
      </c>
      <c r="O968" s="35">
        <f>ROUND((Reference!H$16*List!$H968)+Reference!H$17,0)</f>
        <v>2570</v>
      </c>
      <c r="P968" s="35">
        <f>ROUND((Reference!I$16*List!$H968)+Reference!I$17,0)</f>
        <v>2671</v>
      </c>
      <c r="Q968" s="35">
        <f>ROUND((Reference!J$16*List!$H968)+Reference!J$17,0)</f>
        <v>3093</v>
      </c>
      <c r="R968" s="35">
        <f>ROUND((Reference!K$16*List!$H968)+Reference!K$17,0)</f>
        <v>3191</v>
      </c>
      <c r="S968" s="35">
        <f>ROUND((Reference!L$16*List!$H968)+Reference!L$17,0)</f>
        <v>3443</v>
      </c>
      <c r="T968" s="35">
        <f>ROUND((Reference!M$16*List!$H968)+Reference!M$17,0)</f>
        <v>4112</v>
      </c>
      <c r="U968" s="35">
        <f>ROUND((Reference!N$16*List!$H968)+Reference!N$17,0)</f>
        <v>16590</v>
      </c>
      <c r="V968" s="36">
        <f>ROUND((Reference!O$16*List!$H968)+Reference!O$17,0)</f>
        <v>617</v>
      </c>
      <c r="W968" s="36">
        <f>ROUND((Reference!P$16*List!$H968)+Reference!P$17,0)</f>
        <v>869</v>
      </c>
      <c r="X968" s="36">
        <f>ROUND((Reference!Q$16*List!$H968)+Reference!Q$17,0)</f>
        <v>435</v>
      </c>
      <c r="Y968" s="37"/>
      <c r="Z968" s="4" t="str">
        <f t="shared" si="29"/>
        <v>LANE, Kansas</v>
      </c>
      <c r="AA968" s="31" t="s">
        <v>3072</v>
      </c>
      <c r="AB968" s="38" t="s">
        <v>54</v>
      </c>
      <c r="AC968" s="32" t="s">
        <v>2942</v>
      </c>
      <c r="AD968" s="39"/>
      <c r="AE968">
        <f t="shared" si="30"/>
        <v>0.7944</v>
      </c>
    </row>
    <row r="969" spans="1:31" x14ac:dyDescent="0.35">
      <c r="A969" s="28" t="s">
        <v>3073</v>
      </c>
      <c r="B969" s="28" t="s">
        <v>3074</v>
      </c>
      <c r="C969" s="41">
        <v>28140</v>
      </c>
      <c r="D969" s="30" t="s">
        <v>1014</v>
      </c>
      <c r="E969" s="42" t="s">
        <v>3075</v>
      </c>
      <c r="F969" s="54" t="s">
        <v>2942</v>
      </c>
      <c r="G969" s="33" t="s">
        <v>53</v>
      </c>
      <c r="H969" s="44">
        <v>0.91920000000000002</v>
      </c>
      <c r="I969" s="35">
        <f>ROUND((Reference!B$16*List!$H969)+Reference!B$17,0)</f>
        <v>1057</v>
      </c>
      <c r="J969" s="35">
        <f>ROUND((Reference!C$16*List!$H969)+Reference!C$17,0)</f>
        <v>1577</v>
      </c>
      <c r="K969" s="35">
        <f>ROUND((Reference!D$16*List!$H969)+Reference!D$17,0)</f>
        <v>1889</v>
      </c>
      <c r="L969" s="35">
        <f>ROUND((Reference!E$16*List!$H969)+Reference!E$17,0)</f>
        <v>2335</v>
      </c>
      <c r="M969" s="35">
        <f>ROUND((Reference!F$16*List!$H969)+Reference!F$17,0)</f>
        <v>2433</v>
      </c>
      <c r="N969" s="35">
        <f>ROUND((Reference!G$16*List!$H969)+Reference!G$17,0)</f>
        <v>2754</v>
      </c>
      <c r="O969" s="35">
        <f>ROUND((Reference!H$16*List!$H969)+Reference!H$17,0)</f>
        <v>2859</v>
      </c>
      <c r="P969" s="35">
        <f>ROUND((Reference!I$16*List!$H969)+Reference!I$17,0)</f>
        <v>2972</v>
      </c>
      <c r="Q969" s="35">
        <f>ROUND((Reference!J$16*List!$H969)+Reference!J$17,0)</f>
        <v>3441</v>
      </c>
      <c r="R969" s="35">
        <f>ROUND((Reference!K$16*List!$H969)+Reference!K$17,0)</f>
        <v>3550</v>
      </c>
      <c r="S969" s="35">
        <f>ROUND((Reference!L$16*List!$H969)+Reference!L$17,0)</f>
        <v>3830</v>
      </c>
      <c r="T969" s="35">
        <f>ROUND((Reference!M$16*List!$H969)+Reference!M$17,0)</f>
        <v>4575</v>
      </c>
      <c r="U969" s="35">
        <f>ROUND((Reference!N$16*List!$H969)+Reference!N$17,0)</f>
        <v>18458</v>
      </c>
      <c r="V969" s="36">
        <f>ROUND((Reference!O$16*List!$H969)+Reference!O$17,0)</f>
        <v>686</v>
      </c>
      <c r="W969" s="36">
        <f>ROUND((Reference!P$16*List!$H969)+Reference!P$17,0)</f>
        <v>967</v>
      </c>
      <c r="X969" s="36">
        <f>ROUND((Reference!Q$16*List!$H969)+Reference!Q$17,0)</f>
        <v>483</v>
      </c>
      <c r="Y969" s="37"/>
      <c r="Z969" s="4" t="str">
        <f t="shared" si="29"/>
        <v>LEAVENWORTH, Kansas</v>
      </c>
      <c r="AA969" s="42" t="s">
        <v>3075</v>
      </c>
      <c r="AB969" s="38" t="s">
        <v>54</v>
      </c>
      <c r="AC969" s="43" t="s">
        <v>2942</v>
      </c>
      <c r="AD969" s="45"/>
      <c r="AE969">
        <f t="shared" si="30"/>
        <v>0.91920000000000002</v>
      </c>
    </row>
    <row r="970" spans="1:31" x14ac:dyDescent="0.35">
      <c r="A970" s="28" t="s">
        <v>3076</v>
      </c>
      <c r="B970" s="28" t="s">
        <v>3077</v>
      </c>
      <c r="C970" s="41">
        <v>99917</v>
      </c>
      <c r="D970" s="30" t="s">
        <v>119</v>
      </c>
      <c r="E970" s="42" t="s">
        <v>650</v>
      </c>
      <c r="F970" s="55" t="s">
        <v>2942</v>
      </c>
      <c r="G970" s="33" t="s">
        <v>64</v>
      </c>
      <c r="H970" s="40">
        <v>0.7944</v>
      </c>
      <c r="I970" s="35">
        <f>ROUND((Reference!B$16*List!$H970)+Reference!B$17,0)</f>
        <v>950</v>
      </c>
      <c r="J970" s="35">
        <f>ROUND((Reference!C$16*List!$H970)+Reference!C$17,0)</f>
        <v>1417</v>
      </c>
      <c r="K970" s="35">
        <f>ROUND((Reference!D$16*List!$H970)+Reference!D$17,0)</f>
        <v>1698</v>
      </c>
      <c r="L970" s="35">
        <f>ROUND((Reference!E$16*List!$H970)+Reference!E$17,0)</f>
        <v>2099</v>
      </c>
      <c r="M970" s="35">
        <f>ROUND((Reference!F$16*List!$H970)+Reference!F$17,0)</f>
        <v>2187</v>
      </c>
      <c r="N970" s="35">
        <f>ROUND((Reference!G$16*List!$H970)+Reference!G$17,0)</f>
        <v>2475</v>
      </c>
      <c r="O970" s="35">
        <f>ROUND((Reference!H$16*List!$H970)+Reference!H$17,0)</f>
        <v>2570</v>
      </c>
      <c r="P970" s="35">
        <f>ROUND((Reference!I$16*List!$H970)+Reference!I$17,0)</f>
        <v>2671</v>
      </c>
      <c r="Q970" s="35">
        <f>ROUND((Reference!J$16*List!$H970)+Reference!J$17,0)</f>
        <v>3093</v>
      </c>
      <c r="R970" s="35">
        <f>ROUND((Reference!K$16*List!$H970)+Reference!K$17,0)</f>
        <v>3191</v>
      </c>
      <c r="S970" s="35">
        <f>ROUND((Reference!L$16*List!$H970)+Reference!L$17,0)</f>
        <v>3443</v>
      </c>
      <c r="T970" s="35">
        <f>ROUND((Reference!M$16*List!$H970)+Reference!M$17,0)</f>
        <v>4112</v>
      </c>
      <c r="U970" s="35">
        <f>ROUND((Reference!N$16*List!$H970)+Reference!N$17,0)</f>
        <v>16590</v>
      </c>
      <c r="V970" s="36">
        <f>ROUND((Reference!O$16*List!$H970)+Reference!O$17,0)</f>
        <v>617</v>
      </c>
      <c r="W970" s="36">
        <f>ROUND((Reference!P$16*List!$H970)+Reference!P$17,0)</f>
        <v>869</v>
      </c>
      <c r="X970" s="36">
        <f>ROUND((Reference!Q$16*List!$H970)+Reference!Q$17,0)</f>
        <v>435</v>
      </c>
      <c r="Y970" s="37"/>
      <c r="Z970" s="4" t="str">
        <f t="shared" si="29"/>
        <v>LINCOLN, Kansas</v>
      </c>
      <c r="AA970" s="31" t="s">
        <v>650</v>
      </c>
      <c r="AB970" s="38" t="s">
        <v>54</v>
      </c>
      <c r="AC970" s="32" t="s">
        <v>2942</v>
      </c>
      <c r="AD970" s="39"/>
      <c r="AE970">
        <f t="shared" si="30"/>
        <v>0.7944</v>
      </c>
    </row>
    <row r="971" spans="1:31" x14ac:dyDescent="0.35">
      <c r="A971" s="28" t="s">
        <v>3078</v>
      </c>
      <c r="B971" s="28" t="s">
        <v>3079</v>
      </c>
      <c r="C971" s="41">
        <v>28140</v>
      </c>
      <c r="D971" s="30" t="s">
        <v>1014</v>
      </c>
      <c r="E971" s="42" t="s">
        <v>2830</v>
      </c>
      <c r="F971" s="54" t="s">
        <v>2942</v>
      </c>
      <c r="G971" s="33" t="s">
        <v>53</v>
      </c>
      <c r="H971" s="44">
        <v>0.91920000000000002</v>
      </c>
      <c r="I971" s="35">
        <f>ROUND((Reference!B$16*List!$H971)+Reference!B$17,0)</f>
        <v>1057</v>
      </c>
      <c r="J971" s="35">
        <f>ROUND((Reference!C$16*List!$H971)+Reference!C$17,0)</f>
        <v>1577</v>
      </c>
      <c r="K971" s="35">
        <f>ROUND((Reference!D$16*List!$H971)+Reference!D$17,0)</f>
        <v>1889</v>
      </c>
      <c r="L971" s="35">
        <f>ROUND((Reference!E$16*List!$H971)+Reference!E$17,0)</f>
        <v>2335</v>
      </c>
      <c r="M971" s="35">
        <f>ROUND((Reference!F$16*List!$H971)+Reference!F$17,0)</f>
        <v>2433</v>
      </c>
      <c r="N971" s="35">
        <f>ROUND((Reference!G$16*List!$H971)+Reference!G$17,0)</f>
        <v>2754</v>
      </c>
      <c r="O971" s="35">
        <f>ROUND((Reference!H$16*List!$H971)+Reference!H$17,0)</f>
        <v>2859</v>
      </c>
      <c r="P971" s="35">
        <f>ROUND((Reference!I$16*List!$H971)+Reference!I$17,0)</f>
        <v>2972</v>
      </c>
      <c r="Q971" s="35">
        <f>ROUND((Reference!J$16*List!$H971)+Reference!J$17,0)</f>
        <v>3441</v>
      </c>
      <c r="R971" s="35">
        <f>ROUND((Reference!K$16*List!$H971)+Reference!K$17,0)</f>
        <v>3550</v>
      </c>
      <c r="S971" s="35">
        <f>ROUND((Reference!L$16*List!$H971)+Reference!L$17,0)</f>
        <v>3830</v>
      </c>
      <c r="T971" s="35">
        <f>ROUND((Reference!M$16*List!$H971)+Reference!M$17,0)</f>
        <v>4575</v>
      </c>
      <c r="U971" s="35">
        <f>ROUND((Reference!N$16*List!$H971)+Reference!N$17,0)</f>
        <v>18458</v>
      </c>
      <c r="V971" s="36">
        <f>ROUND((Reference!O$16*List!$H971)+Reference!O$17,0)</f>
        <v>686</v>
      </c>
      <c r="W971" s="36">
        <f>ROUND((Reference!P$16*List!$H971)+Reference!P$17,0)</f>
        <v>967</v>
      </c>
      <c r="X971" s="36">
        <f>ROUND((Reference!Q$16*List!$H971)+Reference!Q$17,0)</f>
        <v>483</v>
      </c>
      <c r="Y971" s="37"/>
      <c r="Z971" s="4" t="str">
        <f t="shared" si="29"/>
        <v>LINN, Kansas</v>
      </c>
      <c r="AA971" s="42" t="s">
        <v>2830</v>
      </c>
      <c r="AB971" s="38" t="s">
        <v>54</v>
      </c>
      <c r="AC971" s="43" t="s">
        <v>2942</v>
      </c>
      <c r="AD971" s="45"/>
      <c r="AE971">
        <f t="shared" si="30"/>
        <v>0.91920000000000002</v>
      </c>
    </row>
    <row r="972" spans="1:31" x14ac:dyDescent="0.35">
      <c r="A972" s="28" t="s">
        <v>3080</v>
      </c>
      <c r="B972" s="28" t="s">
        <v>3081</v>
      </c>
      <c r="C972" s="29">
        <v>99917</v>
      </c>
      <c r="D972" s="30" t="s">
        <v>119</v>
      </c>
      <c r="E972" s="31" t="s">
        <v>659</v>
      </c>
      <c r="F972" s="55" t="s">
        <v>2942</v>
      </c>
      <c r="G972" s="33" t="s">
        <v>64</v>
      </c>
      <c r="H972" s="40">
        <v>0.7944</v>
      </c>
      <c r="I972" s="35">
        <f>ROUND((Reference!B$16*List!$H972)+Reference!B$17,0)</f>
        <v>950</v>
      </c>
      <c r="J972" s="35">
        <f>ROUND((Reference!C$16*List!$H972)+Reference!C$17,0)</f>
        <v>1417</v>
      </c>
      <c r="K972" s="35">
        <f>ROUND((Reference!D$16*List!$H972)+Reference!D$17,0)</f>
        <v>1698</v>
      </c>
      <c r="L972" s="35">
        <f>ROUND((Reference!E$16*List!$H972)+Reference!E$17,0)</f>
        <v>2099</v>
      </c>
      <c r="M972" s="35">
        <f>ROUND((Reference!F$16*List!$H972)+Reference!F$17,0)</f>
        <v>2187</v>
      </c>
      <c r="N972" s="35">
        <f>ROUND((Reference!G$16*List!$H972)+Reference!G$17,0)</f>
        <v>2475</v>
      </c>
      <c r="O972" s="35">
        <f>ROUND((Reference!H$16*List!$H972)+Reference!H$17,0)</f>
        <v>2570</v>
      </c>
      <c r="P972" s="35">
        <f>ROUND((Reference!I$16*List!$H972)+Reference!I$17,0)</f>
        <v>2671</v>
      </c>
      <c r="Q972" s="35">
        <f>ROUND((Reference!J$16*List!$H972)+Reference!J$17,0)</f>
        <v>3093</v>
      </c>
      <c r="R972" s="35">
        <f>ROUND((Reference!K$16*List!$H972)+Reference!K$17,0)</f>
        <v>3191</v>
      </c>
      <c r="S972" s="35">
        <f>ROUND((Reference!L$16*List!$H972)+Reference!L$17,0)</f>
        <v>3443</v>
      </c>
      <c r="T972" s="35">
        <f>ROUND((Reference!M$16*List!$H972)+Reference!M$17,0)</f>
        <v>4112</v>
      </c>
      <c r="U972" s="35">
        <f>ROUND((Reference!N$16*List!$H972)+Reference!N$17,0)</f>
        <v>16590</v>
      </c>
      <c r="V972" s="36">
        <f>ROUND((Reference!O$16*List!$H972)+Reference!O$17,0)</f>
        <v>617</v>
      </c>
      <c r="W972" s="36">
        <f>ROUND((Reference!P$16*List!$H972)+Reference!P$17,0)</f>
        <v>869</v>
      </c>
      <c r="X972" s="36">
        <f>ROUND((Reference!Q$16*List!$H972)+Reference!Q$17,0)</f>
        <v>435</v>
      </c>
      <c r="Y972" s="37"/>
      <c r="Z972" s="4" t="str">
        <f t="shared" si="29"/>
        <v>LOGAN, Kansas</v>
      </c>
      <c r="AA972" s="31" t="s">
        <v>659</v>
      </c>
      <c r="AB972" s="38" t="s">
        <v>54</v>
      </c>
      <c r="AC972" s="32" t="s">
        <v>2942</v>
      </c>
      <c r="AD972" s="39"/>
      <c r="AE972">
        <f t="shared" si="30"/>
        <v>0.7944</v>
      </c>
    </row>
    <row r="973" spans="1:31" x14ac:dyDescent="0.35">
      <c r="A973" s="28" t="s">
        <v>3082</v>
      </c>
      <c r="B973" s="28" t="s">
        <v>3083</v>
      </c>
      <c r="C973" s="41">
        <v>99917</v>
      </c>
      <c r="D973" s="30" t="s">
        <v>119</v>
      </c>
      <c r="E973" s="42" t="s">
        <v>2839</v>
      </c>
      <c r="F973" s="55" t="s">
        <v>2942</v>
      </c>
      <c r="G973" s="33" t="s">
        <v>64</v>
      </c>
      <c r="H973" s="44">
        <v>0.7944</v>
      </c>
      <c r="I973" s="35">
        <f>ROUND((Reference!B$16*List!$H973)+Reference!B$17,0)</f>
        <v>950</v>
      </c>
      <c r="J973" s="35">
        <f>ROUND((Reference!C$16*List!$H973)+Reference!C$17,0)</f>
        <v>1417</v>
      </c>
      <c r="K973" s="35">
        <f>ROUND((Reference!D$16*List!$H973)+Reference!D$17,0)</f>
        <v>1698</v>
      </c>
      <c r="L973" s="35">
        <f>ROUND((Reference!E$16*List!$H973)+Reference!E$17,0)</f>
        <v>2099</v>
      </c>
      <c r="M973" s="35">
        <f>ROUND((Reference!F$16*List!$H973)+Reference!F$17,0)</f>
        <v>2187</v>
      </c>
      <c r="N973" s="35">
        <f>ROUND((Reference!G$16*List!$H973)+Reference!G$17,0)</f>
        <v>2475</v>
      </c>
      <c r="O973" s="35">
        <f>ROUND((Reference!H$16*List!$H973)+Reference!H$17,0)</f>
        <v>2570</v>
      </c>
      <c r="P973" s="35">
        <f>ROUND((Reference!I$16*List!$H973)+Reference!I$17,0)</f>
        <v>2671</v>
      </c>
      <c r="Q973" s="35">
        <f>ROUND((Reference!J$16*List!$H973)+Reference!J$17,0)</f>
        <v>3093</v>
      </c>
      <c r="R973" s="35">
        <f>ROUND((Reference!K$16*List!$H973)+Reference!K$17,0)</f>
        <v>3191</v>
      </c>
      <c r="S973" s="35">
        <f>ROUND((Reference!L$16*List!$H973)+Reference!L$17,0)</f>
        <v>3443</v>
      </c>
      <c r="T973" s="35">
        <f>ROUND((Reference!M$16*List!$H973)+Reference!M$17,0)</f>
        <v>4112</v>
      </c>
      <c r="U973" s="35">
        <f>ROUND((Reference!N$16*List!$H973)+Reference!N$17,0)</f>
        <v>16590</v>
      </c>
      <c r="V973" s="36">
        <f>ROUND((Reference!O$16*List!$H973)+Reference!O$17,0)</f>
        <v>617</v>
      </c>
      <c r="W973" s="36">
        <f>ROUND((Reference!P$16*List!$H973)+Reference!P$17,0)</f>
        <v>869</v>
      </c>
      <c r="X973" s="36">
        <f>ROUND((Reference!Q$16*List!$H973)+Reference!Q$17,0)</f>
        <v>435</v>
      </c>
      <c r="Y973" s="37"/>
      <c r="Z973" s="4" t="str">
        <f t="shared" si="29"/>
        <v>LYON, Kansas</v>
      </c>
      <c r="AA973" s="42" t="s">
        <v>2839</v>
      </c>
      <c r="AB973" s="38" t="s">
        <v>54</v>
      </c>
      <c r="AC973" s="43" t="s">
        <v>2942</v>
      </c>
      <c r="AD973" s="45"/>
      <c r="AE973">
        <f t="shared" si="30"/>
        <v>0.7944</v>
      </c>
    </row>
    <row r="974" spans="1:31" x14ac:dyDescent="0.35">
      <c r="A974" s="28" t="s">
        <v>3084</v>
      </c>
      <c r="B974" s="28" t="s">
        <v>3085</v>
      </c>
      <c r="C974" s="41">
        <v>99917</v>
      </c>
      <c r="D974" s="30" t="s">
        <v>119</v>
      </c>
      <c r="E974" s="42" t="s">
        <v>3086</v>
      </c>
      <c r="F974" s="55" t="s">
        <v>2942</v>
      </c>
      <c r="G974" s="33" t="s">
        <v>64</v>
      </c>
      <c r="H974" s="44">
        <v>0.7944</v>
      </c>
      <c r="I974" s="35">
        <f>ROUND((Reference!B$16*List!$H974)+Reference!B$17,0)</f>
        <v>950</v>
      </c>
      <c r="J974" s="35">
        <f>ROUND((Reference!C$16*List!$H974)+Reference!C$17,0)</f>
        <v>1417</v>
      </c>
      <c r="K974" s="35">
        <f>ROUND((Reference!D$16*List!$H974)+Reference!D$17,0)</f>
        <v>1698</v>
      </c>
      <c r="L974" s="35">
        <f>ROUND((Reference!E$16*List!$H974)+Reference!E$17,0)</f>
        <v>2099</v>
      </c>
      <c r="M974" s="35">
        <f>ROUND((Reference!F$16*List!$H974)+Reference!F$17,0)</f>
        <v>2187</v>
      </c>
      <c r="N974" s="35">
        <f>ROUND((Reference!G$16*List!$H974)+Reference!G$17,0)</f>
        <v>2475</v>
      </c>
      <c r="O974" s="35">
        <f>ROUND((Reference!H$16*List!$H974)+Reference!H$17,0)</f>
        <v>2570</v>
      </c>
      <c r="P974" s="35">
        <f>ROUND((Reference!I$16*List!$H974)+Reference!I$17,0)</f>
        <v>2671</v>
      </c>
      <c r="Q974" s="35">
        <f>ROUND((Reference!J$16*List!$H974)+Reference!J$17,0)</f>
        <v>3093</v>
      </c>
      <c r="R974" s="35">
        <f>ROUND((Reference!K$16*List!$H974)+Reference!K$17,0)</f>
        <v>3191</v>
      </c>
      <c r="S974" s="35">
        <f>ROUND((Reference!L$16*List!$H974)+Reference!L$17,0)</f>
        <v>3443</v>
      </c>
      <c r="T974" s="35">
        <f>ROUND((Reference!M$16*List!$H974)+Reference!M$17,0)</f>
        <v>4112</v>
      </c>
      <c r="U974" s="35">
        <f>ROUND((Reference!N$16*List!$H974)+Reference!N$17,0)</f>
        <v>16590</v>
      </c>
      <c r="V974" s="36">
        <f>ROUND((Reference!O$16*List!$H974)+Reference!O$17,0)</f>
        <v>617</v>
      </c>
      <c r="W974" s="36">
        <f>ROUND((Reference!P$16*List!$H974)+Reference!P$17,0)</f>
        <v>869</v>
      </c>
      <c r="X974" s="36">
        <f>ROUND((Reference!Q$16*List!$H974)+Reference!Q$17,0)</f>
        <v>435</v>
      </c>
      <c r="Y974" s="37"/>
      <c r="Z974" s="4" t="str">
        <f t="shared" si="29"/>
        <v>MCPHERSON, Kansas</v>
      </c>
      <c r="AA974" s="42" t="s">
        <v>3086</v>
      </c>
      <c r="AB974" s="38" t="s">
        <v>54</v>
      </c>
      <c r="AC974" s="43" t="s">
        <v>2942</v>
      </c>
      <c r="AD974" s="45"/>
      <c r="AE974">
        <f t="shared" si="30"/>
        <v>0.7944</v>
      </c>
    </row>
    <row r="975" spans="1:31" x14ac:dyDescent="0.35">
      <c r="A975" s="28" t="s">
        <v>3087</v>
      </c>
      <c r="B975" s="28" t="s">
        <v>3088</v>
      </c>
      <c r="C975" s="41">
        <v>99917</v>
      </c>
      <c r="D975" s="30" t="s">
        <v>119</v>
      </c>
      <c r="E975" s="42" t="s">
        <v>249</v>
      </c>
      <c r="F975" s="55" t="s">
        <v>2942</v>
      </c>
      <c r="G975" s="33" t="s">
        <v>64</v>
      </c>
      <c r="H975" s="44">
        <v>0.7944</v>
      </c>
      <c r="I975" s="35">
        <f>ROUND((Reference!B$16*List!$H975)+Reference!B$17,0)</f>
        <v>950</v>
      </c>
      <c r="J975" s="35">
        <f>ROUND((Reference!C$16*List!$H975)+Reference!C$17,0)</f>
        <v>1417</v>
      </c>
      <c r="K975" s="35">
        <f>ROUND((Reference!D$16*List!$H975)+Reference!D$17,0)</f>
        <v>1698</v>
      </c>
      <c r="L975" s="35">
        <f>ROUND((Reference!E$16*List!$H975)+Reference!E$17,0)</f>
        <v>2099</v>
      </c>
      <c r="M975" s="35">
        <f>ROUND((Reference!F$16*List!$H975)+Reference!F$17,0)</f>
        <v>2187</v>
      </c>
      <c r="N975" s="35">
        <f>ROUND((Reference!G$16*List!$H975)+Reference!G$17,0)</f>
        <v>2475</v>
      </c>
      <c r="O975" s="35">
        <f>ROUND((Reference!H$16*List!$H975)+Reference!H$17,0)</f>
        <v>2570</v>
      </c>
      <c r="P975" s="35">
        <f>ROUND((Reference!I$16*List!$H975)+Reference!I$17,0)</f>
        <v>2671</v>
      </c>
      <c r="Q975" s="35">
        <f>ROUND((Reference!J$16*List!$H975)+Reference!J$17,0)</f>
        <v>3093</v>
      </c>
      <c r="R975" s="35">
        <f>ROUND((Reference!K$16*List!$H975)+Reference!K$17,0)</f>
        <v>3191</v>
      </c>
      <c r="S975" s="35">
        <f>ROUND((Reference!L$16*List!$H975)+Reference!L$17,0)</f>
        <v>3443</v>
      </c>
      <c r="T975" s="35">
        <f>ROUND((Reference!M$16*List!$H975)+Reference!M$17,0)</f>
        <v>4112</v>
      </c>
      <c r="U975" s="35">
        <f>ROUND((Reference!N$16*List!$H975)+Reference!N$17,0)</f>
        <v>16590</v>
      </c>
      <c r="V975" s="36">
        <f>ROUND((Reference!O$16*List!$H975)+Reference!O$17,0)</f>
        <v>617</v>
      </c>
      <c r="W975" s="36">
        <f>ROUND((Reference!P$16*List!$H975)+Reference!P$17,0)</f>
        <v>869</v>
      </c>
      <c r="X975" s="36">
        <f>ROUND((Reference!Q$16*List!$H975)+Reference!Q$17,0)</f>
        <v>435</v>
      </c>
      <c r="Y975" s="37"/>
      <c r="Z975" s="4" t="str">
        <f t="shared" ref="Z975:Z1038" si="31">CONCATENATE(AA975, AB975, AC975)</f>
        <v>MARION, Kansas</v>
      </c>
      <c r="AA975" s="42" t="s">
        <v>249</v>
      </c>
      <c r="AB975" s="38" t="s">
        <v>54</v>
      </c>
      <c r="AC975" s="43" t="s">
        <v>2942</v>
      </c>
      <c r="AD975" s="45"/>
      <c r="AE975">
        <f t="shared" ref="AE975:AE1038" si="32">IFERROR(INDEX($AH:$AH,MATCH($C975,$AF:$AF,0)),"")</f>
        <v>0.7944</v>
      </c>
    </row>
    <row r="976" spans="1:31" x14ac:dyDescent="0.35">
      <c r="A976" s="28" t="s">
        <v>3089</v>
      </c>
      <c r="B976" s="28" t="s">
        <v>3090</v>
      </c>
      <c r="C976" s="41">
        <v>99917</v>
      </c>
      <c r="D976" s="30" t="s">
        <v>119</v>
      </c>
      <c r="E976" s="42" t="s">
        <v>253</v>
      </c>
      <c r="F976" s="55" t="s">
        <v>2942</v>
      </c>
      <c r="G976" s="33" t="s">
        <v>64</v>
      </c>
      <c r="H976" s="40">
        <v>0.7944</v>
      </c>
      <c r="I976" s="35">
        <f>ROUND((Reference!B$16*List!$H976)+Reference!B$17,0)</f>
        <v>950</v>
      </c>
      <c r="J976" s="35">
        <f>ROUND((Reference!C$16*List!$H976)+Reference!C$17,0)</f>
        <v>1417</v>
      </c>
      <c r="K976" s="35">
        <f>ROUND((Reference!D$16*List!$H976)+Reference!D$17,0)</f>
        <v>1698</v>
      </c>
      <c r="L976" s="35">
        <f>ROUND((Reference!E$16*List!$H976)+Reference!E$17,0)</f>
        <v>2099</v>
      </c>
      <c r="M976" s="35">
        <f>ROUND((Reference!F$16*List!$H976)+Reference!F$17,0)</f>
        <v>2187</v>
      </c>
      <c r="N976" s="35">
        <f>ROUND((Reference!G$16*List!$H976)+Reference!G$17,0)</f>
        <v>2475</v>
      </c>
      <c r="O976" s="35">
        <f>ROUND((Reference!H$16*List!$H976)+Reference!H$17,0)</f>
        <v>2570</v>
      </c>
      <c r="P976" s="35">
        <f>ROUND((Reference!I$16*List!$H976)+Reference!I$17,0)</f>
        <v>2671</v>
      </c>
      <c r="Q976" s="35">
        <f>ROUND((Reference!J$16*List!$H976)+Reference!J$17,0)</f>
        <v>3093</v>
      </c>
      <c r="R976" s="35">
        <f>ROUND((Reference!K$16*List!$H976)+Reference!K$17,0)</f>
        <v>3191</v>
      </c>
      <c r="S976" s="35">
        <f>ROUND((Reference!L$16*List!$H976)+Reference!L$17,0)</f>
        <v>3443</v>
      </c>
      <c r="T976" s="35">
        <f>ROUND((Reference!M$16*List!$H976)+Reference!M$17,0)</f>
        <v>4112</v>
      </c>
      <c r="U976" s="35">
        <f>ROUND((Reference!N$16*List!$H976)+Reference!N$17,0)</f>
        <v>16590</v>
      </c>
      <c r="V976" s="36">
        <f>ROUND((Reference!O$16*List!$H976)+Reference!O$17,0)</f>
        <v>617</v>
      </c>
      <c r="W976" s="36">
        <f>ROUND((Reference!P$16*List!$H976)+Reference!P$17,0)</f>
        <v>869</v>
      </c>
      <c r="X976" s="36">
        <f>ROUND((Reference!Q$16*List!$H976)+Reference!Q$17,0)</f>
        <v>435</v>
      </c>
      <c r="Y976" s="37"/>
      <c r="Z976" s="4" t="str">
        <f t="shared" si="31"/>
        <v>MARSHALL, Kansas</v>
      </c>
      <c r="AA976" s="31" t="s">
        <v>253</v>
      </c>
      <c r="AB976" s="38" t="s">
        <v>54</v>
      </c>
      <c r="AC976" s="32" t="s">
        <v>2942</v>
      </c>
      <c r="AD976" s="39"/>
      <c r="AE976">
        <f t="shared" si="32"/>
        <v>0.7944</v>
      </c>
    </row>
    <row r="977" spans="1:31" x14ac:dyDescent="0.35">
      <c r="A977" s="28" t="s">
        <v>3091</v>
      </c>
      <c r="B977" s="28" t="s">
        <v>3092</v>
      </c>
      <c r="C977" s="29">
        <v>99917</v>
      </c>
      <c r="D977" s="30" t="s">
        <v>119</v>
      </c>
      <c r="E977" s="31" t="s">
        <v>3093</v>
      </c>
      <c r="F977" s="55" t="s">
        <v>2942</v>
      </c>
      <c r="G977" s="33" t="s">
        <v>64</v>
      </c>
      <c r="H977" s="44">
        <v>0.7944</v>
      </c>
      <c r="I977" s="35">
        <f>ROUND((Reference!B$16*List!$H977)+Reference!B$17,0)</f>
        <v>950</v>
      </c>
      <c r="J977" s="35">
        <f>ROUND((Reference!C$16*List!$H977)+Reference!C$17,0)</f>
        <v>1417</v>
      </c>
      <c r="K977" s="35">
        <f>ROUND((Reference!D$16*List!$H977)+Reference!D$17,0)</f>
        <v>1698</v>
      </c>
      <c r="L977" s="35">
        <f>ROUND((Reference!E$16*List!$H977)+Reference!E$17,0)</f>
        <v>2099</v>
      </c>
      <c r="M977" s="35">
        <f>ROUND((Reference!F$16*List!$H977)+Reference!F$17,0)</f>
        <v>2187</v>
      </c>
      <c r="N977" s="35">
        <f>ROUND((Reference!G$16*List!$H977)+Reference!G$17,0)</f>
        <v>2475</v>
      </c>
      <c r="O977" s="35">
        <f>ROUND((Reference!H$16*List!$H977)+Reference!H$17,0)</f>
        <v>2570</v>
      </c>
      <c r="P977" s="35">
        <f>ROUND((Reference!I$16*List!$H977)+Reference!I$17,0)</f>
        <v>2671</v>
      </c>
      <c r="Q977" s="35">
        <f>ROUND((Reference!J$16*List!$H977)+Reference!J$17,0)</f>
        <v>3093</v>
      </c>
      <c r="R977" s="35">
        <f>ROUND((Reference!K$16*List!$H977)+Reference!K$17,0)</f>
        <v>3191</v>
      </c>
      <c r="S977" s="35">
        <f>ROUND((Reference!L$16*List!$H977)+Reference!L$17,0)</f>
        <v>3443</v>
      </c>
      <c r="T977" s="35">
        <f>ROUND((Reference!M$16*List!$H977)+Reference!M$17,0)</f>
        <v>4112</v>
      </c>
      <c r="U977" s="35">
        <f>ROUND((Reference!N$16*List!$H977)+Reference!N$17,0)</f>
        <v>16590</v>
      </c>
      <c r="V977" s="36">
        <f>ROUND((Reference!O$16*List!$H977)+Reference!O$17,0)</f>
        <v>617</v>
      </c>
      <c r="W977" s="36">
        <f>ROUND((Reference!P$16*List!$H977)+Reference!P$17,0)</f>
        <v>869</v>
      </c>
      <c r="X977" s="36">
        <f>ROUND((Reference!Q$16*List!$H977)+Reference!Q$17,0)</f>
        <v>435</v>
      </c>
      <c r="Y977" s="37"/>
      <c r="Z977" s="4" t="str">
        <f t="shared" si="31"/>
        <v>MEADE, Kansas</v>
      </c>
      <c r="AA977" s="42" t="s">
        <v>3093</v>
      </c>
      <c r="AB977" s="38" t="s">
        <v>54</v>
      </c>
      <c r="AC977" s="43" t="s">
        <v>2942</v>
      </c>
      <c r="AD977" s="45"/>
      <c r="AE977">
        <f t="shared" si="32"/>
        <v>0.7944</v>
      </c>
    </row>
    <row r="978" spans="1:31" x14ac:dyDescent="0.35">
      <c r="A978" s="28" t="s">
        <v>3094</v>
      </c>
      <c r="B978" s="28" t="s">
        <v>3095</v>
      </c>
      <c r="C978" s="41">
        <v>28140</v>
      </c>
      <c r="D978" s="30" t="s">
        <v>1014</v>
      </c>
      <c r="E978" s="42" t="s">
        <v>2591</v>
      </c>
      <c r="F978" s="54" t="s">
        <v>2942</v>
      </c>
      <c r="G978" s="33" t="s">
        <v>53</v>
      </c>
      <c r="H978" s="40">
        <v>0.91920000000000002</v>
      </c>
      <c r="I978" s="35">
        <f>ROUND((Reference!B$16*List!$H978)+Reference!B$17,0)</f>
        <v>1057</v>
      </c>
      <c r="J978" s="35">
        <f>ROUND((Reference!C$16*List!$H978)+Reference!C$17,0)</f>
        <v>1577</v>
      </c>
      <c r="K978" s="35">
        <f>ROUND((Reference!D$16*List!$H978)+Reference!D$17,0)</f>
        <v>1889</v>
      </c>
      <c r="L978" s="35">
        <f>ROUND((Reference!E$16*List!$H978)+Reference!E$17,0)</f>
        <v>2335</v>
      </c>
      <c r="M978" s="35">
        <f>ROUND((Reference!F$16*List!$H978)+Reference!F$17,0)</f>
        <v>2433</v>
      </c>
      <c r="N978" s="35">
        <f>ROUND((Reference!G$16*List!$H978)+Reference!G$17,0)</f>
        <v>2754</v>
      </c>
      <c r="O978" s="35">
        <f>ROUND((Reference!H$16*List!$H978)+Reference!H$17,0)</f>
        <v>2859</v>
      </c>
      <c r="P978" s="35">
        <f>ROUND((Reference!I$16*List!$H978)+Reference!I$17,0)</f>
        <v>2972</v>
      </c>
      <c r="Q978" s="35">
        <f>ROUND((Reference!J$16*List!$H978)+Reference!J$17,0)</f>
        <v>3441</v>
      </c>
      <c r="R978" s="35">
        <f>ROUND((Reference!K$16*List!$H978)+Reference!K$17,0)</f>
        <v>3550</v>
      </c>
      <c r="S978" s="35">
        <f>ROUND((Reference!L$16*List!$H978)+Reference!L$17,0)</f>
        <v>3830</v>
      </c>
      <c r="T978" s="35">
        <f>ROUND((Reference!M$16*List!$H978)+Reference!M$17,0)</f>
        <v>4575</v>
      </c>
      <c r="U978" s="35">
        <f>ROUND((Reference!N$16*List!$H978)+Reference!N$17,0)</f>
        <v>18458</v>
      </c>
      <c r="V978" s="36">
        <f>ROUND((Reference!O$16*List!$H978)+Reference!O$17,0)</f>
        <v>686</v>
      </c>
      <c r="W978" s="36">
        <f>ROUND((Reference!P$16*List!$H978)+Reference!P$17,0)</f>
        <v>967</v>
      </c>
      <c r="X978" s="36">
        <f>ROUND((Reference!Q$16*List!$H978)+Reference!Q$17,0)</f>
        <v>483</v>
      </c>
      <c r="Y978" s="37"/>
      <c r="Z978" s="4" t="str">
        <f t="shared" si="31"/>
        <v>MIAMI, Kansas</v>
      </c>
      <c r="AA978" s="31" t="s">
        <v>2591</v>
      </c>
      <c r="AB978" s="38" t="s">
        <v>54</v>
      </c>
      <c r="AC978" s="32" t="s">
        <v>2942</v>
      </c>
      <c r="AD978" s="39"/>
      <c r="AE978">
        <f t="shared" si="32"/>
        <v>0.91920000000000002</v>
      </c>
    </row>
    <row r="979" spans="1:31" x14ac:dyDescent="0.35">
      <c r="A979" s="28" t="s">
        <v>3096</v>
      </c>
      <c r="B979" s="28" t="s">
        <v>3097</v>
      </c>
      <c r="C979" s="41">
        <v>99917</v>
      </c>
      <c r="D979" s="30" t="s">
        <v>119</v>
      </c>
      <c r="E979" s="42" t="s">
        <v>1910</v>
      </c>
      <c r="F979" s="55" t="s">
        <v>2942</v>
      </c>
      <c r="G979" s="33" t="s">
        <v>64</v>
      </c>
      <c r="H979" s="44">
        <v>0.7944</v>
      </c>
      <c r="I979" s="35">
        <f>ROUND((Reference!B$16*List!$H979)+Reference!B$17,0)</f>
        <v>950</v>
      </c>
      <c r="J979" s="35">
        <f>ROUND((Reference!C$16*List!$H979)+Reference!C$17,0)</f>
        <v>1417</v>
      </c>
      <c r="K979" s="35">
        <f>ROUND((Reference!D$16*List!$H979)+Reference!D$17,0)</f>
        <v>1698</v>
      </c>
      <c r="L979" s="35">
        <f>ROUND((Reference!E$16*List!$H979)+Reference!E$17,0)</f>
        <v>2099</v>
      </c>
      <c r="M979" s="35">
        <f>ROUND((Reference!F$16*List!$H979)+Reference!F$17,0)</f>
        <v>2187</v>
      </c>
      <c r="N979" s="35">
        <f>ROUND((Reference!G$16*List!$H979)+Reference!G$17,0)</f>
        <v>2475</v>
      </c>
      <c r="O979" s="35">
        <f>ROUND((Reference!H$16*List!$H979)+Reference!H$17,0)</f>
        <v>2570</v>
      </c>
      <c r="P979" s="35">
        <f>ROUND((Reference!I$16*List!$H979)+Reference!I$17,0)</f>
        <v>2671</v>
      </c>
      <c r="Q979" s="35">
        <f>ROUND((Reference!J$16*List!$H979)+Reference!J$17,0)</f>
        <v>3093</v>
      </c>
      <c r="R979" s="35">
        <f>ROUND((Reference!K$16*List!$H979)+Reference!K$17,0)</f>
        <v>3191</v>
      </c>
      <c r="S979" s="35">
        <f>ROUND((Reference!L$16*List!$H979)+Reference!L$17,0)</f>
        <v>3443</v>
      </c>
      <c r="T979" s="35">
        <f>ROUND((Reference!M$16*List!$H979)+Reference!M$17,0)</f>
        <v>4112</v>
      </c>
      <c r="U979" s="35">
        <f>ROUND((Reference!N$16*List!$H979)+Reference!N$17,0)</f>
        <v>16590</v>
      </c>
      <c r="V979" s="36">
        <f>ROUND((Reference!O$16*List!$H979)+Reference!O$17,0)</f>
        <v>617</v>
      </c>
      <c r="W979" s="36">
        <f>ROUND((Reference!P$16*List!$H979)+Reference!P$17,0)</f>
        <v>869</v>
      </c>
      <c r="X979" s="36">
        <f>ROUND((Reference!Q$16*List!$H979)+Reference!Q$17,0)</f>
        <v>435</v>
      </c>
      <c r="Y979" s="37"/>
      <c r="Z979" s="4" t="str">
        <f t="shared" si="31"/>
        <v>MITCHELL, Kansas</v>
      </c>
      <c r="AA979" s="42" t="s">
        <v>1910</v>
      </c>
      <c r="AB979" s="38" t="s">
        <v>54</v>
      </c>
      <c r="AC979" s="43" t="s">
        <v>2942</v>
      </c>
      <c r="AD979" s="45"/>
      <c r="AE979">
        <f t="shared" si="32"/>
        <v>0.7944</v>
      </c>
    </row>
    <row r="980" spans="1:31" x14ac:dyDescent="0.35">
      <c r="A980" s="28" t="s">
        <v>3098</v>
      </c>
      <c r="B980" s="28" t="s">
        <v>3099</v>
      </c>
      <c r="C980" s="41">
        <v>99917</v>
      </c>
      <c r="D980" s="30" t="s">
        <v>119</v>
      </c>
      <c r="E980" s="42" t="s">
        <v>266</v>
      </c>
      <c r="F980" s="55" t="s">
        <v>2942</v>
      </c>
      <c r="G980" s="33" t="s">
        <v>64</v>
      </c>
      <c r="H980" s="44">
        <v>0.7944</v>
      </c>
      <c r="I980" s="35">
        <f>ROUND((Reference!B$16*List!$H980)+Reference!B$17,0)</f>
        <v>950</v>
      </c>
      <c r="J980" s="35">
        <f>ROUND((Reference!C$16*List!$H980)+Reference!C$17,0)</f>
        <v>1417</v>
      </c>
      <c r="K980" s="35">
        <f>ROUND((Reference!D$16*List!$H980)+Reference!D$17,0)</f>
        <v>1698</v>
      </c>
      <c r="L980" s="35">
        <f>ROUND((Reference!E$16*List!$H980)+Reference!E$17,0)</f>
        <v>2099</v>
      </c>
      <c r="M980" s="35">
        <f>ROUND((Reference!F$16*List!$H980)+Reference!F$17,0)</f>
        <v>2187</v>
      </c>
      <c r="N980" s="35">
        <f>ROUND((Reference!G$16*List!$H980)+Reference!G$17,0)</f>
        <v>2475</v>
      </c>
      <c r="O980" s="35">
        <f>ROUND((Reference!H$16*List!$H980)+Reference!H$17,0)</f>
        <v>2570</v>
      </c>
      <c r="P980" s="35">
        <f>ROUND((Reference!I$16*List!$H980)+Reference!I$17,0)</f>
        <v>2671</v>
      </c>
      <c r="Q980" s="35">
        <f>ROUND((Reference!J$16*List!$H980)+Reference!J$17,0)</f>
        <v>3093</v>
      </c>
      <c r="R980" s="35">
        <f>ROUND((Reference!K$16*List!$H980)+Reference!K$17,0)</f>
        <v>3191</v>
      </c>
      <c r="S980" s="35">
        <f>ROUND((Reference!L$16*List!$H980)+Reference!L$17,0)</f>
        <v>3443</v>
      </c>
      <c r="T980" s="35">
        <f>ROUND((Reference!M$16*List!$H980)+Reference!M$17,0)</f>
        <v>4112</v>
      </c>
      <c r="U980" s="35">
        <f>ROUND((Reference!N$16*List!$H980)+Reference!N$17,0)</f>
        <v>16590</v>
      </c>
      <c r="V980" s="36">
        <f>ROUND((Reference!O$16*List!$H980)+Reference!O$17,0)</f>
        <v>617</v>
      </c>
      <c r="W980" s="36">
        <f>ROUND((Reference!P$16*List!$H980)+Reference!P$17,0)</f>
        <v>869</v>
      </c>
      <c r="X980" s="36">
        <f>ROUND((Reference!Q$16*List!$H980)+Reference!Q$17,0)</f>
        <v>435</v>
      </c>
      <c r="Y980" s="37"/>
      <c r="Z980" s="4" t="str">
        <f t="shared" si="31"/>
        <v>MONTGOMERY, Kansas</v>
      </c>
      <c r="AA980" s="42" t="s">
        <v>266</v>
      </c>
      <c r="AB980" s="38" t="s">
        <v>54</v>
      </c>
      <c r="AC980" s="43" t="s">
        <v>2942</v>
      </c>
      <c r="AD980" s="45"/>
      <c r="AE980">
        <f t="shared" si="32"/>
        <v>0.7944</v>
      </c>
    </row>
    <row r="981" spans="1:31" x14ac:dyDescent="0.35">
      <c r="A981" s="28" t="s">
        <v>3100</v>
      </c>
      <c r="B981" s="28" t="s">
        <v>3101</v>
      </c>
      <c r="C981" s="41">
        <v>99917</v>
      </c>
      <c r="D981" s="30" t="s">
        <v>119</v>
      </c>
      <c r="E981" s="42" t="s">
        <v>3102</v>
      </c>
      <c r="F981" s="55" t="s">
        <v>2942</v>
      </c>
      <c r="G981" s="33" t="s">
        <v>64</v>
      </c>
      <c r="H981" s="44">
        <v>0.7944</v>
      </c>
      <c r="I981" s="35">
        <f>ROUND((Reference!B$16*List!$H981)+Reference!B$17,0)</f>
        <v>950</v>
      </c>
      <c r="J981" s="35">
        <f>ROUND((Reference!C$16*List!$H981)+Reference!C$17,0)</f>
        <v>1417</v>
      </c>
      <c r="K981" s="35">
        <f>ROUND((Reference!D$16*List!$H981)+Reference!D$17,0)</f>
        <v>1698</v>
      </c>
      <c r="L981" s="35">
        <f>ROUND((Reference!E$16*List!$H981)+Reference!E$17,0)</f>
        <v>2099</v>
      </c>
      <c r="M981" s="35">
        <f>ROUND((Reference!F$16*List!$H981)+Reference!F$17,0)</f>
        <v>2187</v>
      </c>
      <c r="N981" s="35">
        <f>ROUND((Reference!G$16*List!$H981)+Reference!G$17,0)</f>
        <v>2475</v>
      </c>
      <c r="O981" s="35">
        <f>ROUND((Reference!H$16*List!$H981)+Reference!H$17,0)</f>
        <v>2570</v>
      </c>
      <c r="P981" s="35">
        <f>ROUND((Reference!I$16*List!$H981)+Reference!I$17,0)</f>
        <v>2671</v>
      </c>
      <c r="Q981" s="35">
        <f>ROUND((Reference!J$16*List!$H981)+Reference!J$17,0)</f>
        <v>3093</v>
      </c>
      <c r="R981" s="35">
        <f>ROUND((Reference!K$16*List!$H981)+Reference!K$17,0)</f>
        <v>3191</v>
      </c>
      <c r="S981" s="35">
        <f>ROUND((Reference!L$16*List!$H981)+Reference!L$17,0)</f>
        <v>3443</v>
      </c>
      <c r="T981" s="35">
        <f>ROUND((Reference!M$16*List!$H981)+Reference!M$17,0)</f>
        <v>4112</v>
      </c>
      <c r="U981" s="35">
        <f>ROUND((Reference!N$16*List!$H981)+Reference!N$17,0)</f>
        <v>16590</v>
      </c>
      <c r="V981" s="36">
        <f>ROUND((Reference!O$16*List!$H981)+Reference!O$17,0)</f>
        <v>617</v>
      </c>
      <c r="W981" s="36">
        <f>ROUND((Reference!P$16*List!$H981)+Reference!P$17,0)</f>
        <v>869</v>
      </c>
      <c r="X981" s="36">
        <f>ROUND((Reference!Q$16*List!$H981)+Reference!Q$17,0)</f>
        <v>435</v>
      </c>
      <c r="Y981" s="37"/>
      <c r="Z981" s="4" t="str">
        <f t="shared" si="31"/>
        <v>MORRIS, Kansas</v>
      </c>
      <c r="AA981" s="42" t="s">
        <v>3102</v>
      </c>
      <c r="AB981" s="38" t="s">
        <v>54</v>
      </c>
      <c r="AC981" s="43" t="s">
        <v>2942</v>
      </c>
      <c r="AD981" s="45"/>
      <c r="AE981">
        <f t="shared" si="32"/>
        <v>0.7944</v>
      </c>
    </row>
    <row r="982" spans="1:31" x14ac:dyDescent="0.35">
      <c r="A982" s="28" t="s">
        <v>3103</v>
      </c>
      <c r="B982" s="28" t="s">
        <v>3104</v>
      </c>
      <c r="C982" s="41">
        <v>99917</v>
      </c>
      <c r="D982" s="30" t="s">
        <v>119</v>
      </c>
      <c r="E982" s="42" t="s">
        <v>3105</v>
      </c>
      <c r="F982" s="55" t="s">
        <v>2942</v>
      </c>
      <c r="G982" s="33" t="s">
        <v>64</v>
      </c>
      <c r="H982" s="44">
        <v>0.7944</v>
      </c>
      <c r="I982" s="35">
        <f>ROUND((Reference!B$16*List!$H982)+Reference!B$17,0)</f>
        <v>950</v>
      </c>
      <c r="J982" s="35">
        <f>ROUND((Reference!C$16*List!$H982)+Reference!C$17,0)</f>
        <v>1417</v>
      </c>
      <c r="K982" s="35">
        <f>ROUND((Reference!D$16*List!$H982)+Reference!D$17,0)</f>
        <v>1698</v>
      </c>
      <c r="L982" s="35">
        <f>ROUND((Reference!E$16*List!$H982)+Reference!E$17,0)</f>
        <v>2099</v>
      </c>
      <c r="M982" s="35">
        <f>ROUND((Reference!F$16*List!$H982)+Reference!F$17,0)</f>
        <v>2187</v>
      </c>
      <c r="N982" s="35">
        <f>ROUND((Reference!G$16*List!$H982)+Reference!G$17,0)</f>
        <v>2475</v>
      </c>
      <c r="O982" s="35">
        <f>ROUND((Reference!H$16*List!$H982)+Reference!H$17,0)</f>
        <v>2570</v>
      </c>
      <c r="P982" s="35">
        <f>ROUND((Reference!I$16*List!$H982)+Reference!I$17,0)</f>
        <v>2671</v>
      </c>
      <c r="Q982" s="35">
        <f>ROUND((Reference!J$16*List!$H982)+Reference!J$17,0)</f>
        <v>3093</v>
      </c>
      <c r="R982" s="35">
        <f>ROUND((Reference!K$16*List!$H982)+Reference!K$17,0)</f>
        <v>3191</v>
      </c>
      <c r="S982" s="35">
        <f>ROUND((Reference!L$16*List!$H982)+Reference!L$17,0)</f>
        <v>3443</v>
      </c>
      <c r="T982" s="35">
        <f>ROUND((Reference!M$16*List!$H982)+Reference!M$17,0)</f>
        <v>4112</v>
      </c>
      <c r="U982" s="35">
        <f>ROUND((Reference!N$16*List!$H982)+Reference!N$17,0)</f>
        <v>16590</v>
      </c>
      <c r="V982" s="36">
        <f>ROUND((Reference!O$16*List!$H982)+Reference!O$17,0)</f>
        <v>617</v>
      </c>
      <c r="W982" s="36">
        <f>ROUND((Reference!P$16*List!$H982)+Reference!P$17,0)</f>
        <v>869</v>
      </c>
      <c r="X982" s="36">
        <f>ROUND((Reference!Q$16*List!$H982)+Reference!Q$17,0)</f>
        <v>435</v>
      </c>
      <c r="Y982" s="37"/>
      <c r="Z982" s="4" t="str">
        <f t="shared" si="31"/>
        <v>MORTON, Kansas</v>
      </c>
      <c r="AA982" s="42" t="s">
        <v>3105</v>
      </c>
      <c r="AB982" s="38" t="s">
        <v>54</v>
      </c>
      <c r="AC982" s="43" t="s">
        <v>2942</v>
      </c>
      <c r="AD982" s="45"/>
      <c r="AE982">
        <f t="shared" si="32"/>
        <v>0.7944</v>
      </c>
    </row>
    <row r="983" spans="1:31" x14ac:dyDescent="0.35">
      <c r="A983" s="28" t="s">
        <v>3106</v>
      </c>
      <c r="B983" s="28" t="s">
        <v>3107</v>
      </c>
      <c r="C983" s="29">
        <v>99917</v>
      </c>
      <c r="D983" s="30" t="s">
        <v>119</v>
      </c>
      <c r="E983" s="31" t="s">
        <v>3108</v>
      </c>
      <c r="F983" s="55" t="s">
        <v>2942</v>
      </c>
      <c r="G983" s="33" t="s">
        <v>64</v>
      </c>
      <c r="H983" s="44">
        <v>0.7944</v>
      </c>
      <c r="I983" s="35">
        <f>ROUND((Reference!B$16*List!$H983)+Reference!B$17,0)</f>
        <v>950</v>
      </c>
      <c r="J983" s="35">
        <f>ROUND((Reference!C$16*List!$H983)+Reference!C$17,0)</f>
        <v>1417</v>
      </c>
      <c r="K983" s="35">
        <f>ROUND((Reference!D$16*List!$H983)+Reference!D$17,0)</f>
        <v>1698</v>
      </c>
      <c r="L983" s="35">
        <f>ROUND((Reference!E$16*List!$H983)+Reference!E$17,0)</f>
        <v>2099</v>
      </c>
      <c r="M983" s="35">
        <f>ROUND((Reference!F$16*List!$H983)+Reference!F$17,0)</f>
        <v>2187</v>
      </c>
      <c r="N983" s="35">
        <f>ROUND((Reference!G$16*List!$H983)+Reference!G$17,0)</f>
        <v>2475</v>
      </c>
      <c r="O983" s="35">
        <f>ROUND((Reference!H$16*List!$H983)+Reference!H$17,0)</f>
        <v>2570</v>
      </c>
      <c r="P983" s="35">
        <f>ROUND((Reference!I$16*List!$H983)+Reference!I$17,0)</f>
        <v>2671</v>
      </c>
      <c r="Q983" s="35">
        <f>ROUND((Reference!J$16*List!$H983)+Reference!J$17,0)</f>
        <v>3093</v>
      </c>
      <c r="R983" s="35">
        <f>ROUND((Reference!K$16*List!$H983)+Reference!K$17,0)</f>
        <v>3191</v>
      </c>
      <c r="S983" s="35">
        <f>ROUND((Reference!L$16*List!$H983)+Reference!L$17,0)</f>
        <v>3443</v>
      </c>
      <c r="T983" s="35">
        <f>ROUND((Reference!M$16*List!$H983)+Reference!M$17,0)</f>
        <v>4112</v>
      </c>
      <c r="U983" s="35">
        <f>ROUND((Reference!N$16*List!$H983)+Reference!N$17,0)</f>
        <v>16590</v>
      </c>
      <c r="V983" s="36">
        <f>ROUND((Reference!O$16*List!$H983)+Reference!O$17,0)</f>
        <v>617</v>
      </c>
      <c r="W983" s="36">
        <f>ROUND((Reference!P$16*List!$H983)+Reference!P$17,0)</f>
        <v>869</v>
      </c>
      <c r="X983" s="36">
        <f>ROUND((Reference!Q$16*List!$H983)+Reference!Q$17,0)</f>
        <v>435</v>
      </c>
      <c r="Y983" s="37"/>
      <c r="Z983" s="4" t="str">
        <f t="shared" si="31"/>
        <v>NEMAHA, Kansas</v>
      </c>
      <c r="AA983" s="42" t="s">
        <v>3108</v>
      </c>
      <c r="AB983" s="38" t="s">
        <v>54</v>
      </c>
      <c r="AC983" s="43" t="s">
        <v>2942</v>
      </c>
      <c r="AD983" s="45"/>
      <c r="AE983">
        <f t="shared" si="32"/>
        <v>0.7944</v>
      </c>
    </row>
    <row r="984" spans="1:31" x14ac:dyDescent="0.35">
      <c r="A984" s="28" t="s">
        <v>3109</v>
      </c>
      <c r="B984" s="28" t="s">
        <v>3110</v>
      </c>
      <c r="C984" s="41">
        <v>99917</v>
      </c>
      <c r="D984" s="30" t="s">
        <v>119</v>
      </c>
      <c r="E984" s="42" t="s">
        <v>3111</v>
      </c>
      <c r="F984" s="55" t="s">
        <v>2942</v>
      </c>
      <c r="G984" s="33" t="s">
        <v>64</v>
      </c>
      <c r="H984" s="44">
        <v>0.7944</v>
      </c>
      <c r="I984" s="35">
        <f>ROUND((Reference!B$16*List!$H984)+Reference!B$17,0)</f>
        <v>950</v>
      </c>
      <c r="J984" s="35">
        <f>ROUND((Reference!C$16*List!$H984)+Reference!C$17,0)</f>
        <v>1417</v>
      </c>
      <c r="K984" s="35">
        <f>ROUND((Reference!D$16*List!$H984)+Reference!D$17,0)</f>
        <v>1698</v>
      </c>
      <c r="L984" s="35">
        <f>ROUND((Reference!E$16*List!$H984)+Reference!E$17,0)</f>
        <v>2099</v>
      </c>
      <c r="M984" s="35">
        <f>ROUND((Reference!F$16*List!$H984)+Reference!F$17,0)</f>
        <v>2187</v>
      </c>
      <c r="N984" s="35">
        <f>ROUND((Reference!G$16*List!$H984)+Reference!G$17,0)</f>
        <v>2475</v>
      </c>
      <c r="O984" s="35">
        <f>ROUND((Reference!H$16*List!$H984)+Reference!H$17,0)</f>
        <v>2570</v>
      </c>
      <c r="P984" s="35">
        <f>ROUND((Reference!I$16*List!$H984)+Reference!I$17,0)</f>
        <v>2671</v>
      </c>
      <c r="Q984" s="35">
        <f>ROUND((Reference!J$16*List!$H984)+Reference!J$17,0)</f>
        <v>3093</v>
      </c>
      <c r="R984" s="35">
        <f>ROUND((Reference!K$16*List!$H984)+Reference!K$17,0)</f>
        <v>3191</v>
      </c>
      <c r="S984" s="35">
        <f>ROUND((Reference!L$16*List!$H984)+Reference!L$17,0)</f>
        <v>3443</v>
      </c>
      <c r="T984" s="35">
        <f>ROUND((Reference!M$16*List!$H984)+Reference!M$17,0)</f>
        <v>4112</v>
      </c>
      <c r="U984" s="35">
        <f>ROUND((Reference!N$16*List!$H984)+Reference!N$17,0)</f>
        <v>16590</v>
      </c>
      <c r="V984" s="36">
        <f>ROUND((Reference!O$16*List!$H984)+Reference!O$17,0)</f>
        <v>617</v>
      </c>
      <c r="W984" s="36">
        <f>ROUND((Reference!P$16*List!$H984)+Reference!P$17,0)</f>
        <v>869</v>
      </c>
      <c r="X984" s="36">
        <f>ROUND((Reference!Q$16*List!$H984)+Reference!Q$17,0)</f>
        <v>435</v>
      </c>
      <c r="Y984" s="37"/>
      <c r="Z984" s="4" t="str">
        <f t="shared" si="31"/>
        <v>NEOSHO, Kansas</v>
      </c>
      <c r="AA984" s="42" t="s">
        <v>3111</v>
      </c>
      <c r="AB984" s="38" t="s">
        <v>54</v>
      </c>
      <c r="AC984" s="43" t="s">
        <v>2942</v>
      </c>
      <c r="AD984" s="45"/>
      <c r="AE984">
        <f t="shared" si="32"/>
        <v>0.7944</v>
      </c>
    </row>
    <row r="985" spans="1:31" x14ac:dyDescent="0.35">
      <c r="A985" s="28" t="s">
        <v>3112</v>
      </c>
      <c r="B985" s="28" t="s">
        <v>3113</v>
      </c>
      <c r="C985" s="41">
        <v>99917</v>
      </c>
      <c r="D985" s="30" t="s">
        <v>119</v>
      </c>
      <c r="E985" s="42" t="s">
        <v>3114</v>
      </c>
      <c r="F985" s="55" t="s">
        <v>2942</v>
      </c>
      <c r="G985" s="33" t="s">
        <v>64</v>
      </c>
      <c r="H985" s="40">
        <v>0.7944</v>
      </c>
      <c r="I985" s="35">
        <f>ROUND((Reference!B$16*List!$H985)+Reference!B$17,0)</f>
        <v>950</v>
      </c>
      <c r="J985" s="35">
        <f>ROUND((Reference!C$16*List!$H985)+Reference!C$17,0)</f>
        <v>1417</v>
      </c>
      <c r="K985" s="35">
        <f>ROUND((Reference!D$16*List!$H985)+Reference!D$17,0)</f>
        <v>1698</v>
      </c>
      <c r="L985" s="35">
        <f>ROUND((Reference!E$16*List!$H985)+Reference!E$17,0)</f>
        <v>2099</v>
      </c>
      <c r="M985" s="35">
        <f>ROUND((Reference!F$16*List!$H985)+Reference!F$17,0)</f>
        <v>2187</v>
      </c>
      <c r="N985" s="35">
        <f>ROUND((Reference!G$16*List!$H985)+Reference!G$17,0)</f>
        <v>2475</v>
      </c>
      <c r="O985" s="35">
        <f>ROUND((Reference!H$16*List!$H985)+Reference!H$17,0)</f>
        <v>2570</v>
      </c>
      <c r="P985" s="35">
        <f>ROUND((Reference!I$16*List!$H985)+Reference!I$17,0)</f>
        <v>2671</v>
      </c>
      <c r="Q985" s="35">
        <f>ROUND((Reference!J$16*List!$H985)+Reference!J$17,0)</f>
        <v>3093</v>
      </c>
      <c r="R985" s="35">
        <f>ROUND((Reference!K$16*List!$H985)+Reference!K$17,0)</f>
        <v>3191</v>
      </c>
      <c r="S985" s="35">
        <f>ROUND((Reference!L$16*List!$H985)+Reference!L$17,0)</f>
        <v>3443</v>
      </c>
      <c r="T985" s="35">
        <f>ROUND((Reference!M$16*List!$H985)+Reference!M$17,0)</f>
        <v>4112</v>
      </c>
      <c r="U985" s="35">
        <f>ROUND((Reference!N$16*List!$H985)+Reference!N$17,0)</f>
        <v>16590</v>
      </c>
      <c r="V985" s="36">
        <f>ROUND((Reference!O$16*List!$H985)+Reference!O$17,0)</f>
        <v>617</v>
      </c>
      <c r="W985" s="36">
        <f>ROUND((Reference!P$16*List!$H985)+Reference!P$17,0)</f>
        <v>869</v>
      </c>
      <c r="X985" s="36">
        <f>ROUND((Reference!Q$16*List!$H985)+Reference!Q$17,0)</f>
        <v>435</v>
      </c>
      <c r="Y985" s="37"/>
      <c r="Z985" s="4" t="str">
        <f t="shared" si="31"/>
        <v>NESS, Kansas</v>
      </c>
      <c r="AA985" s="31" t="s">
        <v>3114</v>
      </c>
      <c r="AB985" s="38" t="s">
        <v>54</v>
      </c>
      <c r="AC985" s="32" t="s">
        <v>2942</v>
      </c>
      <c r="AD985" s="39"/>
      <c r="AE985">
        <f t="shared" si="32"/>
        <v>0.7944</v>
      </c>
    </row>
    <row r="986" spans="1:31" x14ac:dyDescent="0.35">
      <c r="A986" s="28" t="s">
        <v>3115</v>
      </c>
      <c r="B986" s="28" t="s">
        <v>3116</v>
      </c>
      <c r="C986" s="41">
        <v>99917</v>
      </c>
      <c r="D986" s="30" t="s">
        <v>119</v>
      </c>
      <c r="E986" s="42" t="s">
        <v>3117</v>
      </c>
      <c r="F986" s="55" t="s">
        <v>2942</v>
      </c>
      <c r="G986" s="33" t="s">
        <v>64</v>
      </c>
      <c r="H986" s="44">
        <v>0.7944</v>
      </c>
      <c r="I986" s="35">
        <f>ROUND((Reference!B$16*List!$H986)+Reference!B$17,0)</f>
        <v>950</v>
      </c>
      <c r="J986" s="35">
        <f>ROUND((Reference!C$16*List!$H986)+Reference!C$17,0)</f>
        <v>1417</v>
      </c>
      <c r="K986" s="35">
        <f>ROUND((Reference!D$16*List!$H986)+Reference!D$17,0)</f>
        <v>1698</v>
      </c>
      <c r="L986" s="35">
        <f>ROUND((Reference!E$16*List!$H986)+Reference!E$17,0)</f>
        <v>2099</v>
      </c>
      <c r="M986" s="35">
        <f>ROUND((Reference!F$16*List!$H986)+Reference!F$17,0)</f>
        <v>2187</v>
      </c>
      <c r="N986" s="35">
        <f>ROUND((Reference!G$16*List!$H986)+Reference!G$17,0)</f>
        <v>2475</v>
      </c>
      <c r="O986" s="35">
        <f>ROUND((Reference!H$16*List!$H986)+Reference!H$17,0)</f>
        <v>2570</v>
      </c>
      <c r="P986" s="35">
        <f>ROUND((Reference!I$16*List!$H986)+Reference!I$17,0)</f>
        <v>2671</v>
      </c>
      <c r="Q986" s="35">
        <f>ROUND((Reference!J$16*List!$H986)+Reference!J$17,0)</f>
        <v>3093</v>
      </c>
      <c r="R986" s="35">
        <f>ROUND((Reference!K$16*List!$H986)+Reference!K$17,0)</f>
        <v>3191</v>
      </c>
      <c r="S986" s="35">
        <f>ROUND((Reference!L$16*List!$H986)+Reference!L$17,0)</f>
        <v>3443</v>
      </c>
      <c r="T986" s="35">
        <f>ROUND((Reference!M$16*List!$H986)+Reference!M$17,0)</f>
        <v>4112</v>
      </c>
      <c r="U986" s="35">
        <f>ROUND((Reference!N$16*List!$H986)+Reference!N$17,0)</f>
        <v>16590</v>
      </c>
      <c r="V986" s="36">
        <f>ROUND((Reference!O$16*List!$H986)+Reference!O$17,0)</f>
        <v>617</v>
      </c>
      <c r="W986" s="36">
        <f>ROUND((Reference!P$16*List!$H986)+Reference!P$17,0)</f>
        <v>869</v>
      </c>
      <c r="X986" s="36">
        <f>ROUND((Reference!Q$16*List!$H986)+Reference!Q$17,0)</f>
        <v>435</v>
      </c>
      <c r="Y986" s="37"/>
      <c r="Z986" s="4" t="str">
        <f t="shared" si="31"/>
        <v>NORTON, Kansas</v>
      </c>
      <c r="AA986" s="42" t="s">
        <v>3117</v>
      </c>
      <c r="AB986" s="38" t="s">
        <v>54</v>
      </c>
      <c r="AC986" s="43" t="s">
        <v>2942</v>
      </c>
      <c r="AD986" s="45"/>
      <c r="AE986">
        <f t="shared" si="32"/>
        <v>0.7944</v>
      </c>
    </row>
    <row r="987" spans="1:31" x14ac:dyDescent="0.35">
      <c r="A987" s="28" t="s">
        <v>3118</v>
      </c>
      <c r="B987" s="28" t="s">
        <v>3119</v>
      </c>
      <c r="C987" s="41">
        <v>45820</v>
      </c>
      <c r="D987" s="30" t="s">
        <v>1685</v>
      </c>
      <c r="E987" s="42" t="s">
        <v>3120</v>
      </c>
      <c r="F987" s="54" t="s">
        <v>2942</v>
      </c>
      <c r="G987" s="33" t="s">
        <v>53</v>
      </c>
      <c r="H987" s="44">
        <v>0.83090000000000008</v>
      </c>
      <c r="I987" s="35">
        <f>ROUND((Reference!B$16*List!$H987)+Reference!B$17,0)</f>
        <v>981</v>
      </c>
      <c r="J987" s="35">
        <f>ROUND((Reference!C$16*List!$H987)+Reference!C$17,0)</f>
        <v>1464</v>
      </c>
      <c r="K987" s="35">
        <f>ROUND((Reference!D$16*List!$H987)+Reference!D$17,0)</f>
        <v>1754</v>
      </c>
      <c r="L987" s="35">
        <f>ROUND((Reference!E$16*List!$H987)+Reference!E$17,0)</f>
        <v>2168</v>
      </c>
      <c r="M987" s="35">
        <f>ROUND((Reference!F$16*List!$H987)+Reference!F$17,0)</f>
        <v>2259</v>
      </c>
      <c r="N987" s="35">
        <f>ROUND((Reference!G$16*List!$H987)+Reference!G$17,0)</f>
        <v>2557</v>
      </c>
      <c r="O987" s="35">
        <f>ROUND((Reference!H$16*List!$H987)+Reference!H$17,0)</f>
        <v>2655</v>
      </c>
      <c r="P987" s="35">
        <f>ROUND((Reference!I$16*List!$H987)+Reference!I$17,0)</f>
        <v>2759</v>
      </c>
      <c r="Q987" s="35">
        <f>ROUND((Reference!J$16*List!$H987)+Reference!J$17,0)</f>
        <v>3195</v>
      </c>
      <c r="R987" s="35">
        <f>ROUND((Reference!K$16*List!$H987)+Reference!K$17,0)</f>
        <v>3296</v>
      </c>
      <c r="S987" s="35">
        <f>ROUND((Reference!L$16*List!$H987)+Reference!L$17,0)</f>
        <v>3556</v>
      </c>
      <c r="T987" s="35">
        <f>ROUND((Reference!M$16*List!$H987)+Reference!M$17,0)</f>
        <v>4247</v>
      </c>
      <c r="U987" s="35">
        <f>ROUND((Reference!N$16*List!$H987)+Reference!N$17,0)</f>
        <v>17136</v>
      </c>
      <c r="V987" s="36">
        <f>ROUND((Reference!O$16*List!$H987)+Reference!O$17,0)</f>
        <v>637</v>
      </c>
      <c r="W987" s="36">
        <f>ROUND((Reference!P$16*List!$H987)+Reference!P$17,0)</f>
        <v>898</v>
      </c>
      <c r="X987" s="36">
        <f>ROUND((Reference!Q$16*List!$H987)+Reference!Q$17,0)</f>
        <v>449</v>
      </c>
      <c r="Y987" s="37"/>
      <c r="Z987" s="4" t="str">
        <f t="shared" si="31"/>
        <v>OSAGE, Kansas</v>
      </c>
      <c r="AA987" s="42" t="s">
        <v>3120</v>
      </c>
      <c r="AB987" s="38" t="s">
        <v>54</v>
      </c>
      <c r="AC987" s="43" t="s">
        <v>2942</v>
      </c>
      <c r="AD987" s="45"/>
      <c r="AE987">
        <f t="shared" si="32"/>
        <v>0.83090000000000008</v>
      </c>
    </row>
    <row r="988" spans="1:31" x14ac:dyDescent="0.35">
      <c r="A988" s="28" t="s">
        <v>3121</v>
      </c>
      <c r="B988" s="28" t="s">
        <v>3122</v>
      </c>
      <c r="C988" s="41">
        <v>99917</v>
      </c>
      <c r="D988" s="30" t="s">
        <v>119</v>
      </c>
      <c r="E988" s="42" t="s">
        <v>3123</v>
      </c>
      <c r="F988" s="55" t="s">
        <v>2942</v>
      </c>
      <c r="G988" s="33" t="s">
        <v>64</v>
      </c>
      <c r="H988" s="44">
        <v>0.7944</v>
      </c>
      <c r="I988" s="35">
        <f>ROUND((Reference!B$16*List!$H988)+Reference!B$17,0)</f>
        <v>950</v>
      </c>
      <c r="J988" s="35">
        <f>ROUND((Reference!C$16*List!$H988)+Reference!C$17,0)</f>
        <v>1417</v>
      </c>
      <c r="K988" s="35">
        <f>ROUND((Reference!D$16*List!$H988)+Reference!D$17,0)</f>
        <v>1698</v>
      </c>
      <c r="L988" s="35">
        <f>ROUND((Reference!E$16*List!$H988)+Reference!E$17,0)</f>
        <v>2099</v>
      </c>
      <c r="M988" s="35">
        <f>ROUND((Reference!F$16*List!$H988)+Reference!F$17,0)</f>
        <v>2187</v>
      </c>
      <c r="N988" s="35">
        <f>ROUND((Reference!G$16*List!$H988)+Reference!G$17,0)</f>
        <v>2475</v>
      </c>
      <c r="O988" s="35">
        <f>ROUND((Reference!H$16*List!$H988)+Reference!H$17,0)</f>
        <v>2570</v>
      </c>
      <c r="P988" s="35">
        <f>ROUND((Reference!I$16*List!$H988)+Reference!I$17,0)</f>
        <v>2671</v>
      </c>
      <c r="Q988" s="35">
        <f>ROUND((Reference!J$16*List!$H988)+Reference!J$17,0)</f>
        <v>3093</v>
      </c>
      <c r="R988" s="35">
        <f>ROUND((Reference!K$16*List!$H988)+Reference!K$17,0)</f>
        <v>3191</v>
      </c>
      <c r="S988" s="35">
        <f>ROUND((Reference!L$16*List!$H988)+Reference!L$17,0)</f>
        <v>3443</v>
      </c>
      <c r="T988" s="35">
        <f>ROUND((Reference!M$16*List!$H988)+Reference!M$17,0)</f>
        <v>4112</v>
      </c>
      <c r="U988" s="35">
        <f>ROUND((Reference!N$16*List!$H988)+Reference!N$17,0)</f>
        <v>16590</v>
      </c>
      <c r="V988" s="36">
        <f>ROUND((Reference!O$16*List!$H988)+Reference!O$17,0)</f>
        <v>617</v>
      </c>
      <c r="W988" s="36">
        <f>ROUND((Reference!P$16*List!$H988)+Reference!P$17,0)</f>
        <v>869</v>
      </c>
      <c r="X988" s="36">
        <f>ROUND((Reference!Q$16*List!$H988)+Reference!Q$17,0)</f>
        <v>435</v>
      </c>
      <c r="Y988" s="37"/>
      <c r="Z988" s="4" t="str">
        <f t="shared" si="31"/>
        <v>OSBORNE, Kansas</v>
      </c>
      <c r="AA988" s="42" t="s">
        <v>3123</v>
      </c>
      <c r="AB988" s="38" t="s">
        <v>54</v>
      </c>
      <c r="AC988" s="43" t="s">
        <v>2942</v>
      </c>
      <c r="AD988" s="45"/>
      <c r="AE988">
        <f t="shared" si="32"/>
        <v>0.7944</v>
      </c>
    </row>
    <row r="989" spans="1:31" x14ac:dyDescent="0.35">
      <c r="A989" s="28" t="s">
        <v>3124</v>
      </c>
      <c r="B989" s="28" t="s">
        <v>3125</v>
      </c>
      <c r="C989" s="29">
        <v>99917</v>
      </c>
      <c r="D989" s="30" t="s">
        <v>119</v>
      </c>
      <c r="E989" s="31" t="s">
        <v>3126</v>
      </c>
      <c r="F989" s="55" t="s">
        <v>2942</v>
      </c>
      <c r="G989" s="33" t="s">
        <v>64</v>
      </c>
      <c r="H989" s="44">
        <v>0.7944</v>
      </c>
      <c r="I989" s="35">
        <f>ROUND((Reference!B$16*List!$H989)+Reference!B$17,0)</f>
        <v>950</v>
      </c>
      <c r="J989" s="35">
        <f>ROUND((Reference!C$16*List!$H989)+Reference!C$17,0)</f>
        <v>1417</v>
      </c>
      <c r="K989" s="35">
        <f>ROUND((Reference!D$16*List!$H989)+Reference!D$17,0)</f>
        <v>1698</v>
      </c>
      <c r="L989" s="35">
        <f>ROUND((Reference!E$16*List!$H989)+Reference!E$17,0)</f>
        <v>2099</v>
      </c>
      <c r="M989" s="35">
        <f>ROUND((Reference!F$16*List!$H989)+Reference!F$17,0)</f>
        <v>2187</v>
      </c>
      <c r="N989" s="35">
        <f>ROUND((Reference!G$16*List!$H989)+Reference!G$17,0)</f>
        <v>2475</v>
      </c>
      <c r="O989" s="35">
        <f>ROUND((Reference!H$16*List!$H989)+Reference!H$17,0)</f>
        <v>2570</v>
      </c>
      <c r="P989" s="35">
        <f>ROUND((Reference!I$16*List!$H989)+Reference!I$17,0)</f>
        <v>2671</v>
      </c>
      <c r="Q989" s="35">
        <f>ROUND((Reference!J$16*List!$H989)+Reference!J$17,0)</f>
        <v>3093</v>
      </c>
      <c r="R989" s="35">
        <f>ROUND((Reference!K$16*List!$H989)+Reference!K$17,0)</f>
        <v>3191</v>
      </c>
      <c r="S989" s="35">
        <f>ROUND((Reference!L$16*List!$H989)+Reference!L$17,0)</f>
        <v>3443</v>
      </c>
      <c r="T989" s="35">
        <f>ROUND((Reference!M$16*List!$H989)+Reference!M$17,0)</f>
        <v>4112</v>
      </c>
      <c r="U989" s="35">
        <f>ROUND((Reference!N$16*List!$H989)+Reference!N$17,0)</f>
        <v>16590</v>
      </c>
      <c r="V989" s="36">
        <f>ROUND((Reference!O$16*List!$H989)+Reference!O$17,0)</f>
        <v>617</v>
      </c>
      <c r="W989" s="36">
        <f>ROUND((Reference!P$16*List!$H989)+Reference!P$17,0)</f>
        <v>869</v>
      </c>
      <c r="X989" s="36">
        <f>ROUND((Reference!Q$16*List!$H989)+Reference!Q$17,0)</f>
        <v>435</v>
      </c>
      <c r="Y989" s="37"/>
      <c r="Z989" s="4" t="str">
        <f t="shared" si="31"/>
        <v>OTTAWA, Kansas</v>
      </c>
      <c r="AA989" s="42" t="s">
        <v>3126</v>
      </c>
      <c r="AB989" s="38" t="s">
        <v>54</v>
      </c>
      <c r="AC989" s="43" t="s">
        <v>2942</v>
      </c>
      <c r="AD989" s="45"/>
      <c r="AE989">
        <f t="shared" si="32"/>
        <v>0.7944</v>
      </c>
    </row>
    <row r="990" spans="1:31" x14ac:dyDescent="0.35">
      <c r="A990" s="28" t="s">
        <v>3127</v>
      </c>
      <c r="B990" s="28" t="s">
        <v>3128</v>
      </c>
      <c r="C990" s="41">
        <v>99917</v>
      </c>
      <c r="D990" s="30" t="s">
        <v>119</v>
      </c>
      <c r="E990" s="42" t="s">
        <v>3129</v>
      </c>
      <c r="F990" s="55" t="s">
        <v>2942</v>
      </c>
      <c r="G990" s="33" t="s">
        <v>64</v>
      </c>
      <c r="H990" s="44">
        <v>0.7944</v>
      </c>
      <c r="I990" s="35">
        <f>ROUND((Reference!B$16*List!$H990)+Reference!B$17,0)</f>
        <v>950</v>
      </c>
      <c r="J990" s="35">
        <f>ROUND((Reference!C$16*List!$H990)+Reference!C$17,0)</f>
        <v>1417</v>
      </c>
      <c r="K990" s="35">
        <f>ROUND((Reference!D$16*List!$H990)+Reference!D$17,0)</f>
        <v>1698</v>
      </c>
      <c r="L990" s="35">
        <f>ROUND((Reference!E$16*List!$H990)+Reference!E$17,0)</f>
        <v>2099</v>
      </c>
      <c r="M990" s="35">
        <f>ROUND((Reference!F$16*List!$H990)+Reference!F$17,0)</f>
        <v>2187</v>
      </c>
      <c r="N990" s="35">
        <f>ROUND((Reference!G$16*List!$H990)+Reference!G$17,0)</f>
        <v>2475</v>
      </c>
      <c r="O990" s="35">
        <f>ROUND((Reference!H$16*List!$H990)+Reference!H$17,0)</f>
        <v>2570</v>
      </c>
      <c r="P990" s="35">
        <f>ROUND((Reference!I$16*List!$H990)+Reference!I$17,0)</f>
        <v>2671</v>
      </c>
      <c r="Q990" s="35">
        <f>ROUND((Reference!J$16*List!$H990)+Reference!J$17,0)</f>
        <v>3093</v>
      </c>
      <c r="R990" s="35">
        <f>ROUND((Reference!K$16*List!$H990)+Reference!K$17,0)</f>
        <v>3191</v>
      </c>
      <c r="S990" s="35">
        <f>ROUND((Reference!L$16*List!$H990)+Reference!L$17,0)</f>
        <v>3443</v>
      </c>
      <c r="T990" s="35">
        <f>ROUND((Reference!M$16*List!$H990)+Reference!M$17,0)</f>
        <v>4112</v>
      </c>
      <c r="U990" s="35">
        <f>ROUND((Reference!N$16*List!$H990)+Reference!N$17,0)</f>
        <v>16590</v>
      </c>
      <c r="V990" s="36">
        <f>ROUND((Reference!O$16*List!$H990)+Reference!O$17,0)</f>
        <v>617</v>
      </c>
      <c r="W990" s="36">
        <f>ROUND((Reference!P$16*List!$H990)+Reference!P$17,0)</f>
        <v>869</v>
      </c>
      <c r="X990" s="36">
        <f>ROUND((Reference!Q$16*List!$H990)+Reference!Q$17,0)</f>
        <v>435</v>
      </c>
      <c r="Y990" s="37"/>
      <c r="Z990" s="4" t="str">
        <f t="shared" si="31"/>
        <v>PAWNEE, Kansas</v>
      </c>
      <c r="AA990" s="42" t="s">
        <v>3129</v>
      </c>
      <c r="AB990" s="38" t="s">
        <v>54</v>
      </c>
      <c r="AC990" s="43" t="s">
        <v>2942</v>
      </c>
      <c r="AD990" s="45"/>
      <c r="AE990">
        <f t="shared" si="32"/>
        <v>0.7944</v>
      </c>
    </row>
    <row r="991" spans="1:31" x14ac:dyDescent="0.35">
      <c r="A991" s="28" t="s">
        <v>3130</v>
      </c>
      <c r="B991" s="28" t="s">
        <v>3131</v>
      </c>
      <c r="C991" s="29">
        <v>99917</v>
      </c>
      <c r="D991" s="30" t="s">
        <v>119</v>
      </c>
      <c r="E991" s="31" t="s">
        <v>699</v>
      </c>
      <c r="F991" s="55" t="s">
        <v>2942</v>
      </c>
      <c r="G991" s="33" t="s">
        <v>64</v>
      </c>
      <c r="H991" s="44">
        <v>0.7944</v>
      </c>
      <c r="I991" s="35">
        <f>ROUND((Reference!B$16*List!$H991)+Reference!B$17,0)</f>
        <v>950</v>
      </c>
      <c r="J991" s="35">
        <f>ROUND((Reference!C$16*List!$H991)+Reference!C$17,0)</f>
        <v>1417</v>
      </c>
      <c r="K991" s="35">
        <f>ROUND((Reference!D$16*List!$H991)+Reference!D$17,0)</f>
        <v>1698</v>
      </c>
      <c r="L991" s="35">
        <f>ROUND((Reference!E$16*List!$H991)+Reference!E$17,0)</f>
        <v>2099</v>
      </c>
      <c r="M991" s="35">
        <f>ROUND((Reference!F$16*List!$H991)+Reference!F$17,0)</f>
        <v>2187</v>
      </c>
      <c r="N991" s="35">
        <f>ROUND((Reference!G$16*List!$H991)+Reference!G$17,0)</f>
        <v>2475</v>
      </c>
      <c r="O991" s="35">
        <f>ROUND((Reference!H$16*List!$H991)+Reference!H$17,0)</f>
        <v>2570</v>
      </c>
      <c r="P991" s="35">
        <f>ROUND((Reference!I$16*List!$H991)+Reference!I$17,0)</f>
        <v>2671</v>
      </c>
      <c r="Q991" s="35">
        <f>ROUND((Reference!J$16*List!$H991)+Reference!J$17,0)</f>
        <v>3093</v>
      </c>
      <c r="R991" s="35">
        <f>ROUND((Reference!K$16*List!$H991)+Reference!K$17,0)</f>
        <v>3191</v>
      </c>
      <c r="S991" s="35">
        <f>ROUND((Reference!L$16*List!$H991)+Reference!L$17,0)</f>
        <v>3443</v>
      </c>
      <c r="T991" s="35">
        <f>ROUND((Reference!M$16*List!$H991)+Reference!M$17,0)</f>
        <v>4112</v>
      </c>
      <c r="U991" s="35">
        <f>ROUND((Reference!N$16*List!$H991)+Reference!N$17,0)</f>
        <v>16590</v>
      </c>
      <c r="V991" s="36">
        <f>ROUND((Reference!O$16*List!$H991)+Reference!O$17,0)</f>
        <v>617</v>
      </c>
      <c r="W991" s="36">
        <f>ROUND((Reference!P$16*List!$H991)+Reference!P$17,0)</f>
        <v>869</v>
      </c>
      <c r="X991" s="36">
        <f>ROUND((Reference!Q$16*List!$H991)+Reference!Q$17,0)</f>
        <v>435</v>
      </c>
      <c r="Y991" s="37"/>
      <c r="Z991" s="4" t="str">
        <f t="shared" si="31"/>
        <v>PHILLIPS, Kansas</v>
      </c>
      <c r="AA991" s="42" t="s">
        <v>699</v>
      </c>
      <c r="AB991" s="38" t="s">
        <v>54</v>
      </c>
      <c r="AC991" s="43" t="s">
        <v>2942</v>
      </c>
      <c r="AD991" s="45"/>
      <c r="AE991">
        <f t="shared" si="32"/>
        <v>0.7944</v>
      </c>
    </row>
    <row r="992" spans="1:31" x14ac:dyDescent="0.35">
      <c r="A992" s="28" t="s">
        <v>3132</v>
      </c>
      <c r="B992" s="28" t="s">
        <v>3133</v>
      </c>
      <c r="C992" s="41">
        <v>31740</v>
      </c>
      <c r="D992" s="30" t="s">
        <v>1165</v>
      </c>
      <c r="E992" s="42" t="s">
        <v>3134</v>
      </c>
      <c r="F992" s="54" t="s">
        <v>2942</v>
      </c>
      <c r="G992" s="33" t="s">
        <v>53</v>
      </c>
      <c r="H992" s="44">
        <v>0.878</v>
      </c>
      <c r="I992" s="35">
        <f>ROUND((Reference!B$16*List!$H992)+Reference!B$17,0)</f>
        <v>1022</v>
      </c>
      <c r="J992" s="35">
        <f>ROUND((Reference!C$16*List!$H992)+Reference!C$17,0)</f>
        <v>1524</v>
      </c>
      <c r="K992" s="35">
        <f>ROUND((Reference!D$16*List!$H992)+Reference!D$17,0)</f>
        <v>1826</v>
      </c>
      <c r="L992" s="35">
        <f>ROUND((Reference!E$16*List!$H992)+Reference!E$17,0)</f>
        <v>2257</v>
      </c>
      <c r="M992" s="35">
        <f>ROUND((Reference!F$16*List!$H992)+Reference!F$17,0)</f>
        <v>2351</v>
      </c>
      <c r="N992" s="35">
        <f>ROUND((Reference!G$16*List!$H992)+Reference!G$17,0)</f>
        <v>2662</v>
      </c>
      <c r="O992" s="35">
        <f>ROUND((Reference!H$16*List!$H992)+Reference!H$17,0)</f>
        <v>2764</v>
      </c>
      <c r="P992" s="35">
        <f>ROUND((Reference!I$16*List!$H992)+Reference!I$17,0)</f>
        <v>2873</v>
      </c>
      <c r="Q992" s="35">
        <f>ROUND((Reference!J$16*List!$H992)+Reference!J$17,0)</f>
        <v>3326</v>
      </c>
      <c r="R992" s="35">
        <f>ROUND((Reference!K$16*List!$H992)+Reference!K$17,0)</f>
        <v>3431</v>
      </c>
      <c r="S992" s="35">
        <f>ROUND((Reference!L$16*List!$H992)+Reference!L$17,0)</f>
        <v>3702</v>
      </c>
      <c r="T992" s="35">
        <f>ROUND((Reference!M$16*List!$H992)+Reference!M$17,0)</f>
        <v>4422</v>
      </c>
      <c r="U992" s="35">
        <f>ROUND((Reference!N$16*List!$H992)+Reference!N$17,0)</f>
        <v>17841</v>
      </c>
      <c r="V992" s="36">
        <f>ROUND((Reference!O$16*List!$H992)+Reference!O$17,0)</f>
        <v>663</v>
      </c>
      <c r="W992" s="36">
        <f>ROUND((Reference!P$16*List!$H992)+Reference!P$17,0)</f>
        <v>935</v>
      </c>
      <c r="X992" s="36">
        <f>ROUND((Reference!Q$16*List!$H992)+Reference!Q$17,0)</f>
        <v>467</v>
      </c>
      <c r="Y992" s="37"/>
      <c r="Z992" s="4" t="str">
        <f t="shared" si="31"/>
        <v>POTTAWATOMIE, Kansas</v>
      </c>
      <c r="AA992" s="42" t="s">
        <v>3134</v>
      </c>
      <c r="AB992" s="38" t="s">
        <v>54</v>
      </c>
      <c r="AC992" s="43" t="s">
        <v>2942</v>
      </c>
      <c r="AD992" s="45"/>
      <c r="AE992">
        <f t="shared" si="32"/>
        <v>0.878</v>
      </c>
    </row>
    <row r="993" spans="1:31" x14ac:dyDescent="0.35">
      <c r="A993" s="28" t="s">
        <v>3135</v>
      </c>
      <c r="B993" s="28" t="s">
        <v>3136</v>
      </c>
      <c r="C993" s="41">
        <v>99917</v>
      </c>
      <c r="D993" s="30" t="s">
        <v>119</v>
      </c>
      <c r="E993" s="42" t="s">
        <v>3137</v>
      </c>
      <c r="F993" s="55" t="s">
        <v>2942</v>
      </c>
      <c r="G993" s="33" t="s">
        <v>64</v>
      </c>
      <c r="H993" s="44">
        <v>0.7944</v>
      </c>
      <c r="I993" s="35">
        <f>ROUND((Reference!B$16*List!$H993)+Reference!B$17,0)</f>
        <v>950</v>
      </c>
      <c r="J993" s="35">
        <f>ROUND((Reference!C$16*List!$H993)+Reference!C$17,0)</f>
        <v>1417</v>
      </c>
      <c r="K993" s="35">
        <f>ROUND((Reference!D$16*List!$H993)+Reference!D$17,0)</f>
        <v>1698</v>
      </c>
      <c r="L993" s="35">
        <f>ROUND((Reference!E$16*List!$H993)+Reference!E$17,0)</f>
        <v>2099</v>
      </c>
      <c r="M993" s="35">
        <f>ROUND((Reference!F$16*List!$H993)+Reference!F$17,0)</f>
        <v>2187</v>
      </c>
      <c r="N993" s="35">
        <f>ROUND((Reference!G$16*List!$H993)+Reference!G$17,0)</f>
        <v>2475</v>
      </c>
      <c r="O993" s="35">
        <f>ROUND((Reference!H$16*List!$H993)+Reference!H$17,0)</f>
        <v>2570</v>
      </c>
      <c r="P993" s="35">
        <f>ROUND((Reference!I$16*List!$H993)+Reference!I$17,0)</f>
        <v>2671</v>
      </c>
      <c r="Q993" s="35">
        <f>ROUND((Reference!J$16*List!$H993)+Reference!J$17,0)</f>
        <v>3093</v>
      </c>
      <c r="R993" s="35">
        <f>ROUND((Reference!K$16*List!$H993)+Reference!K$17,0)</f>
        <v>3191</v>
      </c>
      <c r="S993" s="35">
        <f>ROUND((Reference!L$16*List!$H993)+Reference!L$17,0)</f>
        <v>3443</v>
      </c>
      <c r="T993" s="35">
        <f>ROUND((Reference!M$16*List!$H993)+Reference!M$17,0)</f>
        <v>4112</v>
      </c>
      <c r="U993" s="35">
        <f>ROUND((Reference!N$16*List!$H993)+Reference!N$17,0)</f>
        <v>16590</v>
      </c>
      <c r="V993" s="36">
        <f>ROUND((Reference!O$16*List!$H993)+Reference!O$17,0)</f>
        <v>617</v>
      </c>
      <c r="W993" s="36">
        <f>ROUND((Reference!P$16*List!$H993)+Reference!P$17,0)</f>
        <v>869</v>
      </c>
      <c r="X993" s="36">
        <f>ROUND((Reference!Q$16*List!$H993)+Reference!Q$17,0)</f>
        <v>435</v>
      </c>
      <c r="Y993" s="37"/>
      <c r="Z993" s="4" t="str">
        <f t="shared" si="31"/>
        <v>PRATT, Kansas</v>
      </c>
      <c r="AA993" s="42" t="s">
        <v>3137</v>
      </c>
      <c r="AB993" s="38" t="s">
        <v>54</v>
      </c>
      <c r="AC993" s="43" t="s">
        <v>2942</v>
      </c>
      <c r="AD993" s="45"/>
      <c r="AE993">
        <f t="shared" si="32"/>
        <v>0.7944</v>
      </c>
    </row>
    <row r="994" spans="1:31" x14ac:dyDescent="0.35">
      <c r="A994" s="28" t="s">
        <v>3138</v>
      </c>
      <c r="B994" s="28" t="s">
        <v>3139</v>
      </c>
      <c r="C994" s="41">
        <v>99917</v>
      </c>
      <c r="D994" s="30" t="s">
        <v>119</v>
      </c>
      <c r="E994" s="42" t="s">
        <v>3140</v>
      </c>
      <c r="F994" s="55" t="s">
        <v>2942</v>
      </c>
      <c r="G994" s="33" t="s">
        <v>64</v>
      </c>
      <c r="H994" s="40">
        <v>0.7944</v>
      </c>
      <c r="I994" s="35">
        <f>ROUND((Reference!B$16*List!$H994)+Reference!B$17,0)</f>
        <v>950</v>
      </c>
      <c r="J994" s="35">
        <f>ROUND((Reference!C$16*List!$H994)+Reference!C$17,0)</f>
        <v>1417</v>
      </c>
      <c r="K994" s="35">
        <f>ROUND((Reference!D$16*List!$H994)+Reference!D$17,0)</f>
        <v>1698</v>
      </c>
      <c r="L994" s="35">
        <f>ROUND((Reference!E$16*List!$H994)+Reference!E$17,0)</f>
        <v>2099</v>
      </c>
      <c r="M994" s="35">
        <f>ROUND((Reference!F$16*List!$H994)+Reference!F$17,0)</f>
        <v>2187</v>
      </c>
      <c r="N994" s="35">
        <f>ROUND((Reference!G$16*List!$H994)+Reference!G$17,0)</f>
        <v>2475</v>
      </c>
      <c r="O994" s="35">
        <f>ROUND((Reference!H$16*List!$H994)+Reference!H$17,0)</f>
        <v>2570</v>
      </c>
      <c r="P994" s="35">
        <f>ROUND((Reference!I$16*List!$H994)+Reference!I$17,0)</f>
        <v>2671</v>
      </c>
      <c r="Q994" s="35">
        <f>ROUND((Reference!J$16*List!$H994)+Reference!J$17,0)</f>
        <v>3093</v>
      </c>
      <c r="R994" s="35">
        <f>ROUND((Reference!K$16*List!$H994)+Reference!K$17,0)</f>
        <v>3191</v>
      </c>
      <c r="S994" s="35">
        <f>ROUND((Reference!L$16*List!$H994)+Reference!L$17,0)</f>
        <v>3443</v>
      </c>
      <c r="T994" s="35">
        <f>ROUND((Reference!M$16*List!$H994)+Reference!M$17,0)</f>
        <v>4112</v>
      </c>
      <c r="U994" s="35">
        <f>ROUND((Reference!N$16*List!$H994)+Reference!N$17,0)</f>
        <v>16590</v>
      </c>
      <c r="V994" s="36">
        <f>ROUND((Reference!O$16*List!$H994)+Reference!O$17,0)</f>
        <v>617</v>
      </c>
      <c r="W994" s="36">
        <f>ROUND((Reference!P$16*List!$H994)+Reference!P$17,0)</f>
        <v>869</v>
      </c>
      <c r="X994" s="36">
        <f>ROUND((Reference!Q$16*List!$H994)+Reference!Q$17,0)</f>
        <v>435</v>
      </c>
      <c r="Y994" s="37"/>
      <c r="Z994" s="4" t="str">
        <f t="shared" si="31"/>
        <v>RAWLINS, Kansas</v>
      </c>
      <c r="AA994" s="31" t="s">
        <v>3140</v>
      </c>
      <c r="AB994" s="38" t="s">
        <v>54</v>
      </c>
      <c r="AC994" s="32" t="s">
        <v>2942</v>
      </c>
      <c r="AD994" s="39"/>
      <c r="AE994">
        <f t="shared" si="32"/>
        <v>0.7944</v>
      </c>
    </row>
    <row r="995" spans="1:31" x14ac:dyDescent="0.35">
      <c r="A995" s="28" t="s">
        <v>3141</v>
      </c>
      <c r="B995" s="28" t="s">
        <v>3142</v>
      </c>
      <c r="C995" s="41">
        <v>99917</v>
      </c>
      <c r="D995" s="30" t="s">
        <v>119</v>
      </c>
      <c r="E995" s="42" t="s">
        <v>3143</v>
      </c>
      <c r="F995" s="55" t="s">
        <v>2942</v>
      </c>
      <c r="G995" s="33" t="s">
        <v>64</v>
      </c>
      <c r="H995" s="44">
        <v>0.7944</v>
      </c>
      <c r="I995" s="35">
        <f>ROUND((Reference!B$16*List!$H995)+Reference!B$17,0)</f>
        <v>950</v>
      </c>
      <c r="J995" s="35">
        <f>ROUND((Reference!C$16*List!$H995)+Reference!C$17,0)</f>
        <v>1417</v>
      </c>
      <c r="K995" s="35">
        <f>ROUND((Reference!D$16*List!$H995)+Reference!D$17,0)</f>
        <v>1698</v>
      </c>
      <c r="L995" s="35">
        <f>ROUND((Reference!E$16*List!$H995)+Reference!E$17,0)</f>
        <v>2099</v>
      </c>
      <c r="M995" s="35">
        <f>ROUND((Reference!F$16*List!$H995)+Reference!F$17,0)</f>
        <v>2187</v>
      </c>
      <c r="N995" s="35">
        <f>ROUND((Reference!G$16*List!$H995)+Reference!G$17,0)</f>
        <v>2475</v>
      </c>
      <c r="O995" s="35">
        <f>ROUND((Reference!H$16*List!$H995)+Reference!H$17,0)</f>
        <v>2570</v>
      </c>
      <c r="P995" s="35">
        <f>ROUND((Reference!I$16*List!$H995)+Reference!I$17,0)</f>
        <v>2671</v>
      </c>
      <c r="Q995" s="35">
        <f>ROUND((Reference!J$16*List!$H995)+Reference!J$17,0)</f>
        <v>3093</v>
      </c>
      <c r="R995" s="35">
        <f>ROUND((Reference!K$16*List!$H995)+Reference!K$17,0)</f>
        <v>3191</v>
      </c>
      <c r="S995" s="35">
        <f>ROUND((Reference!L$16*List!$H995)+Reference!L$17,0)</f>
        <v>3443</v>
      </c>
      <c r="T995" s="35">
        <f>ROUND((Reference!M$16*List!$H995)+Reference!M$17,0)</f>
        <v>4112</v>
      </c>
      <c r="U995" s="35">
        <f>ROUND((Reference!N$16*List!$H995)+Reference!N$17,0)</f>
        <v>16590</v>
      </c>
      <c r="V995" s="36">
        <f>ROUND((Reference!O$16*List!$H995)+Reference!O$17,0)</f>
        <v>617</v>
      </c>
      <c r="W995" s="36">
        <f>ROUND((Reference!P$16*List!$H995)+Reference!P$17,0)</f>
        <v>869</v>
      </c>
      <c r="X995" s="36">
        <f>ROUND((Reference!Q$16*List!$H995)+Reference!Q$17,0)</f>
        <v>435</v>
      </c>
      <c r="Y995" s="37"/>
      <c r="Z995" s="4" t="str">
        <f t="shared" si="31"/>
        <v>RENO, Kansas</v>
      </c>
      <c r="AA995" s="42" t="s">
        <v>3143</v>
      </c>
      <c r="AB995" s="38" t="s">
        <v>54</v>
      </c>
      <c r="AC995" s="43" t="s">
        <v>2942</v>
      </c>
      <c r="AD995" s="45"/>
      <c r="AE995">
        <f t="shared" si="32"/>
        <v>0.7944</v>
      </c>
    </row>
    <row r="996" spans="1:31" x14ac:dyDescent="0.35">
      <c r="A996" s="28" t="s">
        <v>3144</v>
      </c>
      <c r="B996" s="28" t="s">
        <v>3145</v>
      </c>
      <c r="C996" s="41">
        <v>99917</v>
      </c>
      <c r="D996" s="30" t="s">
        <v>119</v>
      </c>
      <c r="E996" s="42" t="s">
        <v>3146</v>
      </c>
      <c r="F996" s="55" t="s">
        <v>2942</v>
      </c>
      <c r="G996" s="33" t="s">
        <v>64</v>
      </c>
      <c r="H996" s="44">
        <v>0.7944</v>
      </c>
      <c r="I996" s="35">
        <f>ROUND((Reference!B$16*List!$H996)+Reference!B$17,0)</f>
        <v>950</v>
      </c>
      <c r="J996" s="35">
        <f>ROUND((Reference!C$16*List!$H996)+Reference!C$17,0)</f>
        <v>1417</v>
      </c>
      <c r="K996" s="35">
        <f>ROUND((Reference!D$16*List!$H996)+Reference!D$17,0)</f>
        <v>1698</v>
      </c>
      <c r="L996" s="35">
        <f>ROUND((Reference!E$16*List!$H996)+Reference!E$17,0)</f>
        <v>2099</v>
      </c>
      <c r="M996" s="35">
        <f>ROUND((Reference!F$16*List!$H996)+Reference!F$17,0)</f>
        <v>2187</v>
      </c>
      <c r="N996" s="35">
        <f>ROUND((Reference!G$16*List!$H996)+Reference!G$17,0)</f>
        <v>2475</v>
      </c>
      <c r="O996" s="35">
        <f>ROUND((Reference!H$16*List!$H996)+Reference!H$17,0)</f>
        <v>2570</v>
      </c>
      <c r="P996" s="35">
        <f>ROUND((Reference!I$16*List!$H996)+Reference!I$17,0)</f>
        <v>2671</v>
      </c>
      <c r="Q996" s="35">
        <f>ROUND((Reference!J$16*List!$H996)+Reference!J$17,0)</f>
        <v>3093</v>
      </c>
      <c r="R996" s="35">
        <f>ROUND((Reference!K$16*List!$H996)+Reference!K$17,0)</f>
        <v>3191</v>
      </c>
      <c r="S996" s="35">
        <f>ROUND((Reference!L$16*List!$H996)+Reference!L$17,0)</f>
        <v>3443</v>
      </c>
      <c r="T996" s="35">
        <f>ROUND((Reference!M$16*List!$H996)+Reference!M$17,0)</f>
        <v>4112</v>
      </c>
      <c r="U996" s="35">
        <f>ROUND((Reference!N$16*List!$H996)+Reference!N$17,0)</f>
        <v>16590</v>
      </c>
      <c r="V996" s="36">
        <f>ROUND((Reference!O$16*List!$H996)+Reference!O$17,0)</f>
        <v>617</v>
      </c>
      <c r="W996" s="36">
        <f>ROUND((Reference!P$16*List!$H996)+Reference!P$17,0)</f>
        <v>869</v>
      </c>
      <c r="X996" s="36">
        <f>ROUND((Reference!Q$16*List!$H996)+Reference!Q$17,0)</f>
        <v>435</v>
      </c>
      <c r="Y996" s="37"/>
      <c r="Z996" s="4" t="str">
        <f t="shared" si="31"/>
        <v>REPUBLIC, Kansas</v>
      </c>
      <c r="AA996" s="42" t="s">
        <v>3146</v>
      </c>
      <c r="AB996" s="38" t="s">
        <v>54</v>
      </c>
      <c r="AC996" s="43" t="s">
        <v>2942</v>
      </c>
      <c r="AD996" s="45"/>
      <c r="AE996">
        <f t="shared" si="32"/>
        <v>0.7944</v>
      </c>
    </row>
    <row r="997" spans="1:31" x14ac:dyDescent="0.35">
      <c r="A997" s="28" t="s">
        <v>3147</v>
      </c>
      <c r="B997" s="28" t="s">
        <v>3148</v>
      </c>
      <c r="C997" s="41">
        <v>99917</v>
      </c>
      <c r="D997" s="30" t="s">
        <v>119</v>
      </c>
      <c r="E997" s="42" t="s">
        <v>3149</v>
      </c>
      <c r="F997" s="55" t="s">
        <v>2942</v>
      </c>
      <c r="G997" s="33" t="s">
        <v>64</v>
      </c>
      <c r="H997" s="44">
        <v>0.7944</v>
      </c>
      <c r="I997" s="35">
        <f>ROUND((Reference!B$16*List!$H997)+Reference!B$17,0)</f>
        <v>950</v>
      </c>
      <c r="J997" s="35">
        <f>ROUND((Reference!C$16*List!$H997)+Reference!C$17,0)</f>
        <v>1417</v>
      </c>
      <c r="K997" s="35">
        <f>ROUND((Reference!D$16*List!$H997)+Reference!D$17,0)</f>
        <v>1698</v>
      </c>
      <c r="L997" s="35">
        <f>ROUND((Reference!E$16*List!$H997)+Reference!E$17,0)</f>
        <v>2099</v>
      </c>
      <c r="M997" s="35">
        <f>ROUND((Reference!F$16*List!$H997)+Reference!F$17,0)</f>
        <v>2187</v>
      </c>
      <c r="N997" s="35">
        <f>ROUND((Reference!G$16*List!$H997)+Reference!G$17,0)</f>
        <v>2475</v>
      </c>
      <c r="O997" s="35">
        <f>ROUND((Reference!H$16*List!$H997)+Reference!H$17,0)</f>
        <v>2570</v>
      </c>
      <c r="P997" s="35">
        <f>ROUND((Reference!I$16*List!$H997)+Reference!I$17,0)</f>
        <v>2671</v>
      </c>
      <c r="Q997" s="35">
        <f>ROUND((Reference!J$16*List!$H997)+Reference!J$17,0)</f>
        <v>3093</v>
      </c>
      <c r="R997" s="35">
        <f>ROUND((Reference!K$16*List!$H997)+Reference!K$17,0)</f>
        <v>3191</v>
      </c>
      <c r="S997" s="35">
        <f>ROUND((Reference!L$16*List!$H997)+Reference!L$17,0)</f>
        <v>3443</v>
      </c>
      <c r="T997" s="35">
        <f>ROUND((Reference!M$16*List!$H997)+Reference!M$17,0)</f>
        <v>4112</v>
      </c>
      <c r="U997" s="35">
        <f>ROUND((Reference!N$16*List!$H997)+Reference!N$17,0)</f>
        <v>16590</v>
      </c>
      <c r="V997" s="36">
        <f>ROUND((Reference!O$16*List!$H997)+Reference!O$17,0)</f>
        <v>617</v>
      </c>
      <c r="W997" s="36">
        <f>ROUND((Reference!P$16*List!$H997)+Reference!P$17,0)</f>
        <v>869</v>
      </c>
      <c r="X997" s="36">
        <f>ROUND((Reference!Q$16*List!$H997)+Reference!Q$17,0)</f>
        <v>435</v>
      </c>
      <c r="Y997" s="37"/>
      <c r="Z997" s="4" t="str">
        <f t="shared" si="31"/>
        <v>RICE, Kansas</v>
      </c>
      <c r="AA997" s="42" t="s">
        <v>3149</v>
      </c>
      <c r="AB997" s="38" t="s">
        <v>54</v>
      </c>
      <c r="AC997" s="43" t="s">
        <v>2942</v>
      </c>
      <c r="AD997" s="45"/>
      <c r="AE997">
        <f t="shared" si="32"/>
        <v>0.7944</v>
      </c>
    </row>
    <row r="998" spans="1:31" x14ac:dyDescent="0.35">
      <c r="A998" s="28" t="s">
        <v>3150</v>
      </c>
      <c r="B998" s="28" t="s">
        <v>3151</v>
      </c>
      <c r="C998" s="29">
        <v>31740</v>
      </c>
      <c r="D998" s="30" t="s">
        <v>1165</v>
      </c>
      <c r="E998" s="31" t="s">
        <v>3152</v>
      </c>
      <c r="F998" s="54" t="s">
        <v>2942</v>
      </c>
      <c r="G998" s="33" t="s">
        <v>53</v>
      </c>
      <c r="H998" s="44">
        <v>0.878</v>
      </c>
      <c r="I998" s="35">
        <f>ROUND((Reference!B$16*List!$H998)+Reference!B$17,0)</f>
        <v>1022</v>
      </c>
      <c r="J998" s="35">
        <f>ROUND((Reference!C$16*List!$H998)+Reference!C$17,0)</f>
        <v>1524</v>
      </c>
      <c r="K998" s="35">
        <f>ROUND((Reference!D$16*List!$H998)+Reference!D$17,0)</f>
        <v>1826</v>
      </c>
      <c r="L998" s="35">
        <f>ROUND((Reference!E$16*List!$H998)+Reference!E$17,0)</f>
        <v>2257</v>
      </c>
      <c r="M998" s="35">
        <f>ROUND((Reference!F$16*List!$H998)+Reference!F$17,0)</f>
        <v>2351</v>
      </c>
      <c r="N998" s="35">
        <f>ROUND((Reference!G$16*List!$H998)+Reference!G$17,0)</f>
        <v>2662</v>
      </c>
      <c r="O998" s="35">
        <f>ROUND((Reference!H$16*List!$H998)+Reference!H$17,0)</f>
        <v>2764</v>
      </c>
      <c r="P998" s="35">
        <f>ROUND((Reference!I$16*List!$H998)+Reference!I$17,0)</f>
        <v>2873</v>
      </c>
      <c r="Q998" s="35">
        <f>ROUND((Reference!J$16*List!$H998)+Reference!J$17,0)</f>
        <v>3326</v>
      </c>
      <c r="R998" s="35">
        <f>ROUND((Reference!K$16*List!$H998)+Reference!K$17,0)</f>
        <v>3431</v>
      </c>
      <c r="S998" s="35">
        <f>ROUND((Reference!L$16*List!$H998)+Reference!L$17,0)</f>
        <v>3702</v>
      </c>
      <c r="T998" s="35">
        <f>ROUND((Reference!M$16*List!$H998)+Reference!M$17,0)</f>
        <v>4422</v>
      </c>
      <c r="U998" s="35">
        <f>ROUND((Reference!N$16*List!$H998)+Reference!N$17,0)</f>
        <v>17841</v>
      </c>
      <c r="V998" s="36">
        <f>ROUND((Reference!O$16*List!$H998)+Reference!O$17,0)</f>
        <v>663</v>
      </c>
      <c r="W998" s="36">
        <f>ROUND((Reference!P$16*List!$H998)+Reference!P$17,0)</f>
        <v>935</v>
      </c>
      <c r="X998" s="36">
        <f>ROUND((Reference!Q$16*List!$H998)+Reference!Q$17,0)</f>
        <v>467</v>
      </c>
      <c r="Y998" s="37"/>
      <c r="Z998" s="4" t="str">
        <f t="shared" si="31"/>
        <v>RILEY, Kansas</v>
      </c>
      <c r="AA998" s="42" t="s">
        <v>3152</v>
      </c>
      <c r="AB998" s="38" t="s">
        <v>54</v>
      </c>
      <c r="AC998" s="43" t="s">
        <v>2942</v>
      </c>
      <c r="AD998" s="45"/>
      <c r="AE998">
        <f t="shared" si="32"/>
        <v>0.878</v>
      </c>
    </row>
    <row r="999" spans="1:31" x14ac:dyDescent="0.35">
      <c r="A999" s="28" t="s">
        <v>3153</v>
      </c>
      <c r="B999" s="28" t="s">
        <v>3154</v>
      </c>
      <c r="C999" s="41">
        <v>99917</v>
      </c>
      <c r="D999" s="30" t="s">
        <v>119</v>
      </c>
      <c r="E999" s="42" t="s">
        <v>3155</v>
      </c>
      <c r="F999" s="55" t="s">
        <v>2942</v>
      </c>
      <c r="G999" s="33" t="s">
        <v>64</v>
      </c>
      <c r="H999" s="40">
        <v>0.7944</v>
      </c>
      <c r="I999" s="35">
        <f>ROUND((Reference!B$16*List!$H999)+Reference!B$17,0)</f>
        <v>950</v>
      </c>
      <c r="J999" s="35">
        <f>ROUND((Reference!C$16*List!$H999)+Reference!C$17,0)</f>
        <v>1417</v>
      </c>
      <c r="K999" s="35">
        <f>ROUND((Reference!D$16*List!$H999)+Reference!D$17,0)</f>
        <v>1698</v>
      </c>
      <c r="L999" s="35">
        <f>ROUND((Reference!E$16*List!$H999)+Reference!E$17,0)</f>
        <v>2099</v>
      </c>
      <c r="M999" s="35">
        <f>ROUND((Reference!F$16*List!$H999)+Reference!F$17,0)</f>
        <v>2187</v>
      </c>
      <c r="N999" s="35">
        <f>ROUND((Reference!G$16*List!$H999)+Reference!G$17,0)</f>
        <v>2475</v>
      </c>
      <c r="O999" s="35">
        <f>ROUND((Reference!H$16*List!$H999)+Reference!H$17,0)</f>
        <v>2570</v>
      </c>
      <c r="P999" s="35">
        <f>ROUND((Reference!I$16*List!$H999)+Reference!I$17,0)</f>
        <v>2671</v>
      </c>
      <c r="Q999" s="35">
        <f>ROUND((Reference!J$16*List!$H999)+Reference!J$17,0)</f>
        <v>3093</v>
      </c>
      <c r="R999" s="35">
        <f>ROUND((Reference!K$16*List!$H999)+Reference!K$17,0)</f>
        <v>3191</v>
      </c>
      <c r="S999" s="35">
        <f>ROUND((Reference!L$16*List!$H999)+Reference!L$17,0)</f>
        <v>3443</v>
      </c>
      <c r="T999" s="35">
        <f>ROUND((Reference!M$16*List!$H999)+Reference!M$17,0)</f>
        <v>4112</v>
      </c>
      <c r="U999" s="35">
        <f>ROUND((Reference!N$16*List!$H999)+Reference!N$17,0)</f>
        <v>16590</v>
      </c>
      <c r="V999" s="36">
        <f>ROUND((Reference!O$16*List!$H999)+Reference!O$17,0)</f>
        <v>617</v>
      </c>
      <c r="W999" s="36">
        <f>ROUND((Reference!P$16*List!$H999)+Reference!P$17,0)</f>
        <v>869</v>
      </c>
      <c r="X999" s="36">
        <f>ROUND((Reference!Q$16*List!$H999)+Reference!Q$17,0)</f>
        <v>435</v>
      </c>
      <c r="Y999" s="37"/>
      <c r="Z999" s="4" t="str">
        <f t="shared" si="31"/>
        <v>ROOKS, Kansas</v>
      </c>
      <c r="AA999" s="31" t="s">
        <v>3155</v>
      </c>
      <c r="AB999" s="38" t="s">
        <v>54</v>
      </c>
      <c r="AC999" s="32" t="s">
        <v>2942</v>
      </c>
      <c r="AD999" s="39"/>
      <c r="AE999">
        <f t="shared" si="32"/>
        <v>0.7944</v>
      </c>
    </row>
    <row r="1000" spans="1:31" x14ac:dyDescent="0.35">
      <c r="A1000" s="28" t="s">
        <v>3156</v>
      </c>
      <c r="B1000" s="28" t="s">
        <v>3157</v>
      </c>
      <c r="C1000" s="41">
        <v>99917</v>
      </c>
      <c r="D1000" s="30" t="s">
        <v>119</v>
      </c>
      <c r="E1000" s="42" t="s">
        <v>2634</v>
      </c>
      <c r="F1000" s="55" t="s">
        <v>2942</v>
      </c>
      <c r="G1000" s="33" t="s">
        <v>64</v>
      </c>
      <c r="H1000" s="44">
        <v>0.7944</v>
      </c>
      <c r="I1000" s="35">
        <f>ROUND((Reference!B$16*List!$H1000)+Reference!B$17,0)</f>
        <v>950</v>
      </c>
      <c r="J1000" s="35">
        <f>ROUND((Reference!C$16*List!$H1000)+Reference!C$17,0)</f>
        <v>1417</v>
      </c>
      <c r="K1000" s="35">
        <f>ROUND((Reference!D$16*List!$H1000)+Reference!D$17,0)</f>
        <v>1698</v>
      </c>
      <c r="L1000" s="35">
        <f>ROUND((Reference!E$16*List!$H1000)+Reference!E$17,0)</f>
        <v>2099</v>
      </c>
      <c r="M1000" s="35">
        <f>ROUND((Reference!F$16*List!$H1000)+Reference!F$17,0)</f>
        <v>2187</v>
      </c>
      <c r="N1000" s="35">
        <f>ROUND((Reference!G$16*List!$H1000)+Reference!G$17,0)</f>
        <v>2475</v>
      </c>
      <c r="O1000" s="35">
        <f>ROUND((Reference!H$16*List!$H1000)+Reference!H$17,0)</f>
        <v>2570</v>
      </c>
      <c r="P1000" s="35">
        <f>ROUND((Reference!I$16*List!$H1000)+Reference!I$17,0)</f>
        <v>2671</v>
      </c>
      <c r="Q1000" s="35">
        <f>ROUND((Reference!J$16*List!$H1000)+Reference!J$17,0)</f>
        <v>3093</v>
      </c>
      <c r="R1000" s="35">
        <f>ROUND((Reference!K$16*List!$H1000)+Reference!K$17,0)</f>
        <v>3191</v>
      </c>
      <c r="S1000" s="35">
        <f>ROUND((Reference!L$16*List!$H1000)+Reference!L$17,0)</f>
        <v>3443</v>
      </c>
      <c r="T1000" s="35">
        <f>ROUND((Reference!M$16*List!$H1000)+Reference!M$17,0)</f>
        <v>4112</v>
      </c>
      <c r="U1000" s="35">
        <f>ROUND((Reference!N$16*List!$H1000)+Reference!N$17,0)</f>
        <v>16590</v>
      </c>
      <c r="V1000" s="36">
        <f>ROUND((Reference!O$16*List!$H1000)+Reference!O$17,0)</f>
        <v>617</v>
      </c>
      <c r="W1000" s="36">
        <f>ROUND((Reference!P$16*List!$H1000)+Reference!P$17,0)</f>
        <v>869</v>
      </c>
      <c r="X1000" s="36">
        <f>ROUND((Reference!Q$16*List!$H1000)+Reference!Q$17,0)</f>
        <v>435</v>
      </c>
      <c r="Y1000" s="37"/>
      <c r="Z1000" s="4" t="str">
        <f t="shared" si="31"/>
        <v>RUSH, Kansas</v>
      </c>
      <c r="AA1000" s="42" t="s">
        <v>2634</v>
      </c>
      <c r="AB1000" s="38" t="s">
        <v>54</v>
      </c>
      <c r="AC1000" s="43" t="s">
        <v>2942</v>
      </c>
      <c r="AD1000" s="45"/>
      <c r="AE1000">
        <f t="shared" si="32"/>
        <v>0.7944</v>
      </c>
    </row>
    <row r="1001" spans="1:31" x14ac:dyDescent="0.35">
      <c r="A1001" s="28" t="s">
        <v>3158</v>
      </c>
      <c r="B1001" s="28" t="s">
        <v>3159</v>
      </c>
      <c r="C1001" s="29">
        <v>99917</v>
      </c>
      <c r="D1001" s="30" t="s">
        <v>119</v>
      </c>
      <c r="E1001" s="31" t="s">
        <v>291</v>
      </c>
      <c r="F1001" s="55" t="s">
        <v>2942</v>
      </c>
      <c r="G1001" s="33" t="s">
        <v>64</v>
      </c>
      <c r="H1001" s="44">
        <v>0.7944</v>
      </c>
      <c r="I1001" s="35">
        <f>ROUND((Reference!B$16*List!$H1001)+Reference!B$17,0)</f>
        <v>950</v>
      </c>
      <c r="J1001" s="35">
        <f>ROUND((Reference!C$16*List!$H1001)+Reference!C$17,0)</f>
        <v>1417</v>
      </c>
      <c r="K1001" s="35">
        <f>ROUND((Reference!D$16*List!$H1001)+Reference!D$17,0)</f>
        <v>1698</v>
      </c>
      <c r="L1001" s="35">
        <f>ROUND((Reference!E$16*List!$H1001)+Reference!E$17,0)</f>
        <v>2099</v>
      </c>
      <c r="M1001" s="35">
        <f>ROUND((Reference!F$16*List!$H1001)+Reference!F$17,0)</f>
        <v>2187</v>
      </c>
      <c r="N1001" s="35">
        <f>ROUND((Reference!G$16*List!$H1001)+Reference!G$17,0)</f>
        <v>2475</v>
      </c>
      <c r="O1001" s="35">
        <f>ROUND((Reference!H$16*List!$H1001)+Reference!H$17,0)</f>
        <v>2570</v>
      </c>
      <c r="P1001" s="35">
        <f>ROUND((Reference!I$16*List!$H1001)+Reference!I$17,0)</f>
        <v>2671</v>
      </c>
      <c r="Q1001" s="35">
        <f>ROUND((Reference!J$16*List!$H1001)+Reference!J$17,0)</f>
        <v>3093</v>
      </c>
      <c r="R1001" s="35">
        <f>ROUND((Reference!K$16*List!$H1001)+Reference!K$17,0)</f>
        <v>3191</v>
      </c>
      <c r="S1001" s="35">
        <f>ROUND((Reference!L$16*List!$H1001)+Reference!L$17,0)</f>
        <v>3443</v>
      </c>
      <c r="T1001" s="35">
        <f>ROUND((Reference!M$16*List!$H1001)+Reference!M$17,0)</f>
        <v>4112</v>
      </c>
      <c r="U1001" s="35">
        <f>ROUND((Reference!N$16*List!$H1001)+Reference!N$17,0)</f>
        <v>16590</v>
      </c>
      <c r="V1001" s="36">
        <f>ROUND((Reference!O$16*List!$H1001)+Reference!O$17,0)</f>
        <v>617</v>
      </c>
      <c r="W1001" s="36">
        <f>ROUND((Reference!P$16*List!$H1001)+Reference!P$17,0)</f>
        <v>869</v>
      </c>
      <c r="X1001" s="36">
        <f>ROUND((Reference!Q$16*List!$H1001)+Reference!Q$17,0)</f>
        <v>435</v>
      </c>
      <c r="Y1001" s="37"/>
      <c r="Z1001" s="4" t="str">
        <f t="shared" si="31"/>
        <v>RUSSELL, Kansas</v>
      </c>
      <c r="AA1001" s="42" t="s">
        <v>291</v>
      </c>
      <c r="AB1001" s="38" t="s">
        <v>54</v>
      </c>
      <c r="AC1001" s="43" t="s">
        <v>2942</v>
      </c>
      <c r="AD1001" s="45"/>
      <c r="AE1001">
        <f t="shared" si="32"/>
        <v>0.7944</v>
      </c>
    </row>
    <row r="1002" spans="1:31" x14ac:dyDescent="0.35">
      <c r="A1002" s="28" t="s">
        <v>3160</v>
      </c>
      <c r="B1002" s="28" t="s">
        <v>3161</v>
      </c>
      <c r="C1002" s="41">
        <v>99917</v>
      </c>
      <c r="D1002" s="30" t="s">
        <v>119</v>
      </c>
      <c r="E1002" s="42" t="s">
        <v>732</v>
      </c>
      <c r="F1002" s="55" t="s">
        <v>2942</v>
      </c>
      <c r="G1002" s="33" t="s">
        <v>64</v>
      </c>
      <c r="H1002" s="44">
        <v>0.7944</v>
      </c>
      <c r="I1002" s="35">
        <f>ROUND((Reference!B$16*List!$H1002)+Reference!B$17,0)</f>
        <v>950</v>
      </c>
      <c r="J1002" s="35">
        <f>ROUND((Reference!C$16*List!$H1002)+Reference!C$17,0)</f>
        <v>1417</v>
      </c>
      <c r="K1002" s="35">
        <f>ROUND((Reference!D$16*List!$H1002)+Reference!D$17,0)</f>
        <v>1698</v>
      </c>
      <c r="L1002" s="35">
        <f>ROUND((Reference!E$16*List!$H1002)+Reference!E$17,0)</f>
        <v>2099</v>
      </c>
      <c r="M1002" s="35">
        <f>ROUND((Reference!F$16*List!$H1002)+Reference!F$17,0)</f>
        <v>2187</v>
      </c>
      <c r="N1002" s="35">
        <f>ROUND((Reference!G$16*List!$H1002)+Reference!G$17,0)</f>
        <v>2475</v>
      </c>
      <c r="O1002" s="35">
        <f>ROUND((Reference!H$16*List!$H1002)+Reference!H$17,0)</f>
        <v>2570</v>
      </c>
      <c r="P1002" s="35">
        <f>ROUND((Reference!I$16*List!$H1002)+Reference!I$17,0)</f>
        <v>2671</v>
      </c>
      <c r="Q1002" s="35">
        <f>ROUND((Reference!J$16*List!$H1002)+Reference!J$17,0)</f>
        <v>3093</v>
      </c>
      <c r="R1002" s="35">
        <f>ROUND((Reference!K$16*List!$H1002)+Reference!K$17,0)</f>
        <v>3191</v>
      </c>
      <c r="S1002" s="35">
        <f>ROUND((Reference!L$16*List!$H1002)+Reference!L$17,0)</f>
        <v>3443</v>
      </c>
      <c r="T1002" s="35">
        <f>ROUND((Reference!M$16*List!$H1002)+Reference!M$17,0)</f>
        <v>4112</v>
      </c>
      <c r="U1002" s="35">
        <f>ROUND((Reference!N$16*List!$H1002)+Reference!N$17,0)</f>
        <v>16590</v>
      </c>
      <c r="V1002" s="36">
        <f>ROUND((Reference!O$16*List!$H1002)+Reference!O$17,0)</f>
        <v>617</v>
      </c>
      <c r="W1002" s="36">
        <f>ROUND((Reference!P$16*List!$H1002)+Reference!P$17,0)</f>
        <v>869</v>
      </c>
      <c r="X1002" s="36">
        <f>ROUND((Reference!Q$16*List!$H1002)+Reference!Q$17,0)</f>
        <v>435</v>
      </c>
      <c r="Y1002" s="37"/>
      <c r="Z1002" s="4" t="str">
        <f t="shared" si="31"/>
        <v>SALINE, Kansas</v>
      </c>
      <c r="AA1002" s="42" t="s">
        <v>732</v>
      </c>
      <c r="AB1002" s="38" t="s">
        <v>54</v>
      </c>
      <c r="AC1002" s="43" t="s">
        <v>2942</v>
      </c>
      <c r="AD1002" s="45"/>
      <c r="AE1002">
        <f t="shared" si="32"/>
        <v>0.7944</v>
      </c>
    </row>
    <row r="1003" spans="1:31" x14ac:dyDescent="0.35">
      <c r="A1003" s="28" t="s">
        <v>3162</v>
      </c>
      <c r="B1003" s="28" t="s">
        <v>3163</v>
      </c>
      <c r="C1003" s="41">
        <v>99917</v>
      </c>
      <c r="D1003" s="30" t="s">
        <v>119</v>
      </c>
      <c r="E1003" s="42" t="s">
        <v>736</v>
      </c>
      <c r="F1003" s="55" t="s">
        <v>2942</v>
      </c>
      <c r="G1003" s="33" t="s">
        <v>64</v>
      </c>
      <c r="H1003" s="44">
        <v>0.7944</v>
      </c>
      <c r="I1003" s="35">
        <f>ROUND((Reference!B$16*List!$H1003)+Reference!B$17,0)</f>
        <v>950</v>
      </c>
      <c r="J1003" s="35">
        <f>ROUND((Reference!C$16*List!$H1003)+Reference!C$17,0)</f>
        <v>1417</v>
      </c>
      <c r="K1003" s="35">
        <f>ROUND((Reference!D$16*List!$H1003)+Reference!D$17,0)</f>
        <v>1698</v>
      </c>
      <c r="L1003" s="35">
        <f>ROUND((Reference!E$16*List!$H1003)+Reference!E$17,0)</f>
        <v>2099</v>
      </c>
      <c r="M1003" s="35">
        <f>ROUND((Reference!F$16*List!$H1003)+Reference!F$17,0)</f>
        <v>2187</v>
      </c>
      <c r="N1003" s="35">
        <f>ROUND((Reference!G$16*List!$H1003)+Reference!G$17,0)</f>
        <v>2475</v>
      </c>
      <c r="O1003" s="35">
        <f>ROUND((Reference!H$16*List!$H1003)+Reference!H$17,0)</f>
        <v>2570</v>
      </c>
      <c r="P1003" s="35">
        <f>ROUND((Reference!I$16*List!$H1003)+Reference!I$17,0)</f>
        <v>2671</v>
      </c>
      <c r="Q1003" s="35">
        <f>ROUND((Reference!J$16*List!$H1003)+Reference!J$17,0)</f>
        <v>3093</v>
      </c>
      <c r="R1003" s="35">
        <f>ROUND((Reference!K$16*List!$H1003)+Reference!K$17,0)</f>
        <v>3191</v>
      </c>
      <c r="S1003" s="35">
        <f>ROUND((Reference!L$16*List!$H1003)+Reference!L$17,0)</f>
        <v>3443</v>
      </c>
      <c r="T1003" s="35">
        <f>ROUND((Reference!M$16*List!$H1003)+Reference!M$17,0)</f>
        <v>4112</v>
      </c>
      <c r="U1003" s="35">
        <f>ROUND((Reference!N$16*List!$H1003)+Reference!N$17,0)</f>
        <v>16590</v>
      </c>
      <c r="V1003" s="36">
        <f>ROUND((Reference!O$16*List!$H1003)+Reference!O$17,0)</f>
        <v>617</v>
      </c>
      <c r="W1003" s="36">
        <f>ROUND((Reference!P$16*List!$H1003)+Reference!P$17,0)</f>
        <v>869</v>
      </c>
      <c r="X1003" s="36">
        <f>ROUND((Reference!Q$16*List!$H1003)+Reference!Q$17,0)</f>
        <v>435</v>
      </c>
      <c r="Y1003" s="37"/>
      <c r="Z1003" s="4" t="str">
        <f t="shared" si="31"/>
        <v>SCOTT, Kansas</v>
      </c>
      <c r="AA1003" s="42" t="s">
        <v>736</v>
      </c>
      <c r="AB1003" s="38" t="s">
        <v>54</v>
      </c>
      <c r="AC1003" s="43" t="s">
        <v>2942</v>
      </c>
      <c r="AD1003" s="45"/>
      <c r="AE1003">
        <f t="shared" si="32"/>
        <v>0.7944</v>
      </c>
    </row>
    <row r="1004" spans="1:31" x14ac:dyDescent="0.35">
      <c r="A1004" s="28" t="s">
        <v>3164</v>
      </c>
      <c r="B1004" s="28" t="s">
        <v>3165</v>
      </c>
      <c r="C1004" s="41">
        <v>48620</v>
      </c>
      <c r="D1004" s="30" t="s">
        <v>1780</v>
      </c>
      <c r="E1004" s="42" t="s">
        <v>1256</v>
      </c>
      <c r="F1004" s="54" t="s">
        <v>2942</v>
      </c>
      <c r="G1004" s="33" t="s">
        <v>53</v>
      </c>
      <c r="H1004" s="44">
        <v>0.83900000000000008</v>
      </c>
      <c r="I1004" s="35">
        <f>ROUND((Reference!B$16*List!$H1004)+Reference!B$17,0)</f>
        <v>988</v>
      </c>
      <c r="J1004" s="35">
        <f>ROUND((Reference!C$16*List!$H1004)+Reference!C$17,0)</f>
        <v>1474</v>
      </c>
      <c r="K1004" s="35">
        <f>ROUND((Reference!D$16*List!$H1004)+Reference!D$17,0)</f>
        <v>1766</v>
      </c>
      <c r="L1004" s="35">
        <f>ROUND((Reference!E$16*List!$H1004)+Reference!E$17,0)</f>
        <v>2183</v>
      </c>
      <c r="M1004" s="35">
        <f>ROUND((Reference!F$16*List!$H1004)+Reference!F$17,0)</f>
        <v>2275</v>
      </c>
      <c r="N1004" s="35">
        <f>ROUND((Reference!G$16*List!$H1004)+Reference!G$17,0)</f>
        <v>2575</v>
      </c>
      <c r="O1004" s="35">
        <f>ROUND((Reference!H$16*List!$H1004)+Reference!H$17,0)</f>
        <v>2673</v>
      </c>
      <c r="P1004" s="35">
        <f>ROUND((Reference!I$16*List!$H1004)+Reference!I$17,0)</f>
        <v>2779</v>
      </c>
      <c r="Q1004" s="35">
        <f>ROUND((Reference!J$16*List!$H1004)+Reference!J$17,0)</f>
        <v>3217</v>
      </c>
      <c r="R1004" s="35">
        <f>ROUND((Reference!K$16*List!$H1004)+Reference!K$17,0)</f>
        <v>3319</v>
      </c>
      <c r="S1004" s="35">
        <f>ROUND((Reference!L$16*List!$H1004)+Reference!L$17,0)</f>
        <v>3581</v>
      </c>
      <c r="T1004" s="35">
        <f>ROUND((Reference!M$16*List!$H1004)+Reference!M$17,0)</f>
        <v>4277</v>
      </c>
      <c r="U1004" s="35">
        <f>ROUND((Reference!N$16*List!$H1004)+Reference!N$17,0)</f>
        <v>17258</v>
      </c>
      <c r="V1004" s="36">
        <f>ROUND((Reference!O$16*List!$H1004)+Reference!O$17,0)</f>
        <v>642</v>
      </c>
      <c r="W1004" s="36">
        <f>ROUND((Reference!P$16*List!$H1004)+Reference!P$17,0)</f>
        <v>904</v>
      </c>
      <c r="X1004" s="36">
        <f>ROUND((Reference!Q$16*List!$H1004)+Reference!Q$17,0)</f>
        <v>452</v>
      </c>
      <c r="Y1004" s="37"/>
      <c r="Z1004" s="4" t="str">
        <f t="shared" si="31"/>
        <v>SEDGWICK, Kansas</v>
      </c>
      <c r="AA1004" s="42" t="s">
        <v>1256</v>
      </c>
      <c r="AB1004" s="38" t="s">
        <v>54</v>
      </c>
      <c r="AC1004" s="43" t="s">
        <v>2942</v>
      </c>
      <c r="AD1004" s="45"/>
      <c r="AE1004">
        <f t="shared" si="32"/>
        <v>0.83900000000000008</v>
      </c>
    </row>
    <row r="1005" spans="1:31" x14ac:dyDescent="0.35">
      <c r="A1005" s="28" t="s">
        <v>3166</v>
      </c>
      <c r="B1005" s="28" t="s">
        <v>3167</v>
      </c>
      <c r="C1005" s="41">
        <v>99917</v>
      </c>
      <c r="D1005" s="30" t="s">
        <v>119</v>
      </c>
      <c r="E1005" s="42" t="s">
        <v>3168</v>
      </c>
      <c r="F1005" s="55" t="s">
        <v>2942</v>
      </c>
      <c r="G1005" s="33" t="s">
        <v>64</v>
      </c>
      <c r="H1005" s="40">
        <v>0.7944</v>
      </c>
      <c r="I1005" s="35">
        <f>ROUND((Reference!B$16*List!$H1005)+Reference!B$17,0)</f>
        <v>950</v>
      </c>
      <c r="J1005" s="35">
        <f>ROUND((Reference!C$16*List!$H1005)+Reference!C$17,0)</f>
        <v>1417</v>
      </c>
      <c r="K1005" s="35">
        <f>ROUND((Reference!D$16*List!$H1005)+Reference!D$17,0)</f>
        <v>1698</v>
      </c>
      <c r="L1005" s="35">
        <f>ROUND((Reference!E$16*List!$H1005)+Reference!E$17,0)</f>
        <v>2099</v>
      </c>
      <c r="M1005" s="35">
        <f>ROUND((Reference!F$16*List!$H1005)+Reference!F$17,0)</f>
        <v>2187</v>
      </c>
      <c r="N1005" s="35">
        <f>ROUND((Reference!G$16*List!$H1005)+Reference!G$17,0)</f>
        <v>2475</v>
      </c>
      <c r="O1005" s="35">
        <f>ROUND((Reference!H$16*List!$H1005)+Reference!H$17,0)</f>
        <v>2570</v>
      </c>
      <c r="P1005" s="35">
        <f>ROUND((Reference!I$16*List!$H1005)+Reference!I$17,0)</f>
        <v>2671</v>
      </c>
      <c r="Q1005" s="35">
        <f>ROUND((Reference!J$16*List!$H1005)+Reference!J$17,0)</f>
        <v>3093</v>
      </c>
      <c r="R1005" s="35">
        <f>ROUND((Reference!K$16*List!$H1005)+Reference!K$17,0)</f>
        <v>3191</v>
      </c>
      <c r="S1005" s="35">
        <f>ROUND((Reference!L$16*List!$H1005)+Reference!L$17,0)</f>
        <v>3443</v>
      </c>
      <c r="T1005" s="35">
        <f>ROUND((Reference!M$16*List!$H1005)+Reference!M$17,0)</f>
        <v>4112</v>
      </c>
      <c r="U1005" s="35">
        <f>ROUND((Reference!N$16*List!$H1005)+Reference!N$17,0)</f>
        <v>16590</v>
      </c>
      <c r="V1005" s="36">
        <f>ROUND((Reference!O$16*List!$H1005)+Reference!O$17,0)</f>
        <v>617</v>
      </c>
      <c r="W1005" s="36">
        <f>ROUND((Reference!P$16*List!$H1005)+Reference!P$17,0)</f>
        <v>869</v>
      </c>
      <c r="X1005" s="36">
        <f>ROUND((Reference!Q$16*List!$H1005)+Reference!Q$17,0)</f>
        <v>435</v>
      </c>
      <c r="Y1005" s="37"/>
      <c r="Z1005" s="4" t="str">
        <f t="shared" si="31"/>
        <v>SEWARD, Kansas</v>
      </c>
      <c r="AA1005" s="31" t="s">
        <v>3168</v>
      </c>
      <c r="AB1005" s="38" t="s">
        <v>54</v>
      </c>
      <c r="AC1005" s="32" t="s">
        <v>2942</v>
      </c>
      <c r="AD1005" s="39"/>
      <c r="AE1005">
        <f t="shared" si="32"/>
        <v>0.7944</v>
      </c>
    </row>
    <row r="1006" spans="1:31" x14ac:dyDescent="0.35">
      <c r="A1006" s="28" t="s">
        <v>3169</v>
      </c>
      <c r="B1006" s="28" t="s">
        <v>3170</v>
      </c>
      <c r="C1006" s="41">
        <v>45820</v>
      </c>
      <c r="D1006" s="30" t="s">
        <v>1685</v>
      </c>
      <c r="E1006" s="42" t="s">
        <v>3171</v>
      </c>
      <c r="F1006" s="54" t="s">
        <v>2942</v>
      </c>
      <c r="G1006" s="33" t="s">
        <v>53</v>
      </c>
      <c r="H1006" s="44">
        <v>0.83090000000000008</v>
      </c>
      <c r="I1006" s="35">
        <f>ROUND((Reference!B$16*List!$H1006)+Reference!B$17,0)</f>
        <v>981</v>
      </c>
      <c r="J1006" s="35">
        <f>ROUND((Reference!C$16*List!$H1006)+Reference!C$17,0)</f>
        <v>1464</v>
      </c>
      <c r="K1006" s="35">
        <f>ROUND((Reference!D$16*List!$H1006)+Reference!D$17,0)</f>
        <v>1754</v>
      </c>
      <c r="L1006" s="35">
        <f>ROUND((Reference!E$16*List!$H1006)+Reference!E$17,0)</f>
        <v>2168</v>
      </c>
      <c r="M1006" s="35">
        <f>ROUND((Reference!F$16*List!$H1006)+Reference!F$17,0)</f>
        <v>2259</v>
      </c>
      <c r="N1006" s="35">
        <f>ROUND((Reference!G$16*List!$H1006)+Reference!G$17,0)</f>
        <v>2557</v>
      </c>
      <c r="O1006" s="35">
        <f>ROUND((Reference!H$16*List!$H1006)+Reference!H$17,0)</f>
        <v>2655</v>
      </c>
      <c r="P1006" s="35">
        <f>ROUND((Reference!I$16*List!$H1006)+Reference!I$17,0)</f>
        <v>2759</v>
      </c>
      <c r="Q1006" s="35">
        <f>ROUND((Reference!J$16*List!$H1006)+Reference!J$17,0)</f>
        <v>3195</v>
      </c>
      <c r="R1006" s="35">
        <f>ROUND((Reference!K$16*List!$H1006)+Reference!K$17,0)</f>
        <v>3296</v>
      </c>
      <c r="S1006" s="35">
        <f>ROUND((Reference!L$16*List!$H1006)+Reference!L$17,0)</f>
        <v>3556</v>
      </c>
      <c r="T1006" s="35">
        <f>ROUND((Reference!M$16*List!$H1006)+Reference!M$17,0)</f>
        <v>4247</v>
      </c>
      <c r="U1006" s="35">
        <f>ROUND((Reference!N$16*List!$H1006)+Reference!N$17,0)</f>
        <v>17136</v>
      </c>
      <c r="V1006" s="36">
        <f>ROUND((Reference!O$16*List!$H1006)+Reference!O$17,0)</f>
        <v>637</v>
      </c>
      <c r="W1006" s="36">
        <f>ROUND((Reference!P$16*List!$H1006)+Reference!P$17,0)</f>
        <v>898</v>
      </c>
      <c r="X1006" s="36">
        <f>ROUND((Reference!Q$16*List!$H1006)+Reference!Q$17,0)</f>
        <v>449</v>
      </c>
      <c r="Y1006" s="37"/>
      <c r="Z1006" s="4" t="str">
        <f t="shared" si="31"/>
        <v>SHAWNEE, Kansas</v>
      </c>
      <c r="AA1006" s="42" t="s">
        <v>3171</v>
      </c>
      <c r="AB1006" s="38" t="s">
        <v>54</v>
      </c>
      <c r="AC1006" s="43" t="s">
        <v>2942</v>
      </c>
      <c r="AD1006" s="45"/>
      <c r="AE1006">
        <f t="shared" si="32"/>
        <v>0.83090000000000008</v>
      </c>
    </row>
    <row r="1007" spans="1:31" x14ac:dyDescent="0.35">
      <c r="A1007" s="28" t="s">
        <v>3172</v>
      </c>
      <c r="B1007" s="28" t="s">
        <v>3173</v>
      </c>
      <c r="C1007" s="29">
        <v>99917</v>
      </c>
      <c r="D1007" s="30" t="s">
        <v>119</v>
      </c>
      <c r="E1007" s="31" t="s">
        <v>3174</v>
      </c>
      <c r="F1007" s="55" t="s">
        <v>2942</v>
      </c>
      <c r="G1007" s="33" t="s">
        <v>64</v>
      </c>
      <c r="H1007" s="44">
        <v>0.7944</v>
      </c>
      <c r="I1007" s="35">
        <f>ROUND((Reference!B$16*List!$H1007)+Reference!B$17,0)</f>
        <v>950</v>
      </c>
      <c r="J1007" s="35">
        <f>ROUND((Reference!C$16*List!$H1007)+Reference!C$17,0)</f>
        <v>1417</v>
      </c>
      <c r="K1007" s="35">
        <f>ROUND((Reference!D$16*List!$H1007)+Reference!D$17,0)</f>
        <v>1698</v>
      </c>
      <c r="L1007" s="35">
        <f>ROUND((Reference!E$16*List!$H1007)+Reference!E$17,0)</f>
        <v>2099</v>
      </c>
      <c r="M1007" s="35">
        <f>ROUND((Reference!F$16*List!$H1007)+Reference!F$17,0)</f>
        <v>2187</v>
      </c>
      <c r="N1007" s="35">
        <f>ROUND((Reference!G$16*List!$H1007)+Reference!G$17,0)</f>
        <v>2475</v>
      </c>
      <c r="O1007" s="35">
        <f>ROUND((Reference!H$16*List!$H1007)+Reference!H$17,0)</f>
        <v>2570</v>
      </c>
      <c r="P1007" s="35">
        <f>ROUND((Reference!I$16*List!$H1007)+Reference!I$17,0)</f>
        <v>2671</v>
      </c>
      <c r="Q1007" s="35">
        <f>ROUND((Reference!J$16*List!$H1007)+Reference!J$17,0)</f>
        <v>3093</v>
      </c>
      <c r="R1007" s="35">
        <f>ROUND((Reference!K$16*List!$H1007)+Reference!K$17,0)</f>
        <v>3191</v>
      </c>
      <c r="S1007" s="35">
        <f>ROUND((Reference!L$16*List!$H1007)+Reference!L$17,0)</f>
        <v>3443</v>
      </c>
      <c r="T1007" s="35">
        <f>ROUND((Reference!M$16*List!$H1007)+Reference!M$17,0)</f>
        <v>4112</v>
      </c>
      <c r="U1007" s="35">
        <f>ROUND((Reference!N$16*List!$H1007)+Reference!N$17,0)</f>
        <v>16590</v>
      </c>
      <c r="V1007" s="36">
        <f>ROUND((Reference!O$16*List!$H1007)+Reference!O$17,0)</f>
        <v>617</v>
      </c>
      <c r="W1007" s="36">
        <f>ROUND((Reference!P$16*List!$H1007)+Reference!P$17,0)</f>
        <v>869</v>
      </c>
      <c r="X1007" s="36">
        <f>ROUND((Reference!Q$16*List!$H1007)+Reference!Q$17,0)</f>
        <v>435</v>
      </c>
      <c r="Y1007" s="37"/>
      <c r="Z1007" s="4" t="str">
        <f t="shared" si="31"/>
        <v>SHERIDAN, Kansas</v>
      </c>
      <c r="AA1007" s="42" t="s">
        <v>3174</v>
      </c>
      <c r="AB1007" s="38" t="s">
        <v>54</v>
      </c>
      <c r="AC1007" s="43" t="s">
        <v>2942</v>
      </c>
      <c r="AD1007" s="45"/>
      <c r="AE1007">
        <f t="shared" si="32"/>
        <v>0.7944</v>
      </c>
    </row>
    <row r="1008" spans="1:31" x14ac:dyDescent="0.35">
      <c r="A1008" s="28" t="s">
        <v>3175</v>
      </c>
      <c r="B1008" s="28" t="s">
        <v>3176</v>
      </c>
      <c r="C1008" s="41">
        <v>99917</v>
      </c>
      <c r="D1008" s="30" t="s">
        <v>119</v>
      </c>
      <c r="E1008" s="42" t="s">
        <v>3177</v>
      </c>
      <c r="F1008" s="55" t="s">
        <v>2942</v>
      </c>
      <c r="G1008" s="33" t="s">
        <v>64</v>
      </c>
      <c r="H1008" s="44">
        <v>0.7944</v>
      </c>
      <c r="I1008" s="35">
        <f>ROUND((Reference!B$16*List!$H1008)+Reference!B$17,0)</f>
        <v>950</v>
      </c>
      <c r="J1008" s="35">
        <f>ROUND((Reference!C$16*List!$H1008)+Reference!C$17,0)</f>
        <v>1417</v>
      </c>
      <c r="K1008" s="35">
        <f>ROUND((Reference!D$16*List!$H1008)+Reference!D$17,0)</f>
        <v>1698</v>
      </c>
      <c r="L1008" s="35">
        <f>ROUND((Reference!E$16*List!$H1008)+Reference!E$17,0)</f>
        <v>2099</v>
      </c>
      <c r="M1008" s="35">
        <f>ROUND((Reference!F$16*List!$H1008)+Reference!F$17,0)</f>
        <v>2187</v>
      </c>
      <c r="N1008" s="35">
        <f>ROUND((Reference!G$16*List!$H1008)+Reference!G$17,0)</f>
        <v>2475</v>
      </c>
      <c r="O1008" s="35">
        <f>ROUND((Reference!H$16*List!$H1008)+Reference!H$17,0)</f>
        <v>2570</v>
      </c>
      <c r="P1008" s="35">
        <f>ROUND((Reference!I$16*List!$H1008)+Reference!I$17,0)</f>
        <v>2671</v>
      </c>
      <c r="Q1008" s="35">
        <f>ROUND((Reference!J$16*List!$H1008)+Reference!J$17,0)</f>
        <v>3093</v>
      </c>
      <c r="R1008" s="35">
        <f>ROUND((Reference!K$16*List!$H1008)+Reference!K$17,0)</f>
        <v>3191</v>
      </c>
      <c r="S1008" s="35">
        <f>ROUND((Reference!L$16*List!$H1008)+Reference!L$17,0)</f>
        <v>3443</v>
      </c>
      <c r="T1008" s="35">
        <f>ROUND((Reference!M$16*List!$H1008)+Reference!M$17,0)</f>
        <v>4112</v>
      </c>
      <c r="U1008" s="35">
        <f>ROUND((Reference!N$16*List!$H1008)+Reference!N$17,0)</f>
        <v>16590</v>
      </c>
      <c r="V1008" s="36">
        <f>ROUND((Reference!O$16*List!$H1008)+Reference!O$17,0)</f>
        <v>617</v>
      </c>
      <c r="W1008" s="36">
        <f>ROUND((Reference!P$16*List!$H1008)+Reference!P$17,0)</f>
        <v>869</v>
      </c>
      <c r="X1008" s="36">
        <f>ROUND((Reference!Q$16*List!$H1008)+Reference!Q$17,0)</f>
        <v>435</v>
      </c>
      <c r="Y1008" s="37"/>
      <c r="Z1008" s="4" t="str">
        <f t="shared" si="31"/>
        <v>SHERMAN, Kansas</v>
      </c>
      <c r="AA1008" s="42" t="s">
        <v>3177</v>
      </c>
      <c r="AB1008" s="38" t="s">
        <v>54</v>
      </c>
      <c r="AC1008" s="43" t="s">
        <v>2942</v>
      </c>
      <c r="AD1008" s="45"/>
      <c r="AE1008">
        <f t="shared" si="32"/>
        <v>0.7944</v>
      </c>
    </row>
    <row r="1009" spans="1:31" x14ac:dyDescent="0.35">
      <c r="A1009" s="28" t="s">
        <v>3178</v>
      </c>
      <c r="B1009" s="28" t="s">
        <v>3179</v>
      </c>
      <c r="C1009" s="29">
        <v>99917</v>
      </c>
      <c r="D1009" s="30" t="s">
        <v>119</v>
      </c>
      <c r="E1009" s="31" t="s">
        <v>3180</v>
      </c>
      <c r="F1009" s="55" t="s">
        <v>2942</v>
      </c>
      <c r="G1009" s="33" t="s">
        <v>64</v>
      </c>
      <c r="H1009" s="44">
        <v>0.7944</v>
      </c>
      <c r="I1009" s="35">
        <f>ROUND((Reference!B$16*List!$H1009)+Reference!B$17,0)</f>
        <v>950</v>
      </c>
      <c r="J1009" s="35">
        <f>ROUND((Reference!C$16*List!$H1009)+Reference!C$17,0)</f>
        <v>1417</v>
      </c>
      <c r="K1009" s="35">
        <f>ROUND((Reference!D$16*List!$H1009)+Reference!D$17,0)</f>
        <v>1698</v>
      </c>
      <c r="L1009" s="35">
        <f>ROUND((Reference!E$16*List!$H1009)+Reference!E$17,0)</f>
        <v>2099</v>
      </c>
      <c r="M1009" s="35">
        <f>ROUND((Reference!F$16*List!$H1009)+Reference!F$17,0)</f>
        <v>2187</v>
      </c>
      <c r="N1009" s="35">
        <f>ROUND((Reference!G$16*List!$H1009)+Reference!G$17,0)</f>
        <v>2475</v>
      </c>
      <c r="O1009" s="35">
        <f>ROUND((Reference!H$16*List!$H1009)+Reference!H$17,0)</f>
        <v>2570</v>
      </c>
      <c r="P1009" s="35">
        <f>ROUND((Reference!I$16*List!$H1009)+Reference!I$17,0)</f>
        <v>2671</v>
      </c>
      <c r="Q1009" s="35">
        <f>ROUND((Reference!J$16*List!$H1009)+Reference!J$17,0)</f>
        <v>3093</v>
      </c>
      <c r="R1009" s="35">
        <f>ROUND((Reference!K$16*List!$H1009)+Reference!K$17,0)</f>
        <v>3191</v>
      </c>
      <c r="S1009" s="35">
        <f>ROUND((Reference!L$16*List!$H1009)+Reference!L$17,0)</f>
        <v>3443</v>
      </c>
      <c r="T1009" s="35">
        <f>ROUND((Reference!M$16*List!$H1009)+Reference!M$17,0)</f>
        <v>4112</v>
      </c>
      <c r="U1009" s="35">
        <f>ROUND((Reference!N$16*List!$H1009)+Reference!N$17,0)</f>
        <v>16590</v>
      </c>
      <c r="V1009" s="36">
        <f>ROUND((Reference!O$16*List!$H1009)+Reference!O$17,0)</f>
        <v>617</v>
      </c>
      <c r="W1009" s="36">
        <f>ROUND((Reference!P$16*List!$H1009)+Reference!P$17,0)</f>
        <v>869</v>
      </c>
      <c r="X1009" s="36">
        <f>ROUND((Reference!Q$16*List!$H1009)+Reference!Q$17,0)</f>
        <v>435</v>
      </c>
      <c r="Y1009" s="37"/>
      <c r="Z1009" s="4" t="str">
        <f t="shared" si="31"/>
        <v>SMITH, Kansas</v>
      </c>
      <c r="AA1009" s="42" t="s">
        <v>3180</v>
      </c>
      <c r="AB1009" s="38" t="s">
        <v>54</v>
      </c>
      <c r="AC1009" s="43" t="s">
        <v>2942</v>
      </c>
      <c r="AD1009" s="45"/>
      <c r="AE1009">
        <f t="shared" si="32"/>
        <v>0.7944</v>
      </c>
    </row>
    <row r="1010" spans="1:31" x14ac:dyDescent="0.35">
      <c r="A1010" s="28" t="s">
        <v>3181</v>
      </c>
      <c r="B1010" s="28" t="s">
        <v>3182</v>
      </c>
      <c r="C1010" s="41">
        <v>99917</v>
      </c>
      <c r="D1010" s="30" t="s">
        <v>119</v>
      </c>
      <c r="E1010" s="42" t="s">
        <v>3183</v>
      </c>
      <c r="F1010" s="55" t="s">
        <v>2942</v>
      </c>
      <c r="G1010" s="33" t="s">
        <v>64</v>
      </c>
      <c r="H1010" s="44">
        <v>0.7944</v>
      </c>
      <c r="I1010" s="35">
        <f>ROUND((Reference!B$16*List!$H1010)+Reference!B$17,0)</f>
        <v>950</v>
      </c>
      <c r="J1010" s="35">
        <f>ROUND((Reference!C$16*List!$H1010)+Reference!C$17,0)</f>
        <v>1417</v>
      </c>
      <c r="K1010" s="35">
        <f>ROUND((Reference!D$16*List!$H1010)+Reference!D$17,0)</f>
        <v>1698</v>
      </c>
      <c r="L1010" s="35">
        <f>ROUND((Reference!E$16*List!$H1010)+Reference!E$17,0)</f>
        <v>2099</v>
      </c>
      <c r="M1010" s="35">
        <f>ROUND((Reference!F$16*List!$H1010)+Reference!F$17,0)</f>
        <v>2187</v>
      </c>
      <c r="N1010" s="35">
        <f>ROUND((Reference!G$16*List!$H1010)+Reference!G$17,0)</f>
        <v>2475</v>
      </c>
      <c r="O1010" s="35">
        <f>ROUND((Reference!H$16*List!$H1010)+Reference!H$17,0)</f>
        <v>2570</v>
      </c>
      <c r="P1010" s="35">
        <f>ROUND((Reference!I$16*List!$H1010)+Reference!I$17,0)</f>
        <v>2671</v>
      </c>
      <c r="Q1010" s="35">
        <f>ROUND((Reference!J$16*List!$H1010)+Reference!J$17,0)</f>
        <v>3093</v>
      </c>
      <c r="R1010" s="35">
        <f>ROUND((Reference!K$16*List!$H1010)+Reference!K$17,0)</f>
        <v>3191</v>
      </c>
      <c r="S1010" s="35">
        <f>ROUND((Reference!L$16*List!$H1010)+Reference!L$17,0)</f>
        <v>3443</v>
      </c>
      <c r="T1010" s="35">
        <f>ROUND((Reference!M$16*List!$H1010)+Reference!M$17,0)</f>
        <v>4112</v>
      </c>
      <c r="U1010" s="35">
        <f>ROUND((Reference!N$16*List!$H1010)+Reference!N$17,0)</f>
        <v>16590</v>
      </c>
      <c r="V1010" s="36">
        <f>ROUND((Reference!O$16*List!$H1010)+Reference!O$17,0)</f>
        <v>617</v>
      </c>
      <c r="W1010" s="36">
        <f>ROUND((Reference!P$16*List!$H1010)+Reference!P$17,0)</f>
        <v>869</v>
      </c>
      <c r="X1010" s="36">
        <f>ROUND((Reference!Q$16*List!$H1010)+Reference!Q$17,0)</f>
        <v>435</v>
      </c>
      <c r="Y1010" s="37"/>
      <c r="Z1010" s="4" t="str">
        <f t="shared" si="31"/>
        <v>STAFFORD, Kansas</v>
      </c>
      <c r="AA1010" s="42" t="s">
        <v>3183</v>
      </c>
      <c r="AB1010" s="38" t="s">
        <v>54</v>
      </c>
      <c r="AC1010" s="43" t="s">
        <v>2942</v>
      </c>
      <c r="AD1010" s="45"/>
      <c r="AE1010">
        <f t="shared" si="32"/>
        <v>0.7944</v>
      </c>
    </row>
    <row r="1011" spans="1:31" x14ac:dyDescent="0.35">
      <c r="A1011" s="28" t="s">
        <v>3184</v>
      </c>
      <c r="B1011" s="28" t="s">
        <v>3185</v>
      </c>
      <c r="C1011" s="41">
        <v>99917</v>
      </c>
      <c r="D1011" s="30" t="s">
        <v>119</v>
      </c>
      <c r="E1011" s="42" t="s">
        <v>3186</v>
      </c>
      <c r="F1011" s="55" t="s">
        <v>2942</v>
      </c>
      <c r="G1011" s="33" t="s">
        <v>64</v>
      </c>
      <c r="H1011" s="40">
        <v>0.7944</v>
      </c>
      <c r="I1011" s="35">
        <f>ROUND((Reference!B$16*List!$H1011)+Reference!B$17,0)</f>
        <v>950</v>
      </c>
      <c r="J1011" s="35">
        <f>ROUND((Reference!C$16*List!$H1011)+Reference!C$17,0)</f>
        <v>1417</v>
      </c>
      <c r="K1011" s="35">
        <f>ROUND((Reference!D$16*List!$H1011)+Reference!D$17,0)</f>
        <v>1698</v>
      </c>
      <c r="L1011" s="35">
        <f>ROUND((Reference!E$16*List!$H1011)+Reference!E$17,0)</f>
        <v>2099</v>
      </c>
      <c r="M1011" s="35">
        <f>ROUND((Reference!F$16*List!$H1011)+Reference!F$17,0)</f>
        <v>2187</v>
      </c>
      <c r="N1011" s="35">
        <f>ROUND((Reference!G$16*List!$H1011)+Reference!G$17,0)</f>
        <v>2475</v>
      </c>
      <c r="O1011" s="35">
        <f>ROUND((Reference!H$16*List!$H1011)+Reference!H$17,0)</f>
        <v>2570</v>
      </c>
      <c r="P1011" s="35">
        <f>ROUND((Reference!I$16*List!$H1011)+Reference!I$17,0)</f>
        <v>2671</v>
      </c>
      <c r="Q1011" s="35">
        <f>ROUND((Reference!J$16*List!$H1011)+Reference!J$17,0)</f>
        <v>3093</v>
      </c>
      <c r="R1011" s="35">
        <f>ROUND((Reference!K$16*List!$H1011)+Reference!K$17,0)</f>
        <v>3191</v>
      </c>
      <c r="S1011" s="35">
        <f>ROUND((Reference!L$16*List!$H1011)+Reference!L$17,0)</f>
        <v>3443</v>
      </c>
      <c r="T1011" s="35">
        <f>ROUND((Reference!M$16*List!$H1011)+Reference!M$17,0)</f>
        <v>4112</v>
      </c>
      <c r="U1011" s="35">
        <f>ROUND((Reference!N$16*List!$H1011)+Reference!N$17,0)</f>
        <v>16590</v>
      </c>
      <c r="V1011" s="36">
        <f>ROUND((Reference!O$16*List!$H1011)+Reference!O$17,0)</f>
        <v>617</v>
      </c>
      <c r="W1011" s="36">
        <f>ROUND((Reference!P$16*List!$H1011)+Reference!P$17,0)</f>
        <v>869</v>
      </c>
      <c r="X1011" s="36">
        <f>ROUND((Reference!Q$16*List!$H1011)+Reference!Q$17,0)</f>
        <v>435</v>
      </c>
      <c r="Y1011" s="37"/>
      <c r="Z1011" s="4" t="str">
        <f t="shared" si="31"/>
        <v>STANTON, Kansas</v>
      </c>
      <c r="AA1011" s="31" t="s">
        <v>3186</v>
      </c>
      <c r="AB1011" s="38" t="s">
        <v>54</v>
      </c>
      <c r="AC1011" s="32" t="s">
        <v>2942</v>
      </c>
      <c r="AD1011" s="39"/>
      <c r="AE1011">
        <f t="shared" si="32"/>
        <v>0.7944</v>
      </c>
    </row>
    <row r="1012" spans="1:31" x14ac:dyDescent="0.35">
      <c r="A1012" s="28" t="s">
        <v>3187</v>
      </c>
      <c r="B1012" s="28" t="s">
        <v>3188</v>
      </c>
      <c r="C1012" s="41">
        <v>99917</v>
      </c>
      <c r="D1012" s="30" t="s">
        <v>119</v>
      </c>
      <c r="E1012" s="42" t="s">
        <v>3189</v>
      </c>
      <c r="F1012" s="55" t="s">
        <v>2942</v>
      </c>
      <c r="G1012" s="33" t="s">
        <v>64</v>
      </c>
      <c r="H1012" s="44">
        <v>0.7944</v>
      </c>
      <c r="I1012" s="35">
        <f>ROUND((Reference!B$16*List!$H1012)+Reference!B$17,0)</f>
        <v>950</v>
      </c>
      <c r="J1012" s="35">
        <f>ROUND((Reference!C$16*List!$H1012)+Reference!C$17,0)</f>
        <v>1417</v>
      </c>
      <c r="K1012" s="35">
        <f>ROUND((Reference!D$16*List!$H1012)+Reference!D$17,0)</f>
        <v>1698</v>
      </c>
      <c r="L1012" s="35">
        <f>ROUND((Reference!E$16*List!$H1012)+Reference!E$17,0)</f>
        <v>2099</v>
      </c>
      <c r="M1012" s="35">
        <f>ROUND((Reference!F$16*List!$H1012)+Reference!F$17,0)</f>
        <v>2187</v>
      </c>
      <c r="N1012" s="35">
        <f>ROUND((Reference!G$16*List!$H1012)+Reference!G$17,0)</f>
        <v>2475</v>
      </c>
      <c r="O1012" s="35">
        <f>ROUND((Reference!H$16*List!$H1012)+Reference!H$17,0)</f>
        <v>2570</v>
      </c>
      <c r="P1012" s="35">
        <f>ROUND((Reference!I$16*List!$H1012)+Reference!I$17,0)</f>
        <v>2671</v>
      </c>
      <c r="Q1012" s="35">
        <f>ROUND((Reference!J$16*List!$H1012)+Reference!J$17,0)</f>
        <v>3093</v>
      </c>
      <c r="R1012" s="35">
        <f>ROUND((Reference!K$16*List!$H1012)+Reference!K$17,0)</f>
        <v>3191</v>
      </c>
      <c r="S1012" s="35">
        <f>ROUND((Reference!L$16*List!$H1012)+Reference!L$17,0)</f>
        <v>3443</v>
      </c>
      <c r="T1012" s="35">
        <f>ROUND((Reference!M$16*List!$H1012)+Reference!M$17,0)</f>
        <v>4112</v>
      </c>
      <c r="U1012" s="35">
        <f>ROUND((Reference!N$16*List!$H1012)+Reference!N$17,0)</f>
        <v>16590</v>
      </c>
      <c r="V1012" s="36">
        <f>ROUND((Reference!O$16*List!$H1012)+Reference!O$17,0)</f>
        <v>617</v>
      </c>
      <c r="W1012" s="36">
        <f>ROUND((Reference!P$16*List!$H1012)+Reference!P$17,0)</f>
        <v>869</v>
      </c>
      <c r="X1012" s="36">
        <f>ROUND((Reference!Q$16*List!$H1012)+Reference!Q$17,0)</f>
        <v>435</v>
      </c>
      <c r="Y1012" s="37"/>
      <c r="Z1012" s="4" t="str">
        <f t="shared" si="31"/>
        <v>STEVENS, Kansas</v>
      </c>
      <c r="AA1012" s="42" t="s">
        <v>3189</v>
      </c>
      <c r="AB1012" s="38" t="s">
        <v>54</v>
      </c>
      <c r="AC1012" s="43" t="s">
        <v>2942</v>
      </c>
      <c r="AD1012" s="45"/>
      <c r="AE1012">
        <f t="shared" si="32"/>
        <v>0.7944</v>
      </c>
    </row>
    <row r="1013" spans="1:31" x14ac:dyDescent="0.35">
      <c r="A1013" s="28" t="s">
        <v>3190</v>
      </c>
      <c r="B1013" s="28" t="s">
        <v>3191</v>
      </c>
      <c r="C1013" s="41">
        <v>48620</v>
      </c>
      <c r="D1013" s="30" t="s">
        <v>1780</v>
      </c>
      <c r="E1013" s="42" t="s">
        <v>3192</v>
      </c>
      <c r="F1013" s="54" t="s">
        <v>2942</v>
      </c>
      <c r="G1013" s="33" t="s">
        <v>53</v>
      </c>
      <c r="H1013" s="40">
        <v>0.83900000000000008</v>
      </c>
      <c r="I1013" s="35">
        <f>ROUND((Reference!B$16*List!$H1013)+Reference!B$17,0)</f>
        <v>988</v>
      </c>
      <c r="J1013" s="35">
        <f>ROUND((Reference!C$16*List!$H1013)+Reference!C$17,0)</f>
        <v>1474</v>
      </c>
      <c r="K1013" s="35">
        <f>ROUND((Reference!D$16*List!$H1013)+Reference!D$17,0)</f>
        <v>1766</v>
      </c>
      <c r="L1013" s="35">
        <f>ROUND((Reference!E$16*List!$H1013)+Reference!E$17,0)</f>
        <v>2183</v>
      </c>
      <c r="M1013" s="35">
        <f>ROUND((Reference!F$16*List!$H1013)+Reference!F$17,0)</f>
        <v>2275</v>
      </c>
      <c r="N1013" s="35">
        <f>ROUND((Reference!G$16*List!$H1013)+Reference!G$17,0)</f>
        <v>2575</v>
      </c>
      <c r="O1013" s="35">
        <f>ROUND((Reference!H$16*List!$H1013)+Reference!H$17,0)</f>
        <v>2673</v>
      </c>
      <c r="P1013" s="35">
        <f>ROUND((Reference!I$16*List!$H1013)+Reference!I$17,0)</f>
        <v>2779</v>
      </c>
      <c r="Q1013" s="35">
        <f>ROUND((Reference!J$16*List!$H1013)+Reference!J$17,0)</f>
        <v>3217</v>
      </c>
      <c r="R1013" s="35">
        <f>ROUND((Reference!K$16*List!$H1013)+Reference!K$17,0)</f>
        <v>3319</v>
      </c>
      <c r="S1013" s="35">
        <f>ROUND((Reference!L$16*List!$H1013)+Reference!L$17,0)</f>
        <v>3581</v>
      </c>
      <c r="T1013" s="35">
        <f>ROUND((Reference!M$16*List!$H1013)+Reference!M$17,0)</f>
        <v>4277</v>
      </c>
      <c r="U1013" s="35">
        <f>ROUND((Reference!N$16*List!$H1013)+Reference!N$17,0)</f>
        <v>17258</v>
      </c>
      <c r="V1013" s="36">
        <f>ROUND((Reference!O$16*List!$H1013)+Reference!O$17,0)</f>
        <v>642</v>
      </c>
      <c r="W1013" s="36">
        <f>ROUND((Reference!P$16*List!$H1013)+Reference!P$17,0)</f>
        <v>904</v>
      </c>
      <c r="X1013" s="36">
        <f>ROUND((Reference!Q$16*List!$H1013)+Reference!Q$17,0)</f>
        <v>452</v>
      </c>
      <c r="Y1013" s="37"/>
      <c r="Z1013" s="4" t="str">
        <f t="shared" si="31"/>
        <v>SUMNER, Kansas</v>
      </c>
      <c r="AA1013" s="31" t="s">
        <v>3192</v>
      </c>
      <c r="AB1013" s="38" t="s">
        <v>54</v>
      </c>
      <c r="AC1013" s="32" t="s">
        <v>2942</v>
      </c>
      <c r="AD1013" s="39"/>
      <c r="AE1013">
        <f t="shared" si="32"/>
        <v>0.83900000000000008</v>
      </c>
    </row>
    <row r="1014" spans="1:31" x14ac:dyDescent="0.35">
      <c r="A1014" s="28" t="s">
        <v>3193</v>
      </c>
      <c r="B1014" s="28" t="s">
        <v>3194</v>
      </c>
      <c r="C1014" s="41">
        <v>99917</v>
      </c>
      <c r="D1014" s="30" t="s">
        <v>119</v>
      </c>
      <c r="E1014" s="42" t="s">
        <v>2003</v>
      </c>
      <c r="F1014" s="55" t="s">
        <v>2942</v>
      </c>
      <c r="G1014" s="33" t="s">
        <v>64</v>
      </c>
      <c r="H1014" s="44">
        <v>0.7944</v>
      </c>
      <c r="I1014" s="35">
        <f>ROUND((Reference!B$16*List!$H1014)+Reference!B$17,0)</f>
        <v>950</v>
      </c>
      <c r="J1014" s="35">
        <f>ROUND((Reference!C$16*List!$H1014)+Reference!C$17,0)</f>
        <v>1417</v>
      </c>
      <c r="K1014" s="35">
        <f>ROUND((Reference!D$16*List!$H1014)+Reference!D$17,0)</f>
        <v>1698</v>
      </c>
      <c r="L1014" s="35">
        <f>ROUND((Reference!E$16*List!$H1014)+Reference!E$17,0)</f>
        <v>2099</v>
      </c>
      <c r="M1014" s="35">
        <f>ROUND((Reference!F$16*List!$H1014)+Reference!F$17,0)</f>
        <v>2187</v>
      </c>
      <c r="N1014" s="35">
        <f>ROUND((Reference!G$16*List!$H1014)+Reference!G$17,0)</f>
        <v>2475</v>
      </c>
      <c r="O1014" s="35">
        <f>ROUND((Reference!H$16*List!$H1014)+Reference!H$17,0)</f>
        <v>2570</v>
      </c>
      <c r="P1014" s="35">
        <f>ROUND((Reference!I$16*List!$H1014)+Reference!I$17,0)</f>
        <v>2671</v>
      </c>
      <c r="Q1014" s="35">
        <f>ROUND((Reference!J$16*List!$H1014)+Reference!J$17,0)</f>
        <v>3093</v>
      </c>
      <c r="R1014" s="35">
        <f>ROUND((Reference!K$16*List!$H1014)+Reference!K$17,0)</f>
        <v>3191</v>
      </c>
      <c r="S1014" s="35">
        <f>ROUND((Reference!L$16*List!$H1014)+Reference!L$17,0)</f>
        <v>3443</v>
      </c>
      <c r="T1014" s="35">
        <f>ROUND((Reference!M$16*List!$H1014)+Reference!M$17,0)</f>
        <v>4112</v>
      </c>
      <c r="U1014" s="35">
        <f>ROUND((Reference!N$16*List!$H1014)+Reference!N$17,0)</f>
        <v>16590</v>
      </c>
      <c r="V1014" s="36">
        <f>ROUND((Reference!O$16*List!$H1014)+Reference!O$17,0)</f>
        <v>617</v>
      </c>
      <c r="W1014" s="36">
        <f>ROUND((Reference!P$16*List!$H1014)+Reference!P$17,0)</f>
        <v>869</v>
      </c>
      <c r="X1014" s="36">
        <f>ROUND((Reference!Q$16*List!$H1014)+Reference!Q$17,0)</f>
        <v>435</v>
      </c>
      <c r="Y1014" s="37"/>
      <c r="Z1014" s="4" t="str">
        <f t="shared" si="31"/>
        <v>THOMAS, Kansas</v>
      </c>
      <c r="AA1014" s="42" t="s">
        <v>2003</v>
      </c>
      <c r="AB1014" s="38" t="s">
        <v>54</v>
      </c>
      <c r="AC1014" s="43" t="s">
        <v>2942</v>
      </c>
      <c r="AD1014" s="45"/>
      <c r="AE1014">
        <f t="shared" si="32"/>
        <v>0.7944</v>
      </c>
    </row>
    <row r="1015" spans="1:31" x14ac:dyDescent="0.35">
      <c r="A1015" s="28" t="s">
        <v>3195</v>
      </c>
      <c r="B1015" s="28" t="s">
        <v>3196</v>
      </c>
      <c r="C1015" s="29">
        <v>99917</v>
      </c>
      <c r="D1015" s="30" t="s">
        <v>119</v>
      </c>
      <c r="E1015" s="31" t="s">
        <v>3197</v>
      </c>
      <c r="F1015" s="55" t="s">
        <v>2942</v>
      </c>
      <c r="G1015" s="33" t="s">
        <v>64</v>
      </c>
      <c r="H1015" s="44">
        <v>0.7944</v>
      </c>
      <c r="I1015" s="35">
        <f>ROUND((Reference!B$16*List!$H1015)+Reference!B$17,0)</f>
        <v>950</v>
      </c>
      <c r="J1015" s="35">
        <f>ROUND((Reference!C$16*List!$H1015)+Reference!C$17,0)</f>
        <v>1417</v>
      </c>
      <c r="K1015" s="35">
        <f>ROUND((Reference!D$16*List!$H1015)+Reference!D$17,0)</f>
        <v>1698</v>
      </c>
      <c r="L1015" s="35">
        <f>ROUND((Reference!E$16*List!$H1015)+Reference!E$17,0)</f>
        <v>2099</v>
      </c>
      <c r="M1015" s="35">
        <f>ROUND((Reference!F$16*List!$H1015)+Reference!F$17,0)</f>
        <v>2187</v>
      </c>
      <c r="N1015" s="35">
        <f>ROUND((Reference!G$16*List!$H1015)+Reference!G$17,0)</f>
        <v>2475</v>
      </c>
      <c r="O1015" s="35">
        <f>ROUND((Reference!H$16*List!$H1015)+Reference!H$17,0)</f>
        <v>2570</v>
      </c>
      <c r="P1015" s="35">
        <f>ROUND((Reference!I$16*List!$H1015)+Reference!I$17,0)</f>
        <v>2671</v>
      </c>
      <c r="Q1015" s="35">
        <f>ROUND((Reference!J$16*List!$H1015)+Reference!J$17,0)</f>
        <v>3093</v>
      </c>
      <c r="R1015" s="35">
        <f>ROUND((Reference!K$16*List!$H1015)+Reference!K$17,0)</f>
        <v>3191</v>
      </c>
      <c r="S1015" s="35">
        <f>ROUND((Reference!L$16*List!$H1015)+Reference!L$17,0)</f>
        <v>3443</v>
      </c>
      <c r="T1015" s="35">
        <f>ROUND((Reference!M$16*List!$H1015)+Reference!M$17,0)</f>
        <v>4112</v>
      </c>
      <c r="U1015" s="35">
        <f>ROUND((Reference!N$16*List!$H1015)+Reference!N$17,0)</f>
        <v>16590</v>
      </c>
      <c r="V1015" s="36">
        <f>ROUND((Reference!O$16*List!$H1015)+Reference!O$17,0)</f>
        <v>617</v>
      </c>
      <c r="W1015" s="36">
        <f>ROUND((Reference!P$16*List!$H1015)+Reference!P$17,0)</f>
        <v>869</v>
      </c>
      <c r="X1015" s="36">
        <f>ROUND((Reference!Q$16*List!$H1015)+Reference!Q$17,0)</f>
        <v>435</v>
      </c>
      <c r="Y1015" s="37"/>
      <c r="Z1015" s="4" t="str">
        <f t="shared" si="31"/>
        <v>TREGO, Kansas</v>
      </c>
      <c r="AA1015" s="42" t="s">
        <v>3197</v>
      </c>
      <c r="AB1015" s="38" t="s">
        <v>54</v>
      </c>
      <c r="AC1015" s="43" t="s">
        <v>2942</v>
      </c>
      <c r="AD1015" s="45"/>
      <c r="AE1015">
        <f t="shared" si="32"/>
        <v>0.7944</v>
      </c>
    </row>
    <row r="1016" spans="1:31" x14ac:dyDescent="0.35">
      <c r="A1016" s="28" t="s">
        <v>3198</v>
      </c>
      <c r="B1016" s="28" t="s">
        <v>3199</v>
      </c>
      <c r="C1016" s="29">
        <v>45820</v>
      </c>
      <c r="D1016" s="30" t="s">
        <v>1685</v>
      </c>
      <c r="E1016" s="31" t="s">
        <v>3200</v>
      </c>
      <c r="F1016" s="54" t="s">
        <v>2942</v>
      </c>
      <c r="G1016" s="33" t="s">
        <v>53</v>
      </c>
      <c r="H1016" s="44">
        <v>0.83090000000000008</v>
      </c>
      <c r="I1016" s="35">
        <f>ROUND((Reference!B$16*List!$H1016)+Reference!B$17,0)</f>
        <v>981</v>
      </c>
      <c r="J1016" s="35">
        <f>ROUND((Reference!C$16*List!$H1016)+Reference!C$17,0)</f>
        <v>1464</v>
      </c>
      <c r="K1016" s="35">
        <f>ROUND((Reference!D$16*List!$H1016)+Reference!D$17,0)</f>
        <v>1754</v>
      </c>
      <c r="L1016" s="35">
        <f>ROUND((Reference!E$16*List!$H1016)+Reference!E$17,0)</f>
        <v>2168</v>
      </c>
      <c r="M1016" s="35">
        <f>ROUND((Reference!F$16*List!$H1016)+Reference!F$17,0)</f>
        <v>2259</v>
      </c>
      <c r="N1016" s="35">
        <f>ROUND((Reference!G$16*List!$H1016)+Reference!G$17,0)</f>
        <v>2557</v>
      </c>
      <c r="O1016" s="35">
        <f>ROUND((Reference!H$16*List!$H1016)+Reference!H$17,0)</f>
        <v>2655</v>
      </c>
      <c r="P1016" s="35">
        <f>ROUND((Reference!I$16*List!$H1016)+Reference!I$17,0)</f>
        <v>2759</v>
      </c>
      <c r="Q1016" s="35">
        <f>ROUND((Reference!J$16*List!$H1016)+Reference!J$17,0)</f>
        <v>3195</v>
      </c>
      <c r="R1016" s="35">
        <f>ROUND((Reference!K$16*List!$H1016)+Reference!K$17,0)</f>
        <v>3296</v>
      </c>
      <c r="S1016" s="35">
        <f>ROUND((Reference!L$16*List!$H1016)+Reference!L$17,0)</f>
        <v>3556</v>
      </c>
      <c r="T1016" s="35">
        <f>ROUND((Reference!M$16*List!$H1016)+Reference!M$17,0)</f>
        <v>4247</v>
      </c>
      <c r="U1016" s="35">
        <f>ROUND((Reference!N$16*List!$H1016)+Reference!N$17,0)</f>
        <v>17136</v>
      </c>
      <c r="V1016" s="36">
        <f>ROUND((Reference!O$16*List!$H1016)+Reference!O$17,0)</f>
        <v>637</v>
      </c>
      <c r="W1016" s="36">
        <f>ROUND((Reference!P$16*List!$H1016)+Reference!P$17,0)</f>
        <v>898</v>
      </c>
      <c r="X1016" s="36">
        <f>ROUND((Reference!Q$16*List!$H1016)+Reference!Q$17,0)</f>
        <v>449</v>
      </c>
      <c r="Y1016" s="37"/>
      <c r="Z1016" s="4" t="str">
        <f t="shared" si="31"/>
        <v>WABAUNSEE, Kansas</v>
      </c>
      <c r="AA1016" s="42" t="s">
        <v>3200</v>
      </c>
      <c r="AB1016" s="38" t="s">
        <v>54</v>
      </c>
      <c r="AC1016" s="43" t="s">
        <v>2942</v>
      </c>
      <c r="AD1016" s="45"/>
      <c r="AE1016">
        <f t="shared" si="32"/>
        <v>0.83090000000000008</v>
      </c>
    </row>
    <row r="1017" spans="1:31" x14ac:dyDescent="0.35">
      <c r="A1017" s="28" t="s">
        <v>3201</v>
      </c>
      <c r="B1017" s="28" t="s">
        <v>3202</v>
      </c>
      <c r="C1017" s="29">
        <v>99917</v>
      </c>
      <c r="D1017" s="30" t="s">
        <v>119</v>
      </c>
      <c r="E1017" s="31" t="s">
        <v>3203</v>
      </c>
      <c r="F1017" s="55" t="s">
        <v>2942</v>
      </c>
      <c r="G1017" s="33" t="s">
        <v>64</v>
      </c>
      <c r="H1017" s="44">
        <v>0.7944</v>
      </c>
      <c r="I1017" s="35">
        <f>ROUND((Reference!B$16*List!$H1017)+Reference!B$17,0)</f>
        <v>950</v>
      </c>
      <c r="J1017" s="35">
        <f>ROUND((Reference!C$16*List!$H1017)+Reference!C$17,0)</f>
        <v>1417</v>
      </c>
      <c r="K1017" s="35">
        <f>ROUND((Reference!D$16*List!$H1017)+Reference!D$17,0)</f>
        <v>1698</v>
      </c>
      <c r="L1017" s="35">
        <f>ROUND((Reference!E$16*List!$H1017)+Reference!E$17,0)</f>
        <v>2099</v>
      </c>
      <c r="M1017" s="35">
        <f>ROUND((Reference!F$16*List!$H1017)+Reference!F$17,0)</f>
        <v>2187</v>
      </c>
      <c r="N1017" s="35">
        <f>ROUND((Reference!G$16*List!$H1017)+Reference!G$17,0)</f>
        <v>2475</v>
      </c>
      <c r="O1017" s="35">
        <f>ROUND((Reference!H$16*List!$H1017)+Reference!H$17,0)</f>
        <v>2570</v>
      </c>
      <c r="P1017" s="35">
        <f>ROUND((Reference!I$16*List!$H1017)+Reference!I$17,0)</f>
        <v>2671</v>
      </c>
      <c r="Q1017" s="35">
        <f>ROUND((Reference!J$16*List!$H1017)+Reference!J$17,0)</f>
        <v>3093</v>
      </c>
      <c r="R1017" s="35">
        <f>ROUND((Reference!K$16*List!$H1017)+Reference!K$17,0)</f>
        <v>3191</v>
      </c>
      <c r="S1017" s="35">
        <f>ROUND((Reference!L$16*List!$H1017)+Reference!L$17,0)</f>
        <v>3443</v>
      </c>
      <c r="T1017" s="35">
        <f>ROUND((Reference!M$16*List!$H1017)+Reference!M$17,0)</f>
        <v>4112</v>
      </c>
      <c r="U1017" s="35">
        <f>ROUND((Reference!N$16*List!$H1017)+Reference!N$17,0)</f>
        <v>16590</v>
      </c>
      <c r="V1017" s="36">
        <f>ROUND((Reference!O$16*List!$H1017)+Reference!O$17,0)</f>
        <v>617</v>
      </c>
      <c r="W1017" s="36">
        <f>ROUND((Reference!P$16*List!$H1017)+Reference!P$17,0)</f>
        <v>869</v>
      </c>
      <c r="X1017" s="36">
        <f>ROUND((Reference!Q$16*List!$H1017)+Reference!Q$17,0)</f>
        <v>435</v>
      </c>
      <c r="Y1017" s="37"/>
      <c r="Z1017" s="4" t="str">
        <f t="shared" si="31"/>
        <v>WALLACE, Kansas</v>
      </c>
      <c r="AA1017" s="42" t="s">
        <v>3203</v>
      </c>
      <c r="AB1017" s="38" t="s">
        <v>54</v>
      </c>
      <c r="AC1017" s="43" t="s">
        <v>2942</v>
      </c>
      <c r="AD1017" s="45"/>
      <c r="AE1017">
        <f t="shared" si="32"/>
        <v>0.7944</v>
      </c>
    </row>
    <row r="1018" spans="1:31" x14ac:dyDescent="0.35">
      <c r="A1018" s="28" t="s">
        <v>3204</v>
      </c>
      <c r="B1018" s="28" t="s">
        <v>3205</v>
      </c>
      <c r="C1018" s="41">
        <v>99917</v>
      </c>
      <c r="D1018" s="30" t="s">
        <v>119</v>
      </c>
      <c r="E1018" s="42" t="s">
        <v>259</v>
      </c>
      <c r="F1018" s="55" t="s">
        <v>2942</v>
      </c>
      <c r="G1018" s="33" t="s">
        <v>64</v>
      </c>
      <c r="H1018" s="44">
        <v>0.7944</v>
      </c>
      <c r="I1018" s="35">
        <f>ROUND((Reference!B$16*List!$H1018)+Reference!B$17,0)</f>
        <v>950</v>
      </c>
      <c r="J1018" s="35">
        <f>ROUND((Reference!C$16*List!$H1018)+Reference!C$17,0)</f>
        <v>1417</v>
      </c>
      <c r="K1018" s="35">
        <f>ROUND((Reference!D$16*List!$H1018)+Reference!D$17,0)</f>
        <v>1698</v>
      </c>
      <c r="L1018" s="35">
        <f>ROUND((Reference!E$16*List!$H1018)+Reference!E$17,0)</f>
        <v>2099</v>
      </c>
      <c r="M1018" s="35">
        <f>ROUND((Reference!F$16*List!$H1018)+Reference!F$17,0)</f>
        <v>2187</v>
      </c>
      <c r="N1018" s="35">
        <f>ROUND((Reference!G$16*List!$H1018)+Reference!G$17,0)</f>
        <v>2475</v>
      </c>
      <c r="O1018" s="35">
        <f>ROUND((Reference!H$16*List!$H1018)+Reference!H$17,0)</f>
        <v>2570</v>
      </c>
      <c r="P1018" s="35">
        <f>ROUND((Reference!I$16*List!$H1018)+Reference!I$17,0)</f>
        <v>2671</v>
      </c>
      <c r="Q1018" s="35">
        <f>ROUND((Reference!J$16*List!$H1018)+Reference!J$17,0)</f>
        <v>3093</v>
      </c>
      <c r="R1018" s="35">
        <f>ROUND((Reference!K$16*List!$H1018)+Reference!K$17,0)</f>
        <v>3191</v>
      </c>
      <c r="S1018" s="35">
        <f>ROUND((Reference!L$16*List!$H1018)+Reference!L$17,0)</f>
        <v>3443</v>
      </c>
      <c r="T1018" s="35">
        <f>ROUND((Reference!M$16*List!$H1018)+Reference!M$17,0)</f>
        <v>4112</v>
      </c>
      <c r="U1018" s="35">
        <f>ROUND((Reference!N$16*List!$H1018)+Reference!N$17,0)</f>
        <v>16590</v>
      </c>
      <c r="V1018" s="36">
        <f>ROUND((Reference!O$16*List!$H1018)+Reference!O$17,0)</f>
        <v>617</v>
      </c>
      <c r="W1018" s="36">
        <f>ROUND((Reference!P$16*List!$H1018)+Reference!P$17,0)</f>
        <v>869</v>
      </c>
      <c r="X1018" s="36">
        <f>ROUND((Reference!Q$16*List!$H1018)+Reference!Q$17,0)</f>
        <v>435</v>
      </c>
      <c r="Y1018" s="37"/>
      <c r="Z1018" s="4" t="str">
        <f t="shared" si="31"/>
        <v>WASHINGTON, Kansas</v>
      </c>
      <c r="AA1018" s="42" t="s">
        <v>259</v>
      </c>
      <c r="AB1018" s="38" t="s">
        <v>54</v>
      </c>
      <c r="AC1018" s="43" t="s">
        <v>2942</v>
      </c>
      <c r="AD1018" s="45"/>
      <c r="AE1018">
        <f t="shared" si="32"/>
        <v>0.7944</v>
      </c>
    </row>
    <row r="1019" spans="1:31" x14ac:dyDescent="0.35">
      <c r="A1019" s="28" t="s">
        <v>3206</v>
      </c>
      <c r="B1019" s="28" t="s">
        <v>3207</v>
      </c>
      <c r="C1019" s="29">
        <v>99917</v>
      </c>
      <c r="D1019" s="30" t="s">
        <v>119</v>
      </c>
      <c r="E1019" s="31" t="s">
        <v>3208</v>
      </c>
      <c r="F1019" s="55" t="s">
        <v>2942</v>
      </c>
      <c r="G1019" s="33" t="s">
        <v>64</v>
      </c>
      <c r="H1019" s="44">
        <v>0.7944</v>
      </c>
      <c r="I1019" s="35">
        <f>ROUND((Reference!B$16*List!$H1019)+Reference!B$17,0)</f>
        <v>950</v>
      </c>
      <c r="J1019" s="35">
        <f>ROUND((Reference!C$16*List!$H1019)+Reference!C$17,0)</f>
        <v>1417</v>
      </c>
      <c r="K1019" s="35">
        <f>ROUND((Reference!D$16*List!$H1019)+Reference!D$17,0)</f>
        <v>1698</v>
      </c>
      <c r="L1019" s="35">
        <f>ROUND((Reference!E$16*List!$H1019)+Reference!E$17,0)</f>
        <v>2099</v>
      </c>
      <c r="M1019" s="35">
        <f>ROUND((Reference!F$16*List!$H1019)+Reference!F$17,0)</f>
        <v>2187</v>
      </c>
      <c r="N1019" s="35">
        <f>ROUND((Reference!G$16*List!$H1019)+Reference!G$17,0)</f>
        <v>2475</v>
      </c>
      <c r="O1019" s="35">
        <f>ROUND((Reference!H$16*List!$H1019)+Reference!H$17,0)</f>
        <v>2570</v>
      </c>
      <c r="P1019" s="35">
        <f>ROUND((Reference!I$16*List!$H1019)+Reference!I$17,0)</f>
        <v>2671</v>
      </c>
      <c r="Q1019" s="35">
        <f>ROUND((Reference!J$16*List!$H1019)+Reference!J$17,0)</f>
        <v>3093</v>
      </c>
      <c r="R1019" s="35">
        <f>ROUND((Reference!K$16*List!$H1019)+Reference!K$17,0)</f>
        <v>3191</v>
      </c>
      <c r="S1019" s="35">
        <f>ROUND((Reference!L$16*List!$H1019)+Reference!L$17,0)</f>
        <v>3443</v>
      </c>
      <c r="T1019" s="35">
        <f>ROUND((Reference!M$16*List!$H1019)+Reference!M$17,0)</f>
        <v>4112</v>
      </c>
      <c r="U1019" s="35">
        <f>ROUND((Reference!N$16*List!$H1019)+Reference!N$17,0)</f>
        <v>16590</v>
      </c>
      <c r="V1019" s="36">
        <f>ROUND((Reference!O$16*List!$H1019)+Reference!O$17,0)</f>
        <v>617</v>
      </c>
      <c r="W1019" s="36">
        <f>ROUND((Reference!P$16*List!$H1019)+Reference!P$17,0)</f>
        <v>869</v>
      </c>
      <c r="X1019" s="36">
        <f>ROUND((Reference!Q$16*List!$H1019)+Reference!Q$17,0)</f>
        <v>435</v>
      </c>
      <c r="Y1019" s="37"/>
      <c r="Z1019" s="4" t="str">
        <f t="shared" si="31"/>
        <v>WICHITA, Kansas</v>
      </c>
      <c r="AA1019" s="42" t="s">
        <v>3208</v>
      </c>
      <c r="AB1019" s="38" t="s">
        <v>54</v>
      </c>
      <c r="AC1019" s="43" t="s">
        <v>2942</v>
      </c>
      <c r="AD1019" s="45"/>
      <c r="AE1019">
        <f t="shared" si="32"/>
        <v>0.7944</v>
      </c>
    </row>
    <row r="1020" spans="1:31" x14ac:dyDescent="0.35">
      <c r="A1020" s="28" t="s">
        <v>3209</v>
      </c>
      <c r="B1020" s="28" t="s">
        <v>3210</v>
      </c>
      <c r="C1020" s="41">
        <v>99917</v>
      </c>
      <c r="D1020" s="30" t="s">
        <v>119</v>
      </c>
      <c r="E1020" s="42" t="s">
        <v>3211</v>
      </c>
      <c r="F1020" s="55" t="s">
        <v>2942</v>
      </c>
      <c r="G1020" s="33" t="s">
        <v>64</v>
      </c>
      <c r="H1020" s="40">
        <v>0.7944</v>
      </c>
      <c r="I1020" s="35">
        <f>ROUND((Reference!B$16*List!$H1020)+Reference!B$17,0)</f>
        <v>950</v>
      </c>
      <c r="J1020" s="35">
        <f>ROUND((Reference!C$16*List!$H1020)+Reference!C$17,0)</f>
        <v>1417</v>
      </c>
      <c r="K1020" s="35">
        <f>ROUND((Reference!D$16*List!$H1020)+Reference!D$17,0)</f>
        <v>1698</v>
      </c>
      <c r="L1020" s="35">
        <f>ROUND((Reference!E$16*List!$H1020)+Reference!E$17,0)</f>
        <v>2099</v>
      </c>
      <c r="M1020" s="35">
        <f>ROUND((Reference!F$16*List!$H1020)+Reference!F$17,0)</f>
        <v>2187</v>
      </c>
      <c r="N1020" s="35">
        <f>ROUND((Reference!G$16*List!$H1020)+Reference!G$17,0)</f>
        <v>2475</v>
      </c>
      <c r="O1020" s="35">
        <f>ROUND((Reference!H$16*List!$H1020)+Reference!H$17,0)</f>
        <v>2570</v>
      </c>
      <c r="P1020" s="35">
        <f>ROUND((Reference!I$16*List!$H1020)+Reference!I$17,0)</f>
        <v>2671</v>
      </c>
      <c r="Q1020" s="35">
        <f>ROUND((Reference!J$16*List!$H1020)+Reference!J$17,0)</f>
        <v>3093</v>
      </c>
      <c r="R1020" s="35">
        <f>ROUND((Reference!K$16*List!$H1020)+Reference!K$17,0)</f>
        <v>3191</v>
      </c>
      <c r="S1020" s="35">
        <f>ROUND((Reference!L$16*List!$H1020)+Reference!L$17,0)</f>
        <v>3443</v>
      </c>
      <c r="T1020" s="35">
        <f>ROUND((Reference!M$16*List!$H1020)+Reference!M$17,0)</f>
        <v>4112</v>
      </c>
      <c r="U1020" s="35">
        <f>ROUND((Reference!N$16*List!$H1020)+Reference!N$17,0)</f>
        <v>16590</v>
      </c>
      <c r="V1020" s="36">
        <f>ROUND((Reference!O$16*List!$H1020)+Reference!O$17,0)</f>
        <v>617</v>
      </c>
      <c r="W1020" s="36">
        <f>ROUND((Reference!P$16*List!$H1020)+Reference!P$17,0)</f>
        <v>869</v>
      </c>
      <c r="X1020" s="36">
        <f>ROUND((Reference!Q$16*List!$H1020)+Reference!Q$17,0)</f>
        <v>435</v>
      </c>
      <c r="Y1020" s="37"/>
      <c r="Z1020" s="4" t="str">
        <f t="shared" si="31"/>
        <v>WILSON, Kansas</v>
      </c>
      <c r="AA1020" s="31" t="s">
        <v>3211</v>
      </c>
      <c r="AB1020" s="38" t="s">
        <v>54</v>
      </c>
      <c r="AC1020" s="32" t="s">
        <v>2942</v>
      </c>
      <c r="AD1020" s="39"/>
      <c r="AE1020">
        <f t="shared" si="32"/>
        <v>0.7944</v>
      </c>
    </row>
    <row r="1021" spans="1:31" x14ac:dyDescent="0.35">
      <c r="A1021" s="28" t="s">
        <v>3212</v>
      </c>
      <c r="B1021" s="28" t="s">
        <v>3213</v>
      </c>
      <c r="C1021" s="41">
        <v>99917</v>
      </c>
      <c r="D1021" s="30" t="s">
        <v>119</v>
      </c>
      <c r="E1021" s="42" t="s">
        <v>3214</v>
      </c>
      <c r="F1021" s="55" t="s">
        <v>2942</v>
      </c>
      <c r="G1021" s="33" t="s">
        <v>64</v>
      </c>
      <c r="H1021" s="44">
        <v>0.7944</v>
      </c>
      <c r="I1021" s="35">
        <f>ROUND((Reference!B$16*List!$H1021)+Reference!B$17,0)</f>
        <v>950</v>
      </c>
      <c r="J1021" s="35">
        <f>ROUND((Reference!C$16*List!$H1021)+Reference!C$17,0)</f>
        <v>1417</v>
      </c>
      <c r="K1021" s="35">
        <f>ROUND((Reference!D$16*List!$H1021)+Reference!D$17,0)</f>
        <v>1698</v>
      </c>
      <c r="L1021" s="35">
        <f>ROUND((Reference!E$16*List!$H1021)+Reference!E$17,0)</f>
        <v>2099</v>
      </c>
      <c r="M1021" s="35">
        <f>ROUND((Reference!F$16*List!$H1021)+Reference!F$17,0)</f>
        <v>2187</v>
      </c>
      <c r="N1021" s="35">
        <f>ROUND((Reference!G$16*List!$H1021)+Reference!G$17,0)</f>
        <v>2475</v>
      </c>
      <c r="O1021" s="35">
        <f>ROUND((Reference!H$16*List!$H1021)+Reference!H$17,0)</f>
        <v>2570</v>
      </c>
      <c r="P1021" s="35">
        <f>ROUND((Reference!I$16*List!$H1021)+Reference!I$17,0)</f>
        <v>2671</v>
      </c>
      <c r="Q1021" s="35">
        <f>ROUND((Reference!J$16*List!$H1021)+Reference!J$17,0)</f>
        <v>3093</v>
      </c>
      <c r="R1021" s="35">
        <f>ROUND((Reference!K$16*List!$H1021)+Reference!K$17,0)</f>
        <v>3191</v>
      </c>
      <c r="S1021" s="35">
        <f>ROUND((Reference!L$16*List!$H1021)+Reference!L$17,0)</f>
        <v>3443</v>
      </c>
      <c r="T1021" s="35">
        <f>ROUND((Reference!M$16*List!$H1021)+Reference!M$17,0)</f>
        <v>4112</v>
      </c>
      <c r="U1021" s="35">
        <f>ROUND((Reference!N$16*List!$H1021)+Reference!N$17,0)</f>
        <v>16590</v>
      </c>
      <c r="V1021" s="36">
        <f>ROUND((Reference!O$16*List!$H1021)+Reference!O$17,0)</f>
        <v>617</v>
      </c>
      <c r="W1021" s="36">
        <f>ROUND((Reference!P$16*List!$H1021)+Reference!P$17,0)</f>
        <v>869</v>
      </c>
      <c r="X1021" s="36">
        <f>ROUND((Reference!Q$16*List!$H1021)+Reference!Q$17,0)</f>
        <v>435</v>
      </c>
      <c r="Y1021" s="37"/>
      <c r="Z1021" s="4" t="str">
        <f t="shared" si="31"/>
        <v>WOODSON, Kansas</v>
      </c>
      <c r="AA1021" s="42" t="s">
        <v>3214</v>
      </c>
      <c r="AB1021" s="38" t="s">
        <v>54</v>
      </c>
      <c r="AC1021" s="43" t="s">
        <v>2942</v>
      </c>
      <c r="AD1021" s="45"/>
      <c r="AE1021">
        <f t="shared" si="32"/>
        <v>0.7944</v>
      </c>
    </row>
    <row r="1022" spans="1:31" x14ac:dyDescent="0.35">
      <c r="A1022" s="28" t="s">
        <v>3215</v>
      </c>
      <c r="B1022" s="28" t="s">
        <v>3216</v>
      </c>
      <c r="C1022" s="29">
        <v>28140</v>
      </c>
      <c r="D1022" s="30" t="s">
        <v>1014</v>
      </c>
      <c r="E1022" s="31" t="s">
        <v>3217</v>
      </c>
      <c r="F1022" s="54" t="s">
        <v>2942</v>
      </c>
      <c r="G1022" s="33" t="s">
        <v>53</v>
      </c>
      <c r="H1022" s="44">
        <v>0.91920000000000002</v>
      </c>
      <c r="I1022" s="35">
        <f>ROUND((Reference!B$16*List!$H1022)+Reference!B$17,0)</f>
        <v>1057</v>
      </c>
      <c r="J1022" s="35">
        <f>ROUND((Reference!C$16*List!$H1022)+Reference!C$17,0)</f>
        <v>1577</v>
      </c>
      <c r="K1022" s="35">
        <f>ROUND((Reference!D$16*List!$H1022)+Reference!D$17,0)</f>
        <v>1889</v>
      </c>
      <c r="L1022" s="35">
        <f>ROUND((Reference!E$16*List!$H1022)+Reference!E$17,0)</f>
        <v>2335</v>
      </c>
      <c r="M1022" s="35">
        <f>ROUND((Reference!F$16*List!$H1022)+Reference!F$17,0)</f>
        <v>2433</v>
      </c>
      <c r="N1022" s="35">
        <f>ROUND((Reference!G$16*List!$H1022)+Reference!G$17,0)</f>
        <v>2754</v>
      </c>
      <c r="O1022" s="35">
        <f>ROUND((Reference!H$16*List!$H1022)+Reference!H$17,0)</f>
        <v>2859</v>
      </c>
      <c r="P1022" s="35">
        <f>ROUND((Reference!I$16*List!$H1022)+Reference!I$17,0)</f>
        <v>2972</v>
      </c>
      <c r="Q1022" s="35">
        <f>ROUND((Reference!J$16*List!$H1022)+Reference!J$17,0)</f>
        <v>3441</v>
      </c>
      <c r="R1022" s="35">
        <f>ROUND((Reference!K$16*List!$H1022)+Reference!K$17,0)</f>
        <v>3550</v>
      </c>
      <c r="S1022" s="35">
        <f>ROUND((Reference!L$16*List!$H1022)+Reference!L$17,0)</f>
        <v>3830</v>
      </c>
      <c r="T1022" s="35">
        <f>ROUND((Reference!M$16*List!$H1022)+Reference!M$17,0)</f>
        <v>4575</v>
      </c>
      <c r="U1022" s="35">
        <f>ROUND((Reference!N$16*List!$H1022)+Reference!N$17,0)</f>
        <v>18458</v>
      </c>
      <c r="V1022" s="36">
        <f>ROUND((Reference!O$16*List!$H1022)+Reference!O$17,0)</f>
        <v>686</v>
      </c>
      <c r="W1022" s="36">
        <f>ROUND((Reference!P$16*List!$H1022)+Reference!P$17,0)</f>
        <v>967</v>
      </c>
      <c r="X1022" s="36">
        <f>ROUND((Reference!Q$16*List!$H1022)+Reference!Q$17,0)</f>
        <v>483</v>
      </c>
      <c r="Y1022" s="37"/>
      <c r="Z1022" s="4" t="str">
        <f t="shared" si="31"/>
        <v>WYANDOTTE, Kansas</v>
      </c>
      <c r="AA1022" s="42" t="s">
        <v>3217</v>
      </c>
      <c r="AB1022" s="38" t="s">
        <v>54</v>
      </c>
      <c r="AC1022" s="43" t="s">
        <v>2942</v>
      </c>
      <c r="AD1022" s="45"/>
      <c r="AE1022">
        <f t="shared" si="32"/>
        <v>0.91920000000000002</v>
      </c>
    </row>
    <row r="1023" spans="1:31" x14ac:dyDescent="0.35">
      <c r="A1023" s="28" t="s">
        <v>3218</v>
      </c>
      <c r="B1023" s="28" t="s">
        <v>3219</v>
      </c>
      <c r="C1023" s="29">
        <v>99917</v>
      </c>
      <c r="D1023" s="30" t="s">
        <v>119</v>
      </c>
      <c r="E1023" s="31" t="s">
        <v>334</v>
      </c>
      <c r="F1023" s="54" t="s">
        <v>2942</v>
      </c>
      <c r="G1023" s="33" t="s">
        <v>64</v>
      </c>
      <c r="H1023" s="40">
        <v>0.7944</v>
      </c>
      <c r="I1023" s="35">
        <f>ROUND((Reference!B$16*List!$H1023)+Reference!B$17,0)</f>
        <v>950</v>
      </c>
      <c r="J1023" s="35">
        <f>ROUND((Reference!C$16*List!$H1023)+Reference!C$17,0)</f>
        <v>1417</v>
      </c>
      <c r="K1023" s="35">
        <f>ROUND((Reference!D$16*List!$H1023)+Reference!D$17,0)</f>
        <v>1698</v>
      </c>
      <c r="L1023" s="35">
        <f>ROUND((Reference!E$16*List!$H1023)+Reference!E$17,0)</f>
        <v>2099</v>
      </c>
      <c r="M1023" s="35">
        <f>ROUND((Reference!F$16*List!$H1023)+Reference!F$17,0)</f>
        <v>2187</v>
      </c>
      <c r="N1023" s="35">
        <f>ROUND((Reference!G$16*List!$H1023)+Reference!G$17,0)</f>
        <v>2475</v>
      </c>
      <c r="O1023" s="35">
        <f>ROUND((Reference!H$16*List!$H1023)+Reference!H$17,0)</f>
        <v>2570</v>
      </c>
      <c r="P1023" s="35">
        <f>ROUND((Reference!I$16*List!$H1023)+Reference!I$17,0)</f>
        <v>2671</v>
      </c>
      <c r="Q1023" s="35">
        <f>ROUND((Reference!J$16*List!$H1023)+Reference!J$17,0)</f>
        <v>3093</v>
      </c>
      <c r="R1023" s="35">
        <f>ROUND((Reference!K$16*List!$H1023)+Reference!K$17,0)</f>
        <v>3191</v>
      </c>
      <c r="S1023" s="35">
        <f>ROUND((Reference!L$16*List!$H1023)+Reference!L$17,0)</f>
        <v>3443</v>
      </c>
      <c r="T1023" s="35">
        <f>ROUND((Reference!M$16*List!$H1023)+Reference!M$17,0)</f>
        <v>4112</v>
      </c>
      <c r="U1023" s="35">
        <f>ROUND((Reference!N$16*List!$H1023)+Reference!N$17,0)</f>
        <v>16590</v>
      </c>
      <c r="V1023" s="36">
        <f>ROUND((Reference!O$16*List!$H1023)+Reference!O$17,0)</f>
        <v>617</v>
      </c>
      <c r="W1023" s="36">
        <f>ROUND((Reference!P$16*List!$H1023)+Reference!P$17,0)</f>
        <v>869</v>
      </c>
      <c r="X1023" s="36">
        <f>ROUND((Reference!Q$16*List!$H1023)+Reference!Q$17,0)</f>
        <v>435</v>
      </c>
      <c r="Y1023" s="37"/>
      <c r="Z1023" s="4" t="str">
        <f t="shared" si="31"/>
        <v>STATEWIDE, Kansas</v>
      </c>
      <c r="AA1023" s="31" t="s">
        <v>334</v>
      </c>
      <c r="AB1023" s="38" t="s">
        <v>54</v>
      </c>
      <c r="AC1023" s="32" t="s">
        <v>2942</v>
      </c>
      <c r="AD1023" s="39"/>
      <c r="AE1023">
        <f t="shared" si="32"/>
        <v>0.7944</v>
      </c>
    </row>
    <row r="1024" spans="1:31" x14ac:dyDescent="0.35">
      <c r="A1024" s="28" t="s">
        <v>3220</v>
      </c>
      <c r="B1024" s="28" t="s">
        <v>3221</v>
      </c>
      <c r="C1024" s="41">
        <v>99918</v>
      </c>
      <c r="D1024" s="30" t="s">
        <v>124</v>
      </c>
      <c r="E1024" s="42" t="s">
        <v>2697</v>
      </c>
      <c r="F1024" s="55" t="s">
        <v>3222</v>
      </c>
      <c r="G1024" s="33" t="s">
        <v>64</v>
      </c>
      <c r="H1024" s="44">
        <v>0.7873</v>
      </c>
      <c r="I1024" s="35">
        <f>ROUND((Reference!B$16*List!$H1024)+Reference!B$17,0)</f>
        <v>944</v>
      </c>
      <c r="J1024" s="35">
        <f>ROUND((Reference!C$16*List!$H1024)+Reference!C$17,0)</f>
        <v>1408</v>
      </c>
      <c r="K1024" s="35">
        <f>ROUND((Reference!D$16*List!$H1024)+Reference!D$17,0)</f>
        <v>1687</v>
      </c>
      <c r="L1024" s="35">
        <f>ROUND((Reference!E$16*List!$H1024)+Reference!E$17,0)</f>
        <v>2085</v>
      </c>
      <c r="M1024" s="35">
        <f>ROUND((Reference!F$16*List!$H1024)+Reference!F$17,0)</f>
        <v>2173</v>
      </c>
      <c r="N1024" s="35">
        <f>ROUND((Reference!G$16*List!$H1024)+Reference!G$17,0)</f>
        <v>2459</v>
      </c>
      <c r="O1024" s="35">
        <f>ROUND((Reference!H$16*List!$H1024)+Reference!H$17,0)</f>
        <v>2554</v>
      </c>
      <c r="P1024" s="35">
        <f>ROUND((Reference!I$16*List!$H1024)+Reference!I$17,0)</f>
        <v>2654</v>
      </c>
      <c r="Q1024" s="35">
        <f>ROUND((Reference!J$16*List!$H1024)+Reference!J$17,0)</f>
        <v>3073</v>
      </c>
      <c r="R1024" s="35">
        <f>ROUND((Reference!K$16*List!$H1024)+Reference!K$17,0)</f>
        <v>3170</v>
      </c>
      <c r="S1024" s="35">
        <f>ROUND((Reference!L$16*List!$H1024)+Reference!L$17,0)</f>
        <v>3421</v>
      </c>
      <c r="T1024" s="35">
        <f>ROUND((Reference!M$16*List!$H1024)+Reference!M$17,0)</f>
        <v>4085</v>
      </c>
      <c r="U1024" s="35">
        <f>ROUND((Reference!N$16*List!$H1024)+Reference!N$17,0)</f>
        <v>16484</v>
      </c>
      <c r="V1024" s="36">
        <f>ROUND((Reference!O$16*List!$H1024)+Reference!O$17,0)</f>
        <v>613</v>
      </c>
      <c r="W1024" s="36">
        <f>ROUND((Reference!P$16*List!$H1024)+Reference!P$17,0)</f>
        <v>863</v>
      </c>
      <c r="X1024" s="36">
        <f>ROUND((Reference!Q$16*List!$H1024)+Reference!Q$17,0)</f>
        <v>432</v>
      </c>
      <c r="Y1024" s="37"/>
      <c r="Z1024" s="4" t="str">
        <f t="shared" si="31"/>
        <v>ADAIR, Kentucky</v>
      </c>
      <c r="AA1024" s="42" t="s">
        <v>2697</v>
      </c>
      <c r="AB1024" s="38" t="s">
        <v>54</v>
      </c>
      <c r="AC1024" s="43" t="s">
        <v>3222</v>
      </c>
      <c r="AD1024" s="45"/>
      <c r="AE1024">
        <f t="shared" si="32"/>
        <v>0.7873</v>
      </c>
    </row>
    <row r="1025" spans="1:31" x14ac:dyDescent="0.35">
      <c r="A1025" s="28" t="s">
        <v>3223</v>
      </c>
      <c r="B1025" s="28" t="s">
        <v>3224</v>
      </c>
      <c r="C1025" s="41">
        <v>14540</v>
      </c>
      <c r="D1025" s="30" t="s">
        <v>440</v>
      </c>
      <c r="E1025" s="42" t="s">
        <v>2474</v>
      </c>
      <c r="F1025" s="54" t="s">
        <v>3222</v>
      </c>
      <c r="G1025" s="33" t="s">
        <v>53</v>
      </c>
      <c r="H1025" s="44">
        <v>0.85489999999999999</v>
      </c>
      <c r="I1025" s="35">
        <f>ROUND((Reference!B$16*List!$H1025)+Reference!B$17,0)</f>
        <v>1002</v>
      </c>
      <c r="J1025" s="35">
        <f>ROUND((Reference!C$16*List!$H1025)+Reference!C$17,0)</f>
        <v>1494</v>
      </c>
      <c r="K1025" s="35">
        <f>ROUND((Reference!D$16*List!$H1025)+Reference!D$17,0)</f>
        <v>1790</v>
      </c>
      <c r="L1025" s="35">
        <f>ROUND((Reference!E$16*List!$H1025)+Reference!E$17,0)</f>
        <v>2213</v>
      </c>
      <c r="M1025" s="35">
        <f>ROUND((Reference!F$16*List!$H1025)+Reference!F$17,0)</f>
        <v>2306</v>
      </c>
      <c r="N1025" s="35">
        <f>ROUND((Reference!G$16*List!$H1025)+Reference!G$17,0)</f>
        <v>2610</v>
      </c>
      <c r="O1025" s="35">
        <f>ROUND((Reference!H$16*List!$H1025)+Reference!H$17,0)</f>
        <v>2710</v>
      </c>
      <c r="P1025" s="35">
        <f>ROUND((Reference!I$16*List!$H1025)+Reference!I$17,0)</f>
        <v>2817</v>
      </c>
      <c r="Q1025" s="35">
        <f>ROUND((Reference!J$16*List!$H1025)+Reference!J$17,0)</f>
        <v>3262</v>
      </c>
      <c r="R1025" s="35">
        <f>ROUND((Reference!K$16*List!$H1025)+Reference!K$17,0)</f>
        <v>3365</v>
      </c>
      <c r="S1025" s="35">
        <f>ROUND((Reference!L$16*List!$H1025)+Reference!L$17,0)</f>
        <v>3631</v>
      </c>
      <c r="T1025" s="35">
        <f>ROUND((Reference!M$16*List!$H1025)+Reference!M$17,0)</f>
        <v>4336</v>
      </c>
      <c r="U1025" s="35">
        <f>ROUND((Reference!N$16*List!$H1025)+Reference!N$17,0)</f>
        <v>17496</v>
      </c>
      <c r="V1025" s="36">
        <f>ROUND((Reference!O$16*List!$H1025)+Reference!O$17,0)</f>
        <v>650</v>
      </c>
      <c r="W1025" s="36">
        <f>ROUND((Reference!P$16*List!$H1025)+Reference!P$17,0)</f>
        <v>916</v>
      </c>
      <c r="X1025" s="36">
        <f>ROUND((Reference!Q$16*List!$H1025)+Reference!Q$17,0)</f>
        <v>458</v>
      </c>
      <c r="Y1025" s="37"/>
      <c r="Z1025" s="4" t="str">
        <f t="shared" si="31"/>
        <v>ALLEN, Kentucky</v>
      </c>
      <c r="AA1025" s="42" t="s">
        <v>2474</v>
      </c>
      <c r="AB1025" s="38" t="s">
        <v>54</v>
      </c>
      <c r="AC1025" s="43" t="s">
        <v>3222</v>
      </c>
      <c r="AD1025" s="45"/>
      <c r="AE1025">
        <f t="shared" si="32"/>
        <v>0.85489999999999999</v>
      </c>
    </row>
    <row r="1026" spans="1:31" x14ac:dyDescent="0.35">
      <c r="A1026" s="28" t="s">
        <v>3225</v>
      </c>
      <c r="B1026" s="28" t="s">
        <v>3226</v>
      </c>
      <c r="C1026" s="29">
        <v>99918</v>
      </c>
      <c r="D1026" s="30" t="s">
        <v>124</v>
      </c>
      <c r="E1026" s="31" t="s">
        <v>2945</v>
      </c>
      <c r="F1026" s="55" t="s">
        <v>3222</v>
      </c>
      <c r="G1026" s="33" t="s">
        <v>64</v>
      </c>
      <c r="H1026" s="44">
        <v>0.7873</v>
      </c>
      <c r="I1026" s="35">
        <f>ROUND((Reference!B$16*List!$H1026)+Reference!B$17,0)</f>
        <v>944</v>
      </c>
      <c r="J1026" s="35">
        <f>ROUND((Reference!C$16*List!$H1026)+Reference!C$17,0)</f>
        <v>1408</v>
      </c>
      <c r="K1026" s="35">
        <f>ROUND((Reference!D$16*List!$H1026)+Reference!D$17,0)</f>
        <v>1687</v>
      </c>
      <c r="L1026" s="35">
        <f>ROUND((Reference!E$16*List!$H1026)+Reference!E$17,0)</f>
        <v>2085</v>
      </c>
      <c r="M1026" s="35">
        <f>ROUND((Reference!F$16*List!$H1026)+Reference!F$17,0)</f>
        <v>2173</v>
      </c>
      <c r="N1026" s="35">
        <f>ROUND((Reference!G$16*List!$H1026)+Reference!G$17,0)</f>
        <v>2459</v>
      </c>
      <c r="O1026" s="35">
        <f>ROUND((Reference!H$16*List!$H1026)+Reference!H$17,0)</f>
        <v>2554</v>
      </c>
      <c r="P1026" s="35">
        <f>ROUND((Reference!I$16*List!$H1026)+Reference!I$17,0)</f>
        <v>2654</v>
      </c>
      <c r="Q1026" s="35">
        <f>ROUND((Reference!J$16*List!$H1026)+Reference!J$17,0)</f>
        <v>3073</v>
      </c>
      <c r="R1026" s="35">
        <f>ROUND((Reference!K$16*List!$H1026)+Reference!K$17,0)</f>
        <v>3170</v>
      </c>
      <c r="S1026" s="35">
        <f>ROUND((Reference!L$16*List!$H1026)+Reference!L$17,0)</f>
        <v>3421</v>
      </c>
      <c r="T1026" s="35">
        <f>ROUND((Reference!M$16*List!$H1026)+Reference!M$17,0)</f>
        <v>4085</v>
      </c>
      <c r="U1026" s="35">
        <f>ROUND((Reference!N$16*List!$H1026)+Reference!N$17,0)</f>
        <v>16484</v>
      </c>
      <c r="V1026" s="36">
        <f>ROUND((Reference!O$16*List!$H1026)+Reference!O$17,0)</f>
        <v>613</v>
      </c>
      <c r="W1026" s="36">
        <f>ROUND((Reference!P$16*List!$H1026)+Reference!P$17,0)</f>
        <v>863</v>
      </c>
      <c r="X1026" s="36">
        <f>ROUND((Reference!Q$16*List!$H1026)+Reference!Q$17,0)</f>
        <v>432</v>
      </c>
      <c r="Y1026" s="37"/>
      <c r="Z1026" s="4" t="str">
        <f t="shared" si="31"/>
        <v>ANDERSON, Kentucky</v>
      </c>
      <c r="AA1026" s="42" t="s">
        <v>2945</v>
      </c>
      <c r="AB1026" s="38" t="s">
        <v>54</v>
      </c>
      <c r="AC1026" s="43" t="s">
        <v>3222</v>
      </c>
      <c r="AD1026" s="45"/>
      <c r="AE1026">
        <f t="shared" si="32"/>
        <v>0.7873</v>
      </c>
    </row>
    <row r="1027" spans="1:31" x14ac:dyDescent="0.35">
      <c r="A1027" s="28" t="s">
        <v>3227</v>
      </c>
      <c r="B1027" s="28" t="s">
        <v>3228</v>
      </c>
      <c r="C1027" s="41">
        <v>99918</v>
      </c>
      <c r="D1027" s="30" t="s">
        <v>124</v>
      </c>
      <c r="E1027" s="42" t="s">
        <v>3229</v>
      </c>
      <c r="F1027" s="55" t="s">
        <v>3222</v>
      </c>
      <c r="G1027" s="33" t="s">
        <v>64</v>
      </c>
      <c r="H1027" s="44">
        <v>0.7873</v>
      </c>
      <c r="I1027" s="35">
        <f>ROUND((Reference!B$16*List!$H1027)+Reference!B$17,0)</f>
        <v>944</v>
      </c>
      <c r="J1027" s="35">
        <f>ROUND((Reference!C$16*List!$H1027)+Reference!C$17,0)</f>
        <v>1408</v>
      </c>
      <c r="K1027" s="35">
        <f>ROUND((Reference!D$16*List!$H1027)+Reference!D$17,0)</f>
        <v>1687</v>
      </c>
      <c r="L1027" s="35">
        <f>ROUND((Reference!E$16*List!$H1027)+Reference!E$17,0)</f>
        <v>2085</v>
      </c>
      <c r="M1027" s="35">
        <f>ROUND((Reference!F$16*List!$H1027)+Reference!F$17,0)</f>
        <v>2173</v>
      </c>
      <c r="N1027" s="35">
        <f>ROUND((Reference!G$16*List!$H1027)+Reference!G$17,0)</f>
        <v>2459</v>
      </c>
      <c r="O1027" s="35">
        <f>ROUND((Reference!H$16*List!$H1027)+Reference!H$17,0)</f>
        <v>2554</v>
      </c>
      <c r="P1027" s="35">
        <f>ROUND((Reference!I$16*List!$H1027)+Reference!I$17,0)</f>
        <v>2654</v>
      </c>
      <c r="Q1027" s="35">
        <f>ROUND((Reference!J$16*List!$H1027)+Reference!J$17,0)</f>
        <v>3073</v>
      </c>
      <c r="R1027" s="35">
        <f>ROUND((Reference!K$16*List!$H1027)+Reference!K$17,0)</f>
        <v>3170</v>
      </c>
      <c r="S1027" s="35">
        <f>ROUND((Reference!L$16*List!$H1027)+Reference!L$17,0)</f>
        <v>3421</v>
      </c>
      <c r="T1027" s="35">
        <f>ROUND((Reference!M$16*List!$H1027)+Reference!M$17,0)</f>
        <v>4085</v>
      </c>
      <c r="U1027" s="35">
        <f>ROUND((Reference!N$16*List!$H1027)+Reference!N$17,0)</f>
        <v>16484</v>
      </c>
      <c r="V1027" s="36">
        <f>ROUND((Reference!O$16*List!$H1027)+Reference!O$17,0)</f>
        <v>613</v>
      </c>
      <c r="W1027" s="36">
        <f>ROUND((Reference!P$16*List!$H1027)+Reference!P$17,0)</f>
        <v>863</v>
      </c>
      <c r="X1027" s="36">
        <f>ROUND((Reference!Q$16*List!$H1027)+Reference!Q$17,0)</f>
        <v>432</v>
      </c>
      <c r="Y1027" s="37"/>
      <c r="Z1027" s="4" t="str">
        <f t="shared" si="31"/>
        <v>BALLARD, Kentucky</v>
      </c>
      <c r="AA1027" s="42" t="s">
        <v>3229</v>
      </c>
      <c r="AB1027" s="38" t="s">
        <v>54</v>
      </c>
      <c r="AC1027" s="43" t="s">
        <v>3222</v>
      </c>
      <c r="AD1027" s="45"/>
      <c r="AE1027">
        <f t="shared" si="32"/>
        <v>0.7873</v>
      </c>
    </row>
    <row r="1028" spans="1:31" x14ac:dyDescent="0.35">
      <c r="A1028" s="28" t="s">
        <v>3230</v>
      </c>
      <c r="B1028" s="28" t="s">
        <v>3231</v>
      </c>
      <c r="C1028" s="41">
        <v>99918</v>
      </c>
      <c r="D1028" s="30" t="s">
        <v>124</v>
      </c>
      <c r="E1028" s="42" t="s">
        <v>3232</v>
      </c>
      <c r="F1028" s="55" t="s">
        <v>3222</v>
      </c>
      <c r="G1028" s="33" t="s">
        <v>64</v>
      </c>
      <c r="H1028" s="44">
        <v>0.7873</v>
      </c>
      <c r="I1028" s="35">
        <f>ROUND((Reference!B$16*List!$H1028)+Reference!B$17,0)</f>
        <v>944</v>
      </c>
      <c r="J1028" s="35">
        <f>ROUND((Reference!C$16*List!$H1028)+Reference!C$17,0)</f>
        <v>1408</v>
      </c>
      <c r="K1028" s="35">
        <f>ROUND((Reference!D$16*List!$H1028)+Reference!D$17,0)</f>
        <v>1687</v>
      </c>
      <c r="L1028" s="35">
        <f>ROUND((Reference!E$16*List!$H1028)+Reference!E$17,0)</f>
        <v>2085</v>
      </c>
      <c r="M1028" s="35">
        <f>ROUND((Reference!F$16*List!$H1028)+Reference!F$17,0)</f>
        <v>2173</v>
      </c>
      <c r="N1028" s="35">
        <f>ROUND((Reference!G$16*List!$H1028)+Reference!G$17,0)</f>
        <v>2459</v>
      </c>
      <c r="O1028" s="35">
        <f>ROUND((Reference!H$16*List!$H1028)+Reference!H$17,0)</f>
        <v>2554</v>
      </c>
      <c r="P1028" s="35">
        <f>ROUND((Reference!I$16*List!$H1028)+Reference!I$17,0)</f>
        <v>2654</v>
      </c>
      <c r="Q1028" s="35">
        <f>ROUND((Reference!J$16*List!$H1028)+Reference!J$17,0)</f>
        <v>3073</v>
      </c>
      <c r="R1028" s="35">
        <f>ROUND((Reference!K$16*List!$H1028)+Reference!K$17,0)</f>
        <v>3170</v>
      </c>
      <c r="S1028" s="35">
        <f>ROUND((Reference!L$16*List!$H1028)+Reference!L$17,0)</f>
        <v>3421</v>
      </c>
      <c r="T1028" s="35">
        <f>ROUND((Reference!M$16*List!$H1028)+Reference!M$17,0)</f>
        <v>4085</v>
      </c>
      <c r="U1028" s="35">
        <f>ROUND((Reference!N$16*List!$H1028)+Reference!N$17,0)</f>
        <v>16484</v>
      </c>
      <c r="V1028" s="36">
        <f>ROUND((Reference!O$16*List!$H1028)+Reference!O$17,0)</f>
        <v>613</v>
      </c>
      <c r="W1028" s="36">
        <f>ROUND((Reference!P$16*List!$H1028)+Reference!P$17,0)</f>
        <v>863</v>
      </c>
      <c r="X1028" s="36">
        <f>ROUND((Reference!Q$16*List!$H1028)+Reference!Q$17,0)</f>
        <v>432</v>
      </c>
      <c r="Y1028" s="37"/>
      <c r="Z1028" s="4" t="str">
        <f t="shared" si="31"/>
        <v>BARREN, Kentucky</v>
      </c>
      <c r="AA1028" s="42" t="s">
        <v>3232</v>
      </c>
      <c r="AB1028" s="38" t="s">
        <v>54</v>
      </c>
      <c r="AC1028" s="43" t="s">
        <v>3222</v>
      </c>
      <c r="AD1028" s="45"/>
      <c r="AE1028">
        <f t="shared" si="32"/>
        <v>0.7873</v>
      </c>
    </row>
    <row r="1029" spans="1:31" x14ac:dyDescent="0.35">
      <c r="A1029" s="28" t="s">
        <v>3233</v>
      </c>
      <c r="B1029" s="28" t="s">
        <v>3234</v>
      </c>
      <c r="C1029" s="41">
        <v>99918</v>
      </c>
      <c r="D1029" s="30" t="s">
        <v>124</v>
      </c>
      <c r="E1029" s="42" t="s">
        <v>3235</v>
      </c>
      <c r="F1029" s="55" t="s">
        <v>3222</v>
      </c>
      <c r="G1029" s="33" t="s">
        <v>64</v>
      </c>
      <c r="H1029" s="40">
        <v>0.7873</v>
      </c>
      <c r="I1029" s="35">
        <f>ROUND((Reference!B$16*List!$H1029)+Reference!B$17,0)</f>
        <v>944</v>
      </c>
      <c r="J1029" s="35">
        <f>ROUND((Reference!C$16*List!$H1029)+Reference!C$17,0)</f>
        <v>1408</v>
      </c>
      <c r="K1029" s="35">
        <f>ROUND((Reference!D$16*List!$H1029)+Reference!D$17,0)</f>
        <v>1687</v>
      </c>
      <c r="L1029" s="35">
        <f>ROUND((Reference!E$16*List!$H1029)+Reference!E$17,0)</f>
        <v>2085</v>
      </c>
      <c r="M1029" s="35">
        <f>ROUND((Reference!F$16*List!$H1029)+Reference!F$17,0)</f>
        <v>2173</v>
      </c>
      <c r="N1029" s="35">
        <f>ROUND((Reference!G$16*List!$H1029)+Reference!G$17,0)</f>
        <v>2459</v>
      </c>
      <c r="O1029" s="35">
        <f>ROUND((Reference!H$16*List!$H1029)+Reference!H$17,0)</f>
        <v>2554</v>
      </c>
      <c r="P1029" s="35">
        <f>ROUND((Reference!I$16*List!$H1029)+Reference!I$17,0)</f>
        <v>2654</v>
      </c>
      <c r="Q1029" s="35">
        <f>ROUND((Reference!J$16*List!$H1029)+Reference!J$17,0)</f>
        <v>3073</v>
      </c>
      <c r="R1029" s="35">
        <f>ROUND((Reference!K$16*List!$H1029)+Reference!K$17,0)</f>
        <v>3170</v>
      </c>
      <c r="S1029" s="35">
        <f>ROUND((Reference!L$16*List!$H1029)+Reference!L$17,0)</f>
        <v>3421</v>
      </c>
      <c r="T1029" s="35">
        <f>ROUND((Reference!M$16*List!$H1029)+Reference!M$17,0)</f>
        <v>4085</v>
      </c>
      <c r="U1029" s="35">
        <f>ROUND((Reference!N$16*List!$H1029)+Reference!N$17,0)</f>
        <v>16484</v>
      </c>
      <c r="V1029" s="36">
        <f>ROUND((Reference!O$16*List!$H1029)+Reference!O$17,0)</f>
        <v>613</v>
      </c>
      <c r="W1029" s="36">
        <f>ROUND((Reference!P$16*List!$H1029)+Reference!P$17,0)</f>
        <v>863</v>
      </c>
      <c r="X1029" s="36">
        <f>ROUND((Reference!Q$16*List!$H1029)+Reference!Q$17,0)</f>
        <v>432</v>
      </c>
      <c r="Y1029" s="37"/>
      <c r="Z1029" s="4" t="str">
        <f t="shared" si="31"/>
        <v>BATH, Kentucky</v>
      </c>
      <c r="AA1029" s="31" t="s">
        <v>3235</v>
      </c>
      <c r="AB1029" s="38" t="s">
        <v>54</v>
      </c>
      <c r="AC1029" s="32" t="s">
        <v>3222</v>
      </c>
      <c r="AD1029" s="39"/>
      <c r="AE1029">
        <f t="shared" si="32"/>
        <v>0.7873</v>
      </c>
    </row>
    <row r="1030" spans="1:31" x14ac:dyDescent="0.35">
      <c r="A1030" s="28" t="s">
        <v>3236</v>
      </c>
      <c r="B1030" s="28" t="s">
        <v>3237</v>
      </c>
      <c r="C1030" s="41">
        <v>99918</v>
      </c>
      <c r="D1030" s="30" t="s">
        <v>124</v>
      </c>
      <c r="E1030" s="42" t="s">
        <v>3238</v>
      </c>
      <c r="F1030" s="55" t="s">
        <v>3222</v>
      </c>
      <c r="G1030" s="33" t="s">
        <v>64</v>
      </c>
      <c r="H1030" s="44">
        <v>0.7873</v>
      </c>
      <c r="I1030" s="35">
        <f>ROUND((Reference!B$16*List!$H1030)+Reference!B$17,0)</f>
        <v>944</v>
      </c>
      <c r="J1030" s="35">
        <f>ROUND((Reference!C$16*List!$H1030)+Reference!C$17,0)</f>
        <v>1408</v>
      </c>
      <c r="K1030" s="35">
        <f>ROUND((Reference!D$16*List!$H1030)+Reference!D$17,0)</f>
        <v>1687</v>
      </c>
      <c r="L1030" s="35">
        <f>ROUND((Reference!E$16*List!$H1030)+Reference!E$17,0)</f>
        <v>2085</v>
      </c>
      <c r="M1030" s="35">
        <f>ROUND((Reference!F$16*List!$H1030)+Reference!F$17,0)</f>
        <v>2173</v>
      </c>
      <c r="N1030" s="35">
        <f>ROUND((Reference!G$16*List!$H1030)+Reference!G$17,0)</f>
        <v>2459</v>
      </c>
      <c r="O1030" s="35">
        <f>ROUND((Reference!H$16*List!$H1030)+Reference!H$17,0)</f>
        <v>2554</v>
      </c>
      <c r="P1030" s="35">
        <f>ROUND((Reference!I$16*List!$H1030)+Reference!I$17,0)</f>
        <v>2654</v>
      </c>
      <c r="Q1030" s="35">
        <f>ROUND((Reference!J$16*List!$H1030)+Reference!J$17,0)</f>
        <v>3073</v>
      </c>
      <c r="R1030" s="35">
        <f>ROUND((Reference!K$16*List!$H1030)+Reference!K$17,0)</f>
        <v>3170</v>
      </c>
      <c r="S1030" s="35">
        <f>ROUND((Reference!L$16*List!$H1030)+Reference!L$17,0)</f>
        <v>3421</v>
      </c>
      <c r="T1030" s="35">
        <f>ROUND((Reference!M$16*List!$H1030)+Reference!M$17,0)</f>
        <v>4085</v>
      </c>
      <c r="U1030" s="35">
        <f>ROUND((Reference!N$16*List!$H1030)+Reference!N$17,0)</f>
        <v>16484</v>
      </c>
      <c r="V1030" s="36">
        <f>ROUND((Reference!O$16*List!$H1030)+Reference!O$17,0)</f>
        <v>613</v>
      </c>
      <c r="W1030" s="36">
        <f>ROUND((Reference!P$16*List!$H1030)+Reference!P$17,0)</f>
        <v>863</v>
      </c>
      <c r="X1030" s="36">
        <f>ROUND((Reference!Q$16*List!$H1030)+Reference!Q$17,0)</f>
        <v>432</v>
      </c>
      <c r="Y1030" s="37"/>
      <c r="Z1030" s="4" t="str">
        <f t="shared" si="31"/>
        <v>BELL, Kentucky</v>
      </c>
      <c r="AA1030" s="42" t="s">
        <v>3238</v>
      </c>
      <c r="AB1030" s="38" t="s">
        <v>54</v>
      </c>
      <c r="AC1030" s="43" t="s">
        <v>3222</v>
      </c>
      <c r="AD1030" s="45"/>
      <c r="AE1030">
        <f t="shared" si="32"/>
        <v>0.7873</v>
      </c>
    </row>
    <row r="1031" spans="1:31" x14ac:dyDescent="0.35">
      <c r="A1031" s="28" t="s">
        <v>3239</v>
      </c>
      <c r="B1031" s="28" t="s">
        <v>3240</v>
      </c>
      <c r="C1031" s="29">
        <v>17140</v>
      </c>
      <c r="D1031" s="30" t="s">
        <v>555</v>
      </c>
      <c r="E1031" s="31" t="s">
        <v>516</v>
      </c>
      <c r="F1031" s="54" t="s">
        <v>3222</v>
      </c>
      <c r="G1031" s="33" t="s">
        <v>53</v>
      </c>
      <c r="H1031" s="40">
        <v>0.92610000000000003</v>
      </c>
      <c r="I1031" s="35">
        <f>ROUND((Reference!B$16*List!$H1031)+Reference!B$17,0)</f>
        <v>1063</v>
      </c>
      <c r="J1031" s="35">
        <f>ROUND((Reference!C$16*List!$H1031)+Reference!C$17,0)</f>
        <v>1585</v>
      </c>
      <c r="K1031" s="35">
        <f>ROUND((Reference!D$16*List!$H1031)+Reference!D$17,0)</f>
        <v>1900</v>
      </c>
      <c r="L1031" s="35">
        <f>ROUND((Reference!E$16*List!$H1031)+Reference!E$17,0)</f>
        <v>2348</v>
      </c>
      <c r="M1031" s="35">
        <f>ROUND((Reference!F$16*List!$H1031)+Reference!F$17,0)</f>
        <v>2446</v>
      </c>
      <c r="N1031" s="35">
        <f>ROUND((Reference!G$16*List!$H1031)+Reference!G$17,0)</f>
        <v>2769</v>
      </c>
      <c r="O1031" s="35">
        <f>ROUND((Reference!H$16*List!$H1031)+Reference!H$17,0)</f>
        <v>2875</v>
      </c>
      <c r="P1031" s="35">
        <f>ROUND((Reference!I$16*List!$H1031)+Reference!I$17,0)</f>
        <v>2988</v>
      </c>
      <c r="Q1031" s="35">
        <f>ROUND((Reference!J$16*List!$H1031)+Reference!J$17,0)</f>
        <v>3460</v>
      </c>
      <c r="R1031" s="35">
        <f>ROUND((Reference!K$16*List!$H1031)+Reference!K$17,0)</f>
        <v>3570</v>
      </c>
      <c r="S1031" s="35">
        <f>ROUND((Reference!L$16*List!$H1031)+Reference!L$17,0)</f>
        <v>3852</v>
      </c>
      <c r="T1031" s="35">
        <f>ROUND((Reference!M$16*List!$H1031)+Reference!M$17,0)</f>
        <v>4600</v>
      </c>
      <c r="U1031" s="35">
        <f>ROUND((Reference!N$16*List!$H1031)+Reference!N$17,0)</f>
        <v>18561</v>
      </c>
      <c r="V1031" s="36">
        <f>ROUND((Reference!O$16*List!$H1031)+Reference!O$17,0)</f>
        <v>690</v>
      </c>
      <c r="W1031" s="36">
        <f>ROUND((Reference!P$16*List!$H1031)+Reference!P$17,0)</f>
        <v>972</v>
      </c>
      <c r="X1031" s="36">
        <f>ROUND((Reference!Q$16*List!$H1031)+Reference!Q$17,0)</f>
        <v>486</v>
      </c>
      <c r="Y1031" s="37"/>
      <c r="Z1031" s="4" t="str">
        <f t="shared" si="31"/>
        <v>BOONE, Kentucky</v>
      </c>
      <c r="AA1031" s="31" t="s">
        <v>516</v>
      </c>
      <c r="AB1031" s="38" t="s">
        <v>54</v>
      </c>
      <c r="AC1031" s="32" t="s">
        <v>3222</v>
      </c>
      <c r="AD1031" s="39"/>
      <c r="AE1031">
        <f t="shared" si="32"/>
        <v>0.92610000000000003</v>
      </c>
    </row>
    <row r="1032" spans="1:31" x14ac:dyDescent="0.35">
      <c r="A1032" s="28" t="s">
        <v>3241</v>
      </c>
      <c r="B1032" s="28" t="s">
        <v>3242</v>
      </c>
      <c r="C1032" s="29">
        <v>30460</v>
      </c>
      <c r="D1032" s="30" t="s">
        <v>1110</v>
      </c>
      <c r="E1032" s="31" t="s">
        <v>2957</v>
      </c>
      <c r="F1032" s="54" t="s">
        <v>3222</v>
      </c>
      <c r="G1032" s="33" t="s">
        <v>53</v>
      </c>
      <c r="H1032" s="44">
        <v>0.88009999999999999</v>
      </c>
      <c r="I1032" s="35">
        <f>ROUND((Reference!B$16*List!$H1032)+Reference!B$17,0)</f>
        <v>1024</v>
      </c>
      <c r="J1032" s="35">
        <f>ROUND((Reference!C$16*List!$H1032)+Reference!C$17,0)</f>
        <v>1527</v>
      </c>
      <c r="K1032" s="35">
        <f>ROUND((Reference!D$16*List!$H1032)+Reference!D$17,0)</f>
        <v>1829</v>
      </c>
      <c r="L1032" s="35">
        <f>ROUND((Reference!E$16*List!$H1032)+Reference!E$17,0)</f>
        <v>2261</v>
      </c>
      <c r="M1032" s="35">
        <f>ROUND((Reference!F$16*List!$H1032)+Reference!F$17,0)</f>
        <v>2356</v>
      </c>
      <c r="N1032" s="35">
        <f>ROUND((Reference!G$16*List!$H1032)+Reference!G$17,0)</f>
        <v>2667</v>
      </c>
      <c r="O1032" s="35">
        <f>ROUND((Reference!H$16*List!$H1032)+Reference!H$17,0)</f>
        <v>2769</v>
      </c>
      <c r="P1032" s="35">
        <f>ROUND((Reference!I$16*List!$H1032)+Reference!I$17,0)</f>
        <v>2878</v>
      </c>
      <c r="Q1032" s="35">
        <f>ROUND((Reference!J$16*List!$H1032)+Reference!J$17,0)</f>
        <v>3332</v>
      </c>
      <c r="R1032" s="35">
        <f>ROUND((Reference!K$16*List!$H1032)+Reference!K$17,0)</f>
        <v>3437</v>
      </c>
      <c r="S1032" s="35">
        <f>ROUND((Reference!L$16*List!$H1032)+Reference!L$17,0)</f>
        <v>3709</v>
      </c>
      <c r="T1032" s="35">
        <f>ROUND((Reference!M$16*List!$H1032)+Reference!M$17,0)</f>
        <v>4430</v>
      </c>
      <c r="U1032" s="35">
        <f>ROUND((Reference!N$16*List!$H1032)+Reference!N$17,0)</f>
        <v>17873</v>
      </c>
      <c r="V1032" s="36">
        <f>ROUND((Reference!O$16*List!$H1032)+Reference!O$17,0)</f>
        <v>664</v>
      </c>
      <c r="W1032" s="36">
        <f>ROUND((Reference!P$16*List!$H1032)+Reference!P$17,0)</f>
        <v>936</v>
      </c>
      <c r="X1032" s="36">
        <f>ROUND((Reference!Q$16*List!$H1032)+Reference!Q$17,0)</f>
        <v>468</v>
      </c>
      <c r="Y1032" s="37"/>
      <c r="Z1032" s="4" t="str">
        <f t="shared" si="31"/>
        <v>BOURBON, Kentucky</v>
      </c>
      <c r="AA1032" s="42" t="s">
        <v>2957</v>
      </c>
      <c r="AB1032" s="38" t="s">
        <v>54</v>
      </c>
      <c r="AC1032" s="43" t="s">
        <v>3222</v>
      </c>
      <c r="AD1032" s="45"/>
      <c r="AE1032">
        <f t="shared" si="32"/>
        <v>0.88009999999999999</v>
      </c>
    </row>
    <row r="1033" spans="1:31" x14ac:dyDescent="0.35">
      <c r="A1033" s="28" t="s">
        <v>3243</v>
      </c>
      <c r="B1033" s="28" t="s">
        <v>3244</v>
      </c>
      <c r="C1033" s="41">
        <v>26580</v>
      </c>
      <c r="D1033" s="30" t="s">
        <v>924</v>
      </c>
      <c r="E1033" s="42" t="s">
        <v>3245</v>
      </c>
      <c r="F1033" s="54" t="s">
        <v>3222</v>
      </c>
      <c r="G1033" s="33" t="s">
        <v>53</v>
      </c>
      <c r="H1033" s="44">
        <v>0.83360000000000001</v>
      </c>
      <c r="I1033" s="35">
        <f>ROUND((Reference!B$16*List!$H1033)+Reference!B$17,0)</f>
        <v>984</v>
      </c>
      <c r="J1033" s="35">
        <f>ROUND((Reference!C$16*List!$H1033)+Reference!C$17,0)</f>
        <v>1467</v>
      </c>
      <c r="K1033" s="35">
        <f>ROUND((Reference!D$16*List!$H1033)+Reference!D$17,0)</f>
        <v>1758</v>
      </c>
      <c r="L1033" s="35">
        <f>ROUND((Reference!E$16*List!$H1033)+Reference!E$17,0)</f>
        <v>2173</v>
      </c>
      <c r="M1033" s="35">
        <f>ROUND((Reference!F$16*List!$H1033)+Reference!F$17,0)</f>
        <v>2264</v>
      </c>
      <c r="N1033" s="35">
        <f>ROUND((Reference!G$16*List!$H1033)+Reference!G$17,0)</f>
        <v>2563</v>
      </c>
      <c r="O1033" s="35">
        <f>ROUND((Reference!H$16*List!$H1033)+Reference!H$17,0)</f>
        <v>2661</v>
      </c>
      <c r="P1033" s="35">
        <f>ROUND((Reference!I$16*List!$H1033)+Reference!I$17,0)</f>
        <v>2766</v>
      </c>
      <c r="Q1033" s="35">
        <f>ROUND((Reference!J$16*List!$H1033)+Reference!J$17,0)</f>
        <v>3202</v>
      </c>
      <c r="R1033" s="35">
        <f>ROUND((Reference!K$16*List!$H1033)+Reference!K$17,0)</f>
        <v>3304</v>
      </c>
      <c r="S1033" s="35">
        <f>ROUND((Reference!L$16*List!$H1033)+Reference!L$17,0)</f>
        <v>3565</v>
      </c>
      <c r="T1033" s="35">
        <f>ROUND((Reference!M$16*List!$H1033)+Reference!M$17,0)</f>
        <v>4257</v>
      </c>
      <c r="U1033" s="35">
        <f>ROUND((Reference!N$16*List!$H1033)+Reference!N$17,0)</f>
        <v>17177</v>
      </c>
      <c r="V1033" s="36">
        <f>ROUND((Reference!O$16*List!$H1033)+Reference!O$17,0)</f>
        <v>639</v>
      </c>
      <c r="W1033" s="36">
        <f>ROUND((Reference!P$16*List!$H1033)+Reference!P$17,0)</f>
        <v>900</v>
      </c>
      <c r="X1033" s="36">
        <f>ROUND((Reference!Q$16*List!$H1033)+Reference!Q$17,0)</f>
        <v>450</v>
      </c>
      <c r="Y1033" s="37"/>
      <c r="Z1033" s="4" t="str">
        <f t="shared" si="31"/>
        <v>BOYD, Kentucky</v>
      </c>
      <c r="AA1033" s="42" t="s">
        <v>3245</v>
      </c>
      <c r="AB1033" s="38" t="s">
        <v>54</v>
      </c>
      <c r="AC1033" s="43" t="s">
        <v>3222</v>
      </c>
      <c r="AD1033" s="45"/>
      <c r="AE1033">
        <f t="shared" si="32"/>
        <v>0.83360000000000001</v>
      </c>
    </row>
    <row r="1034" spans="1:31" x14ac:dyDescent="0.35">
      <c r="A1034" s="28" t="s">
        <v>3246</v>
      </c>
      <c r="B1034" s="28" t="s">
        <v>3247</v>
      </c>
      <c r="C1034" s="41">
        <v>99918</v>
      </c>
      <c r="D1034" s="30" t="s">
        <v>124</v>
      </c>
      <c r="E1034" s="42" t="s">
        <v>3248</v>
      </c>
      <c r="F1034" s="55" t="s">
        <v>3222</v>
      </c>
      <c r="G1034" s="33" t="s">
        <v>64</v>
      </c>
      <c r="H1034" s="44">
        <v>0.7873</v>
      </c>
      <c r="I1034" s="35">
        <f>ROUND((Reference!B$16*List!$H1034)+Reference!B$17,0)</f>
        <v>944</v>
      </c>
      <c r="J1034" s="35">
        <f>ROUND((Reference!C$16*List!$H1034)+Reference!C$17,0)</f>
        <v>1408</v>
      </c>
      <c r="K1034" s="35">
        <f>ROUND((Reference!D$16*List!$H1034)+Reference!D$17,0)</f>
        <v>1687</v>
      </c>
      <c r="L1034" s="35">
        <f>ROUND((Reference!E$16*List!$H1034)+Reference!E$17,0)</f>
        <v>2085</v>
      </c>
      <c r="M1034" s="35">
        <f>ROUND((Reference!F$16*List!$H1034)+Reference!F$17,0)</f>
        <v>2173</v>
      </c>
      <c r="N1034" s="35">
        <f>ROUND((Reference!G$16*List!$H1034)+Reference!G$17,0)</f>
        <v>2459</v>
      </c>
      <c r="O1034" s="35">
        <f>ROUND((Reference!H$16*List!$H1034)+Reference!H$17,0)</f>
        <v>2554</v>
      </c>
      <c r="P1034" s="35">
        <f>ROUND((Reference!I$16*List!$H1034)+Reference!I$17,0)</f>
        <v>2654</v>
      </c>
      <c r="Q1034" s="35">
        <f>ROUND((Reference!J$16*List!$H1034)+Reference!J$17,0)</f>
        <v>3073</v>
      </c>
      <c r="R1034" s="35">
        <f>ROUND((Reference!K$16*List!$H1034)+Reference!K$17,0)</f>
        <v>3170</v>
      </c>
      <c r="S1034" s="35">
        <f>ROUND((Reference!L$16*List!$H1034)+Reference!L$17,0)</f>
        <v>3421</v>
      </c>
      <c r="T1034" s="35">
        <f>ROUND((Reference!M$16*List!$H1034)+Reference!M$17,0)</f>
        <v>4085</v>
      </c>
      <c r="U1034" s="35">
        <f>ROUND((Reference!N$16*List!$H1034)+Reference!N$17,0)</f>
        <v>16484</v>
      </c>
      <c r="V1034" s="36">
        <f>ROUND((Reference!O$16*List!$H1034)+Reference!O$17,0)</f>
        <v>613</v>
      </c>
      <c r="W1034" s="36">
        <f>ROUND((Reference!P$16*List!$H1034)+Reference!P$17,0)</f>
        <v>863</v>
      </c>
      <c r="X1034" s="36">
        <f>ROUND((Reference!Q$16*List!$H1034)+Reference!Q$17,0)</f>
        <v>432</v>
      </c>
      <c r="Y1034" s="37"/>
      <c r="Z1034" s="4" t="str">
        <f t="shared" si="31"/>
        <v>BOYLE, Kentucky</v>
      </c>
      <c r="AA1034" s="42" t="s">
        <v>3248</v>
      </c>
      <c r="AB1034" s="38" t="s">
        <v>54</v>
      </c>
      <c r="AC1034" s="43" t="s">
        <v>3222</v>
      </c>
      <c r="AD1034" s="45"/>
      <c r="AE1034">
        <f t="shared" si="32"/>
        <v>0.7873</v>
      </c>
    </row>
    <row r="1035" spans="1:31" x14ac:dyDescent="0.35">
      <c r="A1035" s="28" t="s">
        <v>3249</v>
      </c>
      <c r="B1035" s="28" t="s">
        <v>3250</v>
      </c>
      <c r="C1035" s="41">
        <v>17140</v>
      </c>
      <c r="D1035" s="30" t="s">
        <v>555</v>
      </c>
      <c r="E1035" s="42" t="s">
        <v>3251</v>
      </c>
      <c r="F1035" s="54" t="s">
        <v>3222</v>
      </c>
      <c r="G1035" s="33" t="s">
        <v>53</v>
      </c>
      <c r="H1035" s="44">
        <v>0.92610000000000003</v>
      </c>
      <c r="I1035" s="35">
        <f>ROUND((Reference!B$16*List!$H1035)+Reference!B$17,0)</f>
        <v>1063</v>
      </c>
      <c r="J1035" s="35">
        <f>ROUND((Reference!C$16*List!$H1035)+Reference!C$17,0)</f>
        <v>1585</v>
      </c>
      <c r="K1035" s="35">
        <f>ROUND((Reference!D$16*List!$H1035)+Reference!D$17,0)</f>
        <v>1900</v>
      </c>
      <c r="L1035" s="35">
        <f>ROUND((Reference!E$16*List!$H1035)+Reference!E$17,0)</f>
        <v>2348</v>
      </c>
      <c r="M1035" s="35">
        <f>ROUND((Reference!F$16*List!$H1035)+Reference!F$17,0)</f>
        <v>2446</v>
      </c>
      <c r="N1035" s="35">
        <f>ROUND((Reference!G$16*List!$H1035)+Reference!G$17,0)</f>
        <v>2769</v>
      </c>
      <c r="O1035" s="35">
        <f>ROUND((Reference!H$16*List!$H1035)+Reference!H$17,0)</f>
        <v>2875</v>
      </c>
      <c r="P1035" s="35">
        <f>ROUND((Reference!I$16*List!$H1035)+Reference!I$17,0)</f>
        <v>2988</v>
      </c>
      <c r="Q1035" s="35">
        <f>ROUND((Reference!J$16*List!$H1035)+Reference!J$17,0)</f>
        <v>3460</v>
      </c>
      <c r="R1035" s="35">
        <f>ROUND((Reference!K$16*List!$H1035)+Reference!K$17,0)</f>
        <v>3570</v>
      </c>
      <c r="S1035" s="35">
        <f>ROUND((Reference!L$16*List!$H1035)+Reference!L$17,0)</f>
        <v>3852</v>
      </c>
      <c r="T1035" s="35">
        <f>ROUND((Reference!M$16*List!$H1035)+Reference!M$17,0)</f>
        <v>4600</v>
      </c>
      <c r="U1035" s="35">
        <f>ROUND((Reference!N$16*List!$H1035)+Reference!N$17,0)</f>
        <v>18561</v>
      </c>
      <c r="V1035" s="36">
        <f>ROUND((Reference!O$16*List!$H1035)+Reference!O$17,0)</f>
        <v>690</v>
      </c>
      <c r="W1035" s="36">
        <f>ROUND((Reference!P$16*List!$H1035)+Reference!P$17,0)</f>
        <v>972</v>
      </c>
      <c r="X1035" s="36">
        <f>ROUND((Reference!Q$16*List!$H1035)+Reference!Q$17,0)</f>
        <v>486</v>
      </c>
      <c r="Y1035" s="37"/>
      <c r="Z1035" s="4" t="str">
        <f t="shared" si="31"/>
        <v>BRACKEN, Kentucky</v>
      </c>
      <c r="AA1035" s="42" t="s">
        <v>3251</v>
      </c>
      <c r="AB1035" s="38" t="s">
        <v>54</v>
      </c>
      <c r="AC1035" s="43" t="s">
        <v>3222</v>
      </c>
      <c r="AD1035" s="45"/>
      <c r="AE1035">
        <f t="shared" si="32"/>
        <v>0.92610000000000003</v>
      </c>
    </row>
    <row r="1036" spans="1:31" x14ac:dyDescent="0.35">
      <c r="A1036" s="28" t="s">
        <v>3252</v>
      </c>
      <c r="B1036" s="28" t="s">
        <v>3253</v>
      </c>
      <c r="C1036" s="41">
        <v>99918</v>
      </c>
      <c r="D1036" s="30" t="s">
        <v>124</v>
      </c>
      <c r="E1036" s="42" t="s">
        <v>3254</v>
      </c>
      <c r="F1036" s="55" t="s">
        <v>3222</v>
      </c>
      <c r="G1036" s="33" t="s">
        <v>64</v>
      </c>
      <c r="H1036" s="44">
        <v>0.7873</v>
      </c>
      <c r="I1036" s="35">
        <f>ROUND((Reference!B$16*List!$H1036)+Reference!B$17,0)</f>
        <v>944</v>
      </c>
      <c r="J1036" s="35">
        <f>ROUND((Reference!C$16*List!$H1036)+Reference!C$17,0)</f>
        <v>1408</v>
      </c>
      <c r="K1036" s="35">
        <f>ROUND((Reference!D$16*List!$H1036)+Reference!D$17,0)</f>
        <v>1687</v>
      </c>
      <c r="L1036" s="35">
        <f>ROUND((Reference!E$16*List!$H1036)+Reference!E$17,0)</f>
        <v>2085</v>
      </c>
      <c r="M1036" s="35">
        <f>ROUND((Reference!F$16*List!$H1036)+Reference!F$17,0)</f>
        <v>2173</v>
      </c>
      <c r="N1036" s="35">
        <f>ROUND((Reference!G$16*List!$H1036)+Reference!G$17,0)</f>
        <v>2459</v>
      </c>
      <c r="O1036" s="35">
        <f>ROUND((Reference!H$16*List!$H1036)+Reference!H$17,0)</f>
        <v>2554</v>
      </c>
      <c r="P1036" s="35">
        <f>ROUND((Reference!I$16*List!$H1036)+Reference!I$17,0)</f>
        <v>2654</v>
      </c>
      <c r="Q1036" s="35">
        <f>ROUND((Reference!J$16*List!$H1036)+Reference!J$17,0)</f>
        <v>3073</v>
      </c>
      <c r="R1036" s="35">
        <f>ROUND((Reference!K$16*List!$H1036)+Reference!K$17,0)</f>
        <v>3170</v>
      </c>
      <c r="S1036" s="35">
        <f>ROUND((Reference!L$16*List!$H1036)+Reference!L$17,0)</f>
        <v>3421</v>
      </c>
      <c r="T1036" s="35">
        <f>ROUND((Reference!M$16*List!$H1036)+Reference!M$17,0)</f>
        <v>4085</v>
      </c>
      <c r="U1036" s="35">
        <f>ROUND((Reference!N$16*List!$H1036)+Reference!N$17,0)</f>
        <v>16484</v>
      </c>
      <c r="V1036" s="36">
        <f>ROUND((Reference!O$16*List!$H1036)+Reference!O$17,0)</f>
        <v>613</v>
      </c>
      <c r="W1036" s="36">
        <f>ROUND((Reference!P$16*List!$H1036)+Reference!P$17,0)</f>
        <v>863</v>
      </c>
      <c r="X1036" s="36">
        <f>ROUND((Reference!Q$16*List!$H1036)+Reference!Q$17,0)</f>
        <v>432</v>
      </c>
      <c r="Y1036" s="37"/>
      <c r="Z1036" s="4" t="str">
        <f t="shared" si="31"/>
        <v>BREATHITT, Kentucky</v>
      </c>
      <c r="AA1036" s="42" t="s">
        <v>3254</v>
      </c>
      <c r="AB1036" s="38" t="s">
        <v>54</v>
      </c>
      <c r="AC1036" s="43" t="s">
        <v>3222</v>
      </c>
      <c r="AD1036" s="45"/>
      <c r="AE1036">
        <f t="shared" si="32"/>
        <v>0.7873</v>
      </c>
    </row>
    <row r="1037" spans="1:31" x14ac:dyDescent="0.35">
      <c r="A1037" s="28" t="s">
        <v>3255</v>
      </c>
      <c r="B1037" s="28" t="s">
        <v>3256</v>
      </c>
      <c r="C1037" s="29">
        <v>99918</v>
      </c>
      <c r="D1037" s="30" t="s">
        <v>124</v>
      </c>
      <c r="E1037" s="31" t="s">
        <v>3257</v>
      </c>
      <c r="F1037" s="55" t="s">
        <v>3222</v>
      </c>
      <c r="G1037" s="33" t="s">
        <v>64</v>
      </c>
      <c r="H1037" s="40">
        <v>0.7873</v>
      </c>
      <c r="I1037" s="35">
        <f>ROUND((Reference!B$16*List!$H1037)+Reference!B$17,0)</f>
        <v>944</v>
      </c>
      <c r="J1037" s="35">
        <f>ROUND((Reference!C$16*List!$H1037)+Reference!C$17,0)</f>
        <v>1408</v>
      </c>
      <c r="K1037" s="35">
        <f>ROUND((Reference!D$16*List!$H1037)+Reference!D$17,0)</f>
        <v>1687</v>
      </c>
      <c r="L1037" s="35">
        <f>ROUND((Reference!E$16*List!$H1037)+Reference!E$17,0)</f>
        <v>2085</v>
      </c>
      <c r="M1037" s="35">
        <f>ROUND((Reference!F$16*List!$H1037)+Reference!F$17,0)</f>
        <v>2173</v>
      </c>
      <c r="N1037" s="35">
        <f>ROUND((Reference!G$16*List!$H1037)+Reference!G$17,0)</f>
        <v>2459</v>
      </c>
      <c r="O1037" s="35">
        <f>ROUND((Reference!H$16*List!$H1037)+Reference!H$17,0)</f>
        <v>2554</v>
      </c>
      <c r="P1037" s="35">
        <f>ROUND((Reference!I$16*List!$H1037)+Reference!I$17,0)</f>
        <v>2654</v>
      </c>
      <c r="Q1037" s="35">
        <f>ROUND((Reference!J$16*List!$H1037)+Reference!J$17,0)</f>
        <v>3073</v>
      </c>
      <c r="R1037" s="35">
        <f>ROUND((Reference!K$16*List!$H1037)+Reference!K$17,0)</f>
        <v>3170</v>
      </c>
      <c r="S1037" s="35">
        <f>ROUND((Reference!L$16*List!$H1037)+Reference!L$17,0)</f>
        <v>3421</v>
      </c>
      <c r="T1037" s="35">
        <f>ROUND((Reference!M$16*List!$H1037)+Reference!M$17,0)</f>
        <v>4085</v>
      </c>
      <c r="U1037" s="35">
        <f>ROUND((Reference!N$16*List!$H1037)+Reference!N$17,0)</f>
        <v>16484</v>
      </c>
      <c r="V1037" s="36">
        <f>ROUND((Reference!O$16*List!$H1037)+Reference!O$17,0)</f>
        <v>613</v>
      </c>
      <c r="W1037" s="36">
        <f>ROUND((Reference!P$16*List!$H1037)+Reference!P$17,0)</f>
        <v>863</v>
      </c>
      <c r="X1037" s="36">
        <f>ROUND((Reference!Q$16*List!$H1037)+Reference!Q$17,0)</f>
        <v>432</v>
      </c>
      <c r="Y1037" s="37"/>
      <c r="Z1037" s="4" t="str">
        <f t="shared" si="31"/>
        <v>BRECKINRIDGE, Kentucky</v>
      </c>
      <c r="AA1037" s="31" t="s">
        <v>3257</v>
      </c>
      <c r="AB1037" s="38" t="s">
        <v>54</v>
      </c>
      <c r="AC1037" s="32" t="s">
        <v>3222</v>
      </c>
      <c r="AD1037" s="39"/>
      <c r="AE1037">
        <f t="shared" si="32"/>
        <v>0.7873</v>
      </c>
    </row>
    <row r="1038" spans="1:31" x14ac:dyDescent="0.35">
      <c r="A1038" s="28" t="s">
        <v>3258</v>
      </c>
      <c r="B1038" s="28" t="s">
        <v>3259</v>
      </c>
      <c r="C1038" s="29">
        <v>31140</v>
      </c>
      <c r="D1038" s="30" t="s">
        <v>1141</v>
      </c>
      <c r="E1038" s="31" t="s">
        <v>3260</v>
      </c>
      <c r="F1038" s="54" t="s">
        <v>3222</v>
      </c>
      <c r="G1038" s="33" t="s">
        <v>53</v>
      </c>
      <c r="H1038" s="40">
        <v>0.87630000000000008</v>
      </c>
      <c r="I1038" s="35">
        <f>ROUND((Reference!B$16*List!$H1038)+Reference!B$17,0)</f>
        <v>1020</v>
      </c>
      <c r="J1038" s="35">
        <f>ROUND((Reference!C$16*List!$H1038)+Reference!C$17,0)</f>
        <v>1522</v>
      </c>
      <c r="K1038" s="35">
        <f>ROUND((Reference!D$16*List!$H1038)+Reference!D$17,0)</f>
        <v>1823</v>
      </c>
      <c r="L1038" s="35">
        <f>ROUND((Reference!E$16*List!$H1038)+Reference!E$17,0)</f>
        <v>2254</v>
      </c>
      <c r="M1038" s="35">
        <f>ROUND((Reference!F$16*List!$H1038)+Reference!F$17,0)</f>
        <v>2348</v>
      </c>
      <c r="N1038" s="35">
        <f>ROUND((Reference!G$16*List!$H1038)+Reference!G$17,0)</f>
        <v>2658</v>
      </c>
      <c r="O1038" s="35">
        <f>ROUND((Reference!H$16*List!$H1038)+Reference!H$17,0)</f>
        <v>2760</v>
      </c>
      <c r="P1038" s="35">
        <f>ROUND((Reference!I$16*List!$H1038)+Reference!I$17,0)</f>
        <v>2868</v>
      </c>
      <c r="Q1038" s="35">
        <f>ROUND((Reference!J$16*List!$H1038)+Reference!J$17,0)</f>
        <v>3321</v>
      </c>
      <c r="R1038" s="35">
        <f>ROUND((Reference!K$16*List!$H1038)+Reference!K$17,0)</f>
        <v>3426</v>
      </c>
      <c r="S1038" s="35">
        <f>ROUND((Reference!L$16*List!$H1038)+Reference!L$17,0)</f>
        <v>3697</v>
      </c>
      <c r="T1038" s="35">
        <f>ROUND((Reference!M$16*List!$H1038)+Reference!M$17,0)</f>
        <v>4416</v>
      </c>
      <c r="U1038" s="35">
        <f>ROUND((Reference!N$16*List!$H1038)+Reference!N$17,0)</f>
        <v>17816</v>
      </c>
      <c r="V1038" s="36">
        <f>ROUND((Reference!O$16*List!$H1038)+Reference!O$17,0)</f>
        <v>662</v>
      </c>
      <c r="W1038" s="36">
        <f>ROUND((Reference!P$16*List!$H1038)+Reference!P$17,0)</f>
        <v>933</v>
      </c>
      <c r="X1038" s="36">
        <f>ROUND((Reference!Q$16*List!$H1038)+Reference!Q$17,0)</f>
        <v>467</v>
      </c>
      <c r="Y1038" s="37"/>
      <c r="Z1038" s="4" t="str">
        <f t="shared" si="31"/>
        <v>BULLITT, Kentucky</v>
      </c>
      <c r="AA1038" s="31" t="s">
        <v>3260</v>
      </c>
      <c r="AB1038" s="38" t="s">
        <v>54</v>
      </c>
      <c r="AC1038" s="32" t="s">
        <v>3222</v>
      </c>
      <c r="AD1038" s="39"/>
      <c r="AE1038">
        <f t="shared" si="32"/>
        <v>0.87630000000000008</v>
      </c>
    </row>
    <row r="1039" spans="1:31" x14ac:dyDescent="0.35">
      <c r="A1039" s="28" t="s">
        <v>3261</v>
      </c>
      <c r="B1039" s="28" t="s">
        <v>3262</v>
      </c>
      <c r="C1039" s="41">
        <v>14540</v>
      </c>
      <c r="D1039" s="30" t="s">
        <v>440</v>
      </c>
      <c r="E1039" s="42" t="s">
        <v>81</v>
      </c>
      <c r="F1039" s="54" t="s">
        <v>3222</v>
      </c>
      <c r="G1039" s="33" t="s">
        <v>53</v>
      </c>
      <c r="H1039" s="40">
        <v>0.85489999999999999</v>
      </c>
      <c r="I1039" s="35">
        <f>ROUND((Reference!B$16*List!$H1039)+Reference!B$17,0)</f>
        <v>1002</v>
      </c>
      <c r="J1039" s="35">
        <f>ROUND((Reference!C$16*List!$H1039)+Reference!C$17,0)</f>
        <v>1494</v>
      </c>
      <c r="K1039" s="35">
        <f>ROUND((Reference!D$16*List!$H1039)+Reference!D$17,0)</f>
        <v>1790</v>
      </c>
      <c r="L1039" s="35">
        <f>ROUND((Reference!E$16*List!$H1039)+Reference!E$17,0)</f>
        <v>2213</v>
      </c>
      <c r="M1039" s="35">
        <f>ROUND((Reference!F$16*List!$H1039)+Reference!F$17,0)</f>
        <v>2306</v>
      </c>
      <c r="N1039" s="35">
        <f>ROUND((Reference!G$16*List!$H1039)+Reference!G$17,0)</f>
        <v>2610</v>
      </c>
      <c r="O1039" s="35">
        <f>ROUND((Reference!H$16*List!$H1039)+Reference!H$17,0)</f>
        <v>2710</v>
      </c>
      <c r="P1039" s="35">
        <f>ROUND((Reference!I$16*List!$H1039)+Reference!I$17,0)</f>
        <v>2817</v>
      </c>
      <c r="Q1039" s="35">
        <f>ROUND((Reference!J$16*List!$H1039)+Reference!J$17,0)</f>
        <v>3262</v>
      </c>
      <c r="R1039" s="35">
        <f>ROUND((Reference!K$16*List!$H1039)+Reference!K$17,0)</f>
        <v>3365</v>
      </c>
      <c r="S1039" s="35">
        <f>ROUND((Reference!L$16*List!$H1039)+Reference!L$17,0)</f>
        <v>3631</v>
      </c>
      <c r="T1039" s="35">
        <f>ROUND((Reference!M$16*List!$H1039)+Reference!M$17,0)</f>
        <v>4336</v>
      </c>
      <c r="U1039" s="35">
        <f>ROUND((Reference!N$16*List!$H1039)+Reference!N$17,0)</f>
        <v>17496</v>
      </c>
      <c r="V1039" s="36">
        <f>ROUND((Reference!O$16*List!$H1039)+Reference!O$17,0)</f>
        <v>650</v>
      </c>
      <c r="W1039" s="36">
        <f>ROUND((Reference!P$16*List!$H1039)+Reference!P$17,0)</f>
        <v>916</v>
      </c>
      <c r="X1039" s="36">
        <f>ROUND((Reference!Q$16*List!$H1039)+Reference!Q$17,0)</f>
        <v>458</v>
      </c>
      <c r="Y1039" s="37"/>
      <c r="Z1039" s="4" t="str">
        <f t="shared" ref="Z1039:Z1102" si="33">CONCATENATE(AA1039, AB1039, AC1039)</f>
        <v>BUTLER, Kentucky</v>
      </c>
      <c r="AA1039" s="31" t="s">
        <v>81</v>
      </c>
      <c r="AB1039" s="38" t="s">
        <v>54</v>
      </c>
      <c r="AC1039" s="32" t="s">
        <v>3222</v>
      </c>
      <c r="AD1039" s="39"/>
      <c r="AE1039">
        <f t="shared" ref="AE1039:AE1102" si="34">IFERROR(INDEX($AH:$AH,MATCH($C1039,$AF:$AF,0)),"")</f>
        <v>0.85489999999999999</v>
      </c>
    </row>
    <row r="1040" spans="1:31" x14ac:dyDescent="0.35">
      <c r="A1040" s="28" t="s">
        <v>3263</v>
      </c>
      <c r="B1040" s="28" t="s">
        <v>3264</v>
      </c>
      <c r="C1040" s="41">
        <v>99918</v>
      </c>
      <c r="D1040" s="30" t="s">
        <v>124</v>
      </c>
      <c r="E1040" s="42" t="s">
        <v>3265</v>
      </c>
      <c r="F1040" s="55" t="s">
        <v>3222</v>
      </c>
      <c r="G1040" s="33" t="s">
        <v>64</v>
      </c>
      <c r="H1040" s="44">
        <v>0.7873</v>
      </c>
      <c r="I1040" s="35">
        <f>ROUND((Reference!B$16*List!$H1040)+Reference!B$17,0)</f>
        <v>944</v>
      </c>
      <c r="J1040" s="35">
        <f>ROUND((Reference!C$16*List!$H1040)+Reference!C$17,0)</f>
        <v>1408</v>
      </c>
      <c r="K1040" s="35">
        <f>ROUND((Reference!D$16*List!$H1040)+Reference!D$17,0)</f>
        <v>1687</v>
      </c>
      <c r="L1040" s="35">
        <f>ROUND((Reference!E$16*List!$H1040)+Reference!E$17,0)</f>
        <v>2085</v>
      </c>
      <c r="M1040" s="35">
        <f>ROUND((Reference!F$16*List!$H1040)+Reference!F$17,0)</f>
        <v>2173</v>
      </c>
      <c r="N1040" s="35">
        <f>ROUND((Reference!G$16*List!$H1040)+Reference!G$17,0)</f>
        <v>2459</v>
      </c>
      <c r="O1040" s="35">
        <f>ROUND((Reference!H$16*List!$H1040)+Reference!H$17,0)</f>
        <v>2554</v>
      </c>
      <c r="P1040" s="35">
        <f>ROUND((Reference!I$16*List!$H1040)+Reference!I$17,0)</f>
        <v>2654</v>
      </c>
      <c r="Q1040" s="35">
        <f>ROUND((Reference!J$16*List!$H1040)+Reference!J$17,0)</f>
        <v>3073</v>
      </c>
      <c r="R1040" s="35">
        <f>ROUND((Reference!K$16*List!$H1040)+Reference!K$17,0)</f>
        <v>3170</v>
      </c>
      <c r="S1040" s="35">
        <f>ROUND((Reference!L$16*List!$H1040)+Reference!L$17,0)</f>
        <v>3421</v>
      </c>
      <c r="T1040" s="35">
        <f>ROUND((Reference!M$16*List!$H1040)+Reference!M$17,0)</f>
        <v>4085</v>
      </c>
      <c r="U1040" s="35">
        <f>ROUND((Reference!N$16*List!$H1040)+Reference!N$17,0)</f>
        <v>16484</v>
      </c>
      <c r="V1040" s="36">
        <f>ROUND((Reference!O$16*List!$H1040)+Reference!O$17,0)</f>
        <v>613</v>
      </c>
      <c r="W1040" s="36">
        <f>ROUND((Reference!P$16*List!$H1040)+Reference!P$17,0)</f>
        <v>863</v>
      </c>
      <c r="X1040" s="36">
        <f>ROUND((Reference!Q$16*List!$H1040)+Reference!Q$17,0)</f>
        <v>432</v>
      </c>
      <c r="Y1040" s="37"/>
      <c r="Z1040" s="4" t="str">
        <f t="shared" si="33"/>
        <v>CALDWELL, Kentucky</v>
      </c>
      <c r="AA1040" s="42" t="s">
        <v>3265</v>
      </c>
      <c r="AB1040" s="38" t="s">
        <v>54</v>
      </c>
      <c r="AC1040" s="43" t="s">
        <v>3222</v>
      </c>
      <c r="AD1040" s="45"/>
      <c r="AE1040">
        <f t="shared" si="34"/>
        <v>0.7873</v>
      </c>
    </row>
    <row r="1041" spans="1:31" x14ac:dyDescent="0.35">
      <c r="A1041" s="28" t="s">
        <v>3266</v>
      </c>
      <c r="B1041" s="28" t="s">
        <v>3267</v>
      </c>
      <c r="C1041" s="29">
        <v>99918</v>
      </c>
      <c r="D1041" s="30" t="s">
        <v>124</v>
      </c>
      <c r="E1041" s="31" t="s">
        <v>3268</v>
      </c>
      <c r="F1041" s="55" t="s">
        <v>3222</v>
      </c>
      <c r="G1041" s="33" t="s">
        <v>64</v>
      </c>
      <c r="H1041" s="40">
        <v>0.7873</v>
      </c>
      <c r="I1041" s="35">
        <f>ROUND((Reference!B$16*List!$H1041)+Reference!B$17,0)</f>
        <v>944</v>
      </c>
      <c r="J1041" s="35">
        <f>ROUND((Reference!C$16*List!$H1041)+Reference!C$17,0)</f>
        <v>1408</v>
      </c>
      <c r="K1041" s="35">
        <f>ROUND((Reference!D$16*List!$H1041)+Reference!D$17,0)</f>
        <v>1687</v>
      </c>
      <c r="L1041" s="35">
        <f>ROUND((Reference!E$16*List!$H1041)+Reference!E$17,0)</f>
        <v>2085</v>
      </c>
      <c r="M1041" s="35">
        <f>ROUND((Reference!F$16*List!$H1041)+Reference!F$17,0)</f>
        <v>2173</v>
      </c>
      <c r="N1041" s="35">
        <f>ROUND((Reference!G$16*List!$H1041)+Reference!G$17,0)</f>
        <v>2459</v>
      </c>
      <c r="O1041" s="35">
        <f>ROUND((Reference!H$16*List!$H1041)+Reference!H$17,0)</f>
        <v>2554</v>
      </c>
      <c r="P1041" s="35">
        <f>ROUND((Reference!I$16*List!$H1041)+Reference!I$17,0)</f>
        <v>2654</v>
      </c>
      <c r="Q1041" s="35">
        <f>ROUND((Reference!J$16*List!$H1041)+Reference!J$17,0)</f>
        <v>3073</v>
      </c>
      <c r="R1041" s="35">
        <f>ROUND((Reference!K$16*List!$H1041)+Reference!K$17,0)</f>
        <v>3170</v>
      </c>
      <c r="S1041" s="35">
        <f>ROUND((Reference!L$16*List!$H1041)+Reference!L$17,0)</f>
        <v>3421</v>
      </c>
      <c r="T1041" s="35">
        <f>ROUND((Reference!M$16*List!$H1041)+Reference!M$17,0)</f>
        <v>4085</v>
      </c>
      <c r="U1041" s="35">
        <f>ROUND((Reference!N$16*List!$H1041)+Reference!N$17,0)</f>
        <v>16484</v>
      </c>
      <c r="V1041" s="36">
        <f>ROUND((Reference!O$16*List!$H1041)+Reference!O$17,0)</f>
        <v>613</v>
      </c>
      <c r="W1041" s="36">
        <f>ROUND((Reference!P$16*List!$H1041)+Reference!P$17,0)</f>
        <v>863</v>
      </c>
      <c r="X1041" s="36">
        <f>ROUND((Reference!Q$16*List!$H1041)+Reference!Q$17,0)</f>
        <v>432</v>
      </c>
      <c r="Y1041" s="37"/>
      <c r="Z1041" s="4" t="str">
        <f t="shared" si="33"/>
        <v>CALLOWAY, Kentucky</v>
      </c>
      <c r="AA1041" s="31" t="s">
        <v>3268</v>
      </c>
      <c r="AB1041" s="38" t="s">
        <v>54</v>
      </c>
      <c r="AC1041" s="32" t="s">
        <v>3222</v>
      </c>
      <c r="AD1041" s="39"/>
      <c r="AE1041">
        <f t="shared" si="34"/>
        <v>0.7873</v>
      </c>
    </row>
    <row r="1042" spans="1:31" x14ac:dyDescent="0.35">
      <c r="A1042" s="28" t="s">
        <v>3269</v>
      </c>
      <c r="B1042" s="28" t="s">
        <v>3270</v>
      </c>
      <c r="C1042" s="41">
        <v>17140</v>
      </c>
      <c r="D1042" s="30" t="s">
        <v>555</v>
      </c>
      <c r="E1042" s="42" t="s">
        <v>3271</v>
      </c>
      <c r="F1042" s="54" t="s">
        <v>3222</v>
      </c>
      <c r="G1042" s="33" t="s">
        <v>53</v>
      </c>
      <c r="H1042" s="44">
        <v>0.92610000000000003</v>
      </c>
      <c r="I1042" s="35">
        <f>ROUND((Reference!B$16*List!$H1042)+Reference!B$17,0)</f>
        <v>1063</v>
      </c>
      <c r="J1042" s="35">
        <f>ROUND((Reference!C$16*List!$H1042)+Reference!C$17,0)</f>
        <v>1585</v>
      </c>
      <c r="K1042" s="35">
        <f>ROUND((Reference!D$16*List!$H1042)+Reference!D$17,0)</f>
        <v>1900</v>
      </c>
      <c r="L1042" s="35">
        <f>ROUND((Reference!E$16*List!$H1042)+Reference!E$17,0)</f>
        <v>2348</v>
      </c>
      <c r="M1042" s="35">
        <f>ROUND((Reference!F$16*List!$H1042)+Reference!F$17,0)</f>
        <v>2446</v>
      </c>
      <c r="N1042" s="35">
        <f>ROUND((Reference!G$16*List!$H1042)+Reference!G$17,0)</f>
        <v>2769</v>
      </c>
      <c r="O1042" s="35">
        <f>ROUND((Reference!H$16*List!$H1042)+Reference!H$17,0)</f>
        <v>2875</v>
      </c>
      <c r="P1042" s="35">
        <f>ROUND((Reference!I$16*List!$H1042)+Reference!I$17,0)</f>
        <v>2988</v>
      </c>
      <c r="Q1042" s="35">
        <f>ROUND((Reference!J$16*List!$H1042)+Reference!J$17,0)</f>
        <v>3460</v>
      </c>
      <c r="R1042" s="35">
        <f>ROUND((Reference!K$16*List!$H1042)+Reference!K$17,0)</f>
        <v>3570</v>
      </c>
      <c r="S1042" s="35">
        <f>ROUND((Reference!L$16*List!$H1042)+Reference!L$17,0)</f>
        <v>3852</v>
      </c>
      <c r="T1042" s="35">
        <f>ROUND((Reference!M$16*List!$H1042)+Reference!M$17,0)</f>
        <v>4600</v>
      </c>
      <c r="U1042" s="35">
        <f>ROUND((Reference!N$16*List!$H1042)+Reference!N$17,0)</f>
        <v>18561</v>
      </c>
      <c r="V1042" s="36">
        <f>ROUND((Reference!O$16*List!$H1042)+Reference!O$17,0)</f>
        <v>690</v>
      </c>
      <c r="W1042" s="36">
        <f>ROUND((Reference!P$16*List!$H1042)+Reference!P$17,0)</f>
        <v>972</v>
      </c>
      <c r="X1042" s="36">
        <f>ROUND((Reference!Q$16*List!$H1042)+Reference!Q$17,0)</f>
        <v>486</v>
      </c>
      <c r="Y1042" s="37"/>
      <c r="Z1042" s="4" t="str">
        <f t="shared" si="33"/>
        <v>CAMPBELL, Kentucky</v>
      </c>
      <c r="AA1042" s="42" t="s">
        <v>3271</v>
      </c>
      <c r="AB1042" s="38" t="s">
        <v>54</v>
      </c>
      <c r="AC1042" s="43" t="s">
        <v>3222</v>
      </c>
      <c r="AD1042" s="45"/>
      <c r="AE1042">
        <f t="shared" si="34"/>
        <v>0.92610000000000003</v>
      </c>
    </row>
    <row r="1043" spans="1:31" x14ac:dyDescent="0.35">
      <c r="A1043" s="28" t="s">
        <v>3272</v>
      </c>
      <c r="B1043" s="28" t="s">
        <v>3273</v>
      </c>
      <c r="C1043" s="41">
        <v>99918</v>
      </c>
      <c r="D1043" s="30" t="s">
        <v>124</v>
      </c>
      <c r="E1043" s="42" t="s">
        <v>3274</v>
      </c>
      <c r="F1043" s="55" t="s">
        <v>3222</v>
      </c>
      <c r="G1043" s="33" t="s">
        <v>64</v>
      </c>
      <c r="H1043" s="44">
        <v>0.7873</v>
      </c>
      <c r="I1043" s="35">
        <f>ROUND((Reference!B$16*List!$H1043)+Reference!B$17,0)</f>
        <v>944</v>
      </c>
      <c r="J1043" s="35">
        <f>ROUND((Reference!C$16*List!$H1043)+Reference!C$17,0)</f>
        <v>1408</v>
      </c>
      <c r="K1043" s="35">
        <f>ROUND((Reference!D$16*List!$H1043)+Reference!D$17,0)</f>
        <v>1687</v>
      </c>
      <c r="L1043" s="35">
        <f>ROUND((Reference!E$16*List!$H1043)+Reference!E$17,0)</f>
        <v>2085</v>
      </c>
      <c r="M1043" s="35">
        <f>ROUND((Reference!F$16*List!$H1043)+Reference!F$17,0)</f>
        <v>2173</v>
      </c>
      <c r="N1043" s="35">
        <f>ROUND((Reference!G$16*List!$H1043)+Reference!G$17,0)</f>
        <v>2459</v>
      </c>
      <c r="O1043" s="35">
        <f>ROUND((Reference!H$16*List!$H1043)+Reference!H$17,0)</f>
        <v>2554</v>
      </c>
      <c r="P1043" s="35">
        <f>ROUND((Reference!I$16*List!$H1043)+Reference!I$17,0)</f>
        <v>2654</v>
      </c>
      <c r="Q1043" s="35">
        <f>ROUND((Reference!J$16*List!$H1043)+Reference!J$17,0)</f>
        <v>3073</v>
      </c>
      <c r="R1043" s="35">
        <f>ROUND((Reference!K$16*List!$H1043)+Reference!K$17,0)</f>
        <v>3170</v>
      </c>
      <c r="S1043" s="35">
        <f>ROUND((Reference!L$16*List!$H1043)+Reference!L$17,0)</f>
        <v>3421</v>
      </c>
      <c r="T1043" s="35">
        <f>ROUND((Reference!M$16*List!$H1043)+Reference!M$17,0)</f>
        <v>4085</v>
      </c>
      <c r="U1043" s="35">
        <f>ROUND((Reference!N$16*List!$H1043)+Reference!N$17,0)</f>
        <v>16484</v>
      </c>
      <c r="V1043" s="36">
        <f>ROUND((Reference!O$16*List!$H1043)+Reference!O$17,0)</f>
        <v>613</v>
      </c>
      <c r="W1043" s="36">
        <f>ROUND((Reference!P$16*List!$H1043)+Reference!P$17,0)</f>
        <v>863</v>
      </c>
      <c r="X1043" s="36">
        <f>ROUND((Reference!Q$16*List!$H1043)+Reference!Q$17,0)</f>
        <v>432</v>
      </c>
      <c r="Y1043" s="37"/>
      <c r="Z1043" s="4" t="str">
        <f t="shared" si="33"/>
        <v>CARLISLE, Kentucky</v>
      </c>
      <c r="AA1043" s="42" t="s">
        <v>3274</v>
      </c>
      <c r="AB1043" s="38" t="s">
        <v>54</v>
      </c>
      <c r="AC1043" s="43" t="s">
        <v>3222</v>
      </c>
      <c r="AD1043" s="45"/>
      <c r="AE1043">
        <f t="shared" si="34"/>
        <v>0.7873</v>
      </c>
    </row>
    <row r="1044" spans="1:31" x14ac:dyDescent="0.35">
      <c r="A1044" s="28" t="s">
        <v>3275</v>
      </c>
      <c r="B1044" s="28" t="s">
        <v>3276</v>
      </c>
      <c r="C1044" s="41">
        <v>99918</v>
      </c>
      <c r="D1044" s="30" t="s">
        <v>124</v>
      </c>
      <c r="E1044" s="42" t="s">
        <v>527</v>
      </c>
      <c r="F1044" s="55" t="s">
        <v>3222</v>
      </c>
      <c r="G1044" s="33" t="s">
        <v>64</v>
      </c>
      <c r="H1044" s="40">
        <v>0.7873</v>
      </c>
      <c r="I1044" s="35">
        <f>ROUND((Reference!B$16*List!$H1044)+Reference!B$17,0)</f>
        <v>944</v>
      </c>
      <c r="J1044" s="35">
        <f>ROUND((Reference!C$16*List!$H1044)+Reference!C$17,0)</f>
        <v>1408</v>
      </c>
      <c r="K1044" s="35">
        <f>ROUND((Reference!D$16*List!$H1044)+Reference!D$17,0)</f>
        <v>1687</v>
      </c>
      <c r="L1044" s="35">
        <f>ROUND((Reference!E$16*List!$H1044)+Reference!E$17,0)</f>
        <v>2085</v>
      </c>
      <c r="M1044" s="35">
        <f>ROUND((Reference!F$16*List!$H1044)+Reference!F$17,0)</f>
        <v>2173</v>
      </c>
      <c r="N1044" s="35">
        <f>ROUND((Reference!G$16*List!$H1044)+Reference!G$17,0)</f>
        <v>2459</v>
      </c>
      <c r="O1044" s="35">
        <f>ROUND((Reference!H$16*List!$H1044)+Reference!H$17,0)</f>
        <v>2554</v>
      </c>
      <c r="P1044" s="35">
        <f>ROUND((Reference!I$16*List!$H1044)+Reference!I$17,0)</f>
        <v>2654</v>
      </c>
      <c r="Q1044" s="35">
        <f>ROUND((Reference!J$16*List!$H1044)+Reference!J$17,0)</f>
        <v>3073</v>
      </c>
      <c r="R1044" s="35">
        <f>ROUND((Reference!K$16*List!$H1044)+Reference!K$17,0)</f>
        <v>3170</v>
      </c>
      <c r="S1044" s="35">
        <f>ROUND((Reference!L$16*List!$H1044)+Reference!L$17,0)</f>
        <v>3421</v>
      </c>
      <c r="T1044" s="35">
        <f>ROUND((Reference!M$16*List!$H1044)+Reference!M$17,0)</f>
        <v>4085</v>
      </c>
      <c r="U1044" s="35">
        <f>ROUND((Reference!N$16*List!$H1044)+Reference!N$17,0)</f>
        <v>16484</v>
      </c>
      <c r="V1044" s="36">
        <f>ROUND((Reference!O$16*List!$H1044)+Reference!O$17,0)</f>
        <v>613</v>
      </c>
      <c r="W1044" s="36">
        <f>ROUND((Reference!P$16*List!$H1044)+Reference!P$17,0)</f>
        <v>863</v>
      </c>
      <c r="X1044" s="36">
        <f>ROUND((Reference!Q$16*List!$H1044)+Reference!Q$17,0)</f>
        <v>432</v>
      </c>
      <c r="Y1044" s="37"/>
      <c r="Z1044" s="4" t="str">
        <f t="shared" si="33"/>
        <v>CARROLL, Kentucky</v>
      </c>
      <c r="AA1044" s="31" t="s">
        <v>527</v>
      </c>
      <c r="AB1044" s="38" t="s">
        <v>54</v>
      </c>
      <c r="AC1044" s="32" t="s">
        <v>3222</v>
      </c>
      <c r="AD1044" s="39"/>
      <c r="AE1044">
        <f t="shared" si="34"/>
        <v>0.7873</v>
      </c>
    </row>
    <row r="1045" spans="1:31" x14ac:dyDescent="0.35">
      <c r="A1045" s="28" t="s">
        <v>3277</v>
      </c>
      <c r="B1045" s="28" t="s">
        <v>3278</v>
      </c>
      <c r="C1045" s="41">
        <v>26580</v>
      </c>
      <c r="D1045" s="30" t="s">
        <v>924</v>
      </c>
      <c r="E1045" s="42" t="s">
        <v>3279</v>
      </c>
      <c r="F1045" s="55" t="s">
        <v>3222</v>
      </c>
      <c r="G1045" s="33" t="s">
        <v>53</v>
      </c>
      <c r="H1045" s="40">
        <v>0.83360000000000001</v>
      </c>
      <c r="I1045" s="35">
        <f>ROUND((Reference!B$16*List!$H1045)+Reference!B$17,0)</f>
        <v>984</v>
      </c>
      <c r="J1045" s="35">
        <f>ROUND((Reference!C$16*List!$H1045)+Reference!C$17,0)</f>
        <v>1467</v>
      </c>
      <c r="K1045" s="35">
        <f>ROUND((Reference!D$16*List!$H1045)+Reference!D$17,0)</f>
        <v>1758</v>
      </c>
      <c r="L1045" s="35">
        <f>ROUND((Reference!E$16*List!$H1045)+Reference!E$17,0)</f>
        <v>2173</v>
      </c>
      <c r="M1045" s="35">
        <f>ROUND((Reference!F$16*List!$H1045)+Reference!F$17,0)</f>
        <v>2264</v>
      </c>
      <c r="N1045" s="35">
        <f>ROUND((Reference!G$16*List!$H1045)+Reference!G$17,0)</f>
        <v>2563</v>
      </c>
      <c r="O1045" s="35">
        <f>ROUND((Reference!H$16*List!$H1045)+Reference!H$17,0)</f>
        <v>2661</v>
      </c>
      <c r="P1045" s="35">
        <f>ROUND((Reference!I$16*List!$H1045)+Reference!I$17,0)</f>
        <v>2766</v>
      </c>
      <c r="Q1045" s="35">
        <f>ROUND((Reference!J$16*List!$H1045)+Reference!J$17,0)</f>
        <v>3202</v>
      </c>
      <c r="R1045" s="35">
        <f>ROUND((Reference!K$16*List!$H1045)+Reference!K$17,0)</f>
        <v>3304</v>
      </c>
      <c r="S1045" s="35">
        <f>ROUND((Reference!L$16*List!$H1045)+Reference!L$17,0)</f>
        <v>3565</v>
      </c>
      <c r="T1045" s="35">
        <f>ROUND((Reference!M$16*List!$H1045)+Reference!M$17,0)</f>
        <v>4257</v>
      </c>
      <c r="U1045" s="35">
        <f>ROUND((Reference!N$16*List!$H1045)+Reference!N$17,0)</f>
        <v>17177</v>
      </c>
      <c r="V1045" s="36">
        <f>ROUND((Reference!O$16*List!$H1045)+Reference!O$17,0)</f>
        <v>639</v>
      </c>
      <c r="W1045" s="36">
        <f>ROUND((Reference!P$16*List!$H1045)+Reference!P$17,0)</f>
        <v>900</v>
      </c>
      <c r="X1045" s="36">
        <f>ROUND((Reference!Q$16*List!$H1045)+Reference!Q$17,0)</f>
        <v>450</v>
      </c>
      <c r="Y1045" s="37"/>
      <c r="Z1045" s="4" t="str">
        <f t="shared" si="33"/>
        <v>CARTER, Kentucky</v>
      </c>
      <c r="AA1045" s="31" t="s">
        <v>3279</v>
      </c>
      <c r="AB1045" s="38" t="s">
        <v>54</v>
      </c>
      <c r="AC1045" s="32" t="s">
        <v>3222</v>
      </c>
      <c r="AD1045" s="39"/>
      <c r="AE1045">
        <f t="shared" si="34"/>
        <v>0.83360000000000001</v>
      </c>
    </row>
    <row r="1046" spans="1:31" x14ac:dyDescent="0.35">
      <c r="A1046" s="28" t="s">
        <v>3280</v>
      </c>
      <c r="B1046" s="28" t="s">
        <v>3281</v>
      </c>
      <c r="C1046" s="29">
        <v>99918</v>
      </c>
      <c r="D1046" s="30" t="s">
        <v>124</v>
      </c>
      <c r="E1046" s="31" t="s">
        <v>3282</v>
      </c>
      <c r="F1046" s="55" t="s">
        <v>3222</v>
      </c>
      <c r="G1046" s="33" t="s">
        <v>64</v>
      </c>
      <c r="H1046" s="44">
        <v>0.7873</v>
      </c>
      <c r="I1046" s="35">
        <f>ROUND((Reference!B$16*List!$H1046)+Reference!B$17,0)</f>
        <v>944</v>
      </c>
      <c r="J1046" s="35">
        <f>ROUND((Reference!C$16*List!$H1046)+Reference!C$17,0)</f>
        <v>1408</v>
      </c>
      <c r="K1046" s="35">
        <f>ROUND((Reference!D$16*List!$H1046)+Reference!D$17,0)</f>
        <v>1687</v>
      </c>
      <c r="L1046" s="35">
        <f>ROUND((Reference!E$16*List!$H1046)+Reference!E$17,0)</f>
        <v>2085</v>
      </c>
      <c r="M1046" s="35">
        <f>ROUND((Reference!F$16*List!$H1046)+Reference!F$17,0)</f>
        <v>2173</v>
      </c>
      <c r="N1046" s="35">
        <f>ROUND((Reference!G$16*List!$H1046)+Reference!G$17,0)</f>
        <v>2459</v>
      </c>
      <c r="O1046" s="35">
        <f>ROUND((Reference!H$16*List!$H1046)+Reference!H$17,0)</f>
        <v>2554</v>
      </c>
      <c r="P1046" s="35">
        <f>ROUND((Reference!I$16*List!$H1046)+Reference!I$17,0)</f>
        <v>2654</v>
      </c>
      <c r="Q1046" s="35">
        <f>ROUND((Reference!J$16*List!$H1046)+Reference!J$17,0)</f>
        <v>3073</v>
      </c>
      <c r="R1046" s="35">
        <f>ROUND((Reference!K$16*List!$H1046)+Reference!K$17,0)</f>
        <v>3170</v>
      </c>
      <c r="S1046" s="35">
        <f>ROUND((Reference!L$16*List!$H1046)+Reference!L$17,0)</f>
        <v>3421</v>
      </c>
      <c r="T1046" s="35">
        <f>ROUND((Reference!M$16*List!$H1046)+Reference!M$17,0)</f>
        <v>4085</v>
      </c>
      <c r="U1046" s="35">
        <f>ROUND((Reference!N$16*List!$H1046)+Reference!N$17,0)</f>
        <v>16484</v>
      </c>
      <c r="V1046" s="36">
        <f>ROUND((Reference!O$16*List!$H1046)+Reference!O$17,0)</f>
        <v>613</v>
      </c>
      <c r="W1046" s="36">
        <f>ROUND((Reference!P$16*List!$H1046)+Reference!P$17,0)</f>
        <v>863</v>
      </c>
      <c r="X1046" s="36">
        <f>ROUND((Reference!Q$16*List!$H1046)+Reference!Q$17,0)</f>
        <v>432</v>
      </c>
      <c r="Y1046" s="37"/>
      <c r="Z1046" s="4" t="str">
        <f t="shared" si="33"/>
        <v>CASEY, Kentucky</v>
      </c>
      <c r="AA1046" s="42" t="s">
        <v>3282</v>
      </c>
      <c r="AB1046" s="38" t="s">
        <v>54</v>
      </c>
      <c r="AC1046" s="43" t="s">
        <v>3222</v>
      </c>
      <c r="AD1046" s="45"/>
      <c r="AE1046">
        <f t="shared" si="34"/>
        <v>0.7873</v>
      </c>
    </row>
    <row r="1047" spans="1:31" x14ac:dyDescent="0.35">
      <c r="A1047" s="28" t="s">
        <v>3283</v>
      </c>
      <c r="B1047" s="28" t="s">
        <v>3284</v>
      </c>
      <c r="C1047" s="41">
        <v>17300</v>
      </c>
      <c r="D1047" s="30" t="s">
        <v>560</v>
      </c>
      <c r="E1047" s="42" t="s">
        <v>2237</v>
      </c>
      <c r="F1047" s="54" t="s">
        <v>3222</v>
      </c>
      <c r="G1047" s="33" t="s">
        <v>53</v>
      </c>
      <c r="H1047" s="44">
        <v>0.74170000000000003</v>
      </c>
      <c r="I1047" s="35">
        <f>ROUND((Reference!B$16*List!$H1047)+Reference!B$17,0)</f>
        <v>905</v>
      </c>
      <c r="J1047" s="35">
        <f>ROUND((Reference!C$16*List!$H1047)+Reference!C$17,0)</f>
        <v>1350</v>
      </c>
      <c r="K1047" s="35">
        <f>ROUND((Reference!D$16*List!$H1047)+Reference!D$17,0)</f>
        <v>1617</v>
      </c>
      <c r="L1047" s="35">
        <f>ROUND((Reference!E$16*List!$H1047)+Reference!E$17,0)</f>
        <v>1999</v>
      </c>
      <c r="M1047" s="35">
        <f>ROUND((Reference!F$16*List!$H1047)+Reference!F$17,0)</f>
        <v>2083</v>
      </c>
      <c r="N1047" s="35">
        <f>ROUND((Reference!G$16*List!$H1047)+Reference!G$17,0)</f>
        <v>2358</v>
      </c>
      <c r="O1047" s="35">
        <f>ROUND((Reference!H$16*List!$H1047)+Reference!H$17,0)</f>
        <v>2448</v>
      </c>
      <c r="P1047" s="35">
        <f>ROUND((Reference!I$16*List!$H1047)+Reference!I$17,0)</f>
        <v>2544</v>
      </c>
      <c r="Q1047" s="35">
        <f>ROUND((Reference!J$16*List!$H1047)+Reference!J$17,0)</f>
        <v>2946</v>
      </c>
      <c r="R1047" s="35">
        <f>ROUND((Reference!K$16*List!$H1047)+Reference!K$17,0)</f>
        <v>3039</v>
      </c>
      <c r="S1047" s="35">
        <f>ROUND((Reference!L$16*List!$H1047)+Reference!L$17,0)</f>
        <v>3279</v>
      </c>
      <c r="T1047" s="35">
        <f>ROUND((Reference!M$16*List!$H1047)+Reference!M$17,0)</f>
        <v>3916</v>
      </c>
      <c r="U1047" s="35">
        <f>ROUND((Reference!N$16*List!$H1047)+Reference!N$17,0)</f>
        <v>15801</v>
      </c>
      <c r="V1047" s="36">
        <f>ROUND((Reference!O$16*List!$H1047)+Reference!O$17,0)</f>
        <v>587</v>
      </c>
      <c r="W1047" s="36">
        <f>ROUND((Reference!P$16*List!$H1047)+Reference!P$17,0)</f>
        <v>828</v>
      </c>
      <c r="X1047" s="36">
        <f>ROUND((Reference!Q$16*List!$H1047)+Reference!Q$17,0)</f>
        <v>414</v>
      </c>
      <c r="Y1047" s="37"/>
      <c r="Z1047" s="4" t="str">
        <f t="shared" si="33"/>
        <v>CHRISTIAN, Kentucky</v>
      </c>
      <c r="AA1047" s="42" t="s">
        <v>2237</v>
      </c>
      <c r="AB1047" s="38" t="s">
        <v>54</v>
      </c>
      <c r="AC1047" s="43" t="s">
        <v>3222</v>
      </c>
      <c r="AD1047" s="45"/>
      <c r="AE1047">
        <f t="shared" si="34"/>
        <v>0.74170000000000003</v>
      </c>
    </row>
    <row r="1048" spans="1:31" x14ac:dyDescent="0.35">
      <c r="A1048" s="28" t="s">
        <v>3285</v>
      </c>
      <c r="B1048" s="28" t="s">
        <v>3286</v>
      </c>
      <c r="C1048" s="29">
        <v>30460</v>
      </c>
      <c r="D1048" s="30" t="s">
        <v>1110</v>
      </c>
      <c r="E1048" s="31" t="s">
        <v>535</v>
      </c>
      <c r="F1048" s="54" t="s">
        <v>3222</v>
      </c>
      <c r="G1048" s="33" t="s">
        <v>53</v>
      </c>
      <c r="H1048" s="40">
        <v>0.88009999999999999</v>
      </c>
      <c r="I1048" s="35">
        <f>ROUND((Reference!B$16*List!$H1048)+Reference!B$17,0)</f>
        <v>1024</v>
      </c>
      <c r="J1048" s="35">
        <f>ROUND((Reference!C$16*List!$H1048)+Reference!C$17,0)</f>
        <v>1527</v>
      </c>
      <c r="K1048" s="35">
        <f>ROUND((Reference!D$16*List!$H1048)+Reference!D$17,0)</f>
        <v>1829</v>
      </c>
      <c r="L1048" s="35">
        <f>ROUND((Reference!E$16*List!$H1048)+Reference!E$17,0)</f>
        <v>2261</v>
      </c>
      <c r="M1048" s="35">
        <f>ROUND((Reference!F$16*List!$H1048)+Reference!F$17,0)</f>
        <v>2356</v>
      </c>
      <c r="N1048" s="35">
        <f>ROUND((Reference!G$16*List!$H1048)+Reference!G$17,0)</f>
        <v>2667</v>
      </c>
      <c r="O1048" s="35">
        <f>ROUND((Reference!H$16*List!$H1048)+Reference!H$17,0)</f>
        <v>2769</v>
      </c>
      <c r="P1048" s="35">
        <f>ROUND((Reference!I$16*List!$H1048)+Reference!I$17,0)</f>
        <v>2878</v>
      </c>
      <c r="Q1048" s="35">
        <f>ROUND((Reference!J$16*List!$H1048)+Reference!J$17,0)</f>
        <v>3332</v>
      </c>
      <c r="R1048" s="35">
        <f>ROUND((Reference!K$16*List!$H1048)+Reference!K$17,0)</f>
        <v>3437</v>
      </c>
      <c r="S1048" s="35">
        <f>ROUND((Reference!L$16*List!$H1048)+Reference!L$17,0)</f>
        <v>3709</v>
      </c>
      <c r="T1048" s="35">
        <f>ROUND((Reference!M$16*List!$H1048)+Reference!M$17,0)</f>
        <v>4430</v>
      </c>
      <c r="U1048" s="35">
        <f>ROUND((Reference!N$16*List!$H1048)+Reference!N$17,0)</f>
        <v>17873</v>
      </c>
      <c r="V1048" s="36">
        <f>ROUND((Reference!O$16*List!$H1048)+Reference!O$17,0)</f>
        <v>664</v>
      </c>
      <c r="W1048" s="36">
        <f>ROUND((Reference!P$16*List!$H1048)+Reference!P$17,0)</f>
        <v>936</v>
      </c>
      <c r="X1048" s="36">
        <f>ROUND((Reference!Q$16*List!$H1048)+Reference!Q$17,0)</f>
        <v>468</v>
      </c>
      <c r="Y1048" s="37"/>
      <c r="Z1048" s="4" t="str">
        <f t="shared" si="33"/>
        <v>CLARK, Kentucky</v>
      </c>
      <c r="AA1048" s="31" t="s">
        <v>535</v>
      </c>
      <c r="AB1048" s="38" t="s">
        <v>54</v>
      </c>
      <c r="AC1048" s="32" t="s">
        <v>3222</v>
      </c>
      <c r="AD1048" s="39"/>
      <c r="AE1048">
        <f t="shared" si="34"/>
        <v>0.88009999999999999</v>
      </c>
    </row>
    <row r="1049" spans="1:31" x14ac:dyDescent="0.35">
      <c r="A1049" s="28" t="s">
        <v>3287</v>
      </c>
      <c r="B1049" s="28" t="s">
        <v>3288</v>
      </c>
      <c r="C1049" s="41">
        <v>99918</v>
      </c>
      <c r="D1049" s="30" t="s">
        <v>124</v>
      </c>
      <c r="E1049" s="42" t="s">
        <v>110</v>
      </c>
      <c r="F1049" s="55" t="s">
        <v>3222</v>
      </c>
      <c r="G1049" s="33" t="s">
        <v>64</v>
      </c>
      <c r="H1049" s="44">
        <v>0.7873</v>
      </c>
      <c r="I1049" s="35">
        <f>ROUND((Reference!B$16*List!$H1049)+Reference!B$17,0)</f>
        <v>944</v>
      </c>
      <c r="J1049" s="35">
        <f>ROUND((Reference!C$16*List!$H1049)+Reference!C$17,0)</f>
        <v>1408</v>
      </c>
      <c r="K1049" s="35">
        <f>ROUND((Reference!D$16*List!$H1049)+Reference!D$17,0)</f>
        <v>1687</v>
      </c>
      <c r="L1049" s="35">
        <f>ROUND((Reference!E$16*List!$H1049)+Reference!E$17,0)</f>
        <v>2085</v>
      </c>
      <c r="M1049" s="35">
        <f>ROUND((Reference!F$16*List!$H1049)+Reference!F$17,0)</f>
        <v>2173</v>
      </c>
      <c r="N1049" s="35">
        <f>ROUND((Reference!G$16*List!$H1049)+Reference!G$17,0)</f>
        <v>2459</v>
      </c>
      <c r="O1049" s="35">
        <f>ROUND((Reference!H$16*List!$H1049)+Reference!H$17,0)</f>
        <v>2554</v>
      </c>
      <c r="P1049" s="35">
        <f>ROUND((Reference!I$16*List!$H1049)+Reference!I$17,0)</f>
        <v>2654</v>
      </c>
      <c r="Q1049" s="35">
        <f>ROUND((Reference!J$16*List!$H1049)+Reference!J$17,0)</f>
        <v>3073</v>
      </c>
      <c r="R1049" s="35">
        <f>ROUND((Reference!K$16*List!$H1049)+Reference!K$17,0)</f>
        <v>3170</v>
      </c>
      <c r="S1049" s="35">
        <f>ROUND((Reference!L$16*List!$H1049)+Reference!L$17,0)</f>
        <v>3421</v>
      </c>
      <c r="T1049" s="35">
        <f>ROUND((Reference!M$16*List!$H1049)+Reference!M$17,0)</f>
        <v>4085</v>
      </c>
      <c r="U1049" s="35">
        <f>ROUND((Reference!N$16*List!$H1049)+Reference!N$17,0)</f>
        <v>16484</v>
      </c>
      <c r="V1049" s="36">
        <f>ROUND((Reference!O$16*List!$H1049)+Reference!O$17,0)</f>
        <v>613</v>
      </c>
      <c r="W1049" s="36">
        <f>ROUND((Reference!P$16*List!$H1049)+Reference!P$17,0)</f>
        <v>863</v>
      </c>
      <c r="X1049" s="36">
        <f>ROUND((Reference!Q$16*List!$H1049)+Reference!Q$17,0)</f>
        <v>432</v>
      </c>
      <c r="Y1049" s="37"/>
      <c r="Z1049" s="4" t="str">
        <f t="shared" si="33"/>
        <v>CLAY, Kentucky</v>
      </c>
      <c r="AA1049" s="42" t="s">
        <v>110</v>
      </c>
      <c r="AB1049" s="38" t="s">
        <v>54</v>
      </c>
      <c r="AC1049" s="43" t="s">
        <v>3222</v>
      </c>
      <c r="AD1049" s="45"/>
      <c r="AE1049">
        <f t="shared" si="34"/>
        <v>0.7873</v>
      </c>
    </row>
    <row r="1050" spans="1:31" x14ac:dyDescent="0.35">
      <c r="A1050" s="28" t="s">
        <v>3289</v>
      </c>
      <c r="B1050" s="28" t="s">
        <v>3290</v>
      </c>
      <c r="C1050" s="41">
        <v>99918</v>
      </c>
      <c r="D1050" s="30" t="s">
        <v>124</v>
      </c>
      <c r="E1050" s="42" t="s">
        <v>2244</v>
      </c>
      <c r="F1050" s="55" t="s">
        <v>3222</v>
      </c>
      <c r="G1050" s="33" t="s">
        <v>64</v>
      </c>
      <c r="H1050" s="44">
        <v>0.7873</v>
      </c>
      <c r="I1050" s="35">
        <f>ROUND((Reference!B$16*List!$H1050)+Reference!B$17,0)</f>
        <v>944</v>
      </c>
      <c r="J1050" s="35">
        <f>ROUND((Reference!C$16*List!$H1050)+Reference!C$17,0)</f>
        <v>1408</v>
      </c>
      <c r="K1050" s="35">
        <f>ROUND((Reference!D$16*List!$H1050)+Reference!D$17,0)</f>
        <v>1687</v>
      </c>
      <c r="L1050" s="35">
        <f>ROUND((Reference!E$16*List!$H1050)+Reference!E$17,0)</f>
        <v>2085</v>
      </c>
      <c r="M1050" s="35">
        <f>ROUND((Reference!F$16*List!$H1050)+Reference!F$17,0)</f>
        <v>2173</v>
      </c>
      <c r="N1050" s="35">
        <f>ROUND((Reference!G$16*List!$H1050)+Reference!G$17,0)</f>
        <v>2459</v>
      </c>
      <c r="O1050" s="35">
        <f>ROUND((Reference!H$16*List!$H1050)+Reference!H$17,0)</f>
        <v>2554</v>
      </c>
      <c r="P1050" s="35">
        <f>ROUND((Reference!I$16*List!$H1050)+Reference!I$17,0)</f>
        <v>2654</v>
      </c>
      <c r="Q1050" s="35">
        <f>ROUND((Reference!J$16*List!$H1050)+Reference!J$17,0)</f>
        <v>3073</v>
      </c>
      <c r="R1050" s="35">
        <f>ROUND((Reference!K$16*List!$H1050)+Reference!K$17,0)</f>
        <v>3170</v>
      </c>
      <c r="S1050" s="35">
        <f>ROUND((Reference!L$16*List!$H1050)+Reference!L$17,0)</f>
        <v>3421</v>
      </c>
      <c r="T1050" s="35">
        <f>ROUND((Reference!M$16*List!$H1050)+Reference!M$17,0)</f>
        <v>4085</v>
      </c>
      <c r="U1050" s="35">
        <f>ROUND((Reference!N$16*List!$H1050)+Reference!N$17,0)</f>
        <v>16484</v>
      </c>
      <c r="V1050" s="36">
        <f>ROUND((Reference!O$16*List!$H1050)+Reference!O$17,0)</f>
        <v>613</v>
      </c>
      <c r="W1050" s="36">
        <f>ROUND((Reference!P$16*List!$H1050)+Reference!P$17,0)</f>
        <v>863</v>
      </c>
      <c r="X1050" s="36">
        <f>ROUND((Reference!Q$16*List!$H1050)+Reference!Q$17,0)</f>
        <v>432</v>
      </c>
      <c r="Y1050" s="37"/>
      <c r="Z1050" s="4" t="str">
        <f t="shared" si="33"/>
        <v>CLINTON, Kentucky</v>
      </c>
      <c r="AA1050" s="42" t="s">
        <v>2244</v>
      </c>
      <c r="AB1050" s="38" t="s">
        <v>54</v>
      </c>
      <c r="AC1050" s="43" t="s">
        <v>3222</v>
      </c>
      <c r="AD1050" s="45"/>
      <c r="AE1050">
        <f t="shared" si="34"/>
        <v>0.7873</v>
      </c>
    </row>
    <row r="1051" spans="1:31" x14ac:dyDescent="0.35">
      <c r="A1051" s="28" t="s">
        <v>3291</v>
      </c>
      <c r="B1051" s="28" t="s">
        <v>3292</v>
      </c>
      <c r="C1051" s="41">
        <v>99918</v>
      </c>
      <c r="D1051" s="30" t="s">
        <v>124</v>
      </c>
      <c r="E1051" s="42" t="s">
        <v>569</v>
      </c>
      <c r="F1051" s="55" t="s">
        <v>3222</v>
      </c>
      <c r="G1051" s="33" t="s">
        <v>64</v>
      </c>
      <c r="H1051" s="44">
        <v>0.7873</v>
      </c>
      <c r="I1051" s="35">
        <f>ROUND((Reference!B$16*List!$H1051)+Reference!B$17,0)</f>
        <v>944</v>
      </c>
      <c r="J1051" s="35">
        <f>ROUND((Reference!C$16*List!$H1051)+Reference!C$17,0)</f>
        <v>1408</v>
      </c>
      <c r="K1051" s="35">
        <f>ROUND((Reference!D$16*List!$H1051)+Reference!D$17,0)</f>
        <v>1687</v>
      </c>
      <c r="L1051" s="35">
        <f>ROUND((Reference!E$16*List!$H1051)+Reference!E$17,0)</f>
        <v>2085</v>
      </c>
      <c r="M1051" s="35">
        <f>ROUND((Reference!F$16*List!$H1051)+Reference!F$17,0)</f>
        <v>2173</v>
      </c>
      <c r="N1051" s="35">
        <f>ROUND((Reference!G$16*List!$H1051)+Reference!G$17,0)</f>
        <v>2459</v>
      </c>
      <c r="O1051" s="35">
        <f>ROUND((Reference!H$16*List!$H1051)+Reference!H$17,0)</f>
        <v>2554</v>
      </c>
      <c r="P1051" s="35">
        <f>ROUND((Reference!I$16*List!$H1051)+Reference!I$17,0)</f>
        <v>2654</v>
      </c>
      <c r="Q1051" s="35">
        <f>ROUND((Reference!J$16*List!$H1051)+Reference!J$17,0)</f>
        <v>3073</v>
      </c>
      <c r="R1051" s="35">
        <f>ROUND((Reference!K$16*List!$H1051)+Reference!K$17,0)</f>
        <v>3170</v>
      </c>
      <c r="S1051" s="35">
        <f>ROUND((Reference!L$16*List!$H1051)+Reference!L$17,0)</f>
        <v>3421</v>
      </c>
      <c r="T1051" s="35">
        <f>ROUND((Reference!M$16*List!$H1051)+Reference!M$17,0)</f>
        <v>4085</v>
      </c>
      <c r="U1051" s="35">
        <f>ROUND((Reference!N$16*List!$H1051)+Reference!N$17,0)</f>
        <v>16484</v>
      </c>
      <c r="V1051" s="36">
        <f>ROUND((Reference!O$16*List!$H1051)+Reference!O$17,0)</f>
        <v>613</v>
      </c>
      <c r="W1051" s="36">
        <f>ROUND((Reference!P$16*List!$H1051)+Reference!P$17,0)</f>
        <v>863</v>
      </c>
      <c r="X1051" s="36">
        <f>ROUND((Reference!Q$16*List!$H1051)+Reference!Q$17,0)</f>
        <v>432</v>
      </c>
      <c r="Y1051" s="37"/>
      <c r="Z1051" s="4" t="str">
        <f t="shared" si="33"/>
        <v>CRITTENDEN, Kentucky</v>
      </c>
      <c r="AA1051" s="42" t="s">
        <v>569</v>
      </c>
      <c r="AB1051" s="38" t="s">
        <v>54</v>
      </c>
      <c r="AC1051" s="43" t="s">
        <v>3222</v>
      </c>
      <c r="AD1051" s="45"/>
      <c r="AE1051">
        <f t="shared" si="34"/>
        <v>0.7873</v>
      </c>
    </row>
    <row r="1052" spans="1:31" x14ac:dyDescent="0.35">
      <c r="A1052" s="28" t="s">
        <v>3293</v>
      </c>
      <c r="B1052" s="28" t="s">
        <v>3294</v>
      </c>
      <c r="C1052" s="29">
        <v>99918</v>
      </c>
      <c r="D1052" s="30" t="s">
        <v>124</v>
      </c>
      <c r="E1052" s="31" t="s">
        <v>2254</v>
      </c>
      <c r="F1052" s="55" t="s">
        <v>3222</v>
      </c>
      <c r="G1052" s="33" t="s">
        <v>64</v>
      </c>
      <c r="H1052" s="44">
        <v>0.7873</v>
      </c>
      <c r="I1052" s="35">
        <f>ROUND((Reference!B$16*List!$H1052)+Reference!B$17,0)</f>
        <v>944</v>
      </c>
      <c r="J1052" s="35">
        <f>ROUND((Reference!C$16*List!$H1052)+Reference!C$17,0)</f>
        <v>1408</v>
      </c>
      <c r="K1052" s="35">
        <f>ROUND((Reference!D$16*List!$H1052)+Reference!D$17,0)</f>
        <v>1687</v>
      </c>
      <c r="L1052" s="35">
        <f>ROUND((Reference!E$16*List!$H1052)+Reference!E$17,0)</f>
        <v>2085</v>
      </c>
      <c r="M1052" s="35">
        <f>ROUND((Reference!F$16*List!$H1052)+Reference!F$17,0)</f>
        <v>2173</v>
      </c>
      <c r="N1052" s="35">
        <f>ROUND((Reference!G$16*List!$H1052)+Reference!G$17,0)</f>
        <v>2459</v>
      </c>
      <c r="O1052" s="35">
        <f>ROUND((Reference!H$16*List!$H1052)+Reference!H$17,0)</f>
        <v>2554</v>
      </c>
      <c r="P1052" s="35">
        <f>ROUND((Reference!I$16*List!$H1052)+Reference!I$17,0)</f>
        <v>2654</v>
      </c>
      <c r="Q1052" s="35">
        <f>ROUND((Reference!J$16*List!$H1052)+Reference!J$17,0)</f>
        <v>3073</v>
      </c>
      <c r="R1052" s="35">
        <f>ROUND((Reference!K$16*List!$H1052)+Reference!K$17,0)</f>
        <v>3170</v>
      </c>
      <c r="S1052" s="35">
        <f>ROUND((Reference!L$16*List!$H1052)+Reference!L$17,0)</f>
        <v>3421</v>
      </c>
      <c r="T1052" s="35">
        <f>ROUND((Reference!M$16*List!$H1052)+Reference!M$17,0)</f>
        <v>4085</v>
      </c>
      <c r="U1052" s="35">
        <f>ROUND((Reference!N$16*List!$H1052)+Reference!N$17,0)</f>
        <v>16484</v>
      </c>
      <c r="V1052" s="36">
        <f>ROUND((Reference!O$16*List!$H1052)+Reference!O$17,0)</f>
        <v>613</v>
      </c>
      <c r="W1052" s="36">
        <f>ROUND((Reference!P$16*List!$H1052)+Reference!P$17,0)</f>
        <v>863</v>
      </c>
      <c r="X1052" s="36">
        <f>ROUND((Reference!Q$16*List!$H1052)+Reference!Q$17,0)</f>
        <v>432</v>
      </c>
      <c r="Y1052" s="37"/>
      <c r="Z1052" s="4" t="str">
        <f t="shared" si="33"/>
        <v>CUMBERLAND, Kentucky</v>
      </c>
      <c r="AA1052" s="42" t="s">
        <v>2254</v>
      </c>
      <c r="AB1052" s="38" t="s">
        <v>54</v>
      </c>
      <c r="AC1052" s="43" t="s">
        <v>3222</v>
      </c>
      <c r="AD1052" s="45"/>
      <c r="AE1052">
        <f t="shared" si="34"/>
        <v>0.7873</v>
      </c>
    </row>
    <row r="1053" spans="1:31" x14ac:dyDescent="0.35">
      <c r="A1053" s="28" t="s">
        <v>3295</v>
      </c>
      <c r="B1053" s="28" t="s">
        <v>3296</v>
      </c>
      <c r="C1053" s="29">
        <v>36980</v>
      </c>
      <c r="D1053" s="30" t="s">
        <v>1362</v>
      </c>
      <c r="E1053" s="31" t="s">
        <v>2501</v>
      </c>
      <c r="F1053" s="54" t="s">
        <v>3222</v>
      </c>
      <c r="G1053" s="33" t="s">
        <v>53</v>
      </c>
      <c r="H1053" s="40">
        <v>0.88070000000000004</v>
      </c>
      <c r="I1053" s="35">
        <f>ROUND((Reference!B$16*List!$H1053)+Reference!B$17,0)</f>
        <v>1024</v>
      </c>
      <c r="J1053" s="35">
        <f>ROUND((Reference!C$16*List!$H1053)+Reference!C$17,0)</f>
        <v>1527</v>
      </c>
      <c r="K1053" s="35">
        <f>ROUND((Reference!D$16*List!$H1053)+Reference!D$17,0)</f>
        <v>1830</v>
      </c>
      <c r="L1053" s="35">
        <f>ROUND((Reference!E$16*List!$H1053)+Reference!E$17,0)</f>
        <v>2262</v>
      </c>
      <c r="M1053" s="35">
        <f>ROUND((Reference!F$16*List!$H1053)+Reference!F$17,0)</f>
        <v>2357</v>
      </c>
      <c r="N1053" s="35">
        <f>ROUND((Reference!G$16*List!$H1053)+Reference!G$17,0)</f>
        <v>2668</v>
      </c>
      <c r="O1053" s="35">
        <f>ROUND((Reference!H$16*List!$H1053)+Reference!H$17,0)</f>
        <v>2770</v>
      </c>
      <c r="P1053" s="35">
        <f>ROUND((Reference!I$16*List!$H1053)+Reference!I$17,0)</f>
        <v>2879</v>
      </c>
      <c r="Q1053" s="35">
        <f>ROUND((Reference!J$16*List!$H1053)+Reference!J$17,0)</f>
        <v>3334</v>
      </c>
      <c r="R1053" s="35">
        <f>ROUND((Reference!K$16*List!$H1053)+Reference!K$17,0)</f>
        <v>3439</v>
      </c>
      <c r="S1053" s="35">
        <f>ROUND((Reference!L$16*List!$H1053)+Reference!L$17,0)</f>
        <v>3711</v>
      </c>
      <c r="T1053" s="35">
        <f>ROUND((Reference!M$16*List!$H1053)+Reference!M$17,0)</f>
        <v>4432</v>
      </c>
      <c r="U1053" s="35">
        <f>ROUND((Reference!N$16*List!$H1053)+Reference!N$17,0)</f>
        <v>17882</v>
      </c>
      <c r="V1053" s="36">
        <f>ROUND((Reference!O$16*List!$H1053)+Reference!O$17,0)</f>
        <v>665</v>
      </c>
      <c r="W1053" s="36">
        <f>ROUND((Reference!P$16*List!$H1053)+Reference!P$17,0)</f>
        <v>937</v>
      </c>
      <c r="X1053" s="36">
        <f>ROUND((Reference!Q$16*List!$H1053)+Reference!Q$17,0)</f>
        <v>468</v>
      </c>
      <c r="Y1053" s="37"/>
      <c r="Z1053" s="4" t="str">
        <f t="shared" si="33"/>
        <v>DAVIESS, Kentucky</v>
      </c>
      <c r="AA1053" s="31" t="s">
        <v>2501</v>
      </c>
      <c r="AB1053" s="38" t="s">
        <v>54</v>
      </c>
      <c r="AC1053" s="32" t="s">
        <v>3222</v>
      </c>
      <c r="AD1053" s="39"/>
      <c r="AE1053">
        <f t="shared" si="34"/>
        <v>0.88070000000000004</v>
      </c>
    </row>
    <row r="1054" spans="1:31" x14ac:dyDescent="0.35">
      <c r="A1054" s="28" t="s">
        <v>3297</v>
      </c>
      <c r="B1054" s="28" t="s">
        <v>3298</v>
      </c>
      <c r="C1054" s="29">
        <v>14540</v>
      </c>
      <c r="D1054" s="30" t="s">
        <v>440</v>
      </c>
      <c r="E1054" s="31" t="s">
        <v>3299</v>
      </c>
      <c r="F1054" s="54" t="s">
        <v>3222</v>
      </c>
      <c r="G1054" s="33" t="s">
        <v>53</v>
      </c>
      <c r="H1054" s="40">
        <v>0.85489999999999999</v>
      </c>
      <c r="I1054" s="35">
        <f>ROUND((Reference!B$16*List!$H1054)+Reference!B$17,0)</f>
        <v>1002</v>
      </c>
      <c r="J1054" s="35">
        <f>ROUND((Reference!C$16*List!$H1054)+Reference!C$17,0)</f>
        <v>1494</v>
      </c>
      <c r="K1054" s="35">
        <f>ROUND((Reference!D$16*List!$H1054)+Reference!D$17,0)</f>
        <v>1790</v>
      </c>
      <c r="L1054" s="35">
        <f>ROUND((Reference!E$16*List!$H1054)+Reference!E$17,0)</f>
        <v>2213</v>
      </c>
      <c r="M1054" s="35">
        <f>ROUND((Reference!F$16*List!$H1054)+Reference!F$17,0)</f>
        <v>2306</v>
      </c>
      <c r="N1054" s="35">
        <f>ROUND((Reference!G$16*List!$H1054)+Reference!G$17,0)</f>
        <v>2610</v>
      </c>
      <c r="O1054" s="35">
        <f>ROUND((Reference!H$16*List!$H1054)+Reference!H$17,0)</f>
        <v>2710</v>
      </c>
      <c r="P1054" s="35">
        <f>ROUND((Reference!I$16*List!$H1054)+Reference!I$17,0)</f>
        <v>2817</v>
      </c>
      <c r="Q1054" s="35">
        <f>ROUND((Reference!J$16*List!$H1054)+Reference!J$17,0)</f>
        <v>3262</v>
      </c>
      <c r="R1054" s="35">
        <f>ROUND((Reference!K$16*List!$H1054)+Reference!K$17,0)</f>
        <v>3365</v>
      </c>
      <c r="S1054" s="35">
        <f>ROUND((Reference!L$16*List!$H1054)+Reference!L$17,0)</f>
        <v>3631</v>
      </c>
      <c r="T1054" s="35">
        <f>ROUND((Reference!M$16*List!$H1054)+Reference!M$17,0)</f>
        <v>4336</v>
      </c>
      <c r="U1054" s="35">
        <f>ROUND((Reference!N$16*List!$H1054)+Reference!N$17,0)</f>
        <v>17496</v>
      </c>
      <c r="V1054" s="36">
        <f>ROUND((Reference!O$16*List!$H1054)+Reference!O$17,0)</f>
        <v>650</v>
      </c>
      <c r="W1054" s="36">
        <f>ROUND((Reference!P$16*List!$H1054)+Reference!P$17,0)</f>
        <v>916</v>
      </c>
      <c r="X1054" s="36">
        <f>ROUND((Reference!Q$16*List!$H1054)+Reference!Q$17,0)</f>
        <v>458</v>
      </c>
      <c r="Y1054" s="37"/>
      <c r="Z1054" s="4" t="str">
        <f t="shared" si="33"/>
        <v>EDMONSON, Kentucky</v>
      </c>
      <c r="AA1054" s="31" t="s">
        <v>3299</v>
      </c>
      <c r="AB1054" s="38" t="s">
        <v>54</v>
      </c>
      <c r="AC1054" s="32" t="s">
        <v>3222</v>
      </c>
      <c r="AD1054" s="39"/>
      <c r="AE1054">
        <f t="shared" si="34"/>
        <v>0.85489999999999999</v>
      </c>
    </row>
    <row r="1055" spans="1:31" x14ac:dyDescent="0.35">
      <c r="A1055" s="28" t="s">
        <v>3300</v>
      </c>
      <c r="B1055" s="28" t="s">
        <v>3301</v>
      </c>
      <c r="C1055" s="41">
        <v>99918</v>
      </c>
      <c r="D1055" s="30" t="s">
        <v>124</v>
      </c>
      <c r="E1055" s="42" t="s">
        <v>3302</v>
      </c>
      <c r="F1055" s="55" t="s">
        <v>3222</v>
      </c>
      <c r="G1055" s="33" t="s">
        <v>64</v>
      </c>
      <c r="H1055" s="44">
        <v>0.7873</v>
      </c>
      <c r="I1055" s="35">
        <f>ROUND((Reference!B$16*List!$H1055)+Reference!B$17,0)</f>
        <v>944</v>
      </c>
      <c r="J1055" s="35">
        <f>ROUND((Reference!C$16*List!$H1055)+Reference!C$17,0)</f>
        <v>1408</v>
      </c>
      <c r="K1055" s="35">
        <f>ROUND((Reference!D$16*List!$H1055)+Reference!D$17,0)</f>
        <v>1687</v>
      </c>
      <c r="L1055" s="35">
        <f>ROUND((Reference!E$16*List!$H1055)+Reference!E$17,0)</f>
        <v>2085</v>
      </c>
      <c r="M1055" s="35">
        <f>ROUND((Reference!F$16*List!$H1055)+Reference!F$17,0)</f>
        <v>2173</v>
      </c>
      <c r="N1055" s="35">
        <f>ROUND((Reference!G$16*List!$H1055)+Reference!G$17,0)</f>
        <v>2459</v>
      </c>
      <c r="O1055" s="35">
        <f>ROUND((Reference!H$16*List!$H1055)+Reference!H$17,0)</f>
        <v>2554</v>
      </c>
      <c r="P1055" s="35">
        <f>ROUND((Reference!I$16*List!$H1055)+Reference!I$17,0)</f>
        <v>2654</v>
      </c>
      <c r="Q1055" s="35">
        <f>ROUND((Reference!J$16*List!$H1055)+Reference!J$17,0)</f>
        <v>3073</v>
      </c>
      <c r="R1055" s="35">
        <f>ROUND((Reference!K$16*List!$H1055)+Reference!K$17,0)</f>
        <v>3170</v>
      </c>
      <c r="S1055" s="35">
        <f>ROUND((Reference!L$16*List!$H1055)+Reference!L$17,0)</f>
        <v>3421</v>
      </c>
      <c r="T1055" s="35">
        <f>ROUND((Reference!M$16*List!$H1055)+Reference!M$17,0)</f>
        <v>4085</v>
      </c>
      <c r="U1055" s="35">
        <f>ROUND((Reference!N$16*List!$H1055)+Reference!N$17,0)</f>
        <v>16484</v>
      </c>
      <c r="V1055" s="36">
        <f>ROUND((Reference!O$16*List!$H1055)+Reference!O$17,0)</f>
        <v>613</v>
      </c>
      <c r="W1055" s="36">
        <f>ROUND((Reference!P$16*List!$H1055)+Reference!P$17,0)</f>
        <v>863</v>
      </c>
      <c r="X1055" s="36">
        <f>ROUND((Reference!Q$16*List!$H1055)+Reference!Q$17,0)</f>
        <v>432</v>
      </c>
      <c r="Y1055" s="37"/>
      <c r="Z1055" s="4" t="str">
        <f t="shared" si="33"/>
        <v>ELLIOTT, Kentucky</v>
      </c>
      <c r="AA1055" s="42" t="s">
        <v>3302</v>
      </c>
      <c r="AB1055" s="38" t="s">
        <v>54</v>
      </c>
      <c r="AC1055" s="43" t="s">
        <v>3222</v>
      </c>
      <c r="AD1055" s="45"/>
      <c r="AE1055">
        <f t="shared" si="34"/>
        <v>0.7873</v>
      </c>
    </row>
    <row r="1056" spans="1:31" x14ac:dyDescent="0.35">
      <c r="A1056" s="28" t="s">
        <v>3303</v>
      </c>
      <c r="B1056" s="28" t="s">
        <v>3304</v>
      </c>
      <c r="C1056" s="41">
        <v>99918</v>
      </c>
      <c r="D1056" s="30" t="s">
        <v>124</v>
      </c>
      <c r="E1056" s="42" t="s">
        <v>3305</v>
      </c>
      <c r="F1056" s="55" t="s">
        <v>3222</v>
      </c>
      <c r="G1056" s="33" t="s">
        <v>64</v>
      </c>
      <c r="H1056" s="44">
        <v>0.7873</v>
      </c>
      <c r="I1056" s="35">
        <f>ROUND((Reference!B$16*List!$H1056)+Reference!B$17,0)</f>
        <v>944</v>
      </c>
      <c r="J1056" s="35">
        <f>ROUND((Reference!C$16*List!$H1056)+Reference!C$17,0)</f>
        <v>1408</v>
      </c>
      <c r="K1056" s="35">
        <f>ROUND((Reference!D$16*List!$H1056)+Reference!D$17,0)</f>
        <v>1687</v>
      </c>
      <c r="L1056" s="35">
        <f>ROUND((Reference!E$16*List!$H1056)+Reference!E$17,0)</f>
        <v>2085</v>
      </c>
      <c r="M1056" s="35">
        <f>ROUND((Reference!F$16*List!$H1056)+Reference!F$17,0)</f>
        <v>2173</v>
      </c>
      <c r="N1056" s="35">
        <f>ROUND((Reference!G$16*List!$H1056)+Reference!G$17,0)</f>
        <v>2459</v>
      </c>
      <c r="O1056" s="35">
        <f>ROUND((Reference!H$16*List!$H1056)+Reference!H$17,0)</f>
        <v>2554</v>
      </c>
      <c r="P1056" s="35">
        <f>ROUND((Reference!I$16*List!$H1056)+Reference!I$17,0)</f>
        <v>2654</v>
      </c>
      <c r="Q1056" s="35">
        <f>ROUND((Reference!J$16*List!$H1056)+Reference!J$17,0)</f>
        <v>3073</v>
      </c>
      <c r="R1056" s="35">
        <f>ROUND((Reference!K$16*List!$H1056)+Reference!K$17,0)</f>
        <v>3170</v>
      </c>
      <c r="S1056" s="35">
        <f>ROUND((Reference!L$16*List!$H1056)+Reference!L$17,0)</f>
        <v>3421</v>
      </c>
      <c r="T1056" s="35">
        <f>ROUND((Reference!M$16*List!$H1056)+Reference!M$17,0)</f>
        <v>4085</v>
      </c>
      <c r="U1056" s="35">
        <f>ROUND((Reference!N$16*List!$H1056)+Reference!N$17,0)</f>
        <v>16484</v>
      </c>
      <c r="V1056" s="36">
        <f>ROUND((Reference!O$16*List!$H1056)+Reference!O$17,0)</f>
        <v>613</v>
      </c>
      <c r="W1056" s="36">
        <f>ROUND((Reference!P$16*List!$H1056)+Reference!P$17,0)</f>
        <v>863</v>
      </c>
      <c r="X1056" s="36">
        <f>ROUND((Reference!Q$16*List!$H1056)+Reference!Q$17,0)</f>
        <v>432</v>
      </c>
      <c r="Y1056" s="37"/>
      <c r="Z1056" s="4" t="str">
        <f t="shared" si="33"/>
        <v>ESTILL, Kentucky</v>
      </c>
      <c r="AA1056" s="42" t="s">
        <v>3305</v>
      </c>
      <c r="AB1056" s="38" t="s">
        <v>54</v>
      </c>
      <c r="AC1056" s="43" t="s">
        <v>3222</v>
      </c>
      <c r="AD1056" s="45"/>
      <c r="AE1056">
        <f t="shared" si="34"/>
        <v>0.7873</v>
      </c>
    </row>
    <row r="1057" spans="1:31" x14ac:dyDescent="0.35">
      <c r="A1057" s="28" t="s">
        <v>3306</v>
      </c>
      <c r="B1057" s="28" t="s">
        <v>3307</v>
      </c>
      <c r="C1057" s="41">
        <v>30460</v>
      </c>
      <c r="D1057" s="30" t="s">
        <v>1110</v>
      </c>
      <c r="E1057" s="42" t="s">
        <v>172</v>
      </c>
      <c r="F1057" s="54" t="s">
        <v>3222</v>
      </c>
      <c r="G1057" s="33" t="s">
        <v>53</v>
      </c>
      <c r="H1057" s="44">
        <v>0.88009999999999999</v>
      </c>
      <c r="I1057" s="35">
        <f>ROUND((Reference!B$16*List!$H1057)+Reference!B$17,0)</f>
        <v>1024</v>
      </c>
      <c r="J1057" s="35">
        <f>ROUND((Reference!C$16*List!$H1057)+Reference!C$17,0)</f>
        <v>1527</v>
      </c>
      <c r="K1057" s="35">
        <f>ROUND((Reference!D$16*List!$H1057)+Reference!D$17,0)</f>
        <v>1829</v>
      </c>
      <c r="L1057" s="35">
        <f>ROUND((Reference!E$16*List!$H1057)+Reference!E$17,0)</f>
        <v>2261</v>
      </c>
      <c r="M1057" s="35">
        <f>ROUND((Reference!F$16*List!$H1057)+Reference!F$17,0)</f>
        <v>2356</v>
      </c>
      <c r="N1057" s="35">
        <f>ROUND((Reference!G$16*List!$H1057)+Reference!G$17,0)</f>
        <v>2667</v>
      </c>
      <c r="O1057" s="35">
        <f>ROUND((Reference!H$16*List!$H1057)+Reference!H$17,0)</f>
        <v>2769</v>
      </c>
      <c r="P1057" s="35">
        <f>ROUND((Reference!I$16*List!$H1057)+Reference!I$17,0)</f>
        <v>2878</v>
      </c>
      <c r="Q1057" s="35">
        <f>ROUND((Reference!J$16*List!$H1057)+Reference!J$17,0)</f>
        <v>3332</v>
      </c>
      <c r="R1057" s="35">
        <f>ROUND((Reference!K$16*List!$H1057)+Reference!K$17,0)</f>
        <v>3437</v>
      </c>
      <c r="S1057" s="35">
        <f>ROUND((Reference!L$16*List!$H1057)+Reference!L$17,0)</f>
        <v>3709</v>
      </c>
      <c r="T1057" s="35">
        <f>ROUND((Reference!M$16*List!$H1057)+Reference!M$17,0)</f>
        <v>4430</v>
      </c>
      <c r="U1057" s="35">
        <f>ROUND((Reference!N$16*List!$H1057)+Reference!N$17,0)</f>
        <v>17873</v>
      </c>
      <c r="V1057" s="36">
        <f>ROUND((Reference!O$16*List!$H1057)+Reference!O$17,0)</f>
        <v>664</v>
      </c>
      <c r="W1057" s="36">
        <f>ROUND((Reference!P$16*List!$H1057)+Reference!P$17,0)</f>
        <v>936</v>
      </c>
      <c r="X1057" s="36">
        <f>ROUND((Reference!Q$16*List!$H1057)+Reference!Q$17,0)</f>
        <v>468</v>
      </c>
      <c r="Y1057" s="37"/>
      <c r="Z1057" s="4" t="str">
        <f t="shared" si="33"/>
        <v>FAYETTE, Kentucky</v>
      </c>
      <c r="AA1057" s="42" t="s">
        <v>172</v>
      </c>
      <c r="AB1057" s="38" t="s">
        <v>54</v>
      </c>
      <c r="AC1057" s="43" t="s">
        <v>3222</v>
      </c>
      <c r="AD1057" s="45"/>
      <c r="AE1057">
        <f t="shared" si="34"/>
        <v>0.88009999999999999</v>
      </c>
    </row>
    <row r="1058" spans="1:31" x14ac:dyDescent="0.35">
      <c r="A1058" s="28" t="s">
        <v>3308</v>
      </c>
      <c r="B1058" s="28" t="s">
        <v>3309</v>
      </c>
      <c r="C1058" s="29">
        <v>99918</v>
      </c>
      <c r="D1058" s="30" t="s">
        <v>124</v>
      </c>
      <c r="E1058" s="31" t="s">
        <v>3310</v>
      </c>
      <c r="F1058" s="55" t="s">
        <v>3222</v>
      </c>
      <c r="G1058" s="33" t="s">
        <v>64</v>
      </c>
      <c r="H1058" s="44">
        <v>0.7873</v>
      </c>
      <c r="I1058" s="35">
        <f>ROUND((Reference!B$16*List!$H1058)+Reference!B$17,0)</f>
        <v>944</v>
      </c>
      <c r="J1058" s="35">
        <f>ROUND((Reference!C$16*List!$H1058)+Reference!C$17,0)</f>
        <v>1408</v>
      </c>
      <c r="K1058" s="35">
        <f>ROUND((Reference!D$16*List!$H1058)+Reference!D$17,0)</f>
        <v>1687</v>
      </c>
      <c r="L1058" s="35">
        <f>ROUND((Reference!E$16*List!$H1058)+Reference!E$17,0)</f>
        <v>2085</v>
      </c>
      <c r="M1058" s="35">
        <f>ROUND((Reference!F$16*List!$H1058)+Reference!F$17,0)</f>
        <v>2173</v>
      </c>
      <c r="N1058" s="35">
        <f>ROUND((Reference!G$16*List!$H1058)+Reference!G$17,0)</f>
        <v>2459</v>
      </c>
      <c r="O1058" s="35">
        <f>ROUND((Reference!H$16*List!$H1058)+Reference!H$17,0)</f>
        <v>2554</v>
      </c>
      <c r="P1058" s="35">
        <f>ROUND((Reference!I$16*List!$H1058)+Reference!I$17,0)</f>
        <v>2654</v>
      </c>
      <c r="Q1058" s="35">
        <f>ROUND((Reference!J$16*List!$H1058)+Reference!J$17,0)</f>
        <v>3073</v>
      </c>
      <c r="R1058" s="35">
        <f>ROUND((Reference!K$16*List!$H1058)+Reference!K$17,0)</f>
        <v>3170</v>
      </c>
      <c r="S1058" s="35">
        <f>ROUND((Reference!L$16*List!$H1058)+Reference!L$17,0)</f>
        <v>3421</v>
      </c>
      <c r="T1058" s="35">
        <f>ROUND((Reference!M$16*List!$H1058)+Reference!M$17,0)</f>
        <v>4085</v>
      </c>
      <c r="U1058" s="35">
        <f>ROUND((Reference!N$16*List!$H1058)+Reference!N$17,0)</f>
        <v>16484</v>
      </c>
      <c r="V1058" s="36">
        <f>ROUND((Reference!O$16*List!$H1058)+Reference!O$17,0)</f>
        <v>613</v>
      </c>
      <c r="W1058" s="36">
        <f>ROUND((Reference!P$16*List!$H1058)+Reference!P$17,0)</f>
        <v>863</v>
      </c>
      <c r="X1058" s="36">
        <f>ROUND((Reference!Q$16*List!$H1058)+Reference!Q$17,0)</f>
        <v>432</v>
      </c>
      <c r="Y1058" s="37"/>
      <c r="Z1058" s="4" t="str">
        <f t="shared" si="33"/>
        <v>FLEMING, Kentucky</v>
      </c>
      <c r="AA1058" s="42" t="s">
        <v>3310</v>
      </c>
      <c r="AB1058" s="38" t="s">
        <v>54</v>
      </c>
      <c r="AC1058" s="43" t="s">
        <v>3222</v>
      </c>
      <c r="AD1058" s="45"/>
      <c r="AE1058">
        <f t="shared" si="34"/>
        <v>0.7873</v>
      </c>
    </row>
    <row r="1059" spans="1:31" x14ac:dyDescent="0.35">
      <c r="A1059" s="28" t="s">
        <v>3311</v>
      </c>
      <c r="B1059" s="28" t="s">
        <v>3312</v>
      </c>
      <c r="C1059" s="29">
        <v>99918</v>
      </c>
      <c r="D1059" s="30" t="s">
        <v>124</v>
      </c>
      <c r="E1059" s="31" t="s">
        <v>1786</v>
      </c>
      <c r="F1059" s="55" t="s">
        <v>3222</v>
      </c>
      <c r="G1059" s="33" t="s">
        <v>64</v>
      </c>
      <c r="H1059" s="40">
        <v>0.7873</v>
      </c>
      <c r="I1059" s="35">
        <f>ROUND((Reference!B$16*List!$H1059)+Reference!B$17,0)</f>
        <v>944</v>
      </c>
      <c r="J1059" s="35">
        <f>ROUND((Reference!C$16*List!$H1059)+Reference!C$17,0)</f>
        <v>1408</v>
      </c>
      <c r="K1059" s="35">
        <f>ROUND((Reference!D$16*List!$H1059)+Reference!D$17,0)</f>
        <v>1687</v>
      </c>
      <c r="L1059" s="35">
        <f>ROUND((Reference!E$16*List!$H1059)+Reference!E$17,0)</f>
        <v>2085</v>
      </c>
      <c r="M1059" s="35">
        <f>ROUND((Reference!F$16*List!$H1059)+Reference!F$17,0)</f>
        <v>2173</v>
      </c>
      <c r="N1059" s="35">
        <f>ROUND((Reference!G$16*List!$H1059)+Reference!G$17,0)</f>
        <v>2459</v>
      </c>
      <c r="O1059" s="35">
        <f>ROUND((Reference!H$16*List!$H1059)+Reference!H$17,0)</f>
        <v>2554</v>
      </c>
      <c r="P1059" s="35">
        <f>ROUND((Reference!I$16*List!$H1059)+Reference!I$17,0)</f>
        <v>2654</v>
      </c>
      <c r="Q1059" s="35">
        <f>ROUND((Reference!J$16*List!$H1059)+Reference!J$17,0)</f>
        <v>3073</v>
      </c>
      <c r="R1059" s="35">
        <f>ROUND((Reference!K$16*List!$H1059)+Reference!K$17,0)</f>
        <v>3170</v>
      </c>
      <c r="S1059" s="35">
        <f>ROUND((Reference!L$16*List!$H1059)+Reference!L$17,0)</f>
        <v>3421</v>
      </c>
      <c r="T1059" s="35">
        <f>ROUND((Reference!M$16*List!$H1059)+Reference!M$17,0)</f>
        <v>4085</v>
      </c>
      <c r="U1059" s="35">
        <f>ROUND((Reference!N$16*List!$H1059)+Reference!N$17,0)</f>
        <v>16484</v>
      </c>
      <c r="V1059" s="36">
        <f>ROUND((Reference!O$16*List!$H1059)+Reference!O$17,0)</f>
        <v>613</v>
      </c>
      <c r="W1059" s="36">
        <f>ROUND((Reference!P$16*List!$H1059)+Reference!P$17,0)</f>
        <v>863</v>
      </c>
      <c r="X1059" s="36">
        <f>ROUND((Reference!Q$16*List!$H1059)+Reference!Q$17,0)</f>
        <v>432</v>
      </c>
      <c r="Y1059" s="37"/>
      <c r="Z1059" s="4" t="str">
        <f t="shared" si="33"/>
        <v>FLOYD, Kentucky</v>
      </c>
      <c r="AA1059" s="31" t="s">
        <v>1786</v>
      </c>
      <c r="AB1059" s="38" t="s">
        <v>54</v>
      </c>
      <c r="AC1059" s="32" t="s">
        <v>3222</v>
      </c>
      <c r="AD1059" s="39"/>
      <c r="AE1059">
        <f t="shared" si="34"/>
        <v>0.7873</v>
      </c>
    </row>
    <row r="1060" spans="1:31" x14ac:dyDescent="0.35">
      <c r="A1060" s="28" t="s">
        <v>3313</v>
      </c>
      <c r="B1060" s="28" t="s">
        <v>3314</v>
      </c>
      <c r="C1060" s="41">
        <v>99918</v>
      </c>
      <c r="D1060" s="30" t="s">
        <v>124</v>
      </c>
      <c r="E1060" s="42" t="s">
        <v>176</v>
      </c>
      <c r="F1060" s="55" t="s">
        <v>3222</v>
      </c>
      <c r="G1060" s="33" t="s">
        <v>64</v>
      </c>
      <c r="H1060" s="40">
        <v>0.7873</v>
      </c>
      <c r="I1060" s="35">
        <f>ROUND((Reference!B$16*List!$H1060)+Reference!B$17,0)</f>
        <v>944</v>
      </c>
      <c r="J1060" s="35">
        <f>ROUND((Reference!C$16*List!$H1060)+Reference!C$17,0)</f>
        <v>1408</v>
      </c>
      <c r="K1060" s="35">
        <f>ROUND((Reference!D$16*List!$H1060)+Reference!D$17,0)</f>
        <v>1687</v>
      </c>
      <c r="L1060" s="35">
        <f>ROUND((Reference!E$16*List!$H1060)+Reference!E$17,0)</f>
        <v>2085</v>
      </c>
      <c r="M1060" s="35">
        <f>ROUND((Reference!F$16*List!$H1060)+Reference!F$17,0)</f>
        <v>2173</v>
      </c>
      <c r="N1060" s="35">
        <f>ROUND((Reference!G$16*List!$H1060)+Reference!G$17,0)</f>
        <v>2459</v>
      </c>
      <c r="O1060" s="35">
        <f>ROUND((Reference!H$16*List!$H1060)+Reference!H$17,0)</f>
        <v>2554</v>
      </c>
      <c r="P1060" s="35">
        <f>ROUND((Reference!I$16*List!$H1060)+Reference!I$17,0)</f>
        <v>2654</v>
      </c>
      <c r="Q1060" s="35">
        <f>ROUND((Reference!J$16*List!$H1060)+Reference!J$17,0)</f>
        <v>3073</v>
      </c>
      <c r="R1060" s="35">
        <f>ROUND((Reference!K$16*List!$H1060)+Reference!K$17,0)</f>
        <v>3170</v>
      </c>
      <c r="S1060" s="35">
        <f>ROUND((Reference!L$16*List!$H1060)+Reference!L$17,0)</f>
        <v>3421</v>
      </c>
      <c r="T1060" s="35">
        <f>ROUND((Reference!M$16*List!$H1060)+Reference!M$17,0)</f>
        <v>4085</v>
      </c>
      <c r="U1060" s="35">
        <f>ROUND((Reference!N$16*List!$H1060)+Reference!N$17,0)</f>
        <v>16484</v>
      </c>
      <c r="V1060" s="36">
        <f>ROUND((Reference!O$16*List!$H1060)+Reference!O$17,0)</f>
        <v>613</v>
      </c>
      <c r="W1060" s="36">
        <f>ROUND((Reference!P$16*List!$H1060)+Reference!P$17,0)</f>
        <v>863</v>
      </c>
      <c r="X1060" s="36">
        <f>ROUND((Reference!Q$16*List!$H1060)+Reference!Q$17,0)</f>
        <v>432</v>
      </c>
      <c r="Y1060" s="37"/>
      <c r="Z1060" s="4" t="str">
        <f t="shared" si="33"/>
        <v>FRANKLIN, Kentucky</v>
      </c>
      <c r="AA1060" s="31" t="s">
        <v>176</v>
      </c>
      <c r="AB1060" s="38" t="s">
        <v>54</v>
      </c>
      <c r="AC1060" s="32" t="s">
        <v>3222</v>
      </c>
      <c r="AD1060" s="39"/>
      <c r="AE1060">
        <f t="shared" si="34"/>
        <v>0.7873</v>
      </c>
    </row>
    <row r="1061" spans="1:31" x14ac:dyDescent="0.35">
      <c r="A1061" s="28" t="s">
        <v>3315</v>
      </c>
      <c r="B1061" s="28" t="s">
        <v>3316</v>
      </c>
      <c r="C1061" s="41">
        <v>99918</v>
      </c>
      <c r="D1061" s="30" t="s">
        <v>124</v>
      </c>
      <c r="E1061" s="42" t="s">
        <v>596</v>
      </c>
      <c r="F1061" s="55" t="s">
        <v>3222</v>
      </c>
      <c r="G1061" s="33" t="s">
        <v>64</v>
      </c>
      <c r="H1061" s="44">
        <v>0.7873</v>
      </c>
      <c r="I1061" s="35">
        <f>ROUND((Reference!B$16*List!$H1061)+Reference!B$17,0)</f>
        <v>944</v>
      </c>
      <c r="J1061" s="35">
        <f>ROUND((Reference!C$16*List!$H1061)+Reference!C$17,0)</f>
        <v>1408</v>
      </c>
      <c r="K1061" s="35">
        <f>ROUND((Reference!D$16*List!$H1061)+Reference!D$17,0)</f>
        <v>1687</v>
      </c>
      <c r="L1061" s="35">
        <f>ROUND((Reference!E$16*List!$H1061)+Reference!E$17,0)</f>
        <v>2085</v>
      </c>
      <c r="M1061" s="35">
        <f>ROUND((Reference!F$16*List!$H1061)+Reference!F$17,0)</f>
        <v>2173</v>
      </c>
      <c r="N1061" s="35">
        <f>ROUND((Reference!G$16*List!$H1061)+Reference!G$17,0)</f>
        <v>2459</v>
      </c>
      <c r="O1061" s="35">
        <f>ROUND((Reference!H$16*List!$H1061)+Reference!H$17,0)</f>
        <v>2554</v>
      </c>
      <c r="P1061" s="35">
        <f>ROUND((Reference!I$16*List!$H1061)+Reference!I$17,0)</f>
        <v>2654</v>
      </c>
      <c r="Q1061" s="35">
        <f>ROUND((Reference!J$16*List!$H1061)+Reference!J$17,0)</f>
        <v>3073</v>
      </c>
      <c r="R1061" s="35">
        <f>ROUND((Reference!K$16*List!$H1061)+Reference!K$17,0)</f>
        <v>3170</v>
      </c>
      <c r="S1061" s="35">
        <f>ROUND((Reference!L$16*List!$H1061)+Reference!L$17,0)</f>
        <v>3421</v>
      </c>
      <c r="T1061" s="35">
        <f>ROUND((Reference!M$16*List!$H1061)+Reference!M$17,0)</f>
        <v>4085</v>
      </c>
      <c r="U1061" s="35">
        <f>ROUND((Reference!N$16*List!$H1061)+Reference!N$17,0)</f>
        <v>16484</v>
      </c>
      <c r="V1061" s="36">
        <f>ROUND((Reference!O$16*List!$H1061)+Reference!O$17,0)</f>
        <v>613</v>
      </c>
      <c r="W1061" s="36">
        <f>ROUND((Reference!P$16*List!$H1061)+Reference!P$17,0)</f>
        <v>863</v>
      </c>
      <c r="X1061" s="36">
        <f>ROUND((Reference!Q$16*List!$H1061)+Reference!Q$17,0)</f>
        <v>432</v>
      </c>
      <c r="Y1061" s="37"/>
      <c r="Z1061" s="4" t="str">
        <f t="shared" si="33"/>
        <v>FULTON, Kentucky</v>
      </c>
      <c r="AA1061" s="42" t="s">
        <v>596</v>
      </c>
      <c r="AB1061" s="38" t="s">
        <v>54</v>
      </c>
      <c r="AC1061" s="43" t="s">
        <v>3222</v>
      </c>
      <c r="AD1061" s="45"/>
      <c r="AE1061">
        <f t="shared" si="34"/>
        <v>0.7873</v>
      </c>
    </row>
    <row r="1062" spans="1:31" x14ac:dyDescent="0.35">
      <c r="A1062" s="28" t="s">
        <v>3317</v>
      </c>
      <c r="B1062" s="28" t="s">
        <v>3318</v>
      </c>
      <c r="C1062" s="41">
        <v>17140</v>
      </c>
      <c r="D1062" s="30" t="s">
        <v>555</v>
      </c>
      <c r="E1062" s="42" t="s">
        <v>2284</v>
      </c>
      <c r="F1062" s="54" t="s">
        <v>3222</v>
      </c>
      <c r="G1062" s="33" t="s">
        <v>53</v>
      </c>
      <c r="H1062" s="44">
        <v>0.92610000000000003</v>
      </c>
      <c r="I1062" s="35">
        <f>ROUND((Reference!B$16*List!$H1062)+Reference!B$17,0)</f>
        <v>1063</v>
      </c>
      <c r="J1062" s="35">
        <f>ROUND((Reference!C$16*List!$H1062)+Reference!C$17,0)</f>
        <v>1585</v>
      </c>
      <c r="K1062" s="35">
        <f>ROUND((Reference!D$16*List!$H1062)+Reference!D$17,0)</f>
        <v>1900</v>
      </c>
      <c r="L1062" s="35">
        <f>ROUND((Reference!E$16*List!$H1062)+Reference!E$17,0)</f>
        <v>2348</v>
      </c>
      <c r="M1062" s="35">
        <f>ROUND((Reference!F$16*List!$H1062)+Reference!F$17,0)</f>
        <v>2446</v>
      </c>
      <c r="N1062" s="35">
        <f>ROUND((Reference!G$16*List!$H1062)+Reference!G$17,0)</f>
        <v>2769</v>
      </c>
      <c r="O1062" s="35">
        <f>ROUND((Reference!H$16*List!$H1062)+Reference!H$17,0)</f>
        <v>2875</v>
      </c>
      <c r="P1062" s="35">
        <f>ROUND((Reference!I$16*List!$H1062)+Reference!I$17,0)</f>
        <v>2988</v>
      </c>
      <c r="Q1062" s="35">
        <f>ROUND((Reference!J$16*List!$H1062)+Reference!J$17,0)</f>
        <v>3460</v>
      </c>
      <c r="R1062" s="35">
        <f>ROUND((Reference!K$16*List!$H1062)+Reference!K$17,0)</f>
        <v>3570</v>
      </c>
      <c r="S1062" s="35">
        <f>ROUND((Reference!L$16*List!$H1062)+Reference!L$17,0)</f>
        <v>3852</v>
      </c>
      <c r="T1062" s="35">
        <f>ROUND((Reference!M$16*List!$H1062)+Reference!M$17,0)</f>
        <v>4600</v>
      </c>
      <c r="U1062" s="35">
        <f>ROUND((Reference!N$16*List!$H1062)+Reference!N$17,0)</f>
        <v>18561</v>
      </c>
      <c r="V1062" s="36">
        <f>ROUND((Reference!O$16*List!$H1062)+Reference!O$17,0)</f>
        <v>690</v>
      </c>
      <c r="W1062" s="36">
        <f>ROUND((Reference!P$16*List!$H1062)+Reference!P$17,0)</f>
        <v>972</v>
      </c>
      <c r="X1062" s="36">
        <f>ROUND((Reference!Q$16*List!$H1062)+Reference!Q$17,0)</f>
        <v>486</v>
      </c>
      <c r="Y1062" s="37"/>
      <c r="Z1062" s="4" t="str">
        <f t="shared" si="33"/>
        <v>GALLATIN, Kentucky</v>
      </c>
      <c r="AA1062" s="42" t="s">
        <v>2284</v>
      </c>
      <c r="AB1062" s="38" t="s">
        <v>54</v>
      </c>
      <c r="AC1062" s="43" t="s">
        <v>3222</v>
      </c>
      <c r="AD1062" s="45"/>
      <c r="AE1062">
        <f t="shared" si="34"/>
        <v>0.92610000000000003</v>
      </c>
    </row>
    <row r="1063" spans="1:31" x14ac:dyDescent="0.35">
      <c r="A1063" s="28" t="s">
        <v>3319</v>
      </c>
      <c r="B1063" s="28" t="s">
        <v>3320</v>
      </c>
      <c r="C1063" s="29">
        <v>99918</v>
      </c>
      <c r="D1063" s="30" t="s">
        <v>124</v>
      </c>
      <c r="E1063" s="31" t="s">
        <v>3321</v>
      </c>
      <c r="F1063" s="55" t="s">
        <v>3222</v>
      </c>
      <c r="G1063" s="33" t="s">
        <v>64</v>
      </c>
      <c r="H1063" s="40">
        <v>0.7873</v>
      </c>
      <c r="I1063" s="35">
        <f>ROUND((Reference!B$16*List!$H1063)+Reference!B$17,0)</f>
        <v>944</v>
      </c>
      <c r="J1063" s="35">
        <f>ROUND((Reference!C$16*List!$H1063)+Reference!C$17,0)</f>
        <v>1408</v>
      </c>
      <c r="K1063" s="35">
        <f>ROUND((Reference!D$16*List!$H1063)+Reference!D$17,0)</f>
        <v>1687</v>
      </c>
      <c r="L1063" s="35">
        <f>ROUND((Reference!E$16*List!$H1063)+Reference!E$17,0)</f>
        <v>2085</v>
      </c>
      <c r="M1063" s="35">
        <f>ROUND((Reference!F$16*List!$H1063)+Reference!F$17,0)</f>
        <v>2173</v>
      </c>
      <c r="N1063" s="35">
        <f>ROUND((Reference!G$16*List!$H1063)+Reference!G$17,0)</f>
        <v>2459</v>
      </c>
      <c r="O1063" s="35">
        <f>ROUND((Reference!H$16*List!$H1063)+Reference!H$17,0)</f>
        <v>2554</v>
      </c>
      <c r="P1063" s="35">
        <f>ROUND((Reference!I$16*List!$H1063)+Reference!I$17,0)</f>
        <v>2654</v>
      </c>
      <c r="Q1063" s="35">
        <f>ROUND((Reference!J$16*List!$H1063)+Reference!J$17,0)</f>
        <v>3073</v>
      </c>
      <c r="R1063" s="35">
        <f>ROUND((Reference!K$16*List!$H1063)+Reference!K$17,0)</f>
        <v>3170</v>
      </c>
      <c r="S1063" s="35">
        <f>ROUND((Reference!L$16*List!$H1063)+Reference!L$17,0)</f>
        <v>3421</v>
      </c>
      <c r="T1063" s="35">
        <f>ROUND((Reference!M$16*List!$H1063)+Reference!M$17,0)</f>
        <v>4085</v>
      </c>
      <c r="U1063" s="35">
        <f>ROUND((Reference!N$16*List!$H1063)+Reference!N$17,0)</f>
        <v>16484</v>
      </c>
      <c r="V1063" s="36">
        <f>ROUND((Reference!O$16*List!$H1063)+Reference!O$17,0)</f>
        <v>613</v>
      </c>
      <c r="W1063" s="36">
        <f>ROUND((Reference!P$16*List!$H1063)+Reference!P$17,0)</f>
        <v>863</v>
      </c>
      <c r="X1063" s="36">
        <f>ROUND((Reference!Q$16*List!$H1063)+Reference!Q$17,0)</f>
        <v>432</v>
      </c>
      <c r="Y1063" s="37"/>
      <c r="Z1063" s="4" t="str">
        <f t="shared" si="33"/>
        <v>GARRARD, Kentucky</v>
      </c>
      <c r="AA1063" s="31" t="s">
        <v>3321</v>
      </c>
      <c r="AB1063" s="38" t="s">
        <v>54</v>
      </c>
      <c r="AC1063" s="32" t="s">
        <v>3222</v>
      </c>
      <c r="AD1063" s="39"/>
      <c r="AE1063">
        <f t="shared" si="34"/>
        <v>0.7873</v>
      </c>
    </row>
    <row r="1064" spans="1:31" x14ac:dyDescent="0.35">
      <c r="A1064" s="28" t="s">
        <v>3322</v>
      </c>
      <c r="B1064" s="28" t="s">
        <v>3323</v>
      </c>
      <c r="C1064" s="29">
        <v>17140</v>
      </c>
      <c r="D1064" s="30" t="s">
        <v>555</v>
      </c>
      <c r="E1064" s="31" t="s">
        <v>605</v>
      </c>
      <c r="F1064" s="54" t="s">
        <v>3222</v>
      </c>
      <c r="G1064" s="33" t="s">
        <v>53</v>
      </c>
      <c r="H1064" s="44">
        <v>0.92610000000000003</v>
      </c>
      <c r="I1064" s="35">
        <f>ROUND((Reference!B$16*List!$H1064)+Reference!B$17,0)</f>
        <v>1063</v>
      </c>
      <c r="J1064" s="35">
        <f>ROUND((Reference!C$16*List!$H1064)+Reference!C$17,0)</f>
        <v>1585</v>
      </c>
      <c r="K1064" s="35">
        <f>ROUND((Reference!D$16*List!$H1064)+Reference!D$17,0)</f>
        <v>1900</v>
      </c>
      <c r="L1064" s="35">
        <f>ROUND((Reference!E$16*List!$H1064)+Reference!E$17,0)</f>
        <v>2348</v>
      </c>
      <c r="M1064" s="35">
        <f>ROUND((Reference!F$16*List!$H1064)+Reference!F$17,0)</f>
        <v>2446</v>
      </c>
      <c r="N1064" s="35">
        <f>ROUND((Reference!G$16*List!$H1064)+Reference!G$17,0)</f>
        <v>2769</v>
      </c>
      <c r="O1064" s="35">
        <f>ROUND((Reference!H$16*List!$H1064)+Reference!H$17,0)</f>
        <v>2875</v>
      </c>
      <c r="P1064" s="35">
        <f>ROUND((Reference!I$16*List!$H1064)+Reference!I$17,0)</f>
        <v>2988</v>
      </c>
      <c r="Q1064" s="35">
        <f>ROUND((Reference!J$16*List!$H1064)+Reference!J$17,0)</f>
        <v>3460</v>
      </c>
      <c r="R1064" s="35">
        <f>ROUND((Reference!K$16*List!$H1064)+Reference!K$17,0)</f>
        <v>3570</v>
      </c>
      <c r="S1064" s="35">
        <f>ROUND((Reference!L$16*List!$H1064)+Reference!L$17,0)</f>
        <v>3852</v>
      </c>
      <c r="T1064" s="35">
        <f>ROUND((Reference!M$16*List!$H1064)+Reference!M$17,0)</f>
        <v>4600</v>
      </c>
      <c r="U1064" s="35">
        <f>ROUND((Reference!N$16*List!$H1064)+Reference!N$17,0)</f>
        <v>18561</v>
      </c>
      <c r="V1064" s="36">
        <f>ROUND((Reference!O$16*List!$H1064)+Reference!O$17,0)</f>
        <v>690</v>
      </c>
      <c r="W1064" s="36">
        <f>ROUND((Reference!P$16*List!$H1064)+Reference!P$17,0)</f>
        <v>972</v>
      </c>
      <c r="X1064" s="36">
        <f>ROUND((Reference!Q$16*List!$H1064)+Reference!Q$17,0)</f>
        <v>486</v>
      </c>
      <c r="Y1064" s="37"/>
      <c r="Z1064" s="4" t="str">
        <f t="shared" si="33"/>
        <v>GRANT, Kentucky</v>
      </c>
      <c r="AA1064" s="42" t="s">
        <v>605</v>
      </c>
      <c r="AB1064" s="38" t="s">
        <v>54</v>
      </c>
      <c r="AC1064" s="43" t="s">
        <v>3222</v>
      </c>
      <c r="AD1064" s="45"/>
      <c r="AE1064">
        <f t="shared" si="34"/>
        <v>0.92610000000000003</v>
      </c>
    </row>
    <row r="1065" spans="1:31" x14ac:dyDescent="0.35">
      <c r="A1065" s="28" t="s">
        <v>3324</v>
      </c>
      <c r="B1065" s="28" t="s">
        <v>3325</v>
      </c>
      <c r="C1065" s="41">
        <v>99918</v>
      </c>
      <c r="D1065" s="30" t="s">
        <v>124</v>
      </c>
      <c r="E1065" s="42" t="s">
        <v>3326</v>
      </c>
      <c r="F1065" s="55" t="s">
        <v>3222</v>
      </c>
      <c r="G1065" s="33" t="s">
        <v>64</v>
      </c>
      <c r="H1065" s="44">
        <v>0.7873</v>
      </c>
      <c r="I1065" s="35">
        <f>ROUND((Reference!B$16*List!$H1065)+Reference!B$17,0)</f>
        <v>944</v>
      </c>
      <c r="J1065" s="35">
        <f>ROUND((Reference!C$16*List!$H1065)+Reference!C$17,0)</f>
        <v>1408</v>
      </c>
      <c r="K1065" s="35">
        <f>ROUND((Reference!D$16*List!$H1065)+Reference!D$17,0)</f>
        <v>1687</v>
      </c>
      <c r="L1065" s="35">
        <f>ROUND((Reference!E$16*List!$H1065)+Reference!E$17,0)</f>
        <v>2085</v>
      </c>
      <c r="M1065" s="35">
        <f>ROUND((Reference!F$16*List!$H1065)+Reference!F$17,0)</f>
        <v>2173</v>
      </c>
      <c r="N1065" s="35">
        <f>ROUND((Reference!G$16*List!$H1065)+Reference!G$17,0)</f>
        <v>2459</v>
      </c>
      <c r="O1065" s="35">
        <f>ROUND((Reference!H$16*List!$H1065)+Reference!H$17,0)</f>
        <v>2554</v>
      </c>
      <c r="P1065" s="35">
        <f>ROUND((Reference!I$16*List!$H1065)+Reference!I$17,0)</f>
        <v>2654</v>
      </c>
      <c r="Q1065" s="35">
        <f>ROUND((Reference!J$16*List!$H1065)+Reference!J$17,0)</f>
        <v>3073</v>
      </c>
      <c r="R1065" s="35">
        <f>ROUND((Reference!K$16*List!$H1065)+Reference!K$17,0)</f>
        <v>3170</v>
      </c>
      <c r="S1065" s="35">
        <f>ROUND((Reference!L$16*List!$H1065)+Reference!L$17,0)</f>
        <v>3421</v>
      </c>
      <c r="T1065" s="35">
        <f>ROUND((Reference!M$16*List!$H1065)+Reference!M$17,0)</f>
        <v>4085</v>
      </c>
      <c r="U1065" s="35">
        <f>ROUND((Reference!N$16*List!$H1065)+Reference!N$17,0)</f>
        <v>16484</v>
      </c>
      <c r="V1065" s="36">
        <f>ROUND((Reference!O$16*List!$H1065)+Reference!O$17,0)</f>
        <v>613</v>
      </c>
      <c r="W1065" s="36">
        <f>ROUND((Reference!P$16*List!$H1065)+Reference!P$17,0)</f>
        <v>863</v>
      </c>
      <c r="X1065" s="36">
        <f>ROUND((Reference!Q$16*List!$H1065)+Reference!Q$17,0)</f>
        <v>432</v>
      </c>
      <c r="Y1065" s="37"/>
      <c r="Z1065" s="4" t="str">
        <f t="shared" si="33"/>
        <v>GRAVES, Kentucky</v>
      </c>
      <c r="AA1065" s="42" t="s">
        <v>3326</v>
      </c>
      <c r="AB1065" s="38" t="s">
        <v>54</v>
      </c>
      <c r="AC1065" s="43" t="s">
        <v>3222</v>
      </c>
      <c r="AD1065" s="45"/>
      <c r="AE1065">
        <f t="shared" si="34"/>
        <v>0.7873</v>
      </c>
    </row>
    <row r="1066" spans="1:31" x14ac:dyDescent="0.35">
      <c r="A1066" s="28" t="s">
        <v>3327</v>
      </c>
      <c r="B1066" s="28" t="s">
        <v>3328</v>
      </c>
      <c r="C1066" s="29">
        <v>99918</v>
      </c>
      <c r="D1066" s="30" t="s">
        <v>124</v>
      </c>
      <c r="E1066" s="31" t="s">
        <v>3329</v>
      </c>
      <c r="F1066" s="55" t="s">
        <v>3222</v>
      </c>
      <c r="G1066" s="33" t="s">
        <v>64</v>
      </c>
      <c r="H1066" s="44">
        <v>0.7873</v>
      </c>
      <c r="I1066" s="35">
        <f>ROUND((Reference!B$16*List!$H1066)+Reference!B$17,0)</f>
        <v>944</v>
      </c>
      <c r="J1066" s="35">
        <f>ROUND((Reference!C$16*List!$H1066)+Reference!C$17,0)</f>
        <v>1408</v>
      </c>
      <c r="K1066" s="35">
        <f>ROUND((Reference!D$16*List!$H1066)+Reference!D$17,0)</f>
        <v>1687</v>
      </c>
      <c r="L1066" s="35">
        <f>ROUND((Reference!E$16*List!$H1066)+Reference!E$17,0)</f>
        <v>2085</v>
      </c>
      <c r="M1066" s="35">
        <f>ROUND((Reference!F$16*List!$H1066)+Reference!F$17,0)</f>
        <v>2173</v>
      </c>
      <c r="N1066" s="35">
        <f>ROUND((Reference!G$16*List!$H1066)+Reference!G$17,0)</f>
        <v>2459</v>
      </c>
      <c r="O1066" s="35">
        <f>ROUND((Reference!H$16*List!$H1066)+Reference!H$17,0)</f>
        <v>2554</v>
      </c>
      <c r="P1066" s="35">
        <f>ROUND((Reference!I$16*List!$H1066)+Reference!I$17,0)</f>
        <v>2654</v>
      </c>
      <c r="Q1066" s="35">
        <f>ROUND((Reference!J$16*List!$H1066)+Reference!J$17,0)</f>
        <v>3073</v>
      </c>
      <c r="R1066" s="35">
        <f>ROUND((Reference!K$16*List!$H1066)+Reference!K$17,0)</f>
        <v>3170</v>
      </c>
      <c r="S1066" s="35">
        <f>ROUND((Reference!L$16*List!$H1066)+Reference!L$17,0)</f>
        <v>3421</v>
      </c>
      <c r="T1066" s="35">
        <f>ROUND((Reference!M$16*List!$H1066)+Reference!M$17,0)</f>
        <v>4085</v>
      </c>
      <c r="U1066" s="35">
        <f>ROUND((Reference!N$16*List!$H1066)+Reference!N$17,0)</f>
        <v>16484</v>
      </c>
      <c r="V1066" s="36">
        <f>ROUND((Reference!O$16*List!$H1066)+Reference!O$17,0)</f>
        <v>613</v>
      </c>
      <c r="W1066" s="36">
        <f>ROUND((Reference!P$16*List!$H1066)+Reference!P$17,0)</f>
        <v>863</v>
      </c>
      <c r="X1066" s="36">
        <f>ROUND((Reference!Q$16*List!$H1066)+Reference!Q$17,0)</f>
        <v>432</v>
      </c>
      <c r="Y1066" s="37"/>
      <c r="Z1066" s="4" t="str">
        <f t="shared" si="33"/>
        <v>GRAYSON, Kentucky</v>
      </c>
      <c r="AA1066" s="42" t="s">
        <v>3329</v>
      </c>
      <c r="AB1066" s="38" t="s">
        <v>54</v>
      </c>
      <c r="AC1066" s="43" t="s">
        <v>3222</v>
      </c>
      <c r="AD1066" s="45"/>
      <c r="AE1066">
        <f t="shared" si="34"/>
        <v>0.7873</v>
      </c>
    </row>
    <row r="1067" spans="1:31" x14ac:dyDescent="0.35">
      <c r="A1067" s="28" t="s">
        <v>3330</v>
      </c>
      <c r="B1067" s="28" t="s">
        <v>3331</v>
      </c>
      <c r="C1067" s="41">
        <v>99918</v>
      </c>
      <c r="D1067" s="30" t="s">
        <v>124</v>
      </c>
      <c r="E1067" s="42" t="s">
        <v>3332</v>
      </c>
      <c r="F1067" s="55" t="s">
        <v>3222</v>
      </c>
      <c r="G1067" s="33" t="s">
        <v>64</v>
      </c>
      <c r="H1067" s="44">
        <v>0.7873</v>
      </c>
      <c r="I1067" s="35">
        <f>ROUND((Reference!B$16*List!$H1067)+Reference!B$17,0)</f>
        <v>944</v>
      </c>
      <c r="J1067" s="35">
        <f>ROUND((Reference!C$16*List!$H1067)+Reference!C$17,0)</f>
        <v>1408</v>
      </c>
      <c r="K1067" s="35">
        <f>ROUND((Reference!D$16*List!$H1067)+Reference!D$17,0)</f>
        <v>1687</v>
      </c>
      <c r="L1067" s="35">
        <f>ROUND((Reference!E$16*List!$H1067)+Reference!E$17,0)</f>
        <v>2085</v>
      </c>
      <c r="M1067" s="35">
        <f>ROUND((Reference!F$16*List!$H1067)+Reference!F$17,0)</f>
        <v>2173</v>
      </c>
      <c r="N1067" s="35">
        <f>ROUND((Reference!G$16*List!$H1067)+Reference!G$17,0)</f>
        <v>2459</v>
      </c>
      <c r="O1067" s="35">
        <f>ROUND((Reference!H$16*List!$H1067)+Reference!H$17,0)</f>
        <v>2554</v>
      </c>
      <c r="P1067" s="35">
        <f>ROUND((Reference!I$16*List!$H1067)+Reference!I$17,0)</f>
        <v>2654</v>
      </c>
      <c r="Q1067" s="35">
        <f>ROUND((Reference!J$16*List!$H1067)+Reference!J$17,0)</f>
        <v>3073</v>
      </c>
      <c r="R1067" s="35">
        <f>ROUND((Reference!K$16*List!$H1067)+Reference!K$17,0)</f>
        <v>3170</v>
      </c>
      <c r="S1067" s="35">
        <f>ROUND((Reference!L$16*List!$H1067)+Reference!L$17,0)</f>
        <v>3421</v>
      </c>
      <c r="T1067" s="35">
        <f>ROUND((Reference!M$16*List!$H1067)+Reference!M$17,0)</f>
        <v>4085</v>
      </c>
      <c r="U1067" s="35">
        <f>ROUND((Reference!N$16*List!$H1067)+Reference!N$17,0)</f>
        <v>16484</v>
      </c>
      <c r="V1067" s="36">
        <f>ROUND((Reference!O$16*List!$H1067)+Reference!O$17,0)</f>
        <v>613</v>
      </c>
      <c r="W1067" s="36">
        <f>ROUND((Reference!P$16*List!$H1067)+Reference!P$17,0)</f>
        <v>863</v>
      </c>
      <c r="X1067" s="36">
        <f>ROUND((Reference!Q$16*List!$H1067)+Reference!Q$17,0)</f>
        <v>432</v>
      </c>
      <c r="Y1067" s="37"/>
      <c r="Z1067" s="4" t="str">
        <f t="shared" si="33"/>
        <v>GREEN, Kentucky</v>
      </c>
      <c r="AA1067" s="42" t="s">
        <v>3332</v>
      </c>
      <c r="AB1067" s="38" t="s">
        <v>54</v>
      </c>
      <c r="AC1067" s="43" t="s">
        <v>3222</v>
      </c>
      <c r="AD1067" s="45"/>
      <c r="AE1067">
        <f t="shared" si="34"/>
        <v>0.7873</v>
      </c>
    </row>
    <row r="1068" spans="1:31" x14ac:dyDescent="0.35">
      <c r="A1068" s="28" t="s">
        <v>3333</v>
      </c>
      <c r="B1068" s="28" t="s">
        <v>3334</v>
      </c>
      <c r="C1068" s="41">
        <v>26580</v>
      </c>
      <c r="D1068" s="30" t="s">
        <v>924</v>
      </c>
      <c r="E1068" s="42" t="s">
        <v>3335</v>
      </c>
      <c r="F1068" s="54" t="s">
        <v>3222</v>
      </c>
      <c r="G1068" s="33" t="s">
        <v>53</v>
      </c>
      <c r="H1068" s="40">
        <v>0.83360000000000001</v>
      </c>
      <c r="I1068" s="35">
        <f>ROUND((Reference!B$16*List!$H1068)+Reference!B$17,0)</f>
        <v>984</v>
      </c>
      <c r="J1068" s="35">
        <f>ROUND((Reference!C$16*List!$H1068)+Reference!C$17,0)</f>
        <v>1467</v>
      </c>
      <c r="K1068" s="35">
        <f>ROUND((Reference!D$16*List!$H1068)+Reference!D$17,0)</f>
        <v>1758</v>
      </c>
      <c r="L1068" s="35">
        <f>ROUND((Reference!E$16*List!$H1068)+Reference!E$17,0)</f>
        <v>2173</v>
      </c>
      <c r="M1068" s="35">
        <f>ROUND((Reference!F$16*List!$H1068)+Reference!F$17,0)</f>
        <v>2264</v>
      </c>
      <c r="N1068" s="35">
        <f>ROUND((Reference!G$16*List!$H1068)+Reference!G$17,0)</f>
        <v>2563</v>
      </c>
      <c r="O1068" s="35">
        <f>ROUND((Reference!H$16*List!$H1068)+Reference!H$17,0)</f>
        <v>2661</v>
      </c>
      <c r="P1068" s="35">
        <f>ROUND((Reference!I$16*List!$H1068)+Reference!I$17,0)</f>
        <v>2766</v>
      </c>
      <c r="Q1068" s="35">
        <f>ROUND((Reference!J$16*List!$H1068)+Reference!J$17,0)</f>
        <v>3202</v>
      </c>
      <c r="R1068" s="35">
        <f>ROUND((Reference!K$16*List!$H1068)+Reference!K$17,0)</f>
        <v>3304</v>
      </c>
      <c r="S1068" s="35">
        <f>ROUND((Reference!L$16*List!$H1068)+Reference!L$17,0)</f>
        <v>3565</v>
      </c>
      <c r="T1068" s="35">
        <f>ROUND((Reference!M$16*List!$H1068)+Reference!M$17,0)</f>
        <v>4257</v>
      </c>
      <c r="U1068" s="35">
        <f>ROUND((Reference!N$16*List!$H1068)+Reference!N$17,0)</f>
        <v>17177</v>
      </c>
      <c r="V1068" s="36">
        <f>ROUND((Reference!O$16*List!$H1068)+Reference!O$17,0)</f>
        <v>639</v>
      </c>
      <c r="W1068" s="36">
        <f>ROUND((Reference!P$16*List!$H1068)+Reference!P$17,0)</f>
        <v>900</v>
      </c>
      <c r="X1068" s="36">
        <f>ROUND((Reference!Q$16*List!$H1068)+Reference!Q$17,0)</f>
        <v>450</v>
      </c>
      <c r="Y1068" s="37"/>
      <c r="Z1068" s="4" t="str">
        <f t="shared" si="33"/>
        <v>GREENUP, Kentucky</v>
      </c>
      <c r="AA1068" s="31" t="s">
        <v>3335</v>
      </c>
      <c r="AB1068" s="38" t="s">
        <v>54</v>
      </c>
      <c r="AC1068" s="32" t="s">
        <v>3222</v>
      </c>
      <c r="AD1068" s="39"/>
      <c r="AE1068">
        <f t="shared" si="34"/>
        <v>0.83360000000000001</v>
      </c>
    </row>
    <row r="1069" spans="1:31" x14ac:dyDescent="0.35">
      <c r="A1069" s="28" t="s">
        <v>3336</v>
      </c>
      <c r="B1069" s="28" t="s">
        <v>3337</v>
      </c>
      <c r="C1069" s="29">
        <v>36980</v>
      </c>
      <c r="D1069" s="30" t="s">
        <v>1362</v>
      </c>
      <c r="E1069" s="31" t="s">
        <v>1830</v>
      </c>
      <c r="F1069" s="54" t="s">
        <v>3222</v>
      </c>
      <c r="G1069" s="33" t="s">
        <v>53</v>
      </c>
      <c r="H1069" s="44">
        <v>0.88070000000000004</v>
      </c>
      <c r="I1069" s="35">
        <f>ROUND((Reference!B$16*List!$H1069)+Reference!B$17,0)</f>
        <v>1024</v>
      </c>
      <c r="J1069" s="35">
        <f>ROUND((Reference!C$16*List!$H1069)+Reference!C$17,0)</f>
        <v>1527</v>
      </c>
      <c r="K1069" s="35">
        <f>ROUND((Reference!D$16*List!$H1069)+Reference!D$17,0)</f>
        <v>1830</v>
      </c>
      <c r="L1069" s="35">
        <f>ROUND((Reference!E$16*List!$H1069)+Reference!E$17,0)</f>
        <v>2262</v>
      </c>
      <c r="M1069" s="35">
        <f>ROUND((Reference!F$16*List!$H1069)+Reference!F$17,0)</f>
        <v>2357</v>
      </c>
      <c r="N1069" s="35">
        <f>ROUND((Reference!G$16*List!$H1069)+Reference!G$17,0)</f>
        <v>2668</v>
      </c>
      <c r="O1069" s="35">
        <f>ROUND((Reference!H$16*List!$H1069)+Reference!H$17,0)</f>
        <v>2770</v>
      </c>
      <c r="P1069" s="35">
        <f>ROUND((Reference!I$16*List!$H1069)+Reference!I$17,0)</f>
        <v>2879</v>
      </c>
      <c r="Q1069" s="35">
        <f>ROUND((Reference!J$16*List!$H1069)+Reference!J$17,0)</f>
        <v>3334</v>
      </c>
      <c r="R1069" s="35">
        <f>ROUND((Reference!K$16*List!$H1069)+Reference!K$17,0)</f>
        <v>3439</v>
      </c>
      <c r="S1069" s="35">
        <f>ROUND((Reference!L$16*List!$H1069)+Reference!L$17,0)</f>
        <v>3711</v>
      </c>
      <c r="T1069" s="35">
        <f>ROUND((Reference!M$16*List!$H1069)+Reference!M$17,0)</f>
        <v>4432</v>
      </c>
      <c r="U1069" s="35">
        <f>ROUND((Reference!N$16*List!$H1069)+Reference!N$17,0)</f>
        <v>17882</v>
      </c>
      <c r="V1069" s="36">
        <f>ROUND((Reference!O$16*List!$H1069)+Reference!O$17,0)</f>
        <v>665</v>
      </c>
      <c r="W1069" s="36">
        <f>ROUND((Reference!P$16*List!$H1069)+Reference!P$17,0)</f>
        <v>937</v>
      </c>
      <c r="X1069" s="36">
        <f>ROUND((Reference!Q$16*List!$H1069)+Reference!Q$17,0)</f>
        <v>468</v>
      </c>
      <c r="Y1069" s="37"/>
      <c r="Z1069" s="4" t="str">
        <f t="shared" si="33"/>
        <v>HANCOCK, Kentucky</v>
      </c>
      <c r="AA1069" s="42" t="s">
        <v>1830</v>
      </c>
      <c r="AB1069" s="38" t="s">
        <v>54</v>
      </c>
      <c r="AC1069" s="43" t="s">
        <v>3222</v>
      </c>
      <c r="AD1069" s="45"/>
      <c r="AE1069">
        <f t="shared" si="34"/>
        <v>0.88070000000000004</v>
      </c>
    </row>
    <row r="1070" spans="1:31" x14ac:dyDescent="0.35">
      <c r="A1070" s="28" t="s">
        <v>3338</v>
      </c>
      <c r="B1070" s="28" t="s">
        <v>3339</v>
      </c>
      <c r="C1070" s="41">
        <v>21060</v>
      </c>
      <c r="D1070" s="30" t="s">
        <v>693</v>
      </c>
      <c r="E1070" s="42" t="s">
        <v>2296</v>
      </c>
      <c r="F1070" s="54" t="s">
        <v>3222</v>
      </c>
      <c r="G1070" s="33" t="s">
        <v>53</v>
      </c>
      <c r="H1070" s="40">
        <v>0.8962</v>
      </c>
      <c r="I1070" s="35">
        <f>ROUND((Reference!B$16*List!$H1070)+Reference!B$17,0)</f>
        <v>1037</v>
      </c>
      <c r="J1070" s="35">
        <f>ROUND((Reference!C$16*List!$H1070)+Reference!C$17,0)</f>
        <v>1547</v>
      </c>
      <c r="K1070" s="35">
        <f>ROUND((Reference!D$16*List!$H1070)+Reference!D$17,0)</f>
        <v>1854</v>
      </c>
      <c r="L1070" s="35">
        <f>ROUND((Reference!E$16*List!$H1070)+Reference!E$17,0)</f>
        <v>2292</v>
      </c>
      <c r="M1070" s="35">
        <f>ROUND((Reference!F$16*List!$H1070)+Reference!F$17,0)</f>
        <v>2387</v>
      </c>
      <c r="N1070" s="35">
        <f>ROUND((Reference!G$16*List!$H1070)+Reference!G$17,0)</f>
        <v>2703</v>
      </c>
      <c r="O1070" s="35">
        <f>ROUND((Reference!H$16*List!$H1070)+Reference!H$17,0)</f>
        <v>2806</v>
      </c>
      <c r="P1070" s="35">
        <f>ROUND((Reference!I$16*List!$H1070)+Reference!I$17,0)</f>
        <v>2916</v>
      </c>
      <c r="Q1070" s="35">
        <f>ROUND((Reference!J$16*List!$H1070)+Reference!J$17,0)</f>
        <v>3377</v>
      </c>
      <c r="R1070" s="35">
        <f>ROUND((Reference!K$16*List!$H1070)+Reference!K$17,0)</f>
        <v>3484</v>
      </c>
      <c r="S1070" s="35">
        <f>ROUND((Reference!L$16*List!$H1070)+Reference!L$17,0)</f>
        <v>3759</v>
      </c>
      <c r="T1070" s="35">
        <f>ROUND((Reference!M$16*List!$H1070)+Reference!M$17,0)</f>
        <v>4489</v>
      </c>
      <c r="U1070" s="35">
        <f>ROUND((Reference!N$16*List!$H1070)+Reference!N$17,0)</f>
        <v>18114</v>
      </c>
      <c r="V1070" s="36">
        <f>ROUND((Reference!O$16*List!$H1070)+Reference!O$17,0)</f>
        <v>673</v>
      </c>
      <c r="W1070" s="36">
        <f>ROUND((Reference!P$16*List!$H1070)+Reference!P$17,0)</f>
        <v>949</v>
      </c>
      <c r="X1070" s="36">
        <f>ROUND((Reference!Q$16*List!$H1070)+Reference!Q$17,0)</f>
        <v>474</v>
      </c>
      <c r="Y1070" s="37"/>
      <c r="Z1070" s="4" t="str">
        <f t="shared" si="33"/>
        <v>HARDIN, Kentucky</v>
      </c>
      <c r="AA1070" s="31" t="s">
        <v>2296</v>
      </c>
      <c r="AB1070" s="38" t="s">
        <v>54</v>
      </c>
      <c r="AC1070" s="32" t="s">
        <v>3222</v>
      </c>
      <c r="AD1070" s="39"/>
      <c r="AE1070">
        <f t="shared" si="34"/>
        <v>0.8962</v>
      </c>
    </row>
    <row r="1071" spans="1:31" x14ac:dyDescent="0.35">
      <c r="A1071" s="28" t="s">
        <v>3340</v>
      </c>
      <c r="B1071" s="28" t="s">
        <v>3341</v>
      </c>
      <c r="C1071" s="41">
        <v>99918</v>
      </c>
      <c r="D1071" s="30" t="s">
        <v>124</v>
      </c>
      <c r="E1071" s="42" t="s">
        <v>3342</v>
      </c>
      <c r="F1071" s="55" t="s">
        <v>3222</v>
      </c>
      <c r="G1071" s="33" t="s">
        <v>64</v>
      </c>
      <c r="H1071" s="44">
        <v>0.7873</v>
      </c>
      <c r="I1071" s="35">
        <f>ROUND((Reference!B$16*List!$H1071)+Reference!B$17,0)</f>
        <v>944</v>
      </c>
      <c r="J1071" s="35">
        <f>ROUND((Reference!C$16*List!$H1071)+Reference!C$17,0)</f>
        <v>1408</v>
      </c>
      <c r="K1071" s="35">
        <f>ROUND((Reference!D$16*List!$H1071)+Reference!D$17,0)</f>
        <v>1687</v>
      </c>
      <c r="L1071" s="35">
        <f>ROUND((Reference!E$16*List!$H1071)+Reference!E$17,0)</f>
        <v>2085</v>
      </c>
      <c r="M1071" s="35">
        <f>ROUND((Reference!F$16*List!$H1071)+Reference!F$17,0)</f>
        <v>2173</v>
      </c>
      <c r="N1071" s="35">
        <f>ROUND((Reference!G$16*List!$H1071)+Reference!G$17,0)</f>
        <v>2459</v>
      </c>
      <c r="O1071" s="35">
        <f>ROUND((Reference!H$16*List!$H1071)+Reference!H$17,0)</f>
        <v>2554</v>
      </c>
      <c r="P1071" s="35">
        <f>ROUND((Reference!I$16*List!$H1071)+Reference!I$17,0)</f>
        <v>2654</v>
      </c>
      <c r="Q1071" s="35">
        <f>ROUND((Reference!J$16*List!$H1071)+Reference!J$17,0)</f>
        <v>3073</v>
      </c>
      <c r="R1071" s="35">
        <f>ROUND((Reference!K$16*List!$H1071)+Reference!K$17,0)</f>
        <v>3170</v>
      </c>
      <c r="S1071" s="35">
        <f>ROUND((Reference!L$16*List!$H1071)+Reference!L$17,0)</f>
        <v>3421</v>
      </c>
      <c r="T1071" s="35">
        <f>ROUND((Reference!M$16*List!$H1071)+Reference!M$17,0)</f>
        <v>4085</v>
      </c>
      <c r="U1071" s="35">
        <f>ROUND((Reference!N$16*List!$H1071)+Reference!N$17,0)</f>
        <v>16484</v>
      </c>
      <c r="V1071" s="36">
        <f>ROUND((Reference!O$16*List!$H1071)+Reference!O$17,0)</f>
        <v>613</v>
      </c>
      <c r="W1071" s="36">
        <f>ROUND((Reference!P$16*List!$H1071)+Reference!P$17,0)</f>
        <v>863</v>
      </c>
      <c r="X1071" s="36">
        <f>ROUND((Reference!Q$16*List!$H1071)+Reference!Q$17,0)</f>
        <v>432</v>
      </c>
      <c r="Y1071" s="37"/>
      <c r="Z1071" s="4" t="str">
        <f t="shared" si="33"/>
        <v>HARLAN, Kentucky</v>
      </c>
      <c r="AA1071" s="42" t="s">
        <v>3342</v>
      </c>
      <c r="AB1071" s="38" t="s">
        <v>54</v>
      </c>
      <c r="AC1071" s="43" t="s">
        <v>3222</v>
      </c>
      <c r="AD1071" s="45"/>
      <c r="AE1071">
        <f t="shared" si="34"/>
        <v>0.7873</v>
      </c>
    </row>
    <row r="1072" spans="1:31" x14ac:dyDescent="0.35">
      <c r="A1072" s="28" t="s">
        <v>3343</v>
      </c>
      <c r="B1072" s="28" t="s">
        <v>3344</v>
      </c>
      <c r="C1072" s="41">
        <v>99918</v>
      </c>
      <c r="D1072" s="30" t="s">
        <v>124</v>
      </c>
      <c r="E1072" s="42" t="s">
        <v>2541</v>
      </c>
      <c r="F1072" s="55" t="s">
        <v>3222</v>
      </c>
      <c r="G1072" s="33" t="s">
        <v>64</v>
      </c>
      <c r="H1072" s="44">
        <v>0.7873</v>
      </c>
      <c r="I1072" s="35">
        <f>ROUND((Reference!B$16*List!$H1072)+Reference!B$17,0)</f>
        <v>944</v>
      </c>
      <c r="J1072" s="35">
        <f>ROUND((Reference!C$16*List!$H1072)+Reference!C$17,0)</f>
        <v>1408</v>
      </c>
      <c r="K1072" s="35">
        <f>ROUND((Reference!D$16*List!$H1072)+Reference!D$17,0)</f>
        <v>1687</v>
      </c>
      <c r="L1072" s="35">
        <f>ROUND((Reference!E$16*List!$H1072)+Reference!E$17,0)</f>
        <v>2085</v>
      </c>
      <c r="M1072" s="35">
        <f>ROUND((Reference!F$16*List!$H1072)+Reference!F$17,0)</f>
        <v>2173</v>
      </c>
      <c r="N1072" s="35">
        <f>ROUND((Reference!G$16*List!$H1072)+Reference!G$17,0)</f>
        <v>2459</v>
      </c>
      <c r="O1072" s="35">
        <f>ROUND((Reference!H$16*List!$H1072)+Reference!H$17,0)</f>
        <v>2554</v>
      </c>
      <c r="P1072" s="35">
        <f>ROUND((Reference!I$16*List!$H1072)+Reference!I$17,0)</f>
        <v>2654</v>
      </c>
      <c r="Q1072" s="35">
        <f>ROUND((Reference!J$16*List!$H1072)+Reference!J$17,0)</f>
        <v>3073</v>
      </c>
      <c r="R1072" s="35">
        <f>ROUND((Reference!K$16*List!$H1072)+Reference!K$17,0)</f>
        <v>3170</v>
      </c>
      <c r="S1072" s="35">
        <f>ROUND((Reference!L$16*List!$H1072)+Reference!L$17,0)</f>
        <v>3421</v>
      </c>
      <c r="T1072" s="35">
        <f>ROUND((Reference!M$16*List!$H1072)+Reference!M$17,0)</f>
        <v>4085</v>
      </c>
      <c r="U1072" s="35">
        <f>ROUND((Reference!N$16*List!$H1072)+Reference!N$17,0)</f>
        <v>16484</v>
      </c>
      <c r="V1072" s="36">
        <f>ROUND((Reference!O$16*List!$H1072)+Reference!O$17,0)</f>
        <v>613</v>
      </c>
      <c r="W1072" s="36">
        <f>ROUND((Reference!P$16*List!$H1072)+Reference!P$17,0)</f>
        <v>863</v>
      </c>
      <c r="X1072" s="36">
        <f>ROUND((Reference!Q$16*List!$H1072)+Reference!Q$17,0)</f>
        <v>432</v>
      </c>
      <c r="Y1072" s="37"/>
      <c r="Z1072" s="4" t="str">
        <f t="shared" si="33"/>
        <v>HARRISON, Kentucky</v>
      </c>
      <c r="AA1072" s="42" t="s">
        <v>2541</v>
      </c>
      <c r="AB1072" s="38" t="s">
        <v>54</v>
      </c>
      <c r="AC1072" s="43" t="s">
        <v>3222</v>
      </c>
      <c r="AD1072" s="45"/>
      <c r="AE1072">
        <f t="shared" si="34"/>
        <v>0.7873</v>
      </c>
    </row>
    <row r="1073" spans="1:31" x14ac:dyDescent="0.35">
      <c r="A1073" s="28" t="s">
        <v>3345</v>
      </c>
      <c r="B1073" s="28" t="s">
        <v>3346</v>
      </c>
      <c r="C1073" s="41">
        <v>99918</v>
      </c>
      <c r="D1073" s="30" t="s">
        <v>124</v>
      </c>
      <c r="E1073" s="42" t="s">
        <v>1839</v>
      </c>
      <c r="F1073" s="55" t="s">
        <v>3222</v>
      </c>
      <c r="G1073" s="33" t="s">
        <v>64</v>
      </c>
      <c r="H1073" s="44">
        <v>0.7873</v>
      </c>
      <c r="I1073" s="35">
        <f>ROUND((Reference!B$16*List!$H1073)+Reference!B$17,0)</f>
        <v>944</v>
      </c>
      <c r="J1073" s="35">
        <f>ROUND((Reference!C$16*List!$H1073)+Reference!C$17,0)</f>
        <v>1408</v>
      </c>
      <c r="K1073" s="35">
        <f>ROUND((Reference!D$16*List!$H1073)+Reference!D$17,0)</f>
        <v>1687</v>
      </c>
      <c r="L1073" s="35">
        <f>ROUND((Reference!E$16*List!$H1073)+Reference!E$17,0)</f>
        <v>2085</v>
      </c>
      <c r="M1073" s="35">
        <f>ROUND((Reference!F$16*List!$H1073)+Reference!F$17,0)</f>
        <v>2173</v>
      </c>
      <c r="N1073" s="35">
        <f>ROUND((Reference!G$16*List!$H1073)+Reference!G$17,0)</f>
        <v>2459</v>
      </c>
      <c r="O1073" s="35">
        <f>ROUND((Reference!H$16*List!$H1073)+Reference!H$17,0)</f>
        <v>2554</v>
      </c>
      <c r="P1073" s="35">
        <f>ROUND((Reference!I$16*List!$H1073)+Reference!I$17,0)</f>
        <v>2654</v>
      </c>
      <c r="Q1073" s="35">
        <f>ROUND((Reference!J$16*List!$H1073)+Reference!J$17,0)</f>
        <v>3073</v>
      </c>
      <c r="R1073" s="35">
        <f>ROUND((Reference!K$16*List!$H1073)+Reference!K$17,0)</f>
        <v>3170</v>
      </c>
      <c r="S1073" s="35">
        <f>ROUND((Reference!L$16*List!$H1073)+Reference!L$17,0)</f>
        <v>3421</v>
      </c>
      <c r="T1073" s="35">
        <f>ROUND((Reference!M$16*List!$H1073)+Reference!M$17,0)</f>
        <v>4085</v>
      </c>
      <c r="U1073" s="35">
        <f>ROUND((Reference!N$16*List!$H1073)+Reference!N$17,0)</f>
        <v>16484</v>
      </c>
      <c r="V1073" s="36">
        <f>ROUND((Reference!O$16*List!$H1073)+Reference!O$17,0)</f>
        <v>613</v>
      </c>
      <c r="W1073" s="36">
        <f>ROUND((Reference!P$16*List!$H1073)+Reference!P$17,0)</f>
        <v>863</v>
      </c>
      <c r="X1073" s="36">
        <f>ROUND((Reference!Q$16*List!$H1073)+Reference!Q$17,0)</f>
        <v>432</v>
      </c>
      <c r="Y1073" s="37"/>
      <c r="Z1073" s="4" t="str">
        <f t="shared" si="33"/>
        <v>HART, Kentucky</v>
      </c>
      <c r="AA1073" s="42" t="s">
        <v>1839</v>
      </c>
      <c r="AB1073" s="38" t="s">
        <v>54</v>
      </c>
      <c r="AC1073" s="43" t="s">
        <v>3222</v>
      </c>
      <c r="AD1073" s="45"/>
      <c r="AE1073">
        <f t="shared" si="34"/>
        <v>0.7873</v>
      </c>
    </row>
    <row r="1074" spans="1:31" x14ac:dyDescent="0.35">
      <c r="A1074" s="28" t="s">
        <v>3347</v>
      </c>
      <c r="B1074" s="28" t="s">
        <v>3348</v>
      </c>
      <c r="C1074" s="41">
        <v>21780</v>
      </c>
      <c r="D1074" s="30" t="s">
        <v>719</v>
      </c>
      <c r="E1074" s="42" t="s">
        <v>2299</v>
      </c>
      <c r="F1074" s="54" t="s">
        <v>3222</v>
      </c>
      <c r="G1074" s="33" t="s">
        <v>53</v>
      </c>
      <c r="H1074" s="40">
        <v>0.9205000000000001</v>
      </c>
      <c r="I1074" s="35">
        <f>ROUND((Reference!B$16*List!$H1074)+Reference!B$17,0)</f>
        <v>1058</v>
      </c>
      <c r="J1074" s="35">
        <f>ROUND((Reference!C$16*List!$H1074)+Reference!C$17,0)</f>
        <v>1578</v>
      </c>
      <c r="K1074" s="35">
        <f>ROUND((Reference!D$16*List!$H1074)+Reference!D$17,0)</f>
        <v>1891</v>
      </c>
      <c r="L1074" s="35">
        <f>ROUND((Reference!E$16*List!$H1074)+Reference!E$17,0)</f>
        <v>2338</v>
      </c>
      <c r="M1074" s="35">
        <f>ROUND((Reference!F$16*List!$H1074)+Reference!F$17,0)</f>
        <v>2435</v>
      </c>
      <c r="N1074" s="35">
        <f>ROUND((Reference!G$16*List!$H1074)+Reference!G$17,0)</f>
        <v>2757</v>
      </c>
      <c r="O1074" s="35">
        <f>ROUND((Reference!H$16*List!$H1074)+Reference!H$17,0)</f>
        <v>2862</v>
      </c>
      <c r="P1074" s="35">
        <f>ROUND((Reference!I$16*List!$H1074)+Reference!I$17,0)</f>
        <v>2975</v>
      </c>
      <c r="Q1074" s="35">
        <f>ROUND((Reference!J$16*List!$H1074)+Reference!J$17,0)</f>
        <v>3445</v>
      </c>
      <c r="R1074" s="35">
        <f>ROUND((Reference!K$16*List!$H1074)+Reference!K$17,0)</f>
        <v>3554</v>
      </c>
      <c r="S1074" s="35">
        <f>ROUND((Reference!L$16*List!$H1074)+Reference!L$17,0)</f>
        <v>3834</v>
      </c>
      <c r="T1074" s="35">
        <f>ROUND((Reference!M$16*List!$H1074)+Reference!M$17,0)</f>
        <v>4580</v>
      </c>
      <c r="U1074" s="35">
        <f>ROUND((Reference!N$16*List!$H1074)+Reference!N$17,0)</f>
        <v>18478</v>
      </c>
      <c r="V1074" s="36">
        <f>ROUND((Reference!O$16*List!$H1074)+Reference!O$17,0)</f>
        <v>687</v>
      </c>
      <c r="W1074" s="36">
        <f>ROUND((Reference!P$16*List!$H1074)+Reference!P$17,0)</f>
        <v>968</v>
      </c>
      <c r="X1074" s="36">
        <f>ROUND((Reference!Q$16*List!$H1074)+Reference!Q$17,0)</f>
        <v>484</v>
      </c>
      <c r="Y1074" s="37"/>
      <c r="Z1074" s="4" t="str">
        <f t="shared" si="33"/>
        <v>HENDERSON, Kentucky</v>
      </c>
      <c r="AA1074" s="31" t="s">
        <v>2299</v>
      </c>
      <c r="AB1074" s="38" t="s">
        <v>54</v>
      </c>
      <c r="AC1074" s="32" t="s">
        <v>3222</v>
      </c>
      <c r="AD1074" s="39"/>
      <c r="AE1074">
        <f t="shared" si="34"/>
        <v>0.9205000000000001</v>
      </c>
    </row>
    <row r="1075" spans="1:31" x14ac:dyDescent="0.35">
      <c r="A1075" s="28" t="s">
        <v>3349</v>
      </c>
      <c r="B1075" s="28" t="s">
        <v>3350</v>
      </c>
      <c r="C1075" s="41">
        <v>31140</v>
      </c>
      <c r="D1075" s="30" t="s">
        <v>1141</v>
      </c>
      <c r="E1075" s="42" t="s">
        <v>194</v>
      </c>
      <c r="F1075" s="54" t="s">
        <v>3222</v>
      </c>
      <c r="G1075" s="33" t="s">
        <v>53</v>
      </c>
      <c r="H1075" s="40">
        <v>0.87630000000000008</v>
      </c>
      <c r="I1075" s="35">
        <f>ROUND((Reference!B$16*List!$H1075)+Reference!B$17,0)</f>
        <v>1020</v>
      </c>
      <c r="J1075" s="35">
        <f>ROUND((Reference!C$16*List!$H1075)+Reference!C$17,0)</f>
        <v>1522</v>
      </c>
      <c r="K1075" s="35">
        <f>ROUND((Reference!D$16*List!$H1075)+Reference!D$17,0)</f>
        <v>1823</v>
      </c>
      <c r="L1075" s="35">
        <f>ROUND((Reference!E$16*List!$H1075)+Reference!E$17,0)</f>
        <v>2254</v>
      </c>
      <c r="M1075" s="35">
        <f>ROUND((Reference!F$16*List!$H1075)+Reference!F$17,0)</f>
        <v>2348</v>
      </c>
      <c r="N1075" s="35">
        <f>ROUND((Reference!G$16*List!$H1075)+Reference!G$17,0)</f>
        <v>2658</v>
      </c>
      <c r="O1075" s="35">
        <f>ROUND((Reference!H$16*List!$H1075)+Reference!H$17,0)</f>
        <v>2760</v>
      </c>
      <c r="P1075" s="35">
        <f>ROUND((Reference!I$16*List!$H1075)+Reference!I$17,0)</f>
        <v>2868</v>
      </c>
      <c r="Q1075" s="35">
        <f>ROUND((Reference!J$16*List!$H1075)+Reference!J$17,0)</f>
        <v>3321</v>
      </c>
      <c r="R1075" s="35">
        <f>ROUND((Reference!K$16*List!$H1075)+Reference!K$17,0)</f>
        <v>3426</v>
      </c>
      <c r="S1075" s="35">
        <f>ROUND((Reference!L$16*List!$H1075)+Reference!L$17,0)</f>
        <v>3697</v>
      </c>
      <c r="T1075" s="35">
        <f>ROUND((Reference!M$16*List!$H1075)+Reference!M$17,0)</f>
        <v>4416</v>
      </c>
      <c r="U1075" s="35">
        <f>ROUND((Reference!N$16*List!$H1075)+Reference!N$17,0)</f>
        <v>17816</v>
      </c>
      <c r="V1075" s="36">
        <f>ROUND((Reference!O$16*List!$H1075)+Reference!O$17,0)</f>
        <v>662</v>
      </c>
      <c r="W1075" s="36">
        <f>ROUND((Reference!P$16*List!$H1075)+Reference!P$17,0)</f>
        <v>933</v>
      </c>
      <c r="X1075" s="36">
        <f>ROUND((Reference!Q$16*List!$H1075)+Reference!Q$17,0)</f>
        <v>467</v>
      </c>
      <c r="Y1075" s="37"/>
      <c r="Z1075" s="4" t="str">
        <f t="shared" si="33"/>
        <v>HENRY, Kentucky</v>
      </c>
      <c r="AA1075" s="31" t="s">
        <v>194</v>
      </c>
      <c r="AB1075" s="38" t="s">
        <v>54</v>
      </c>
      <c r="AC1075" s="32" t="s">
        <v>3222</v>
      </c>
      <c r="AD1075" s="39"/>
      <c r="AE1075">
        <f t="shared" si="34"/>
        <v>0.87630000000000008</v>
      </c>
    </row>
    <row r="1076" spans="1:31" x14ac:dyDescent="0.35">
      <c r="A1076" s="28" t="s">
        <v>3351</v>
      </c>
      <c r="B1076" s="28" t="s">
        <v>3352</v>
      </c>
      <c r="C1076" s="41">
        <v>99918</v>
      </c>
      <c r="D1076" s="30" t="s">
        <v>124</v>
      </c>
      <c r="E1076" s="42" t="s">
        <v>3353</v>
      </c>
      <c r="F1076" s="55" t="s">
        <v>3222</v>
      </c>
      <c r="G1076" s="33" t="s">
        <v>64</v>
      </c>
      <c r="H1076" s="40">
        <v>0.7873</v>
      </c>
      <c r="I1076" s="35">
        <f>ROUND((Reference!B$16*List!$H1076)+Reference!B$17,0)</f>
        <v>944</v>
      </c>
      <c r="J1076" s="35">
        <f>ROUND((Reference!C$16*List!$H1076)+Reference!C$17,0)</f>
        <v>1408</v>
      </c>
      <c r="K1076" s="35">
        <f>ROUND((Reference!D$16*List!$H1076)+Reference!D$17,0)</f>
        <v>1687</v>
      </c>
      <c r="L1076" s="35">
        <f>ROUND((Reference!E$16*List!$H1076)+Reference!E$17,0)</f>
        <v>2085</v>
      </c>
      <c r="M1076" s="35">
        <f>ROUND((Reference!F$16*List!$H1076)+Reference!F$17,0)</f>
        <v>2173</v>
      </c>
      <c r="N1076" s="35">
        <f>ROUND((Reference!G$16*List!$H1076)+Reference!G$17,0)</f>
        <v>2459</v>
      </c>
      <c r="O1076" s="35">
        <f>ROUND((Reference!H$16*List!$H1076)+Reference!H$17,0)</f>
        <v>2554</v>
      </c>
      <c r="P1076" s="35">
        <f>ROUND((Reference!I$16*List!$H1076)+Reference!I$17,0)</f>
        <v>2654</v>
      </c>
      <c r="Q1076" s="35">
        <f>ROUND((Reference!J$16*List!$H1076)+Reference!J$17,0)</f>
        <v>3073</v>
      </c>
      <c r="R1076" s="35">
        <f>ROUND((Reference!K$16*List!$H1076)+Reference!K$17,0)</f>
        <v>3170</v>
      </c>
      <c r="S1076" s="35">
        <f>ROUND((Reference!L$16*List!$H1076)+Reference!L$17,0)</f>
        <v>3421</v>
      </c>
      <c r="T1076" s="35">
        <f>ROUND((Reference!M$16*List!$H1076)+Reference!M$17,0)</f>
        <v>4085</v>
      </c>
      <c r="U1076" s="35">
        <f>ROUND((Reference!N$16*List!$H1076)+Reference!N$17,0)</f>
        <v>16484</v>
      </c>
      <c r="V1076" s="36">
        <f>ROUND((Reference!O$16*List!$H1076)+Reference!O$17,0)</f>
        <v>613</v>
      </c>
      <c r="W1076" s="36">
        <f>ROUND((Reference!P$16*List!$H1076)+Reference!P$17,0)</f>
        <v>863</v>
      </c>
      <c r="X1076" s="36">
        <f>ROUND((Reference!Q$16*List!$H1076)+Reference!Q$17,0)</f>
        <v>432</v>
      </c>
      <c r="Y1076" s="37"/>
      <c r="Z1076" s="4" t="str">
        <f t="shared" si="33"/>
        <v>HICKMAN, Kentucky</v>
      </c>
      <c r="AA1076" s="31" t="s">
        <v>3353</v>
      </c>
      <c r="AB1076" s="38" t="s">
        <v>54</v>
      </c>
      <c r="AC1076" s="32" t="s">
        <v>3222</v>
      </c>
      <c r="AD1076" s="39"/>
      <c r="AE1076">
        <f t="shared" si="34"/>
        <v>0.7873</v>
      </c>
    </row>
    <row r="1077" spans="1:31" x14ac:dyDescent="0.35">
      <c r="A1077" s="28" t="s">
        <v>3354</v>
      </c>
      <c r="B1077" s="28" t="s">
        <v>3355</v>
      </c>
      <c r="C1077" s="41">
        <v>99918</v>
      </c>
      <c r="D1077" s="30" t="s">
        <v>124</v>
      </c>
      <c r="E1077" s="42" t="s">
        <v>3356</v>
      </c>
      <c r="F1077" s="55" t="s">
        <v>3222</v>
      </c>
      <c r="G1077" s="33" t="s">
        <v>64</v>
      </c>
      <c r="H1077" s="44">
        <v>0.7873</v>
      </c>
      <c r="I1077" s="35">
        <f>ROUND((Reference!B$16*List!$H1077)+Reference!B$17,0)</f>
        <v>944</v>
      </c>
      <c r="J1077" s="35">
        <f>ROUND((Reference!C$16*List!$H1077)+Reference!C$17,0)</f>
        <v>1408</v>
      </c>
      <c r="K1077" s="35">
        <f>ROUND((Reference!D$16*List!$H1077)+Reference!D$17,0)</f>
        <v>1687</v>
      </c>
      <c r="L1077" s="35">
        <f>ROUND((Reference!E$16*List!$H1077)+Reference!E$17,0)</f>
        <v>2085</v>
      </c>
      <c r="M1077" s="35">
        <f>ROUND((Reference!F$16*List!$H1077)+Reference!F$17,0)</f>
        <v>2173</v>
      </c>
      <c r="N1077" s="35">
        <f>ROUND((Reference!G$16*List!$H1077)+Reference!G$17,0)</f>
        <v>2459</v>
      </c>
      <c r="O1077" s="35">
        <f>ROUND((Reference!H$16*List!$H1077)+Reference!H$17,0)</f>
        <v>2554</v>
      </c>
      <c r="P1077" s="35">
        <f>ROUND((Reference!I$16*List!$H1077)+Reference!I$17,0)</f>
        <v>2654</v>
      </c>
      <c r="Q1077" s="35">
        <f>ROUND((Reference!J$16*List!$H1077)+Reference!J$17,0)</f>
        <v>3073</v>
      </c>
      <c r="R1077" s="35">
        <f>ROUND((Reference!K$16*List!$H1077)+Reference!K$17,0)</f>
        <v>3170</v>
      </c>
      <c r="S1077" s="35">
        <f>ROUND((Reference!L$16*List!$H1077)+Reference!L$17,0)</f>
        <v>3421</v>
      </c>
      <c r="T1077" s="35">
        <f>ROUND((Reference!M$16*List!$H1077)+Reference!M$17,0)</f>
        <v>4085</v>
      </c>
      <c r="U1077" s="35">
        <f>ROUND((Reference!N$16*List!$H1077)+Reference!N$17,0)</f>
        <v>16484</v>
      </c>
      <c r="V1077" s="36">
        <f>ROUND((Reference!O$16*List!$H1077)+Reference!O$17,0)</f>
        <v>613</v>
      </c>
      <c r="W1077" s="36">
        <f>ROUND((Reference!P$16*List!$H1077)+Reference!P$17,0)</f>
        <v>863</v>
      </c>
      <c r="X1077" s="36">
        <f>ROUND((Reference!Q$16*List!$H1077)+Reference!Q$17,0)</f>
        <v>432</v>
      </c>
      <c r="Y1077" s="37"/>
      <c r="Z1077" s="4" t="str">
        <f t="shared" si="33"/>
        <v>HOPKINS, Kentucky</v>
      </c>
      <c r="AA1077" s="42" t="s">
        <v>3356</v>
      </c>
      <c r="AB1077" s="38" t="s">
        <v>54</v>
      </c>
      <c r="AC1077" s="43" t="s">
        <v>3222</v>
      </c>
      <c r="AD1077" s="45"/>
      <c r="AE1077">
        <f t="shared" si="34"/>
        <v>0.7873</v>
      </c>
    </row>
    <row r="1078" spans="1:31" x14ac:dyDescent="0.35">
      <c r="A1078" s="28" t="s">
        <v>3357</v>
      </c>
      <c r="B1078" s="28" t="s">
        <v>3358</v>
      </c>
      <c r="C1078" s="41">
        <v>99918</v>
      </c>
      <c r="D1078" s="30" t="s">
        <v>124</v>
      </c>
      <c r="E1078" s="42" t="s">
        <v>202</v>
      </c>
      <c r="F1078" s="55" t="s">
        <v>3222</v>
      </c>
      <c r="G1078" s="33" t="s">
        <v>64</v>
      </c>
      <c r="H1078" s="44">
        <v>0.7873</v>
      </c>
      <c r="I1078" s="35">
        <f>ROUND((Reference!B$16*List!$H1078)+Reference!B$17,0)</f>
        <v>944</v>
      </c>
      <c r="J1078" s="35">
        <f>ROUND((Reference!C$16*List!$H1078)+Reference!C$17,0)</f>
        <v>1408</v>
      </c>
      <c r="K1078" s="35">
        <f>ROUND((Reference!D$16*List!$H1078)+Reference!D$17,0)</f>
        <v>1687</v>
      </c>
      <c r="L1078" s="35">
        <f>ROUND((Reference!E$16*List!$H1078)+Reference!E$17,0)</f>
        <v>2085</v>
      </c>
      <c r="M1078" s="35">
        <f>ROUND((Reference!F$16*List!$H1078)+Reference!F$17,0)</f>
        <v>2173</v>
      </c>
      <c r="N1078" s="35">
        <f>ROUND((Reference!G$16*List!$H1078)+Reference!G$17,0)</f>
        <v>2459</v>
      </c>
      <c r="O1078" s="35">
        <f>ROUND((Reference!H$16*List!$H1078)+Reference!H$17,0)</f>
        <v>2554</v>
      </c>
      <c r="P1078" s="35">
        <f>ROUND((Reference!I$16*List!$H1078)+Reference!I$17,0)</f>
        <v>2654</v>
      </c>
      <c r="Q1078" s="35">
        <f>ROUND((Reference!J$16*List!$H1078)+Reference!J$17,0)</f>
        <v>3073</v>
      </c>
      <c r="R1078" s="35">
        <f>ROUND((Reference!K$16*List!$H1078)+Reference!K$17,0)</f>
        <v>3170</v>
      </c>
      <c r="S1078" s="35">
        <f>ROUND((Reference!L$16*List!$H1078)+Reference!L$17,0)</f>
        <v>3421</v>
      </c>
      <c r="T1078" s="35">
        <f>ROUND((Reference!M$16*List!$H1078)+Reference!M$17,0)</f>
        <v>4085</v>
      </c>
      <c r="U1078" s="35">
        <f>ROUND((Reference!N$16*List!$H1078)+Reference!N$17,0)</f>
        <v>16484</v>
      </c>
      <c r="V1078" s="36">
        <f>ROUND((Reference!O$16*List!$H1078)+Reference!O$17,0)</f>
        <v>613</v>
      </c>
      <c r="W1078" s="36">
        <f>ROUND((Reference!P$16*List!$H1078)+Reference!P$17,0)</f>
        <v>863</v>
      </c>
      <c r="X1078" s="36">
        <f>ROUND((Reference!Q$16*List!$H1078)+Reference!Q$17,0)</f>
        <v>432</v>
      </c>
      <c r="Y1078" s="37"/>
      <c r="Z1078" s="4" t="str">
        <f t="shared" si="33"/>
        <v>JACKSON, Kentucky</v>
      </c>
      <c r="AA1078" s="42" t="s">
        <v>202</v>
      </c>
      <c r="AB1078" s="38" t="s">
        <v>54</v>
      </c>
      <c r="AC1078" s="43" t="s">
        <v>3222</v>
      </c>
      <c r="AD1078" s="45"/>
      <c r="AE1078">
        <f t="shared" si="34"/>
        <v>0.7873</v>
      </c>
    </row>
    <row r="1079" spans="1:31" x14ac:dyDescent="0.35">
      <c r="A1079" s="28" t="s">
        <v>3359</v>
      </c>
      <c r="B1079" s="28" t="s">
        <v>3360</v>
      </c>
      <c r="C1079" s="41">
        <v>31140</v>
      </c>
      <c r="D1079" s="30" t="s">
        <v>1141</v>
      </c>
      <c r="E1079" s="42" t="s">
        <v>206</v>
      </c>
      <c r="F1079" s="54" t="s">
        <v>3222</v>
      </c>
      <c r="G1079" s="33" t="s">
        <v>53</v>
      </c>
      <c r="H1079" s="44">
        <v>0.87630000000000008</v>
      </c>
      <c r="I1079" s="35">
        <f>ROUND((Reference!B$16*List!$H1079)+Reference!B$17,0)</f>
        <v>1020</v>
      </c>
      <c r="J1079" s="35">
        <f>ROUND((Reference!C$16*List!$H1079)+Reference!C$17,0)</f>
        <v>1522</v>
      </c>
      <c r="K1079" s="35">
        <f>ROUND((Reference!D$16*List!$H1079)+Reference!D$17,0)</f>
        <v>1823</v>
      </c>
      <c r="L1079" s="35">
        <f>ROUND((Reference!E$16*List!$H1079)+Reference!E$17,0)</f>
        <v>2254</v>
      </c>
      <c r="M1079" s="35">
        <f>ROUND((Reference!F$16*List!$H1079)+Reference!F$17,0)</f>
        <v>2348</v>
      </c>
      <c r="N1079" s="35">
        <f>ROUND((Reference!G$16*List!$H1079)+Reference!G$17,0)</f>
        <v>2658</v>
      </c>
      <c r="O1079" s="35">
        <f>ROUND((Reference!H$16*List!$H1079)+Reference!H$17,0)</f>
        <v>2760</v>
      </c>
      <c r="P1079" s="35">
        <f>ROUND((Reference!I$16*List!$H1079)+Reference!I$17,0)</f>
        <v>2868</v>
      </c>
      <c r="Q1079" s="35">
        <f>ROUND((Reference!J$16*List!$H1079)+Reference!J$17,0)</f>
        <v>3321</v>
      </c>
      <c r="R1079" s="35">
        <f>ROUND((Reference!K$16*List!$H1079)+Reference!K$17,0)</f>
        <v>3426</v>
      </c>
      <c r="S1079" s="35">
        <f>ROUND((Reference!L$16*List!$H1079)+Reference!L$17,0)</f>
        <v>3697</v>
      </c>
      <c r="T1079" s="35">
        <f>ROUND((Reference!M$16*List!$H1079)+Reference!M$17,0)</f>
        <v>4416</v>
      </c>
      <c r="U1079" s="35">
        <f>ROUND((Reference!N$16*List!$H1079)+Reference!N$17,0)</f>
        <v>17816</v>
      </c>
      <c r="V1079" s="36">
        <f>ROUND((Reference!O$16*List!$H1079)+Reference!O$17,0)</f>
        <v>662</v>
      </c>
      <c r="W1079" s="36">
        <f>ROUND((Reference!P$16*List!$H1079)+Reference!P$17,0)</f>
        <v>933</v>
      </c>
      <c r="X1079" s="36">
        <f>ROUND((Reference!Q$16*List!$H1079)+Reference!Q$17,0)</f>
        <v>467</v>
      </c>
      <c r="Y1079" s="37"/>
      <c r="Z1079" s="4" t="str">
        <f t="shared" si="33"/>
        <v>JEFFERSON, Kentucky</v>
      </c>
      <c r="AA1079" s="42" t="s">
        <v>206</v>
      </c>
      <c r="AB1079" s="38" t="s">
        <v>54</v>
      </c>
      <c r="AC1079" s="43" t="s">
        <v>3222</v>
      </c>
      <c r="AD1079" s="45"/>
      <c r="AE1079">
        <f t="shared" si="34"/>
        <v>0.87630000000000008</v>
      </c>
    </row>
    <row r="1080" spans="1:31" x14ac:dyDescent="0.35">
      <c r="A1080" s="28" t="s">
        <v>3361</v>
      </c>
      <c r="B1080" s="28" t="s">
        <v>3362</v>
      </c>
      <c r="C1080" s="41">
        <v>30460</v>
      </c>
      <c r="D1080" s="30" t="s">
        <v>1110</v>
      </c>
      <c r="E1080" s="42" t="s">
        <v>3363</v>
      </c>
      <c r="F1080" s="54" t="s">
        <v>3222</v>
      </c>
      <c r="G1080" s="33" t="s">
        <v>53</v>
      </c>
      <c r="H1080" s="40">
        <v>0.88009999999999999</v>
      </c>
      <c r="I1080" s="35">
        <f>ROUND((Reference!B$16*List!$H1080)+Reference!B$17,0)</f>
        <v>1024</v>
      </c>
      <c r="J1080" s="35">
        <f>ROUND((Reference!C$16*List!$H1080)+Reference!C$17,0)</f>
        <v>1527</v>
      </c>
      <c r="K1080" s="35">
        <f>ROUND((Reference!D$16*List!$H1080)+Reference!D$17,0)</f>
        <v>1829</v>
      </c>
      <c r="L1080" s="35">
        <f>ROUND((Reference!E$16*List!$H1080)+Reference!E$17,0)</f>
        <v>2261</v>
      </c>
      <c r="M1080" s="35">
        <f>ROUND((Reference!F$16*List!$H1080)+Reference!F$17,0)</f>
        <v>2356</v>
      </c>
      <c r="N1080" s="35">
        <f>ROUND((Reference!G$16*List!$H1080)+Reference!G$17,0)</f>
        <v>2667</v>
      </c>
      <c r="O1080" s="35">
        <f>ROUND((Reference!H$16*List!$H1080)+Reference!H$17,0)</f>
        <v>2769</v>
      </c>
      <c r="P1080" s="35">
        <f>ROUND((Reference!I$16*List!$H1080)+Reference!I$17,0)</f>
        <v>2878</v>
      </c>
      <c r="Q1080" s="35">
        <f>ROUND((Reference!J$16*List!$H1080)+Reference!J$17,0)</f>
        <v>3332</v>
      </c>
      <c r="R1080" s="35">
        <f>ROUND((Reference!K$16*List!$H1080)+Reference!K$17,0)</f>
        <v>3437</v>
      </c>
      <c r="S1080" s="35">
        <f>ROUND((Reference!L$16*List!$H1080)+Reference!L$17,0)</f>
        <v>3709</v>
      </c>
      <c r="T1080" s="35">
        <f>ROUND((Reference!M$16*List!$H1080)+Reference!M$17,0)</f>
        <v>4430</v>
      </c>
      <c r="U1080" s="35">
        <f>ROUND((Reference!N$16*List!$H1080)+Reference!N$17,0)</f>
        <v>17873</v>
      </c>
      <c r="V1080" s="36">
        <f>ROUND((Reference!O$16*List!$H1080)+Reference!O$17,0)</f>
        <v>664</v>
      </c>
      <c r="W1080" s="36">
        <f>ROUND((Reference!P$16*List!$H1080)+Reference!P$17,0)</f>
        <v>936</v>
      </c>
      <c r="X1080" s="36">
        <f>ROUND((Reference!Q$16*List!$H1080)+Reference!Q$17,0)</f>
        <v>468</v>
      </c>
      <c r="Y1080" s="37"/>
      <c r="Z1080" s="4" t="str">
        <f t="shared" si="33"/>
        <v>JESSAMINE, Kentucky</v>
      </c>
      <c r="AA1080" s="31" t="s">
        <v>3363</v>
      </c>
      <c r="AB1080" s="38" t="s">
        <v>54</v>
      </c>
      <c r="AC1080" s="32" t="s">
        <v>3222</v>
      </c>
      <c r="AD1080" s="39"/>
      <c r="AE1080">
        <f t="shared" si="34"/>
        <v>0.88009999999999999</v>
      </c>
    </row>
    <row r="1081" spans="1:31" x14ac:dyDescent="0.35">
      <c r="A1081" s="28" t="s">
        <v>3364</v>
      </c>
      <c r="B1081" s="28" t="s">
        <v>3365</v>
      </c>
      <c r="C1081" s="41">
        <v>99918</v>
      </c>
      <c r="D1081" s="30" t="s">
        <v>124</v>
      </c>
      <c r="E1081" s="42" t="s">
        <v>637</v>
      </c>
      <c r="F1081" s="55" t="s">
        <v>3222</v>
      </c>
      <c r="G1081" s="33" t="s">
        <v>64</v>
      </c>
      <c r="H1081" s="40">
        <v>0.7873</v>
      </c>
      <c r="I1081" s="35">
        <f>ROUND((Reference!B$16*List!$H1081)+Reference!B$17,0)</f>
        <v>944</v>
      </c>
      <c r="J1081" s="35">
        <f>ROUND((Reference!C$16*List!$H1081)+Reference!C$17,0)</f>
        <v>1408</v>
      </c>
      <c r="K1081" s="35">
        <f>ROUND((Reference!D$16*List!$H1081)+Reference!D$17,0)</f>
        <v>1687</v>
      </c>
      <c r="L1081" s="35">
        <f>ROUND((Reference!E$16*List!$H1081)+Reference!E$17,0)</f>
        <v>2085</v>
      </c>
      <c r="M1081" s="35">
        <f>ROUND((Reference!F$16*List!$H1081)+Reference!F$17,0)</f>
        <v>2173</v>
      </c>
      <c r="N1081" s="35">
        <f>ROUND((Reference!G$16*List!$H1081)+Reference!G$17,0)</f>
        <v>2459</v>
      </c>
      <c r="O1081" s="35">
        <f>ROUND((Reference!H$16*List!$H1081)+Reference!H$17,0)</f>
        <v>2554</v>
      </c>
      <c r="P1081" s="35">
        <f>ROUND((Reference!I$16*List!$H1081)+Reference!I$17,0)</f>
        <v>2654</v>
      </c>
      <c r="Q1081" s="35">
        <f>ROUND((Reference!J$16*List!$H1081)+Reference!J$17,0)</f>
        <v>3073</v>
      </c>
      <c r="R1081" s="35">
        <f>ROUND((Reference!K$16*List!$H1081)+Reference!K$17,0)</f>
        <v>3170</v>
      </c>
      <c r="S1081" s="35">
        <f>ROUND((Reference!L$16*List!$H1081)+Reference!L$17,0)</f>
        <v>3421</v>
      </c>
      <c r="T1081" s="35">
        <f>ROUND((Reference!M$16*List!$H1081)+Reference!M$17,0)</f>
        <v>4085</v>
      </c>
      <c r="U1081" s="35">
        <f>ROUND((Reference!N$16*List!$H1081)+Reference!N$17,0)</f>
        <v>16484</v>
      </c>
      <c r="V1081" s="36">
        <f>ROUND((Reference!O$16*List!$H1081)+Reference!O$17,0)</f>
        <v>613</v>
      </c>
      <c r="W1081" s="36">
        <f>ROUND((Reference!P$16*List!$H1081)+Reference!P$17,0)</f>
        <v>863</v>
      </c>
      <c r="X1081" s="36">
        <f>ROUND((Reference!Q$16*List!$H1081)+Reference!Q$17,0)</f>
        <v>432</v>
      </c>
      <c r="Y1081" s="37"/>
      <c r="Z1081" s="4" t="str">
        <f t="shared" si="33"/>
        <v>JOHNSON, Kentucky</v>
      </c>
      <c r="AA1081" s="31" t="s">
        <v>637</v>
      </c>
      <c r="AB1081" s="38" t="s">
        <v>54</v>
      </c>
      <c r="AC1081" s="32" t="s">
        <v>3222</v>
      </c>
      <c r="AD1081" s="39"/>
      <c r="AE1081">
        <f t="shared" si="34"/>
        <v>0.7873</v>
      </c>
    </row>
    <row r="1082" spans="1:31" x14ac:dyDescent="0.35">
      <c r="A1082" s="28" t="s">
        <v>3366</v>
      </c>
      <c r="B1082" s="28" t="s">
        <v>3367</v>
      </c>
      <c r="C1082" s="29">
        <v>17140</v>
      </c>
      <c r="D1082" s="30" t="s">
        <v>555</v>
      </c>
      <c r="E1082" s="31" t="s">
        <v>3368</v>
      </c>
      <c r="F1082" s="54" t="s">
        <v>3222</v>
      </c>
      <c r="G1082" s="33" t="s">
        <v>53</v>
      </c>
      <c r="H1082" s="44">
        <v>0.92610000000000003</v>
      </c>
      <c r="I1082" s="35">
        <f>ROUND((Reference!B$16*List!$H1082)+Reference!B$17,0)</f>
        <v>1063</v>
      </c>
      <c r="J1082" s="35">
        <f>ROUND((Reference!C$16*List!$H1082)+Reference!C$17,0)</f>
        <v>1585</v>
      </c>
      <c r="K1082" s="35">
        <f>ROUND((Reference!D$16*List!$H1082)+Reference!D$17,0)</f>
        <v>1900</v>
      </c>
      <c r="L1082" s="35">
        <f>ROUND((Reference!E$16*List!$H1082)+Reference!E$17,0)</f>
        <v>2348</v>
      </c>
      <c r="M1082" s="35">
        <f>ROUND((Reference!F$16*List!$H1082)+Reference!F$17,0)</f>
        <v>2446</v>
      </c>
      <c r="N1082" s="35">
        <f>ROUND((Reference!G$16*List!$H1082)+Reference!G$17,0)</f>
        <v>2769</v>
      </c>
      <c r="O1082" s="35">
        <f>ROUND((Reference!H$16*List!$H1082)+Reference!H$17,0)</f>
        <v>2875</v>
      </c>
      <c r="P1082" s="35">
        <f>ROUND((Reference!I$16*List!$H1082)+Reference!I$17,0)</f>
        <v>2988</v>
      </c>
      <c r="Q1082" s="35">
        <f>ROUND((Reference!J$16*List!$H1082)+Reference!J$17,0)</f>
        <v>3460</v>
      </c>
      <c r="R1082" s="35">
        <f>ROUND((Reference!K$16*List!$H1082)+Reference!K$17,0)</f>
        <v>3570</v>
      </c>
      <c r="S1082" s="35">
        <f>ROUND((Reference!L$16*List!$H1082)+Reference!L$17,0)</f>
        <v>3852</v>
      </c>
      <c r="T1082" s="35">
        <f>ROUND((Reference!M$16*List!$H1082)+Reference!M$17,0)</f>
        <v>4600</v>
      </c>
      <c r="U1082" s="35">
        <f>ROUND((Reference!N$16*List!$H1082)+Reference!N$17,0)</f>
        <v>18561</v>
      </c>
      <c r="V1082" s="36">
        <f>ROUND((Reference!O$16*List!$H1082)+Reference!O$17,0)</f>
        <v>690</v>
      </c>
      <c r="W1082" s="36">
        <f>ROUND((Reference!P$16*List!$H1082)+Reference!P$17,0)</f>
        <v>972</v>
      </c>
      <c r="X1082" s="36">
        <f>ROUND((Reference!Q$16*List!$H1082)+Reference!Q$17,0)</f>
        <v>486</v>
      </c>
      <c r="Y1082" s="37"/>
      <c r="Z1082" s="4" t="str">
        <f t="shared" si="33"/>
        <v>KENTON, Kentucky</v>
      </c>
      <c r="AA1082" s="42" t="s">
        <v>3368</v>
      </c>
      <c r="AB1082" s="38" t="s">
        <v>54</v>
      </c>
      <c r="AC1082" s="43" t="s">
        <v>3222</v>
      </c>
      <c r="AD1082" s="45"/>
      <c r="AE1082">
        <f t="shared" si="34"/>
        <v>0.92610000000000003</v>
      </c>
    </row>
    <row r="1083" spans="1:31" x14ac:dyDescent="0.35">
      <c r="A1083" s="28" t="s">
        <v>3369</v>
      </c>
      <c r="B1083" s="28" t="s">
        <v>3370</v>
      </c>
      <c r="C1083" s="41">
        <v>99918</v>
      </c>
      <c r="D1083" s="30" t="s">
        <v>124</v>
      </c>
      <c r="E1083" s="42" t="s">
        <v>3371</v>
      </c>
      <c r="F1083" s="55" t="s">
        <v>3222</v>
      </c>
      <c r="G1083" s="33" t="s">
        <v>64</v>
      </c>
      <c r="H1083" s="44">
        <v>0.7873</v>
      </c>
      <c r="I1083" s="35">
        <f>ROUND((Reference!B$16*List!$H1083)+Reference!B$17,0)</f>
        <v>944</v>
      </c>
      <c r="J1083" s="35">
        <f>ROUND((Reference!C$16*List!$H1083)+Reference!C$17,0)</f>
        <v>1408</v>
      </c>
      <c r="K1083" s="35">
        <f>ROUND((Reference!D$16*List!$H1083)+Reference!D$17,0)</f>
        <v>1687</v>
      </c>
      <c r="L1083" s="35">
        <f>ROUND((Reference!E$16*List!$H1083)+Reference!E$17,0)</f>
        <v>2085</v>
      </c>
      <c r="M1083" s="35">
        <f>ROUND((Reference!F$16*List!$H1083)+Reference!F$17,0)</f>
        <v>2173</v>
      </c>
      <c r="N1083" s="35">
        <f>ROUND((Reference!G$16*List!$H1083)+Reference!G$17,0)</f>
        <v>2459</v>
      </c>
      <c r="O1083" s="35">
        <f>ROUND((Reference!H$16*List!$H1083)+Reference!H$17,0)</f>
        <v>2554</v>
      </c>
      <c r="P1083" s="35">
        <f>ROUND((Reference!I$16*List!$H1083)+Reference!I$17,0)</f>
        <v>2654</v>
      </c>
      <c r="Q1083" s="35">
        <f>ROUND((Reference!J$16*List!$H1083)+Reference!J$17,0)</f>
        <v>3073</v>
      </c>
      <c r="R1083" s="35">
        <f>ROUND((Reference!K$16*List!$H1083)+Reference!K$17,0)</f>
        <v>3170</v>
      </c>
      <c r="S1083" s="35">
        <f>ROUND((Reference!L$16*List!$H1083)+Reference!L$17,0)</f>
        <v>3421</v>
      </c>
      <c r="T1083" s="35">
        <f>ROUND((Reference!M$16*List!$H1083)+Reference!M$17,0)</f>
        <v>4085</v>
      </c>
      <c r="U1083" s="35">
        <f>ROUND((Reference!N$16*List!$H1083)+Reference!N$17,0)</f>
        <v>16484</v>
      </c>
      <c r="V1083" s="36">
        <f>ROUND((Reference!O$16*List!$H1083)+Reference!O$17,0)</f>
        <v>613</v>
      </c>
      <c r="W1083" s="36">
        <f>ROUND((Reference!P$16*List!$H1083)+Reference!P$17,0)</f>
        <v>863</v>
      </c>
      <c r="X1083" s="36">
        <f>ROUND((Reference!Q$16*List!$H1083)+Reference!Q$17,0)</f>
        <v>432</v>
      </c>
      <c r="Y1083" s="37"/>
      <c r="Z1083" s="4" t="str">
        <f t="shared" si="33"/>
        <v>KNOTT, Kentucky</v>
      </c>
      <c r="AA1083" s="42" t="s">
        <v>3371</v>
      </c>
      <c r="AB1083" s="38" t="s">
        <v>54</v>
      </c>
      <c r="AC1083" s="43" t="s">
        <v>3222</v>
      </c>
      <c r="AD1083" s="45"/>
      <c r="AE1083">
        <f t="shared" si="34"/>
        <v>0.7873</v>
      </c>
    </row>
    <row r="1084" spans="1:31" x14ac:dyDescent="0.35">
      <c r="A1084" s="28" t="s">
        <v>3372</v>
      </c>
      <c r="B1084" s="28" t="s">
        <v>3373</v>
      </c>
      <c r="C1084" s="41">
        <v>99918</v>
      </c>
      <c r="D1084" s="30" t="s">
        <v>124</v>
      </c>
      <c r="E1084" s="42" t="s">
        <v>2330</v>
      </c>
      <c r="F1084" s="55" t="s">
        <v>3222</v>
      </c>
      <c r="G1084" s="33" t="s">
        <v>64</v>
      </c>
      <c r="H1084" s="44">
        <v>0.7873</v>
      </c>
      <c r="I1084" s="35">
        <f>ROUND((Reference!B$16*List!$H1084)+Reference!B$17,0)</f>
        <v>944</v>
      </c>
      <c r="J1084" s="35">
        <f>ROUND((Reference!C$16*List!$H1084)+Reference!C$17,0)</f>
        <v>1408</v>
      </c>
      <c r="K1084" s="35">
        <f>ROUND((Reference!D$16*List!$H1084)+Reference!D$17,0)</f>
        <v>1687</v>
      </c>
      <c r="L1084" s="35">
        <f>ROUND((Reference!E$16*List!$H1084)+Reference!E$17,0)</f>
        <v>2085</v>
      </c>
      <c r="M1084" s="35">
        <f>ROUND((Reference!F$16*List!$H1084)+Reference!F$17,0)</f>
        <v>2173</v>
      </c>
      <c r="N1084" s="35">
        <f>ROUND((Reference!G$16*List!$H1084)+Reference!G$17,0)</f>
        <v>2459</v>
      </c>
      <c r="O1084" s="35">
        <f>ROUND((Reference!H$16*List!$H1084)+Reference!H$17,0)</f>
        <v>2554</v>
      </c>
      <c r="P1084" s="35">
        <f>ROUND((Reference!I$16*List!$H1084)+Reference!I$17,0)</f>
        <v>2654</v>
      </c>
      <c r="Q1084" s="35">
        <f>ROUND((Reference!J$16*List!$H1084)+Reference!J$17,0)</f>
        <v>3073</v>
      </c>
      <c r="R1084" s="35">
        <f>ROUND((Reference!K$16*List!$H1084)+Reference!K$17,0)</f>
        <v>3170</v>
      </c>
      <c r="S1084" s="35">
        <f>ROUND((Reference!L$16*List!$H1084)+Reference!L$17,0)</f>
        <v>3421</v>
      </c>
      <c r="T1084" s="35">
        <f>ROUND((Reference!M$16*List!$H1084)+Reference!M$17,0)</f>
        <v>4085</v>
      </c>
      <c r="U1084" s="35">
        <f>ROUND((Reference!N$16*List!$H1084)+Reference!N$17,0)</f>
        <v>16484</v>
      </c>
      <c r="V1084" s="36">
        <f>ROUND((Reference!O$16*List!$H1084)+Reference!O$17,0)</f>
        <v>613</v>
      </c>
      <c r="W1084" s="36">
        <f>ROUND((Reference!P$16*List!$H1084)+Reference!P$17,0)</f>
        <v>863</v>
      </c>
      <c r="X1084" s="36">
        <f>ROUND((Reference!Q$16*List!$H1084)+Reference!Q$17,0)</f>
        <v>432</v>
      </c>
      <c r="Y1084" s="37"/>
      <c r="Z1084" s="4" t="str">
        <f t="shared" si="33"/>
        <v>KNOX, Kentucky</v>
      </c>
      <c r="AA1084" s="42" t="s">
        <v>2330</v>
      </c>
      <c r="AB1084" s="38" t="s">
        <v>54</v>
      </c>
      <c r="AC1084" s="43" t="s">
        <v>3222</v>
      </c>
      <c r="AD1084" s="45"/>
      <c r="AE1084">
        <f t="shared" si="34"/>
        <v>0.7873</v>
      </c>
    </row>
    <row r="1085" spans="1:31" x14ac:dyDescent="0.35">
      <c r="A1085" s="28" t="s">
        <v>3374</v>
      </c>
      <c r="B1085" s="28" t="s">
        <v>3375</v>
      </c>
      <c r="C1085" s="41">
        <v>21060</v>
      </c>
      <c r="D1085" s="30" t="s">
        <v>693</v>
      </c>
      <c r="E1085" s="42" t="s">
        <v>3376</v>
      </c>
      <c r="F1085" s="54" t="s">
        <v>3222</v>
      </c>
      <c r="G1085" s="33" t="s">
        <v>53</v>
      </c>
      <c r="H1085" s="40">
        <v>0.8962</v>
      </c>
      <c r="I1085" s="35">
        <f>ROUND((Reference!B$16*List!$H1085)+Reference!B$17,0)</f>
        <v>1037</v>
      </c>
      <c r="J1085" s="35">
        <f>ROUND((Reference!C$16*List!$H1085)+Reference!C$17,0)</f>
        <v>1547</v>
      </c>
      <c r="K1085" s="35">
        <f>ROUND((Reference!D$16*List!$H1085)+Reference!D$17,0)</f>
        <v>1854</v>
      </c>
      <c r="L1085" s="35">
        <f>ROUND((Reference!E$16*List!$H1085)+Reference!E$17,0)</f>
        <v>2292</v>
      </c>
      <c r="M1085" s="35">
        <f>ROUND((Reference!F$16*List!$H1085)+Reference!F$17,0)</f>
        <v>2387</v>
      </c>
      <c r="N1085" s="35">
        <f>ROUND((Reference!G$16*List!$H1085)+Reference!G$17,0)</f>
        <v>2703</v>
      </c>
      <c r="O1085" s="35">
        <f>ROUND((Reference!H$16*List!$H1085)+Reference!H$17,0)</f>
        <v>2806</v>
      </c>
      <c r="P1085" s="35">
        <f>ROUND((Reference!I$16*List!$H1085)+Reference!I$17,0)</f>
        <v>2916</v>
      </c>
      <c r="Q1085" s="35">
        <f>ROUND((Reference!J$16*List!$H1085)+Reference!J$17,0)</f>
        <v>3377</v>
      </c>
      <c r="R1085" s="35">
        <f>ROUND((Reference!K$16*List!$H1085)+Reference!K$17,0)</f>
        <v>3484</v>
      </c>
      <c r="S1085" s="35">
        <f>ROUND((Reference!L$16*List!$H1085)+Reference!L$17,0)</f>
        <v>3759</v>
      </c>
      <c r="T1085" s="35">
        <f>ROUND((Reference!M$16*List!$H1085)+Reference!M$17,0)</f>
        <v>4489</v>
      </c>
      <c r="U1085" s="35">
        <f>ROUND((Reference!N$16*List!$H1085)+Reference!N$17,0)</f>
        <v>18114</v>
      </c>
      <c r="V1085" s="36">
        <f>ROUND((Reference!O$16*List!$H1085)+Reference!O$17,0)</f>
        <v>673</v>
      </c>
      <c r="W1085" s="36">
        <f>ROUND((Reference!P$16*List!$H1085)+Reference!P$17,0)</f>
        <v>949</v>
      </c>
      <c r="X1085" s="36">
        <f>ROUND((Reference!Q$16*List!$H1085)+Reference!Q$17,0)</f>
        <v>474</v>
      </c>
      <c r="Y1085" s="37"/>
      <c r="Z1085" s="4" t="str">
        <f t="shared" si="33"/>
        <v>LARUE, Kentucky</v>
      </c>
      <c r="AA1085" s="31" t="s">
        <v>3376</v>
      </c>
      <c r="AB1085" s="38" t="s">
        <v>54</v>
      </c>
      <c r="AC1085" s="32" t="s">
        <v>3222</v>
      </c>
      <c r="AD1085" s="39"/>
      <c r="AE1085">
        <f t="shared" si="34"/>
        <v>0.8962</v>
      </c>
    </row>
    <row r="1086" spans="1:31" x14ac:dyDescent="0.35">
      <c r="A1086" s="28" t="s">
        <v>3377</v>
      </c>
      <c r="B1086" s="28" t="s">
        <v>3378</v>
      </c>
      <c r="C1086" s="41">
        <v>99918</v>
      </c>
      <c r="D1086" s="30" t="s">
        <v>124</v>
      </c>
      <c r="E1086" s="42" t="s">
        <v>3379</v>
      </c>
      <c r="F1086" s="55" t="s">
        <v>3222</v>
      </c>
      <c r="G1086" s="33" t="s">
        <v>64</v>
      </c>
      <c r="H1086" s="40">
        <v>0.7873</v>
      </c>
      <c r="I1086" s="35">
        <f>ROUND((Reference!B$16*List!$H1086)+Reference!B$17,0)</f>
        <v>944</v>
      </c>
      <c r="J1086" s="35">
        <f>ROUND((Reference!C$16*List!$H1086)+Reference!C$17,0)</f>
        <v>1408</v>
      </c>
      <c r="K1086" s="35">
        <f>ROUND((Reference!D$16*List!$H1086)+Reference!D$17,0)</f>
        <v>1687</v>
      </c>
      <c r="L1086" s="35">
        <f>ROUND((Reference!E$16*List!$H1086)+Reference!E$17,0)</f>
        <v>2085</v>
      </c>
      <c r="M1086" s="35">
        <f>ROUND((Reference!F$16*List!$H1086)+Reference!F$17,0)</f>
        <v>2173</v>
      </c>
      <c r="N1086" s="35">
        <f>ROUND((Reference!G$16*List!$H1086)+Reference!G$17,0)</f>
        <v>2459</v>
      </c>
      <c r="O1086" s="35">
        <f>ROUND((Reference!H$16*List!$H1086)+Reference!H$17,0)</f>
        <v>2554</v>
      </c>
      <c r="P1086" s="35">
        <f>ROUND((Reference!I$16*List!$H1086)+Reference!I$17,0)</f>
        <v>2654</v>
      </c>
      <c r="Q1086" s="35">
        <f>ROUND((Reference!J$16*List!$H1086)+Reference!J$17,0)</f>
        <v>3073</v>
      </c>
      <c r="R1086" s="35">
        <f>ROUND((Reference!K$16*List!$H1086)+Reference!K$17,0)</f>
        <v>3170</v>
      </c>
      <c r="S1086" s="35">
        <f>ROUND((Reference!L$16*List!$H1086)+Reference!L$17,0)</f>
        <v>3421</v>
      </c>
      <c r="T1086" s="35">
        <f>ROUND((Reference!M$16*List!$H1086)+Reference!M$17,0)</f>
        <v>4085</v>
      </c>
      <c r="U1086" s="35">
        <f>ROUND((Reference!N$16*List!$H1086)+Reference!N$17,0)</f>
        <v>16484</v>
      </c>
      <c r="V1086" s="36">
        <f>ROUND((Reference!O$16*List!$H1086)+Reference!O$17,0)</f>
        <v>613</v>
      </c>
      <c r="W1086" s="36">
        <f>ROUND((Reference!P$16*List!$H1086)+Reference!P$17,0)</f>
        <v>863</v>
      </c>
      <c r="X1086" s="36">
        <f>ROUND((Reference!Q$16*List!$H1086)+Reference!Q$17,0)</f>
        <v>432</v>
      </c>
      <c r="Y1086" s="37"/>
      <c r="Z1086" s="4" t="str">
        <f t="shared" si="33"/>
        <v>LAUREL, Kentucky</v>
      </c>
      <c r="AA1086" s="31" t="s">
        <v>3379</v>
      </c>
      <c r="AB1086" s="38" t="s">
        <v>54</v>
      </c>
      <c r="AC1086" s="32" t="s">
        <v>3222</v>
      </c>
      <c r="AD1086" s="39"/>
      <c r="AE1086">
        <f t="shared" si="34"/>
        <v>0.7873</v>
      </c>
    </row>
    <row r="1087" spans="1:31" x14ac:dyDescent="0.35">
      <c r="A1087" s="28" t="s">
        <v>3380</v>
      </c>
      <c r="B1087" s="28" t="s">
        <v>3381</v>
      </c>
      <c r="C1087" s="41">
        <v>99918</v>
      </c>
      <c r="D1087" s="30" t="s">
        <v>124</v>
      </c>
      <c r="E1087" s="42" t="s">
        <v>219</v>
      </c>
      <c r="F1087" s="55" t="s">
        <v>3222</v>
      </c>
      <c r="G1087" s="33" t="s">
        <v>64</v>
      </c>
      <c r="H1087" s="44">
        <v>0.7873</v>
      </c>
      <c r="I1087" s="35">
        <f>ROUND((Reference!B$16*List!$H1087)+Reference!B$17,0)</f>
        <v>944</v>
      </c>
      <c r="J1087" s="35">
        <f>ROUND((Reference!C$16*List!$H1087)+Reference!C$17,0)</f>
        <v>1408</v>
      </c>
      <c r="K1087" s="35">
        <f>ROUND((Reference!D$16*List!$H1087)+Reference!D$17,0)</f>
        <v>1687</v>
      </c>
      <c r="L1087" s="35">
        <f>ROUND((Reference!E$16*List!$H1087)+Reference!E$17,0)</f>
        <v>2085</v>
      </c>
      <c r="M1087" s="35">
        <f>ROUND((Reference!F$16*List!$H1087)+Reference!F$17,0)</f>
        <v>2173</v>
      </c>
      <c r="N1087" s="35">
        <f>ROUND((Reference!G$16*List!$H1087)+Reference!G$17,0)</f>
        <v>2459</v>
      </c>
      <c r="O1087" s="35">
        <f>ROUND((Reference!H$16*List!$H1087)+Reference!H$17,0)</f>
        <v>2554</v>
      </c>
      <c r="P1087" s="35">
        <f>ROUND((Reference!I$16*List!$H1087)+Reference!I$17,0)</f>
        <v>2654</v>
      </c>
      <c r="Q1087" s="35">
        <f>ROUND((Reference!J$16*List!$H1087)+Reference!J$17,0)</f>
        <v>3073</v>
      </c>
      <c r="R1087" s="35">
        <f>ROUND((Reference!K$16*List!$H1087)+Reference!K$17,0)</f>
        <v>3170</v>
      </c>
      <c r="S1087" s="35">
        <f>ROUND((Reference!L$16*List!$H1087)+Reference!L$17,0)</f>
        <v>3421</v>
      </c>
      <c r="T1087" s="35">
        <f>ROUND((Reference!M$16*List!$H1087)+Reference!M$17,0)</f>
        <v>4085</v>
      </c>
      <c r="U1087" s="35">
        <f>ROUND((Reference!N$16*List!$H1087)+Reference!N$17,0)</f>
        <v>16484</v>
      </c>
      <c r="V1087" s="36">
        <f>ROUND((Reference!O$16*List!$H1087)+Reference!O$17,0)</f>
        <v>613</v>
      </c>
      <c r="W1087" s="36">
        <f>ROUND((Reference!P$16*List!$H1087)+Reference!P$17,0)</f>
        <v>863</v>
      </c>
      <c r="X1087" s="36">
        <f>ROUND((Reference!Q$16*List!$H1087)+Reference!Q$17,0)</f>
        <v>432</v>
      </c>
      <c r="Y1087" s="37"/>
      <c r="Z1087" s="4" t="str">
        <f t="shared" si="33"/>
        <v>LAWRENCE, Kentucky</v>
      </c>
      <c r="AA1087" s="42" t="s">
        <v>219</v>
      </c>
      <c r="AB1087" s="38" t="s">
        <v>54</v>
      </c>
      <c r="AC1087" s="43" t="s">
        <v>3222</v>
      </c>
      <c r="AD1087" s="45"/>
      <c r="AE1087">
        <f t="shared" si="34"/>
        <v>0.7873</v>
      </c>
    </row>
    <row r="1088" spans="1:31" x14ac:dyDescent="0.35">
      <c r="A1088" s="28" t="s">
        <v>3382</v>
      </c>
      <c r="B1088" s="28" t="s">
        <v>3383</v>
      </c>
      <c r="C1088" s="41">
        <v>99918</v>
      </c>
      <c r="D1088" s="30" t="s">
        <v>124</v>
      </c>
      <c r="E1088" s="42" t="s">
        <v>224</v>
      </c>
      <c r="F1088" s="55" t="s">
        <v>3222</v>
      </c>
      <c r="G1088" s="33" t="s">
        <v>64</v>
      </c>
      <c r="H1088" s="40">
        <v>0.7873</v>
      </c>
      <c r="I1088" s="35">
        <f>ROUND((Reference!B$16*List!$H1088)+Reference!B$17,0)</f>
        <v>944</v>
      </c>
      <c r="J1088" s="35">
        <f>ROUND((Reference!C$16*List!$H1088)+Reference!C$17,0)</f>
        <v>1408</v>
      </c>
      <c r="K1088" s="35">
        <f>ROUND((Reference!D$16*List!$H1088)+Reference!D$17,0)</f>
        <v>1687</v>
      </c>
      <c r="L1088" s="35">
        <f>ROUND((Reference!E$16*List!$H1088)+Reference!E$17,0)</f>
        <v>2085</v>
      </c>
      <c r="M1088" s="35">
        <f>ROUND((Reference!F$16*List!$H1088)+Reference!F$17,0)</f>
        <v>2173</v>
      </c>
      <c r="N1088" s="35">
        <f>ROUND((Reference!G$16*List!$H1088)+Reference!G$17,0)</f>
        <v>2459</v>
      </c>
      <c r="O1088" s="35">
        <f>ROUND((Reference!H$16*List!$H1088)+Reference!H$17,0)</f>
        <v>2554</v>
      </c>
      <c r="P1088" s="35">
        <f>ROUND((Reference!I$16*List!$H1088)+Reference!I$17,0)</f>
        <v>2654</v>
      </c>
      <c r="Q1088" s="35">
        <f>ROUND((Reference!J$16*List!$H1088)+Reference!J$17,0)</f>
        <v>3073</v>
      </c>
      <c r="R1088" s="35">
        <f>ROUND((Reference!K$16*List!$H1088)+Reference!K$17,0)</f>
        <v>3170</v>
      </c>
      <c r="S1088" s="35">
        <f>ROUND((Reference!L$16*List!$H1088)+Reference!L$17,0)</f>
        <v>3421</v>
      </c>
      <c r="T1088" s="35">
        <f>ROUND((Reference!M$16*List!$H1088)+Reference!M$17,0)</f>
        <v>4085</v>
      </c>
      <c r="U1088" s="35">
        <f>ROUND((Reference!N$16*List!$H1088)+Reference!N$17,0)</f>
        <v>16484</v>
      </c>
      <c r="V1088" s="36">
        <f>ROUND((Reference!O$16*List!$H1088)+Reference!O$17,0)</f>
        <v>613</v>
      </c>
      <c r="W1088" s="36">
        <f>ROUND((Reference!P$16*List!$H1088)+Reference!P$17,0)</f>
        <v>863</v>
      </c>
      <c r="X1088" s="36">
        <f>ROUND((Reference!Q$16*List!$H1088)+Reference!Q$17,0)</f>
        <v>432</v>
      </c>
      <c r="Y1088" s="37"/>
      <c r="Z1088" s="4" t="str">
        <f t="shared" si="33"/>
        <v>LEE, Kentucky</v>
      </c>
      <c r="AA1088" s="31" t="s">
        <v>224</v>
      </c>
      <c r="AB1088" s="38" t="s">
        <v>54</v>
      </c>
      <c r="AC1088" s="32" t="s">
        <v>3222</v>
      </c>
      <c r="AD1088" s="39"/>
      <c r="AE1088">
        <f t="shared" si="34"/>
        <v>0.7873</v>
      </c>
    </row>
    <row r="1089" spans="1:31" x14ac:dyDescent="0.35">
      <c r="A1089" s="28" t="s">
        <v>3384</v>
      </c>
      <c r="B1089" s="28" t="s">
        <v>3385</v>
      </c>
      <c r="C1089" s="29">
        <v>99918</v>
      </c>
      <c r="D1089" s="30" t="s">
        <v>124</v>
      </c>
      <c r="E1089" s="31" t="s">
        <v>3386</v>
      </c>
      <c r="F1089" s="55" t="s">
        <v>3222</v>
      </c>
      <c r="G1089" s="33" t="s">
        <v>64</v>
      </c>
      <c r="H1089" s="44">
        <v>0.7873</v>
      </c>
      <c r="I1089" s="35">
        <f>ROUND((Reference!B$16*List!$H1089)+Reference!B$17,0)</f>
        <v>944</v>
      </c>
      <c r="J1089" s="35">
        <f>ROUND((Reference!C$16*List!$H1089)+Reference!C$17,0)</f>
        <v>1408</v>
      </c>
      <c r="K1089" s="35">
        <f>ROUND((Reference!D$16*List!$H1089)+Reference!D$17,0)</f>
        <v>1687</v>
      </c>
      <c r="L1089" s="35">
        <f>ROUND((Reference!E$16*List!$H1089)+Reference!E$17,0)</f>
        <v>2085</v>
      </c>
      <c r="M1089" s="35">
        <f>ROUND((Reference!F$16*List!$H1089)+Reference!F$17,0)</f>
        <v>2173</v>
      </c>
      <c r="N1089" s="35">
        <f>ROUND((Reference!G$16*List!$H1089)+Reference!G$17,0)</f>
        <v>2459</v>
      </c>
      <c r="O1089" s="35">
        <f>ROUND((Reference!H$16*List!$H1089)+Reference!H$17,0)</f>
        <v>2554</v>
      </c>
      <c r="P1089" s="35">
        <f>ROUND((Reference!I$16*List!$H1089)+Reference!I$17,0)</f>
        <v>2654</v>
      </c>
      <c r="Q1089" s="35">
        <f>ROUND((Reference!J$16*List!$H1089)+Reference!J$17,0)</f>
        <v>3073</v>
      </c>
      <c r="R1089" s="35">
        <f>ROUND((Reference!K$16*List!$H1089)+Reference!K$17,0)</f>
        <v>3170</v>
      </c>
      <c r="S1089" s="35">
        <f>ROUND((Reference!L$16*List!$H1089)+Reference!L$17,0)</f>
        <v>3421</v>
      </c>
      <c r="T1089" s="35">
        <f>ROUND((Reference!M$16*List!$H1089)+Reference!M$17,0)</f>
        <v>4085</v>
      </c>
      <c r="U1089" s="35">
        <f>ROUND((Reference!N$16*List!$H1089)+Reference!N$17,0)</f>
        <v>16484</v>
      </c>
      <c r="V1089" s="36">
        <f>ROUND((Reference!O$16*List!$H1089)+Reference!O$17,0)</f>
        <v>613</v>
      </c>
      <c r="W1089" s="36">
        <f>ROUND((Reference!P$16*List!$H1089)+Reference!P$17,0)</f>
        <v>863</v>
      </c>
      <c r="X1089" s="36">
        <f>ROUND((Reference!Q$16*List!$H1089)+Reference!Q$17,0)</f>
        <v>432</v>
      </c>
      <c r="Y1089" s="37"/>
      <c r="Z1089" s="4" t="str">
        <f t="shared" si="33"/>
        <v>LESLIE, Kentucky</v>
      </c>
      <c r="AA1089" s="42" t="s">
        <v>3386</v>
      </c>
      <c r="AB1089" s="38" t="s">
        <v>54</v>
      </c>
      <c r="AC1089" s="43" t="s">
        <v>3222</v>
      </c>
      <c r="AD1089" s="45"/>
      <c r="AE1089">
        <f t="shared" si="34"/>
        <v>0.7873</v>
      </c>
    </row>
    <row r="1090" spans="1:31" x14ac:dyDescent="0.35">
      <c r="A1090" s="28" t="s">
        <v>3387</v>
      </c>
      <c r="B1090" s="28" t="s">
        <v>3388</v>
      </c>
      <c r="C1090" s="41">
        <v>99918</v>
      </c>
      <c r="D1090" s="30" t="s">
        <v>124</v>
      </c>
      <c r="E1090" s="42" t="s">
        <v>3389</v>
      </c>
      <c r="F1090" s="55" t="s">
        <v>3222</v>
      </c>
      <c r="G1090" s="33" t="s">
        <v>64</v>
      </c>
      <c r="H1090" s="44">
        <v>0.7873</v>
      </c>
      <c r="I1090" s="35">
        <f>ROUND((Reference!B$16*List!$H1090)+Reference!B$17,0)</f>
        <v>944</v>
      </c>
      <c r="J1090" s="35">
        <f>ROUND((Reference!C$16*List!$H1090)+Reference!C$17,0)</f>
        <v>1408</v>
      </c>
      <c r="K1090" s="35">
        <f>ROUND((Reference!D$16*List!$H1090)+Reference!D$17,0)</f>
        <v>1687</v>
      </c>
      <c r="L1090" s="35">
        <f>ROUND((Reference!E$16*List!$H1090)+Reference!E$17,0)</f>
        <v>2085</v>
      </c>
      <c r="M1090" s="35">
        <f>ROUND((Reference!F$16*List!$H1090)+Reference!F$17,0)</f>
        <v>2173</v>
      </c>
      <c r="N1090" s="35">
        <f>ROUND((Reference!G$16*List!$H1090)+Reference!G$17,0)</f>
        <v>2459</v>
      </c>
      <c r="O1090" s="35">
        <f>ROUND((Reference!H$16*List!$H1090)+Reference!H$17,0)</f>
        <v>2554</v>
      </c>
      <c r="P1090" s="35">
        <f>ROUND((Reference!I$16*List!$H1090)+Reference!I$17,0)</f>
        <v>2654</v>
      </c>
      <c r="Q1090" s="35">
        <f>ROUND((Reference!J$16*List!$H1090)+Reference!J$17,0)</f>
        <v>3073</v>
      </c>
      <c r="R1090" s="35">
        <f>ROUND((Reference!K$16*List!$H1090)+Reference!K$17,0)</f>
        <v>3170</v>
      </c>
      <c r="S1090" s="35">
        <f>ROUND((Reference!L$16*List!$H1090)+Reference!L$17,0)</f>
        <v>3421</v>
      </c>
      <c r="T1090" s="35">
        <f>ROUND((Reference!M$16*List!$H1090)+Reference!M$17,0)</f>
        <v>4085</v>
      </c>
      <c r="U1090" s="35">
        <f>ROUND((Reference!N$16*List!$H1090)+Reference!N$17,0)</f>
        <v>16484</v>
      </c>
      <c r="V1090" s="36">
        <f>ROUND((Reference!O$16*List!$H1090)+Reference!O$17,0)</f>
        <v>613</v>
      </c>
      <c r="W1090" s="36">
        <f>ROUND((Reference!P$16*List!$H1090)+Reference!P$17,0)</f>
        <v>863</v>
      </c>
      <c r="X1090" s="36">
        <f>ROUND((Reference!Q$16*List!$H1090)+Reference!Q$17,0)</f>
        <v>432</v>
      </c>
      <c r="Y1090" s="37"/>
      <c r="Z1090" s="4" t="str">
        <f t="shared" si="33"/>
        <v>LETCHER, Kentucky</v>
      </c>
      <c r="AA1090" s="42" t="s">
        <v>3389</v>
      </c>
      <c r="AB1090" s="38" t="s">
        <v>54</v>
      </c>
      <c r="AC1090" s="43" t="s">
        <v>3222</v>
      </c>
      <c r="AD1090" s="45"/>
      <c r="AE1090">
        <f t="shared" si="34"/>
        <v>0.7873</v>
      </c>
    </row>
    <row r="1091" spans="1:31" x14ac:dyDescent="0.35">
      <c r="A1091" s="28" t="s">
        <v>3390</v>
      </c>
      <c r="B1091" s="28" t="s">
        <v>3391</v>
      </c>
      <c r="C1091" s="41">
        <v>99918</v>
      </c>
      <c r="D1091" s="30" t="s">
        <v>124</v>
      </c>
      <c r="E1091" s="42" t="s">
        <v>2169</v>
      </c>
      <c r="F1091" s="55" t="s">
        <v>3222</v>
      </c>
      <c r="G1091" s="33" t="s">
        <v>64</v>
      </c>
      <c r="H1091" s="40">
        <v>0.7873</v>
      </c>
      <c r="I1091" s="35">
        <f>ROUND((Reference!B$16*List!$H1091)+Reference!B$17,0)</f>
        <v>944</v>
      </c>
      <c r="J1091" s="35">
        <f>ROUND((Reference!C$16*List!$H1091)+Reference!C$17,0)</f>
        <v>1408</v>
      </c>
      <c r="K1091" s="35">
        <f>ROUND((Reference!D$16*List!$H1091)+Reference!D$17,0)</f>
        <v>1687</v>
      </c>
      <c r="L1091" s="35">
        <f>ROUND((Reference!E$16*List!$H1091)+Reference!E$17,0)</f>
        <v>2085</v>
      </c>
      <c r="M1091" s="35">
        <f>ROUND((Reference!F$16*List!$H1091)+Reference!F$17,0)</f>
        <v>2173</v>
      </c>
      <c r="N1091" s="35">
        <f>ROUND((Reference!G$16*List!$H1091)+Reference!G$17,0)</f>
        <v>2459</v>
      </c>
      <c r="O1091" s="35">
        <f>ROUND((Reference!H$16*List!$H1091)+Reference!H$17,0)</f>
        <v>2554</v>
      </c>
      <c r="P1091" s="35">
        <f>ROUND((Reference!I$16*List!$H1091)+Reference!I$17,0)</f>
        <v>2654</v>
      </c>
      <c r="Q1091" s="35">
        <f>ROUND((Reference!J$16*List!$H1091)+Reference!J$17,0)</f>
        <v>3073</v>
      </c>
      <c r="R1091" s="35">
        <f>ROUND((Reference!K$16*List!$H1091)+Reference!K$17,0)</f>
        <v>3170</v>
      </c>
      <c r="S1091" s="35">
        <f>ROUND((Reference!L$16*List!$H1091)+Reference!L$17,0)</f>
        <v>3421</v>
      </c>
      <c r="T1091" s="35">
        <f>ROUND((Reference!M$16*List!$H1091)+Reference!M$17,0)</f>
        <v>4085</v>
      </c>
      <c r="U1091" s="35">
        <f>ROUND((Reference!N$16*List!$H1091)+Reference!N$17,0)</f>
        <v>16484</v>
      </c>
      <c r="V1091" s="36">
        <f>ROUND((Reference!O$16*List!$H1091)+Reference!O$17,0)</f>
        <v>613</v>
      </c>
      <c r="W1091" s="36">
        <f>ROUND((Reference!P$16*List!$H1091)+Reference!P$17,0)</f>
        <v>863</v>
      </c>
      <c r="X1091" s="36">
        <f>ROUND((Reference!Q$16*List!$H1091)+Reference!Q$17,0)</f>
        <v>432</v>
      </c>
      <c r="Y1091" s="37"/>
      <c r="Z1091" s="4" t="str">
        <f t="shared" si="33"/>
        <v>LEWIS, Kentucky</v>
      </c>
      <c r="AA1091" s="31" t="s">
        <v>2169</v>
      </c>
      <c r="AB1091" s="38" t="s">
        <v>54</v>
      </c>
      <c r="AC1091" s="32" t="s">
        <v>3222</v>
      </c>
      <c r="AD1091" s="39"/>
      <c r="AE1091">
        <f t="shared" si="34"/>
        <v>0.7873</v>
      </c>
    </row>
    <row r="1092" spans="1:31" x14ac:dyDescent="0.35">
      <c r="A1092" s="28" t="s">
        <v>3392</v>
      </c>
      <c r="B1092" s="28" t="s">
        <v>3393</v>
      </c>
      <c r="C1092" s="41">
        <v>99918</v>
      </c>
      <c r="D1092" s="30" t="s">
        <v>124</v>
      </c>
      <c r="E1092" s="42" t="s">
        <v>650</v>
      </c>
      <c r="F1092" s="55" t="s">
        <v>3222</v>
      </c>
      <c r="G1092" s="33" t="s">
        <v>64</v>
      </c>
      <c r="H1092" s="44">
        <v>0.7873</v>
      </c>
      <c r="I1092" s="35">
        <f>ROUND((Reference!B$16*List!$H1092)+Reference!B$17,0)</f>
        <v>944</v>
      </c>
      <c r="J1092" s="35">
        <f>ROUND((Reference!C$16*List!$H1092)+Reference!C$17,0)</f>
        <v>1408</v>
      </c>
      <c r="K1092" s="35">
        <f>ROUND((Reference!D$16*List!$H1092)+Reference!D$17,0)</f>
        <v>1687</v>
      </c>
      <c r="L1092" s="35">
        <f>ROUND((Reference!E$16*List!$H1092)+Reference!E$17,0)</f>
        <v>2085</v>
      </c>
      <c r="M1092" s="35">
        <f>ROUND((Reference!F$16*List!$H1092)+Reference!F$17,0)</f>
        <v>2173</v>
      </c>
      <c r="N1092" s="35">
        <f>ROUND((Reference!G$16*List!$H1092)+Reference!G$17,0)</f>
        <v>2459</v>
      </c>
      <c r="O1092" s="35">
        <f>ROUND((Reference!H$16*List!$H1092)+Reference!H$17,0)</f>
        <v>2554</v>
      </c>
      <c r="P1092" s="35">
        <f>ROUND((Reference!I$16*List!$H1092)+Reference!I$17,0)</f>
        <v>2654</v>
      </c>
      <c r="Q1092" s="35">
        <f>ROUND((Reference!J$16*List!$H1092)+Reference!J$17,0)</f>
        <v>3073</v>
      </c>
      <c r="R1092" s="35">
        <f>ROUND((Reference!K$16*List!$H1092)+Reference!K$17,0)</f>
        <v>3170</v>
      </c>
      <c r="S1092" s="35">
        <f>ROUND((Reference!L$16*List!$H1092)+Reference!L$17,0)</f>
        <v>3421</v>
      </c>
      <c r="T1092" s="35">
        <f>ROUND((Reference!M$16*List!$H1092)+Reference!M$17,0)</f>
        <v>4085</v>
      </c>
      <c r="U1092" s="35">
        <f>ROUND((Reference!N$16*List!$H1092)+Reference!N$17,0)</f>
        <v>16484</v>
      </c>
      <c r="V1092" s="36">
        <f>ROUND((Reference!O$16*List!$H1092)+Reference!O$17,0)</f>
        <v>613</v>
      </c>
      <c r="W1092" s="36">
        <f>ROUND((Reference!P$16*List!$H1092)+Reference!P$17,0)</f>
        <v>863</v>
      </c>
      <c r="X1092" s="36">
        <f>ROUND((Reference!Q$16*List!$H1092)+Reference!Q$17,0)</f>
        <v>432</v>
      </c>
      <c r="Y1092" s="37"/>
      <c r="Z1092" s="4" t="str">
        <f t="shared" si="33"/>
        <v>LINCOLN, Kentucky</v>
      </c>
      <c r="AA1092" s="42" t="s">
        <v>650</v>
      </c>
      <c r="AB1092" s="38" t="s">
        <v>54</v>
      </c>
      <c r="AC1092" s="43" t="s">
        <v>3222</v>
      </c>
      <c r="AD1092" s="45"/>
      <c r="AE1092">
        <f t="shared" si="34"/>
        <v>0.7873</v>
      </c>
    </row>
    <row r="1093" spans="1:31" x14ac:dyDescent="0.35">
      <c r="A1093" s="28" t="s">
        <v>3394</v>
      </c>
      <c r="B1093" s="28" t="s">
        <v>3395</v>
      </c>
      <c r="C1093" s="41">
        <v>99918</v>
      </c>
      <c r="D1093" s="30" t="s">
        <v>124</v>
      </c>
      <c r="E1093" s="42" t="s">
        <v>2342</v>
      </c>
      <c r="F1093" s="55" t="s">
        <v>3222</v>
      </c>
      <c r="G1093" s="33" t="s">
        <v>64</v>
      </c>
      <c r="H1093" s="44">
        <v>0.7873</v>
      </c>
      <c r="I1093" s="35">
        <f>ROUND((Reference!B$16*List!$H1093)+Reference!B$17,0)</f>
        <v>944</v>
      </c>
      <c r="J1093" s="35">
        <f>ROUND((Reference!C$16*List!$H1093)+Reference!C$17,0)</f>
        <v>1408</v>
      </c>
      <c r="K1093" s="35">
        <f>ROUND((Reference!D$16*List!$H1093)+Reference!D$17,0)</f>
        <v>1687</v>
      </c>
      <c r="L1093" s="35">
        <f>ROUND((Reference!E$16*List!$H1093)+Reference!E$17,0)</f>
        <v>2085</v>
      </c>
      <c r="M1093" s="35">
        <f>ROUND((Reference!F$16*List!$H1093)+Reference!F$17,0)</f>
        <v>2173</v>
      </c>
      <c r="N1093" s="35">
        <f>ROUND((Reference!G$16*List!$H1093)+Reference!G$17,0)</f>
        <v>2459</v>
      </c>
      <c r="O1093" s="35">
        <f>ROUND((Reference!H$16*List!$H1093)+Reference!H$17,0)</f>
        <v>2554</v>
      </c>
      <c r="P1093" s="35">
        <f>ROUND((Reference!I$16*List!$H1093)+Reference!I$17,0)</f>
        <v>2654</v>
      </c>
      <c r="Q1093" s="35">
        <f>ROUND((Reference!J$16*List!$H1093)+Reference!J$17,0)</f>
        <v>3073</v>
      </c>
      <c r="R1093" s="35">
        <f>ROUND((Reference!K$16*List!$H1093)+Reference!K$17,0)</f>
        <v>3170</v>
      </c>
      <c r="S1093" s="35">
        <f>ROUND((Reference!L$16*List!$H1093)+Reference!L$17,0)</f>
        <v>3421</v>
      </c>
      <c r="T1093" s="35">
        <f>ROUND((Reference!M$16*List!$H1093)+Reference!M$17,0)</f>
        <v>4085</v>
      </c>
      <c r="U1093" s="35">
        <f>ROUND((Reference!N$16*List!$H1093)+Reference!N$17,0)</f>
        <v>16484</v>
      </c>
      <c r="V1093" s="36">
        <f>ROUND((Reference!O$16*List!$H1093)+Reference!O$17,0)</f>
        <v>613</v>
      </c>
      <c r="W1093" s="36">
        <f>ROUND((Reference!P$16*List!$H1093)+Reference!P$17,0)</f>
        <v>863</v>
      </c>
      <c r="X1093" s="36">
        <f>ROUND((Reference!Q$16*List!$H1093)+Reference!Q$17,0)</f>
        <v>432</v>
      </c>
      <c r="Y1093" s="37"/>
      <c r="Z1093" s="4" t="str">
        <f t="shared" si="33"/>
        <v>LIVINGSTON, Kentucky</v>
      </c>
      <c r="AA1093" s="42" t="s">
        <v>2342</v>
      </c>
      <c r="AB1093" s="38" t="s">
        <v>54</v>
      </c>
      <c r="AC1093" s="43" t="s">
        <v>3222</v>
      </c>
      <c r="AD1093" s="45"/>
      <c r="AE1093">
        <f t="shared" si="34"/>
        <v>0.7873</v>
      </c>
    </row>
    <row r="1094" spans="1:31" x14ac:dyDescent="0.35">
      <c r="A1094" s="28" t="s">
        <v>3396</v>
      </c>
      <c r="B1094" s="28" t="s">
        <v>3397</v>
      </c>
      <c r="C1094" s="41">
        <v>99918</v>
      </c>
      <c r="D1094" s="30" t="s">
        <v>124</v>
      </c>
      <c r="E1094" s="42" t="s">
        <v>659</v>
      </c>
      <c r="F1094" s="55" t="s">
        <v>3222</v>
      </c>
      <c r="G1094" s="33" t="s">
        <v>64</v>
      </c>
      <c r="H1094" s="44">
        <v>0.7873</v>
      </c>
      <c r="I1094" s="35">
        <f>ROUND((Reference!B$16*List!$H1094)+Reference!B$17,0)</f>
        <v>944</v>
      </c>
      <c r="J1094" s="35">
        <f>ROUND((Reference!C$16*List!$H1094)+Reference!C$17,0)</f>
        <v>1408</v>
      </c>
      <c r="K1094" s="35">
        <f>ROUND((Reference!D$16*List!$H1094)+Reference!D$17,0)</f>
        <v>1687</v>
      </c>
      <c r="L1094" s="35">
        <f>ROUND((Reference!E$16*List!$H1094)+Reference!E$17,0)</f>
        <v>2085</v>
      </c>
      <c r="M1094" s="35">
        <f>ROUND((Reference!F$16*List!$H1094)+Reference!F$17,0)</f>
        <v>2173</v>
      </c>
      <c r="N1094" s="35">
        <f>ROUND((Reference!G$16*List!$H1094)+Reference!G$17,0)</f>
        <v>2459</v>
      </c>
      <c r="O1094" s="35">
        <f>ROUND((Reference!H$16*List!$H1094)+Reference!H$17,0)</f>
        <v>2554</v>
      </c>
      <c r="P1094" s="35">
        <f>ROUND((Reference!I$16*List!$H1094)+Reference!I$17,0)</f>
        <v>2654</v>
      </c>
      <c r="Q1094" s="35">
        <f>ROUND((Reference!J$16*List!$H1094)+Reference!J$17,0)</f>
        <v>3073</v>
      </c>
      <c r="R1094" s="35">
        <f>ROUND((Reference!K$16*List!$H1094)+Reference!K$17,0)</f>
        <v>3170</v>
      </c>
      <c r="S1094" s="35">
        <f>ROUND((Reference!L$16*List!$H1094)+Reference!L$17,0)</f>
        <v>3421</v>
      </c>
      <c r="T1094" s="35">
        <f>ROUND((Reference!M$16*List!$H1094)+Reference!M$17,0)</f>
        <v>4085</v>
      </c>
      <c r="U1094" s="35">
        <f>ROUND((Reference!N$16*List!$H1094)+Reference!N$17,0)</f>
        <v>16484</v>
      </c>
      <c r="V1094" s="36">
        <f>ROUND((Reference!O$16*List!$H1094)+Reference!O$17,0)</f>
        <v>613</v>
      </c>
      <c r="W1094" s="36">
        <f>ROUND((Reference!P$16*List!$H1094)+Reference!P$17,0)</f>
        <v>863</v>
      </c>
      <c r="X1094" s="36">
        <f>ROUND((Reference!Q$16*List!$H1094)+Reference!Q$17,0)</f>
        <v>432</v>
      </c>
      <c r="Y1094" s="37"/>
      <c r="Z1094" s="4" t="str">
        <f t="shared" si="33"/>
        <v>LOGAN, Kentucky</v>
      </c>
      <c r="AA1094" s="42" t="s">
        <v>659</v>
      </c>
      <c r="AB1094" s="38" t="s">
        <v>54</v>
      </c>
      <c r="AC1094" s="43" t="s">
        <v>3222</v>
      </c>
      <c r="AD1094" s="45"/>
      <c r="AE1094">
        <f t="shared" si="34"/>
        <v>0.7873</v>
      </c>
    </row>
    <row r="1095" spans="1:31" x14ac:dyDescent="0.35">
      <c r="A1095" s="28" t="s">
        <v>3398</v>
      </c>
      <c r="B1095" s="28" t="s">
        <v>3399</v>
      </c>
      <c r="C1095" s="41">
        <v>99918</v>
      </c>
      <c r="D1095" s="30" t="s">
        <v>124</v>
      </c>
      <c r="E1095" s="42" t="s">
        <v>2839</v>
      </c>
      <c r="F1095" s="55" t="s">
        <v>3222</v>
      </c>
      <c r="G1095" s="33" t="s">
        <v>64</v>
      </c>
      <c r="H1095" s="44">
        <v>0.7873</v>
      </c>
      <c r="I1095" s="35">
        <f>ROUND((Reference!B$16*List!$H1095)+Reference!B$17,0)</f>
        <v>944</v>
      </c>
      <c r="J1095" s="35">
        <f>ROUND((Reference!C$16*List!$H1095)+Reference!C$17,0)</f>
        <v>1408</v>
      </c>
      <c r="K1095" s="35">
        <f>ROUND((Reference!D$16*List!$H1095)+Reference!D$17,0)</f>
        <v>1687</v>
      </c>
      <c r="L1095" s="35">
        <f>ROUND((Reference!E$16*List!$H1095)+Reference!E$17,0)</f>
        <v>2085</v>
      </c>
      <c r="M1095" s="35">
        <f>ROUND((Reference!F$16*List!$H1095)+Reference!F$17,0)</f>
        <v>2173</v>
      </c>
      <c r="N1095" s="35">
        <f>ROUND((Reference!G$16*List!$H1095)+Reference!G$17,0)</f>
        <v>2459</v>
      </c>
      <c r="O1095" s="35">
        <f>ROUND((Reference!H$16*List!$H1095)+Reference!H$17,0)</f>
        <v>2554</v>
      </c>
      <c r="P1095" s="35">
        <f>ROUND((Reference!I$16*List!$H1095)+Reference!I$17,0)</f>
        <v>2654</v>
      </c>
      <c r="Q1095" s="35">
        <f>ROUND((Reference!J$16*List!$H1095)+Reference!J$17,0)</f>
        <v>3073</v>
      </c>
      <c r="R1095" s="35">
        <f>ROUND((Reference!K$16*List!$H1095)+Reference!K$17,0)</f>
        <v>3170</v>
      </c>
      <c r="S1095" s="35">
        <f>ROUND((Reference!L$16*List!$H1095)+Reference!L$17,0)</f>
        <v>3421</v>
      </c>
      <c r="T1095" s="35">
        <f>ROUND((Reference!M$16*List!$H1095)+Reference!M$17,0)</f>
        <v>4085</v>
      </c>
      <c r="U1095" s="35">
        <f>ROUND((Reference!N$16*List!$H1095)+Reference!N$17,0)</f>
        <v>16484</v>
      </c>
      <c r="V1095" s="36">
        <f>ROUND((Reference!O$16*List!$H1095)+Reference!O$17,0)</f>
        <v>613</v>
      </c>
      <c r="W1095" s="36">
        <f>ROUND((Reference!P$16*List!$H1095)+Reference!P$17,0)</f>
        <v>863</v>
      </c>
      <c r="X1095" s="36">
        <f>ROUND((Reference!Q$16*List!$H1095)+Reference!Q$17,0)</f>
        <v>432</v>
      </c>
      <c r="Y1095" s="37"/>
      <c r="Z1095" s="4" t="str">
        <f t="shared" si="33"/>
        <v>LYON, Kentucky</v>
      </c>
      <c r="AA1095" s="42" t="s">
        <v>2839</v>
      </c>
      <c r="AB1095" s="38" t="s">
        <v>54</v>
      </c>
      <c r="AC1095" s="43" t="s">
        <v>3222</v>
      </c>
      <c r="AD1095" s="45"/>
      <c r="AE1095">
        <f t="shared" si="34"/>
        <v>0.7873</v>
      </c>
    </row>
    <row r="1096" spans="1:31" x14ac:dyDescent="0.35">
      <c r="A1096" s="28" t="s">
        <v>3400</v>
      </c>
      <c r="B1096" s="28" t="s">
        <v>3401</v>
      </c>
      <c r="C1096" s="41">
        <v>99918</v>
      </c>
      <c r="D1096" s="30" t="s">
        <v>124</v>
      </c>
      <c r="E1096" s="42" t="s">
        <v>3402</v>
      </c>
      <c r="F1096" s="55" t="s">
        <v>3222</v>
      </c>
      <c r="G1096" s="33" t="s">
        <v>64</v>
      </c>
      <c r="H1096" s="44">
        <v>0.7873</v>
      </c>
      <c r="I1096" s="35">
        <f>ROUND((Reference!B$16*List!$H1096)+Reference!B$17,0)</f>
        <v>944</v>
      </c>
      <c r="J1096" s="35">
        <f>ROUND((Reference!C$16*List!$H1096)+Reference!C$17,0)</f>
        <v>1408</v>
      </c>
      <c r="K1096" s="35">
        <f>ROUND((Reference!D$16*List!$H1096)+Reference!D$17,0)</f>
        <v>1687</v>
      </c>
      <c r="L1096" s="35">
        <f>ROUND((Reference!E$16*List!$H1096)+Reference!E$17,0)</f>
        <v>2085</v>
      </c>
      <c r="M1096" s="35">
        <f>ROUND((Reference!F$16*List!$H1096)+Reference!F$17,0)</f>
        <v>2173</v>
      </c>
      <c r="N1096" s="35">
        <f>ROUND((Reference!G$16*List!$H1096)+Reference!G$17,0)</f>
        <v>2459</v>
      </c>
      <c r="O1096" s="35">
        <f>ROUND((Reference!H$16*List!$H1096)+Reference!H$17,0)</f>
        <v>2554</v>
      </c>
      <c r="P1096" s="35">
        <f>ROUND((Reference!I$16*List!$H1096)+Reference!I$17,0)</f>
        <v>2654</v>
      </c>
      <c r="Q1096" s="35">
        <f>ROUND((Reference!J$16*List!$H1096)+Reference!J$17,0)</f>
        <v>3073</v>
      </c>
      <c r="R1096" s="35">
        <f>ROUND((Reference!K$16*List!$H1096)+Reference!K$17,0)</f>
        <v>3170</v>
      </c>
      <c r="S1096" s="35">
        <f>ROUND((Reference!L$16*List!$H1096)+Reference!L$17,0)</f>
        <v>3421</v>
      </c>
      <c r="T1096" s="35">
        <f>ROUND((Reference!M$16*List!$H1096)+Reference!M$17,0)</f>
        <v>4085</v>
      </c>
      <c r="U1096" s="35">
        <f>ROUND((Reference!N$16*List!$H1096)+Reference!N$17,0)</f>
        <v>16484</v>
      </c>
      <c r="V1096" s="36">
        <f>ROUND((Reference!O$16*List!$H1096)+Reference!O$17,0)</f>
        <v>613</v>
      </c>
      <c r="W1096" s="36">
        <f>ROUND((Reference!P$16*List!$H1096)+Reference!P$17,0)</f>
        <v>863</v>
      </c>
      <c r="X1096" s="36">
        <f>ROUND((Reference!Q$16*List!$H1096)+Reference!Q$17,0)</f>
        <v>432</v>
      </c>
      <c r="Y1096" s="37"/>
      <c r="Z1096" s="4" t="str">
        <f t="shared" si="33"/>
        <v>MC CRACKEN, Kentucky</v>
      </c>
      <c r="AA1096" s="42" t="s">
        <v>3402</v>
      </c>
      <c r="AB1096" s="38" t="s">
        <v>54</v>
      </c>
      <c r="AC1096" s="43" t="s">
        <v>3222</v>
      </c>
      <c r="AD1096" s="45"/>
      <c r="AE1096">
        <f t="shared" si="34"/>
        <v>0.7873</v>
      </c>
    </row>
    <row r="1097" spans="1:31" x14ac:dyDescent="0.35">
      <c r="A1097" s="28" t="s">
        <v>3403</v>
      </c>
      <c r="B1097" s="28" t="s">
        <v>3404</v>
      </c>
      <c r="C1097" s="41">
        <v>99918</v>
      </c>
      <c r="D1097" s="30" t="s">
        <v>124</v>
      </c>
      <c r="E1097" s="42" t="s">
        <v>3405</v>
      </c>
      <c r="F1097" s="55" t="s">
        <v>3222</v>
      </c>
      <c r="G1097" s="33" t="s">
        <v>64</v>
      </c>
      <c r="H1097" s="44">
        <v>0.7873</v>
      </c>
      <c r="I1097" s="35">
        <f>ROUND((Reference!B$16*List!$H1097)+Reference!B$17,0)</f>
        <v>944</v>
      </c>
      <c r="J1097" s="35">
        <f>ROUND((Reference!C$16*List!$H1097)+Reference!C$17,0)</f>
        <v>1408</v>
      </c>
      <c r="K1097" s="35">
        <f>ROUND((Reference!D$16*List!$H1097)+Reference!D$17,0)</f>
        <v>1687</v>
      </c>
      <c r="L1097" s="35">
        <f>ROUND((Reference!E$16*List!$H1097)+Reference!E$17,0)</f>
        <v>2085</v>
      </c>
      <c r="M1097" s="35">
        <f>ROUND((Reference!F$16*List!$H1097)+Reference!F$17,0)</f>
        <v>2173</v>
      </c>
      <c r="N1097" s="35">
        <f>ROUND((Reference!G$16*List!$H1097)+Reference!G$17,0)</f>
        <v>2459</v>
      </c>
      <c r="O1097" s="35">
        <f>ROUND((Reference!H$16*List!$H1097)+Reference!H$17,0)</f>
        <v>2554</v>
      </c>
      <c r="P1097" s="35">
        <f>ROUND((Reference!I$16*List!$H1097)+Reference!I$17,0)</f>
        <v>2654</v>
      </c>
      <c r="Q1097" s="35">
        <f>ROUND((Reference!J$16*List!$H1097)+Reference!J$17,0)</f>
        <v>3073</v>
      </c>
      <c r="R1097" s="35">
        <f>ROUND((Reference!K$16*List!$H1097)+Reference!K$17,0)</f>
        <v>3170</v>
      </c>
      <c r="S1097" s="35">
        <f>ROUND((Reference!L$16*List!$H1097)+Reference!L$17,0)</f>
        <v>3421</v>
      </c>
      <c r="T1097" s="35">
        <f>ROUND((Reference!M$16*List!$H1097)+Reference!M$17,0)</f>
        <v>4085</v>
      </c>
      <c r="U1097" s="35">
        <f>ROUND((Reference!N$16*List!$H1097)+Reference!N$17,0)</f>
        <v>16484</v>
      </c>
      <c r="V1097" s="36">
        <f>ROUND((Reference!O$16*List!$H1097)+Reference!O$17,0)</f>
        <v>613</v>
      </c>
      <c r="W1097" s="36">
        <f>ROUND((Reference!P$16*List!$H1097)+Reference!P$17,0)</f>
        <v>863</v>
      </c>
      <c r="X1097" s="36">
        <f>ROUND((Reference!Q$16*List!$H1097)+Reference!Q$17,0)</f>
        <v>432</v>
      </c>
      <c r="Y1097" s="37"/>
      <c r="Z1097" s="4" t="str">
        <f t="shared" si="33"/>
        <v>MC CREARY, Kentucky</v>
      </c>
      <c r="AA1097" s="42" t="s">
        <v>3405</v>
      </c>
      <c r="AB1097" s="38" t="s">
        <v>54</v>
      </c>
      <c r="AC1097" s="43" t="s">
        <v>3222</v>
      </c>
      <c r="AD1097" s="45"/>
      <c r="AE1097">
        <f t="shared" si="34"/>
        <v>0.7873</v>
      </c>
    </row>
    <row r="1098" spans="1:31" x14ac:dyDescent="0.35">
      <c r="A1098" s="28" t="s">
        <v>3406</v>
      </c>
      <c r="B1098" s="28" t="s">
        <v>3407</v>
      </c>
      <c r="C1098" s="41">
        <v>36980</v>
      </c>
      <c r="D1098" s="30" t="s">
        <v>1362</v>
      </c>
      <c r="E1098" s="42" t="s">
        <v>2353</v>
      </c>
      <c r="F1098" s="54" t="s">
        <v>3222</v>
      </c>
      <c r="G1098" s="33" t="s">
        <v>53</v>
      </c>
      <c r="H1098" s="44">
        <v>0.88070000000000004</v>
      </c>
      <c r="I1098" s="35">
        <f>ROUND((Reference!B$16*List!$H1098)+Reference!B$17,0)</f>
        <v>1024</v>
      </c>
      <c r="J1098" s="35">
        <f>ROUND((Reference!C$16*List!$H1098)+Reference!C$17,0)</f>
        <v>1527</v>
      </c>
      <c r="K1098" s="35">
        <f>ROUND((Reference!D$16*List!$H1098)+Reference!D$17,0)</f>
        <v>1830</v>
      </c>
      <c r="L1098" s="35">
        <f>ROUND((Reference!E$16*List!$H1098)+Reference!E$17,0)</f>
        <v>2262</v>
      </c>
      <c r="M1098" s="35">
        <f>ROUND((Reference!F$16*List!$H1098)+Reference!F$17,0)</f>
        <v>2357</v>
      </c>
      <c r="N1098" s="35">
        <f>ROUND((Reference!G$16*List!$H1098)+Reference!G$17,0)</f>
        <v>2668</v>
      </c>
      <c r="O1098" s="35">
        <f>ROUND((Reference!H$16*List!$H1098)+Reference!H$17,0)</f>
        <v>2770</v>
      </c>
      <c r="P1098" s="35">
        <f>ROUND((Reference!I$16*List!$H1098)+Reference!I$17,0)</f>
        <v>2879</v>
      </c>
      <c r="Q1098" s="35">
        <f>ROUND((Reference!J$16*List!$H1098)+Reference!J$17,0)</f>
        <v>3334</v>
      </c>
      <c r="R1098" s="35">
        <f>ROUND((Reference!K$16*List!$H1098)+Reference!K$17,0)</f>
        <v>3439</v>
      </c>
      <c r="S1098" s="35">
        <f>ROUND((Reference!L$16*List!$H1098)+Reference!L$17,0)</f>
        <v>3711</v>
      </c>
      <c r="T1098" s="35">
        <f>ROUND((Reference!M$16*List!$H1098)+Reference!M$17,0)</f>
        <v>4432</v>
      </c>
      <c r="U1098" s="35">
        <f>ROUND((Reference!N$16*List!$H1098)+Reference!N$17,0)</f>
        <v>17882</v>
      </c>
      <c r="V1098" s="36">
        <f>ROUND((Reference!O$16*List!$H1098)+Reference!O$17,0)</f>
        <v>665</v>
      </c>
      <c r="W1098" s="36">
        <f>ROUND((Reference!P$16*List!$H1098)+Reference!P$17,0)</f>
        <v>937</v>
      </c>
      <c r="X1098" s="36">
        <f>ROUND((Reference!Q$16*List!$H1098)+Reference!Q$17,0)</f>
        <v>468</v>
      </c>
      <c r="Y1098" s="37"/>
      <c r="Z1098" s="4" t="str">
        <f t="shared" si="33"/>
        <v>MC LEAN, Kentucky</v>
      </c>
      <c r="AA1098" s="42" t="s">
        <v>2353</v>
      </c>
      <c r="AB1098" s="38" t="s">
        <v>54</v>
      </c>
      <c r="AC1098" s="43" t="s">
        <v>3222</v>
      </c>
      <c r="AD1098" s="45"/>
      <c r="AE1098">
        <f t="shared" si="34"/>
        <v>0.88070000000000004</v>
      </c>
    </row>
    <row r="1099" spans="1:31" x14ac:dyDescent="0.35">
      <c r="A1099" s="28" t="s">
        <v>3408</v>
      </c>
      <c r="B1099" s="28" t="s">
        <v>3409</v>
      </c>
      <c r="C1099" s="41">
        <v>99918</v>
      </c>
      <c r="D1099" s="30" t="s">
        <v>124</v>
      </c>
      <c r="E1099" s="42" t="s">
        <v>241</v>
      </c>
      <c r="F1099" s="55" t="s">
        <v>3222</v>
      </c>
      <c r="G1099" s="33" t="s">
        <v>64</v>
      </c>
      <c r="H1099" s="44">
        <v>0.7873</v>
      </c>
      <c r="I1099" s="35">
        <f>ROUND((Reference!B$16*List!$H1099)+Reference!B$17,0)</f>
        <v>944</v>
      </c>
      <c r="J1099" s="35">
        <f>ROUND((Reference!C$16*List!$H1099)+Reference!C$17,0)</f>
        <v>1408</v>
      </c>
      <c r="K1099" s="35">
        <f>ROUND((Reference!D$16*List!$H1099)+Reference!D$17,0)</f>
        <v>1687</v>
      </c>
      <c r="L1099" s="35">
        <f>ROUND((Reference!E$16*List!$H1099)+Reference!E$17,0)</f>
        <v>2085</v>
      </c>
      <c r="M1099" s="35">
        <f>ROUND((Reference!F$16*List!$H1099)+Reference!F$17,0)</f>
        <v>2173</v>
      </c>
      <c r="N1099" s="35">
        <f>ROUND((Reference!G$16*List!$H1099)+Reference!G$17,0)</f>
        <v>2459</v>
      </c>
      <c r="O1099" s="35">
        <f>ROUND((Reference!H$16*List!$H1099)+Reference!H$17,0)</f>
        <v>2554</v>
      </c>
      <c r="P1099" s="35">
        <f>ROUND((Reference!I$16*List!$H1099)+Reference!I$17,0)</f>
        <v>2654</v>
      </c>
      <c r="Q1099" s="35">
        <f>ROUND((Reference!J$16*List!$H1099)+Reference!J$17,0)</f>
        <v>3073</v>
      </c>
      <c r="R1099" s="35">
        <f>ROUND((Reference!K$16*List!$H1099)+Reference!K$17,0)</f>
        <v>3170</v>
      </c>
      <c r="S1099" s="35">
        <f>ROUND((Reference!L$16*List!$H1099)+Reference!L$17,0)</f>
        <v>3421</v>
      </c>
      <c r="T1099" s="35">
        <f>ROUND((Reference!M$16*List!$H1099)+Reference!M$17,0)</f>
        <v>4085</v>
      </c>
      <c r="U1099" s="35">
        <f>ROUND((Reference!N$16*List!$H1099)+Reference!N$17,0)</f>
        <v>16484</v>
      </c>
      <c r="V1099" s="36">
        <f>ROUND((Reference!O$16*List!$H1099)+Reference!O$17,0)</f>
        <v>613</v>
      </c>
      <c r="W1099" s="36">
        <f>ROUND((Reference!P$16*List!$H1099)+Reference!P$17,0)</f>
        <v>863</v>
      </c>
      <c r="X1099" s="36">
        <f>ROUND((Reference!Q$16*List!$H1099)+Reference!Q$17,0)</f>
        <v>432</v>
      </c>
      <c r="Y1099" s="37"/>
      <c r="Z1099" s="4" t="str">
        <f t="shared" si="33"/>
        <v>MADISON, Kentucky</v>
      </c>
      <c r="AA1099" s="42" t="s">
        <v>241</v>
      </c>
      <c r="AB1099" s="38" t="s">
        <v>54</v>
      </c>
      <c r="AC1099" s="43" t="s">
        <v>3222</v>
      </c>
      <c r="AD1099" s="45"/>
      <c r="AE1099">
        <f t="shared" si="34"/>
        <v>0.7873</v>
      </c>
    </row>
    <row r="1100" spans="1:31" x14ac:dyDescent="0.35">
      <c r="A1100" s="28" t="s">
        <v>3410</v>
      </c>
      <c r="B1100" s="28" t="s">
        <v>3411</v>
      </c>
      <c r="C1100" s="29">
        <v>99918</v>
      </c>
      <c r="D1100" s="30" t="s">
        <v>124</v>
      </c>
      <c r="E1100" s="31" t="s">
        <v>3412</v>
      </c>
      <c r="F1100" s="55" t="s">
        <v>3222</v>
      </c>
      <c r="G1100" s="33" t="s">
        <v>64</v>
      </c>
      <c r="H1100" s="44">
        <v>0.7873</v>
      </c>
      <c r="I1100" s="35">
        <f>ROUND((Reference!B$16*List!$H1100)+Reference!B$17,0)</f>
        <v>944</v>
      </c>
      <c r="J1100" s="35">
        <f>ROUND((Reference!C$16*List!$H1100)+Reference!C$17,0)</f>
        <v>1408</v>
      </c>
      <c r="K1100" s="35">
        <f>ROUND((Reference!D$16*List!$H1100)+Reference!D$17,0)</f>
        <v>1687</v>
      </c>
      <c r="L1100" s="35">
        <f>ROUND((Reference!E$16*List!$H1100)+Reference!E$17,0)</f>
        <v>2085</v>
      </c>
      <c r="M1100" s="35">
        <f>ROUND((Reference!F$16*List!$H1100)+Reference!F$17,0)</f>
        <v>2173</v>
      </c>
      <c r="N1100" s="35">
        <f>ROUND((Reference!G$16*List!$H1100)+Reference!G$17,0)</f>
        <v>2459</v>
      </c>
      <c r="O1100" s="35">
        <f>ROUND((Reference!H$16*List!$H1100)+Reference!H$17,0)</f>
        <v>2554</v>
      </c>
      <c r="P1100" s="35">
        <f>ROUND((Reference!I$16*List!$H1100)+Reference!I$17,0)</f>
        <v>2654</v>
      </c>
      <c r="Q1100" s="35">
        <f>ROUND((Reference!J$16*List!$H1100)+Reference!J$17,0)</f>
        <v>3073</v>
      </c>
      <c r="R1100" s="35">
        <f>ROUND((Reference!K$16*List!$H1100)+Reference!K$17,0)</f>
        <v>3170</v>
      </c>
      <c r="S1100" s="35">
        <f>ROUND((Reference!L$16*List!$H1100)+Reference!L$17,0)</f>
        <v>3421</v>
      </c>
      <c r="T1100" s="35">
        <f>ROUND((Reference!M$16*List!$H1100)+Reference!M$17,0)</f>
        <v>4085</v>
      </c>
      <c r="U1100" s="35">
        <f>ROUND((Reference!N$16*List!$H1100)+Reference!N$17,0)</f>
        <v>16484</v>
      </c>
      <c r="V1100" s="36">
        <f>ROUND((Reference!O$16*List!$H1100)+Reference!O$17,0)</f>
        <v>613</v>
      </c>
      <c r="W1100" s="36">
        <f>ROUND((Reference!P$16*List!$H1100)+Reference!P$17,0)</f>
        <v>863</v>
      </c>
      <c r="X1100" s="36">
        <f>ROUND((Reference!Q$16*List!$H1100)+Reference!Q$17,0)</f>
        <v>432</v>
      </c>
      <c r="Y1100" s="37"/>
      <c r="Z1100" s="4" t="str">
        <f t="shared" si="33"/>
        <v>MAGOFFIN, Kentucky</v>
      </c>
      <c r="AA1100" s="42" t="s">
        <v>3412</v>
      </c>
      <c r="AB1100" s="38" t="s">
        <v>54</v>
      </c>
      <c r="AC1100" s="43" t="s">
        <v>3222</v>
      </c>
      <c r="AD1100" s="45"/>
      <c r="AE1100">
        <f t="shared" si="34"/>
        <v>0.7873</v>
      </c>
    </row>
    <row r="1101" spans="1:31" x14ac:dyDescent="0.35">
      <c r="A1101" s="28" t="s">
        <v>3413</v>
      </c>
      <c r="B1101" s="28" t="s">
        <v>3414</v>
      </c>
      <c r="C1101" s="41">
        <v>99918</v>
      </c>
      <c r="D1101" s="30" t="s">
        <v>124</v>
      </c>
      <c r="E1101" s="42" t="s">
        <v>249</v>
      </c>
      <c r="F1101" s="55" t="s">
        <v>3222</v>
      </c>
      <c r="G1101" s="33" t="s">
        <v>64</v>
      </c>
      <c r="H1101" s="44">
        <v>0.7873</v>
      </c>
      <c r="I1101" s="35">
        <f>ROUND((Reference!B$16*List!$H1101)+Reference!B$17,0)</f>
        <v>944</v>
      </c>
      <c r="J1101" s="35">
        <f>ROUND((Reference!C$16*List!$H1101)+Reference!C$17,0)</f>
        <v>1408</v>
      </c>
      <c r="K1101" s="35">
        <f>ROUND((Reference!D$16*List!$H1101)+Reference!D$17,0)</f>
        <v>1687</v>
      </c>
      <c r="L1101" s="35">
        <f>ROUND((Reference!E$16*List!$H1101)+Reference!E$17,0)</f>
        <v>2085</v>
      </c>
      <c r="M1101" s="35">
        <f>ROUND((Reference!F$16*List!$H1101)+Reference!F$17,0)</f>
        <v>2173</v>
      </c>
      <c r="N1101" s="35">
        <f>ROUND((Reference!G$16*List!$H1101)+Reference!G$17,0)</f>
        <v>2459</v>
      </c>
      <c r="O1101" s="35">
        <f>ROUND((Reference!H$16*List!$H1101)+Reference!H$17,0)</f>
        <v>2554</v>
      </c>
      <c r="P1101" s="35">
        <f>ROUND((Reference!I$16*List!$H1101)+Reference!I$17,0)</f>
        <v>2654</v>
      </c>
      <c r="Q1101" s="35">
        <f>ROUND((Reference!J$16*List!$H1101)+Reference!J$17,0)</f>
        <v>3073</v>
      </c>
      <c r="R1101" s="35">
        <f>ROUND((Reference!K$16*List!$H1101)+Reference!K$17,0)</f>
        <v>3170</v>
      </c>
      <c r="S1101" s="35">
        <f>ROUND((Reference!L$16*List!$H1101)+Reference!L$17,0)</f>
        <v>3421</v>
      </c>
      <c r="T1101" s="35">
        <f>ROUND((Reference!M$16*List!$H1101)+Reference!M$17,0)</f>
        <v>4085</v>
      </c>
      <c r="U1101" s="35">
        <f>ROUND((Reference!N$16*List!$H1101)+Reference!N$17,0)</f>
        <v>16484</v>
      </c>
      <c r="V1101" s="36">
        <f>ROUND((Reference!O$16*List!$H1101)+Reference!O$17,0)</f>
        <v>613</v>
      </c>
      <c r="W1101" s="36">
        <f>ROUND((Reference!P$16*List!$H1101)+Reference!P$17,0)</f>
        <v>863</v>
      </c>
      <c r="X1101" s="36">
        <f>ROUND((Reference!Q$16*List!$H1101)+Reference!Q$17,0)</f>
        <v>432</v>
      </c>
      <c r="Y1101" s="37"/>
      <c r="Z1101" s="4" t="str">
        <f t="shared" si="33"/>
        <v>MARION, Kentucky</v>
      </c>
      <c r="AA1101" s="42" t="s">
        <v>249</v>
      </c>
      <c r="AB1101" s="38" t="s">
        <v>54</v>
      </c>
      <c r="AC1101" s="43" t="s">
        <v>3222</v>
      </c>
      <c r="AD1101" s="45"/>
      <c r="AE1101">
        <f t="shared" si="34"/>
        <v>0.7873</v>
      </c>
    </row>
    <row r="1102" spans="1:31" x14ac:dyDescent="0.35">
      <c r="A1102" s="28" t="s">
        <v>3415</v>
      </c>
      <c r="B1102" s="28" t="s">
        <v>3416</v>
      </c>
      <c r="C1102" s="41">
        <v>99918</v>
      </c>
      <c r="D1102" s="30" t="s">
        <v>124</v>
      </c>
      <c r="E1102" s="42" t="s">
        <v>253</v>
      </c>
      <c r="F1102" s="55" t="s">
        <v>3222</v>
      </c>
      <c r="G1102" s="33" t="s">
        <v>64</v>
      </c>
      <c r="H1102" s="44">
        <v>0.7873</v>
      </c>
      <c r="I1102" s="35">
        <f>ROUND((Reference!B$16*List!$H1102)+Reference!B$17,0)</f>
        <v>944</v>
      </c>
      <c r="J1102" s="35">
        <f>ROUND((Reference!C$16*List!$H1102)+Reference!C$17,0)</f>
        <v>1408</v>
      </c>
      <c r="K1102" s="35">
        <f>ROUND((Reference!D$16*List!$H1102)+Reference!D$17,0)</f>
        <v>1687</v>
      </c>
      <c r="L1102" s="35">
        <f>ROUND((Reference!E$16*List!$H1102)+Reference!E$17,0)</f>
        <v>2085</v>
      </c>
      <c r="M1102" s="35">
        <f>ROUND((Reference!F$16*List!$H1102)+Reference!F$17,0)</f>
        <v>2173</v>
      </c>
      <c r="N1102" s="35">
        <f>ROUND((Reference!G$16*List!$H1102)+Reference!G$17,0)</f>
        <v>2459</v>
      </c>
      <c r="O1102" s="35">
        <f>ROUND((Reference!H$16*List!$H1102)+Reference!H$17,0)</f>
        <v>2554</v>
      </c>
      <c r="P1102" s="35">
        <f>ROUND((Reference!I$16*List!$H1102)+Reference!I$17,0)</f>
        <v>2654</v>
      </c>
      <c r="Q1102" s="35">
        <f>ROUND((Reference!J$16*List!$H1102)+Reference!J$17,0)</f>
        <v>3073</v>
      </c>
      <c r="R1102" s="35">
        <f>ROUND((Reference!K$16*List!$H1102)+Reference!K$17,0)</f>
        <v>3170</v>
      </c>
      <c r="S1102" s="35">
        <f>ROUND((Reference!L$16*List!$H1102)+Reference!L$17,0)</f>
        <v>3421</v>
      </c>
      <c r="T1102" s="35">
        <f>ROUND((Reference!M$16*List!$H1102)+Reference!M$17,0)</f>
        <v>4085</v>
      </c>
      <c r="U1102" s="35">
        <f>ROUND((Reference!N$16*List!$H1102)+Reference!N$17,0)</f>
        <v>16484</v>
      </c>
      <c r="V1102" s="36">
        <f>ROUND((Reference!O$16*List!$H1102)+Reference!O$17,0)</f>
        <v>613</v>
      </c>
      <c r="W1102" s="36">
        <f>ROUND((Reference!P$16*List!$H1102)+Reference!P$17,0)</f>
        <v>863</v>
      </c>
      <c r="X1102" s="36">
        <f>ROUND((Reference!Q$16*List!$H1102)+Reference!Q$17,0)</f>
        <v>432</v>
      </c>
      <c r="Y1102" s="37"/>
      <c r="Z1102" s="4" t="str">
        <f t="shared" si="33"/>
        <v>MARSHALL, Kentucky</v>
      </c>
      <c r="AA1102" s="42" t="s">
        <v>253</v>
      </c>
      <c r="AB1102" s="38" t="s">
        <v>54</v>
      </c>
      <c r="AC1102" s="43" t="s">
        <v>3222</v>
      </c>
      <c r="AD1102" s="45"/>
      <c r="AE1102">
        <f t="shared" si="34"/>
        <v>0.7873</v>
      </c>
    </row>
    <row r="1103" spans="1:31" x14ac:dyDescent="0.35">
      <c r="A1103" s="28" t="s">
        <v>3417</v>
      </c>
      <c r="B1103" s="28" t="s">
        <v>3418</v>
      </c>
      <c r="C1103" s="29">
        <v>99918</v>
      </c>
      <c r="D1103" s="30" t="s">
        <v>124</v>
      </c>
      <c r="E1103" s="31" t="s">
        <v>1493</v>
      </c>
      <c r="F1103" s="55" t="s">
        <v>3222</v>
      </c>
      <c r="G1103" s="33" t="s">
        <v>64</v>
      </c>
      <c r="H1103" s="44">
        <v>0.7873</v>
      </c>
      <c r="I1103" s="35">
        <f>ROUND((Reference!B$16*List!$H1103)+Reference!B$17,0)</f>
        <v>944</v>
      </c>
      <c r="J1103" s="35">
        <f>ROUND((Reference!C$16*List!$H1103)+Reference!C$17,0)</f>
        <v>1408</v>
      </c>
      <c r="K1103" s="35">
        <f>ROUND((Reference!D$16*List!$H1103)+Reference!D$17,0)</f>
        <v>1687</v>
      </c>
      <c r="L1103" s="35">
        <f>ROUND((Reference!E$16*List!$H1103)+Reference!E$17,0)</f>
        <v>2085</v>
      </c>
      <c r="M1103" s="35">
        <f>ROUND((Reference!F$16*List!$H1103)+Reference!F$17,0)</f>
        <v>2173</v>
      </c>
      <c r="N1103" s="35">
        <f>ROUND((Reference!G$16*List!$H1103)+Reference!G$17,0)</f>
        <v>2459</v>
      </c>
      <c r="O1103" s="35">
        <f>ROUND((Reference!H$16*List!$H1103)+Reference!H$17,0)</f>
        <v>2554</v>
      </c>
      <c r="P1103" s="35">
        <f>ROUND((Reference!I$16*List!$H1103)+Reference!I$17,0)</f>
        <v>2654</v>
      </c>
      <c r="Q1103" s="35">
        <f>ROUND((Reference!J$16*List!$H1103)+Reference!J$17,0)</f>
        <v>3073</v>
      </c>
      <c r="R1103" s="35">
        <f>ROUND((Reference!K$16*List!$H1103)+Reference!K$17,0)</f>
        <v>3170</v>
      </c>
      <c r="S1103" s="35">
        <f>ROUND((Reference!L$16*List!$H1103)+Reference!L$17,0)</f>
        <v>3421</v>
      </c>
      <c r="T1103" s="35">
        <f>ROUND((Reference!M$16*List!$H1103)+Reference!M$17,0)</f>
        <v>4085</v>
      </c>
      <c r="U1103" s="35">
        <f>ROUND((Reference!N$16*List!$H1103)+Reference!N$17,0)</f>
        <v>16484</v>
      </c>
      <c r="V1103" s="36">
        <f>ROUND((Reference!O$16*List!$H1103)+Reference!O$17,0)</f>
        <v>613</v>
      </c>
      <c r="W1103" s="36">
        <f>ROUND((Reference!P$16*List!$H1103)+Reference!P$17,0)</f>
        <v>863</v>
      </c>
      <c r="X1103" s="36">
        <f>ROUND((Reference!Q$16*List!$H1103)+Reference!Q$17,0)</f>
        <v>432</v>
      </c>
      <c r="Y1103" s="37"/>
      <c r="Z1103" s="4" t="str">
        <f t="shared" ref="Z1103:Z1166" si="35">CONCATENATE(AA1103, AB1103, AC1103)</f>
        <v>MARTIN, Kentucky</v>
      </c>
      <c r="AA1103" s="42" t="s">
        <v>1493</v>
      </c>
      <c r="AB1103" s="38" t="s">
        <v>54</v>
      </c>
      <c r="AC1103" s="43" t="s">
        <v>3222</v>
      </c>
      <c r="AD1103" s="45"/>
      <c r="AE1103">
        <f t="shared" ref="AE1103:AE1166" si="36">IFERROR(INDEX($AH:$AH,MATCH($C1103,$AF:$AF,0)),"")</f>
        <v>0.7873</v>
      </c>
    </row>
    <row r="1104" spans="1:31" x14ac:dyDescent="0.35">
      <c r="A1104" s="28" t="s">
        <v>3419</v>
      </c>
      <c r="B1104" s="28" t="s">
        <v>3420</v>
      </c>
      <c r="C1104" s="41">
        <v>99918</v>
      </c>
      <c r="D1104" s="30" t="s">
        <v>124</v>
      </c>
      <c r="E1104" s="42" t="s">
        <v>2367</v>
      </c>
      <c r="F1104" s="55" t="s">
        <v>3222</v>
      </c>
      <c r="G1104" s="33" t="s">
        <v>64</v>
      </c>
      <c r="H1104" s="44">
        <v>0.7873</v>
      </c>
      <c r="I1104" s="35">
        <f>ROUND((Reference!B$16*List!$H1104)+Reference!B$17,0)</f>
        <v>944</v>
      </c>
      <c r="J1104" s="35">
        <f>ROUND((Reference!C$16*List!$H1104)+Reference!C$17,0)</f>
        <v>1408</v>
      </c>
      <c r="K1104" s="35">
        <f>ROUND((Reference!D$16*List!$H1104)+Reference!D$17,0)</f>
        <v>1687</v>
      </c>
      <c r="L1104" s="35">
        <f>ROUND((Reference!E$16*List!$H1104)+Reference!E$17,0)</f>
        <v>2085</v>
      </c>
      <c r="M1104" s="35">
        <f>ROUND((Reference!F$16*List!$H1104)+Reference!F$17,0)</f>
        <v>2173</v>
      </c>
      <c r="N1104" s="35">
        <f>ROUND((Reference!G$16*List!$H1104)+Reference!G$17,0)</f>
        <v>2459</v>
      </c>
      <c r="O1104" s="35">
        <f>ROUND((Reference!H$16*List!$H1104)+Reference!H$17,0)</f>
        <v>2554</v>
      </c>
      <c r="P1104" s="35">
        <f>ROUND((Reference!I$16*List!$H1104)+Reference!I$17,0)</f>
        <v>2654</v>
      </c>
      <c r="Q1104" s="35">
        <f>ROUND((Reference!J$16*List!$H1104)+Reference!J$17,0)</f>
        <v>3073</v>
      </c>
      <c r="R1104" s="35">
        <f>ROUND((Reference!K$16*List!$H1104)+Reference!K$17,0)</f>
        <v>3170</v>
      </c>
      <c r="S1104" s="35">
        <f>ROUND((Reference!L$16*List!$H1104)+Reference!L$17,0)</f>
        <v>3421</v>
      </c>
      <c r="T1104" s="35">
        <f>ROUND((Reference!M$16*List!$H1104)+Reference!M$17,0)</f>
        <v>4085</v>
      </c>
      <c r="U1104" s="35">
        <f>ROUND((Reference!N$16*List!$H1104)+Reference!N$17,0)</f>
        <v>16484</v>
      </c>
      <c r="V1104" s="36">
        <f>ROUND((Reference!O$16*List!$H1104)+Reference!O$17,0)</f>
        <v>613</v>
      </c>
      <c r="W1104" s="36">
        <f>ROUND((Reference!P$16*List!$H1104)+Reference!P$17,0)</f>
        <v>863</v>
      </c>
      <c r="X1104" s="36">
        <f>ROUND((Reference!Q$16*List!$H1104)+Reference!Q$17,0)</f>
        <v>432</v>
      </c>
      <c r="Y1104" s="37"/>
      <c r="Z1104" s="4" t="str">
        <f t="shared" si="35"/>
        <v>MASON, Kentucky</v>
      </c>
      <c r="AA1104" s="42" t="s">
        <v>2367</v>
      </c>
      <c r="AB1104" s="38" t="s">
        <v>54</v>
      </c>
      <c r="AC1104" s="43" t="s">
        <v>3222</v>
      </c>
      <c r="AD1104" s="45"/>
      <c r="AE1104">
        <f t="shared" si="36"/>
        <v>0.7873</v>
      </c>
    </row>
    <row r="1105" spans="1:31" x14ac:dyDescent="0.35">
      <c r="A1105" s="28" t="s">
        <v>3421</v>
      </c>
      <c r="B1105" s="28" t="s">
        <v>3422</v>
      </c>
      <c r="C1105" s="41">
        <v>21060</v>
      </c>
      <c r="D1105" s="30" t="s">
        <v>693</v>
      </c>
      <c r="E1105" s="42" t="s">
        <v>3093</v>
      </c>
      <c r="F1105" s="54" t="s">
        <v>3222</v>
      </c>
      <c r="G1105" s="33" t="s">
        <v>53</v>
      </c>
      <c r="H1105" s="44">
        <v>0.8962</v>
      </c>
      <c r="I1105" s="35">
        <f>ROUND((Reference!B$16*List!$H1105)+Reference!B$17,0)</f>
        <v>1037</v>
      </c>
      <c r="J1105" s="35">
        <f>ROUND((Reference!C$16*List!$H1105)+Reference!C$17,0)</f>
        <v>1547</v>
      </c>
      <c r="K1105" s="35">
        <f>ROUND((Reference!D$16*List!$H1105)+Reference!D$17,0)</f>
        <v>1854</v>
      </c>
      <c r="L1105" s="35">
        <f>ROUND((Reference!E$16*List!$H1105)+Reference!E$17,0)</f>
        <v>2292</v>
      </c>
      <c r="M1105" s="35">
        <f>ROUND((Reference!F$16*List!$H1105)+Reference!F$17,0)</f>
        <v>2387</v>
      </c>
      <c r="N1105" s="35">
        <f>ROUND((Reference!G$16*List!$H1105)+Reference!G$17,0)</f>
        <v>2703</v>
      </c>
      <c r="O1105" s="35">
        <f>ROUND((Reference!H$16*List!$H1105)+Reference!H$17,0)</f>
        <v>2806</v>
      </c>
      <c r="P1105" s="35">
        <f>ROUND((Reference!I$16*List!$H1105)+Reference!I$17,0)</f>
        <v>2916</v>
      </c>
      <c r="Q1105" s="35">
        <f>ROUND((Reference!J$16*List!$H1105)+Reference!J$17,0)</f>
        <v>3377</v>
      </c>
      <c r="R1105" s="35">
        <f>ROUND((Reference!K$16*List!$H1105)+Reference!K$17,0)</f>
        <v>3484</v>
      </c>
      <c r="S1105" s="35">
        <f>ROUND((Reference!L$16*List!$H1105)+Reference!L$17,0)</f>
        <v>3759</v>
      </c>
      <c r="T1105" s="35">
        <f>ROUND((Reference!M$16*List!$H1105)+Reference!M$17,0)</f>
        <v>4489</v>
      </c>
      <c r="U1105" s="35">
        <f>ROUND((Reference!N$16*List!$H1105)+Reference!N$17,0)</f>
        <v>18114</v>
      </c>
      <c r="V1105" s="36">
        <f>ROUND((Reference!O$16*List!$H1105)+Reference!O$17,0)</f>
        <v>673</v>
      </c>
      <c r="W1105" s="36">
        <f>ROUND((Reference!P$16*List!$H1105)+Reference!P$17,0)</f>
        <v>949</v>
      </c>
      <c r="X1105" s="36">
        <f>ROUND((Reference!Q$16*List!$H1105)+Reference!Q$17,0)</f>
        <v>474</v>
      </c>
      <c r="Y1105" s="37"/>
      <c r="Z1105" s="4" t="str">
        <f t="shared" si="35"/>
        <v>MEADE, Kentucky</v>
      </c>
      <c r="AA1105" s="42" t="s">
        <v>3093</v>
      </c>
      <c r="AB1105" s="38" t="s">
        <v>54</v>
      </c>
      <c r="AC1105" s="43" t="s">
        <v>3222</v>
      </c>
      <c r="AD1105" s="45"/>
      <c r="AE1105">
        <f t="shared" si="36"/>
        <v>0.8962</v>
      </c>
    </row>
    <row r="1106" spans="1:31" x14ac:dyDescent="0.35">
      <c r="A1106" s="28" t="s">
        <v>3423</v>
      </c>
      <c r="B1106" s="28" t="s">
        <v>3424</v>
      </c>
      <c r="C1106" s="41">
        <v>99918</v>
      </c>
      <c r="D1106" s="30" t="s">
        <v>124</v>
      </c>
      <c r="E1106" s="42" t="s">
        <v>3425</v>
      </c>
      <c r="F1106" s="55" t="s">
        <v>3222</v>
      </c>
      <c r="G1106" s="33" t="s">
        <v>64</v>
      </c>
      <c r="H1106" s="44">
        <v>0.7873</v>
      </c>
      <c r="I1106" s="35">
        <f>ROUND((Reference!B$16*List!$H1106)+Reference!B$17,0)</f>
        <v>944</v>
      </c>
      <c r="J1106" s="35">
        <f>ROUND((Reference!C$16*List!$H1106)+Reference!C$17,0)</f>
        <v>1408</v>
      </c>
      <c r="K1106" s="35">
        <f>ROUND((Reference!D$16*List!$H1106)+Reference!D$17,0)</f>
        <v>1687</v>
      </c>
      <c r="L1106" s="35">
        <f>ROUND((Reference!E$16*List!$H1106)+Reference!E$17,0)</f>
        <v>2085</v>
      </c>
      <c r="M1106" s="35">
        <f>ROUND((Reference!F$16*List!$H1106)+Reference!F$17,0)</f>
        <v>2173</v>
      </c>
      <c r="N1106" s="35">
        <f>ROUND((Reference!G$16*List!$H1106)+Reference!G$17,0)</f>
        <v>2459</v>
      </c>
      <c r="O1106" s="35">
        <f>ROUND((Reference!H$16*List!$H1106)+Reference!H$17,0)</f>
        <v>2554</v>
      </c>
      <c r="P1106" s="35">
        <f>ROUND((Reference!I$16*List!$H1106)+Reference!I$17,0)</f>
        <v>2654</v>
      </c>
      <c r="Q1106" s="35">
        <f>ROUND((Reference!J$16*List!$H1106)+Reference!J$17,0)</f>
        <v>3073</v>
      </c>
      <c r="R1106" s="35">
        <f>ROUND((Reference!K$16*List!$H1106)+Reference!K$17,0)</f>
        <v>3170</v>
      </c>
      <c r="S1106" s="35">
        <f>ROUND((Reference!L$16*List!$H1106)+Reference!L$17,0)</f>
        <v>3421</v>
      </c>
      <c r="T1106" s="35">
        <f>ROUND((Reference!M$16*List!$H1106)+Reference!M$17,0)</f>
        <v>4085</v>
      </c>
      <c r="U1106" s="35">
        <f>ROUND((Reference!N$16*List!$H1106)+Reference!N$17,0)</f>
        <v>16484</v>
      </c>
      <c r="V1106" s="36">
        <f>ROUND((Reference!O$16*List!$H1106)+Reference!O$17,0)</f>
        <v>613</v>
      </c>
      <c r="W1106" s="36">
        <f>ROUND((Reference!P$16*List!$H1106)+Reference!P$17,0)</f>
        <v>863</v>
      </c>
      <c r="X1106" s="36">
        <f>ROUND((Reference!Q$16*List!$H1106)+Reference!Q$17,0)</f>
        <v>432</v>
      </c>
      <c r="Y1106" s="37"/>
      <c r="Z1106" s="4" t="str">
        <f t="shared" si="35"/>
        <v>MENIFEE, Kentucky</v>
      </c>
      <c r="AA1106" s="42" t="s">
        <v>3425</v>
      </c>
      <c r="AB1106" s="38" t="s">
        <v>54</v>
      </c>
      <c r="AC1106" s="43" t="s">
        <v>3222</v>
      </c>
      <c r="AD1106" s="45"/>
      <c r="AE1106">
        <f t="shared" si="36"/>
        <v>0.7873</v>
      </c>
    </row>
    <row r="1107" spans="1:31" x14ac:dyDescent="0.35">
      <c r="A1107" s="28" t="s">
        <v>3426</v>
      </c>
      <c r="B1107" s="28" t="s">
        <v>3427</v>
      </c>
      <c r="C1107" s="41">
        <v>99918</v>
      </c>
      <c r="D1107" s="30" t="s">
        <v>124</v>
      </c>
      <c r="E1107" s="42" t="s">
        <v>2376</v>
      </c>
      <c r="F1107" s="55" t="s">
        <v>3222</v>
      </c>
      <c r="G1107" s="33" t="s">
        <v>64</v>
      </c>
      <c r="H1107" s="44">
        <v>0.7873</v>
      </c>
      <c r="I1107" s="35">
        <f>ROUND((Reference!B$16*List!$H1107)+Reference!B$17,0)</f>
        <v>944</v>
      </c>
      <c r="J1107" s="35">
        <f>ROUND((Reference!C$16*List!$H1107)+Reference!C$17,0)</f>
        <v>1408</v>
      </c>
      <c r="K1107" s="35">
        <f>ROUND((Reference!D$16*List!$H1107)+Reference!D$17,0)</f>
        <v>1687</v>
      </c>
      <c r="L1107" s="35">
        <f>ROUND((Reference!E$16*List!$H1107)+Reference!E$17,0)</f>
        <v>2085</v>
      </c>
      <c r="M1107" s="35">
        <f>ROUND((Reference!F$16*List!$H1107)+Reference!F$17,0)</f>
        <v>2173</v>
      </c>
      <c r="N1107" s="35">
        <f>ROUND((Reference!G$16*List!$H1107)+Reference!G$17,0)</f>
        <v>2459</v>
      </c>
      <c r="O1107" s="35">
        <f>ROUND((Reference!H$16*List!$H1107)+Reference!H$17,0)</f>
        <v>2554</v>
      </c>
      <c r="P1107" s="35">
        <f>ROUND((Reference!I$16*List!$H1107)+Reference!I$17,0)</f>
        <v>2654</v>
      </c>
      <c r="Q1107" s="35">
        <f>ROUND((Reference!J$16*List!$H1107)+Reference!J$17,0)</f>
        <v>3073</v>
      </c>
      <c r="R1107" s="35">
        <f>ROUND((Reference!K$16*List!$H1107)+Reference!K$17,0)</f>
        <v>3170</v>
      </c>
      <c r="S1107" s="35">
        <f>ROUND((Reference!L$16*List!$H1107)+Reference!L$17,0)</f>
        <v>3421</v>
      </c>
      <c r="T1107" s="35">
        <f>ROUND((Reference!M$16*List!$H1107)+Reference!M$17,0)</f>
        <v>4085</v>
      </c>
      <c r="U1107" s="35">
        <f>ROUND((Reference!N$16*List!$H1107)+Reference!N$17,0)</f>
        <v>16484</v>
      </c>
      <c r="V1107" s="36">
        <f>ROUND((Reference!O$16*List!$H1107)+Reference!O$17,0)</f>
        <v>613</v>
      </c>
      <c r="W1107" s="36">
        <f>ROUND((Reference!P$16*List!$H1107)+Reference!P$17,0)</f>
        <v>863</v>
      </c>
      <c r="X1107" s="36">
        <f>ROUND((Reference!Q$16*List!$H1107)+Reference!Q$17,0)</f>
        <v>432</v>
      </c>
      <c r="Y1107" s="37"/>
      <c r="Z1107" s="4" t="str">
        <f t="shared" si="35"/>
        <v>MERCER, Kentucky</v>
      </c>
      <c r="AA1107" s="42" t="s">
        <v>2376</v>
      </c>
      <c r="AB1107" s="38" t="s">
        <v>54</v>
      </c>
      <c r="AC1107" s="43" t="s">
        <v>3222</v>
      </c>
      <c r="AD1107" s="45"/>
      <c r="AE1107">
        <f t="shared" si="36"/>
        <v>0.7873</v>
      </c>
    </row>
    <row r="1108" spans="1:31" x14ac:dyDescent="0.35">
      <c r="A1108" s="28" t="s">
        <v>3428</v>
      </c>
      <c r="B1108" s="28" t="s">
        <v>3429</v>
      </c>
      <c r="C1108" s="41">
        <v>99918</v>
      </c>
      <c r="D1108" s="30" t="s">
        <v>124</v>
      </c>
      <c r="E1108" s="42" t="s">
        <v>3430</v>
      </c>
      <c r="F1108" s="55" t="s">
        <v>3222</v>
      </c>
      <c r="G1108" s="33" t="s">
        <v>64</v>
      </c>
      <c r="H1108" s="44">
        <v>0.7873</v>
      </c>
      <c r="I1108" s="35">
        <f>ROUND((Reference!B$16*List!$H1108)+Reference!B$17,0)</f>
        <v>944</v>
      </c>
      <c r="J1108" s="35">
        <f>ROUND((Reference!C$16*List!$H1108)+Reference!C$17,0)</f>
        <v>1408</v>
      </c>
      <c r="K1108" s="35">
        <f>ROUND((Reference!D$16*List!$H1108)+Reference!D$17,0)</f>
        <v>1687</v>
      </c>
      <c r="L1108" s="35">
        <f>ROUND((Reference!E$16*List!$H1108)+Reference!E$17,0)</f>
        <v>2085</v>
      </c>
      <c r="M1108" s="35">
        <f>ROUND((Reference!F$16*List!$H1108)+Reference!F$17,0)</f>
        <v>2173</v>
      </c>
      <c r="N1108" s="35">
        <f>ROUND((Reference!G$16*List!$H1108)+Reference!G$17,0)</f>
        <v>2459</v>
      </c>
      <c r="O1108" s="35">
        <f>ROUND((Reference!H$16*List!$H1108)+Reference!H$17,0)</f>
        <v>2554</v>
      </c>
      <c r="P1108" s="35">
        <f>ROUND((Reference!I$16*List!$H1108)+Reference!I$17,0)</f>
        <v>2654</v>
      </c>
      <c r="Q1108" s="35">
        <f>ROUND((Reference!J$16*List!$H1108)+Reference!J$17,0)</f>
        <v>3073</v>
      </c>
      <c r="R1108" s="35">
        <f>ROUND((Reference!K$16*List!$H1108)+Reference!K$17,0)</f>
        <v>3170</v>
      </c>
      <c r="S1108" s="35">
        <f>ROUND((Reference!L$16*List!$H1108)+Reference!L$17,0)</f>
        <v>3421</v>
      </c>
      <c r="T1108" s="35">
        <f>ROUND((Reference!M$16*List!$H1108)+Reference!M$17,0)</f>
        <v>4085</v>
      </c>
      <c r="U1108" s="35">
        <f>ROUND((Reference!N$16*List!$H1108)+Reference!N$17,0)</f>
        <v>16484</v>
      </c>
      <c r="V1108" s="36">
        <f>ROUND((Reference!O$16*List!$H1108)+Reference!O$17,0)</f>
        <v>613</v>
      </c>
      <c r="W1108" s="36">
        <f>ROUND((Reference!P$16*List!$H1108)+Reference!P$17,0)</f>
        <v>863</v>
      </c>
      <c r="X1108" s="36">
        <f>ROUND((Reference!Q$16*List!$H1108)+Reference!Q$17,0)</f>
        <v>432</v>
      </c>
      <c r="Y1108" s="37"/>
      <c r="Z1108" s="4" t="str">
        <f t="shared" si="35"/>
        <v>METCALFE, Kentucky</v>
      </c>
      <c r="AA1108" s="42" t="s">
        <v>3430</v>
      </c>
      <c r="AB1108" s="38" t="s">
        <v>54</v>
      </c>
      <c r="AC1108" s="43" t="s">
        <v>3222</v>
      </c>
      <c r="AD1108" s="45"/>
      <c r="AE1108">
        <f t="shared" si="36"/>
        <v>0.7873</v>
      </c>
    </row>
    <row r="1109" spans="1:31" x14ac:dyDescent="0.35">
      <c r="A1109" s="28" t="s">
        <v>3431</v>
      </c>
      <c r="B1109" s="28" t="s">
        <v>3432</v>
      </c>
      <c r="C1109" s="41">
        <v>99918</v>
      </c>
      <c r="D1109" s="30" t="s">
        <v>124</v>
      </c>
      <c r="E1109" s="42" t="s">
        <v>262</v>
      </c>
      <c r="F1109" s="55" t="s">
        <v>3222</v>
      </c>
      <c r="G1109" s="33" t="s">
        <v>64</v>
      </c>
      <c r="H1109" s="44">
        <v>0.7873</v>
      </c>
      <c r="I1109" s="35">
        <f>ROUND((Reference!B$16*List!$H1109)+Reference!B$17,0)</f>
        <v>944</v>
      </c>
      <c r="J1109" s="35">
        <f>ROUND((Reference!C$16*List!$H1109)+Reference!C$17,0)</f>
        <v>1408</v>
      </c>
      <c r="K1109" s="35">
        <f>ROUND((Reference!D$16*List!$H1109)+Reference!D$17,0)</f>
        <v>1687</v>
      </c>
      <c r="L1109" s="35">
        <f>ROUND((Reference!E$16*List!$H1109)+Reference!E$17,0)</f>
        <v>2085</v>
      </c>
      <c r="M1109" s="35">
        <f>ROUND((Reference!F$16*List!$H1109)+Reference!F$17,0)</f>
        <v>2173</v>
      </c>
      <c r="N1109" s="35">
        <f>ROUND((Reference!G$16*List!$H1109)+Reference!G$17,0)</f>
        <v>2459</v>
      </c>
      <c r="O1109" s="35">
        <f>ROUND((Reference!H$16*List!$H1109)+Reference!H$17,0)</f>
        <v>2554</v>
      </c>
      <c r="P1109" s="35">
        <f>ROUND((Reference!I$16*List!$H1109)+Reference!I$17,0)</f>
        <v>2654</v>
      </c>
      <c r="Q1109" s="35">
        <f>ROUND((Reference!J$16*List!$H1109)+Reference!J$17,0)</f>
        <v>3073</v>
      </c>
      <c r="R1109" s="35">
        <f>ROUND((Reference!K$16*List!$H1109)+Reference!K$17,0)</f>
        <v>3170</v>
      </c>
      <c r="S1109" s="35">
        <f>ROUND((Reference!L$16*List!$H1109)+Reference!L$17,0)</f>
        <v>3421</v>
      </c>
      <c r="T1109" s="35">
        <f>ROUND((Reference!M$16*List!$H1109)+Reference!M$17,0)</f>
        <v>4085</v>
      </c>
      <c r="U1109" s="35">
        <f>ROUND((Reference!N$16*List!$H1109)+Reference!N$17,0)</f>
        <v>16484</v>
      </c>
      <c r="V1109" s="36">
        <f>ROUND((Reference!O$16*List!$H1109)+Reference!O$17,0)</f>
        <v>613</v>
      </c>
      <c r="W1109" s="36">
        <f>ROUND((Reference!P$16*List!$H1109)+Reference!P$17,0)</f>
        <v>863</v>
      </c>
      <c r="X1109" s="36">
        <f>ROUND((Reference!Q$16*List!$H1109)+Reference!Q$17,0)</f>
        <v>432</v>
      </c>
      <c r="Y1109" s="37"/>
      <c r="Z1109" s="4" t="str">
        <f t="shared" si="35"/>
        <v>MONROE, Kentucky</v>
      </c>
      <c r="AA1109" s="42" t="s">
        <v>262</v>
      </c>
      <c r="AB1109" s="38" t="s">
        <v>54</v>
      </c>
      <c r="AC1109" s="43" t="s">
        <v>3222</v>
      </c>
      <c r="AD1109" s="45"/>
      <c r="AE1109">
        <f t="shared" si="36"/>
        <v>0.7873</v>
      </c>
    </row>
    <row r="1110" spans="1:31" x14ac:dyDescent="0.35">
      <c r="A1110" s="28" t="s">
        <v>3433</v>
      </c>
      <c r="B1110" s="28" t="s">
        <v>3434</v>
      </c>
      <c r="C1110" s="41">
        <v>99918</v>
      </c>
      <c r="D1110" s="30" t="s">
        <v>124</v>
      </c>
      <c r="E1110" s="42" t="s">
        <v>266</v>
      </c>
      <c r="F1110" s="55" t="s">
        <v>3222</v>
      </c>
      <c r="G1110" s="33" t="s">
        <v>64</v>
      </c>
      <c r="H1110" s="40">
        <v>0.7873</v>
      </c>
      <c r="I1110" s="35">
        <f>ROUND((Reference!B$16*List!$H1110)+Reference!B$17,0)</f>
        <v>944</v>
      </c>
      <c r="J1110" s="35">
        <f>ROUND((Reference!C$16*List!$H1110)+Reference!C$17,0)</f>
        <v>1408</v>
      </c>
      <c r="K1110" s="35">
        <f>ROUND((Reference!D$16*List!$H1110)+Reference!D$17,0)</f>
        <v>1687</v>
      </c>
      <c r="L1110" s="35">
        <f>ROUND((Reference!E$16*List!$H1110)+Reference!E$17,0)</f>
        <v>2085</v>
      </c>
      <c r="M1110" s="35">
        <f>ROUND((Reference!F$16*List!$H1110)+Reference!F$17,0)</f>
        <v>2173</v>
      </c>
      <c r="N1110" s="35">
        <f>ROUND((Reference!G$16*List!$H1110)+Reference!G$17,0)</f>
        <v>2459</v>
      </c>
      <c r="O1110" s="35">
        <f>ROUND((Reference!H$16*List!$H1110)+Reference!H$17,0)</f>
        <v>2554</v>
      </c>
      <c r="P1110" s="35">
        <f>ROUND((Reference!I$16*List!$H1110)+Reference!I$17,0)</f>
        <v>2654</v>
      </c>
      <c r="Q1110" s="35">
        <f>ROUND((Reference!J$16*List!$H1110)+Reference!J$17,0)</f>
        <v>3073</v>
      </c>
      <c r="R1110" s="35">
        <f>ROUND((Reference!K$16*List!$H1110)+Reference!K$17,0)</f>
        <v>3170</v>
      </c>
      <c r="S1110" s="35">
        <f>ROUND((Reference!L$16*List!$H1110)+Reference!L$17,0)</f>
        <v>3421</v>
      </c>
      <c r="T1110" s="35">
        <f>ROUND((Reference!M$16*List!$H1110)+Reference!M$17,0)</f>
        <v>4085</v>
      </c>
      <c r="U1110" s="35">
        <f>ROUND((Reference!N$16*List!$H1110)+Reference!N$17,0)</f>
        <v>16484</v>
      </c>
      <c r="V1110" s="36">
        <f>ROUND((Reference!O$16*List!$H1110)+Reference!O$17,0)</f>
        <v>613</v>
      </c>
      <c r="W1110" s="36">
        <f>ROUND((Reference!P$16*List!$H1110)+Reference!P$17,0)</f>
        <v>863</v>
      </c>
      <c r="X1110" s="36">
        <f>ROUND((Reference!Q$16*List!$H1110)+Reference!Q$17,0)</f>
        <v>432</v>
      </c>
      <c r="Y1110" s="37"/>
      <c r="Z1110" s="4" t="str">
        <f t="shared" si="35"/>
        <v>MONTGOMERY, Kentucky</v>
      </c>
      <c r="AA1110" s="31" t="s">
        <v>266</v>
      </c>
      <c r="AB1110" s="38" t="s">
        <v>54</v>
      </c>
      <c r="AC1110" s="32" t="s">
        <v>3222</v>
      </c>
      <c r="AD1110" s="39"/>
      <c r="AE1110">
        <f t="shared" si="36"/>
        <v>0.7873</v>
      </c>
    </row>
    <row r="1111" spans="1:31" x14ac:dyDescent="0.35">
      <c r="A1111" s="28" t="s">
        <v>3435</v>
      </c>
      <c r="B1111" s="28" t="s">
        <v>3436</v>
      </c>
      <c r="C1111" s="41">
        <v>99918</v>
      </c>
      <c r="D1111" s="30" t="s">
        <v>124</v>
      </c>
      <c r="E1111" s="42" t="s">
        <v>270</v>
      </c>
      <c r="F1111" s="55" t="s">
        <v>3222</v>
      </c>
      <c r="G1111" s="33" t="s">
        <v>64</v>
      </c>
      <c r="H1111" s="40">
        <v>0.7873</v>
      </c>
      <c r="I1111" s="35">
        <f>ROUND((Reference!B$16*List!$H1111)+Reference!B$17,0)</f>
        <v>944</v>
      </c>
      <c r="J1111" s="35">
        <f>ROUND((Reference!C$16*List!$H1111)+Reference!C$17,0)</f>
        <v>1408</v>
      </c>
      <c r="K1111" s="35">
        <f>ROUND((Reference!D$16*List!$H1111)+Reference!D$17,0)</f>
        <v>1687</v>
      </c>
      <c r="L1111" s="35">
        <f>ROUND((Reference!E$16*List!$H1111)+Reference!E$17,0)</f>
        <v>2085</v>
      </c>
      <c r="M1111" s="35">
        <f>ROUND((Reference!F$16*List!$H1111)+Reference!F$17,0)</f>
        <v>2173</v>
      </c>
      <c r="N1111" s="35">
        <f>ROUND((Reference!G$16*List!$H1111)+Reference!G$17,0)</f>
        <v>2459</v>
      </c>
      <c r="O1111" s="35">
        <f>ROUND((Reference!H$16*List!$H1111)+Reference!H$17,0)</f>
        <v>2554</v>
      </c>
      <c r="P1111" s="35">
        <f>ROUND((Reference!I$16*List!$H1111)+Reference!I$17,0)</f>
        <v>2654</v>
      </c>
      <c r="Q1111" s="35">
        <f>ROUND((Reference!J$16*List!$H1111)+Reference!J$17,0)</f>
        <v>3073</v>
      </c>
      <c r="R1111" s="35">
        <f>ROUND((Reference!K$16*List!$H1111)+Reference!K$17,0)</f>
        <v>3170</v>
      </c>
      <c r="S1111" s="35">
        <f>ROUND((Reference!L$16*List!$H1111)+Reference!L$17,0)</f>
        <v>3421</v>
      </c>
      <c r="T1111" s="35">
        <f>ROUND((Reference!M$16*List!$H1111)+Reference!M$17,0)</f>
        <v>4085</v>
      </c>
      <c r="U1111" s="35">
        <f>ROUND((Reference!N$16*List!$H1111)+Reference!N$17,0)</f>
        <v>16484</v>
      </c>
      <c r="V1111" s="36">
        <f>ROUND((Reference!O$16*List!$H1111)+Reference!O$17,0)</f>
        <v>613</v>
      </c>
      <c r="W1111" s="36">
        <f>ROUND((Reference!P$16*List!$H1111)+Reference!P$17,0)</f>
        <v>863</v>
      </c>
      <c r="X1111" s="36">
        <f>ROUND((Reference!Q$16*List!$H1111)+Reference!Q$17,0)</f>
        <v>432</v>
      </c>
      <c r="Y1111" s="37"/>
      <c r="Z1111" s="4" t="str">
        <f t="shared" si="35"/>
        <v>MORGAN, Kentucky</v>
      </c>
      <c r="AA1111" s="31" t="s">
        <v>270</v>
      </c>
      <c r="AB1111" s="38" t="s">
        <v>54</v>
      </c>
      <c r="AC1111" s="32" t="s">
        <v>3222</v>
      </c>
      <c r="AD1111" s="39"/>
      <c r="AE1111">
        <f t="shared" si="36"/>
        <v>0.7873</v>
      </c>
    </row>
    <row r="1112" spans="1:31" x14ac:dyDescent="0.35">
      <c r="A1112" s="28" t="s">
        <v>3437</v>
      </c>
      <c r="B1112" s="28" t="s">
        <v>3438</v>
      </c>
      <c r="C1112" s="29">
        <v>99918</v>
      </c>
      <c r="D1112" s="30" t="s">
        <v>124</v>
      </c>
      <c r="E1112" s="31" t="s">
        <v>3439</v>
      </c>
      <c r="F1112" s="55" t="s">
        <v>3222</v>
      </c>
      <c r="G1112" s="33" t="s">
        <v>64</v>
      </c>
      <c r="H1112" s="44">
        <v>0.7873</v>
      </c>
      <c r="I1112" s="35">
        <f>ROUND((Reference!B$16*List!$H1112)+Reference!B$17,0)</f>
        <v>944</v>
      </c>
      <c r="J1112" s="35">
        <f>ROUND((Reference!C$16*List!$H1112)+Reference!C$17,0)</f>
        <v>1408</v>
      </c>
      <c r="K1112" s="35">
        <f>ROUND((Reference!D$16*List!$H1112)+Reference!D$17,0)</f>
        <v>1687</v>
      </c>
      <c r="L1112" s="35">
        <f>ROUND((Reference!E$16*List!$H1112)+Reference!E$17,0)</f>
        <v>2085</v>
      </c>
      <c r="M1112" s="35">
        <f>ROUND((Reference!F$16*List!$H1112)+Reference!F$17,0)</f>
        <v>2173</v>
      </c>
      <c r="N1112" s="35">
        <f>ROUND((Reference!G$16*List!$H1112)+Reference!G$17,0)</f>
        <v>2459</v>
      </c>
      <c r="O1112" s="35">
        <f>ROUND((Reference!H$16*List!$H1112)+Reference!H$17,0)</f>
        <v>2554</v>
      </c>
      <c r="P1112" s="35">
        <f>ROUND((Reference!I$16*List!$H1112)+Reference!I$17,0)</f>
        <v>2654</v>
      </c>
      <c r="Q1112" s="35">
        <f>ROUND((Reference!J$16*List!$H1112)+Reference!J$17,0)</f>
        <v>3073</v>
      </c>
      <c r="R1112" s="35">
        <f>ROUND((Reference!K$16*List!$H1112)+Reference!K$17,0)</f>
        <v>3170</v>
      </c>
      <c r="S1112" s="35">
        <f>ROUND((Reference!L$16*List!$H1112)+Reference!L$17,0)</f>
        <v>3421</v>
      </c>
      <c r="T1112" s="35">
        <f>ROUND((Reference!M$16*List!$H1112)+Reference!M$17,0)</f>
        <v>4085</v>
      </c>
      <c r="U1112" s="35">
        <f>ROUND((Reference!N$16*List!$H1112)+Reference!N$17,0)</f>
        <v>16484</v>
      </c>
      <c r="V1112" s="36">
        <f>ROUND((Reference!O$16*List!$H1112)+Reference!O$17,0)</f>
        <v>613</v>
      </c>
      <c r="W1112" s="36">
        <f>ROUND((Reference!P$16*List!$H1112)+Reference!P$17,0)</f>
        <v>863</v>
      </c>
      <c r="X1112" s="36">
        <f>ROUND((Reference!Q$16*List!$H1112)+Reference!Q$17,0)</f>
        <v>432</v>
      </c>
      <c r="Y1112" s="37"/>
      <c r="Z1112" s="4" t="str">
        <f t="shared" si="35"/>
        <v>MUHLENBERG, Kentucky</v>
      </c>
      <c r="AA1112" s="42" t="s">
        <v>3439</v>
      </c>
      <c r="AB1112" s="38" t="s">
        <v>54</v>
      </c>
      <c r="AC1112" s="43" t="s">
        <v>3222</v>
      </c>
      <c r="AD1112" s="45"/>
      <c r="AE1112">
        <f t="shared" si="36"/>
        <v>0.7873</v>
      </c>
    </row>
    <row r="1113" spans="1:31" x14ac:dyDescent="0.35">
      <c r="A1113" s="28" t="s">
        <v>3440</v>
      </c>
      <c r="B1113" s="28" t="s">
        <v>3441</v>
      </c>
      <c r="C1113" s="29">
        <v>99918</v>
      </c>
      <c r="D1113" s="30" t="s">
        <v>124</v>
      </c>
      <c r="E1113" s="31" t="s">
        <v>3442</v>
      </c>
      <c r="F1113" s="55" t="s">
        <v>3222</v>
      </c>
      <c r="G1113" s="33" t="s">
        <v>64</v>
      </c>
      <c r="H1113" s="44">
        <v>0.7873</v>
      </c>
      <c r="I1113" s="35">
        <f>ROUND((Reference!B$16*List!$H1113)+Reference!B$17,0)</f>
        <v>944</v>
      </c>
      <c r="J1113" s="35">
        <f>ROUND((Reference!C$16*List!$H1113)+Reference!C$17,0)</f>
        <v>1408</v>
      </c>
      <c r="K1113" s="35">
        <f>ROUND((Reference!D$16*List!$H1113)+Reference!D$17,0)</f>
        <v>1687</v>
      </c>
      <c r="L1113" s="35">
        <f>ROUND((Reference!E$16*List!$H1113)+Reference!E$17,0)</f>
        <v>2085</v>
      </c>
      <c r="M1113" s="35">
        <f>ROUND((Reference!F$16*List!$H1113)+Reference!F$17,0)</f>
        <v>2173</v>
      </c>
      <c r="N1113" s="35">
        <f>ROUND((Reference!G$16*List!$H1113)+Reference!G$17,0)</f>
        <v>2459</v>
      </c>
      <c r="O1113" s="35">
        <f>ROUND((Reference!H$16*List!$H1113)+Reference!H$17,0)</f>
        <v>2554</v>
      </c>
      <c r="P1113" s="35">
        <f>ROUND((Reference!I$16*List!$H1113)+Reference!I$17,0)</f>
        <v>2654</v>
      </c>
      <c r="Q1113" s="35">
        <f>ROUND((Reference!J$16*List!$H1113)+Reference!J$17,0)</f>
        <v>3073</v>
      </c>
      <c r="R1113" s="35">
        <f>ROUND((Reference!K$16*List!$H1113)+Reference!K$17,0)</f>
        <v>3170</v>
      </c>
      <c r="S1113" s="35">
        <f>ROUND((Reference!L$16*List!$H1113)+Reference!L$17,0)</f>
        <v>3421</v>
      </c>
      <c r="T1113" s="35">
        <f>ROUND((Reference!M$16*List!$H1113)+Reference!M$17,0)</f>
        <v>4085</v>
      </c>
      <c r="U1113" s="35">
        <f>ROUND((Reference!N$16*List!$H1113)+Reference!N$17,0)</f>
        <v>16484</v>
      </c>
      <c r="V1113" s="36">
        <f>ROUND((Reference!O$16*List!$H1113)+Reference!O$17,0)</f>
        <v>613</v>
      </c>
      <c r="W1113" s="36">
        <f>ROUND((Reference!P$16*List!$H1113)+Reference!P$17,0)</f>
        <v>863</v>
      </c>
      <c r="X1113" s="36">
        <f>ROUND((Reference!Q$16*List!$H1113)+Reference!Q$17,0)</f>
        <v>432</v>
      </c>
      <c r="Y1113" s="37"/>
      <c r="Z1113" s="4" t="str">
        <f t="shared" si="35"/>
        <v>NELSON, Kentucky</v>
      </c>
      <c r="AA1113" s="42" t="s">
        <v>3442</v>
      </c>
      <c r="AB1113" s="38" t="s">
        <v>54</v>
      </c>
      <c r="AC1113" s="43" t="s">
        <v>3222</v>
      </c>
      <c r="AD1113" s="45"/>
      <c r="AE1113">
        <f t="shared" si="36"/>
        <v>0.7873</v>
      </c>
    </row>
    <row r="1114" spans="1:31" x14ac:dyDescent="0.35">
      <c r="A1114" s="28" t="s">
        <v>3443</v>
      </c>
      <c r="B1114" s="28" t="s">
        <v>3444</v>
      </c>
      <c r="C1114" s="41">
        <v>99918</v>
      </c>
      <c r="D1114" s="30" t="s">
        <v>124</v>
      </c>
      <c r="E1114" s="42" t="s">
        <v>3445</v>
      </c>
      <c r="F1114" s="55" t="s">
        <v>3222</v>
      </c>
      <c r="G1114" s="33" t="s">
        <v>64</v>
      </c>
      <c r="H1114" s="44">
        <v>0.7873</v>
      </c>
      <c r="I1114" s="35">
        <f>ROUND((Reference!B$16*List!$H1114)+Reference!B$17,0)</f>
        <v>944</v>
      </c>
      <c r="J1114" s="35">
        <f>ROUND((Reference!C$16*List!$H1114)+Reference!C$17,0)</f>
        <v>1408</v>
      </c>
      <c r="K1114" s="35">
        <f>ROUND((Reference!D$16*List!$H1114)+Reference!D$17,0)</f>
        <v>1687</v>
      </c>
      <c r="L1114" s="35">
        <f>ROUND((Reference!E$16*List!$H1114)+Reference!E$17,0)</f>
        <v>2085</v>
      </c>
      <c r="M1114" s="35">
        <f>ROUND((Reference!F$16*List!$H1114)+Reference!F$17,0)</f>
        <v>2173</v>
      </c>
      <c r="N1114" s="35">
        <f>ROUND((Reference!G$16*List!$H1114)+Reference!G$17,0)</f>
        <v>2459</v>
      </c>
      <c r="O1114" s="35">
        <f>ROUND((Reference!H$16*List!$H1114)+Reference!H$17,0)</f>
        <v>2554</v>
      </c>
      <c r="P1114" s="35">
        <f>ROUND((Reference!I$16*List!$H1114)+Reference!I$17,0)</f>
        <v>2654</v>
      </c>
      <c r="Q1114" s="35">
        <f>ROUND((Reference!J$16*List!$H1114)+Reference!J$17,0)</f>
        <v>3073</v>
      </c>
      <c r="R1114" s="35">
        <f>ROUND((Reference!K$16*List!$H1114)+Reference!K$17,0)</f>
        <v>3170</v>
      </c>
      <c r="S1114" s="35">
        <f>ROUND((Reference!L$16*List!$H1114)+Reference!L$17,0)</f>
        <v>3421</v>
      </c>
      <c r="T1114" s="35">
        <f>ROUND((Reference!M$16*List!$H1114)+Reference!M$17,0)</f>
        <v>4085</v>
      </c>
      <c r="U1114" s="35">
        <f>ROUND((Reference!N$16*List!$H1114)+Reference!N$17,0)</f>
        <v>16484</v>
      </c>
      <c r="V1114" s="36">
        <f>ROUND((Reference!O$16*List!$H1114)+Reference!O$17,0)</f>
        <v>613</v>
      </c>
      <c r="W1114" s="36">
        <f>ROUND((Reference!P$16*List!$H1114)+Reference!P$17,0)</f>
        <v>863</v>
      </c>
      <c r="X1114" s="36">
        <f>ROUND((Reference!Q$16*List!$H1114)+Reference!Q$17,0)</f>
        <v>432</v>
      </c>
      <c r="Y1114" s="37"/>
      <c r="Z1114" s="4" t="str">
        <f t="shared" si="35"/>
        <v>NICHOLAS, Kentucky</v>
      </c>
      <c r="AA1114" s="42" t="s">
        <v>3445</v>
      </c>
      <c r="AB1114" s="38" t="s">
        <v>54</v>
      </c>
      <c r="AC1114" s="43" t="s">
        <v>3222</v>
      </c>
      <c r="AD1114" s="45"/>
      <c r="AE1114">
        <f t="shared" si="36"/>
        <v>0.7873</v>
      </c>
    </row>
    <row r="1115" spans="1:31" x14ac:dyDescent="0.35">
      <c r="A1115" s="28" t="s">
        <v>3446</v>
      </c>
      <c r="B1115" s="28" t="s">
        <v>3447</v>
      </c>
      <c r="C1115" s="29">
        <v>99918</v>
      </c>
      <c r="D1115" s="30" t="s">
        <v>124</v>
      </c>
      <c r="E1115" s="31" t="s">
        <v>199</v>
      </c>
      <c r="F1115" s="55" t="s">
        <v>3222</v>
      </c>
      <c r="G1115" s="33" t="s">
        <v>64</v>
      </c>
      <c r="H1115" s="44">
        <v>0.7873</v>
      </c>
      <c r="I1115" s="35">
        <f>ROUND((Reference!B$16*List!$H1115)+Reference!B$17,0)</f>
        <v>944</v>
      </c>
      <c r="J1115" s="35">
        <f>ROUND((Reference!C$16*List!$H1115)+Reference!C$17,0)</f>
        <v>1408</v>
      </c>
      <c r="K1115" s="35">
        <f>ROUND((Reference!D$16*List!$H1115)+Reference!D$17,0)</f>
        <v>1687</v>
      </c>
      <c r="L1115" s="35">
        <f>ROUND((Reference!E$16*List!$H1115)+Reference!E$17,0)</f>
        <v>2085</v>
      </c>
      <c r="M1115" s="35">
        <f>ROUND((Reference!F$16*List!$H1115)+Reference!F$17,0)</f>
        <v>2173</v>
      </c>
      <c r="N1115" s="35">
        <f>ROUND((Reference!G$16*List!$H1115)+Reference!G$17,0)</f>
        <v>2459</v>
      </c>
      <c r="O1115" s="35">
        <f>ROUND((Reference!H$16*List!$H1115)+Reference!H$17,0)</f>
        <v>2554</v>
      </c>
      <c r="P1115" s="35">
        <f>ROUND((Reference!I$16*List!$H1115)+Reference!I$17,0)</f>
        <v>2654</v>
      </c>
      <c r="Q1115" s="35">
        <f>ROUND((Reference!J$16*List!$H1115)+Reference!J$17,0)</f>
        <v>3073</v>
      </c>
      <c r="R1115" s="35">
        <f>ROUND((Reference!K$16*List!$H1115)+Reference!K$17,0)</f>
        <v>3170</v>
      </c>
      <c r="S1115" s="35">
        <f>ROUND((Reference!L$16*List!$H1115)+Reference!L$17,0)</f>
        <v>3421</v>
      </c>
      <c r="T1115" s="35">
        <f>ROUND((Reference!M$16*List!$H1115)+Reference!M$17,0)</f>
        <v>4085</v>
      </c>
      <c r="U1115" s="35">
        <f>ROUND((Reference!N$16*List!$H1115)+Reference!N$17,0)</f>
        <v>16484</v>
      </c>
      <c r="V1115" s="36">
        <f>ROUND((Reference!O$16*List!$H1115)+Reference!O$17,0)</f>
        <v>613</v>
      </c>
      <c r="W1115" s="36">
        <f>ROUND((Reference!P$16*List!$H1115)+Reference!P$17,0)</f>
        <v>863</v>
      </c>
      <c r="X1115" s="36">
        <f>ROUND((Reference!Q$16*List!$H1115)+Reference!Q$17,0)</f>
        <v>432</v>
      </c>
      <c r="Y1115" s="37"/>
      <c r="Z1115" s="4" t="str">
        <f t="shared" si="35"/>
        <v>OHIO, Kentucky</v>
      </c>
      <c r="AA1115" s="42" t="s">
        <v>199</v>
      </c>
      <c r="AB1115" s="38" t="s">
        <v>54</v>
      </c>
      <c r="AC1115" s="43" t="s">
        <v>3222</v>
      </c>
      <c r="AD1115" s="45"/>
      <c r="AE1115">
        <f t="shared" si="36"/>
        <v>0.7873</v>
      </c>
    </row>
    <row r="1116" spans="1:31" x14ac:dyDescent="0.35">
      <c r="A1116" s="28" t="s">
        <v>3448</v>
      </c>
      <c r="B1116" s="28" t="s">
        <v>3449</v>
      </c>
      <c r="C1116" s="41">
        <v>31140</v>
      </c>
      <c r="D1116" s="30" t="s">
        <v>1141</v>
      </c>
      <c r="E1116" s="42" t="s">
        <v>3450</v>
      </c>
      <c r="F1116" s="54" t="s">
        <v>3222</v>
      </c>
      <c r="G1116" s="33" t="s">
        <v>53</v>
      </c>
      <c r="H1116" s="44">
        <v>0.87630000000000008</v>
      </c>
      <c r="I1116" s="35">
        <f>ROUND((Reference!B$16*List!$H1116)+Reference!B$17,0)</f>
        <v>1020</v>
      </c>
      <c r="J1116" s="35">
        <f>ROUND((Reference!C$16*List!$H1116)+Reference!C$17,0)</f>
        <v>1522</v>
      </c>
      <c r="K1116" s="35">
        <f>ROUND((Reference!D$16*List!$H1116)+Reference!D$17,0)</f>
        <v>1823</v>
      </c>
      <c r="L1116" s="35">
        <f>ROUND((Reference!E$16*List!$H1116)+Reference!E$17,0)</f>
        <v>2254</v>
      </c>
      <c r="M1116" s="35">
        <f>ROUND((Reference!F$16*List!$H1116)+Reference!F$17,0)</f>
        <v>2348</v>
      </c>
      <c r="N1116" s="35">
        <f>ROUND((Reference!G$16*List!$H1116)+Reference!G$17,0)</f>
        <v>2658</v>
      </c>
      <c r="O1116" s="35">
        <f>ROUND((Reference!H$16*List!$H1116)+Reference!H$17,0)</f>
        <v>2760</v>
      </c>
      <c r="P1116" s="35">
        <f>ROUND((Reference!I$16*List!$H1116)+Reference!I$17,0)</f>
        <v>2868</v>
      </c>
      <c r="Q1116" s="35">
        <f>ROUND((Reference!J$16*List!$H1116)+Reference!J$17,0)</f>
        <v>3321</v>
      </c>
      <c r="R1116" s="35">
        <f>ROUND((Reference!K$16*List!$H1116)+Reference!K$17,0)</f>
        <v>3426</v>
      </c>
      <c r="S1116" s="35">
        <f>ROUND((Reference!L$16*List!$H1116)+Reference!L$17,0)</f>
        <v>3697</v>
      </c>
      <c r="T1116" s="35">
        <f>ROUND((Reference!M$16*List!$H1116)+Reference!M$17,0)</f>
        <v>4416</v>
      </c>
      <c r="U1116" s="35">
        <f>ROUND((Reference!N$16*List!$H1116)+Reference!N$17,0)</f>
        <v>17816</v>
      </c>
      <c r="V1116" s="36">
        <f>ROUND((Reference!O$16*List!$H1116)+Reference!O$17,0)</f>
        <v>662</v>
      </c>
      <c r="W1116" s="36">
        <f>ROUND((Reference!P$16*List!$H1116)+Reference!P$17,0)</f>
        <v>933</v>
      </c>
      <c r="X1116" s="36">
        <f>ROUND((Reference!Q$16*List!$H1116)+Reference!Q$17,0)</f>
        <v>467</v>
      </c>
      <c r="Y1116" s="37"/>
      <c r="Z1116" s="4" t="str">
        <f t="shared" si="35"/>
        <v>OLDHAM, Kentucky</v>
      </c>
      <c r="AA1116" s="42" t="s">
        <v>3450</v>
      </c>
      <c r="AB1116" s="38" t="s">
        <v>54</v>
      </c>
      <c r="AC1116" s="43" t="s">
        <v>3222</v>
      </c>
      <c r="AD1116" s="45"/>
      <c r="AE1116">
        <f t="shared" si="36"/>
        <v>0.87630000000000008</v>
      </c>
    </row>
    <row r="1117" spans="1:31" x14ac:dyDescent="0.35">
      <c r="A1117" s="28" t="s">
        <v>3451</v>
      </c>
      <c r="B1117" s="28" t="s">
        <v>3452</v>
      </c>
      <c r="C1117" s="41">
        <v>99918</v>
      </c>
      <c r="D1117" s="30" t="s">
        <v>124</v>
      </c>
      <c r="E1117" s="42" t="s">
        <v>2609</v>
      </c>
      <c r="F1117" s="55" t="s">
        <v>3222</v>
      </c>
      <c r="G1117" s="33" t="s">
        <v>64</v>
      </c>
      <c r="H1117" s="44">
        <v>0.7873</v>
      </c>
      <c r="I1117" s="35">
        <f>ROUND((Reference!B$16*List!$H1117)+Reference!B$17,0)</f>
        <v>944</v>
      </c>
      <c r="J1117" s="35">
        <f>ROUND((Reference!C$16*List!$H1117)+Reference!C$17,0)</f>
        <v>1408</v>
      </c>
      <c r="K1117" s="35">
        <f>ROUND((Reference!D$16*List!$H1117)+Reference!D$17,0)</f>
        <v>1687</v>
      </c>
      <c r="L1117" s="35">
        <f>ROUND((Reference!E$16*List!$H1117)+Reference!E$17,0)</f>
        <v>2085</v>
      </c>
      <c r="M1117" s="35">
        <f>ROUND((Reference!F$16*List!$H1117)+Reference!F$17,0)</f>
        <v>2173</v>
      </c>
      <c r="N1117" s="35">
        <f>ROUND((Reference!G$16*List!$H1117)+Reference!G$17,0)</f>
        <v>2459</v>
      </c>
      <c r="O1117" s="35">
        <f>ROUND((Reference!H$16*List!$H1117)+Reference!H$17,0)</f>
        <v>2554</v>
      </c>
      <c r="P1117" s="35">
        <f>ROUND((Reference!I$16*List!$H1117)+Reference!I$17,0)</f>
        <v>2654</v>
      </c>
      <c r="Q1117" s="35">
        <f>ROUND((Reference!J$16*List!$H1117)+Reference!J$17,0)</f>
        <v>3073</v>
      </c>
      <c r="R1117" s="35">
        <f>ROUND((Reference!K$16*List!$H1117)+Reference!K$17,0)</f>
        <v>3170</v>
      </c>
      <c r="S1117" s="35">
        <f>ROUND((Reference!L$16*List!$H1117)+Reference!L$17,0)</f>
        <v>3421</v>
      </c>
      <c r="T1117" s="35">
        <f>ROUND((Reference!M$16*List!$H1117)+Reference!M$17,0)</f>
        <v>4085</v>
      </c>
      <c r="U1117" s="35">
        <f>ROUND((Reference!N$16*List!$H1117)+Reference!N$17,0)</f>
        <v>16484</v>
      </c>
      <c r="V1117" s="36">
        <f>ROUND((Reference!O$16*List!$H1117)+Reference!O$17,0)</f>
        <v>613</v>
      </c>
      <c r="W1117" s="36">
        <f>ROUND((Reference!P$16*List!$H1117)+Reference!P$17,0)</f>
        <v>863</v>
      </c>
      <c r="X1117" s="36">
        <f>ROUND((Reference!Q$16*List!$H1117)+Reference!Q$17,0)</f>
        <v>432</v>
      </c>
      <c r="Y1117" s="37"/>
      <c r="Z1117" s="4" t="str">
        <f t="shared" si="35"/>
        <v>OWEN, Kentucky</v>
      </c>
      <c r="AA1117" s="42" t="s">
        <v>2609</v>
      </c>
      <c r="AB1117" s="38" t="s">
        <v>54</v>
      </c>
      <c r="AC1117" s="43" t="s">
        <v>3222</v>
      </c>
      <c r="AD1117" s="45"/>
      <c r="AE1117">
        <f t="shared" si="36"/>
        <v>0.7873</v>
      </c>
    </row>
    <row r="1118" spans="1:31" x14ac:dyDescent="0.35">
      <c r="A1118" s="28" t="s">
        <v>3453</v>
      </c>
      <c r="B1118" s="28" t="s">
        <v>3454</v>
      </c>
      <c r="C1118" s="29">
        <v>99918</v>
      </c>
      <c r="D1118" s="30" t="s">
        <v>124</v>
      </c>
      <c r="E1118" s="31" t="s">
        <v>3455</v>
      </c>
      <c r="F1118" s="55" t="s">
        <v>3222</v>
      </c>
      <c r="G1118" s="33" t="s">
        <v>64</v>
      </c>
      <c r="H1118" s="44">
        <v>0.7873</v>
      </c>
      <c r="I1118" s="35">
        <f>ROUND((Reference!B$16*List!$H1118)+Reference!B$17,0)</f>
        <v>944</v>
      </c>
      <c r="J1118" s="35">
        <f>ROUND((Reference!C$16*List!$H1118)+Reference!C$17,0)</f>
        <v>1408</v>
      </c>
      <c r="K1118" s="35">
        <f>ROUND((Reference!D$16*List!$H1118)+Reference!D$17,0)</f>
        <v>1687</v>
      </c>
      <c r="L1118" s="35">
        <f>ROUND((Reference!E$16*List!$H1118)+Reference!E$17,0)</f>
        <v>2085</v>
      </c>
      <c r="M1118" s="35">
        <f>ROUND((Reference!F$16*List!$H1118)+Reference!F$17,0)</f>
        <v>2173</v>
      </c>
      <c r="N1118" s="35">
        <f>ROUND((Reference!G$16*List!$H1118)+Reference!G$17,0)</f>
        <v>2459</v>
      </c>
      <c r="O1118" s="35">
        <f>ROUND((Reference!H$16*List!$H1118)+Reference!H$17,0)</f>
        <v>2554</v>
      </c>
      <c r="P1118" s="35">
        <f>ROUND((Reference!I$16*List!$H1118)+Reference!I$17,0)</f>
        <v>2654</v>
      </c>
      <c r="Q1118" s="35">
        <f>ROUND((Reference!J$16*List!$H1118)+Reference!J$17,0)</f>
        <v>3073</v>
      </c>
      <c r="R1118" s="35">
        <f>ROUND((Reference!K$16*List!$H1118)+Reference!K$17,0)</f>
        <v>3170</v>
      </c>
      <c r="S1118" s="35">
        <f>ROUND((Reference!L$16*List!$H1118)+Reference!L$17,0)</f>
        <v>3421</v>
      </c>
      <c r="T1118" s="35">
        <f>ROUND((Reference!M$16*List!$H1118)+Reference!M$17,0)</f>
        <v>4085</v>
      </c>
      <c r="U1118" s="35">
        <f>ROUND((Reference!N$16*List!$H1118)+Reference!N$17,0)</f>
        <v>16484</v>
      </c>
      <c r="V1118" s="36">
        <f>ROUND((Reference!O$16*List!$H1118)+Reference!O$17,0)</f>
        <v>613</v>
      </c>
      <c r="W1118" s="36">
        <f>ROUND((Reference!P$16*List!$H1118)+Reference!P$17,0)</f>
        <v>863</v>
      </c>
      <c r="X1118" s="36">
        <f>ROUND((Reference!Q$16*List!$H1118)+Reference!Q$17,0)</f>
        <v>432</v>
      </c>
      <c r="Y1118" s="37"/>
      <c r="Z1118" s="4" t="str">
        <f t="shared" si="35"/>
        <v>OWSLEY, Kentucky</v>
      </c>
      <c r="AA1118" s="42" t="s">
        <v>3455</v>
      </c>
      <c r="AB1118" s="38" t="s">
        <v>54</v>
      </c>
      <c r="AC1118" s="43" t="s">
        <v>3222</v>
      </c>
      <c r="AD1118" s="45"/>
      <c r="AE1118">
        <f t="shared" si="36"/>
        <v>0.7873</v>
      </c>
    </row>
    <row r="1119" spans="1:31" x14ac:dyDescent="0.35">
      <c r="A1119" s="28" t="s">
        <v>3456</v>
      </c>
      <c r="B1119" s="28" t="s">
        <v>3457</v>
      </c>
      <c r="C1119" s="29">
        <v>17140</v>
      </c>
      <c r="D1119" s="30" t="s">
        <v>555</v>
      </c>
      <c r="E1119" s="31" t="s">
        <v>3458</v>
      </c>
      <c r="F1119" s="54" t="s">
        <v>3222</v>
      </c>
      <c r="G1119" s="33" t="s">
        <v>53</v>
      </c>
      <c r="H1119" s="44">
        <v>0.92610000000000003</v>
      </c>
      <c r="I1119" s="35">
        <f>ROUND((Reference!B$16*List!$H1119)+Reference!B$17,0)</f>
        <v>1063</v>
      </c>
      <c r="J1119" s="35">
        <f>ROUND((Reference!C$16*List!$H1119)+Reference!C$17,0)</f>
        <v>1585</v>
      </c>
      <c r="K1119" s="35">
        <f>ROUND((Reference!D$16*List!$H1119)+Reference!D$17,0)</f>
        <v>1900</v>
      </c>
      <c r="L1119" s="35">
        <f>ROUND((Reference!E$16*List!$H1119)+Reference!E$17,0)</f>
        <v>2348</v>
      </c>
      <c r="M1119" s="35">
        <f>ROUND((Reference!F$16*List!$H1119)+Reference!F$17,0)</f>
        <v>2446</v>
      </c>
      <c r="N1119" s="35">
        <f>ROUND((Reference!G$16*List!$H1119)+Reference!G$17,0)</f>
        <v>2769</v>
      </c>
      <c r="O1119" s="35">
        <f>ROUND((Reference!H$16*List!$H1119)+Reference!H$17,0)</f>
        <v>2875</v>
      </c>
      <c r="P1119" s="35">
        <f>ROUND((Reference!I$16*List!$H1119)+Reference!I$17,0)</f>
        <v>2988</v>
      </c>
      <c r="Q1119" s="35">
        <f>ROUND((Reference!J$16*List!$H1119)+Reference!J$17,0)</f>
        <v>3460</v>
      </c>
      <c r="R1119" s="35">
        <f>ROUND((Reference!K$16*List!$H1119)+Reference!K$17,0)</f>
        <v>3570</v>
      </c>
      <c r="S1119" s="35">
        <f>ROUND((Reference!L$16*List!$H1119)+Reference!L$17,0)</f>
        <v>3852</v>
      </c>
      <c r="T1119" s="35">
        <f>ROUND((Reference!M$16*List!$H1119)+Reference!M$17,0)</f>
        <v>4600</v>
      </c>
      <c r="U1119" s="35">
        <f>ROUND((Reference!N$16*List!$H1119)+Reference!N$17,0)</f>
        <v>18561</v>
      </c>
      <c r="V1119" s="36">
        <f>ROUND((Reference!O$16*List!$H1119)+Reference!O$17,0)</f>
        <v>690</v>
      </c>
      <c r="W1119" s="36">
        <f>ROUND((Reference!P$16*List!$H1119)+Reference!P$17,0)</f>
        <v>972</v>
      </c>
      <c r="X1119" s="36">
        <f>ROUND((Reference!Q$16*List!$H1119)+Reference!Q$17,0)</f>
        <v>486</v>
      </c>
      <c r="Y1119" s="37"/>
      <c r="Z1119" s="4" t="str">
        <f t="shared" si="35"/>
        <v>PENDLETON, Kentucky</v>
      </c>
      <c r="AA1119" s="42" t="s">
        <v>3458</v>
      </c>
      <c r="AB1119" s="38" t="s">
        <v>54</v>
      </c>
      <c r="AC1119" s="43" t="s">
        <v>3222</v>
      </c>
      <c r="AD1119" s="45"/>
      <c r="AE1119">
        <f t="shared" si="36"/>
        <v>0.92610000000000003</v>
      </c>
    </row>
    <row r="1120" spans="1:31" x14ac:dyDescent="0.35">
      <c r="A1120" s="28" t="s">
        <v>3459</v>
      </c>
      <c r="B1120" s="28" t="s">
        <v>3460</v>
      </c>
      <c r="C1120" s="41">
        <v>99918</v>
      </c>
      <c r="D1120" s="30" t="s">
        <v>124</v>
      </c>
      <c r="E1120" s="42" t="s">
        <v>274</v>
      </c>
      <c r="F1120" s="55" t="s">
        <v>3222</v>
      </c>
      <c r="G1120" s="33" t="s">
        <v>64</v>
      </c>
      <c r="H1120" s="44">
        <v>0.7873</v>
      </c>
      <c r="I1120" s="35">
        <f>ROUND((Reference!B$16*List!$H1120)+Reference!B$17,0)</f>
        <v>944</v>
      </c>
      <c r="J1120" s="35">
        <f>ROUND((Reference!C$16*List!$H1120)+Reference!C$17,0)</f>
        <v>1408</v>
      </c>
      <c r="K1120" s="35">
        <f>ROUND((Reference!D$16*List!$H1120)+Reference!D$17,0)</f>
        <v>1687</v>
      </c>
      <c r="L1120" s="35">
        <f>ROUND((Reference!E$16*List!$H1120)+Reference!E$17,0)</f>
        <v>2085</v>
      </c>
      <c r="M1120" s="35">
        <f>ROUND((Reference!F$16*List!$H1120)+Reference!F$17,0)</f>
        <v>2173</v>
      </c>
      <c r="N1120" s="35">
        <f>ROUND((Reference!G$16*List!$H1120)+Reference!G$17,0)</f>
        <v>2459</v>
      </c>
      <c r="O1120" s="35">
        <f>ROUND((Reference!H$16*List!$H1120)+Reference!H$17,0)</f>
        <v>2554</v>
      </c>
      <c r="P1120" s="35">
        <f>ROUND((Reference!I$16*List!$H1120)+Reference!I$17,0)</f>
        <v>2654</v>
      </c>
      <c r="Q1120" s="35">
        <f>ROUND((Reference!J$16*List!$H1120)+Reference!J$17,0)</f>
        <v>3073</v>
      </c>
      <c r="R1120" s="35">
        <f>ROUND((Reference!K$16*List!$H1120)+Reference!K$17,0)</f>
        <v>3170</v>
      </c>
      <c r="S1120" s="35">
        <f>ROUND((Reference!L$16*List!$H1120)+Reference!L$17,0)</f>
        <v>3421</v>
      </c>
      <c r="T1120" s="35">
        <f>ROUND((Reference!M$16*List!$H1120)+Reference!M$17,0)</f>
        <v>4085</v>
      </c>
      <c r="U1120" s="35">
        <f>ROUND((Reference!N$16*List!$H1120)+Reference!N$17,0)</f>
        <v>16484</v>
      </c>
      <c r="V1120" s="36">
        <f>ROUND((Reference!O$16*List!$H1120)+Reference!O$17,0)</f>
        <v>613</v>
      </c>
      <c r="W1120" s="36">
        <f>ROUND((Reference!P$16*List!$H1120)+Reference!P$17,0)</f>
        <v>863</v>
      </c>
      <c r="X1120" s="36">
        <f>ROUND((Reference!Q$16*List!$H1120)+Reference!Q$17,0)</f>
        <v>432</v>
      </c>
      <c r="Y1120" s="37"/>
      <c r="Z1120" s="4" t="str">
        <f t="shared" si="35"/>
        <v>PERRY, Kentucky</v>
      </c>
      <c r="AA1120" s="42" t="s">
        <v>274</v>
      </c>
      <c r="AB1120" s="38" t="s">
        <v>54</v>
      </c>
      <c r="AC1120" s="43" t="s">
        <v>3222</v>
      </c>
      <c r="AD1120" s="45"/>
      <c r="AE1120">
        <f t="shared" si="36"/>
        <v>0.7873</v>
      </c>
    </row>
    <row r="1121" spans="1:31" x14ac:dyDescent="0.35">
      <c r="A1121" s="28" t="s">
        <v>3461</v>
      </c>
      <c r="B1121" s="28" t="s">
        <v>3462</v>
      </c>
      <c r="C1121" s="29">
        <v>99918</v>
      </c>
      <c r="D1121" s="30" t="s">
        <v>124</v>
      </c>
      <c r="E1121" s="31" t="s">
        <v>282</v>
      </c>
      <c r="F1121" s="55" t="s">
        <v>3222</v>
      </c>
      <c r="G1121" s="33" t="s">
        <v>64</v>
      </c>
      <c r="H1121" s="44">
        <v>0.7873</v>
      </c>
      <c r="I1121" s="35">
        <f>ROUND((Reference!B$16*List!$H1121)+Reference!B$17,0)</f>
        <v>944</v>
      </c>
      <c r="J1121" s="35">
        <f>ROUND((Reference!C$16*List!$H1121)+Reference!C$17,0)</f>
        <v>1408</v>
      </c>
      <c r="K1121" s="35">
        <f>ROUND((Reference!D$16*List!$H1121)+Reference!D$17,0)</f>
        <v>1687</v>
      </c>
      <c r="L1121" s="35">
        <f>ROUND((Reference!E$16*List!$H1121)+Reference!E$17,0)</f>
        <v>2085</v>
      </c>
      <c r="M1121" s="35">
        <f>ROUND((Reference!F$16*List!$H1121)+Reference!F$17,0)</f>
        <v>2173</v>
      </c>
      <c r="N1121" s="35">
        <f>ROUND((Reference!G$16*List!$H1121)+Reference!G$17,0)</f>
        <v>2459</v>
      </c>
      <c r="O1121" s="35">
        <f>ROUND((Reference!H$16*List!$H1121)+Reference!H$17,0)</f>
        <v>2554</v>
      </c>
      <c r="P1121" s="35">
        <f>ROUND((Reference!I$16*List!$H1121)+Reference!I$17,0)</f>
        <v>2654</v>
      </c>
      <c r="Q1121" s="35">
        <f>ROUND((Reference!J$16*List!$H1121)+Reference!J$17,0)</f>
        <v>3073</v>
      </c>
      <c r="R1121" s="35">
        <f>ROUND((Reference!K$16*List!$H1121)+Reference!K$17,0)</f>
        <v>3170</v>
      </c>
      <c r="S1121" s="35">
        <f>ROUND((Reference!L$16*List!$H1121)+Reference!L$17,0)</f>
        <v>3421</v>
      </c>
      <c r="T1121" s="35">
        <f>ROUND((Reference!M$16*List!$H1121)+Reference!M$17,0)</f>
        <v>4085</v>
      </c>
      <c r="U1121" s="35">
        <f>ROUND((Reference!N$16*List!$H1121)+Reference!N$17,0)</f>
        <v>16484</v>
      </c>
      <c r="V1121" s="36">
        <f>ROUND((Reference!O$16*List!$H1121)+Reference!O$17,0)</f>
        <v>613</v>
      </c>
      <c r="W1121" s="36">
        <f>ROUND((Reference!P$16*List!$H1121)+Reference!P$17,0)</f>
        <v>863</v>
      </c>
      <c r="X1121" s="36">
        <f>ROUND((Reference!Q$16*List!$H1121)+Reference!Q$17,0)</f>
        <v>432</v>
      </c>
      <c r="Y1121" s="37"/>
      <c r="Z1121" s="4" t="str">
        <f t="shared" si="35"/>
        <v>PIKE, Kentucky</v>
      </c>
      <c r="AA1121" s="42" t="s">
        <v>282</v>
      </c>
      <c r="AB1121" s="38" t="s">
        <v>54</v>
      </c>
      <c r="AC1121" s="43" t="s">
        <v>3222</v>
      </c>
      <c r="AD1121" s="45"/>
      <c r="AE1121">
        <f t="shared" si="36"/>
        <v>0.7873</v>
      </c>
    </row>
    <row r="1122" spans="1:31" x14ac:dyDescent="0.35">
      <c r="A1122" s="28" t="s">
        <v>3463</v>
      </c>
      <c r="B1122" s="28" t="s">
        <v>3464</v>
      </c>
      <c r="C1122" s="41">
        <v>99918</v>
      </c>
      <c r="D1122" s="30" t="s">
        <v>124</v>
      </c>
      <c r="E1122" s="42" t="s">
        <v>3465</v>
      </c>
      <c r="F1122" s="55" t="s">
        <v>3222</v>
      </c>
      <c r="G1122" s="33" t="s">
        <v>64</v>
      </c>
      <c r="H1122" s="40">
        <v>0.7873</v>
      </c>
      <c r="I1122" s="35">
        <f>ROUND((Reference!B$16*List!$H1122)+Reference!B$17,0)</f>
        <v>944</v>
      </c>
      <c r="J1122" s="35">
        <f>ROUND((Reference!C$16*List!$H1122)+Reference!C$17,0)</f>
        <v>1408</v>
      </c>
      <c r="K1122" s="35">
        <f>ROUND((Reference!D$16*List!$H1122)+Reference!D$17,0)</f>
        <v>1687</v>
      </c>
      <c r="L1122" s="35">
        <f>ROUND((Reference!E$16*List!$H1122)+Reference!E$17,0)</f>
        <v>2085</v>
      </c>
      <c r="M1122" s="35">
        <f>ROUND((Reference!F$16*List!$H1122)+Reference!F$17,0)</f>
        <v>2173</v>
      </c>
      <c r="N1122" s="35">
        <f>ROUND((Reference!G$16*List!$H1122)+Reference!G$17,0)</f>
        <v>2459</v>
      </c>
      <c r="O1122" s="35">
        <f>ROUND((Reference!H$16*List!$H1122)+Reference!H$17,0)</f>
        <v>2554</v>
      </c>
      <c r="P1122" s="35">
        <f>ROUND((Reference!I$16*List!$H1122)+Reference!I$17,0)</f>
        <v>2654</v>
      </c>
      <c r="Q1122" s="35">
        <f>ROUND((Reference!J$16*List!$H1122)+Reference!J$17,0)</f>
        <v>3073</v>
      </c>
      <c r="R1122" s="35">
        <f>ROUND((Reference!K$16*List!$H1122)+Reference!K$17,0)</f>
        <v>3170</v>
      </c>
      <c r="S1122" s="35">
        <f>ROUND((Reference!L$16*List!$H1122)+Reference!L$17,0)</f>
        <v>3421</v>
      </c>
      <c r="T1122" s="35">
        <f>ROUND((Reference!M$16*List!$H1122)+Reference!M$17,0)</f>
        <v>4085</v>
      </c>
      <c r="U1122" s="35">
        <f>ROUND((Reference!N$16*List!$H1122)+Reference!N$17,0)</f>
        <v>16484</v>
      </c>
      <c r="V1122" s="36">
        <f>ROUND((Reference!O$16*List!$H1122)+Reference!O$17,0)</f>
        <v>613</v>
      </c>
      <c r="W1122" s="36">
        <f>ROUND((Reference!P$16*List!$H1122)+Reference!P$17,0)</f>
        <v>863</v>
      </c>
      <c r="X1122" s="36">
        <f>ROUND((Reference!Q$16*List!$H1122)+Reference!Q$17,0)</f>
        <v>432</v>
      </c>
      <c r="Y1122" s="37"/>
      <c r="Z1122" s="4" t="str">
        <f t="shared" si="35"/>
        <v>POWELL, Kentucky</v>
      </c>
      <c r="AA1122" s="31" t="s">
        <v>3465</v>
      </c>
      <c r="AB1122" s="38" t="s">
        <v>54</v>
      </c>
      <c r="AC1122" s="32" t="s">
        <v>3222</v>
      </c>
      <c r="AD1122" s="39"/>
      <c r="AE1122">
        <f t="shared" si="36"/>
        <v>0.7873</v>
      </c>
    </row>
    <row r="1123" spans="1:31" x14ac:dyDescent="0.35">
      <c r="A1123" s="28" t="s">
        <v>3466</v>
      </c>
      <c r="B1123" s="28" t="s">
        <v>3467</v>
      </c>
      <c r="C1123" s="41">
        <v>99918</v>
      </c>
      <c r="D1123" s="30" t="s">
        <v>124</v>
      </c>
      <c r="E1123" s="42" t="s">
        <v>722</v>
      </c>
      <c r="F1123" s="55" t="s">
        <v>3222</v>
      </c>
      <c r="G1123" s="33" t="s">
        <v>64</v>
      </c>
      <c r="H1123" s="44">
        <v>0.7873</v>
      </c>
      <c r="I1123" s="35">
        <f>ROUND((Reference!B$16*List!$H1123)+Reference!B$17,0)</f>
        <v>944</v>
      </c>
      <c r="J1123" s="35">
        <f>ROUND((Reference!C$16*List!$H1123)+Reference!C$17,0)</f>
        <v>1408</v>
      </c>
      <c r="K1123" s="35">
        <f>ROUND((Reference!D$16*List!$H1123)+Reference!D$17,0)</f>
        <v>1687</v>
      </c>
      <c r="L1123" s="35">
        <f>ROUND((Reference!E$16*List!$H1123)+Reference!E$17,0)</f>
        <v>2085</v>
      </c>
      <c r="M1123" s="35">
        <f>ROUND((Reference!F$16*List!$H1123)+Reference!F$17,0)</f>
        <v>2173</v>
      </c>
      <c r="N1123" s="35">
        <f>ROUND((Reference!G$16*List!$H1123)+Reference!G$17,0)</f>
        <v>2459</v>
      </c>
      <c r="O1123" s="35">
        <f>ROUND((Reference!H$16*List!$H1123)+Reference!H$17,0)</f>
        <v>2554</v>
      </c>
      <c r="P1123" s="35">
        <f>ROUND((Reference!I$16*List!$H1123)+Reference!I$17,0)</f>
        <v>2654</v>
      </c>
      <c r="Q1123" s="35">
        <f>ROUND((Reference!J$16*List!$H1123)+Reference!J$17,0)</f>
        <v>3073</v>
      </c>
      <c r="R1123" s="35">
        <f>ROUND((Reference!K$16*List!$H1123)+Reference!K$17,0)</f>
        <v>3170</v>
      </c>
      <c r="S1123" s="35">
        <f>ROUND((Reference!L$16*List!$H1123)+Reference!L$17,0)</f>
        <v>3421</v>
      </c>
      <c r="T1123" s="35">
        <f>ROUND((Reference!M$16*List!$H1123)+Reference!M$17,0)</f>
        <v>4085</v>
      </c>
      <c r="U1123" s="35">
        <f>ROUND((Reference!N$16*List!$H1123)+Reference!N$17,0)</f>
        <v>16484</v>
      </c>
      <c r="V1123" s="36">
        <f>ROUND((Reference!O$16*List!$H1123)+Reference!O$17,0)</f>
        <v>613</v>
      </c>
      <c r="W1123" s="36">
        <f>ROUND((Reference!P$16*List!$H1123)+Reference!P$17,0)</f>
        <v>863</v>
      </c>
      <c r="X1123" s="36">
        <f>ROUND((Reference!Q$16*List!$H1123)+Reference!Q$17,0)</f>
        <v>432</v>
      </c>
      <c r="Y1123" s="37"/>
      <c r="Z1123" s="4" t="str">
        <f t="shared" si="35"/>
        <v>PULASKI, Kentucky</v>
      </c>
      <c r="AA1123" s="42" t="s">
        <v>722</v>
      </c>
      <c r="AB1123" s="38" t="s">
        <v>54</v>
      </c>
      <c r="AC1123" s="43" t="s">
        <v>3222</v>
      </c>
      <c r="AD1123" s="45"/>
      <c r="AE1123">
        <f t="shared" si="36"/>
        <v>0.7873</v>
      </c>
    </row>
    <row r="1124" spans="1:31" x14ac:dyDescent="0.35">
      <c r="A1124" s="28" t="s">
        <v>3468</v>
      </c>
      <c r="B1124" s="28" t="s">
        <v>3469</v>
      </c>
      <c r="C1124" s="41">
        <v>99918</v>
      </c>
      <c r="D1124" s="30" t="s">
        <v>124</v>
      </c>
      <c r="E1124" s="42" t="s">
        <v>3470</v>
      </c>
      <c r="F1124" s="55" t="s">
        <v>3222</v>
      </c>
      <c r="G1124" s="33" t="s">
        <v>64</v>
      </c>
      <c r="H1124" s="44">
        <v>0.7873</v>
      </c>
      <c r="I1124" s="35">
        <f>ROUND((Reference!B$16*List!$H1124)+Reference!B$17,0)</f>
        <v>944</v>
      </c>
      <c r="J1124" s="35">
        <f>ROUND((Reference!C$16*List!$H1124)+Reference!C$17,0)</f>
        <v>1408</v>
      </c>
      <c r="K1124" s="35">
        <f>ROUND((Reference!D$16*List!$H1124)+Reference!D$17,0)</f>
        <v>1687</v>
      </c>
      <c r="L1124" s="35">
        <f>ROUND((Reference!E$16*List!$H1124)+Reference!E$17,0)</f>
        <v>2085</v>
      </c>
      <c r="M1124" s="35">
        <f>ROUND((Reference!F$16*List!$H1124)+Reference!F$17,0)</f>
        <v>2173</v>
      </c>
      <c r="N1124" s="35">
        <f>ROUND((Reference!G$16*List!$H1124)+Reference!G$17,0)</f>
        <v>2459</v>
      </c>
      <c r="O1124" s="35">
        <f>ROUND((Reference!H$16*List!$H1124)+Reference!H$17,0)</f>
        <v>2554</v>
      </c>
      <c r="P1124" s="35">
        <f>ROUND((Reference!I$16*List!$H1124)+Reference!I$17,0)</f>
        <v>2654</v>
      </c>
      <c r="Q1124" s="35">
        <f>ROUND((Reference!J$16*List!$H1124)+Reference!J$17,0)</f>
        <v>3073</v>
      </c>
      <c r="R1124" s="35">
        <f>ROUND((Reference!K$16*List!$H1124)+Reference!K$17,0)</f>
        <v>3170</v>
      </c>
      <c r="S1124" s="35">
        <f>ROUND((Reference!L$16*List!$H1124)+Reference!L$17,0)</f>
        <v>3421</v>
      </c>
      <c r="T1124" s="35">
        <f>ROUND((Reference!M$16*List!$H1124)+Reference!M$17,0)</f>
        <v>4085</v>
      </c>
      <c r="U1124" s="35">
        <f>ROUND((Reference!N$16*List!$H1124)+Reference!N$17,0)</f>
        <v>16484</v>
      </c>
      <c r="V1124" s="36">
        <f>ROUND((Reference!O$16*List!$H1124)+Reference!O$17,0)</f>
        <v>613</v>
      </c>
      <c r="W1124" s="36">
        <f>ROUND((Reference!P$16*List!$H1124)+Reference!P$17,0)</f>
        <v>863</v>
      </c>
      <c r="X1124" s="36">
        <f>ROUND((Reference!Q$16*List!$H1124)+Reference!Q$17,0)</f>
        <v>432</v>
      </c>
      <c r="Y1124" s="37"/>
      <c r="Z1124" s="4" t="str">
        <f t="shared" si="35"/>
        <v>ROBERTSON, Kentucky</v>
      </c>
      <c r="AA1124" s="42" t="s">
        <v>3470</v>
      </c>
      <c r="AB1124" s="38" t="s">
        <v>54</v>
      </c>
      <c r="AC1124" s="43" t="s">
        <v>3222</v>
      </c>
      <c r="AD1124" s="45"/>
      <c r="AE1124">
        <f t="shared" si="36"/>
        <v>0.7873</v>
      </c>
    </row>
    <row r="1125" spans="1:31" x14ac:dyDescent="0.35">
      <c r="A1125" s="28" t="s">
        <v>3471</v>
      </c>
      <c r="B1125" s="28" t="s">
        <v>3472</v>
      </c>
      <c r="C1125" s="41">
        <v>99918</v>
      </c>
      <c r="D1125" s="30" t="s">
        <v>124</v>
      </c>
      <c r="E1125" s="42" t="s">
        <v>3473</v>
      </c>
      <c r="F1125" s="55" t="s">
        <v>3222</v>
      </c>
      <c r="G1125" s="33" t="s">
        <v>64</v>
      </c>
      <c r="H1125" s="40">
        <v>0.7873</v>
      </c>
      <c r="I1125" s="35">
        <f>ROUND((Reference!B$16*List!$H1125)+Reference!B$17,0)</f>
        <v>944</v>
      </c>
      <c r="J1125" s="35">
        <f>ROUND((Reference!C$16*List!$H1125)+Reference!C$17,0)</f>
        <v>1408</v>
      </c>
      <c r="K1125" s="35">
        <f>ROUND((Reference!D$16*List!$H1125)+Reference!D$17,0)</f>
        <v>1687</v>
      </c>
      <c r="L1125" s="35">
        <f>ROUND((Reference!E$16*List!$H1125)+Reference!E$17,0)</f>
        <v>2085</v>
      </c>
      <c r="M1125" s="35">
        <f>ROUND((Reference!F$16*List!$H1125)+Reference!F$17,0)</f>
        <v>2173</v>
      </c>
      <c r="N1125" s="35">
        <f>ROUND((Reference!G$16*List!$H1125)+Reference!G$17,0)</f>
        <v>2459</v>
      </c>
      <c r="O1125" s="35">
        <f>ROUND((Reference!H$16*List!$H1125)+Reference!H$17,0)</f>
        <v>2554</v>
      </c>
      <c r="P1125" s="35">
        <f>ROUND((Reference!I$16*List!$H1125)+Reference!I$17,0)</f>
        <v>2654</v>
      </c>
      <c r="Q1125" s="35">
        <f>ROUND((Reference!J$16*List!$H1125)+Reference!J$17,0)</f>
        <v>3073</v>
      </c>
      <c r="R1125" s="35">
        <f>ROUND((Reference!K$16*List!$H1125)+Reference!K$17,0)</f>
        <v>3170</v>
      </c>
      <c r="S1125" s="35">
        <f>ROUND((Reference!L$16*List!$H1125)+Reference!L$17,0)</f>
        <v>3421</v>
      </c>
      <c r="T1125" s="35">
        <f>ROUND((Reference!M$16*List!$H1125)+Reference!M$17,0)</f>
        <v>4085</v>
      </c>
      <c r="U1125" s="35">
        <f>ROUND((Reference!N$16*List!$H1125)+Reference!N$17,0)</f>
        <v>16484</v>
      </c>
      <c r="V1125" s="36">
        <f>ROUND((Reference!O$16*List!$H1125)+Reference!O$17,0)</f>
        <v>613</v>
      </c>
      <c r="W1125" s="36">
        <f>ROUND((Reference!P$16*List!$H1125)+Reference!P$17,0)</f>
        <v>863</v>
      </c>
      <c r="X1125" s="36">
        <f>ROUND((Reference!Q$16*List!$H1125)+Reference!Q$17,0)</f>
        <v>432</v>
      </c>
      <c r="Y1125" s="37"/>
      <c r="Z1125" s="4" t="str">
        <f t="shared" si="35"/>
        <v>ROCKCASTLE, Kentucky</v>
      </c>
      <c r="AA1125" s="31" t="s">
        <v>3473</v>
      </c>
      <c r="AB1125" s="38" t="s">
        <v>54</v>
      </c>
      <c r="AC1125" s="32" t="s">
        <v>3222</v>
      </c>
      <c r="AD1125" s="39"/>
      <c r="AE1125">
        <f t="shared" si="36"/>
        <v>0.7873</v>
      </c>
    </row>
    <row r="1126" spans="1:31" x14ac:dyDescent="0.35">
      <c r="A1126" s="28" t="s">
        <v>3474</v>
      </c>
      <c r="B1126" s="28" t="s">
        <v>3475</v>
      </c>
      <c r="C1126" s="41">
        <v>99918</v>
      </c>
      <c r="D1126" s="30" t="s">
        <v>124</v>
      </c>
      <c r="E1126" s="42" t="s">
        <v>3476</v>
      </c>
      <c r="F1126" s="55" t="s">
        <v>3222</v>
      </c>
      <c r="G1126" s="33" t="s">
        <v>64</v>
      </c>
      <c r="H1126" s="44">
        <v>0.7873</v>
      </c>
      <c r="I1126" s="35">
        <f>ROUND((Reference!B$16*List!$H1126)+Reference!B$17,0)</f>
        <v>944</v>
      </c>
      <c r="J1126" s="35">
        <f>ROUND((Reference!C$16*List!$H1126)+Reference!C$17,0)</f>
        <v>1408</v>
      </c>
      <c r="K1126" s="35">
        <f>ROUND((Reference!D$16*List!$H1126)+Reference!D$17,0)</f>
        <v>1687</v>
      </c>
      <c r="L1126" s="35">
        <f>ROUND((Reference!E$16*List!$H1126)+Reference!E$17,0)</f>
        <v>2085</v>
      </c>
      <c r="M1126" s="35">
        <f>ROUND((Reference!F$16*List!$H1126)+Reference!F$17,0)</f>
        <v>2173</v>
      </c>
      <c r="N1126" s="35">
        <f>ROUND((Reference!G$16*List!$H1126)+Reference!G$17,0)</f>
        <v>2459</v>
      </c>
      <c r="O1126" s="35">
        <f>ROUND((Reference!H$16*List!$H1126)+Reference!H$17,0)</f>
        <v>2554</v>
      </c>
      <c r="P1126" s="35">
        <f>ROUND((Reference!I$16*List!$H1126)+Reference!I$17,0)</f>
        <v>2654</v>
      </c>
      <c r="Q1126" s="35">
        <f>ROUND((Reference!J$16*List!$H1126)+Reference!J$17,0)</f>
        <v>3073</v>
      </c>
      <c r="R1126" s="35">
        <f>ROUND((Reference!K$16*List!$H1126)+Reference!K$17,0)</f>
        <v>3170</v>
      </c>
      <c r="S1126" s="35">
        <f>ROUND((Reference!L$16*List!$H1126)+Reference!L$17,0)</f>
        <v>3421</v>
      </c>
      <c r="T1126" s="35">
        <f>ROUND((Reference!M$16*List!$H1126)+Reference!M$17,0)</f>
        <v>4085</v>
      </c>
      <c r="U1126" s="35">
        <f>ROUND((Reference!N$16*List!$H1126)+Reference!N$17,0)</f>
        <v>16484</v>
      </c>
      <c r="V1126" s="36">
        <f>ROUND((Reference!O$16*List!$H1126)+Reference!O$17,0)</f>
        <v>613</v>
      </c>
      <c r="W1126" s="36">
        <f>ROUND((Reference!P$16*List!$H1126)+Reference!P$17,0)</f>
        <v>863</v>
      </c>
      <c r="X1126" s="36">
        <f>ROUND((Reference!Q$16*List!$H1126)+Reference!Q$17,0)</f>
        <v>432</v>
      </c>
      <c r="Y1126" s="37"/>
      <c r="Z1126" s="4" t="str">
        <f t="shared" si="35"/>
        <v>ROWAN, Kentucky</v>
      </c>
      <c r="AA1126" s="42" t="s">
        <v>3476</v>
      </c>
      <c r="AB1126" s="38" t="s">
        <v>54</v>
      </c>
      <c r="AC1126" s="43" t="s">
        <v>3222</v>
      </c>
      <c r="AD1126" s="45"/>
      <c r="AE1126">
        <f t="shared" si="36"/>
        <v>0.7873</v>
      </c>
    </row>
    <row r="1127" spans="1:31" x14ac:dyDescent="0.35">
      <c r="A1127" s="28" t="s">
        <v>3477</v>
      </c>
      <c r="B1127" s="28" t="s">
        <v>3478</v>
      </c>
      <c r="C1127" s="29">
        <v>99918</v>
      </c>
      <c r="D1127" s="30" t="s">
        <v>124</v>
      </c>
      <c r="E1127" s="31" t="s">
        <v>291</v>
      </c>
      <c r="F1127" s="55" t="s">
        <v>3222</v>
      </c>
      <c r="G1127" s="33" t="s">
        <v>64</v>
      </c>
      <c r="H1127" s="44">
        <v>0.7873</v>
      </c>
      <c r="I1127" s="35">
        <f>ROUND((Reference!B$16*List!$H1127)+Reference!B$17,0)</f>
        <v>944</v>
      </c>
      <c r="J1127" s="35">
        <f>ROUND((Reference!C$16*List!$H1127)+Reference!C$17,0)</f>
        <v>1408</v>
      </c>
      <c r="K1127" s="35">
        <f>ROUND((Reference!D$16*List!$H1127)+Reference!D$17,0)</f>
        <v>1687</v>
      </c>
      <c r="L1127" s="35">
        <f>ROUND((Reference!E$16*List!$H1127)+Reference!E$17,0)</f>
        <v>2085</v>
      </c>
      <c r="M1127" s="35">
        <f>ROUND((Reference!F$16*List!$H1127)+Reference!F$17,0)</f>
        <v>2173</v>
      </c>
      <c r="N1127" s="35">
        <f>ROUND((Reference!G$16*List!$H1127)+Reference!G$17,0)</f>
        <v>2459</v>
      </c>
      <c r="O1127" s="35">
        <f>ROUND((Reference!H$16*List!$H1127)+Reference!H$17,0)</f>
        <v>2554</v>
      </c>
      <c r="P1127" s="35">
        <f>ROUND((Reference!I$16*List!$H1127)+Reference!I$17,0)</f>
        <v>2654</v>
      </c>
      <c r="Q1127" s="35">
        <f>ROUND((Reference!J$16*List!$H1127)+Reference!J$17,0)</f>
        <v>3073</v>
      </c>
      <c r="R1127" s="35">
        <f>ROUND((Reference!K$16*List!$H1127)+Reference!K$17,0)</f>
        <v>3170</v>
      </c>
      <c r="S1127" s="35">
        <f>ROUND((Reference!L$16*List!$H1127)+Reference!L$17,0)</f>
        <v>3421</v>
      </c>
      <c r="T1127" s="35">
        <f>ROUND((Reference!M$16*List!$H1127)+Reference!M$17,0)</f>
        <v>4085</v>
      </c>
      <c r="U1127" s="35">
        <f>ROUND((Reference!N$16*List!$H1127)+Reference!N$17,0)</f>
        <v>16484</v>
      </c>
      <c r="V1127" s="36">
        <f>ROUND((Reference!O$16*List!$H1127)+Reference!O$17,0)</f>
        <v>613</v>
      </c>
      <c r="W1127" s="36">
        <f>ROUND((Reference!P$16*List!$H1127)+Reference!P$17,0)</f>
        <v>863</v>
      </c>
      <c r="X1127" s="36">
        <f>ROUND((Reference!Q$16*List!$H1127)+Reference!Q$17,0)</f>
        <v>432</v>
      </c>
      <c r="Y1127" s="37"/>
      <c r="Z1127" s="4" t="str">
        <f t="shared" si="35"/>
        <v>RUSSELL, Kentucky</v>
      </c>
      <c r="AA1127" s="42" t="s">
        <v>291</v>
      </c>
      <c r="AB1127" s="38" t="s">
        <v>54</v>
      </c>
      <c r="AC1127" s="43" t="s">
        <v>3222</v>
      </c>
      <c r="AD1127" s="45"/>
      <c r="AE1127">
        <f t="shared" si="36"/>
        <v>0.7873</v>
      </c>
    </row>
    <row r="1128" spans="1:31" x14ac:dyDescent="0.35">
      <c r="A1128" s="28" t="s">
        <v>3479</v>
      </c>
      <c r="B1128" s="28" t="s">
        <v>3480</v>
      </c>
      <c r="C1128" s="29">
        <v>30460</v>
      </c>
      <c r="D1128" s="30" t="s">
        <v>1110</v>
      </c>
      <c r="E1128" s="31" t="s">
        <v>736</v>
      </c>
      <c r="F1128" s="54" t="s">
        <v>3222</v>
      </c>
      <c r="G1128" s="33" t="s">
        <v>53</v>
      </c>
      <c r="H1128" s="44">
        <v>0.88009999999999999</v>
      </c>
      <c r="I1128" s="35">
        <f>ROUND((Reference!B$16*List!$H1128)+Reference!B$17,0)</f>
        <v>1024</v>
      </c>
      <c r="J1128" s="35">
        <f>ROUND((Reference!C$16*List!$H1128)+Reference!C$17,0)</f>
        <v>1527</v>
      </c>
      <c r="K1128" s="35">
        <f>ROUND((Reference!D$16*List!$H1128)+Reference!D$17,0)</f>
        <v>1829</v>
      </c>
      <c r="L1128" s="35">
        <f>ROUND((Reference!E$16*List!$H1128)+Reference!E$17,0)</f>
        <v>2261</v>
      </c>
      <c r="M1128" s="35">
        <f>ROUND((Reference!F$16*List!$H1128)+Reference!F$17,0)</f>
        <v>2356</v>
      </c>
      <c r="N1128" s="35">
        <f>ROUND((Reference!G$16*List!$H1128)+Reference!G$17,0)</f>
        <v>2667</v>
      </c>
      <c r="O1128" s="35">
        <f>ROUND((Reference!H$16*List!$H1128)+Reference!H$17,0)</f>
        <v>2769</v>
      </c>
      <c r="P1128" s="35">
        <f>ROUND((Reference!I$16*List!$H1128)+Reference!I$17,0)</f>
        <v>2878</v>
      </c>
      <c r="Q1128" s="35">
        <f>ROUND((Reference!J$16*List!$H1128)+Reference!J$17,0)</f>
        <v>3332</v>
      </c>
      <c r="R1128" s="35">
        <f>ROUND((Reference!K$16*List!$H1128)+Reference!K$17,0)</f>
        <v>3437</v>
      </c>
      <c r="S1128" s="35">
        <f>ROUND((Reference!L$16*List!$H1128)+Reference!L$17,0)</f>
        <v>3709</v>
      </c>
      <c r="T1128" s="35">
        <f>ROUND((Reference!M$16*List!$H1128)+Reference!M$17,0)</f>
        <v>4430</v>
      </c>
      <c r="U1128" s="35">
        <f>ROUND((Reference!N$16*List!$H1128)+Reference!N$17,0)</f>
        <v>17873</v>
      </c>
      <c r="V1128" s="36">
        <f>ROUND((Reference!O$16*List!$H1128)+Reference!O$17,0)</f>
        <v>664</v>
      </c>
      <c r="W1128" s="36">
        <f>ROUND((Reference!P$16*List!$H1128)+Reference!P$17,0)</f>
        <v>936</v>
      </c>
      <c r="X1128" s="36">
        <f>ROUND((Reference!Q$16*List!$H1128)+Reference!Q$17,0)</f>
        <v>468</v>
      </c>
      <c r="Y1128" s="37"/>
      <c r="Z1128" s="4" t="str">
        <f t="shared" si="35"/>
        <v>SCOTT, Kentucky</v>
      </c>
      <c r="AA1128" s="42" t="s">
        <v>736</v>
      </c>
      <c r="AB1128" s="38" t="s">
        <v>54</v>
      </c>
      <c r="AC1128" s="43" t="s">
        <v>3222</v>
      </c>
      <c r="AD1128" s="45"/>
      <c r="AE1128">
        <f t="shared" si="36"/>
        <v>0.88009999999999999</v>
      </c>
    </row>
    <row r="1129" spans="1:31" x14ac:dyDescent="0.35">
      <c r="A1129" s="28" t="s">
        <v>3481</v>
      </c>
      <c r="B1129" s="28" t="s">
        <v>3482</v>
      </c>
      <c r="C1129" s="41">
        <v>31140</v>
      </c>
      <c r="D1129" s="30" t="s">
        <v>1141</v>
      </c>
      <c r="E1129" s="42" t="s">
        <v>299</v>
      </c>
      <c r="F1129" s="54" t="s">
        <v>3222</v>
      </c>
      <c r="G1129" s="33" t="s">
        <v>53</v>
      </c>
      <c r="H1129" s="44">
        <v>0.87630000000000008</v>
      </c>
      <c r="I1129" s="35">
        <f>ROUND((Reference!B$16*List!$H1129)+Reference!B$17,0)</f>
        <v>1020</v>
      </c>
      <c r="J1129" s="35">
        <f>ROUND((Reference!C$16*List!$H1129)+Reference!C$17,0)</f>
        <v>1522</v>
      </c>
      <c r="K1129" s="35">
        <f>ROUND((Reference!D$16*List!$H1129)+Reference!D$17,0)</f>
        <v>1823</v>
      </c>
      <c r="L1129" s="35">
        <f>ROUND((Reference!E$16*List!$H1129)+Reference!E$17,0)</f>
        <v>2254</v>
      </c>
      <c r="M1129" s="35">
        <f>ROUND((Reference!F$16*List!$H1129)+Reference!F$17,0)</f>
        <v>2348</v>
      </c>
      <c r="N1129" s="35">
        <f>ROUND((Reference!G$16*List!$H1129)+Reference!G$17,0)</f>
        <v>2658</v>
      </c>
      <c r="O1129" s="35">
        <f>ROUND((Reference!H$16*List!$H1129)+Reference!H$17,0)</f>
        <v>2760</v>
      </c>
      <c r="P1129" s="35">
        <f>ROUND((Reference!I$16*List!$H1129)+Reference!I$17,0)</f>
        <v>2868</v>
      </c>
      <c r="Q1129" s="35">
        <f>ROUND((Reference!J$16*List!$H1129)+Reference!J$17,0)</f>
        <v>3321</v>
      </c>
      <c r="R1129" s="35">
        <f>ROUND((Reference!K$16*List!$H1129)+Reference!K$17,0)</f>
        <v>3426</v>
      </c>
      <c r="S1129" s="35">
        <f>ROUND((Reference!L$16*List!$H1129)+Reference!L$17,0)</f>
        <v>3697</v>
      </c>
      <c r="T1129" s="35">
        <f>ROUND((Reference!M$16*List!$H1129)+Reference!M$17,0)</f>
        <v>4416</v>
      </c>
      <c r="U1129" s="35">
        <f>ROUND((Reference!N$16*List!$H1129)+Reference!N$17,0)</f>
        <v>17816</v>
      </c>
      <c r="V1129" s="36">
        <f>ROUND((Reference!O$16*List!$H1129)+Reference!O$17,0)</f>
        <v>662</v>
      </c>
      <c r="W1129" s="36">
        <f>ROUND((Reference!P$16*List!$H1129)+Reference!P$17,0)</f>
        <v>933</v>
      </c>
      <c r="X1129" s="36">
        <f>ROUND((Reference!Q$16*List!$H1129)+Reference!Q$17,0)</f>
        <v>467</v>
      </c>
      <c r="Y1129" s="37"/>
      <c r="Z1129" s="4" t="str">
        <f t="shared" si="35"/>
        <v>SHELBY, Kentucky</v>
      </c>
      <c r="AA1129" s="42" t="s">
        <v>299</v>
      </c>
      <c r="AB1129" s="38" t="s">
        <v>54</v>
      </c>
      <c r="AC1129" s="43" t="s">
        <v>3222</v>
      </c>
      <c r="AD1129" s="45"/>
      <c r="AE1129">
        <f t="shared" si="36"/>
        <v>0.87630000000000008</v>
      </c>
    </row>
    <row r="1130" spans="1:31" x14ac:dyDescent="0.35">
      <c r="A1130" s="28" t="s">
        <v>3483</v>
      </c>
      <c r="B1130" s="28" t="s">
        <v>3484</v>
      </c>
      <c r="C1130" s="29">
        <v>99918</v>
      </c>
      <c r="D1130" s="30" t="s">
        <v>124</v>
      </c>
      <c r="E1130" s="31" t="s">
        <v>3485</v>
      </c>
      <c r="F1130" s="55" t="s">
        <v>3222</v>
      </c>
      <c r="G1130" s="33" t="s">
        <v>64</v>
      </c>
      <c r="H1130" s="44">
        <v>0.7873</v>
      </c>
      <c r="I1130" s="35">
        <f>ROUND((Reference!B$16*List!$H1130)+Reference!B$17,0)</f>
        <v>944</v>
      </c>
      <c r="J1130" s="35">
        <f>ROUND((Reference!C$16*List!$H1130)+Reference!C$17,0)</f>
        <v>1408</v>
      </c>
      <c r="K1130" s="35">
        <f>ROUND((Reference!D$16*List!$H1130)+Reference!D$17,0)</f>
        <v>1687</v>
      </c>
      <c r="L1130" s="35">
        <f>ROUND((Reference!E$16*List!$H1130)+Reference!E$17,0)</f>
        <v>2085</v>
      </c>
      <c r="M1130" s="35">
        <f>ROUND((Reference!F$16*List!$H1130)+Reference!F$17,0)</f>
        <v>2173</v>
      </c>
      <c r="N1130" s="35">
        <f>ROUND((Reference!G$16*List!$H1130)+Reference!G$17,0)</f>
        <v>2459</v>
      </c>
      <c r="O1130" s="35">
        <f>ROUND((Reference!H$16*List!$H1130)+Reference!H$17,0)</f>
        <v>2554</v>
      </c>
      <c r="P1130" s="35">
        <f>ROUND((Reference!I$16*List!$H1130)+Reference!I$17,0)</f>
        <v>2654</v>
      </c>
      <c r="Q1130" s="35">
        <f>ROUND((Reference!J$16*List!$H1130)+Reference!J$17,0)</f>
        <v>3073</v>
      </c>
      <c r="R1130" s="35">
        <f>ROUND((Reference!K$16*List!$H1130)+Reference!K$17,0)</f>
        <v>3170</v>
      </c>
      <c r="S1130" s="35">
        <f>ROUND((Reference!L$16*List!$H1130)+Reference!L$17,0)</f>
        <v>3421</v>
      </c>
      <c r="T1130" s="35">
        <f>ROUND((Reference!M$16*List!$H1130)+Reference!M$17,0)</f>
        <v>4085</v>
      </c>
      <c r="U1130" s="35">
        <f>ROUND((Reference!N$16*List!$H1130)+Reference!N$17,0)</f>
        <v>16484</v>
      </c>
      <c r="V1130" s="36">
        <f>ROUND((Reference!O$16*List!$H1130)+Reference!O$17,0)</f>
        <v>613</v>
      </c>
      <c r="W1130" s="36">
        <f>ROUND((Reference!P$16*List!$H1130)+Reference!P$17,0)</f>
        <v>863</v>
      </c>
      <c r="X1130" s="36">
        <f>ROUND((Reference!Q$16*List!$H1130)+Reference!Q$17,0)</f>
        <v>432</v>
      </c>
      <c r="Y1130" s="37"/>
      <c r="Z1130" s="4" t="str">
        <f t="shared" si="35"/>
        <v>SIMPSON, Kentucky</v>
      </c>
      <c r="AA1130" s="42" t="s">
        <v>3485</v>
      </c>
      <c r="AB1130" s="38" t="s">
        <v>54</v>
      </c>
      <c r="AC1130" s="43" t="s">
        <v>3222</v>
      </c>
      <c r="AD1130" s="45"/>
      <c r="AE1130">
        <f t="shared" si="36"/>
        <v>0.7873</v>
      </c>
    </row>
    <row r="1131" spans="1:31" x14ac:dyDescent="0.35">
      <c r="A1131" s="28" t="s">
        <v>3486</v>
      </c>
      <c r="B1131" s="28" t="s">
        <v>3487</v>
      </c>
      <c r="C1131" s="41">
        <v>31140</v>
      </c>
      <c r="D1131" s="30" t="s">
        <v>1141</v>
      </c>
      <c r="E1131" s="42" t="s">
        <v>2644</v>
      </c>
      <c r="F1131" s="54" t="s">
        <v>3222</v>
      </c>
      <c r="G1131" s="33" t="s">
        <v>53</v>
      </c>
      <c r="H1131" s="44">
        <v>0.87630000000000008</v>
      </c>
      <c r="I1131" s="35">
        <f>ROUND((Reference!B$16*List!$H1131)+Reference!B$17,0)</f>
        <v>1020</v>
      </c>
      <c r="J1131" s="35">
        <f>ROUND((Reference!C$16*List!$H1131)+Reference!C$17,0)</f>
        <v>1522</v>
      </c>
      <c r="K1131" s="35">
        <f>ROUND((Reference!D$16*List!$H1131)+Reference!D$17,0)</f>
        <v>1823</v>
      </c>
      <c r="L1131" s="35">
        <f>ROUND((Reference!E$16*List!$H1131)+Reference!E$17,0)</f>
        <v>2254</v>
      </c>
      <c r="M1131" s="35">
        <f>ROUND((Reference!F$16*List!$H1131)+Reference!F$17,0)</f>
        <v>2348</v>
      </c>
      <c r="N1131" s="35">
        <f>ROUND((Reference!G$16*List!$H1131)+Reference!G$17,0)</f>
        <v>2658</v>
      </c>
      <c r="O1131" s="35">
        <f>ROUND((Reference!H$16*List!$H1131)+Reference!H$17,0)</f>
        <v>2760</v>
      </c>
      <c r="P1131" s="35">
        <f>ROUND((Reference!I$16*List!$H1131)+Reference!I$17,0)</f>
        <v>2868</v>
      </c>
      <c r="Q1131" s="35">
        <f>ROUND((Reference!J$16*List!$H1131)+Reference!J$17,0)</f>
        <v>3321</v>
      </c>
      <c r="R1131" s="35">
        <f>ROUND((Reference!K$16*List!$H1131)+Reference!K$17,0)</f>
        <v>3426</v>
      </c>
      <c r="S1131" s="35">
        <f>ROUND((Reference!L$16*List!$H1131)+Reference!L$17,0)</f>
        <v>3697</v>
      </c>
      <c r="T1131" s="35">
        <f>ROUND((Reference!M$16*List!$H1131)+Reference!M$17,0)</f>
        <v>4416</v>
      </c>
      <c r="U1131" s="35">
        <f>ROUND((Reference!N$16*List!$H1131)+Reference!N$17,0)</f>
        <v>17816</v>
      </c>
      <c r="V1131" s="36">
        <f>ROUND((Reference!O$16*List!$H1131)+Reference!O$17,0)</f>
        <v>662</v>
      </c>
      <c r="W1131" s="36">
        <f>ROUND((Reference!P$16*List!$H1131)+Reference!P$17,0)</f>
        <v>933</v>
      </c>
      <c r="X1131" s="36">
        <f>ROUND((Reference!Q$16*List!$H1131)+Reference!Q$17,0)</f>
        <v>467</v>
      </c>
      <c r="Y1131" s="37"/>
      <c r="Z1131" s="4" t="str">
        <f t="shared" si="35"/>
        <v>SPENCER, Kentucky</v>
      </c>
      <c r="AA1131" s="42" t="s">
        <v>2644</v>
      </c>
      <c r="AB1131" s="38" t="s">
        <v>54</v>
      </c>
      <c r="AC1131" s="43" t="s">
        <v>3222</v>
      </c>
      <c r="AD1131" s="45"/>
      <c r="AE1131">
        <f t="shared" si="36"/>
        <v>0.87630000000000008</v>
      </c>
    </row>
    <row r="1132" spans="1:31" x14ac:dyDescent="0.35">
      <c r="A1132" s="28" t="s">
        <v>3488</v>
      </c>
      <c r="B1132" s="28" t="s">
        <v>3489</v>
      </c>
      <c r="C1132" s="41">
        <v>99918</v>
      </c>
      <c r="D1132" s="30" t="s">
        <v>124</v>
      </c>
      <c r="E1132" s="42" t="s">
        <v>1566</v>
      </c>
      <c r="F1132" s="55" t="s">
        <v>3222</v>
      </c>
      <c r="G1132" s="33" t="s">
        <v>64</v>
      </c>
      <c r="H1132" s="44">
        <v>0.7873</v>
      </c>
      <c r="I1132" s="35">
        <f>ROUND((Reference!B$16*List!$H1132)+Reference!B$17,0)</f>
        <v>944</v>
      </c>
      <c r="J1132" s="35">
        <f>ROUND((Reference!C$16*List!$H1132)+Reference!C$17,0)</f>
        <v>1408</v>
      </c>
      <c r="K1132" s="35">
        <f>ROUND((Reference!D$16*List!$H1132)+Reference!D$17,0)</f>
        <v>1687</v>
      </c>
      <c r="L1132" s="35">
        <f>ROUND((Reference!E$16*List!$H1132)+Reference!E$17,0)</f>
        <v>2085</v>
      </c>
      <c r="M1132" s="35">
        <f>ROUND((Reference!F$16*List!$H1132)+Reference!F$17,0)</f>
        <v>2173</v>
      </c>
      <c r="N1132" s="35">
        <f>ROUND((Reference!G$16*List!$H1132)+Reference!G$17,0)</f>
        <v>2459</v>
      </c>
      <c r="O1132" s="35">
        <f>ROUND((Reference!H$16*List!$H1132)+Reference!H$17,0)</f>
        <v>2554</v>
      </c>
      <c r="P1132" s="35">
        <f>ROUND((Reference!I$16*List!$H1132)+Reference!I$17,0)</f>
        <v>2654</v>
      </c>
      <c r="Q1132" s="35">
        <f>ROUND((Reference!J$16*List!$H1132)+Reference!J$17,0)</f>
        <v>3073</v>
      </c>
      <c r="R1132" s="35">
        <f>ROUND((Reference!K$16*List!$H1132)+Reference!K$17,0)</f>
        <v>3170</v>
      </c>
      <c r="S1132" s="35">
        <f>ROUND((Reference!L$16*List!$H1132)+Reference!L$17,0)</f>
        <v>3421</v>
      </c>
      <c r="T1132" s="35">
        <f>ROUND((Reference!M$16*List!$H1132)+Reference!M$17,0)</f>
        <v>4085</v>
      </c>
      <c r="U1132" s="35">
        <f>ROUND((Reference!N$16*List!$H1132)+Reference!N$17,0)</f>
        <v>16484</v>
      </c>
      <c r="V1132" s="36">
        <f>ROUND((Reference!O$16*List!$H1132)+Reference!O$17,0)</f>
        <v>613</v>
      </c>
      <c r="W1132" s="36">
        <f>ROUND((Reference!P$16*List!$H1132)+Reference!P$17,0)</f>
        <v>863</v>
      </c>
      <c r="X1132" s="36">
        <f>ROUND((Reference!Q$16*List!$H1132)+Reference!Q$17,0)</f>
        <v>432</v>
      </c>
      <c r="Y1132" s="37"/>
      <c r="Z1132" s="4" t="str">
        <f t="shared" si="35"/>
        <v>TAYLOR, Kentucky</v>
      </c>
      <c r="AA1132" s="42" t="s">
        <v>1566</v>
      </c>
      <c r="AB1132" s="38" t="s">
        <v>54</v>
      </c>
      <c r="AC1132" s="43" t="s">
        <v>3222</v>
      </c>
      <c r="AD1132" s="45"/>
      <c r="AE1132">
        <f t="shared" si="36"/>
        <v>0.7873</v>
      </c>
    </row>
    <row r="1133" spans="1:31" x14ac:dyDescent="0.35">
      <c r="A1133" s="28" t="s">
        <v>3490</v>
      </c>
      <c r="B1133" s="28" t="s">
        <v>3491</v>
      </c>
      <c r="C1133" s="41">
        <v>99918</v>
      </c>
      <c r="D1133" s="30" t="s">
        <v>124</v>
      </c>
      <c r="E1133" s="42" t="s">
        <v>3492</v>
      </c>
      <c r="F1133" s="55" t="s">
        <v>3222</v>
      </c>
      <c r="G1133" s="33" t="s">
        <v>64</v>
      </c>
      <c r="H1133" s="44">
        <v>0.7873</v>
      </c>
      <c r="I1133" s="35">
        <f>ROUND((Reference!B$16*List!$H1133)+Reference!B$17,0)</f>
        <v>944</v>
      </c>
      <c r="J1133" s="35">
        <f>ROUND((Reference!C$16*List!$H1133)+Reference!C$17,0)</f>
        <v>1408</v>
      </c>
      <c r="K1133" s="35">
        <f>ROUND((Reference!D$16*List!$H1133)+Reference!D$17,0)</f>
        <v>1687</v>
      </c>
      <c r="L1133" s="35">
        <f>ROUND((Reference!E$16*List!$H1133)+Reference!E$17,0)</f>
        <v>2085</v>
      </c>
      <c r="M1133" s="35">
        <f>ROUND((Reference!F$16*List!$H1133)+Reference!F$17,0)</f>
        <v>2173</v>
      </c>
      <c r="N1133" s="35">
        <f>ROUND((Reference!G$16*List!$H1133)+Reference!G$17,0)</f>
        <v>2459</v>
      </c>
      <c r="O1133" s="35">
        <f>ROUND((Reference!H$16*List!$H1133)+Reference!H$17,0)</f>
        <v>2554</v>
      </c>
      <c r="P1133" s="35">
        <f>ROUND((Reference!I$16*List!$H1133)+Reference!I$17,0)</f>
        <v>2654</v>
      </c>
      <c r="Q1133" s="35">
        <f>ROUND((Reference!J$16*List!$H1133)+Reference!J$17,0)</f>
        <v>3073</v>
      </c>
      <c r="R1133" s="35">
        <f>ROUND((Reference!K$16*List!$H1133)+Reference!K$17,0)</f>
        <v>3170</v>
      </c>
      <c r="S1133" s="35">
        <f>ROUND((Reference!L$16*List!$H1133)+Reference!L$17,0)</f>
        <v>3421</v>
      </c>
      <c r="T1133" s="35">
        <f>ROUND((Reference!M$16*List!$H1133)+Reference!M$17,0)</f>
        <v>4085</v>
      </c>
      <c r="U1133" s="35">
        <f>ROUND((Reference!N$16*List!$H1133)+Reference!N$17,0)</f>
        <v>16484</v>
      </c>
      <c r="V1133" s="36">
        <f>ROUND((Reference!O$16*List!$H1133)+Reference!O$17,0)</f>
        <v>613</v>
      </c>
      <c r="W1133" s="36">
        <f>ROUND((Reference!P$16*List!$H1133)+Reference!P$17,0)</f>
        <v>863</v>
      </c>
      <c r="X1133" s="36">
        <f>ROUND((Reference!Q$16*List!$H1133)+Reference!Q$17,0)</f>
        <v>432</v>
      </c>
      <c r="Y1133" s="37"/>
      <c r="Z1133" s="4" t="str">
        <f t="shared" si="35"/>
        <v>TODD, Kentucky</v>
      </c>
      <c r="AA1133" s="42" t="s">
        <v>3492</v>
      </c>
      <c r="AB1133" s="38" t="s">
        <v>54</v>
      </c>
      <c r="AC1133" s="43" t="s">
        <v>3222</v>
      </c>
      <c r="AD1133" s="45"/>
      <c r="AE1133">
        <f t="shared" si="36"/>
        <v>0.7873</v>
      </c>
    </row>
    <row r="1134" spans="1:31" x14ac:dyDescent="0.35">
      <c r="A1134" s="28" t="s">
        <v>3493</v>
      </c>
      <c r="B1134" s="28" t="s">
        <v>3494</v>
      </c>
      <c r="C1134" s="41">
        <v>17300</v>
      </c>
      <c r="D1134" s="30" t="s">
        <v>560</v>
      </c>
      <c r="E1134" s="42" t="s">
        <v>3495</v>
      </c>
      <c r="F1134" s="54" t="s">
        <v>3222</v>
      </c>
      <c r="G1134" s="33" t="s">
        <v>53</v>
      </c>
      <c r="H1134" s="40">
        <v>0.74170000000000003</v>
      </c>
      <c r="I1134" s="35">
        <f>ROUND((Reference!B$16*List!$H1134)+Reference!B$17,0)</f>
        <v>905</v>
      </c>
      <c r="J1134" s="35">
        <f>ROUND((Reference!C$16*List!$H1134)+Reference!C$17,0)</f>
        <v>1350</v>
      </c>
      <c r="K1134" s="35">
        <f>ROUND((Reference!D$16*List!$H1134)+Reference!D$17,0)</f>
        <v>1617</v>
      </c>
      <c r="L1134" s="35">
        <f>ROUND((Reference!E$16*List!$H1134)+Reference!E$17,0)</f>
        <v>1999</v>
      </c>
      <c r="M1134" s="35">
        <f>ROUND((Reference!F$16*List!$H1134)+Reference!F$17,0)</f>
        <v>2083</v>
      </c>
      <c r="N1134" s="35">
        <f>ROUND((Reference!G$16*List!$H1134)+Reference!G$17,0)</f>
        <v>2358</v>
      </c>
      <c r="O1134" s="35">
        <f>ROUND((Reference!H$16*List!$H1134)+Reference!H$17,0)</f>
        <v>2448</v>
      </c>
      <c r="P1134" s="35">
        <f>ROUND((Reference!I$16*List!$H1134)+Reference!I$17,0)</f>
        <v>2544</v>
      </c>
      <c r="Q1134" s="35">
        <f>ROUND((Reference!J$16*List!$H1134)+Reference!J$17,0)</f>
        <v>2946</v>
      </c>
      <c r="R1134" s="35">
        <f>ROUND((Reference!K$16*List!$H1134)+Reference!K$17,0)</f>
        <v>3039</v>
      </c>
      <c r="S1134" s="35">
        <f>ROUND((Reference!L$16*List!$H1134)+Reference!L$17,0)</f>
        <v>3279</v>
      </c>
      <c r="T1134" s="35">
        <f>ROUND((Reference!M$16*List!$H1134)+Reference!M$17,0)</f>
        <v>3916</v>
      </c>
      <c r="U1134" s="35">
        <f>ROUND((Reference!N$16*List!$H1134)+Reference!N$17,0)</f>
        <v>15801</v>
      </c>
      <c r="V1134" s="36">
        <f>ROUND((Reference!O$16*List!$H1134)+Reference!O$17,0)</f>
        <v>587</v>
      </c>
      <c r="W1134" s="36">
        <f>ROUND((Reference!P$16*List!$H1134)+Reference!P$17,0)</f>
        <v>828</v>
      </c>
      <c r="X1134" s="36">
        <f>ROUND((Reference!Q$16*List!$H1134)+Reference!Q$17,0)</f>
        <v>414</v>
      </c>
      <c r="Y1134" s="37"/>
      <c r="Z1134" s="4" t="str">
        <f t="shared" si="35"/>
        <v>TRIGG, Kentucky</v>
      </c>
      <c r="AA1134" s="31" t="s">
        <v>3495</v>
      </c>
      <c r="AB1134" s="38" t="s">
        <v>54</v>
      </c>
      <c r="AC1134" s="32" t="s">
        <v>3222</v>
      </c>
      <c r="AD1134" s="39"/>
      <c r="AE1134">
        <f t="shared" si="36"/>
        <v>0.74170000000000003</v>
      </c>
    </row>
    <row r="1135" spans="1:31" x14ac:dyDescent="0.35">
      <c r="A1135" s="28" t="s">
        <v>3496</v>
      </c>
      <c r="B1135" s="28" t="s">
        <v>3497</v>
      </c>
      <c r="C1135" s="29">
        <v>99918</v>
      </c>
      <c r="D1135" s="30" t="s">
        <v>124</v>
      </c>
      <c r="E1135" s="31" t="s">
        <v>3498</v>
      </c>
      <c r="F1135" s="54" t="s">
        <v>3222</v>
      </c>
      <c r="G1135" s="33" t="s">
        <v>64</v>
      </c>
      <c r="H1135" s="40">
        <v>0.7873</v>
      </c>
      <c r="I1135" s="35">
        <f>ROUND((Reference!B$16*List!$H1135)+Reference!B$17,0)</f>
        <v>944</v>
      </c>
      <c r="J1135" s="35">
        <f>ROUND((Reference!C$16*List!$H1135)+Reference!C$17,0)</f>
        <v>1408</v>
      </c>
      <c r="K1135" s="35">
        <f>ROUND((Reference!D$16*List!$H1135)+Reference!D$17,0)</f>
        <v>1687</v>
      </c>
      <c r="L1135" s="35">
        <f>ROUND((Reference!E$16*List!$H1135)+Reference!E$17,0)</f>
        <v>2085</v>
      </c>
      <c r="M1135" s="35">
        <f>ROUND((Reference!F$16*List!$H1135)+Reference!F$17,0)</f>
        <v>2173</v>
      </c>
      <c r="N1135" s="35">
        <f>ROUND((Reference!G$16*List!$H1135)+Reference!G$17,0)</f>
        <v>2459</v>
      </c>
      <c r="O1135" s="35">
        <f>ROUND((Reference!H$16*List!$H1135)+Reference!H$17,0)</f>
        <v>2554</v>
      </c>
      <c r="P1135" s="35">
        <f>ROUND((Reference!I$16*List!$H1135)+Reference!I$17,0)</f>
        <v>2654</v>
      </c>
      <c r="Q1135" s="35">
        <f>ROUND((Reference!J$16*List!$H1135)+Reference!J$17,0)</f>
        <v>3073</v>
      </c>
      <c r="R1135" s="35">
        <f>ROUND((Reference!K$16*List!$H1135)+Reference!K$17,0)</f>
        <v>3170</v>
      </c>
      <c r="S1135" s="35">
        <f>ROUND((Reference!L$16*List!$H1135)+Reference!L$17,0)</f>
        <v>3421</v>
      </c>
      <c r="T1135" s="35">
        <f>ROUND((Reference!M$16*List!$H1135)+Reference!M$17,0)</f>
        <v>4085</v>
      </c>
      <c r="U1135" s="35">
        <f>ROUND((Reference!N$16*List!$H1135)+Reference!N$17,0)</f>
        <v>16484</v>
      </c>
      <c r="V1135" s="36">
        <f>ROUND((Reference!O$16*List!$H1135)+Reference!O$17,0)</f>
        <v>613</v>
      </c>
      <c r="W1135" s="36">
        <f>ROUND((Reference!P$16*List!$H1135)+Reference!P$17,0)</f>
        <v>863</v>
      </c>
      <c r="X1135" s="36">
        <f>ROUND((Reference!Q$16*List!$H1135)+Reference!Q$17,0)</f>
        <v>432</v>
      </c>
      <c r="Y1135" s="37"/>
      <c r="Z1135" s="4" t="str">
        <f t="shared" si="35"/>
        <v>TRIMBLE, Kentucky</v>
      </c>
      <c r="AA1135" s="31" t="s">
        <v>3498</v>
      </c>
      <c r="AB1135" s="38" t="s">
        <v>54</v>
      </c>
      <c r="AC1135" s="32" t="s">
        <v>3222</v>
      </c>
      <c r="AD1135" s="39"/>
      <c r="AE1135">
        <f t="shared" si="36"/>
        <v>0.7873</v>
      </c>
    </row>
    <row r="1136" spans="1:31" x14ac:dyDescent="0.35">
      <c r="A1136" s="28" t="s">
        <v>3499</v>
      </c>
      <c r="B1136" s="28" t="s">
        <v>3500</v>
      </c>
      <c r="C1136" s="29">
        <v>99918</v>
      </c>
      <c r="D1136" s="30" t="s">
        <v>124</v>
      </c>
      <c r="E1136" s="31" t="s">
        <v>757</v>
      </c>
      <c r="F1136" s="55" t="s">
        <v>3222</v>
      </c>
      <c r="G1136" s="33" t="s">
        <v>64</v>
      </c>
      <c r="H1136" s="44">
        <v>0.7873</v>
      </c>
      <c r="I1136" s="35">
        <f>ROUND((Reference!B$16*List!$H1136)+Reference!B$17,0)</f>
        <v>944</v>
      </c>
      <c r="J1136" s="35">
        <f>ROUND((Reference!C$16*List!$H1136)+Reference!C$17,0)</f>
        <v>1408</v>
      </c>
      <c r="K1136" s="35">
        <f>ROUND((Reference!D$16*List!$H1136)+Reference!D$17,0)</f>
        <v>1687</v>
      </c>
      <c r="L1136" s="35">
        <f>ROUND((Reference!E$16*List!$H1136)+Reference!E$17,0)</f>
        <v>2085</v>
      </c>
      <c r="M1136" s="35">
        <f>ROUND((Reference!F$16*List!$H1136)+Reference!F$17,0)</f>
        <v>2173</v>
      </c>
      <c r="N1136" s="35">
        <f>ROUND((Reference!G$16*List!$H1136)+Reference!G$17,0)</f>
        <v>2459</v>
      </c>
      <c r="O1136" s="35">
        <f>ROUND((Reference!H$16*List!$H1136)+Reference!H$17,0)</f>
        <v>2554</v>
      </c>
      <c r="P1136" s="35">
        <f>ROUND((Reference!I$16*List!$H1136)+Reference!I$17,0)</f>
        <v>2654</v>
      </c>
      <c r="Q1136" s="35">
        <f>ROUND((Reference!J$16*List!$H1136)+Reference!J$17,0)</f>
        <v>3073</v>
      </c>
      <c r="R1136" s="35">
        <f>ROUND((Reference!K$16*List!$H1136)+Reference!K$17,0)</f>
        <v>3170</v>
      </c>
      <c r="S1136" s="35">
        <f>ROUND((Reference!L$16*List!$H1136)+Reference!L$17,0)</f>
        <v>3421</v>
      </c>
      <c r="T1136" s="35">
        <f>ROUND((Reference!M$16*List!$H1136)+Reference!M$17,0)</f>
        <v>4085</v>
      </c>
      <c r="U1136" s="35">
        <f>ROUND((Reference!N$16*List!$H1136)+Reference!N$17,0)</f>
        <v>16484</v>
      </c>
      <c r="V1136" s="36">
        <f>ROUND((Reference!O$16*List!$H1136)+Reference!O$17,0)</f>
        <v>613</v>
      </c>
      <c r="W1136" s="36">
        <f>ROUND((Reference!P$16*List!$H1136)+Reference!P$17,0)</f>
        <v>863</v>
      </c>
      <c r="X1136" s="36">
        <f>ROUND((Reference!Q$16*List!$H1136)+Reference!Q$17,0)</f>
        <v>432</v>
      </c>
      <c r="Y1136" s="37"/>
      <c r="Z1136" s="4" t="str">
        <f t="shared" si="35"/>
        <v>UNION, Kentucky</v>
      </c>
      <c r="AA1136" s="42" t="s">
        <v>757</v>
      </c>
      <c r="AB1136" s="38" t="s">
        <v>54</v>
      </c>
      <c r="AC1136" s="43" t="s">
        <v>3222</v>
      </c>
      <c r="AD1136" s="45"/>
      <c r="AE1136">
        <f t="shared" si="36"/>
        <v>0.7873</v>
      </c>
    </row>
    <row r="1137" spans="1:31" x14ac:dyDescent="0.35">
      <c r="A1137" s="28" t="s">
        <v>3501</v>
      </c>
      <c r="B1137" s="28" t="s">
        <v>3502</v>
      </c>
      <c r="C1137" s="29">
        <v>14540</v>
      </c>
      <c r="D1137" s="30" t="s">
        <v>440</v>
      </c>
      <c r="E1137" s="31" t="s">
        <v>2039</v>
      </c>
      <c r="F1137" s="54" t="s">
        <v>3222</v>
      </c>
      <c r="G1137" s="33" t="s">
        <v>53</v>
      </c>
      <c r="H1137" s="40">
        <v>0.85489999999999999</v>
      </c>
      <c r="I1137" s="35">
        <f>ROUND((Reference!B$16*List!$H1137)+Reference!B$17,0)</f>
        <v>1002</v>
      </c>
      <c r="J1137" s="35">
        <f>ROUND((Reference!C$16*List!$H1137)+Reference!C$17,0)</f>
        <v>1494</v>
      </c>
      <c r="K1137" s="35">
        <f>ROUND((Reference!D$16*List!$H1137)+Reference!D$17,0)</f>
        <v>1790</v>
      </c>
      <c r="L1137" s="35">
        <f>ROUND((Reference!E$16*List!$H1137)+Reference!E$17,0)</f>
        <v>2213</v>
      </c>
      <c r="M1137" s="35">
        <f>ROUND((Reference!F$16*List!$H1137)+Reference!F$17,0)</f>
        <v>2306</v>
      </c>
      <c r="N1137" s="35">
        <f>ROUND((Reference!G$16*List!$H1137)+Reference!G$17,0)</f>
        <v>2610</v>
      </c>
      <c r="O1137" s="35">
        <f>ROUND((Reference!H$16*List!$H1137)+Reference!H$17,0)</f>
        <v>2710</v>
      </c>
      <c r="P1137" s="35">
        <f>ROUND((Reference!I$16*List!$H1137)+Reference!I$17,0)</f>
        <v>2817</v>
      </c>
      <c r="Q1137" s="35">
        <f>ROUND((Reference!J$16*List!$H1137)+Reference!J$17,0)</f>
        <v>3262</v>
      </c>
      <c r="R1137" s="35">
        <f>ROUND((Reference!K$16*List!$H1137)+Reference!K$17,0)</f>
        <v>3365</v>
      </c>
      <c r="S1137" s="35">
        <f>ROUND((Reference!L$16*List!$H1137)+Reference!L$17,0)</f>
        <v>3631</v>
      </c>
      <c r="T1137" s="35">
        <f>ROUND((Reference!M$16*List!$H1137)+Reference!M$17,0)</f>
        <v>4336</v>
      </c>
      <c r="U1137" s="35">
        <f>ROUND((Reference!N$16*List!$H1137)+Reference!N$17,0)</f>
        <v>17496</v>
      </c>
      <c r="V1137" s="36">
        <f>ROUND((Reference!O$16*List!$H1137)+Reference!O$17,0)</f>
        <v>650</v>
      </c>
      <c r="W1137" s="36">
        <f>ROUND((Reference!P$16*List!$H1137)+Reference!P$17,0)</f>
        <v>916</v>
      </c>
      <c r="X1137" s="36">
        <f>ROUND((Reference!Q$16*List!$H1137)+Reference!Q$17,0)</f>
        <v>458</v>
      </c>
      <c r="Y1137" s="37"/>
      <c r="Z1137" s="4" t="str">
        <f t="shared" si="35"/>
        <v>WARREN, Kentucky</v>
      </c>
      <c r="AA1137" s="31" t="s">
        <v>2039</v>
      </c>
      <c r="AB1137" s="38" t="s">
        <v>54</v>
      </c>
      <c r="AC1137" s="32" t="s">
        <v>3222</v>
      </c>
      <c r="AD1137" s="39"/>
      <c r="AE1137">
        <f t="shared" si="36"/>
        <v>0.85489999999999999</v>
      </c>
    </row>
    <row r="1138" spans="1:31" x14ac:dyDescent="0.35">
      <c r="A1138" s="28" t="s">
        <v>3503</v>
      </c>
      <c r="B1138" s="28" t="s">
        <v>3504</v>
      </c>
      <c r="C1138" s="41">
        <v>99918</v>
      </c>
      <c r="D1138" s="30" t="s">
        <v>124</v>
      </c>
      <c r="E1138" s="42" t="s">
        <v>259</v>
      </c>
      <c r="F1138" s="55" t="s">
        <v>3222</v>
      </c>
      <c r="G1138" s="33" t="s">
        <v>64</v>
      </c>
      <c r="H1138" s="44">
        <v>0.7873</v>
      </c>
      <c r="I1138" s="35">
        <f>ROUND((Reference!B$16*List!$H1138)+Reference!B$17,0)</f>
        <v>944</v>
      </c>
      <c r="J1138" s="35">
        <f>ROUND((Reference!C$16*List!$H1138)+Reference!C$17,0)</f>
        <v>1408</v>
      </c>
      <c r="K1138" s="35">
        <f>ROUND((Reference!D$16*List!$H1138)+Reference!D$17,0)</f>
        <v>1687</v>
      </c>
      <c r="L1138" s="35">
        <f>ROUND((Reference!E$16*List!$H1138)+Reference!E$17,0)</f>
        <v>2085</v>
      </c>
      <c r="M1138" s="35">
        <f>ROUND((Reference!F$16*List!$H1138)+Reference!F$17,0)</f>
        <v>2173</v>
      </c>
      <c r="N1138" s="35">
        <f>ROUND((Reference!G$16*List!$H1138)+Reference!G$17,0)</f>
        <v>2459</v>
      </c>
      <c r="O1138" s="35">
        <f>ROUND((Reference!H$16*List!$H1138)+Reference!H$17,0)</f>
        <v>2554</v>
      </c>
      <c r="P1138" s="35">
        <f>ROUND((Reference!I$16*List!$H1138)+Reference!I$17,0)</f>
        <v>2654</v>
      </c>
      <c r="Q1138" s="35">
        <f>ROUND((Reference!J$16*List!$H1138)+Reference!J$17,0)</f>
        <v>3073</v>
      </c>
      <c r="R1138" s="35">
        <f>ROUND((Reference!K$16*List!$H1138)+Reference!K$17,0)</f>
        <v>3170</v>
      </c>
      <c r="S1138" s="35">
        <f>ROUND((Reference!L$16*List!$H1138)+Reference!L$17,0)</f>
        <v>3421</v>
      </c>
      <c r="T1138" s="35">
        <f>ROUND((Reference!M$16*List!$H1138)+Reference!M$17,0)</f>
        <v>4085</v>
      </c>
      <c r="U1138" s="35">
        <f>ROUND((Reference!N$16*List!$H1138)+Reference!N$17,0)</f>
        <v>16484</v>
      </c>
      <c r="V1138" s="36">
        <f>ROUND((Reference!O$16*List!$H1138)+Reference!O$17,0)</f>
        <v>613</v>
      </c>
      <c r="W1138" s="36">
        <f>ROUND((Reference!P$16*List!$H1138)+Reference!P$17,0)</f>
        <v>863</v>
      </c>
      <c r="X1138" s="36">
        <f>ROUND((Reference!Q$16*List!$H1138)+Reference!Q$17,0)</f>
        <v>432</v>
      </c>
      <c r="Y1138" s="37"/>
      <c r="Z1138" s="4" t="str">
        <f t="shared" si="35"/>
        <v>WASHINGTON, Kentucky</v>
      </c>
      <c r="AA1138" s="42" t="s">
        <v>259</v>
      </c>
      <c r="AB1138" s="38" t="s">
        <v>54</v>
      </c>
      <c r="AC1138" s="43" t="s">
        <v>3222</v>
      </c>
      <c r="AD1138" s="45"/>
      <c r="AE1138">
        <f t="shared" si="36"/>
        <v>0.7873</v>
      </c>
    </row>
    <row r="1139" spans="1:31" x14ac:dyDescent="0.35">
      <c r="A1139" s="28" t="s">
        <v>3505</v>
      </c>
      <c r="B1139" s="28" t="s">
        <v>3506</v>
      </c>
      <c r="C1139" s="29">
        <v>99918</v>
      </c>
      <c r="D1139" s="30" t="s">
        <v>124</v>
      </c>
      <c r="E1139" s="31" t="s">
        <v>2044</v>
      </c>
      <c r="F1139" s="55" t="s">
        <v>3222</v>
      </c>
      <c r="G1139" s="33" t="s">
        <v>64</v>
      </c>
      <c r="H1139" s="44">
        <v>0.7873</v>
      </c>
      <c r="I1139" s="35">
        <f>ROUND((Reference!B$16*List!$H1139)+Reference!B$17,0)</f>
        <v>944</v>
      </c>
      <c r="J1139" s="35">
        <f>ROUND((Reference!C$16*List!$H1139)+Reference!C$17,0)</f>
        <v>1408</v>
      </c>
      <c r="K1139" s="35">
        <f>ROUND((Reference!D$16*List!$H1139)+Reference!D$17,0)</f>
        <v>1687</v>
      </c>
      <c r="L1139" s="35">
        <f>ROUND((Reference!E$16*List!$H1139)+Reference!E$17,0)</f>
        <v>2085</v>
      </c>
      <c r="M1139" s="35">
        <f>ROUND((Reference!F$16*List!$H1139)+Reference!F$17,0)</f>
        <v>2173</v>
      </c>
      <c r="N1139" s="35">
        <f>ROUND((Reference!G$16*List!$H1139)+Reference!G$17,0)</f>
        <v>2459</v>
      </c>
      <c r="O1139" s="35">
        <f>ROUND((Reference!H$16*List!$H1139)+Reference!H$17,0)</f>
        <v>2554</v>
      </c>
      <c r="P1139" s="35">
        <f>ROUND((Reference!I$16*List!$H1139)+Reference!I$17,0)</f>
        <v>2654</v>
      </c>
      <c r="Q1139" s="35">
        <f>ROUND((Reference!J$16*List!$H1139)+Reference!J$17,0)</f>
        <v>3073</v>
      </c>
      <c r="R1139" s="35">
        <f>ROUND((Reference!K$16*List!$H1139)+Reference!K$17,0)</f>
        <v>3170</v>
      </c>
      <c r="S1139" s="35">
        <f>ROUND((Reference!L$16*List!$H1139)+Reference!L$17,0)</f>
        <v>3421</v>
      </c>
      <c r="T1139" s="35">
        <f>ROUND((Reference!M$16*List!$H1139)+Reference!M$17,0)</f>
        <v>4085</v>
      </c>
      <c r="U1139" s="35">
        <f>ROUND((Reference!N$16*List!$H1139)+Reference!N$17,0)</f>
        <v>16484</v>
      </c>
      <c r="V1139" s="36">
        <f>ROUND((Reference!O$16*List!$H1139)+Reference!O$17,0)</f>
        <v>613</v>
      </c>
      <c r="W1139" s="36">
        <f>ROUND((Reference!P$16*List!$H1139)+Reference!P$17,0)</f>
        <v>863</v>
      </c>
      <c r="X1139" s="36">
        <f>ROUND((Reference!Q$16*List!$H1139)+Reference!Q$17,0)</f>
        <v>432</v>
      </c>
      <c r="Y1139" s="37"/>
      <c r="Z1139" s="4" t="str">
        <f t="shared" si="35"/>
        <v>WAYNE, Kentucky</v>
      </c>
      <c r="AA1139" s="42" t="s">
        <v>2044</v>
      </c>
      <c r="AB1139" s="38" t="s">
        <v>54</v>
      </c>
      <c r="AC1139" s="43" t="s">
        <v>3222</v>
      </c>
      <c r="AD1139" s="45"/>
      <c r="AE1139">
        <f t="shared" si="36"/>
        <v>0.7873</v>
      </c>
    </row>
    <row r="1140" spans="1:31" x14ac:dyDescent="0.35">
      <c r="A1140" s="28" t="s">
        <v>3507</v>
      </c>
      <c r="B1140" s="28" t="s">
        <v>3508</v>
      </c>
      <c r="C1140" s="41">
        <v>99918</v>
      </c>
      <c r="D1140" s="30" t="s">
        <v>124</v>
      </c>
      <c r="E1140" s="42" t="s">
        <v>2047</v>
      </c>
      <c r="F1140" s="55" t="s">
        <v>3222</v>
      </c>
      <c r="G1140" s="33" t="s">
        <v>64</v>
      </c>
      <c r="H1140" s="40">
        <v>0.7873</v>
      </c>
      <c r="I1140" s="35">
        <f>ROUND((Reference!B$16*List!$H1140)+Reference!B$17,0)</f>
        <v>944</v>
      </c>
      <c r="J1140" s="35">
        <f>ROUND((Reference!C$16*List!$H1140)+Reference!C$17,0)</f>
        <v>1408</v>
      </c>
      <c r="K1140" s="35">
        <f>ROUND((Reference!D$16*List!$H1140)+Reference!D$17,0)</f>
        <v>1687</v>
      </c>
      <c r="L1140" s="35">
        <f>ROUND((Reference!E$16*List!$H1140)+Reference!E$17,0)</f>
        <v>2085</v>
      </c>
      <c r="M1140" s="35">
        <f>ROUND((Reference!F$16*List!$H1140)+Reference!F$17,0)</f>
        <v>2173</v>
      </c>
      <c r="N1140" s="35">
        <f>ROUND((Reference!G$16*List!$H1140)+Reference!G$17,0)</f>
        <v>2459</v>
      </c>
      <c r="O1140" s="35">
        <f>ROUND((Reference!H$16*List!$H1140)+Reference!H$17,0)</f>
        <v>2554</v>
      </c>
      <c r="P1140" s="35">
        <f>ROUND((Reference!I$16*List!$H1140)+Reference!I$17,0)</f>
        <v>2654</v>
      </c>
      <c r="Q1140" s="35">
        <f>ROUND((Reference!J$16*List!$H1140)+Reference!J$17,0)</f>
        <v>3073</v>
      </c>
      <c r="R1140" s="35">
        <f>ROUND((Reference!K$16*List!$H1140)+Reference!K$17,0)</f>
        <v>3170</v>
      </c>
      <c r="S1140" s="35">
        <f>ROUND((Reference!L$16*List!$H1140)+Reference!L$17,0)</f>
        <v>3421</v>
      </c>
      <c r="T1140" s="35">
        <f>ROUND((Reference!M$16*List!$H1140)+Reference!M$17,0)</f>
        <v>4085</v>
      </c>
      <c r="U1140" s="35">
        <f>ROUND((Reference!N$16*List!$H1140)+Reference!N$17,0)</f>
        <v>16484</v>
      </c>
      <c r="V1140" s="36">
        <f>ROUND((Reference!O$16*List!$H1140)+Reference!O$17,0)</f>
        <v>613</v>
      </c>
      <c r="W1140" s="36">
        <f>ROUND((Reference!P$16*List!$H1140)+Reference!P$17,0)</f>
        <v>863</v>
      </c>
      <c r="X1140" s="36">
        <f>ROUND((Reference!Q$16*List!$H1140)+Reference!Q$17,0)</f>
        <v>432</v>
      </c>
      <c r="Y1140" s="37"/>
      <c r="Z1140" s="4" t="str">
        <f t="shared" si="35"/>
        <v>WEBSTER, Kentucky</v>
      </c>
      <c r="AA1140" s="31" t="s">
        <v>2047</v>
      </c>
      <c r="AB1140" s="38" t="s">
        <v>54</v>
      </c>
      <c r="AC1140" s="32" t="s">
        <v>3222</v>
      </c>
      <c r="AD1140" s="39"/>
      <c r="AE1140">
        <f t="shared" si="36"/>
        <v>0.7873</v>
      </c>
    </row>
    <row r="1141" spans="1:31" x14ac:dyDescent="0.35">
      <c r="A1141" s="28" t="s">
        <v>2694</v>
      </c>
      <c r="B1141" s="28" t="s">
        <v>3509</v>
      </c>
      <c r="C1141" s="41">
        <v>99918</v>
      </c>
      <c r="D1141" s="30" t="s">
        <v>124</v>
      </c>
      <c r="E1141" s="42" t="s">
        <v>2692</v>
      </c>
      <c r="F1141" s="55" t="s">
        <v>3222</v>
      </c>
      <c r="G1141" s="33" t="s">
        <v>64</v>
      </c>
      <c r="H1141" s="40">
        <v>0.7873</v>
      </c>
      <c r="I1141" s="35">
        <f>ROUND((Reference!B$16*List!$H1141)+Reference!B$17,0)</f>
        <v>944</v>
      </c>
      <c r="J1141" s="35">
        <f>ROUND((Reference!C$16*List!$H1141)+Reference!C$17,0)</f>
        <v>1408</v>
      </c>
      <c r="K1141" s="35">
        <f>ROUND((Reference!D$16*List!$H1141)+Reference!D$17,0)</f>
        <v>1687</v>
      </c>
      <c r="L1141" s="35">
        <f>ROUND((Reference!E$16*List!$H1141)+Reference!E$17,0)</f>
        <v>2085</v>
      </c>
      <c r="M1141" s="35">
        <f>ROUND((Reference!F$16*List!$H1141)+Reference!F$17,0)</f>
        <v>2173</v>
      </c>
      <c r="N1141" s="35">
        <f>ROUND((Reference!G$16*List!$H1141)+Reference!G$17,0)</f>
        <v>2459</v>
      </c>
      <c r="O1141" s="35">
        <f>ROUND((Reference!H$16*List!$H1141)+Reference!H$17,0)</f>
        <v>2554</v>
      </c>
      <c r="P1141" s="35">
        <f>ROUND((Reference!I$16*List!$H1141)+Reference!I$17,0)</f>
        <v>2654</v>
      </c>
      <c r="Q1141" s="35">
        <f>ROUND((Reference!J$16*List!$H1141)+Reference!J$17,0)</f>
        <v>3073</v>
      </c>
      <c r="R1141" s="35">
        <f>ROUND((Reference!K$16*List!$H1141)+Reference!K$17,0)</f>
        <v>3170</v>
      </c>
      <c r="S1141" s="35">
        <f>ROUND((Reference!L$16*List!$H1141)+Reference!L$17,0)</f>
        <v>3421</v>
      </c>
      <c r="T1141" s="35">
        <f>ROUND((Reference!M$16*List!$H1141)+Reference!M$17,0)</f>
        <v>4085</v>
      </c>
      <c r="U1141" s="35">
        <f>ROUND((Reference!N$16*List!$H1141)+Reference!N$17,0)</f>
        <v>16484</v>
      </c>
      <c r="V1141" s="36">
        <f>ROUND((Reference!O$16*List!$H1141)+Reference!O$17,0)</f>
        <v>613</v>
      </c>
      <c r="W1141" s="36">
        <f>ROUND((Reference!P$16*List!$H1141)+Reference!P$17,0)</f>
        <v>863</v>
      </c>
      <c r="X1141" s="36">
        <f>ROUND((Reference!Q$16*List!$H1141)+Reference!Q$17,0)</f>
        <v>432</v>
      </c>
      <c r="Y1141" s="37"/>
      <c r="Z1141" s="4" t="str">
        <f t="shared" si="35"/>
        <v>WHITLEY, Kentucky</v>
      </c>
      <c r="AA1141" s="31" t="s">
        <v>2692</v>
      </c>
      <c r="AB1141" s="38" t="s">
        <v>54</v>
      </c>
      <c r="AC1141" s="32" t="s">
        <v>3222</v>
      </c>
      <c r="AD1141" s="39"/>
      <c r="AE1141">
        <f t="shared" si="36"/>
        <v>0.7873</v>
      </c>
    </row>
    <row r="1142" spans="1:31" x14ac:dyDescent="0.35">
      <c r="A1142" s="28" t="s">
        <v>3510</v>
      </c>
      <c r="B1142" s="28" t="s">
        <v>3511</v>
      </c>
      <c r="C1142" s="41">
        <v>99918</v>
      </c>
      <c r="D1142" s="30" t="s">
        <v>124</v>
      </c>
      <c r="E1142" s="42" t="s">
        <v>3512</v>
      </c>
      <c r="F1142" s="55" t="s">
        <v>3222</v>
      </c>
      <c r="G1142" s="33" t="s">
        <v>64</v>
      </c>
      <c r="H1142" s="44">
        <v>0.7873</v>
      </c>
      <c r="I1142" s="35">
        <f>ROUND((Reference!B$16*List!$H1142)+Reference!B$17,0)</f>
        <v>944</v>
      </c>
      <c r="J1142" s="35">
        <f>ROUND((Reference!C$16*List!$H1142)+Reference!C$17,0)</f>
        <v>1408</v>
      </c>
      <c r="K1142" s="35">
        <f>ROUND((Reference!D$16*List!$H1142)+Reference!D$17,0)</f>
        <v>1687</v>
      </c>
      <c r="L1142" s="35">
        <f>ROUND((Reference!E$16*List!$H1142)+Reference!E$17,0)</f>
        <v>2085</v>
      </c>
      <c r="M1142" s="35">
        <f>ROUND((Reference!F$16*List!$H1142)+Reference!F$17,0)</f>
        <v>2173</v>
      </c>
      <c r="N1142" s="35">
        <f>ROUND((Reference!G$16*List!$H1142)+Reference!G$17,0)</f>
        <v>2459</v>
      </c>
      <c r="O1142" s="35">
        <f>ROUND((Reference!H$16*List!$H1142)+Reference!H$17,0)</f>
        <v>2554</v>
      </c>
      <c r="P1142" s="35">
        <f>ROUND((Reference!I$16*List!$H1142)+Reference!I$17,0)</f>
        <v>2654</v>
      </c>
      <c r="Q1142" s="35">
        <f>ROUND((Reference!J$16*List!$H1142)+Reference!J$17,0)</f>
        <v>3073</v>
      </c>
      <c r="R1142" s="35">
        <f>ROUND((Reference!K$16*List!$H1142)+Reference!K$17,0)</f>
        <v>3170</v>
      </c>
      <c r="S1142" s="35">
        <f>ROUND((Reference!L$16*List!$H1142)+Reference!L$17,0)</f>
        <v>3421</v>
      </c>
      <c r="T1142" s="35">
        <f>ROUND((Reference!M$16*List!$H1142)+Reference!M$17,0)</f>
        <v>4085</v>
      </c>
      <c r="U1142" s="35">
        <f>ROUND((Reference!N$16*List!$H1142)+Reference!N$17,0)</f>
        <v>16484</v>
      </c>
      <c r="V1142" s="36">
        <f>ROUND((Reference!O$16*List!$H1142)+Reference!O$17,0)</f>
        <v>613</v>
      </c>
      <c r="W1142" s="36">
        <f>ROUND((Reference!P$16*List!$H1142)+Reference!P$17,0)</f>
        <v>863</v>
      </c>
      <c r="X1142" s="36">
        <f>ROUND((Reference!Q$16*List!$H1142)+Reference!Q$17,0)</f>
        <v>432</v>
      </c>
      <c r="Y1142" s="37"/>
      <c r="Z1142" s="4" t="str">
        <f t="shared" si="35"/>
        <v>WOLFE, Kentucky</v>
      </c>
      <c r="AA1142" s="42" t="s">
        <v>3512</v>
      </c>
      <c r="AB1142" s="38" t="s">
        <v>54</v>
      </c>
      <c r="AC1142" s="43" t="s">
        <v>3222</v>
      </c>
      <c r="AD1142" s="45"/>
      <c r="AE1142">
        <f t="shared" si="36"/>
        <v>0.7873</v>
      </c>
    </row>
    <row r="1143" spans="1:31" x14ac:dyDescent="0.35">
      <c r="A1143" s="28" t="s">
        <v>3513</v>
      </c>
      <c r="B1143" s="28" t="s">
        <v>3514</v>
      </c>
      <c r="C1143" s="29">
        <v>30460</v>
      </c>
      <c r="D1143" s="30" t="s">
        <v>1110</v>
      </c>
      <c r="E1143" s="31" t="s">
        <v>2466</v>
      </c>
      <c r="F1143" s="54" t="s">
        <v>3222</v>
      </c>
      <c r="G1143" s="33" t="s">
        <v>53</v>
      </c>
      <c r="H1143" s="40">
        <v>0.88009999999999999</v>
      </c>
      <c r="I1143" s="35">
        <f>ROUND((Reference!B$16*List!$H1143)+Reference!B$17,0)</f>
        <v>1024</v>
      </c>
      <c r="J1143" s="35">
        <f>ROUND((Reference!C$16*List!$H1143)+Reference!C$17,0)</f>
        <v>1527</v>
      </c>
      <c r="K1143" s="35">
        <f>ROUND((Reference!D$16*List!$H1143)+Reference!D$17,0)</f>
        <v>1829</v>
      </c>
      <c r="L1143" s="35">
        <f>ROUND((Reference!E$16*List!$H1143)+Reference!E$17,0)</f>
        <v>2261</v>
      </c>
      <c r="M1143" s="35">
        <f>ROUND((Reference!F$16*List!$H1143)+Reference!F$17,0)</f>
        <v>2356</v>
      </c>
      <c r="N1143" s="35">
        <f>ROUND((Reference!G$16*List!$H1143)+Reference!G$17,0)</f>
        <v>2667</v>
      </c>
      <c r="O1143" s="35">
        <f>ROUND((Reference!H$16*List!$H1143)+Reference!H$17,0)</f>
        <v>2769</v>
      </c>
      <c r="P1143" s="35">
        <f>ROUND((Reference!I$16*List!$H1143)+Reference!I$17,0)</f>
        <v>2878</v>
      </c>
      <c r="Q1143" s="35">
        <f>ROUND((Reference!J$16*List!$H1143)+Reference!J$17,0)</f>
        <v>3332</v>
      </c>
      <c r="R1143" s="35">
        <f>ROUND((Reference!K$16*List!$H1143)+Reference!K$17,0)</f>
        <v>3437</v>
      </c>
      <c r="S1143" s="35">
        <f>ROUND((Reference!L$16*List!$H1143)+Reference!L$17,0)</f>
        <v>3709</v>
      </c>
      <c r="T1143" s="35">
        <f>ROUND((Reference!M$16*List!$H1143)+Reference!M$17,0)</f>
        <v>4430</v>
      </c>
      <c r="U1143" s="35">
        <f>ROUND((Reference!N$16*List!$H1143)+Reference!N$17,0)</f>
        <v>17873</v>
      </c>
      <c r="V1143" s="36">
        <f>ROUND((Reference!O$16*List!$H1143)+Reference!O$17,0)</f>
        <v>664</v>
      </c>
      <c r="W1143" s="36">
        <f>ROUND((Reference!P$16*List!$H1143)+Reference!P$17,0)</f>
        <v>936</v>
      </c>
      <c r="X1143" s="36">
        <f>ROUND((Reference!Q$16*List!$H1143)+Reference!Q$17,0)</f>
        <v>468</v>
      </c>
      <c r="Y1143" s="37"/>
      <c r="Z1143" s="4" t="str">
        <f t="shared" si="35"/>
        <v>WOODFORD, Kentucky</v>
      </c>
      <c r="AA1143" s="31" t="s">
        <v>2466</v>
      </c>
      <c r="AB1143" s="38" t="s">
        <v>54</v>
      </c>
      <c r="AC1143" s="32" t="s">
        <v>3222</v>
      </c>
      <c r="AD1143" s="39"/>
      <c r="AE1143">
        <f t="shared" si="36"/>
        <v>0.88009999999999999</v>
      </c>
    </row>
    <row r="1144" spans="1:31" x14ac:dyDescent="0.35">
      <c r="A1144" s="28" t="s">
        <v>3515</v>
      </c>
      <c r="B1144" s="28" t="s">
        <v>3516</v>
      </c>
      <c r="C1144" s="29">
        <v>99918</v>
      </c>
      <c r="D1144" s="30" t="s">
        <v>124</v>
      </c>
      <c r="E1144" s="31" t="s">
        <v>334</v>
      </c>
      <c r="F1144" s="54" t="s">
        <v>3222</v>
      </c>
      <c r="G1144" s="33" t="s">
        <v>64</v>
      </c>
      <c r="H1144" s="44">
        <v>0.7873</v>
      </c>
      <c r="I1144" s="35">
        <f>ROUND((Reference!B$16*List!$H1144)+Reference!B$17,0)</f>
        <v>944</v>
      </c>
      <c r="J1144" s="35">
        <f>ROUND((Reference!C$16*List!$H1144)+Reference!C$17,0)</f>
        <v>1408</v>
      </c>
      <c r="K1144" s="35">
        <f>ROUND((Reference!D$16*List!$H1144)+Reference!D$17,0)</f>
        <v>1687</v>
      </c>
      <c r="L1144" s="35">
        <f>ROUND((Reference!E$16*List!$H1144)+Reference!E$17,0)</f>
        <v>2085</v>
      </c>
      <c r="M1144" s="35">
        <f>ROUND((Reference!F$16*List!$H1144)+Reference!F$17,0)</f>
        <v>2173</v>
      </c>
      <c r="N1144" s="35">
        <f>ROUND((Reference!G$16*List!$H1144)+Reference!G$17,0)</f>
        <v>2459</v>
      </c>
      <c r="O1144" s="35">
        <f>ROUND((Reference!H$16*List!$H1144)+Reference!H$17,0)</f>
        <v>2554</v>
      </c>
      <c r="P1144" s="35">
        <f>ROUND((Reference!I$16*List!$H1144)+Reference!I$17,0)</f>
        <v>2654</v>
      </c>
      <c r="Q1144" s="35">
        <f>ROUND((Reference!J$16*List!$H1144)+Reference!J$17,0)</f>
        <v>3073</v>
      </c>
      <c r="R1144" s="35">
        <f>ROUND((Reference!K$16*List!$H1144)+Reference!K$17,0)</f>
        <v>3170</v>
      </c>
      <c r="S1144" s="35">
        <f>ROUND((Reference!L$16*List!$H1144)+Reference!L$17,0)</f>
        <v>3421</v>
      </c>
      <c r="T1144" s="35">
        <f>ROUND((Reference!M$16*List!$H1144)+Reference!M$17,0)</f>
        <v>4085</v>
      </c>
      <c r="U1144" s="35">
        <f>ROUND((Reference!N$16*List!$H1144)+Reference!N$17,0)</f>
        <v>16484</v>
      </c>
      <c r="V1144" s="36">
        <f>ROUND((Reference!O$16*List!$H1144)+Reference!O$17,0)</f>
        <v>613</v>
      </c>
      <c r="W1144" s="36">
        <f>ROUND((Reference!P$16*List!$H1144)+Reference!P$17,0)</f>
        <v>863</v>
      </c>
      <c r="X1144" s="36">
        <f>ROUND((Reference!Q$16*List!$H1144)+Reference!Q$17,0)</f>
        <v>432</v>
      </c>
      <c r="Y1144" s="37"/>
      <c r="Z1144" s="4" t="str">
        <f t="shared" si="35"/>
        <v>STATEWIDE, Kentucky</v>
      </c>
      <c r="AA1144" s="42" t="s">
        <v>334</v>
      </c>
      <c r="AB1144" s="38" t="s">
        <v>54</v>
      </c>
      <c r="AC1144" s="43" t="s">
        <v>3222</v>
      </c>
      <c r="AD1144" s="45"/>
      <c r="AE1144">
        <f t="shared" si="36"/>
        <v>0.7873</v>
      </c>
    </row>
    <row r="1145" spans="1:31" x14ac:dyDescent="0.35">
      <c r="A1145" s="28" t="s">
        <v>3517</v>
      </c>
      <c r="B1145" s="28" t="s">
        <v>3518</v>
      </c>
      <c r="C1145" s="41">
        <v>29180</v>
      </c>
      <c r="D1145" s="30" t="s">
        <v>1047</v>
      </c>
      <c r="E1145" s="42" t="s">
        <v>3519</v>
      </c>
      <c r="F1145" s="54" t="s">
        <v>3520</v>
      </c>
      <c r="G1145" s="33" t="s">
        <v>53</v>
      </c>
      <c r="H1145" s="44">
        <v>0.77429999999999999</v>
      </c>
      <c r="I1145" s="35">
        <f>ROUND((Reference!B$16*List!$H1145)+Reference!B$17,0)</f>
        <v>933</v>
      </c>
      <c r="J1145" s="35">
        <f>ROUND((Reference!C$16*List!$H1145)+Reference!C$17,0)</f>
        <v>1391</v>
      </c>
      <c r="K1145" s="35">
        <f>ROUND((Reference!D$16*List!$H1145)+Reference!D$17,0)</f>
        <v>1667</v>
      </c>
      <c r="L1145" s="35">
        <f>ROUND((Reference!E$16*List!$H1145)+Reference!E$17,0)</f>
        <v>2061</v>
      </c>
      <c r="M1145" s="35">
        <f>ROUND((Reference!F$16*List!$H1145)+Reference!F$17,0)</f>
        <v>2147</v>
      </c>
      <c r="N1145" s="35">
        <f>ROUND((Reference!G$16*List!$H1145)+Reference!G$17,0)</f>
        <v>2430</v>
      </c>
      <c r="O1145" s="35">
        <f>ROUND((Reference!H$16*List!$H1145)+Reference!H$17,0)</f>
        <v>2523</v>
      </c>
      <c r="P1145" s="35">
        <f>ROUND((Reference!I$16*List!$H1145)+Reference!I$17,0)</f>
        <v>2623</v>
      </c>
      <c r="Q1145" s="35">
        <f>ROUND((Reference!J$16*List!$H1145)+Reference!J$17,0)</f>
        <v>3037</v>
      </c>
      <c r="R1145" s="35">
        <f>ROUND((Reference!K$16*List!$H1145)+Reference!K$17,0)</f>
        <v>3133</v>
      </c>
      <c r="S1145" s="35">
        <f>ROUND((Reference!L$16*List!$H1145)+Reference!L$17,0)</f>
        <v>3380</v>
      </c>
      <c r="T1145" s="35">
        <f>ROUND((Reference!M$16*List!$H1145)+Reference!M$17,0)</f>
        <v>4037</v>
      </c>
      <c r="U1145" s="35">
        <f>ROUND((Reference!N$16*List!$H1145)+Reference!N$17,0)</f>
        <v>16289</v>
      </c>
      <c r="V1145" s="36">
        <f>ROUND((Reference!O$16*List!$H1145)+Reference!O$17,0)</f>
        <v>606</v>
      </c>
      <c r="W1145" s="36">
        <f>ROUND((Reference!P$16*List!$H1145)+Reference!P$17,0)</f>
        <v>853</v>
      </c>
      <c r="X1145" s="36">
        <f>ROUND((Reference!Q$16*List!$H1145)+Reference!Q$17,0)</f>
        <v>427</v>
      </c>
      <c r="Y1145" s="37"/>
      <c r="Z1145" s="4" t="str">
        <f t="shared" si="35"/>
        <v>ACADIA, Louisiana</v>
      </c>
      <c r="AA1145" s="42" t="s">
        <v>3519</v>
      </c>
      <c r="AB1145" s="38" t="s">
        <v>54</v>
      </c>
      <c r="AC1145" s="43" t="s">
        <v>3520</v>
      </c>
      <c r="AD1145" s="45"/>
      <c r="AE1145">
        <f t="shared" si="36"/>
        <v>0.77429999999999999</v>
      </c>
    </row>
    <row r="1146" spans="1:31" x14ac:dyDescent="0.35">
      <c r="A1146" s="28" t="s">
        <v>3521</v>
      </c>
      <c r="B1146" s="28" t="s">
        <v>3522</v>
      </c>
      <c r="C1146" s="29">
        <v>99919</v>
      </c>
      <c r="D1146" s="30" t="s">
        <v>128</v>
      </c>
      <c r="E1146" s="31" t="s">
        <v>2474</v>
      </c>
      <c r="F1146" s="55" t="s">
        <v>3520</v>
      </c>
      <c r="G1146" s="33" t="s">
        <v>64</v>
      </c>
      <c r="H1146" s="44">
        <v>0.69350000000000001</v>
      </c>
      <c r="I1146" s="35">
        <f>ROUND((Reference!B$16*List!$H1146)+Reference!B$17,0)</f>
        <v>864</v>
      </c>
      <c r="J1146" s="35">
        <f>ROUND((Reference!C$16*List!$H1146)+Reference!C$17,0)</f>
        <v>1288</v>
      </c>
      <c r="K1146" s="35">
        <f>ROUND((Reference!D$16*List!$H1146)+Reference!D$17,0)</f>
        <v>1543</v>
      </c>
      <c r="L1146" s="35">
        <f>ROUND((Reference!E$16*List!$H1146)+Reference!E$17,0)</f>
        <v>1908</v>
      </c>
      <c r="M1146" s="35">
        <f>ROUND((Reference!F$16*List!$H1146)+Reference!F$17,0)</f>
        <v>1988</v>
      </c>
      <c r="N1146" s="35">
        <f>ROUND((Reference!G$16*List!$H1146)+Reference!G$17,0)</f>
        <v>2250</v>
      </c>
      <c r="O1146" s="35">
        <f>ROUND((Reference!H$16*List!$H1146)+Reference!H$17,0)</f>
        <v>2336</v>
      </c>
      <c r="P1146" s="35">
        <f>ROUND((Reference!I$16*List!$H1146)+Reference!I$17,0)</f>
        <v>2428</v>
      </c>
      <c r="Q1146" s="35">
        <f>ROUND((Reference!J$16*List!$H1146)+Reference!J$17,0)</f>
        <v>2811</v>
      </c>
      <c r="R1146" s="35">
        <f>ROUND((Reference!K$16*List!$H1146)+Reference!K$17,0)</f>
        <v>2900</v>
      </c>
      <c r="S1146" s="35">
        <f>ROUND((Reference!L$16*List!$H1146)+Reference!L$17,0)</f>
        <v>3129</v>
      </c>
      <c r="T1146" s="35">
        <f>ROUND((Reference!M$16*List!$H1146)+Reference!M$17,0)</f>
        <v>3738</v>
      </c>
      <c r="U1146" s="35">
        <f>ROUND((Reference!N$16*List!$H1146)+Reference!N$17,0)</f>
        <v>15080</v>
      </c>
      <c r="V1146" s="36">
        <f>ROUND((Reference!O$16*List!$H1146)+Reference!O$17,0)</f>
        <v>561</v>
      </c>
      <c r="W1146" s="36">
        <f>ROUND((Reference!P$16*List!$H1146)+Reference!P$17,0)</f>
        <v>790</v>
      </c>
      <c r="X1146" s="36">
        <f>ROUND((Reference!Q$16*List!$H1146)+Reference!Q$17,0)</f>
        <v>395</v>
      </c>
      <c r="Y1146" s="37"/>
      <c r="Z1146" s="4" t="str">
        <f t="shared" si="35"/>
        <v>ALLEN, Louisiana</v>
      </c>
      <c r="AA1146" s="42" t="s">
        <v>2474</v>
      </c>
      <c r="AB1146" s="38" t="s">
        <v>54</v>
      </c>
      <c r="AC1146" s="43" t="s">
        <v>3520</v>
      </c>
      <c r="AD1146" s="45"/>
      <c r="AE1146">
        <f t="shared" si="36"/>
        <v>0.69350000000000001</v>
      </c>
    </row>
    <row r="1147" spans="1:31" x14ac:dyDescent="0.35">
      <c r="A1147" s="28" t="s">
        <v>3523</v>
      </c>
      <c r="B1147" s="28" t="s">
        <v>3524</v>
      </c>
      <c r="C1147" s="41">
        <v>12940</v>
      </c>
      <c r="D1147" s="30" t="s">
        <v>381</v>
      </c>
      <c r="E1147" s="42" t="s">
        <v>3525</v>
      </c>
      <c r="F1147" s="54" t="s">
        <v>3520</v>
      </c>
      <c r="G1147" s="33" t="s">
        <v>53</v>
      </c>
      <c r="H1147" s="44">
        <v>0.78839999999999999</v>
      </c>
      <c r="I1147" s="35">
        <f>ROUND((Reference!B$16*List!$H1147)+Reference!B$17,0)</f>
        <v>945</v>
      </c>
      <c r="J1147" s="35">
        <f>ROUND((Reference!C$16*List!$H1147)+Reference!C$17,0)</f>
        <v>1409</v>
      </c>
      <c r="K1147" s="35">
        <f>ROUND((Reference!D$16*List!$H1147)+Reference!D$17,0)</f>
        <v>1689</v>
      </c>
      <c r="L1147" s="35">
        <f>ROUND((Reference!E$16*List!$H1147)+Reference!E$17,0)</f>
        <v>2087</v>
      </c>
      <c r="M1147" s="35">
        <f>ROUND((Reference!F$16*List!$H1147)+Reference!F$17,0)</f>
        <v>2175</v>
      </c>
      <c r="N1147" s="35">
        <f>ROUND((Reference!G$16*List!$H1147)+Reference!G$17,0)</f>
        <v>2462</v>
      </c>
      <c r="O1147" s="35">
        <f>ROUND((Reference!H$16*List!$H1147)+Reference!H$17,0)</f>
        <v>2556</v>
      </c>
      <c r="P1147" s="35">
        <f>ROUND((Reference!I$16*List!$H1147)+Reference!I$17,0)</f>
        <v>2657</v>
      </c>
      <c r="Q1147" s="35">
        <f>ROUND((Reference!J$16*List!$H1147)+Reference!J$17,0)</f>
        <v>3076</v>
      </c>
      <c r="R1147" s="35">
        <f>ROUND((Reference!K$16*List!$H1147)+Reference!K$17,0)</f>
        <v>3173</v>
      </c>
      <c r="S1147" s="35">
        <f>ROUND((Reference!L$16*List!$H1147)+Reference!L$17,0)</f>
        <v>3424</v>
      </c>
      <c r="T1147" s="35">
        <f>ROUND((Reference!M$16*List!$H1147)+Reference!M$17,0)</f>
        <v>4090</v>
      </c>
      <c r="U1147" s="35">
        <f>ROUND((Reference!N$16*List!$H1147)+Reference!N$17,0)</f>
        <v>16500</v>
      </c>
      <c r="V1147" s="36">
        <f>ROUND((Reference!O$16*List!$H1147)+Reference!O$17,0)</f>
        <v>613</v>
      </c>
      <c r="W1147" s="36">
        <f>ROUND((Reference!P$16*List!$H1147)+Reference!P$17,0)</f>
        <v>864</v>
      </c>
      <c r="X1147" s="36">
        <f>ROUND((Reference!Q$16*List!$H1147)+Reference!Q$17,0)</f>
        <v>432</v>
      </c>
      <c r="Y1147" s="37"/>
      <c r="Z1147" s="4" t="str">
        <f t="shared" si="35"/>
        <v>ASCENSION, Louisiana</v>
      </c>
      <c r="AA1147" s="42" t="s">
        <v>3525</v>
      </c>
      <c r="AB1147" s="38" t="s">
        <v>54</v>
      </c>
      <c r="AC1147" s="43" t="s">
        <v>3520</v>
      </c>
      <c r="AD1147" s="45"/>
      <c r="AE1147">
        <f t="shared" si="36"/>
        <v>0.78839999999999999</v>
      </c>
    </row>
    <row r="1148" spans="1:31" x14ac:dyDescent="0.35">
      <c r="A1148" s="28" t="s">
        <v>3526</v>
      </c>
      <c r="B1148" s="28" t="s">
        <v>3527</v>
      </c>
      <c r="C1148" s="41">
        <v>12940</v>
      </c>
      <c r="D1148" s="30" t="s">
        <v>381</v>
      </c>
      <c r="E1148" s="42" t="s">
        <v>3528</v>
      </c>
      <c r="F1148" s="55" t="s">
        <v>3520</v>
      </c>
      <c r="G1148" s="33" t="s">
        <v>53</v>
      </c>
      <c r="H1148" s="44">
        <v>0.78839999999999999</v>
      </c>
      <c r="I1148" s="35">
        <f>ROUND((Reference!B$16*List!$H1148)+Reference!B$17,0)</f>
        <v>945</v>
      </c>
      <c r="J1148" s="35">
        <f>ROUND((Reference!C$16*List!$H1148)+Reference!C$17,0)</f>
        <v>1409</v>
      </c>
      <c r="K1148" s="35">
        <f>ROUND((Reference!D$16*List!$H1148)+Reference!D$17,0)</f>
        <v>1689</v>
      </c>
      <c r="L1148" s="35">
        <f>ROUND((Reference!E$16*List!$H1148)+Reference!E$17,0)</f>
        <v>2087</v>
      </c>
      <c r="M1148" s="35">
        <f>ROUND((Reference!F$16*List!$H1148)+Reference!F$17,0)</f>
        <v>2175</v>
      </c>
      <c r="N1148" s="35">
        <f>ROUND((Reference!G$16*List!$H1148)+Reference!G$17,0)</f>
        <v>2462</v>
      </c>
      <c r="O1148" s="35">
        <f>ROUND((Reference!H$16*List!$H1148)+Reference!H$17,0)</f>
        <v>2556</v>
      </c>
      <c r="P1148" s="35">
        <f>ROUND((Reference!I$16*List!$H1148)+Reference!I$17,0)</f>
        <v>2657</v>
      </c>
      <c r="Q1148" s="35">
        <f>ROUND((Reference!J$16*List!$H1148)+Reference!J$17,0)</f>
        <v>3076</v>
      </c>
      <c r="R1148" s="35">
        <f>ROUND((Reference!K$16*List!$H1148)+Reference!K$17,0)</f>
        <v>3173</v>
      </c>
      <c r="S1148" s="35">
        <f>ROUND((Reference!L$16*List!$H1148)+Reference!L$17,0)</f>
        <v>3424</v>
      </c>
      <c r="T1148" s="35">
        <f>ROUND((Reference!M$16*List!$H1148)+Reference!M$17,0)</f>
        <v>4090</v>
      </c>
      <c r="U1148" s="35">
        <f>ROUND((Reference!N$16*List!$H1148)+Reference!N$17,0)</f>
        <v>16500</v>
      </c>
      <c r="V1148" s="36">
        <f>ROUND((Reference!O$16*List!$H1148)+Reference!O$17,0)</f>
        <v>613</v>
      </c>
      <c r="W1148" s="36">
        <f>ROUND((Reference!P$16*List!$H1148)+Reference!P$17,0)</f>
        <v>864</v>
      </c>
      <c r="X1148" s="36">
        <f>ROUND((Reference!Q$16*List!$H1148)+Reference!Q$17,0)</f>
        <v>432</v>
      </c>
      <c r="Y1148" s="37"/>
      <c r="Z1148" s="4" t="str">
        <f t="shared" si="35"/>
        <v>ASSUMPTION, Louisiana</v>
      </c>
      <c r="AA1148" s="42" t="s">
        <v>3528</v>
      </c>
      <c r="AB1148" s="38" t="s">
        <v>54</v>
      </c>
      <c r="AC1148" s="43" t="s">
        <v>3520</v>
      </c>
      <c r="AD1148" s="45"/>
      <c r="AE1148">
        <f t="shared" si="36"/>
        <v>0.78839999999999999</v>
      </c>
    </row>
    <row r="1149" spans="1:31" x14ac:dyDescent="0.35">
      <c r="A1149" s="28" t="s">
        <v>3529</v>
      </c>
      <c r="B1149" s="28" t="s">
        <v>3530</v>
      </c>
      <c r="C1149" s="29">
        <v>99919</v>
      </c>
      <c r="D1149" s="30" t="s">
        <v>128</v>
      </c>
      <c r="E1149" s="31" t="s">
        <v>3531</v>
      </c>
      <c r="F1149" s="55" t="s">
        <v>3520</v>
      </c>
      <c r="G1149" s="33" t="s">
        <v>64</v>
      </c>
      <c r="H1149" s="40">
        <v>0.69350000000000001</v>
      </c>
      <c r="I1149" s="35">
        <f>ROUND((Reference!B$16*List!$H1149)+Reference!B$17,0)</f>
        <v>864</v>
      </c>
      <c r="J1149" s="35">
        <f>ROUND((Reference!C$16*List!$H1149)+Reference!C$17,0)</f>
        <v>1288</v>
      </c>
      <c r="K1149" s="35">
        <f>ROUND((Reference!D$16*List!$H1149)+Reference!D$17,0)</f>
        <v>1543</v>
      </c>
      <c r="L1149" s="35">
        <f>ROUND((Reference!E$16*List!$H1149)+Reference!E$17,0)</f>
        <v>1908</v>
      </c>
      <c r="M1149" s="35">
        <f>ROUND((Reference!F$16*List!$H1149)+Reference!F$17,0)</f>
        <v>1988</v>
      </c>
      <c r="N1149" s="35">
        <f>ROUND((Reference!G$16*List!$H1149)+Reference!G$17,0)</f>
        <v>2250</v>
      </c>
      <c r="O1149" s="35">
        <f>ROUND((Reference!H$16*List!$H1149)+Reference!H$17,0)</f>
        <v>2336</v>
      </c>
      <c r="P1149" s="35">
        <f>ROUND((Reference!I$16*List!$H1149)+Reference!I$17,0)</f>
        <v>2428</v>
      </c>
      <c r="Q1149" s="35">
        <f>ROUND((Reference!J$16*List!$H1149)+Reference!J$17,0)</f>
        <v>2811</v>
      </c>
      <c r="R1149" s="35">
        <f>ROUND((Reference!K$16*List!$H1149)+Reference!K$17,0)</f>
        <v>2900</v>
      </c>
      <c r="S1149" s="35">
        <f>ROUND((Reference!L$16*List!$H1149)+Reference!L$17,0)</f>
        <v>3129</v>
      </c>
      <c r="T1149" s="35">
        <f>ROUND((Reference!M$16*List!$H1149)+Reference!M$17,0)</f>
        <v>3738</v>
      </c>
      <c r="U1149" s="35">
        <f>ROUND((Reference!N$16*List!$H1149)+Reference!N$17,0)</f>
        <v>15080</v>
      </c>
      <c r="V1149" s="36">
        <f>ROUND((Reference!O$16*List!$H1149)+Reference!O$17,0)</f>
        <v>561</v>
      </c>
      <c r="W1149" s="36">
        <f>ROUND((Reference!P$16*List!$H1149)+Reference!P$17,0)</f>
        <v>790</v>
      </c>
      <c r="X1149" s="36">
        <f>ROUND((Reference!Q$16*List!$H1149)+Reference!Q$17,0)</f>
        <v>395</v>
      </c>
      <c r="Y1149" s="37"/>
      <c r="Z1149" s="4" t="str">
        <f t="shared" si="35"/>
        <v>AVOYELLES, Louisiana</v>
      </c>
      <c r="AA1149" s="31" t="s">
        <v>3531</v>
      </c>
      <c r="AB1149" s="38" t="s">
        <v>54</v>
      </c>
      <c r="AC1149" s="32" t="s">
        <v>3520</v>
      </c>
      <c r="AD1149" s="39"/>
      <c r="AE1149">
        <f t="shared" si="36"/>
        <v>0.69350000000000001</v>
      </c>
    </row>
    <row r="1150" spans="1:31" x14ac:dyDescent="0.35">
      <c r="A1150" s="28" t="s">
        <v>3532</v>
      </c>
      <c r="B1150" s="28" t="s">
        <v>3533</v>
      </c>
      <c r="C1150" s="29">
        <v>99919</v>
      </c>
      <c r="D1150" s="30" t="s">
        <v>128</v>
      </c>
      <c r="E1150" s="31" t="s">
        <v>3534</v>
      </c>
      <c r="F1150" s="55" t="s">
        <v>3520</v>
      </c>
      <c r="G1150" s="33" t="s">
        <v>64</v>
      </c>
      <c r="H1150" s="40">
        <v>0.69350000000000001</v>
      </c>
      <c r="I1150" s="35">
        <f>ROUND((Reference!B$16*List!$H1150)+Reference!B$17,0)</f>
        <v>864</v>
      </c>
      <c r="J1150" s="35">
        <f>ROUND((Reference!C$16*List!$H1150)+Reference!C$17,0)</f>
        <v>1288</v>
      </c>
      <c r="K1150" s="35">
        <f>ROUND((Reference!D$16*List!$H1150)+Reference!D$17,0)</f>
        <v>1543</v>
      </c>
      <c r="L1150" s="35">
        <f>ROUND((Reference!E$16*List!$H1150)+Reference!E$17,0)</f>
        <v>1908</v>
      </c>
      <c r="M1150" s="35">
        <f>ROUND((Reference!F$16*List!$H1150)+Reference!F$17,0)</f>
        <v>1988</v>
      </c>
      <c r="N1150" s="35">
        <f>ROUND((Reference!G$16*List!$H1150)+Reference!G$17,0)</f>
        <v>2250</v>
      </c>
      <c r="O1150" s="35">
        <f>ROUND((Reference!H$16*List!$H1150)+Reference!H$17,0)</f>
        <v>2336</v>
      </c>
      <c r="P1150" s="35">
        <f>ROUND((Reference!I$16*List!$H1150)+Reference!I$17,0)</f>
        <v>2428</v>
      </c>
      <c r="Q1150" s="35">
        <f>ROUND((Reference!J$16*List!$H1150)+Reference!J$17,0)</f>
        <v>2811</v>
      </c>
      <c r="R1150" s="35">
        <f>ROUND((Reference!K$16*List!$H1150)+Reference!K$17,0)</f>
        <v>2900</v>
      </c>
      <c r="S1150" s="35">
        <f>ROUND((Reference!L$16*List!$H1150)+Reference!L$17,0)</f>
        <v>3129</v>
      </c>
      <c r="T1150" s="35">
        <f>ROUND((Reference!M$16*List!$H1150)+Reference!M$17,0)</f>
        <v>3738</v>
      </c>
      <c r="U1150" s="35">
        <f>ROUND((Reference!N$16*List!$H1150)+Reference!N$17,0)</f>
        <v>15080</v>
      </c>
      <c r="V1150" s="36">
        <f>ROUND((Reference!O$16*List!$H1150)+Reference!O$17,0)</f>
        <v>561</v>
      </c>
      <c r="W1150" s="36">
        <f>ROUND((Reference!P$16*List!$H1150)+Reference!P$17,0)</f>
        <v>790</v>
      </c>
      <c r="X1150" s="36">
        <f>ROUND((Reference!Q$16*List!$H1150)+Reference!Q$17,0)</f>
        <v>395</v>
      </c>
      <c r="Y1150" s="37"/>
      <c r="Z1150" s="4" t="str">
        <f t="shared" si="35"/>
        <v>BEAUREGARD, Louisiana</v>
      </c>
      <c r="AA1150" s="31" t="s">
        <v>3534</v>
      </c>
      <c r="AB1150" s="38" t="s">
        <v>54</v>
      </c>
      <c r="AC1150" s="32" t="s">
        <v>3520</v>
      </c>
      <c r="AD1150" s="39"/>
      <c r="AE1150">
        <f t="shared" si="36"/>
        <v>0.69350000000000001</v>
      </c>
    </row>
    <row r="1151" spans="1:31" x14ac:dyDescent="0.35">
      <c r="A1151" s="28" t="s">
        <v>3535</v>
      </c>
      <c r="B1151" s="28" t="s">
        <v>3536</v>
      </c>
      <c r="C1151" s="29">
        <v>99919</v>
      </c>
      <c r="D1151" s="30" t="s">
        <v>128</v>
      </c>
      <c r="E1151" s="31" t="s">
        <v>3537</v>
      </c>
      <c r="F1151" s="55" t="s">
        <v>3520</v>
      </c>
      <c r="G1151" s="33" t="s">
        <v>64</v>
      </c>
      <c r="H1151" s="44">
        <v>0.69350000000000001</v>
      </c>
      <c r="I1151" s="35">
        <f>ROUND((Reference!B$16*List!$H1151)+Reference!B$17,0)</f>
        <v>864</v>
      </c>
      <c r="J1151" s="35">
        <f>ROUND((Reference!C$16*List!$H1151)+Reference!C$17,0)</f>
        <v>1288</v>
      </c>
      <c r="K1151" s="35">
        <f>ROUND((Reference!D$16*List!$H1151)+Reference!D$17,0)</f>
        <v>1543</v>
      </c>
      <c r="L1151" s="35">
        <f>ROUND((Reference!E$16*List!$H1151)+Reference!E$17,0)</f>
        <v>1908</v>
      </c>
      <c r="M1151" s="35">
        <f>ROUND((Reference!F$16*List!$H1151)+Reference!F$17,0)</f>
        <v>1988</v>
      </c>
      <c r="N1151" s="35">
        <f>ROUND((Reference!G$16*List!$H1151)+Reference!G$17,0)</f>
        <v>2250</v>
      </c>
      <c r="O1151" s="35">
        <f>ROUND((Reference!H$16*List!$H1151)+Reference!H$17,0)</f>
        <v>2336</v>
      </c>
      <c r="P1151" s="35">
        <f>ROUND((Reference!I$16*List!$H1151)+Reference!I$17,0)</f>
        <v>2428</v>
      </c>
      <c r="Q1151" s="35">
        <f>ROUND((Reference!J$16*List!$H1151)+Reference!J$17,0)</f>
        <v>2811</v>
      </c>
      <c r="R1151" s="35">
        <f>ROUND((Reference!K$16*List!$H1151)+Reference!K$17,0)</f>
        <v>2900</v>
      </c>
      <c r="S1151" s="35">
        <f>ROUND((Reference!L$16*List!$H1151)+Reference!L$17,0)</f>
        <v>3129</v>
      </c>
      <c r="T1151" s="35">
        <f>ROUND((Reference!M$16*List!$H1151)+Reference!M$17,0)</f>
        <v>3738</v>
      </c>
      <c r="U1151" s="35">
        <f>ROUND((Reference!N$16*List!$H1151)+Reference!N$17,0)</f>
        <v>15080</v>
      </c>
      <c r="V1151" s="36">
        <f>ROUND((Reference!O$16*List!$H1151)+Reference!O$17,0)</f>
        <v>561</v>
      </c>
      <c r="W1151" s="36">
        <f>ROUND((Reference!P$16*List!$H1151)+Reference!P$17,0)</f>
        <v>790</v>
      </c>
      <c r="X1151" s="36">
        <f>ROUND((Reference!Q$16*List!$H1151)+Reference!Q$17,0)</f>
        <v>395</v>
      </c>
      <c r="Y1151" s="37"/>
      <c r="Z1151" s="4" t="str">
        <f t="shared" si="35"/>
        <v>BIENVILLE, Louisiana</v>
      </c>
      <c r="AA1151" s="42" t="s">
        <v>3537</v>
      </c>
      <c r="AB1151" s="38" t="s">
        <v>54</v>
      </c>
      <c r="AC1151" s="43" t="s">
        <v>3520</v>
      </c>
      <c r="AD1151" s="45"/>
      <c r="AE1151">
        <f t="shared" si="36"/>
        <v>0.69350000000000001</v>
      </c>
    </row>
    <row r="1152" spans="1:31" x14ac:dyDescent="0.35">
      <c r="A1152" s="28" t="s">
        <v>3538</v>
      </c>
      <c r="B1152" s="28" t="s">
        <v>3539</v>
      </c>
      <c r="C1152" s="41">
        <v>43340</v>
      </c>
      <c r="D1152" s="30" t="s">
        <v>1602</v>
      </c>
      <c r="E1152" s="42" t="s">
        <v>3540</v>
      </c>
      <c r="F1152" s="54" t="s">
        <v>3520</v>
      </c>
      <c r="G1152" s="33" t="s">
        <v>53</v>
      </c>
      <c r="H1152" s="40">
        <v>0.85050000000000003</v>
      </c>
      <c r="I1152" s="35">
        <f>ROUND((Reference!B$16*List!$H1152)+Reference!B$17,0)</f>
        <v>998</v>
      </c>
      <c r="J1152" s="35">
        <f>ROUND((Reference!C$16*List!$H1152)+Reference!C$17,0)</f>
        <v>1489</v>
      </c>
      <c r="K1152" s="35">
        <f>ROUND((Reference!D$16*List!$H1152)+Reference!D$17,0)</f>
        <v>1784</v>
      </c>
      <c r="L1152" s="35">
        <f>ROUND((Reference!E$16*List!$H1152)+Reference!E$17,0)</f>
        <v>2205</v>
      </c>
      <c r="M1152" s="35">
        <f>ROUND((Reference!F$16*List!$H1152)+Reference!F$17,0)</f>
        <v>2297</v>
      </c>
      <c r="N1152" s="35">
        <f>ROUND((Reference!G$16*List!$H1152)+Reference!G$17,0)</f>
        <v>2601</v>
      </c>
      <c r="O1152" s="35">
        <f>ROUND((Reference!H$16*List!$H1152)+Reference!H$17,0)</f>
        <v>2700</v>
      </c>
      <c r="P1152" s="35">
        <f>ROUND((Reference!I$16*List!$H1152)+Reference!I$17,0)</f>
        <v>2806</v>
      </c>
      <c r="Q1152" s="35">
        <f>ROUND((Reference!J$16*List!$H1152)+Reference!J$17,0)</f>
        <v>3249</v>
      </c>
      <c r="R1152" s="35">
        <f>ROUND((Reference!K$16*List!$H1152)+Reference!K$17,0)</f>
        <v>3352</v>
      </c>
      <c r="S1152" s="35">
        <f>ROUND((Reference!L$16*List!$H1152)+Reference!L$17,0)</f>
        <v>3617</v>
      </c>
      <c r="T1152" s="35">
        <f>ROUND((Reference!M$16*List!$H1152)+Reference!M$17,0)</f>
        <v>4320</v>
      </c>
      <c r="U1152" s="35">
        <f>ROUND((Reference!N$16*List!$H1152)+Reference!N$17,0)</f>
        <v>17430</v>
      </c>
      <c r="V1152" s="36">
        <f>ROUND((Reference!O$16*List!$H1152)+Reference!O$17,0)</f>
        <v>648</v>
      </c>
      <c r="W1152" s="36">
        <f>ROUND((Reference!P$16*List!$H1152)+Reference!P$17,0)</f>
        <v>913</v>
      </c>
      <c r="X1152" s="36">
        <f>ROUND((Reference!Q$16*List!$H1152)+Reference!Q$17,0)</f>
        <v>457</v>
      </c>
      <c r="Y1152" s="37"/>
      <c r="Z1152" s="4" t="str">
        <f t="shared" si="35"/>
        <v>BOSSIER, Louisiana</v>
      </c>
      <c r="AA1152" s="31" t="s">
        <v>3540</v>
      </c>
      <c r="AB1152" s="38" t="s">
        <v>54</v>
      </c>
      <c r="AC1152" s="32" t="s">
        <v>3520</v>
      </c>
      <c r="AD1152" s="39"/>
      <c r="AE1152">
        <f t="shared" si="36"/>
        <v>0.85050000000000003</v>
      </c>
    </row>
    <row r="1153" spans="1:31" x14ac:dyDescent="0.35">
      <c r="A1153" s="28" t="s">
        <v>3541</v>
      </c>
      <c r="B1153" s="28" t="s">
        <v>3542</v>
      </c>
      <c r="C1153" s="29">
        <v>43340</v>
      </c>
      <c r="D1153" s="30" t="s">
        <v>1602</v>
      </c>
      <c r="E1153" s="31" t="s">
        <v>3543</v>
      </c>
      <c r="F1153" s="54" t="s">
        <v>3520</v>
      </c>
      <c r="G1153" s="33" t="s">
        <v>53</v>
      </c>
      <c r="H1153" s="44">
        <v>0.85050000000000003</v>
      </c>
      <c r="I1153" s="35">
        <f>ROUND((Reference!B$16*List!$H1153)+Reference!B$17,0)</f>
        <v>998</v>
      </c>
      <c r="J1153" s="35">
        <f>ROUND((Reference!C$16*List!$H1153)+Reference!C$17,0)</f>
        <v>1489</v>
      </c>
      <c r="K1153" s="35">
        <f>ROUND((Reference!D$16*List!$H1153)+Reference!D$17,0)</f>
        <v>1784</v>
      </c>
      <c r="L1153" s="35">
        <f>ROUND((Reference!E$16*List!$H1153)+Reference!E$17,0)</f>
        <v>2205</v>
      </c>
      <c r="M1153" s="35">
        <f>ROUND((Reference!F$16*List!$H1153)+Reference!F$17,0)</f>
        <v>2297</v>
      </c>
      <c r="N1153" s="35">
        <f>ROUND((Reference!G$16*List!$H1153)+Reference!G$17,0)</f>
        <v>2601</v>
      </c>
      <c r="O1153" s="35">
        <f>ROUND((Reference!H$16*List!$H1153)+Reference!H$17,0)</f>
        <v>2700</v>
      </c>
      <c r="P1153" s="35">
        <f>ROUND((Reference!I$16*List!$H1153)+Reference!I$17,0)</f>
        <v>2806</v>
      </c>
      <c r="Q1153" s="35">
        <f>ROUND((Reference!J$16*List!$H1153)+Reference!J$17,0)</f>
        <v>3249</v>
      </c>
      <c r="R1153" s="35">
        <f>ROUND((Reference!K$16*List!$H1153)+Reference!K$17,0)</f>
        <v>3352</v>
      </c>
      <c r="S1153" s="35">
        <f>ROUND((Reference!L$16*List!$H1153)+Reference!L$17,0)</f>
        <v>3617</v>
      </c>
      <c r="T1153" s="35">
        <f>ROUND((Reference!M$16*List!$H1153)+Reference!M$17,0)</f>
        <v>4320</v>
      </c>
      <c r="U1153" s="35">
        <f>ROUND((Reference!N$16*List!$H1153)+Reference!N$17,0)</f>
        <v>17430</v>
      </c>
      <c r="V1153" s="36">
        <f>ROUND((Reference!O$16*List!$H1153)+Reference!O$17,0)</f>
        <v>648</v>
      </c>
      <c r="W1153" s="36">
        <f>ROUND((Reference!P$16*List!$H1153)+Reference!P$17,0)</f>
        <v>913</v>
      </c>
      <c r="X1153" s="36">
        <f>ROUND((Reference!Q$16*List!$H1153)+Reference!Q$17,0)</f>
        <v>457</v>
      </c>
      <c r="Y1153" s="37"/>
      <c r="Z1153" s="4" t="str">
        <f t="shared" si="35"/>
        <v>CADDO, Louisiana</v>
      </c>
      <c r="AA1153" s="42" t="s">
        <v>3543</v>
      </c>
      <c r="AB1153" s="38" t="s">
        <v>54</v>
      </c>
      <c r="AC1153" s="43" t="s">
        <v>3520</v>
      </c>
      <c r="AD1153" s="45"/>
      <c r="AE1153">
        <f t="shared" si="36"/>
        <v>0.85050000000000003</v>
      </c>
    </row>
    <row r="1154" spans="1:31" x14ac:dyDescent="0.35">
      <c r="A1154" s="28" t="s">
        <v>3544</v>
      </c>
      <c r="B1154" s="28" t="s">
        <v>3545</v>
      </c>
      <c r="C1154" s="41">
        <v>29340</v>
      </c>
      <c r="D1154" s="30" t="s">
        <v>1055</v>
      </c>
      <c r="E1154" s="42" t="s">
        <v>3546</v>
      </c>
      <c r="F1154" s="54" t="s">
        <v>3520</v>
      </c>
      <c r="G1154" s="33" t="s">
        <v>53</v>
      </c>
      <c r="H1154" s="44">
        <v>0.80680000000000007</v>
      </c>
      <c r="I1154" s="35">
        <f>ROUND((Reference!B$16*List!$H1154)+Reference!B$17,0)</f>
        <v>961</v>
      </c>
      <c r="J1154" s="35">
        <f>ROUND((Reference!C$16*List!$H1154)+Reference!C$17,0)</f>
        <v>1433</v>
      </c>
      <c r="K1154" s="35">
        <f>ROUND((Reference!D$16*List!$H1154)+Reference!D$17,0)</f>
        <v>1717</v>
      </c>
      <c r="L1154" s="35">
        <f>ROUND((Reference!E$16*List!$H1154)+Reference!E$17,0)</f>
        <v>2122</v>
      </c>
      <c r="M1154" s="35">
        <f>ROUND((Reference!F$16*List!$H1154)+Reference!F$17,0)</f>
        <v>2211</v>
      </c>
      <c r="N1154" s="35">
        <f>ROUND((Reference!G$16*List!$H1154)+Reference!G$17,0)</f>
        <v>2503</v>
      </c>
      <c r="O1154" s="35">
        <f>ROUND((Reference!H$16*List!$H1154)+Reference!H$17,0)</f>
        <v>2599</v>
      </c>
      <c r="P1154" s="35">
        <f>ROUND((Reference!I$16*List!$H1154)+Reference!I$17,0)</f>
        <v>2701</v>
      </c>
      <c r="Q1154" s="35">
        <f>ROUND((Reference!J$16*List!$H1154)+Reference!J$17,0)</f>
        <v>3127</v>
      </c>
      <c r="R1154" s="35">
        <f>ROUND((Reference!K$16*List!$H1154)+Reference!K$17,0)</f>
        <v>3226</v>
      </c>
      <c r="S1154" s="35">
        <f>ROUND((Reference!L$16*List!$H1154)+Reference!L$17,0)</f>
        <v>3481</v>
      </c>
      <c r="T1154" s="35">
        <f>ROUND((Reference!M$16*List!$H1154)+Reference!M$17,0)</f>
        <v>4158</v>
      </c>
      <c r="U1154" s="35">
        <f>ROUND((Reference!N$16*List!$H1154)+Reference!N$17,0)</f>
        <v>16776</v>
      </c>
      <c r="V1154" s="36">
        <f>ROUND((Reference!O$16*List!$H1154)+Reference!O$17,0)</f>
        <v>624</v>
      </c>
      <c r="W1154" s="36">
        <f>ROUND((Reference!P$16*List!$H1154)+Reference!P$17,0)</f>
        <v>879</v>
      </c>
      <c r="X1154" s="36">
        <f>ROUND((Reference!Q$16*List!$H1154)+Reference!Q$17,0)</f>
        <v>439</v>
      </c>
      <c r="Y1154" s="37"/>
      <c r="Z1154" s="4" t="str">
        <f t="shared" si="35"/>
        <v>CALCASIEU, Louisiana</v>
      </c>
      <c r="AA1154" s="42" t="s">
        <v>3546</v>
      </c>
      <c r="AB1154" s="38" t="s">
        <v>54</v>
      </c>
      <c r="AC1154" s="43" t="s">
        <v>3520</v>
      </c>
      <c r="AD1154" s="45"/>
      <c r="AE1154">
        <f t="shared" si="36"/>
        <v>0.80680000000000007</v>
      </c>
    </row>
    <row r="1155" spans="1:31" x14ac:dyDescent="0.35">
      <c r="A1155" s="28" t="s">
        <v>3547</v>
      </c>
      <c r="B1155" s="28" t="s">
        <v>3548</v>
      </c>
      <c r="C1155" s="29">
        <v>99919</v>
      </c>
      <c r="D1155" s="30" t="s">
        <v>128</v>
      </c>
      <c r="E1155" s="31" t="s">
        <v>3265</v>
      </c>
      <c r="F1155" s="55" t="s">
        <v>3520</v>
      </c>
      <c r="G1155" s="33" t="s">
        <v>64</v>
      </c>
      <c r="H1155" s="44">
        <v>0.69350000000000001</v>
      </c>
      <c r="I1155" s="35">
        <f>ROUND((Reference!B$16*List!$H1155)+Reference!B$17,0)</f>
        <v>864</v>
      </c>
      <c r="J1155" s="35">
        <f>ROUND((Reference!C$16*List!$H1155)+Reference!C$17,0)</f>
        <v>1288</v>
      </c>
      <c r="K1155" s="35">
        <f>ROUND((Reference!D$16*List!$H1155)+Reference!D$17,0)</f>
        <v>1543</v>
      </c>
      <c r="L1155" s="35">
        <f>ROUND((Reference!E$16*List!$H1155)+Reference!E$17,0)</f>
        <v>1908</v>
      </c>
      <c r="M1155" s="35">
        <f>ROUND((Reference!F$16*List!$H1155)+Reference!F$17,0)</f>
        <v>1988</v>
      </c>
      <c r="N1155" s="35">
        <f>ROUND((Reference!G$16*List!$H1155)+Reference!G$17,0)</f>
        <v>2250</v>
      </c>
      <c r="O1155" s="35">
        <f>ROUND((Reference!H$16*List!$H1155)+Reference!H$17,0)</f>
        <v>2336</v>
      </c>
      <c r="P1155" s="35">
        <f>ROUND((Reference!I$16*List!$H1155)+Reference!I$17,0)</f>
        <v>2428</v>
      </c>
      <c r="Q1155" s="35">
        <f>ROUND((Reference!J$16*List!$H1155)+Reference!J$17,0)</f>
        <v>2811</v>
      </c>
      <c r="R1155" s="35">
        <f>ROUND((Reference!K$16*List!$H1155)+Reference!K$17,0)</f>
        <v>2900</v>
      </c>
      <c r="S1155" s="35">
        <f>ROUND((Reference!L$16*List!$H1155)+Reference!L$17,0)</f>
        <v>3129</v>
      </c>
      <c r="T1155" s="35">
        <f>ROUND((Reference!M$16*List!$H1155)+Reference!M$17,0)</f>
        <v>3738</v>
      </c>
      <c r="U1155" s="35">
        <f>ROUND((Reference!N$16*List!$H1155)+Reference!N$17,0)</f>
        <v>15080</v>
      </c>
      <c r="V1155" s="36">
        <f>ROUND((Reference!O$16*List!$H1155)+Reference!O$17,0)</f>
        <v>561</v>
      </c>
      <c r="W1155" s="36">
        <f>ROUND((Reference!P$16*List!$H1155)+Reference!P$17,0)</f>
        <v>790</v>
      </c>
      <c r="X1155" s="36">
        <f>ROUND((Reference!Q$16*List!$H1155)+Reference!Q$17,0)</f>
        <v>395</v>
      </c>
      <c r="Y1155" s="37"/>
      <c r="Z1155" s="4" t="str">
        <f t="shared" si="35"/>
        <v>CALDWELL, Louisiana</v>
      </c>
      <c r="AA1155" s="42" t="s">
        <v>3265</v>
      </c>
      <c r="AB1155" s="38" t="s">
        <v>54</v>
      </c>
      <c r="AC1155" s="43" t="s">
        <v>3520</v>
      </c>
      <c r="AD1155" s="45"/>
      <c r="AE1155">
        <f t="shared" si="36"/>
        <v>0.69350000000000001</v>
      </c>
    </row>
    <row r="1156" spans="1:31" x14ac:dyDescent="0.35">
      <c r="A1156" s="28" t="s">
        <v>3549</v>
      </c>
      <c r="B1156" s="28" t="s">
        <v>3550</v>
      </c>
      <c r="C1156" s="29">
        <v>29340</v>
      </c>
      <c r="D1156" s="30" t="s">
        <v>1055</v>
      </c>
      <c r="E1156" s="31" t="s">
        <v>3551</v>
      </c>
      <c r="F1156" s="54" t="s">
        <v>3520</v>
      </c>
      <c r="G1156" s="33" t="s">
        <v>53</v>
      </c>
      <c r="H1156" s="44">
        <v>0.80680000000000007</v>
      </c>
      <c r="I1156" s="35">
        <f>ROUND((Reference!B$16*List!$H1156)+Reference!B$17,0)</f>
        <v>961</v>
      </c>
      <c r="J1156" s="35">
        <f>ROUND((Reference!C$16*List!$H1156)+Reference!C$17,0)</f>
        <v>1433</v>
      </c>
      <c r="K1156" s="35">
        <f>ROUND((Reference!D$16*List!$H1156)+Reference!D$17,0)</f>
        <v>1717</v>
      </c>
      <c r="L1156" s="35">
        <f>ROUND((Reference!E$16*List!$H1156)+Reference!E$17,0)</f>
        <v>2122</v>
      </c>
      <c r="M1156" s="35">
        <f>ROUND((Reference!F$16*List!$H1156)+Reference!F$17,0)</f>
        <v>2211</v>
      </c>
      <c r="N1156" s="35">
        <f>ROUND((Reference!G$16*List!$H1156)+Reference!G$17,0)</f>
        <v>2503</v>
      </c>
      <c r="O1156" s="35">
        <f>ROUND((Reference!H$16*List!$H1156)+Reference!H$17,0)</f>
        <v>2599</v>
      </c>
      <c r="P1156" s="35">
        <f>ROUND((Reference!I$16*List!$H1156)+Reference!I$17,0)</f>
        <v>2701</v>
      </c>
      <c r="Q1156" s="35">
        <f>ROUND((Reference!J$16*List!$H1156)+Reference!J$17,0)</f>
        <v>3127</v>
      </c>
      <c r="R1156" s="35">
        <f>ROUND((Reference!K$16*List!$H1156)+Reference!K$17,0)</f>
        <v>3226</v>
      </c>
      <c r="S1156" s="35">
        <f>ROUND((Reference!L$16*List!$H1156)+Reference!L$17,0)</f>
        <v>3481</v>
      </c>
      <c r="T1156" s="35">
        <f>ROUND((Reference!M$16*List!$H1156)+Reference!M$17,0)</f>
        <v>4158</v>
      </c>
      <c r="U1156" s="35">
        <f>ROUND((Reference!N$16*List!$H1156)+Reference!N$17,0)</f>
        <v>16776</v>
      </c>
      <c r="V1156" s="36">
        <f>ROUND((Reference!O$16*List!$H1156)+Reference!O$17,0)</f>
        <v>624</v>
      </c>
      <c r="W1156" s="36">
        <f>ROUND((Reference!P$16*List!$H1156)+Reference!P$17,0)</f>
        <v>879</v>
      </c>
      <c r="X1156" s="36">
        <f>ROUND((Reference!Q$16*List!$H1156)+Reference!Q$17,0)</f>
        <v>439</v>
      </c>
      <c r="Y1156" s="37"/>
      <c r="Z1156" s="4" t="str">
        <f t="shared" si="35"/>
        <v>CAMERON, Louisiana</v>
      </c>
      <c r="AA1156" s="42" t="s">
        <v>3551</v>
      </c>
      <c r="AB1156" s="38" t="s">
        <v>54</v>
      </c>
      <c r="AC1156" s="43" t="s">
        <v>3520</v>
      </c>
      <c r="AD1156" s="45"/>
      <c r="AE1156">
        <f t="shared" si="36"/>
        <v>0.80680000000000007</v>
      </c>
    </row>
    <row r="1157" spans="1:31" x14ac:dyDescent="0.35">
      <c r="A1157" s="28" t="s">
        <v>3552</v>
      </c>
      <c r="B1157" s="28" t="s">
        <v>3553</v>
      </c>
      <c r="C1157" s="41">
        <v>99919</v>
      </c>
      <c r="D1157" s="30" t="s">
        <v>128</v>
      </c>
      <c r="E1157" s="42" t="s">
        <v>3554</v>
      </c>
      <c r="F1157" s="55" t="s">
        <v>3520</v>
      </c>
      <c r="G1157" s="33" t="s">
        <v>64</v>
      </c>
      <c r="H1157" s="40">
        <v>0.69350000000000001</v>
      </c>
      <c r="I1157" s="35">
        <f>ROUND((Reference!B$16*List!$H1157)+Reference!B$17,0)</f>
        <v>864</v>
      </c>
      <c r="J1157" s="35">
        <f>ROUND((Reference!C$16*List!$H1157)+Reference!C$17,0)</f>
        <v>1288</v>
      </c>
      <c r="K1157" s="35">
        <f>ROUND((Reference!D$16*List!$H1157)+Reference!D$17,0)</f>
        <v>1543</v>
      </c>
      <c r="L1157" s="35">
        <f>ROUND((Reference!E$16*List!$H1157)+Reference!E$17,0)</f>
        <v>1908</v>
      </c>
      <c r="M1157" s="35">
        <f>ROUND((Reference!F$16*List!$H1157)+Reference!F$17,0)</f>
        <v>1988</v>
      </c>
      <c r="N1157" s="35">
        <f>ROUND((Reference!G$16*List!$H1157)+Reference!G$17,0)</f>
        <v>2250</v>
      </c>
      <c r="O1157" s="35">
        <f>ROUND((Reference!H$16*List!$H1157)+Reference!H$17,0)</f>
        <v>2336</v>
      </c>
      <c r="P1157" s="35">
        <f>ROUND((Reference!I$16*List!$H1157)+Reference!I$17,0)</f>
        <v>2428</v>
      </c>
      <c r="Q1157" s="35">
        <f>ROUND((Reference!J$16*List!$H1157)+Reference!J$17,0)</f>
        <v>2811</v>
      </c>
      <c r="R1157" s="35">
        <f>ROUND((Reference!K$16*List!$H1157)+Reference!K$17,0)</f>
        <v>2900</v>
      </c>
      <c r="S1157" s="35">
        <f>ROUND((Reference!L$16*List!$H1157)+Reference!L$17,0)</f>
        <v>3129</v>
      </c>
      <c r="T1157" s="35">
        <f>ROUND((Reference!M$16*List!$H1157)+Reference!M$17,0)</f>
        <v>3738</v>
      </c>
      <c r="U1157" s="35">
        <f>ROUND((Reference!N$16*List!$H1157)+Reference!N$17,0)</f>
        <v>15080</v>
      </c>
      <c r="V1157" s="36">
        <f>ROUND((Reference!O$16*List!$H1157)+Reference!O$17,0)</f>
        <v>561</v>
      </c>
      <c r="W1157" s="36">
        <f>ROUND((Reference!P$16*List!$H1157)+Reference!P$17,0)</f>
        <v>790</v>
      </c>
      <c r="X1157" s="36">
        <f>ROUND((Reference!Q$16*List!$H1157)+Reference!Q$17,0)</f>
        <v>395</v>
      </c>
      <c r="Y1157" s="37"/>
      <c r="Z1157" s="4" t="str">
        <f t="shared" si="35"/>
        <v>CATAHOULA, Louisiana</v>
      </c>
      <c r="AA1157" s="31" t="s">
        <v>3554</v>
      </c>
      <c r="AB1157" s="38" t="s">
        <v>54</v>
      </c>
      <c r="AC1157" s="32" t="s">
        <v>3520</v>
      </c>
      <c r="AD1157" s="39"/>
      <c r="AE1157">
        <f t="shared" si="36"/>
        <v>0.69350000000000001</v>
      </c>
    </row>
    <row r="1158" spans="1:31" x14ac:dyDescent="0.35">
      <c r="A1158" s="28" t="s">
        <v>3555</v>
      </c>
      <c r="B1158" s="28" t="s">
        <v>3556</v>
      </c>
      <c r="C1158" s="41">
        <v>99919</v>
      </c>
      <c r="D1158" s="30" t="s">
        <v>128</v>
      </c>
      <c r="E1158" s="42" t="s">
        <v>3557</v>
      </c>
      <c r="F1158" s="55" t="s">
        <v>3520</v>
      </c>
      <c r="G1158" s="33" t="s">
        <v>64</v>
      </c>
      <c r="H1158" s="40">
        <v>0.69350000000000001</v>
      </c>
      <c r="I1158" s="35">
        <f>ROUND((Reference!B$16*List!$H1158)+Reference!B$17,0)</f>
        <v>864</v>
      </c>
      <c r="J1158" s="35">
        <f>ROUND((Reference!C$16*List!$H1158)+Reference!C$17,0)</f>
        <v>1288</v>
      </c>
      <c r="K1158" s="35">
        <f>ROUND((Reference!D$16*List!$H1158)+Reference!D$17,0)</f>
        <v>1543</v>
      </c>
      <c r="L1158" s="35">
        <f>ROUND((Reference!E$16*List!$H1158)+Reference!E$17,0)</f>
        <v>1908</v>
      </c>
      <c r="M1158" s="35">
        <f>ROUND((Reference!F$16*List!$H1158)+Reference!F$17,0)</f>
        <v>1988</v>
      </c>
      <c r="N1158" s="35">
        <f>ROUND((Reference!G$16*List!$H1158)+Reference!G$17,0)</f>
        <v>2250</v>
      </c>
      <c r="O1158" s="35">
        <f>ROUND((Reference!H$16*List!$H1158)+Reference!H$17,0)</f>
        <v>2336</v>
      </c>
      <c r="P1158" s="35">
        <f>ROUND((Reference!I$16*List!$H1158)+Reference!I$17,0)</f>
        <v>2428</v>
      </c>
      <c r="Q1158" s="35">
        <f>ROUND((Reference!J$16*List!$H1158)+Reference!J$17,0)</f>
        <v>2811</v>
      </c>
      <c r="R1158" s="35">
        <f>ROUND((Reference!K$16*List!$H1158)+Reference!K$17,0)</f>
        <v>2900</v>
      </c>
      <c r="S1158" s="35">
        <f>ROUND((Reference!L$16*List!$H1158)+Reference!L$17,0)</f>
        <v>3129</v>
      </c>
      <c r="T1158" s="35">
        <f>ROUND((Reference!M$16*List!$H1158)+Reference!M$17,0)</f>
        <v>3738</v>
      </c>
      <c r="U1158" s="35">
        <f>ROUND((Reference!N$16*List!$H1158)+Reference!N$17,0)</f>
        <v>15080</v>
      </c>
      <c r="V1158" s="36">
        <f>ROUND((Reference!O$16*List!$H1158)+Reference!O$17,0)</f>
        <v>561</v>
      </c>
      <c r="W1158" s="36">
        <f>ROUND((Reference!P$16*List!$H1158)+Reference!P$17,0)</f>
        <v>790</v>
      </c>
      <c r="X1158" s="36">
        <f>ROUND((Reference!Q$16*List!$H1158)+Reference!Q$17,0)</f>
        <v>395</v>
      </c>
      <c r="Y1158" s="37"/>
      <c r="Z1158" s="4" t="str">
        <f t="shared" si="35"/>
        <v>CLAIBORNE, Louisiana</v>
      </c>
      <c r="AA1158" s="31" t="s">
        <v>3557</v>
      </c>
      <c r="AB1158" s="38" t="s">
        <v>54</v>
      </c>
      <c r="AC1158" s="32" t="s">
        <v>3520</v>
      </c>
      <c r="AD1158" s="39"/>
      <c r="AE1158">
        <f t="shared" si="36"/>
        <v>0.69350000000000001</v>
      </c>
    </row>
    <row r="1159" spans="1:31" x14ac:dyDescent="0.35">
      <c r="A1159" s="28" t="s">
        <v>3558</v>
      </c>
      <c r="B1159" s="28" t="s">
        <v>3559</v>
      </c>
      <c r="C1159" s="29">
        <v>99919</v>
      </c>
      <c r="D1159" s="30" t="s">
        <v>128</v>
      </c>
      <c r="E1159" s="31" t="s">
        <v>3560</v>
      </c>
      <c r="F1159" s="55" t="s">
        <v>3520</v>
      </c>
      <c r="G1159" s="33" t="s">
        <v>64</v>
      </c>
      <c r="H1159" s="40">
        <v>0.69350000000000001</v>
      </c>
      <c r="I1159" s="35">
        <f>ROUND((Reference!B$16*List!$H1159)+Reference!B$17,0)</f>
        <v>864</v>
      </c>
      <c r="J1159" s="35">
        <f>ROUND((Reference!C$16*List!$H1159)+Reference!C$17,0)</f>
        <v>1288</v>
      </c>
      <c r="K1159" s="35">
        <f>ROUND((Reference!D$16*List!$H1159)+Reference!D$17,0)</f>
        <v>1543</v>
      </c>
      <c r="L1159" s="35">
        <f>ROUND((Reference!E$16*List!$H1159)+Reference!E$17,0)</f>
        <v>1908</v>
      </c>
      <c r="M1159" s="35">
        <f>ROUND((Reference!F$16*List!$H1159)+Reference!F$17,0)</f>
        <v>1988</v>
      </c>
      <c r="N1159" s="35">
        <f>ROUND((Reference!G$16*List!$H1159)+Reference!G$17,0)</f>
        <v>2250</v>
      </c>
      <c r="O1159" s="35">
        <f>ROUND((Reference!H$16*List!$H1159)+Reference!H$17,0)</f>
        <v>2336</v>
      </c>
      <c r="P1159" s="35">
        <f>ROUND((Reference!I$16*List!$H1159)+Reference!I$17,0)</f>
        <v>2428</v>
      </c>
      <c r="Q1159" s="35">
        <f>ROUND((Reference!J$16*List!$H1159)+Reference!J$17,0)</f>
        <v>2811</v>
      </c>
      <c r="R1159" s="35">
        <f>ROUND((Reference!K$16*List!$H1159)+Reference!K$17,0)</f>
        <v>2900</v>
      </c>
      <c r="S1159" s="35">
        <f>ROUND((Reference!L$16*List!$H1159)+Reference!L$17,0)</f>
        <v>3129</v>
      </c>
      <c r="T1159" s="35">
        <f>ROUND((Reference!M$16*List!$H1159)+Reference!M$17,0)</f>
        <v>3738</v>
      </c>
      <c r="U1159" s="35">
        <f>ROUND((Reference!N$16*List!$H1159)+Reference!N$17,0)</f>
        <v>15080</v>
      </c>
      <c r="V1159" s="36">
        <f>ROUND((Reference!O$16*List!$H1159)+Reference!O$17,0)</f>
        <v>561</v>
      </c>
      <c r="W1159" s="36">
        <f>ROUND((Reference!P$16*List!$H1159)+Reference!P$17,0)</f>
        <v>790</v>
      </c>
      <c r="X1159" s="36">
        <f>ROUND((Reference!Q$16*List!$H1159)+Reference!Q$17,0)</f>
        <v>395</v>
      </c>
      <c r="Y1159" s="37"/>
      <c r="Z1159" s="4" t="str">
        <f t="shared" si="35"/>
        <v>CONCORDIA, Louisiana</v>
      </c>
      <c r="AA1159" s="31" t="s">
        <v>3560</v>
      </c>
      <c r="AB1159" s="38" t="s">
        <v>54</v>
      </c>
      <c r="AC1159" s="32" t="s">
        <v>3520</v>
      </c>
      <c r="AD1159" s="39"/>
      <c r="AE1159">
        <f t="shared" si="36"/>
        <v>0.69350000000000001</v>
      </c>
    </row>
    <row r="1160" spans="1:31" x14ac:dyDescent="0.35">
      <c r="A1160" s="28" t="s">
        <v>3561</v>
      </c>
      <c r="B1160" s="28" t="s">
        <v>3562</v>
      </c>
      <c r="C1160" s="41">
        <v>43340</v>
      </c>
      <c r="D1160" s="30" t="s">
        <v>1602</v>
      </c>
      <c r="E1160" s="42" t="s">
        <v>1389</v>
      </c>
      <c r="F1160" s="54" t="s">
        <v>3520</v>
      </c>
      <c r="G1160" s="33" t="s">
        <v>53</v>
      </c>
      <c r="H1160" s="44">
        <v>0.85050000000000003</v>
      </c>
      <c r="I1160" s="35">
        <f>ROUND((Reference!B$16*List!$H1160)+Reference!B$17,0)</f>
        <v>998</v>
      </c>
      <c r="J1160" s="35">
        <f>ROUND((Reference!C$16*List!$H1160)+Reference!C$17,0)</f>
        <v>1489</v>
      </c>
      <c r="K1160" s="35">
        <f>ROUND((Reference!D$16*List!$H1160)+Reference!D$17,0)</f>
        <v>1784</v>
      </c>
      <c r="L1160" s="35">
        <f>ROUND((Reference!E$16*List!$H1160)+Reference!E$17,0)</f>
        <v>2205</v>
      </c>
      <c r="M1160" s="35">
        <f>ROUND((Reference!F$16*List!$H1160)+Reference!F$17,0)</f>
        <v>2297</v>
      </c>
      <c r="N1160" s="35">
        <f>ROUND((Reference!G$16*List!$H1160)+Reference!G$17,0)</f>
        <v>2601</v>
      </c>
      <c r="O1160" s="35">
        <f>ROUND((Reference!H$16*List!$H1160)+Reference!H$17,0)</f>
        <v>2700</v>
      </c>
      <c r="P1160" s="35">
        <f>ROUND((Reference!I$16*List!$H1160)+Reference!I$17,0)</f>
        <v>2806</v>
      </c>
      <c r="Q1160" s="35">
        <f>ROUND((Reference!J$16*List!$H1160)+Reference!J$17,0)</f>
        <v>3249</v>
      </c>
      <c r="R1160" s="35">
        <f>ROUND((Reference!K$16*List!$H1160)+Reference!K$17,0)</f>
        <v>3352</v>
      </c>
      <c r="S1160" s="35">
        <f>ROUND((Reference!L$16*List!$H1160)+Reference!L$17,0)</f>
        <v>3617</v>
      </c>
      <c r="T1160" s="35">
        <f>ROUND((Reference!M$16*List!$H1160)+Reference!M$17,0)</f>
        <v>4320</v>
      </c>
      <c r="U1160" s="35">
        <f>ROUND((Reference!N$16*List!$H1160)+Reference!N$17,0)</f>
        <v>17430</v>
      </c>
      <c r="V1160" s="36">
        <f>ROUND((Reference!O$16*List!$H1160)+Reference!O$17,0)</f>
        <v>648</v>
      </c>
      <c r="W1160" s="36">
        <f>ROUND((Reference!P$16*List!$H1160)+Reference!P$17,0)</f>
        <v>913</v>
      </c>
      <c r="X1160" s="36">
        <f>ROUND((Reference!Q$16*List!$H1160)+Reference!Q$17,0)</f>
        <v>457</v>
      </c>
      <c r="Y1160" s="37"/>
      <c r="Z1160" s="4" t="str">
        <f t="shared" si="35"/>
        <v>DE SOTO, Louisiana</v>
      </c>
      <c r="AA1160" s="42" t="s">
        <v>1389</v>
      </c>
      <c r="AB1160" s="38" t="s">
        <v>54</v>
      </c>
      <c r="AC1160" s="43" t="s">
        <v>3520</v>
      </c>
      <c r="AD1160" s="45"/>
      <c r="AE1160">
        <f t="shared" si="36"/>
        <v>0.85050000000000003</v>
      </c>
    </row>
    <row r="1161" spans="1:31" x14ac:dyDescent="0.35">
      <c r="A1161" s="28" t="s">
        <v>3563</v>
      </c>
      <c r="B1161" s="28" t="s">
        <v>3564</v>
      </c>
      <c r="C1161" s="41">
        <v>12940</v>
      </c>
      <c r="D1161" s="30" t="s">
        <v>381</v>
      </c>
      <c r="E1161" s="42" t="s">
        <v>3565</v>
      </c>
      <c r="F1161" s="54" t="s">
        <v>3520</v>
      </c>
      <c r="G1161" s="33" t="s">
        <v>53</v>
      </c>
      <c r="H1161" s="40">
        <v>0.78839999999999999</v>
      </c>
      <c r="I1161" s="35">
        <f>ROUND((Reference!B$16*List!$H1161)+Reference!B$17,0)</f>
        <v>945</v>
      </c>
      <c r="J1161" s="35">
        <f>ROUND((Reference!C$16*List!$H1161)+Reference!C$17,0)</f>
        <v>1409</v>
      </c>
      <c r="K1161" s="35">
        <f>ROUND((Reference!D$16*List!$H1161)+Reference!D$17,0)</f>
        <v>1689</v>
      </c>
      <c r="L1161" s="35">
        <f>ROUND((Reference!E$16*List!$H1161)+Reference!E$17,0)</f>
        <v>2087</v>
      </c>
      <c r="M1161" s="35">
        <f>ROUND((Reference!F$16*List!$H1161)+Reference!F$17,0)</f>
        <v>2175</v>
      </c>
      <c r="N1161" s="35">
        <f>ROUND((Reference!G$16*List!$H1161)+Reference!G$17,0)</f>
        <v>2462</v>
      </c>
      <c r="O1161" s="35">
        <f>ROUND((Reference!H$16*List!$H1161)+Reference!H$17,0)</f>
        <v>2556</v>
      </c>
      <c r="P1161" s="35">
        <f>ROUND((Reference!I$16*List!$H1161)+Reference!I$17,0)</f>
        <v>2657</v>
      </c>
      <c r="Q1161" s="35">
        <f>ROUND((Reference!J$16*List!$H1161)+Reference!J$17,0)</f>
        <v>3076</v>
      </c>
      <c r="R1161" s="35">
        <f>ROUND((Reference!K$16*List!$H1161)+Reference!K$17,0)</f>
        <v>3173</v>
      </c>
      <c r="S1161" s="35">
        <f>ROUND((Reference!L$16*List!$H1161)+Reference!L$17,0)</f>
        <v>3424</v>
      </c>
      <c r="T1161" s="35">
        <f>ROUND((Reference!M$16*List!$H1161)+Reference!M$17,0)</f>
        <v>4090</v>
      </c>
      <c r="U1161" s="35">
        <f>ROUND((Reference!N$16*List!$H1161)+Reference!N$17,0)</f>
        <v>16500</v>
      </c>
      <c r="V1161" s="36">
        <f>ROUND((Reference!O$16*List!$H1161)+Reference!O$17,0)</f>
        <v>613</v>
      </c>
      <c r="W1161" s="36">
        <f>ROUND((Reference!P$16*List!$H1161)+Reference!P$17,0)</f>
        <v>864</v>
      </c>
      <c r="X1161" s="36">
        <f>ROUND((Reference!Q$16*List!$H1161)+Reference!Q$17,0)</f>
        <v>432</v>
      </c>
      <c r="Y1161" s="37"/>
      <c r="Z1161" s="4" t="str">
        <f t="shared" si="35"/>
        <v>E. BATON ROUGE, Louisiana</v>
      </c>
      <c r="AA1161" s="31" t="s">
        <v>3565</v>
      </c>
      <c r="AB1161" s="38" t="s">
        <v>54</v>
      </c>
      <c r="AC1161" s="32" t="s">
        <v>3520</v>
      </c>
      <c r="AD1161" s="39"/>
      <c r="AE1161">
        <f t="shared" si="36"/>
        <v>0.78839999999999999</v>
      </c>
    </row>
    <row r="1162" spans="1:31" x14ac:dyDescent="0.35">
      <c r="A1162" s="28" t="s">
        <v>3566</v>
      </c>
      <c r="B1162" s="28" t="s">
        <v>3567</v>
      </c>
      <c r="C1162" s="41">
        <v>99919</v>
      </c>
      <c r="D1162" s="30" t="s">
        <v>128</v>
      </c>
      <c r="E1162" s="42" t="s">
        <v>3568</v>
      </c>
      <c r="F1162" s="55" t="s">
        <v>3520</v>
      </c>
      <c r="G1162" s="33" t="s">
        <v>64</v>
      </c>
      <c r="H1162" s="44">
        <v>0.69350000000000001</v>
      </c>
      <c r="I1162" s="35">
        <f>ROUND((Reference!B$16*List!$H1162)+Reference!B$17,0)</f>
        <v>864</v>
      </c>
      <c r="J1162" s="35">
        <f>ROUND((Reference!C$16*List!$H1162)+Reference!C$17,0)</f>
        <v>1288</v>
      </c>
      <c r="K1162" s="35">
        <f>ROUND((Reference!D$16*List!$H1162)+Reference!D$17,0)</f>
        <v>1543</v>
      </c>
      <c r="L1162" s="35">
        <f>ROUND((Reference!E$16*List!$H1162)+Reference!E$17,0)</f>
        <v>1908</v>
      </c>
      <c r="M1162" s="35">
        <f>ROUND((Reference!F$16*List!$H1162)+Reference!F$17,0)</f>
        <v>1988</v>
      </c>
      <c r="N1162" s="35">
        <f>ROUND((Reference!G$16*List!$H1162)+Reference!G$17,0)</f>
        <v>2250</v>
      </c>
      <c r="O1162" s="35">
        <f>ROUND((Reference!H$16*List!$H1162)+Reference!H$17,0)</f>
        <v>2336</v>
      </c>
      <c r="P1162" s="35">
        <f>ROUND((Reference!I$16*List!$H1162)+Reference!I$17,0)</f>
        <v>2428</v>
      </c>
      <c r="Q1162" s="35">
        <f>ROUND((Reference!J$16*List!$H1162)+Reference!J$17,0)</f>
        <v>2811</v>
      </c>
      <c r="R1162" s="35">
        <f>ROUND((Reference!K$16*List!$H1162)+Reference!K$17,0)</f>
        <v>2900</v>
      </c>
      <c r="S1162" s="35">
        <f>ROUND((Reference!L$16*List!$H1162)+Reference!L$17,0)</f>
        <v>3129</v>
      </c>
      <c r="T1162" s="35">
        <f>ROUND((Reference!M$16*List!$H1162)+Reference!M$17,0)</f>
        <v>3738</v>
      </c>
      <c r="U1162" s="35">
        <f>ROUND((Reference!N$16*List!$H1162)+Reference!N$17,0)</f>
        <v>15080</v>
      </c>
      <c r="V1162" s="36">
        <f>ROUND((Reference!O$16*List!$H1162)+Reference!O$17,0)</f>
        <v>561</v>
      </c>
      <c r="W1162" s="36">
        <f>ROUND((Reference!P$16*List!$H1162)+Reference!P$17,0)</f>
        <v>790</v>
      </c>
      <c r="X1162" s="36">
        <f>ROUND((Reference!Q$16*List!$H1162)+Reference!Q$17,0)</f>
        <v>395</v>
      </c>
      <c r="Y1162" s="37"/>
      <c r="Z1162" s="4" t="str">
        <f t="shared" si="35"/>
        <v>EAST CARROLL, Louisiana</v>
      </c>
      <c r="AA1162" s="42" t="s">
        <v>3568</v>
      </c>
      <c r="AB1162" s="38" t="s">
        <v>54</v>
      </c>
      <c r="AC1162" s="43" t="s">
        <v>3520</v>
      </c>
      <c r="AD1162" s="45"/>
      <c r="AE1162">
        <f t="shared" si="36"/>
        <v>0.69350000000000001</v>
      </c>
    </row>
    <row r="1163" spans="1:31" x14ac:dyDescent="0.35">
      <c r="A1163" s="28" t="s">
        <v>3569</v>
      </c>
      <c r="B1163" s="28" t="s">
        <v>3570</v>
      </c>
      <c r="C1163" s="29">
        <v>12940</v>
      </c>
      <c r="D1163" s="30" t="s">
        <v>381</v>
      </c>
      <c r="E1163" s="31" t="s">
        <v>3571</v>
      </c>
      <c r="F1163" s="54" t="s">
        <v>3520</v>
      </c>
      <c r="G1163" s="33" t="s">
        <v>53</v>
      </c>
      <c r="H1163" s="44">
        <v>0.78839999999999999</v>
      </c>
      <c r="I1163" s="35">
        <f>ROUND((Reference!B$16*List!$H1163)+Reference!B$17,0)</f>
        <v>945</v>
      </c>
      <c r="J1163" s="35">
        <f>ROUND((Reference!C$16*List!$H1163)+Reference!C$17,0)</f>
        <v>1409</v>
      </c>
      <c r="K1163" s="35">
        <f>ROUND((Reference!D$16*List!$H1163)+Reference!D$17,0)</f>
        <v>1689</v>
      </c>
      <c r="L1163" s="35">
        <f>ROUND((Reference!E$16*List!$H1163)+Reference!E$17,0)</f>
        <v>2087</v>
      </c>
      <c r="M1163" s="35">
        <f>ROUND((Reference!F$16*List!$H1163)+Reference!F$17,0)</f>
        <v>2175</v>
      </c>
      <c r="N1163" s="35">
        <f>ROUND((Reference!G$16*List!$H1163)+Reference!G$17,0)</f>
        <v>2462</v>
      </c>
      <c r="O1163" s="35">
        <f>ROUND((Reference!H$16*List!$H1163)+Reference!H$17,0)</f>
        <v>2556</v>
      </c>
      <c r="P1163" s="35">
        <f>ROUND((Reference!I$16*List!$H1163)+Reference!I$17,0)</f>
        <v>2657</v>
      </c>
      <c r="Q1163" s="35">
        <f>ROUND((Reference!J$16*List!$H1163)+Reference!J$17,0)</f>
        <v>3076</v>
      </c>
      <c r="R1163" s="35">
        <f>ROUND((Reference!K$16*List!$H1163)+Reference!K$17,0)</f>
        <v>3173</v>
      </c>
      <c r="S1163" s="35">
        <f>ROUND((Reference!L$16*List!$H1163)+Reference!L$17,0)</f>
        <v>3424</v>
      </c>
      <c r="T1163" s="35">
        <f>ROUND((Reference!M$16*List!$H1163)+Reference!M$17,0)</f>
        <v>4090</v>
      </c>
      <c r="U1163" s="35">
        <f>ROUND((Reference!N$16*List!$H1163)+Reference!N$17,0)</f>
        <v>16500</v>
      </c>
      <c r="V1163" s="36">
        <f>ROUND((Reference!O$16*List!$H1163)+Reference!O$17,0)</f>
        <v>613</v>
      </c>
      <c r="W1163" s="36">
        <f>ROUND((Reference!P$16*List!$H1163)+Reference!P$17,0)</f>
        <v>864</v>
      </c>
      <c r="X1163" s="36">
        <f>ROUND((Reference!Q$16*List!$H1163)+Reference!Q$17,0)</f>
        <v>432</v>
      </c>
      <c r="Y1163" s="37"/>
      <c r="Z1163" s="4" t="str">
        <f t="shared" si="35"/>
        <v>EAST FELICIANA, Louisiana</v>
      </c>
      <c r="AA1163" s="42" t="s">
        <v>3571</v>
      </c>
      <c r="AB1163" s="38" t="s">
        <v>54</v>
      </c>
      <c r="AC1163" s="43" t="s">
        <v>3520</v>
      </c>
      <c r="AD1163" s="45"/>
      <c r="AE1163">
        <f t="shared" si="36"/>
        <v>0.78839999999999999</v>
      </c>
    </row>
    <row r="1164" spans="1:31" x14ac:dyDescent="0.35">
      <c r="A1164" s="28" t="s">
        <v>3572</v>
      </c>
      <c r="B1164" s="28" t="s">
        <v>3573</v>
      </c>
      <c r="C1164" s="29">
        <v>99919</v>
      </c>
      <c r="D1164" s="30" t="s">
        <v>128</v>
      </c>
      <c r="E1164" s="31" t="s">
        <v>3574</v>
      </c>
      <c r="F1164" s="55" t="s">
        <v>3520</v>
      </c>
      <c r="G1164" s="33" t="s">
        <v>64</v>
      </c>
      <c r="H1164" s="44">
        <v>0.69350000000000001</v>
      </c>
      <c r="I1164" s="35">
        <f>ROUND((Reference!B$16*List!$H1164)+Reference!B$17,0)</f>
        <v>864</v>
      </c>
      <c r="J1164" s="35">
        <f>ROUND((Reference!C$16*List!$H1164)+Reference!C$17,0)</f>
        <v>1288</v>
      </c>
      <c r="K1164" s="35">
        <f>ROUND((Reference!D$16*List!$H1164)+Reference!D$17,0)</f>
        <v>1543</v>
      </c>
      <c r="L1164" s="35">
        <f>ROUND((Reference!E$16*List!$H1164)+Reference!E$17,0)</f>
        <v>1908</v>
      </c>
      <c r="M1164" s="35">
        <f>ROUND((Reference!F$16*List!$H1164)+Reference!F$17,0)</f>
        <v>1988</v>
      </c>
      <c r="N1164" s="35">
        <f>ROUND((Reference!G$16*List!$H1164)+Reference!G$17,0)</f>
        <v>2250</v>
      </c>
      <c r="O1164" s="35">
        <f>ROUND((Reference!H$16*List!$H1164)+Reference!H$17,0)</f>
        <v>2336</v>
      </c>
      <c r="P1164" s="35">
        <f>ROUND((Reference!I$16*List!$H1164)+Reference!I$17,0)</f>
        <v>2428</v>
      </c>
      <c r="Q1164" s="35">
        <f>ROUND((Reference!J$16*List!$H1164)+Reference!J$17,0)</f>
        <v>2811</v>
      </c>
      <c r="R1164" s="35">
        <f>ROUND((Reference!K$16*List!$H1164)+Reference!K$17,0)</f>
        <v>2900</v>
      </c>
      <c r="S1164" s="35">
        <f>ROUND((Reference!L$16*List!$H1164)+Reference!L$17,0)</f>
        <v>3129</v>
      </c>
      <c r="T1164" s="35">
        <f>ROUND((Reference!M$16*List!$H1164)+Reference!M$17,0)</f>
        <v>3738</v>
      </c>
      <c r="U1164" s="35">
        <f>ROUND((Reference!N$16*List!$H1164)+Reference!N$17,0)</f>
        <v>15080</v>
      </c>
      <c r="V1164" s="36">
        <f>ROUND((Reference!O$16*List!$H1164)+Reference!O$17,0)</f>
        <v>561</v>
      </c>
      <c r="W1164" s="36">
        <f>ROUND((Reference!P$16*List!$H1164)+Reference!P$17,0)</f>
        <v>790</v>
      </c>
      <c r="X1164" s="36">
        <f>ROUND((Reference!Q$16*List!$H1164)+Reference!Q$17,0)</f>
        <v>395</v>
      </c>
      <c r="Y1164" s="37"/>
      <c r="Z1164" s="4" t="str">
        <f t="shared" si="35"/>
        <v>EVANGELINE, Louisiana</v>
      </c>
      <c r="AA1164" s="42" t="s">
        <v>3574</v>
      </c>
      <c r="AB1164" s="38" t="s">
        <v>54</v>
      </c>
      <c r="AC1164" s="43" t="s">
        <v>3520</v>
      </c>
      <c r="AD1164" s="45"/>
      <c r="AE1164">
        <f t="shared" si="36"/>
        <v>0.69350000000000001</v>
      </c>
    </row>
    <row r="1165" spans="1:31" x14ac:dyDescent="0.35">
      <c r="A1165" s="28" t="s">
        <v>3575</v>
      </c>
      <c r="B1165" s="28" t="s">
        <v>3576</v>
      </c>
      <c r="C1165" s="29">
        <v>99919</v>
      </c>
      <c r="D1165" s="30" t="s">
        <v>128</v>
      </c>
      <c r="E1165" s="31" t="s">
        <v>176</v>
      </c>
      <c r="F1165" s="55" t="s">
        <v>3520</v>
      </c>
      <c r="G1165" s="33" t="s">
        <v>64</v>
      </c>
      <c r="H1165" s="40">
        <v>0.69350000000000001</v>
      </c>
      <c r="I1165" s="35">
        <f>ROUND((Reference!B$16*List!$H1165)+Reference!B$17,0)</f>
        <v>864</v>
      </c>
      <c r="J1165" s="35">
        <f>ROUND((Reference!C$16*List!$H1165)+Reference!C$17,0)</f>
        <v>1288</v>
      </c>
      <c r="K1165" s="35">
        <f>ROUND((Reference!D$16*List!$H1165)+Reference!D$17,0)</f>
        <v>1543</v>
      </c>
      <c r="L1165" s="35">
        <f>ROUND((Reference!E$16*List!$H1165)+Reference!E$17,0)</f>
        <v>1908</v>
      </c>
      <c r="M1165" s="35">
        <f>ROUND((Reference!F$16*List!$H1165)+Reference!F$17,0)</f>
        <v>1988</v>
      </c>
      <c r="N1165" s="35">
        <f>ROUND((Reference!G$16*List!$H1165)+Reference!G$17,0)</f>
        <v>2250</v>
      </c>
      <c r="O1165" s="35">
        <f>ROUND((Reference!H$16*List!$H1165)+Reference!H$17,0)</f>
        <v>2336</v>
      </c>
      <c r="P1165" s="35">
        <f>ROUND((Reference!I$16*List!$H1165)+Reference!I$17,0)</f>
        <v>2428</v>
      </c>
      <c r="Q1165" s="35">
        <f>ROUND((Reference!J$16*List!$H1165)+Reference!J$17,0)</f>
        <v>2811</v>
      </c>
      <c r="R1165" s="35">
        <f>ROUND((Reference!K$16*List!$H1165)+Reference!K$17,0)</f>
        <v>2900</v>
      </c>
      <c r="S1165" s="35">
        <f>ROUND((Reference!L$16*List!$H1165)+Reference!L$17,0)</f>
        <v>3129</v>
      </c>
      <c r="T1165" s="35">
        <f>ROUND((Reference!M$16*List!$H1165)+Reference!M$17,0)</f>
        <v>3738</v>
      </c>
      <c r="U1165" s="35">
        <f>ROUND((Reference!N$16*List!$H1165)+Reference!N$17,0)</f>
        <v>15080</v>
      </c>
      <c r="V1165" s="36">
        <f>ROUND((Reference!O$16*List!$H1165)+Reference!O$17,0)</f>
        <v>561</v>
      </c>
      <c r="W1165" s="36">
        <f>ROUND((Reference!P$16*List!$H1165)+Reference!P$17,0)</f>
        <v>790</v>
      </c>
      <c r="X1165" s="36">
        <f>ROUND((Reference!Q$16*List!$H1165)+Reference!Q$17,0)</f>
        <v>395</v>
      </c>
      <c r="Y1165" s="37"/>
      <c r="Z1165" s="4" t="str">
        <f t="shared" si="35"/>
        <v>FRANKLIN, Louisiana</v>
      </c>
      <c r="AA1165" s="31" t="s">
        <v>176</v>
      </c>
      <c r="AB1165" s="38" t="s">
        <v>54</v>
      </c>
      <c r="AC1165" s="32" t="s">
        <v>3520</v>
      </c>
      <c r="AD1165" s="39"/>
      <c r="AE1165">
        <f t="shared" si="36"/>
        <v>0.69350000000000001</v>
      </c>
    </row>
    <row r="1166" spans="1:31" x14ac:dyDescent="0.35">
      <c r="A1166" s="28" t="s">
        <v>3577</v>
      </c>
      <c r="B1166" s="28" t="s">
        <v>3578</v>
      </c>
      <c r="C1166" s="29">
        <v>10780</v>
      </c>
      <c r="D1166" s="30" t="s">
        <v>308</v>
      </c>
      <c r="E1166" s="31" t="s">
        <v>605</v>
      </c>
      <c r="F1166" s="54" t="s">
        <v>3520</v>
      </c>
      <c r="G1166" s="33" t="s">
        <v>53</v>
      </c>
      <c r="H1166" s="40">
        <v>0.87440000000000007</v>
      </c>
      <c r="I1166" s="35">
        <f>ROUND((Reference!B$16*List!$H1166)+Reference!B$17,0)</f>
        <v>1019</v>
      </c>
      <c r="J1166" s="35">
        <f>ROUND((Reference!C$16*List!$H1166)+Reference!C$17,0)</f>
        <v>1519</v>
      </c>
      <c r="K1166" s="35">
        <f>ROUND((Reference!D$16*List!$H1166)+Reference!D$17,0)</f>
        <v>1820</v>
      </c>
      <c r="L1166" s="35">
        <f>ROUND((Reference!E$16*List!$H1166)+Reference!E$17,0)</f>
        <v>2250</v>
      </c>
      <c r="M1166" s="35">
        <f>ROUND((Reference!F$16*List!$H1166)+Reference!F$17,0)</f>
        <v>2344</v>
      </c>
      <c r="N1166" s="35">
        <f>ROUND((Reference!G$16*List!$H1166)+Reference!G$17,0)</f>
        <v>2654</v>
      </c>
      <c r="O1166" s="35">
        <f>ROUND((Reference!H$16*List!$H1166)+Reference!H$17,0)</f>
        <v>2756</v>
      </c>
      <c r="P1166" s="35">
        <f>ROUND((Reference!I$16*List!$H1166)+Reference!I$17,0)</f>
        <v>2864</v>
      </c>
      <c r="Q1166" s="35">
        <f>ROUND((Reference!J$16*List!$H1166)+Reference!J$17,0)</f>
        <v>3316</v>
      </c>
      <c r="R1166" s="35">
        <f>ROUND((Reference!K$16*List!$H1166)+Reference!K$17,0)</f>
        <v>3421</v>
      </c>
      <c r="S1166" s="35">
        <f>ROUND((Reference!L$16*List!$H1166)+Reference!L$17,0)</f>
        <v>3691</v>
      </c>
      <c r="T1166" s="35">
        <f>ROUND((Reference!M$16*List!$H1166)+Reference!M$17,0)</f>
        <v>4409</v>
      </c>
      <c r="U1166" s="35">
        <f>ROUND((Reference!N$16*List!$H1166)+Reference!N$17,0)</f>
        <v>17788</v>
      </c>
      <c r="V1166" s="36">
        <f>ROUND((Reference!O$16*List!$H1166)+Reference!O$17,0)</f>
        <v>661</v>
      </c>
      <c r="W1166" s="36">
        <f>ROUND((Reference!P$16*List!$H1166)+Reference!P$17,0)</f>
        <v>932</v>
      </c>
      <c r="X1166" s="36">
        <f>ROUND((Reference!Q$16*List!$H1166)+Reference!Q$17,0)</f>
        <v>466</v>
      </c>
      <c r="Y1166" s="37"/>
      <c r="Z1166" s="4" t="str">
        <f t="shared" si="35"/>
        <v>GRANT, Louisiana</v>
      </c>
      <c r="AA1166" s="31" t="s">
        <v>605</v>
      </c>
      <c r="AB1166" s="38" t="s">
        <v>54</v>
      </c>
      <c r="AC1166" s="32" t="s">
        <v>3520</v>
      </c>
      <c r="AD1166" s="39"/>
      <c r="AE1166">
        <f t="shared" si="36"/>
        <v>0.87440000000000007</v>
      </c>
    </row>
    <row r="1167" spans="1:31" x14ac:dyDescent="0.35">
      <c r="A1167" s="28" t="s">
        <v>3579</v>
      </c>
      <c r="B1167" s="28" t="s">
        <v>3580</v>
      </c>
      <c r="C1167" s="29">
        <v>29180</v>
      </c>
      <c r="D1167" s="30" t="s">
        <v>1047</v>
      </c>
      <c r="E1167" s="31" t="s">
        <v>3581</v>
      </c>
      <c r="F1167" s="54" t="s">
        <v>3520</v>
      </c>
      <c r="G1167" s="33" t="s">
        <v>53</v>
      </c>
      <c r="H1167" s="44">
        <v>0.77429999999999999</v>
      </c>
      <c r="I1167" s="35">
        <f>ROUND((Reference!B$16*List!$H1167)+Reference!B$17,0)</f>
        <v>933</v>
      </c>
      <c r="J1167" s="35">
        <f>ROUND((Reference!C$16*List!$H1167)+Reference!C$17,0)</f>
        <v>1391</v>
      </c>
      <c r="K1167" s="35">
        <f>ROUND((Reference!D$16*List!$H1167)+Reference!D$17,0)</f>
        <v>1667</v>
      </c>
      <c r="L1167" s="35">
        <f>ROUND((Reference!E$16*List!$H1167)+Reference!E$17,0)</f>
        <v>2061</v>
      </c>
      <c r="M1167" s="35">
        <f>ROUND((Reference!F$16*List!$H1167)+Reference!F$17,0)</f>
        <v>2147</v>
      </c>
      <c r="N1167" s="35">
        <f>ROUND((Reference!G$16*List!$H1167)+Reference!G$17,0)</f>
        <v>2430</v>
      </c>
      <c r="O1167" s="35">
        <f>ROUND((Reference!H$16*List!$H1167)+Reference!H$17,0)</f>
        <v>2523</v>
      </c>
      <c r="P1167" s="35">
        <f>ROUND((Reference!I$16*List!$H1167)+Reference!I$17,0)</f>
        <v>2623</v>
      </c>
      <c r="Q1167" s="35">
        <f>ROUND((Reference!J$16*List!$H1167)+Reference!J$17,0)</f>
        <v>3037</v>
      </c>
      <c r="R1167" s="35">
        <f>ROUND((Reference!K$16*List!$H1167)+Reference!K$17,0)</f>
        <v>3133</v>
      </c>
      <c r="S1167" s="35">
        <f>ROUND((Reference!L$16*List!$H1167)+Reference!L$17,0)</f>
        <v>3380</v>
      </c>
      <c r="T1167" s="35">
        <f>ROUND((Reference!M$16*List!$H1167)+Reference!M$17,0)</f>
        <v>4037</v>
      </c>
      <c r="U1167" s="35">
        <f>ROUND((Reference!N$16*List!$H1167)+Reference!N$17,0)</f>
        <v>16289</v>
      </c>
      <c r="V1167" s="36">
        <f>ROUND((Reference!O$16*List!$H1167)+Reference!O$17,0)</f>
        <v>606</v>
      </c>
      <c r="W1167" s="36">
        <f>ROUND((Reference!P$16*List!$H1167)+Reference!P$17,0)</f>
        <v>853</v>
      </c>
      <c r="X1167" s="36">
        <f>ROUND((Reference!Q$16*List!$H1167)+Reference!Q$17,0)</f>
        <v>427</v>
      </c>
      <c r="Y1167" s="37"/>
      <c r="Z1167" s="4" t="str">
        <f t="shared" ref="Z1167:Z1230" si="37">CONCATENATE(AA1167, AB1167, AC1167)</f>
        <v>IBERIA, Louisiana</v>
      </c>
      <c r="AA1167" s="42" t="s">
        <v>3581</v>
      </c>
      <c r="AB1167" s="38" t="s">
        <v>54</v>
      </c>
      <c r="AC1167" s="43" t="s">
        <v>3520</v>
      </c>
      <c r="AD1167" s="45"/>
      <c r="AE1167">
        <f t="shared" ref="AE1167:AE1230" si="38">IFERROR(INDEX($AH:$AH,MATCH($C1167,$AF:$AF,0)),"")</f>
        <v>0.77429999999999999</v>
      </c>
    </row>
    <row r="1168" spans="1:31" x14ac:dyDescent="0.35">
      <c r="A1168" s="28" t="s">
        <v>3582</v>
      </c>
      <c r="B1168" s="28" t="s">
        <v>3583</v>
      </c>
      <c r="C1168" s="41">
        <v>12940</v>
      </c>
      <c r="D1168" s="30" t="s">
        <v>381</v>
      </c>
      <c r="E1168" s="42" t="s">
        <v>3584</v>
      </c>
      <c r="F1168" s="54" t="s">
        <v>3520</v>
      </c>
      <c r="G1168" s="33" t="s">
        <v>53</v>
      </c>
      <c r="H1168" s="40">
        <v>0.78839999999999999</v>
      </c>
      <c r="I1168" s="35">
        <f>ROUND((Reference!B$16*List!$H1168)+Reference!B$17,0)</f>
        <v>945</v>
      </c>
      <c r="J1168" s="35">
        <f>ROUND((Reference!C$16*List!$H1168)+Reference!C$17,0)</f>
        <v>1409</v>
      </c>
      <c r="K1168" s="35">
        <f>ROUND((Reference!D$16*List!$H1168)+Reference!D$17,0)</f>
        <v>1689</v>
      </c>
      <c r="L1168" s="35">
        <f>ROUND((Reference!E$16*List!$H1168)+Reference!E$17,0)</f>
        <v>2087</v>
      </c>
      <c r="M1168" s="35">
        <f>ROUND((Reference!F$16*List!$H1168)+Reference!F$17,0)</f>
        <v>2175</v>
      </c>
      <c r="N1168" s="35">
        <f>ROUND((Reference!G$16*List!$H1168)+Reference!G$17,0)</f>
        <v>2462</v>
      </c>
      <c r="O1168" s="35">
        <f>ROUND((Reference!H$16*List!$H1168)+Reference!H$17,0)</f>
        <v>2556</v>
      </c>
      <c r="P1168" s="35">
        <f>ROUND((Reference!I$16*List!$H1168)+Reference!I$17,0)</f>
        <v>2657</v>
      </c>
      <c r="Q1168" s="35">
        <f>ROUND((Reference!J$16*List!$H1168)+Reference!J$17,0)</f>
        <v>3076</v>
      </c>
      <c r="R1168" s="35">
        <f>ROUND((Reference!K$16*List!$H1168)+Reference!K$17,0)</f>
        <v>3173</v>
      </c>
      <c r="S1168" s="35">
        <f>ROUND((Reference!L$16*List!$H1168)+Reference!L$17,0)</f>
        <v>3424</v>
      </c>
      <c r="T1168" s="35">
        <f>ROUND((Reference!M$16*List!$H1168)+Reference!M$17,0)</f>
        <v>4090</v>
      </c>
      <c r="U1168" s="35">
        <f>ROUND((Reference!N$16*List!$H1168)+Reference!N$17,0)</f>
        <v>16500</v>
      </c>
      <c r="V1168" s="36">
        <f>ROUND((Reference!O$16*List!$H1168)+Reference!O$17,0)</f>
        <v>613</v>
      </c>
      <c r="W1168" s="36">
        <f>ROUND((Reference!P$16*List!$H1168)+Reference!P$17,0)</f>
        <v>864</v>
      </c>
      <c r="X1168" s="36">
        <f>ROUND((Reference!Q$16*List!$H1168)+Reference!Q$17,0)</f>
        <v>432</v>
      </c>
      <c r="Y1168" s="37"/>
      <c r="Z1168" s="4" t="str">
        <f t="shared" si="37"/>
        <v>IBERVILLE, Louisiana</v>
      </c>
      <c r="AA1168" s="31" t="s">
        <v>3584</v>
      </c>
      <c r="AB1168" s="38" t="s">
        <v>54</v>
      </c>
      <c r="AC1168" s="32" t="s">
        <v>3520</v>
      </c>
      <c r="AD1168" s="39"/>
      <c r="AE1168">
        <f t="shared" si="38"/>
        <v>0.78839999999999999</v>
      </c>
    </row>
    <row r="1169" spans="1:31" x14ac:dyDescent="0.35">
      <c r="A1169" s="28" t="s">
        <v>3585</v>
      </c>
      <c r="B1169" s="28" t="s">
        <v>3586</v>
      </c>
      <c r="C1169" s="41">
        <v>99919</v>
      </c>
      <c r="D1169" s="30" t="s">
        <v>128</v>
      </c>
      <c r="E1169" s="42" t="s">
        <v>202</v>
      </c>
      <c r="F1169" s="55" t="s">
        <v>3520</v>
      </c>
      <c r="G1169" s="33" t="s">
        <v>64</v>
      </c>
      <c r="H1169" s="44">
        <v>0.69350000000000001</v>
      </c>
      <c r="I1169" s="35">
        <f>ROUND((Reference!B$16*List!$H1169)+Reference!B$17,0)</f>
        <v>864</v>
      </c>
      <c r="J1169" s="35">
        <f>ROUND((Reference!C$16*List!$H1169)+Reference!C$17,0)</f>
        <v>1288</v>
      </c>
      <c r="K1169" s="35">
        <f>ROUND((Reference!D$16*List!$H1169)+Reference!D$17,0)</f>
        <v>1543</v>
      </c>
      <c r="L1169" s="35">
        <f>ROUND((Reference!E$16*List!$H1169)+Reference!E$17,0)</f>
        <v>1908</v>
      </c>
      <c r="M1169" s="35">
        <f>ROUND((Reference!F$16*List!$H1169)+Reference!F$17,0)</f>
        <v>1988</v>
      </c>
      <c r="N1169" s="35">
        <f>ROUND((Reference!G$16*List!$H1169)+Reference!G$17,0)</f>
        <v>2250</v>
      </c>
      <c r="O1169" s="35">
        <f>ROUND((Reference!H$16*List!$H1169)+Reference!H$17,0)</f>
        <v>2336</v>
      </c>
      <c r="P1169" s="35">
        <f>ROUND((Reference!I$16*List!$H1169)+Reference!I$17,0)</f>
        <v>2428</v>
      </c>
      <c r="Q1169" s="35">
        <f>ROUND((Reference!J$16*List!$H1169)+Reference!J$17,0)</f>
        <v>2811</v>
      </c>
      <c r="R1169" s="35">
        <f>ROUND((Reference!K$16*List!$H1169)+Reference!K$17,0)</f>
        <v>2900</v>
      </c>
      <c r="S1169" s="35">
        <f>ROUND((Reference!L$16*List!$H1169)+Reference!L$17,0)</f>
        <v>3129</v>
      </c>
      <c r="T1169" s="35">
        <f>ROUND((Reference!M$16*List!$H1169)+Reference!M$17,0)</f>
        <v>3738</v>
      </c>
      <c r="U1169" s="35">
        <f>ROUND((Reference!N$16*List!$H1169)+Reference!N$17,0)</f>
        <v>15080</v>
      </c>
      <c r="V1169" s="36">
        <f>ROUND((Reference!O$16*List!$H1169)+Reference!O$17,0)</f>
        <v>561</v>
      </c>
      <c r="W1169" s="36">
        <f>ROUND((Reference!P$16*List!$H1169)+Reference!P$17,0)</f>
        <v>790</v>
      </c>
      <c r="X1169" s="36">
        <f>ROUND((Reference!Q$16*List!$H1169)+Reference!Q$17,0)</f>
        <v>395</v>
      </c>
      <c r="Y1169" s="37"/>
      <c r="Z1169" s="4" t="str">
        <f t="shared" si="37"/>
        <v>JACKSON, Louisiana</v>
      </c>
      <c r="AA1169" s="42" t="s">
        <v>202</v>
      </c>
      <c r="AB1169" s="38" t="s">
        <v>54</v>
      </c>
      <c r="AC1169" s="43" t="s">
        <v>3520</v>
      </c>
      <c r="AD1169" s="45"/>
      <c r="AE1169">
        <f t="shared" si="38"/>
        <v>0.69350000000000001</v>
      </c>
    </row>
    <row r="1170" spans="1:31" x14ac:dyDescent="0.35">
      <c r="A1170" s="28" t="s">
        <v>3587</v>
      </c>
      <c r="B1170" s="28" t="s">
        <v>3588</v>
      </c>
      <c r="C1170" s="41">
        <v>35380</v>
      </c>
      <c r="D1170" s="30" t="s">
        <v>1295</v>
      </c>
      <c r="E1170" s="42" t="s">
        <v>206</v>
      </c>
      <c r="F1170" s="54" t="s">
        <v>3520</v>
      </c>
      <c r="G1170" s="33" t="s">
        <v>53</v>
      </c>
      <c r="H1170" s="44">
        <v>0.80759999999999998</v>
      </c>
      <c r="I1170" s="35">
        <f>ROUND((Reference!B$16*List!$H1170)+Reference!B$17,0)</f>
        <v>961</v>
      </c>
      <c r="J1170" s="35">
        <f>ROUND((Reference!C$16*List!$H1170)+Reference!C$17,0)</f>
        <v>1434</v>
      </c>
      <c r="K1170" s="35">
        <f>ROUND((Reference!D$16*List!$H1170)+Reference!D$17,0)</f>
        <v>1718</v>
      </c>
      <c r="L1170" s="35">
        <f>ROUND((Reference!E$16*List!$H1170)+Reference!E$17,0)</f>
        <v>2124</v>
      </c>
      <c r="M1170" s="35">
        <f>ROUND((Reference!F$16*List!$H1170)+Reference!F$17,0)</f>
        <v>2213</v>
      </c>
      <c r="N1170" s="35">
        <f>ROUND((Reference!G$16*List!$H1170)+Reference!G$17,0)</f>
        <v>2505</v>
      </c>
      <c r="O1170" s="35">
        <f>ROUND((Reference!H$16*List!$H1170)+Reference!H$17,0)</f>
        <v>2601</v>
      </c>
      <c r="P1170" s="35">
        <f>ROUND((Reference!I$16*List!$H1170)+Reference!I$17,0)</f>
        <v>2703</v>
      </c>
      <c r="Q1170" s="35">
        <f>ROUND((Reference!J$16*List!$H1170)+Reference!J$17,0)</f>
        <v>3130</v>
      </c>
      <c r="R1170" s="35">
        <f>ROUND((Reference!K$16*List!$H1170)+Reference!K$17,0)</f>
        <v>3229</v>
      </c>
      <c r="S1170" s="35">
        <f>ROUND((Reference!L$16*List!$H1170)+Reference!L$17,0)</f>
        <v>3484</v>
      </c>
      <c r="T1170" s="35">
        <f>ROUND((Reference!M$16*List!$H1170)+Reference!M$17,0)</f>
        <v>4161</v>
      </c>
      <c r="U1170" s="35">
        <f>ROUND((Reference!N$16*List!$H1170)+Reference!N$17,0)</f>
        <v>16788</v>
      </c>
      <c r="V1170" s="36">
        <f>ROUND((Reference!O$16*List!$H1170)+Reference!O$17,0)</f>
        <v>624</v>
      </c>
      <c r="W1170" s="36">
        <f>ROUND((Reference!P$16*List!$H1170)+Reference!P$17,0)</f>
        <v>879</v>
      </c>
      <c r="X1170" s="36">
        <f>ROUND((Reference!Q$16*List!$H1170)+Reference!Q$17,0)</f>
        <v>440</v>
      </c>
      <c r="Y1170" s="37"/>
      <c r="Z1170" s="4" t="str">
        <f t="shared" si="37"/>
        <v>JEFFERSON, Louisiana</v>
      </c>
      <c r="AA1170" s="42" t="s">
        <v>206</v>
      </c>
      <c r="AB1170" s="38" t="s">
        <v>54</v>
      </c>
      <c r="AC1170" s="43" t="s">
        <v>3520</v>
      </c>
      <c r="AD1170" s="45"/>
      <c r="AE1170">
        <f t="shared" si="38"/>
        <v>0.80759999999999998</v>
      </c>
    </row>
    <row r="1171" spans="1:31" x14ac:dyDescent="0.35">
      <c r="A1171" s="28" t="s">
        <v>3589</v>
      </c>
      <c r="B1171" s="28" t="s">
        <v>3590</v>
      </c>
      <c r="C1171" s="29">
        <v>99919</v>
      </c>
      <c r="D1171" s="30" t="s">
        <v>128</v>
      </c>
      <c r="E1171" s="31" t="s">
        <v>3591</v>
      </c>
      <c r="F1171" s="55" t="s">
        <v>3520</v>
      </c>
      <c r="G1171" s="33" t="s">
        <v>64</v>
      </c>
      <c r="H1171" s="40">
        <v>0.69350000000000001</v>
      </c>
      <c r="I1171" s="35">
        <f>ROUND((Reference!B$16*List!$H1171)+Reference!B$17,0)</f>
        <v>864</v>
      </c>
      <c r="J1171" s="35">
        <f>ROUND((Reference!C$16*List!$H1171)+Reference!C$17,0)</f>
        <v>1288</v>
      </c>
      <c r="K1171" s="35">
        <f>ROUND((Reference!D$16*List!$H1171)+Reference!D$17,0)</f>
        <v>1543</v>
      </c>
      <c r="L1171" s="35">
        <f>ROUND((Reference!E$16*List!$H1171)+Reference!E$17,0)</f>
        <v>1908</v>
      </c>
      <c r="M1171" s="35">
        <f>ROUND((Reference!F$16*List!$H1171)+Reference!F$17,0)</f>
        <v>1988</v>
      </c>
      <c r="N1171" s="35">
        <f>ROUND((Reference!G$16*List!$H1171)+Reference!G$17,0)</f>
        <v>2250</v>
      </c>
      <c r="O1171" s="35">
        <f>ROUND((Reference!H$16*List!$H1171)+Reference!H$17,0)</f>
        <v>2336</v>
      </c>
      <c r="P1171" s="35">
        <f>ROUND((Reference!I$16*List!$H1171)+Reference!I$17,0)</f>
        <v>2428</v>
      </c>
      <c r="Q1171" s="35">
        <f>ROUND((Reference!J$16*List!$H1171)+Reference!J$17,0)</f>
        <v>2811</v>
      </c>
      <c r="R1171" s="35">
        <f>ROUND((Reference!K$16*List!$H1171)+Reference!K$17,0)</f>
        <v>2900</v>
      </c>
      <c r="S1171" s="35">
        <f>ROUND((Reference!L$16*List!$H1171)+Reference!L$17,0)</f>
        <v>3129</v>
      </c>
      <c r="T1171" s="35">
        <f>ROUND((Reference!M$16*List!$H1171)+Reference!M$17,0)</f>
        <v>3738</v>
      </c>
      <c r="U1171" s="35">
        <f>ROUND((Reference!N$16*List!$H1171)+Reference!N$17,0)</f>
        <v>15080</v>
      </c>
      <c r="V1171" s="36">
        <f>ROUND((Reference!O$16*List!$H1171)+Reference!O$17,0)</f>
        <v>561</v>
      </c>
      <c r="W1171" s="36">
        <f>ROUND((Reference!P$16*List!$H1171)+Reference!P$17,0)</f>
        <v>790</v>
      </c>
      <c r="X1171" s="36">
        <f>ROUND((Reference!Q$16*List!$H1171)+Reference!Q$17,0)</f>
        <v>395</v>
      </c>
      <c r="Y1171" s="37"/>
      <c r="Z1171" s="4" t="str">
        <f t="shared" si="37"/>
        <v>JEFFRSON DAVIS, Louisiana</v>
      </c>
      <c r="AA1171" s="31" t="s">
        <v>3591</v>
      </c>
      <c r="AB1171" s="38" t="s">
        <v>54</v>
      </c>
      <c r="AC1171" s="32" t="s">
        <v>3520</v>
      </c>
      <c r="AD1171" s="39"/>
      <c r="AE1171">
        <f t="shared" si="38"/>
        <v>0.69350000000000001</v>
      </c>
    </row>
    <row r="1172" spans="1:31" x14ac:dyDescent="0.35">
      <c r="A1172" s="28" t="s">
        <v>3592</v>
      </c>
      <c r="B1172" s="28" t="s">
        <v>3593</v>
      </c>
      <c r="C1172" s="29">
        <v>29180</v>
      </c>
      <c r="D1172" s="30" t="s">
        <v>1047</v>
      </c>
      <c r="E1172" s="31" t="s">
        <v>641</v>
      </c>
      <c r="F1172" s="54" t="s">
        <v>3520</v>
      </c>
      <c r="G1172" s="33" t="s">
        <v>53</v>
      </c>
      <c r="H1172" s="40">
        <v>0.77429999999999999</v>
      </c>
      <c r="I1172" s="35">
        <f>ROUND((Reference!B$16*List!$H1172)+Reference!B$17,0)</f>
        <v>933</v>
      </c>
      <c r="J1172" s="35">
        <f>ROUND((Reference!C$16*List!$H1172)+Reference!C$17,0)</f>
        <v>1391</v>
      </c>
      <c r="K1172" s="35">
        <f>ROUND((Reference!D$16*List!$H1172)+Reference!D$17,0)</f>
        <v>1667</v>
      </c>
      <c r="L1172" s="35">
        <f>ROUND((Reference!E$16*List!$H1172)+Reference!E$17,0)</f>
        <v>2061</v>
      </c>
      <c r="M1172" s="35">
        <f>ROUND((Reference!F$16*List!$H1172)+Reference!F$17,0)</f>
        <v>2147</v>
      </c>
      <c r="N1172" s="35">
        <f>ROUND((Reference!G$16*List!$H1172)+Reference!G$17,0)</f>
        <v>2430</v>
      </c>
      <c r="O1172" s="35">
        <f>ROUND((Reference!H$16*List!$H1172)+Reference!H$17,0)</f>
        <v>2523</v>
      </c>
      <c r="P1172" s="35">
        <f>ROUND((Reference!I$16*List!$H1172)+Reference!I$17,0)</f>
        <v>2623</v>
      </c>
      <c r="Q1172" s="35">
        <f>ROUND((Reference!J$16*List!$H1172)+Reference!J$17,0)</f>
        <v>3037</v>
      </c>
      <c r="R1172" s="35">
        <f>ROUND((Reference!K$16*List!$H1172)+Reference!K$17,0)</f>
        <v>3133</v>
      </c>
      <c r="S1172" s="35">
        <f>ROUND((Reference!L$16*List!$H1172)+Reference!L$17,0)</f>
        <v>3380</v>
      </c>
      <c r="T1172" s="35">
        <f>ROUND((Reference!M$16*List!$H1172)+Reference!M$17,0)</f>
        <v>4037</v>
      </c>
      <c r="U1172" s="35">
        <f>ROUND((Reference!N$16*List!$H1172)+Reference!N$17,0)</f>
        <v>16289</v>
      </c>
      <c r="V1172" s="36">
        <f>ROUND((Reference!O$16*List!$H1172)+Reference!O$17,0)</f>
        <v>606</v>
      </c>
      <c r="W1172" s="36">
        <f>ROUND((Reference!P$16*List!$H1172)+Reference!P$17,0)</f>
        <v>853</v>
      </c>
      <c r="X1172" s="36">
        <f>ROUND((Reference!Q$16*List!$H1172)+Reference!Q$17,0)</f>
        <v>427</v>
      </c>
      <c r="Y1172" s="37"/>
      <c r="Z1172" s="4" t="str">
        <f t="shared" si="37"/>
        <v>LAFAYETTE, Louisiana</v>
      </c>
      <c r="AA1172" s="31" t="s">
        <v>641</v>
      </c>
      <c r="AB1172" s="38" t="s">
        <v>54</v>
      </c>
      <c r="AC1172" s="32" t="s">
        <v>3520</v>
      </c>
      <c r="AD1172" s="39"/>
      <c r="AE1172">
        <f t="shared" si="38"/>
        <v>0.77429999999999999</v>
      </c>
    </row>
    <row r="1173" spans="1:31" x14ac:dyDescent="0.35">
      <c r="A1173" s="28" t="s">
        <v>3594</v>
      </c>
      <c r="B1173" s="28" t="s">
        <v>3595</v>
      </c>
      <c r="C1173" s="29">
        <v>26380</v>
      </c>
      <c r="D1173" s="30" t="s">
        <v>915</v>
      </c>
      <c r="E1173" s="31" t="s">
        <v>3596</v>
      </c>
      <c r="F1173" s="54" t="s">
        <v>3520</v>
      </c>
      <c r="G1173" s="33" t="s">
        <v>53</v>
      </c>
      <c r="H1173" s="40">
        <v>0.7046</v>
      </c>
      <c r="I1173" s="35">
        <f>ROUND((Reference!B$16*List!$H1173)+Reference!B$17,0)</f>
        <v>873</v>
      </c>
      <c r="J1173" s="35">
        <f>ROUND((Reference!C$16*List!$H1173)+Reference!C$17,0)</f>
        <v>1302</v>
      </c>
      <c r="K1173" s="35">
        <f>ROUND((Reference!D$16*List!$H1173)+Reference!D$17,0)</f>
        <v>1560</v>
      </c>
      <c r="L1173" s="35">
        <f>ROUND((Reference!E$16*List!$H1173)+Reference!E$17,0)</f>
        <v>1929</v>
      </c>
      <c r="M1173" s="35">
        <f>ROUND((Reference!F$16*List!$H1173)+Reference!F$17,0)</f>
        <v>2009</v>
      </c>
      <c r="N1173" s="35">
        <f>ROUND((Reference!G$16*List!$H1173)+Reference!G$17,0)</f>
        <v>2275</v>
      </c>
      <c r="O1173" s="35">
        <f>ROUND((Reference!H$16*List!$H1173)+Reference!H$17,0)</f>
        <v>2362</v>
      </c>
      <c r="P1173" s="35">
        <f>ROUND((Reference!I$16*List!$H1173)+Reference!I$17,0)</f>
        <v>2455</v>
      </c>
      <c r="Q1173" s="35">
        <f>ROUND((Reference!J$16*List!$H1173)+Reference!J$17,0)</f>
        <v>2842</v>
      </c>
      <c r="R1173" s="35">
        <f>ROUND((Reference!K$16*List!$H1173)+Reference!K$17,0)</f>
        <v>2932</v>
      </c>
      <c r="S1173" s="35">
        <f>ROUND((Reference!L$16*List!$H1173)+Reference!L$17,0)</f>
        <v>3164</v>
      </c>
      <c r="T1173" s="35">
        <f>ROUND((Reference!M$16*List!$H1173)+Reference!M$17,0)</f>
        <v>3779</v>
      </c>
      <c r="U1173" s="35">
        <f>ROUND((Reference!N$16*List!$H1173)+Reference!N$17,0)</f>
        <v>15246</v>
      </c>
      <c r="V1173" s="36">
        <f>ROUND((Reference!O$16*List!$H1173)+Reference!O$17,0)</f>
        <v>567</v>
      </c>
      <c r="W1173" s="36">
        <f>ROUND((Reference!P$16*List!$H1173)+Reference!P$17,0)</f>
        <v>799</v>
      </c>
      <c r="X1173" s="36">
        <f>ROUND((Reference!Q$16*List!$H1173)+Reference!Q$17,0)</f>
        <v>399</v>
      </c>
      <c r="Y1173" s="37"/>
      <c r="Z1173" s="4" t="str">
        <f t="shared" si="37"/>
        <v>LAFOURCHE, Louisiana</v>
      </c>
      <c r="AA1173" s="31" t="s">
        <v>3596</v>
      </c>
      <c r="AB1173" s="38" t="s">
        <v>54</v>
      </c>
      <c r="AC1173" s="32" t="s">
        <v>3520</v>
      </c>
      <c r="AD1173" s="39"/>
      <c r="AE1173">
        <f t="shared" si="38"/>
        <v>0.7046</v>
      </c>
    </row>
    <row r="1174" spans="1:31" x14ac:dyDescent="0.35">
      <c r="A1174" s="28" t="s">
        <v>3597</v>
      </c>
      <c r="B1174" s="28" t="s">
        <v>3598</v>
      </c>
      <c r="C1174" s="29">
        <v>99919</v>
      </c>
      <c r="D1174" s="30" t="s">
        <v>128</v>
      </c>
      <c r="E1174" s="31" t="s">
        <v>3599</v>
      </c>
      <c r="F1174" s="55" t="s">
        <v>3520</v>
      </c>
      <c r="G1174" s="33" t="s">
        <v>64</v>
      </c>
      <c r="H1174" s="44">
        <v>0.69350000000000001</v>
      </c>
      <c r="I1174" s="35">
        <f>ROUND((Reference!B$16*List!$H1174)+Reference!B$17,0)</f>
        <v>864</v>
      </c>
      <c r="J1174" s="35">
        <f>ROUND((Reference!C$16*List!$H1174)+Reference!C$17,0)</f>
        <v>1288</v>
      </c>
      <c r="K1174" s="35">
        <f>ROUND((Reference!D$16*List!$H1174)+Reference!D$17,0)</f>
        <v>1543</v>
      </c>
      <c r="L1174" s="35">
        <f>ROUND((Reference!E$16*List!$H1174)+Reference!E$17,0)</f>
        <v>1908</v>
      </c>
      <c r="M1174" s="35">
        <f>ROUND((Reference!F$16*List!$H1174)+Reference!F$17,0)</f>
        <v>1988</v>
      </c>
      <c r="N1174" s="35">
        <f>ROUND((Reference!G$16*List!$H1174)+Reference!G$17,0)</f>
        <v>2250</v>
      </c>
      <c r="O1174" s="35">
        <f>ROUND((Reference!H$16*List!$H1174)+Reference!H$17,0)</f>
        <v>2336</v>
      </c>
      <c r="P1174" s="35">
        <f>ROUND((Reference!I$16*List!$H1174)+Reference!I$17,0)</f>
        <v>2428</v>
      </c>
      <c r="Q1174" s="35">
        <f>ROUND((Reference!J$16*List!$H1174)+Reference!J$17,0)</f>
        <v>2811</v>
      </c>
      <c r="R1174" s="35">
        <f>ROUND((Reference!K$16*List!$H1174)+Reference!K$17,0)</f>
        <v>2900</v>
      </c>
      <c r="S1174" s="35">
        <f>ROUND((Reference!L$16*List!$H1174)+Reference!L$17,0)</f>
        <v>3129</v>
      </c>
      <c r="T1174" s="35">
        <f>ROUND((Reference!M$16*List!$H1174)+Reference!M$17,0)</f>
        <v>3738</v>
      </c>
      <c r="U1174" s="35">
        <f>ROUND((Reference!N$16*List!$H1174)+Reference!N$17,0)</f>
        <v>15080</v>
      </c>
      <c r="V1174" s="36">
        <f>ROUND((Reference!O$16*List!$H1174)+Reference!O$17,0)</f>
        <v>561</v>
      </c>
      <c r="W1174" s="36">
        <f>ROUND((Reference!P$16*List!$H1174)+Reference!P$17,0)</f>
        <v>790</v>
      </c>
      <c r="X1174" s="36">
        <f>ROUND((Reference!Q$16*List!$H1174)+Reference!Q$17,0)</f>
        <v>395</v>
      </c>
      <c r="Y1174" s="37"/>
      <c r="Z1174" s="4" t="str">
        <f t="shared" si="37"/>
        <v>LASALLE, Louisiana</v>
      </c>
      <c r="AA1174" s="42" t="s">
        <v>3599</v>
      </c>
      <c r="AB1174" s="38" t="s">
        <v>54</v>
      </c>
      <c r="AC1174" s="43" t="s">
        <v>3520</v>
      </c>
      <c r="AD1174" s="45"/>
      <c r="AE1174">
        <f t="shared" si="38"/>
        <v>0.69350000000000001</v>
      </c>
    </row>
    <row r="1175" spans="1:31" x14ac:dyDescent="0.35">
      <c r="A1175" s="28" t="s">
        <v>3600</v>
      </c>
      <c r="B1175" s="28" t="s">
        <v>3601</v>
      </c>
      <c r="C1175" s="29">
        <v>99919</v>
      </c>
      <c r="D1175" s="30" t="s">
        <v>128</v>
      </c>
      <c r="E1175" s="31" t="s">
        <v>650</v>
      </c>
      <c r="F1175" s="55" t="s">
        <v>3520</v>
      </c>
      <c r="G1175" s="33" t="s">
        <v>64</v>
      </c>
      <c r="H1175" s="40">
        <v>0.69350000000000001</v>
      </c>
      <c r="I1175" s="35">
        <f>ROUND((Reference!B$16*List!$H1175)+Reference!B$17,0)</f>
        <v>864</v>
      </c>
      <c r="J1175" s="35">
        <f>ROUND((Reference!C$16*List!$H1175)+Reference!C$17,0)</f>
        <v>1288</v>
      </c>
      <c r="K1175" s="35">
        <f>ROUND((Reference!D$16*List!$H1175)+Reference!D$17,0)</f>
        <v>1543</v>
      </c>
      <c r="L1175" s="35">
        <f>ROUND((Reference!E$16*List!$H1175)+Reference!E$17,0)</f>
        <v>1908</v>
      </c>
      <c r="M1175" s="35">
        <f>ROUND((Reference!F$16*List!$H1175)+Reference!F$17,0)</f>
        <v>1988</v>
      </c>
      <c r="N1175" s="35">
        <f>ROUND((Reference!G$16*List!$H1175)+Reference!G$17,0)</f>
        <v>2250</v>
      </c>
      <c r="O1175" s="35">
        <f>ROUND((Reference!H$16*List!$H1175)+Reference!H$17,0)</f>
        <v>2336</v>
      </c>
      <c r="P1175" s="35">
        <f>ROUND((Reference!I$16*List!$H1175)+Reference!I$17,0)</f>
        <v>2428</v>
      </c>
      <c r="Q1175" s="35">
        <f>ROUND((Reference!J$16*List!$H1175)+Reference!J$17,0)</f>
        <v>2811</v>
      </c>
      <c r="R1175" s="35">
        <f>ROUND((Reference!K$16*List!$H1175)+Reference!K$17,0)</f>
        <v>2900</v>
      </c>
      <c r="S1175" s="35">
        <f>ROUND((Reference!L$16*List!$H1175)+Reference!L$17,0)</f>
        <v>3129</v>
      </c>
      <c r="T1175" s="35">
        <f>ROUND((Reference!M$16*List!$H1175)+Reference!M$17,0)</f>
        <v>3738</v>
      </c>
      <c r="U1175" s="35">
        <f>ROUND((Reference!N$16*List!$H1175)+Reference!N$17,0)</f>
        <v>15080</v>
      </c>
      <c r="V1175" s="36">
        <f>ROUND((Reference!O$16*List!$H1175)+Reference!O$17,0)</f>
        <v>561</v>
      </c>
      <c r="W1175" s="36">
        <f>ROUND((Reference!P$16*List!$H1175)+Reference!P$17,0)</f>
        <v>790</v>
      </c>
      <c r="X1175" s="36">
        <f>ROUND((Reference!Q$16*List!$H1175)+Reference!Q$17,0)</f>
        <v>395</v>
      </c>
      <c r="Y1175" s="37"/>
      <c r="Z1175" s="4" t="str">
        <f t="shared" si="37"/>
        <v>LINCOLN, Louisiana</v>
      </c>
      <c r="AA1175" s="31" t="s">
        <v>650</v>
      </c>
      <c r="AB1175" s="38" t="s">
        <v>54</v>
      </c>
      <c r="AC1175" s="32" t="s">
        <v>3520</v>
      </c>
      <c r="AD1175" s="39"/>
      <c r="AE1175">
        <f t="shared" si="38"/>
        <v>0.69350000000000001</v>
      </c>
    </row>
    <row r="1176" spans="1:31" x14ac:dyDescent="0.35">
      <c r="A1176" s="28" t="s">
        <v>3602</v>
      </c>
      <c r="B1176" s="28" t="s">
        <v>3603</v>
      </c>
      <c r="C1176" s="41">
        <v>12940</v>
      </c>
      <c r="D1176" s="30" t="s">
        <v>381</v>
      </c>
      <c r="E1176" s="42" t="s">
        <v>2342</v>
      </c>
      <c r="F1176" s="54" t="s">
        <v>3520</v>
      </c>
      <c r="G1176" s="33" t="s">
        <v>53</v>
      </c>
      <c r="H1176" s="44">
        <v>0.78839999999999999</v>
      </c>
      <c r="I1176" s="35">
        <f>ROUND((Reference!B$16*List!$H1176)+Reference!B$17,0)</f>
        <v>945</v>
      </c>
      <c r="J1176" s="35">
        <f>ROUND((Reference!C$16*List!$H1176)+Reference!C$17,0)</f>
        <v>1409</v>
      </c>
      <c r="K1176" s="35">
        <f>ROUND((Reference!D$16*List!$H1176)+Reference!D$17,0)</f>
        <v>1689</v>
      </c>
      <c r="L1176" s="35">
        <f>ROUND((Reference!E$16*List!$H1176)+Reference!E$17,0)</f>
        <v>2087</v>
      </c>
      <c r="M1176" s="35">
        <f>ROUND((Reference!F$16*List!$H1176)+Reference!F$17,0)</f>
        <v>2175</v>
      </c>
      <c r="N1176" s="35">
        <f>ROUND((Reference!G$16*List!$H1176)+Reference!G$17,0)</f>
        <v>2462</v>
      </c>
      <c r="O1176" s="35">
        <f>ROUND((Reference!H$16*List!$H1176)+Reference!H$17,0)</f>
        <v>2556</v>
      </c>
      <c r="P1176" s="35">
        <f>ROUND((Reference!I$16*List!$H1176)+Reference!I$17,0)</f>
        <v>2657</v>
      </c>
      <c r="Q1176" s="35">
        <f>ROUND((Reference!J$16*List!$H1176)+Reference!J$17,0)</f>
        <v>3076</v>
      </c>
      <c r="R1176" s="35">
        <f>ROUND((Reference!K$16*List!$H1176)+Reference!K$17,0)</f>
        <v>3173</v>
      </c>
      <c r="S1176" s="35">
        <f>ROUND((Reference!L$16*List!$H1176)+Reference!L$17,0)</f>
        <v>3424</v>
      </c>
      <c r="T1176" s="35">
        <f>ROUND((Reference!M$16*List!$H1176)+Reference!M$17,0)</f>
        <v>4090</v>
      </c>
      <c r="U1176" s="35">
        <f>ROUND((Reference!N$16*List!$H1176)+Reference!N$17,0)</f>
        <v>16500</v>
      </c>
      <c r="V1176" s="36">
        <f>ROUND((Reference!O$16*List!$H1176)+Reference!O$17,0)</f>
        <v>613</v>
      </c>
      <c r="W1176" s="36">
        <f>ROUND((Reference!P$16*List!$H1176)+Reference!P$17,0)</f>
        <v>864</v>
      </c>
      <c r="X1176" s="36">
        <f>ROUND((Reference!Q$16*List!$H1176)+Reference!Q$17,0)</f>
        <v>432</v>
      </c>
      <c r="Y1176" s="37"/>
      <c r="Z1176" s="4" t="str">
        <f t="shared" si="37"/>
        <v>LIVINGSTON, Louisiana</v>
      </c>
      <c r="AA1176" s="42" t="s">
        <v>2342</v>
      </c>
      <c r="AB1176" s="38" t="s">
        <v>54</v>
      </c>
      <c r="AC1176" s="43" t="s">
        <v>3520</v>
      </c>
      <c r="AD1176" s="45"/>
      <c r="AE1176">
        <f t="shared" si="38"/>
        <v>0.78839999999999999</v>
      </c>
    </row>
    <row r="1177" spans="1:31" x14ac:dyDescent="0.35">
      <c r="A1177" s="28" t="s">
        <v>3604</v>
      </c>
      <c r="B1177" s="28" t="s">
        <v>3605</v>
      </c>
      <c r="C1177" s="29">
        <v>99919</v>
      </c>
      <c r="D1177" s="30" t="s">
        <v>128</v>
      </c>
      <c r="E1177" s="31" t="s">
        <v>241</v>
      </c>
      <c r="F1177" s="55" t="s">
        <v>3520</v>
      </c>
      <c r="G1177" s="33" t="s">
        <v>64</v>
      </c>
      <c r="H1177" s="44">
        <v>0.69350000000000001</v>
      </c>
      <c r="I1177" s="35">
        <f>ROUND((Reference!B$16*List!$H1177)+Reference!B$17,0)</f>
        <v>864</v>
      </c>
      <c r="J1177" s="35">
        <f>ROUND((Reference!C$16*List!$H1177)+Reference!C$17,0)</f>
        <v>1288</v>
      </c>
      <c r="K1177" s="35">
        <f>ROUND((Reference!D$16*List!$H1177)+Reference!D$17,0)</f>
        <v>1543</v>
      </c>
      <c r="L1177" s="35">
        <f>ROUND((Reference!E$16*List!$H1177)+Reference!E$17,0)</f>
        <v>1908</v>
      </c>
      <c r="M1177" s="35">
        <f>ROUND((Reference!F$16*List!$H1177)+Reference!F$17,0)</f>
        <v>1988</v>
      </c>
      <c r="N1177" s="35">
        <f>ROUND((Reference!G$16*List!$H1177)+Reference!G$17,0)</f>
        <v>2250</v>
      </c>
      <c r="O1177" s="35">
        <f>ROUND((Reference!H$16*List!$H1177)+Reference!H$17,0)</f>
        <v>2336</v>
      </c>
      <c r="P1177" s="35">
        <f>ROUND((Reference!I$16*List!$H1177)+Reference!I$17,0)</f>
        <v>2428</v>
      </c>
      <c r="Q1177" s="35">
        <f>ROUND((Reference!J$16*List!$H1177)+Reference!J$17,0)</f>
        <v>2811</v>
      </c>
      <c r="R1177" s="35">
        <f>ROUND((Reference!K$16*List!$H1177)+Reference!K$17,0)</f>
        <v>2900</v>
      </c>
      <c r="S1177" s="35">
        <f>ROUND((Reference!L$16*List!$H1177)+Reference!L$17,0)</f>
        <v>3129</v>
      </c>
      <c r="T1177" s="35">
        <f>ROUND((Reference!M$16*List!$H1177)+Reference!M$17,0)</f>
        <v>3738</v>
      </c>
      <c r="U1177" s="35">
        <f>ROUND((Reference!N$16*List!$H1177)+Reference!N$17,0)</f>
        <v>15080</v>
      </c>
      <c r="V1177" s="36">
        <f>ROUND((Reference!O$16*List!$H1177)+Reference!O$17,0)</f>
        <v>561</v>
      </c>
      <c r="W1177" s="36">
        <f>ROUND((Reference!P$16*List!$H1177)+Reference!P$17,0)</f>
        <v>790</v>
      </c>
      <c r="X1177" s="36">
        <f>ROUND((Reference!Q$16*List!$H1177)+Reference!Q$17,0)</f>
        <v>395</v>
      </c>
      <c r="Y1177" s="37"/>
      <c r="Z1177" s="4" t="str">
        <f t="shared" si="37"/>
        <v>MADISON, Louisiana</v>
      </c>
      <c r="AA1177" s="42" t="s">
        <v>241</v>
      </c>
      <c r="AB1177" s="38" t="s">
        <v>54</v>
      </c>
      <c r="AC1177" s="43" t="s">
        <v>3520</v>
      </c>
      <c r="AD1177" s="45"/>
      <c r="AE1177">
        <f t="shared" si="38"/>
        <v>0.69350000000000001</v>
      </c>
    </row>
    <row r="1178" spans="1:31" x14ac:dyDescent="0.35">
      <c r="A1178" s="28" t="s">
        <v>3606</v>
      </c>
      <c r="B1178" s="28" t="s">
        <v>3607</v>
      </c>
      <c r="C1178" s="41">
        <v>33740</v>
      </c>
      <c r="D1178" s="30" t="s">
        <v>1225</v>
      </c>
      <c r="E1178" s="42" t="s">
        <v>3608</v>
      </c>
      <c r="F1178" s="55" t="s">
        <v>3520</v>
      </c>
      <c r="G1178" s="33" t="s">
        <v>53</v>
      </c>
      <c r="H1178" s="40">
        <v>0.7641</v>
      </c>
      <c r="I1178" s="35">
        <f>ROUND((Reference!B$16*List!$H1178)+Reference!B$17,0)</f>
        <v>924</v>
      </c>
      <c r="J1178" s="35">
        <f>ROUND((Reference!C$16*List!$H1178)+Reference!C$17,0)</f>
        <v>1378</v>
      </c>
      <c r="K1178" s="35">
        <f>ROUND((Reference!D$16*List!$H1178)+Reference!D$17,0)</f>
        <v>1651</v>
      </c>
      <c r="L1178" s="35">
        <f>ROUND((Reference!E$16*List!$H1178)+Reference!E$17,0)</f>
        <v>2041</v>
      </c>
      <c r="M1178" s="35">
        <f>ROUND((Reference!F$16*List!$H1178)+Reference!F$17,0)</f>
        <v>2127</v>
      </c>
      <c r="N1178" s="35">
        <f>ROUND((Reference!G$16*List!$H1178)+Reference!G$17,0)</f>
        <v>2408</v>
      </c>
      <c r="O1178" s="35">
        <f>ROUND((Reference!H$16*List!$H1178)+Reference!H$17,0)</f>
        <v>2500</v>
      </c>
      <c r="P1178" s="35">
        <f>ROUND((Reference!I$16*List!$H1178)+Reference!I$17,0)</f>
        <v>2598</v>
      </c>
      <c r="Q1178" s="35">
        <f>ROUND((Reference!J$16*List!$H1178)+Reference!J$17,0)</f>
        <v>3008</v>
      </c>
      <c r="R1178" s="35">
        <f>ROUND((Reference!K$16*List!$H1178)+Reference!K$17,0)</f>
        <v>3103</v>
      </c>
      <c r="S1178" s="35">
        <f>ROUND((Reference!L$16*List!$H1178)+Reference!L$17,0)</f>
        <v>3349</v>
      </c>
      <c r="T1178" s="35">
        <f>ROUND((Reference!M$16*List!$H1178)+Reference!M$17,0)</f>
        <v>3999</v>
      </c>
      <c r="U1178" s="35">
        <f>ROUND((Reference!N$16*List!$H1178)+Reference!N$17,0)</f>
        <v>16137</v>
      </c>
      <c r="V1178" s="36">
        <f>ROUND((Reference!O$16*List!$H1178)+Reference!O$17,0)</f>
        <v>600</v>
      </c>
      <c r="W1178" s="36">
        <f>ROUND((Reference!P$16*List!$H1178)+Reference!P$17,0)</f>
        <v>845</v>
      </c>
      <c r="X1178" s="36">
        <f>ROUND((Reference!Q$16*List!$H1178)+Reference!Q$17,0)</f>
        <v>423</v>
      </c>
      <c r="Y1178" s="37"/>
      <c r="Z1178" s="4" t="str">
        <f t="shared" si="37"/>
        <v>MOREHOUSE, Louisiana</v>
      </c>
      <c r="AA1178" s="31" t="s">
        <v>3608</v>
      </c>
      <c r="AB1178" s="38" t="s">
        <v>54</v>
      </c>
      <c r="AC1178" s="32" t="s">
        <v>3520</v>
      </c>
      <c r="AD1178" s="39"/>
      <c r="AE1178">
        <f t="shared" si="38"/>
        <v>0.7641</v>
      </c>
    </row>
    <row r="1179" spans="1:31" x14ac:dyDescent="0.35">
      <c r="A1179" s="28" t="s">
        <v>3609</v>
      </c>
      <c r="B1179" s="28" t="s">
        <v>3610</v>
      </c>
      <c r="C1179" s="29">
        <v>99919</v>
      </c>
      <c r="D1179" s="30" t="s">
        <v>128</v>
      </c>
      <c r="E1179" s="31" t="s">
        <v>3611</v>
      </c>
      <c r="F1179" s="55" t="s">
        <v>3520</v>
      </c>
      <c r="G1179" s="33" t="s">
        <v>64</v>
      </c>
      <c r="H1179" s="40">
        <v>0.69350000000000001</v>
      </c>
      <c r="I1179" s="35">
        <f>ROUND((Reference!B$16*List!$H1179)+Reference!B$17,0)</f>
        <v>864</v>
      </c>
      <c r="J1179" s="35">
        <f>ROUND((Reference!C$16*List!$H1179)+Reference!C$17,0)</f>
        <v>1288</v>
      </c>
      <c r="K1179" s="35">
        <f>ROUND((Reference!D$16*List!$H1179)+Reference!D$17,0)</f>
        <v>1543</v>
      </c>
      <c r="L1179" s="35">
        <f>ROUND((Reference!E$16*List!$H1179)+Reference!E$17,0)</f>
        <v>1908</v>
      </c>
      <c r="M1179" s="35">
        <f>ROUND((Reference!F$16*List!$H1179)+Reference!F$17,0)</f>
        <v>1988</v>
      </c>
      <c r="N1179" s="35">
        <f>ROUND((Reference!G$16*List!$H1179)+Reference!G$17,0)</f>
        <v>2250</v>
      </c>
      <c r="O1179" s="35">
        <f>ROUND((Reference!H$16*List!$H1179)+Reference!H$17,0)</f>
        <v>2336</v>
      </c>
      <c r="P1179" s="35">
        <f>ROUND((Reference!I$16*List!$H1179)+Reference!I$17,0)</f>
        <v>2428</v>
      </c>
      <c r="Q1179" s="35">
        <f>ROUND((Reference!J$16*List!$H1179)+Reference!J$17,0)</f>
        <v>2811</v>
      </c>
      <c r="R1179" s="35">
        <f>ROUND((Reference!K$16*List!$H1179)+Reference!K$17,0)</f>
        <v>2900</v>
      </c>
      <c r="S1179" s="35">
        <f>ROUND((Reference!L$16*List!$H1179)+Reference!L$17,0)</f>
        <v>3129</v>
      </c>
      <c r="T1179" s="35">
        <f>ROUND((Reference!M$16*List!$H1179)+Reference!M$17,0)</f>
        <v>3738</v>
      </c>
      <c r="U1179" s="35">
        <f>ROUND((Reference!N$16*List!$H1179)+Reference!N$17,0)</f>
        <v>15080</v>
      </c>
      <c r="V1179" s="36">
        <f>ROUND((Reference!O$16*List!$H1179)+Reference!O$17,0)</f>
        <v>561</v>
      </c>
      <c r="W1179" s="36">
        <f>ROUND((Reference!P$16*List!$H1179)+Reference!P$17,0)</f>
        <v>790</v>
      </c>
      <c r="X1179" s="36">
        <f>ROUND((Reference!Q$16*List!$H1179)+Reference!Q$17,0)</f>
        <v>395</v>
      </c>
      <c r="Y1179" s="37"/>
      <c r="Z1179" s="4" t="str">
        <f t="shared" si="37"/>
        <v>NATCHITOCHES, Louisiana</v>
      </c>
      <c r="AA1179" s="31" t="s">
        <v>3611</v>
      </c>
      <c r="AB1179" s="38" t="s">
        <v>54</v>
      </c>
      <c r="AC1179" s="32" t="s">
        <v>3520</v>
      </c>
      <c r="AD1179" s="39"/>
      <c r="AE1179">
        <f t="shared" si="38"/>
        <v>0.69350000000000001</v>
      </c>
    </row>
    <row r="1180" spans="1:31" x14ac:dyDescent="0.35">
      <c r="A1180" s="28" t="s">
        <v>3612</v>
      </c>
      <c r="B1180" s="28" t="s">
        <v>3613</v>
      </c>
      <c r="C1180" s="29">
        <v>35380</v>
      </c>
      <c r="D1180" s="30" t="s">
        <v>1295</v>
      </c>
      <c r="E1180" s="31" t="s">
        <v>3614</v>
      </c>
      <c r="F1180" s="54" t="s">
        <v>3520</v>
      </c>
      <c r="G1180" s="33" t="s">
        <v>53</v>
      </c>
      <c r="H1180" s="44">
        <v>0.80759999999999998</v>
      </c>
      <c r="I1180" s="35">
        <f>ROUND((Reference!B$16*List!$H1180)+Reference!B$17,0)</f>
        <v>961</v>
      </c>
      <c r="J1180" s="35">
        <f>ROUND((Reference!C$16*List!$H1180)+Reference!C$17,0)</f>
        <v>1434</v>
      </c>
      <c r="K1180" s="35">
        <f>ROUND((Reference!D$16*List!$H1180)+Reference!D$17,0)</f>
        <v>1718</v>
      </c>
      <c r="L1180" s="35">
        <f>ROUND((Reference!E$16*List!$H1180)+Reference!E$17,0)</f>
        <v>2124</v>
      </c>
      <c r="M1180" s="35">
        <f>ROUND((Reference!F$16*List!$H1180)+Reference!F$17,0)</f>
        <v>2213</v>
      </c>
      <c r="N1180" s="35">
        <f>ROUND((Reference!G$16*List!$H1180)+Reference!G$17,0)</f>
        <v>2505</v>
      </c>
      <c r="O1180" s="35">
        <f>ROUND((Reference!H$16*List!$H1180)+Reference!H$17,0)</f>
        <v>2601</v>
      </c>
      <c r="P1180" s="35">
        <f>ROUND((Reference!I$16*List!$H1180)+Reference!I$17,0)</f>
        <v>2703</v>
      </c>
      <c r="Q1180" s="35">
        <f>ROUND((Reference!J$16*List!$H1180)+Reference!J$17,0)</f>
        <v>3130</v>
      </c>
      <c r="R1180" s="35">
        <f>ROUND((Reference!K$16*List!$H1180)+Reference!K$17,0)</f>
        <v>3229</v>
      </c>
      <c r="S1180" s="35">
        <f>ROUND((Reference!L$16*List!$H1180)+Reference!L$17,0)</f>
        <v>3484</v>
      </c>
      <c r="T1180" s="35">
        <f>ROUND((Reference!M$16*List!$H1180)+Reference!M$17,0)</f>
        <v>4161</v>
      </c>
      <c r="U1180" s="35">
        <f>ROUND((Reference!N$16*List!$H1180)+Reference!N$17,0)</f>
        <v>16788</v>
      </c>
      <c r="V1180" s="36">
        <f>ROUND((Reference!O$16*List!$H1180)+Reference!O$17,0)</f>
        <v>624</v>
      </c>
      <c r="W1180" s="36">
        <f>ROUND((Reference!P$16*List!$H1180)+Reference!P$17,0)</f>
        <v>879</v>
      </c>
      <c r="X1180" s="36">
        <f>ROUND((Reference!Q$16*List!$H1180)+Reference!Q$17,0)</f>
        <v>440</v>
      </c>
      <c r="Y1180" s="37"/>
      <c r="Z1180" s="4" t="str">
        <f t="shared" si="37"/>
        <v>ORLEANS, Louisiana</v>
      </c>
      <c r="AA1180" s="42" t="s">
        <v>3614</v>
      </c>
      <c r="AB1180" s="38" t="s">
        <v>54</v>
      </c>
      <c r="AC1180" s="43" t="s">
        <v>3520</v>
      </c>
      <c r="AD1180" s="45"/>
      <c r="AE1180">
        <f t="shared" si="38"/>
        <v>0.80759999999999998</v>
      </c>
    </row>
    <row r="1181" spans="1:31" x14ac:dyDescent="0.35">
      <c r="A1181" s="28" t="s">
        <v>3615</v>
      </c>
      <c r="B1181" s="28" t="s">
        <v>3616</v>
      </c>
      <c r="C1181" s="41">
        <v>33740</v>
      </c>
      <c r="D1181" s="30" t="s">
        <v>1225</v>
      </c>
      <c r="E1181" s="42" t="s">
        <v>692</v>
      </c>
      <c r="F1181" s="54" t="s">
        <v>3520</v>
      </c>
      <c r="G1181" s="33" t="s">
        <v>53</v>
      </c>
      <c r="H1181" s="40">
        <v>0.7641</v>
      </c>
      <c r="I1181" s="35">
        <f>ROUND((Reference!B$16*List!$H1181)+Reference!B$17,0)</f>
        <v>924</v>
      </c>
      <c r="J1181" s="35">
        <f>ROUND((Reference!C$16*List!$H1181)+Reference!C$17,0)</f>
        <v>1378</v>
      </c>
      <c r="K1181" s="35">
        <f>ROUND((Reference!D$16*List!$H1181)+Reference!D$17,0)</f>
        <v>1651</v>
      </c>
      <c r="L1181" s="35">
        <f>ROUND((Reference!E$16*List!$H1181)+Reference!E$17,0)</f>
        <v>2041</v>
      </c>
      <c r="M1181" s="35">
        <f>ROUND((Reference!F$16*List!$H1181)+Reference!F$17,0)</f>
        <v>2127</v>
      </c>
      <c r="N1181" s="35">
        <f>ROUND((Reference!G$16*List!$H1181)+Reference!G$17,0)</f>
        <v>2408</v>
      </c>
      <c r="O1181" s="35">
        <f>ROUND((Reference!H$16*List!$H1181)+Reference!H$17,0)</f>
        <v>2500</v>
      </c>
      <c r="P1181" s="35">
        <f>ROUND((Reference!I$16*List!$H1181)+Reference!I$17,0)</f>
        <v>2598</v>
      </c>
      <c r="Q1181" s="35">
        <f>ROUND((Reference!J$16*List!$H1181)+Reference!J$17,0)</f>
        <v>3008</v>
      </c>
      <c r="R1181" s="35">
        <f>ROUND((Reference!K$16*List!$H1181)+Reference!K$17,0)</f>
        <v>3103</v>
      </c>
      <c r="S1181" s="35">
        <f>ROUND((Reference!L$16*List!$H1181)+Reference!L$17,0)</f>
        <v>3349</v>
      </c>
      <c r="T1181" s="35">
        <f>ROUND((Reference!M$16*List!$H1181)+Reference!M$17,0)</f>
        <v>3999</v>
      </c>
      <c r="U1181" s="35">
        <f>ROUND((Reference!N$16*List!$H1181)+Reference!N$17,0)</f>
        <v>16137</v>
      </c>
      <c r="V1181" s="36">
        <f>ROUND((Reference!O$16*List!$H1181)+Reference!O$17,0)</f>
        <v>600</v>
      </c>
      <c r="W1181" s="36">
        <f>ROUND((Reference!P$16*List!$H1181)+Reference!P$17,0)</f>
        <v>845</v>
      </c>
      <c r="X1181" s="36">
        <f>ROUND((Reference!Q$16*List!$H1181)+Reference!Q$17,0)</f>
        <v>423</v>
      </c>
      <c r="Y1181" s="37"/>
      <c r="Z1181" s="4" t="str">
        <f t="shared" si="37"/>
        <v>OUACHITA, Louisiana</v>
      </c>
      <c r="AA1181" s="31" t="s">
        <v>692</v>
      </c>
      <c r="AB1181" s="38" t="s">
        <v>54</v>
      </c>
      <c r="AC1181" s="32" t="s">
        <v>3520</v>
      </c>
      <c r="AD1181" s="39"/>
      <c r="AE1181">
        <f t="shared" si="38"/>
        <v>0.7641</v>
      </c>
    </row>
    <row r="1182" spans="1:31" x14ac:dyDescent="0.35">
      <c r="A1182" s="28" t="s">
        <v>3617</v>
      </c>
      <c r="B1182" s="28" t="s">
        <v>3618</v>
      </c>
      <c r="C1182" s="29">
        <v>35380</v>
      </c>
      <c r="D1182" s="30" t="s">
        <v>1295</v>
      </c>
      <c r="E1182" s="31" t="s">
        <v>3619</v>
      </c>
      <c r="F1182" s="54" t="s">
        <v>3520</v>
      </c>
      <c r="G1182" s="33" t="s">
        <v>53</v>
      </c>
      <c r="H1182" s="44">
        <v>0.80759999999999998</v>
      </c>
      <c r="I1182" s="35">
        <f>ROUND((Reference!B$16*List!$H1182)+Reference!B$17,0)</f>
        <v>961</v>
      </c>
      <c r="J1182" s="35">
        <f>ROUND((Reference!C$16*List!$H1182)+Reference!C$17,0)</f>
        <v>1434</v>
      </c>
      <c r="K1182" s="35">
        <f>ROUND((Reference!D$16*List!$H1182)+Reference!D$17,0)</f>
        <v>1718</v>
      </c>
      <c r="L1182" s="35">
        <f>ROUND((Reference!E$16*List!$H1182)+Reference!E$17,0)</f>
        <v>2124</v>
      </c>
      <c r="M1182" s="35">
        <f>ROUND((Reference!F$16*List!$H1182)+Reference!F$17,0)</f>
        <v>2213</v>
      </c>
      <c r="N1182" s="35">
        <f>ROUND((Reference!G$16*List!$H1182)+Reference!G$17,0)</f>
        <v>2505</v>
      </c>
      <c r="O1182" s="35">
        <f>ROUND((Reference!H$16*List!$H1182)+Reference!H$17,0)</f>
        <v>2601</v>
      </c>
      <c r="P1182" s="35">
        <f>ROUND((Reference!I$16*List!$H1182)+Reference!I$17,0)</f>
        <v>2703</v>
      </c>
      <c r="Q1182" s="35">
        <f>ROUND((Reference!J$16*List!$H1182)+Reference!J$17,0)</f>
        <v>3130</v>
      </c>
      <c r="R1182" s="35">
        <f>ROUND((Reference!K$16*List!$H1182)+Reference!K$17,0)</f>
        <v>3229</v>
      </c>
      <c r="S1182" s="35">
        <f>ROUND((Reference!L$16*List!$H1182)+Reference!L$17,0)</f>
        <v>3484</v>
      </c>
      <c r="T1182" s="35">
        <f>ROUND((Reference!M$16*List!$H1182)+Reference!M$17,0)</f>
        <v>4161</v>
      </c>
      <c r="U1182" s="35">
        <f>ROUND((Reference!N$16*List!$H1182)+Reference!N$17,0)</f>
        <v>16788</v>
      </c>
      <c r="V1182" s="36">
        <f>ROUND((Reference!O$16*List!$H1182)+Reference!O$17,0)</f>
        <v>624</v>
      </c>
      <c r="W1182" s="36">
        <f>ROUND((Reference!P$16*List!$H1182)+Reference!P$17,0)</f>
        <v>879</v>
      </c>
      <c r="X1182" s="36">
        <f>ROUND((Reference!Q$16*List!$H1182)+Reference!Q$17,0)</f>
        <v>440</v>
      </c>
      <c r="Y1182" s="37"/>
      <c r="Z1182" s="4" t="str">
        <f t="shared" si="37"/>
        <v>PLAQUEMINES, Louisiana</v>
      </c>
      <c r="AA1182" s="42" t="s">
        <v>3619</v>
      </c>
      <c r="AB1182" s="38" t="s">
        <v>54</v>
      </c>
      <c r="AC1182" s="43" t="s">
        <v>3520</v>
      </c>
      <c r="AD1182" s="45"/>
      <c r="AE1182">
        <f t="shared" si="38"/>
        <v>0.80759999999999998</v>
      </c>
    </row>
    <row r="1183" spans="1:31" x14ac:dyDescent="0.35">
      <c r="A1183" s="28" t="s">
        <v>3620</v>
      </c>
      <c r="B1183" s="28" t="s">
        <v>3621</v>
      </c>
      <c r="C1183" s="29">
        <v>12940</v>
      </c>
      <c r="D1183" s="30" t="s">
        <v>381</v>
      </c>
      <c r="E1183" s="31" t="s">
        <v>3622</v>
      </c>
      <c r="F1183" s="54" t="s">
        <v>3520</v>
      </c>
      <c r="G1183" s="33" t="s">
        <v>53</v>
      </c>
      <c r="H1183" s="44">
        <v>0.78839999999999999</v>
      </c>
      <c r="I1183" s="35">
        <f>ROUND((Reference!B$16*List!$H1183)+Reference!B$17,0)</f>
        <v>945</v>
      </c>
      <c r="J1183" s="35">
        <f>ROUND((Reference!C$16*List!$H1183)+Reference!C$17,0)</f>
        <v>1409</v>
      </c>
      <c r="K1183" s="35">
        <f>ROUND((Reference!D$16*List!$H1183)+Reference!D$17,0)</f>
        <v>1689</v>
      </c>
      <c r="L1183" s="35">
        <f>ROUND((Reference!E$16*List!$H1183)+Reference!E$17,0)</f>
        <v>2087</v>
      </c>
      <c r="M1183" s="35">
        <f>ROUND((Reference!F$16*List!$H1183)+Reference!F$17,0)</f>
        <v>2175</v>
      </c>
      <c r="N1183" s="35">
        <f>ROUND((Reference!G$16*List!$H1183)+Reference!G$17,0)</f>
        <v>2462</v>
      </c>
      <c r="O1183" s="35">
        <f>ROUND((Reference!H$16*List!$H1183)+Reference!H$17,0)</f>
        <v>2556</v>
      </c>
      <c r="P1183" s="35">
        <f>ROUND((Reference!I$16*List!$H1183)+Reference!I$17,0)</f>
        <v>2657</v>
      </c>
      <c r="Q1183" s="35">
        <f>ROUND((Reference!J$16*List!$H1183)+Reference!J$17,0)</f>
        <v>3076</v>
      </c>
      <c r="R1183" s="35">
        <f>ROUND((Reference!K$16*List!$H1183)+Reference!K$17,0)</f>
        <v>3173</v>
      </c>
      <c r="S1183" s="35">
        <f>ROUND((Reference!L$16*List!$H1183)+Reference!L$17,0)</f>
        <v>3424</v>
      </c>
      <c r="T1183" s="35">
        <f>ROUND((Reference!M$16*List!$H1183)+Reference!M$17,0)</f>
        <v>4090</v>
      </c>
      <c r="U1183" s="35">
        <f>ROUND((Reference!N$16*List!$H1183)+Reference!N$17,0)</f>
        <v>16500</v>
      </c>
      <c r="V1183" s="36">
        <f>ROUND((Reference!O$16*List!$H1183)+Reference!O$17,0)</f>
        <v>613</v>
      </c>
      <c r="W1183" s="36">
        <f>ROUND((Reference!P$16*List!$H1183)+Reference!P$17,0)</f>
        <v>864</v>
      </c>
      <c r="X1183" s="36">
        <f>ROUND((Reference!Q$16*List!$H1183)+Reference!Q$17,0)</f>
        <v>432</v>
      </c>
      <c r="Y1183" s="37"/>
      <c r="Z1183" s="4" t="str">
        <f t="shared" si="37"/>
        <v>POINTE COUPEE, Louisiana</v>
      </c>
      <c r="AA1183" s="42" t="s">
        <v>3622</v>
      </c>
      <c r="AB1183" s="38" t="s">
        <v>54</v>
      </c>
      <c r="AC1183" s="43" t="s">
        <v>3520</v>
      </c>
      <c r="AD1183" s="45"/>
      <c r="AE1183">
        <f t="shared" si="38"/>
        <v>0.78839999999999999</v>
      </c>
    </row>
    <row r="1184" spans="1:31" x14ac:dyDescent="0.35">
      <c r="A1184" s="28" t="s">
        <v>3623</v>
      </c>
      <c r="B1184" s="28" t="s">
        <v>3624</v>
      </c>
      <c r="C1184" s="29">
        <v>10780</v>
      </c>
      <c r="D1184" s="30" t="s">
        <v>308</v>
      </c>
      <c r="E1184" s="31" t="s">
        <v>3625</v>
      </c>
      <c r="F1184" s="54" t="s">
        <v>3520</v>
      </c>
      <c r="G1184" s="33" t="s">
        <v>53</v>
      </c>
      <c r="H1184" s="44">
        <v>0.87440000000000007</v>
      </c>
      <c r="I1184" s="35">
        <f>ROUND((Reference!B$16*List!$H1184)+Reference!B$17,0)</f>
        <v>1019</v>
      </c>
      <c r="J1184" s="35">
        <f>ROUND((Reference!C$16*List!$H1184)+Reference!C$17,0)</f>
        <v>1519</v>
      </c>
      <c r="K1184" s="35">
        <f>ROUND((Reference!D$16*List!$H1184)+Reference!D$17,0)</f>
        <v>1820</v>
      </c>
      <c r="L1184" s="35">
        <f>ROUND((Reference!E$16*List!$H1184)+Reference!E$17,0)</f>
        <v>2250</v>
      </c>
      <c r="M1184" s="35">
        <f>ROUND((Reference!F$16*List!$H1184)+Reference!F$17,0)</f>
        <v>2344</v>
      </c>
      <c r="N1184" s="35">
        <f>ROUND((Reference!G$16*List!$H1184)+Reference!G$17,0)</f>
        <v>2654</v>
      </c>
      <c r="O1184" s="35">
        <f>ROUND((Reference!H$16*List!$H1184)+Reference!H$17,0)</f>
        <v>2756</v>
      </c>
      <c r="P1184" s="35">
        <f>ROUND((Reference!I$16*List!$H1184)+Reference!I$17,0)</f>
        <v>2864</v>
      </c>
      <c r="Q1184" s="35">
        <f>ROUND((Reference!J$16*List!$H1184)+Reference!J$17,0)</f>
        <v>3316</v>
      </c>
      <c r="R1184" s="35">
        <f>ROUND((Reference!K$16*List!$H1184)+Reference!K$17,0)</f>
        <v>3421</v>
      </c>
      <c r="S1184" s="35">
        <f>ROUND((Reference!L$16*List!$H1184)+Reference!L$17,0)</f>
        <v>3691</v>
      </c>
      <c r="T1184" s="35">
        <f>ROUND((Reference!M$16*List!$H1184)+Reference!M$17,0)</f>
        <v>4409</v>
      </c>
      <c r="U1184" s="35">
        <f>ROUND((Reference!N$16*List!$H1184)+Reference!N$17,0)</f>
        <v>17788</v>
      </c>
      <c r="V1184" s="36">
        <f>ROUND((Reference!O$16*List!$H1184)+Reference!O$17,0)</f>
        <v>661</v>
      </c>
      <c r="W1184" s="36">
        <f>ROUND((Reference!P$16*List!$H1184)+Reference!P$17,0)</f>
        <v>932</v>
      </c>
      <c r="X1184" s="36">
        <f>ROUND((Reference!Q$16*List!$H1184)+Reference!Q$17,0)</f>
        <v>466</v>
      </c>
      <c r="Y1184" s="37"/>
      <c r="Z1184" s="4" t="str">
        <f t="shared" si="37"/>
        <v>RAPIDES, Louisiana</v>
      </c>
      <c r="AA1184" s="42" t="s">
        <v>3625</v>
      </c>
      <c r="AB1184" s="38" t="s">
        <v>54</v>
      </c>
      <c r="AC1184" s="43" t="s">
        <v>3520</v>
      </c>
      <c r="AD1184" s="45"/>
      <c r="AE1184">
        <f t="shared" si="38"/>
        <v>0.87440000000000007</v>
      </c>
    </row>
    <row r="1185" spans="1:31" x14ac:dyDescent="0.35">
      <c r="A1185" s="28" t="s">
        <v>3626</v>
      </c>
      <c r="B1185" s="28" t="s">
        <v>3627</v>
      </c>
      <c r="C1185" s="41">
        <v>99919</v>
      </c>
      <c r="D1185" s="30" t="s">
        <v>128</v>
      </c>
      <c r="E1185" s="42" t="s">
        <v>3628</v>
      </c>
      <c r="F1185" s="55" t="s">
        <v>3520</v>
      </c>
      <c r="G1185" s="33" t="s">
        <v>64</v>
      </c>
      <c r="H1185" s="40">
        <v>0.69350000000000001</v>
      </c>
      <c r="I1185" s="35">
        <f>ROUND((Reference!B$16*List!$H1185)+Reference!B$17,0)</f>
        <v>864</v>
      </c>
      <c r="J1185" s="35">
        <f>ROUND((Reference!C$16*List!$H1185)+Reference!C$17,0)</f>
        <v>1288</v>
      </c>
      <c r="K1185" s="35">
        <f>ROUND((Reference!D$16*List!$H1185)+Reference!D$17,0)</f>
        <v>1543</v>
      </c>
      <c r="L1185" s="35">
        <f>ROUND((Reference!E$16*List!$H1185)+Reference!E$17,0)</f>
        <v>1908</v>
      </c>
      <c r="M1185" s="35">
        <f>ROUND((Reference!F$16*List!$H1185)+Reference!F$17,0)</f>
        <v>1988</v>
      </c>
      <c r="N1185" s="35">
        <f>ROUND((Reference!G$16*List!$H1185)+Reference!G$17,0)</f>
        <v>2250</v>
      </c>
      <c r="O1185" s="35">
        <f>ROUND((Reference!H$16*List!$H1185)+Reference!H$17,0)</f>
        <v>2336</v>
      </c>
      <c r="P1185" s="35">
        <f>ROUND((Reference!I$16*List!$H1185)+Reference!I$17,0)</f>
        <v>2428</v>
      </c>
      <c r="Q1185" s="35">
        <f>ROUND((Reference!J$16*List!$H1185)+Reference!J$17,0)</f>
        <v>2811</v>
      </c>
      <c r="R1185" s="35">
        <f>ROUND((Reference!K$16*List!$H1185)+Reference!K$17,0)</f>
        <v>2900</v>
      </c>
      <c r="S1185" s="35">
        <f>ROUND((Reference!L$16*List!$H1185)+Reference!L$17,0)</f>
        <v>3129</v>
      </c>
      <c r="T1185" s="35">
        <f>ROUND((Reference!M$16*List!$H1185)+Reference!M$17,0)</f>
        <v>3738</v>
      </c>
      <c r="U1185" s="35">
        <f>ROUND((Reference!N$16*List!$H1185)+Reference!N$17,0)</f>
        <v>15080</v>
      </c>
      <c r="V1185" s="36">
        <f>ROUND((Reference!O$16*List!$H1185)+Reference!O$17,0)</f>
        <v>561</v>
      </c>
      <c r="W1185" s="36">
        <f>ROUND((Reference!P$16*List!$H1185)+Reference!P$17,0)</f>
        <v>790</v>
      </c>
      <c r="X1185" s="36">
        <f>ROUND((Reference!Q$16*List!$H1185)+Reference!Q$17,0)</f>
        <v>395</v>
      </c>
      <c r="Y1185" s="37"/>
      <c r="Z1185" s="4" t="str">
        <f t="shared" si="37"/>
        <v>RED RIVER, Louisiana</v>
      </c>
      <c r="AA1185" s="31" t="s">
        <v>3628</v>
      </c>
      <c r="AB1185" s="38" t="s">
        <v>54</v>
      </c>
      <c r="AC1185" s="32" t="s">
        <v>3520</v>
      </c>
      <c r="AD1185" s="39"/>
      <c r="AE1185">
        <f t="shared" si="38"/>
        <v>0.69350000000000001</v>
      </c>
    </row>
    <row r="1186" spans="1:31" x14ac:dyDescent="0.35">
      <c r="A1186" s="28" t="s">
        <v>3629</v>
      </c>
      <c r="B1186" s="28" t="s">
        <v>3630</v>
      </c>
      <c r="C1186" s="41">
        <v>99919</v>
      </c>
      <c r="D1186" s="30" t="s">
        <v>128</v>
      </c>
      <c r="E1186" s="42" t="s">
        <v>2409</v>
      </c>
      <c r="F1186" s="55" t="s">
        <v>3520</v>
      </c>
      <c r="G1186" s="33" t="s">
        <v>64</v>
      </c>
      <c r="H1186" s="40">
        <v>0.69350000000000001</v>
      </c>
      <c r="I1186" s="35">
        <f>ROUND((Reference!B$16*List!$H1186)+Reference!B$17,0)</f>
        <v>864</v>
      </c>
      <c r="J1186" s="35">
        <f>ROUND((Reference!C$16*List!$H1186)+Reference!C$17,0)</f>
        <v>1288</v>
      </c>
      <c r="K1186" s="35">
        <f>ROUND((Reference!D$16*List!$H1186)+Reference!D$17,0)</f>
        <v>1543</v>
      </c>
      <c r="L1186" s="35">
        <f>ROUND((Reference!E$16*List!$H1186)+Reference!E$17,0)</f>
        <v>1908</v>
      </c>
      <c r="M1186" s="35">
        <f>ROUND((Reference!F$16*List!$H1186)+Reference!F$17,0)</f>
        <v>1988</v>
      </c>
      <c r="N1186" s="35">
        <f>ROUND((Reference!G$16*List!$H1186)+Reference!G$17,0)</f>
        <v>2250</v>
      </c>
      <c r="O1186" s="35">
        <f>ROUND((Reference!H$16*List!$H1186)+Reference!H$17,0)</f>
        <v>2336</v>
      </c>
      <c r="P1186" s="35">
        <f>ROUND((Reference!I$16*List!$H1186)+Reference!I$17,0)</f>
        <v>2428</v>
      </c>
      <c r="Q1186" s="35">
        <f>ROUND((Reference!J$16*List!$H1186)+Reference!J$17,0)</f>
        <v>2811</v>
      </c>
      <c r="R1186" s="35">
        <f>ROUND((Reference!K$16*List!$H1186)+Reference!K$17,0)</f>
        <v>2900</v>
      </c>
      <c r="S1186" s="35">
        <f>ROUND((Reference!L$16*List!$H1186)+Reference!L$17,0)</f>
        <v>3129</v>
      </c>
      <c r="T1186" s="35">
        <f>ROUND((Reference!M$16*List!$H1186)+Reference!M$17,0)</f>
        <v>3738</v>
      </c>
      <c r="U1186" s="35">
        <f>ROUND((Reference!N$16*List!$H1186)+Reference!N$17,0)</f>
        <v>15080</v>
      </c>
      <c r="V1186" s="36">
        <f>ROUND((Reference!O$16*List!$H1186)+Reference!O$17,0)</f>
        <v>561</v>
      </c>
      <c r="W1186" s="36">
        <f>ROUND((Reference!P$16*List!$H1186)+Reference!P$17,0)</f>
        <v>790</v>
      </c>
      <c r="X1186" s="36">
        <f>ROUND((Reference!Q$16*List!$H1186)+Reference!Q$17,0)</f>
        <v>395</v>
      </c>
      <c r="Y1186" s="37"/>
      <c r="Z1186" s="4" t="str">
        <f t="shared" si="37"/>
        <v>RICHLAND, Louisiana</v>
      </c>
      <c r="AA1186" s="31" t="s">
        <v>2409</v>
      </c>
      <c r="AB1186" s="38" t="s">
        <v>54</v>
      </c>
      <c r="AC1186" s="32" t="s">
        <v>3520</v>
      </c>
      <c r="AD1186" s="39"/>
      <c r="AE1186">
        <f t="shared" si="38"/>
        <v>0.69350000000000001</v>
      </c>
    </row>
    <row r="1187" spans="1:31" x14ac:dyDescent="0.35">
      <c r="A1187" s="28" t="s">
        <v>3631</v>
      </c>
      <c r="B1187" s="28" t="s">
        <v>3632</v>
      </c>
      <c r="C1187" s="29">
        <v>99919</v>
      </c>
      <c r="D1187" s="30" t="s">
        <v>128</v>
      </c>
      <c r="E1187" s="31" t="s">
        <v>3633</v>
      </c>
      <c r="F1187" s="55" t="s">
        <v>3520</v>
      </c>
      <c r="G1187" s="33" t="s">
        <v>64</v>
      </c>
      <c r="H1187" s="40">
        <v>0.69350000000000001</v>
      </c>
      <c r="I1187" s="35">
        <f>ROUND((Reference!B$16*List!$H1187)+Reference!B$17,0)</f>
        <v>864</v>
      </c>
      <c r="J1187" s="35">
        <f>ROUND((Reference!C$16*List!$H1187)+Reference!C$17,0)</f>
        <v>1288</v>
      </c>
      <c r="K1187" s="35">
        <f>ROUND((Reference!D$16*List!$H1187)+Reference!D$17,0)</f>
        <v>1543</v>
      </c>
      <c r="L1187" s="35">
        <f>ROUND((Reference!E$16*List!$H1187)+Reference!E$17,0)</f>
        <v>1908</v>
      </c>
      <c r="M1187" s="35">
        <f>ROUND((Reference!F$16*List!$H1187)+Reference!F$17,0)</f>
        <v>1988</v>
      </c>
      <c r="N1187" s="35">
        <f>ROUND((Reference!G$16*List!$H1187)+Reference!G$17,0)</f>
        <v>2250</v>
      </c>
      <c r="O1187" s="35">
        <f>ROUND((Reference!H$16*List!$H1187)+Reference!H$17,0)</f>
        <v>2336</v>
      </c>
      <c r="P1187" s="35">
        <f>ROUND((Reference!I$16*List!$H1187)+Reference!I$17,0)</f>
        <v>2428</v>
      </c>
      <c r="Q1187" s="35">
        <f>ROUND((Reference!J$16*List!$H1187)+Reference!J$17,0)</f>
        <v>2811</v>
      </c>
      <c r="R1187" s="35">
        <f>ROUND((Reference!K$16*List!$H1187)+Reference!K$17,0)</f>
        <v>2900</v>
      </c>
      <c r="S1187" s="35">
        <f>ROUND((Reference!L$16*List!$H1187)+Reference!L$17,0)</f>
        <v>3129</v>
      </c>
      <c r="T1187" s="35">
        <f>ROUND((Reference!M$16*List!$H1187)+Reference!M$17,0)</f>
        <v>3738</v>
      </c>
      <c r="U1187" s="35">
        <f>ROUND((Reference!N$16*List!$H1187)+Reference!N$17,0)</f>
        <v>15080</v>
      </c>
      <c r="V1187" s="36">
        <f>ROUND((Reference!O$16*List!$H1187)+Reference!O$17,0)</f>
        <v>561</v>
      </c>
      <c r="W1187" s="36">
        <f>ROUND((Reference!P$16*List!$H1187)+Reference!P$17,0)</f>
        <v>790</v>
      </c>
      <c r="X1187" s="36">
        <f>ROUND((Reference!Q$16*List!$H1187)+Reference!Q$17,0)</f>
        <v>395</v>
      </c>
      <c r="Y1187" s="37"/>
      <c r="Z1187" s="4" t="str">
        <f t="shared" si="37"/>
        <v>SABINE, Louisiana</v>
      </c>
      <c r="AA1187" s="31" t="s">
        <v>3633</v>
      </c>
      <c r="AB1187" s="38" t="s">
        <v>54</v>
      </c>
      <c r="AC1187" s="32" t="s">
        <v>3520</v>
      </c>
      <c r="AD1187" s="39"/>
      <c r="AE1187">
        <f t="shared" si="38"/>
        <v>0.69350000000000001</v>
      </c>
    </row>
    <row r="1188" spans="1:31" x14ac:dyDescent="0.35">
      <c r="A1188" s="28" t="s">
        <v>3634</v>
      </c>
      <c r="B1188" s="28" t="s">
        <v>3635</v>
      </c>
      <c r="C1188" s="29">
        <v>35380</v>
      </c>
      <c r="D1188" s="30" t="s">
        <v>1295</v>
      </c>
      <c r="E1188" s="31" t="s">
        <v>3636</v>
      </c>
      <c r="F1188" s="54" t="s">
        <v>3520</v>
      </c>
      <c r="G1188" s="33" t="s">
        <v>53</v>
      </c>
      <c r="H1188" s="40">
        <v>0.80759999999999998</v>
      </c>
      <c r="I1188" s="35">
        <f>ROUND((Reference!B$16*List!$H1188)+Reference!B$17,0)</f>
        <v>961</v>
      </c>
      <c r="J1188" s="35">
        <f>ROUND((Reference!C$16*List!$H1188)+Reference!C$17,0)</f>
        <v>1434</v>
      </c>
      <c r="K1188" s="35">
        <f>ROUND((Reference!D$16*List!$H1188)+Reference!D$17,0)</f>
        <v>1718</v>
      </c>
      <c r="L1188" s="35">
        <f>ROUND((Reference!E$16*List!$H1188)+Reference!E$17,0)</f>
        <v>2124</v>
      </c>
      <c r="M1188" s="35">
        <f>ROUND((Reference!F$16*List!$H1188)+Reference!F$17,0)</f>
        <v>2213</v>
      </c>
      <c r="N1188" s="35">
        <f>ROUND((Reference!G$16*List!$H1188)+Reference!G$17,0)</f>
        <v>2505</v>
      </c>
      <c r="O1188" s="35">
        <f>ROUND((Reference!H$16*List!$H1188)+Reference!H$17,0)</f>
        <v>2601</v>
      </c>
      <c r="P1188" s="35">
        <f>ROUND((Reference!I$16*List!$H1188)+Reference!I$17,0)</f>
        <v>2703</v>
      </c>
      <c r="Q1188" s="35">
        <f>ROUND((Reference!J$16*List!$H1188)+Reference!J$17,0)</f>
        <v>3130</v>
      </c>
      <c r="R1188" s="35">
        <f>ROUND((Reference!K$16*List!$H1188)+Reference!K$17,0)</f>
        <v>3229</v>
      </c>
      <c r="S1188" s="35">
        <f>ROUND((Reference!L$16*List!$H1188)+Reference!L$17,0)</f>
        <v>3484</v>
      </c>
      <c r="T1188" s="35">
        <f>ROUND((Reference!M$16*List!$H1188)+Reference!M$17,0)</f>
        <v>4161</v>
      </c>
      <c r="U1188" s="35">
        <f>ROUND((Reference!N$16*List!$H1188)+Reference!N$17,0)</f>
        <v>16788</v>
      </c>
      <c r="V1188" s="36">
        <f>ROUND((Reference!O$16*List!$H1188)+Reference!O$17,0)</f>
        <v>624</v>
      </c>
      <c r="W1188" s="36">
        <f>ROUND((Reference!P$16*List!$H1188)+Reference!P$17,0)</f>
        <v>879</v>
      </c>
      <c r="X1188" s="36">
        <f>ROUND((Reference!Q$16*List!$H1188)+Reference!Q$17,0)</f>
        <v>440</v>
      </c>
      <c r="Y1188" s="37"/>
      <c r="Z1188" s="4" t="str">
        <f t="shared" si="37"/>
        <v>ST. BERNARD, Louisiana</v>
      </c>
      <c r="AA1188" s="31" t="s">
        <v>3636</v>
      </c>
      <c r="AB1188" s="38" t="s">
        <v>54</v>
      </c>
      <c r="AC1188" s="32" t="s">
        <v>3520</v>
      </c>
      <c r="AD1188" s="39"/>
      <c r="AE1188">
        <f t="shared" si="38"/>
        <v>0.80759999999999998</v>
      </c>
    </row>
    <row r="1189" spans="1:31" x14ac:dyDescent="0.35">
      <c r="A1189" s="28" t="s">
        <v>3637</v>
      </c>
      <c r="B1189" s="28" t="s">
        <v>3638</v>
      </c>
      <c r="C1189" s="41">
        <v>35380</v>
      </c>
      <c r="D1189" s="30" t="s">
        <v>1295</v>
      </c>
      <c r="E1189" s="42" t="s">
        <v>3639</v>
      </c>
      <c r="F1189" s="54" t="s">
        <v>3520</v>
      </c>
      <c r="G1189" s="33" t="s">
        <v>53</v>
      </c>
      <c r="H1189" s="40">
        <v>0.80759999999999998</v>
      </c>
      <c r="I1189" s="35">
        <f>ROUND((Reference!B$16*List!$H1189)+Reference!B$17,0)</f>
        <v>961</v>
      </c>
      <c r="J1189" s="35">
        <f>ROUND((Reference!C$16*List!$H1189)+Reference!C$17,0)</f>
        <v>1434</v>
      </c>
      <c r="K1189" s="35">
        <f>ROUND((Reference!D$16*List!$H1189)+Reference!D$17,0)</f>
        <v>1718</v>
      </c>
      <c r="L1189" s="35">
        <f>ROUND((Reference!E$16*List!$H1189)+Reference!E$17,0)</f>
        <v>2124</v>
      </c>
      <c r="M1189" s="35">
        <f>ROUND((Reference!F$16*List!$H1189)+Reference!F$17,0)</f>
        <v>2213</v>
      </c>
      <c r="N1189" s="35">
        <f>ROUND((Reference!G$16*List!$H1189)+Reference!G$17,0)</f>
        <v>2505</v>
      </c>
      <c r="O1189" s="35">
        <f>ROUND((Reference!H$16*List!$H1189)+Reference!H$17,0)</f>
        <v>2601</v>
      </c>
      <c r="P1189" s="35">
        <f>ROUND((Reference!I$16*List!$H1189)+Reference!I$17,0)</f>
        <v>2703</v>
      </c>
      <c r="Q1189" s="35">
        <f>ROUND((Reference!J$16*List!$H1189)+Reference!J$17,0)</f>
        <v>3130</v>
      </c>
      <c r="R1189" s="35">
        <f>ROUND((Reference!K$16*List!$H1189)+Reference!K$17,0)</f>
        <v>3229</v>
      </c>
      <c r="S1189" s="35">
        <f>ROUND((Reference!L$16*List!$H1189)+Reference!L$17,0)</f>
        <v>3484</v>
      </c>
      <c r="T1189" s="35">
        <f>ROUND((Reference!M$16*List!$H1189)+Reference!M$17,0)</f>
        <v>4161</v>
      </c>
      <c r="U1189" s="35">
        <f>ROUND((Reference!N$16*List!$H1189)+Reference!N$17,0)</f>
        <v>16788</v>
      </c>
      <c r="V1189" s="36">
        <f>ROUND((Reference!O$16*List!$H1189)+Reference!O$17,0)</f>
        <v>624</v>
      </c>
      <c r="W1189" s="36">
        <f>ROUND((Reference!P$16*List!$H1189)+Reference!P$17,0)</f>
        <v>879</v>
      </c>
      <c r="X1189" s="36">
        <f>ROUND((Reference!Q$16*List!$H1189)+Reference!Q$17,0)</f>
        <v>440</v>
      </c>
      <c r="Y1189" s="37"/>
      <c r="Z1189" s="4" t="str">
        <f t="shared" si="37"/>
        <v>ST. CHARLES, Louisiana</v>
      </c>
      <c r="AA1189" s="31" t="s">
        <v>3639</v>
      </c>
      <c r="AB1189" s="38" t="s">
        <v>54</v>
      </c>
      <c r="AC1189" s="32" t="s">
        <v>3520</v>
      </c>
      <c r="AD1189" s="39"/>
      <c r="AE1189">
        <f t="shared" si="38"/>
        <v>0.80759999999999998</v>
      </c>
    </row>
    <row r="1190" spans="1:31" x14ac:dyDescent="0.35">
      <c r="A1190" s="28" t="s">
        <v>3640</v>
      </c>
      <c r="B1190" s="28" t="s">
        <v>3641</v>
      </c>
      <c r="C1190" s="29">
        <v>12940</v>
      </c>
      <c r="D1190" s="30" t="s">
        <v>381</v>
      </c>
      <c r="E1190" s="31" t="s">
        <v>3642</v>
      </c>
      <c r="F1190" s="54" t="s">
        <v>3520</v>
      </c>
      <c r="G1190" s="33" t="s">
        <v>53</v>
      </c>
      <c r="H1190" s="44">
        <v>0.78839999999999999</v>
      </c>
      <c r="I1190" s="35">
        <f>ROUND((Reference!B$16*List!$H1190)+Reference!B$17,0)</f>
        <v>945</v>
      </c>
      <c r="J1190" s="35">
        <f>ROUND((Reference!C$16*List!$H1190)+Reference!C$17,0)</f>
        <v>1409</v>
      </c>
      <c r="K1190" s="35">
        <f>ROUND((Reference!D$16*List!$H1190)+Reference!D$17,0)</f>
        <v>1689</v>
      </c>
      <c r="L1190" s="35">
        <f>ROUND((Reference!E$16*List!$H1190)+Reference!E$17,0)</f>
        <v>2087</v>
      </c>
      <c r="M1190" s="35">
        <f>ROUND((Reference!F$16*List!$H1190)+Reference!F$17,0)</f>
        <v>2175</v>
      </c>
      <c r="N1190" s="35">
        <f>ROUND((Reference!G$16*List!$H1190)+Reference!G$17,0)</f>
        <v>2462</v>
      </c>
      <c r="O1190" s="35">
        <f>ROUND((Reference!H$16*List!$H1190)+Reference!H$17,0)</f>
        <v>2556</v>
      </c>
      <c r="P1190" s="35">
        <f>ROUND((Reference!I$16*List!$H1190)+Reference!I$17,0)</f>
        <v>2657</v>
      </c>
      <c r="Q1190" s="35">
        <f>ROUND((Reference!J$16*List!$H1190)+Reference!J$17,0)</f>
        <v>3076</v>
      </c>
      <c r="R1190" s="35">
        <f>ROUND((Reference!K$16*List!$H1190)+Reference!K$17,0)</f>
        <v>3173</v>
      </c>
      <c r="S1190" s="35">
        <f>ROUND((Reference!L$16*List!$H1190)+Reference!L$17,0)</f>
        <v>3424</v>
      </c>
      <c r="T1190" s="35">
        <f>ROUND((Reference!M$16*List!$H1190)+Reference!M$17,0)</f>
        <v>4090</v>
      </c>
      <c r="U1190" s="35">
        <f>ROUND((Reference!N$16*List!$H1190)+Reference!N$17,0)</f>
        <v>16500</v>
      </c>
      <c r="V1190" s="36">
        <f>ROUND((Reference!O$16*List!$H1190)+Reference!O$17,0)</f>
        <v>613</v>
      </c>
      <c r="W1190" s="36">
        <f>ROUND((Reference!P$16*List!$H1190)+Reference!P$17,0)</f>
        <v>864</v>
      </c>
      <c r="X1190" s="36">
        <f>ROUND((Reference!Q$16*List!$H1190)+Reference!Q$17,0)</f>
        <v>432</v>
      </c>
      <c r="Y1190" s="37"/>
      <c r="Z1190" s="4" t="str">
        <f t="shared" si="37"/>
        <v>ST. HELENA, Louisiana</v>
      </c>
      <c r="AA1190" s="42" t="s">
        <v>3642</v>
      </c>
      <c r="AB1190" s="38" t="s">
        <v>54</v>
      </c>
      <c r="AC1190" s="43" t="s">
        <v>3520</v>
      </c>
      <c r="AD1190" s="45"/>
      <c r="AE1190">
        <f t="shared" si="38"/>
        <v>0.78839999999999999</v>
      </c>
    </row>
    <row r="1191" spans="1:31" x14ac:dyDescent="0.35">
      <c r="A1191" s="28" t="s">
        <v>3643</v>
      </c>
      <c r="B1191" s="28" t="s">
        <v>3644</v>
      </c>
      <c r="C1191" s="41">
        <v>35380</v>
      </c>
      <c r="D1191" s="30" t="s">
        <v>1295</v>
      </c>
      <c r="E1191" s="42" t="s">
        <v>3645</v>
      </c>
      <c r="F1191" s="54" t="s">
        <v>3520</v>
      </c>
      <c r="G1191" s="33" t="s">
        <v>53</v>
      </c>
      <c r="H1191" s="44">
        <v>0.80759999999999998</v>
      </c>
      <c r="I1191" s="35">
        <f>ROUND((Reference!B$16*List!$H1191)+Reference!B$17,0)</f>
        <v>961</v>
      </c>
      <c r="J1191" s="35">
        <f>ROUND((Reference!C$16*List!$H1191)+Reference!C$17,0)</f>
        <v>1434</v>
      </c>
      <c r="K1191" s="35">
        <f>ROUND((Reference!D$16*List!$H1191)+Reference!D$17,0)</f>
        <v>1718</v>
      </c>
      <c r="L1191" s="35">
        <f>ROUND((Reference!E$16*List!$H1191)+Reference!E$17,0)</f>
        <v>2124</v>
      </c>
      <c r="M1191" s="35">
        <f>ROUND((Reference!F$16*List!$H1191)+Reference!F$17,0)</f>
        <v>2213</v>
      </c>
      <c r="N1191" s="35">
        <f>ROUND((Reference!G$16*List!$H1191)+Reference!G$17,0)</f>
        <v>2505</v>
      </c>
      <c r="O1191" s="35">
        <f>ROUND((Reference!H$16*List!$H1191)+Reference!H$17,0)</f>
        <v>2601</v>
      </c>
      <c r="P1191" s="35">
        <f>ROUND((Reference!I$16*List!$H1191)+Reference!I$17,0)</f>
        <v>2703</v>
      </c>
      <c r="Q1191" s="35">
        <f>ROUND((Reference!J$16*List!$H1191)+Reference!J$17,0)</f>
        <v>3130</v>
      </c>
      <c r="R1191" s="35">
        <f>ROUND((Reference!K$16*List!$H1191)+Reference!K$17,0)</f>
        <v>3229</v>
      </c>
      <c r="S1191" s="35">
        <f>ROUND((Reference!L$16*List!$H1191)+Reference!L$17,0)</f>
        <v>3484</v>
      </c>
      <c r="T1191" s="35">
        <f>ROUND((Reference!M$16*List!$H1191)+Reference!M$17,0)</f>
        <v>4161</v>
      </c>
      <c r="U1191" s="35">
        <f>ROUND((Reference!N$16*List!$H1191)+Reference!N$17,0)</f>
        <v>16788</v>
      </c>
      <c r="V1191" s="36">
        <f>ROUND((Reference!O$16*List!$H1191)+Reference!O$17,0)</f>
        <v>624</v>
      </c>
      <c r="W1191" s="36">
        <f>ROUND((Reference!P$16*List!$H1191)+Reference!P$17,0)</f>
        <v>879</v>
      </c>
      <c r="X1191" s="36">
        <f>ROUND((Reference!Q$16*List!$H1191)+Reference!Q$17,0)</f>
        <v>440</v>
      </c>
      <c r="Y1191" s="37"/>
      <c r="Z1191" s="4" t="str">
        <f t="shared" si="37"/>
        <v>ST. JAMES, Louisiana</v>
      </c>
      <c r="AA1191" s="42" t="s">
        <v>3645</v>
      </c>
      <c r="AB1191" s="38" t="s">
        <v>54</v>
      </c>
      <c r="AC1191" s="43" t="s">
        <v>3520</v>
      </c>
      <c r="AD1191" s="45"/>
      <c r="AE1191">
        <f t="shared" si="38"/>
        <v>0.80759999999999998</v>
      </c>
    </row>
    <row r="1192" spans="1:31" x14ac:dyDescent="0.35">
      <c r="A1192" s="28" t="s">
        <v>3646</v>
      </c>
      <c r="B1192" s="28" t="s">
        <v>3647</v>
      </c>
      <c r="C1192" s="29">
        <v>35380</v>
      </c>
      <c r="D1192" s="30" t="s">
        <v>1295</v>
      </c>
      <c r="E1192" s="31" t="s">
        <v>3648</v>
      </c>
      <c r="F1192" s="54" t="s">
        <v>3520</v>
      </c>
      <c r="G1192" s="33" t="s">
        <v>53</v>
      </c>
      <c r="H1192" s="44">
        <v>0.80759999999999998</v>
      </c>
      <c r="I1192" s="35">
        <f>ROUND((Reference!B$16*List!$H1192)+Reference!B$17,0)</f>
        <v>961</v>
      </c>
      <c r="J1192" s="35">
        <f>ROUND((Reference!C$16*List!$H1192)+Reference!C$17,0)</f>
        <v>1434</v>
      </c>
      <c r="K1192" s="35">
        <f>ROUND((Reference!D$16*List!$H1192)+Reference!D$17,0)</f>
        <v>1718</v>
      </c>
      <c r="L1192" s="35">
        <f>ROUND((Reference!E$16*List!$H1192)+Reference!E$17,0)</f>
        <v>2124</v>
      </c>
      <c r="M1192" s="35">
        <f>ROUND((Reference!F$16*List!$H1192)+Reference!F$17,0)</f>
        <v>2213</v>
      </c>
      <c r="N1192" s="35">
        <f>ROUND((Reference!G$16*List!$H1192)+Reference!G$17,0)</f>
        <v>2505</v>
      </c>
      <c r="O1192" s="35">
        <f>ROUND((Reference!H$16*List!$H1192)+Reference!H$17,0)</f>
        <v>2601</v>
      </c>
      <c r="P1192" s="35">
        <f>ROUND((Reference!I$16*List!$H1192)+Reference!I$17,0)</f>
        <v>2703</v>
      </c>
      <c r="Q1192" s="35">
        <f>ROUND((Reference!J$16*List!$H1192)+Reference!J$17,0)</f>
        <v>3130</v>
      </c>
      <c r="R1192" s="35">
        <f>ROUND((Reference!K$16*List!$H1192)+Reference!K$17,0)</f>
        <v>3229</v>
      </c>
      <c r="S1192" s="35">
        <f>ROUND((Reference!L$16*List!$H1192)+Reference!L$17,0)</f>
        <v>3484</v>
      </c>
      <c r="T1192" s="35">
        <f>ROUND((Reference!M$16*List!$H1192)+Reference!M$17,0)</f>
        <v>4161</v>
      </c>
      <c r="U1192" s="35">
        <f>ROUND((Reference!N$16*List!$H1192)+Reference!N$17,0)</f>
        <v>16788</v>
      </c>
      <c r="V1192" s="36">
        <f>ROUND((Reference!O$16*List!$H1192)+Reference!O$17,0)</f>
        <v>624</v>
      </c>
      <c r="W1192" s="36">
        <f>ROUND((Reference!P$16*List!$H1192)+Reference!P$17,0)</f>
        <v>879</v>
      </c>
      <c r="X1192" s="36">
        <f>ROUND((Reference!Q$16*List!$H1192)+Reference!Q$17,0)</f>
        <v>440</v>
      </c>
      <c r="Y1192" s="37"/>
      <c r="Z1192" s="4" t="str">
        <f t="shared" si="37"/>
        <v>ST. JOHN BAPTIST, Louisiana</v>
      </c>
      <c r="AA1192" s="42" t="s">
        <v>3648</v>
      </c>
      <c r="AB1192" s="38" t="s">
        <v>54</v>
      </c>
      <c r="AC1192" s="43" t="s">
        <v>3520</v>
      </c>
      <c r="AD1192" s="45"/>
      <c r="AE1192">
        <f t="shared" si="38"/>
        <v>0.80759999999999998</v>
      </c>
    </row>
    <row r="1193" spans="1:31" x14ac:dyDescent="0.35">
      <c r="A1193" s="28" t="s">
        <v>3649</v>
      </c>
      <c r="B1193" s="28" t="s">
        <v>3650</v>
      </c>
      <c r="C1193" s="41">
        <v>99919</v>
      </c>
      <c r="D1193" s="30" t="s">
        <v>128</v>
      </c>
      <c r="E1193" s="42" t="s">
        <v>3651</v>
      </c>
      <c r="F1193" s="55" t="s">
        <v>3520</v>
      </c>
      <c r="G1193" s="33" t="s">
        <v>64</v>
      </c>
      <c r="H1193" s="40">
        <v>0.69350000000000001</v>
      </c>
      <c r="I1193" s="35">
        <f>ROUND((Reference!B$16*List!$H1193)+Reference!B$17,0)</f>
        <v>864</v>
      </c>
      <c r="J1193" s="35">
        <f>ROUND((Reference!C$16*List!$H1193)+Reference!C$17,0)</f>
        <v>1288</v>
      </c>
      <c r="K1193" s="35">
        <f>ROUND((Reference!D$16*List!$H1193)+Reference!D$17,0)</f>
        <v>1543</v>
      </c>
      <c r="L1193" s="35">
        <f>ROUND((Reference!E$16*List!$H1193)+Reference!E$17,0)</f>
        <v>1908</v>
      </c>
      <c r="M1193" s="35">
        <f>ROUND((Reference!F$16*List!$H1193)+Reference!F$17,0)</f>
        <v>1988</v>
      </c>
      <c r="N1193" s="35">
        <f>ROUND((Reference!G$16*List!$H1193)+Reference!G$17,0)</f>
        <v>2250</v>
      </c>
      <c r="O1193" s="35">
        <f>ROUND((Reference!H$16*List!$H1193)+Reference!H$17,0)</f>
        <v>2336</v>
      </c>
      <c r="P1193" s="35">
        <f>ROUND((Reference!I$16*List!$H1193)+Reference!I$17,0)</f>
        <v>2428</v>
      </c>
      <c r="Q1193" s="35">
        <f>ROUND((Reference!J$16*List!$H1193)+Reference!J$17,0)</f>
        <v>2811</v>
      </c>
      <c r="R1193" s="35">
        <f>ROUND((Reference!K$16*List!$H1193)+Reference!K$17,0)</f>
        <v>2900</v>
      </c>
      <c r="S1193" s="35">
        <f>ROUND((Reference!L$16*List!$H1193)+Reference!L$17,0)</f>
        <v>3129</v>
      </c>
      <c r="T1193" s="35">
        <f>ROUND((Reference!M$16*List!$H1193)+Reference!M$17,0)</f>
        <v>3738</v>
      </c>
      <c r="U1193" s="35">
        <f>ROUND((Reference!N$16*List!$H1193)+Reference!N$17,0)</f>
        <v>15080</v>
      </c>
      <c r="V1193" s="36">
        <f>ROUND((Reference!O$16*List!$H1193)+Reference!O$17,0)</f>
        <v>561</v>
      </c>
      <c r="W1193" s="36">
        <f>ROUND((Reference!P$16*List!$H1193)+Reference!P$17,0)</f>
        <v>790</v>
      </c>
      <c r="X1193" s="36">
        <f>ROUND((Reference!Q$16*List!$H1193)+Reference!Q$17,0)</f>
        <v>395</v>
      </c>
      <c r="Y1193" s="37"/>
      <c r="Z1193" s="4" t="str">
        <f t="shared" si="37"/>
        <v>ST. LANDRY, Louisiana</v>
      </c>
      <c r="AA1193" s="31" t="s">
        <v>3651</v>
      </c>
      <c r="AB1193" s="38" t="s">
        <v>54</v>
      </c>
      <c r="AC1193" s="32" t="s">
        <v>3520</v>
      </c>
      <c r="AD1193" s="39"/>
      <c r="AE1193">
        <f t="shared" si="38"/>
        <v>0.69350000000000001</v>
      </c>
    </row>
    <row r="1194" spans="1:31" x14ac:dyDescent="0.35">
      <c r="A1194" s="28" t="s">
        <v>3652</v>
      </c>
      <c r="B1194" s="28" t="s">
        <v>3653</v>
      </c>
      <c r="C1194" s="29">
        <v>29180</v>
      </c>
      <c r="D1194" s="30" t="s">
        <v>1047</v>
      </c>
      <c r="E1194" s="31" t="s">
        <v>3654</v>
      </c>
      <c r="F1194" s="54" t="s">
        <v>3520</v>
      </c>
      <c r="G1194" s="33" t="s">
        <v>53</v>
      </c>
      <c r="H1194" s="40">
        <v>0.77429999999999999</v>
      </c>
      <c r="I1194" s="35">
        <f>ROUND((Reference!B$16*List!$H1194)+Reference!B$17,0)</f>
        <v>933</v>
      </c>
      <c r="J1194" s="35">
        <f>ROUND((Reference!C$16*List!$H1194)+Reference!C$17,0)</f>
        <v>1391</v>
      </c>
      <c r="K1194" s="35">
        <f>ROUND((Reference!D$16*List!$H1194)+Reference!D$17,0)</f>
        <v>1667</v>
      </c>
      <c r="L1194" s="35">
        <f>ROUND((Reference!E$16*List!$H1194)+Reference!E$17,0)</f>
        <v>2061</v>
      </c>
      <c r="M1194" s="35">
        <f>ROUND((Reference!F$16*List!$H1194)+Reference!F$17,0)</f>
        <v>2147</v>
      </c>
      <c r="N1194" s="35">
        <f>ROUND((Reference!G$16*List!$H1194)+Reference!G$17,0)</f>
        <v>2430</v>
      </c>
      <c r="O1194" s="35">
        <f>ROUND((Reference!H$16*List!$H1194)+Reference!H$17,0)</f>
        <v>2523</v>
      </c>
      <c r="P1194" s="35">
        <f>ROUND((Reference!I$16*List!$H1194)+Reference!I$17,0)</f>
        <v>2623</v>
      </c>
      <c r="Q1194" s="35">
        <f>ROUND((Reference!J$16*List!$H1194)+Reference!J$17,0)</f>
        <v>3037</v>
      </c>
      <c r="R1194" s="35">
        <f>ROUND((Reference!K$16*List!$H1194)+Reference!K$17,0)</f>
        <v>3133</v>
      </c>
      <c r="S1194" s="35">
        <f>ROUND((Reference!L$16*List!$H1194)+Reference!L$17,0)</f>
        <v>3380</v>
      </c>
      <c r="T1194" s="35">
        <f>ROUND((Reference!M$16*List!$H1194)+Reference!M$17,0)</f>
        <v>4037</v>
      </c>
      <c r="U1194" s="35">
        <f>ROUND((Reference!N$16*List!$H1194)+Reference!N$17,0)</f>
        <v>16289</v>
      </c>
      <c r="V1194" s="36">
        <f>ROUND((Reference!O$16*List!$H1194)+Reference!O$17,0)</f>
        <v>606</v>
      </c>
      <c r="W1194" s="36">
        <f>ROUND((Reference!P$16*List!$H1194)+Reference!P$17,0)</f>
        <v>853</v>
      </c>
      <c r="X1194" s="36">
        <f>ROUND((Reference!Q$16*List!$H1194)+Reference!Q$17,0)</f>
        <v>427</v>
      </c>
      <c r="Y1194" s="37"/>
      <c r="Z1194" s="4" t="str">
        <f t="shared" si="37"/>
        <v>ST. MARTIN, Louisiana</v>
      </c>
      <c r="AA1194" s="31" t="s">
        <v>3654</v>
      </c>
      <c r="AB1194" s="38" t="s">
        <v>54</v>
      </c>
      <c r="AC1194" s="32" t="s">
        <v>3520</v>
      </c>
      <c r="AD1194" s="39"/>
      <c r="AE1194">
        <f t="shared" si="38"/>
        <v>0.77429999999999999</v>
      </c>
    </row>
    <row r="1195" spans="1:31" x14ac:dyDescent="0.35">
      <c r="A1195" s="28" t="s">
        <v>3655</v>
      </c>
      <c r="B1195" s="28" t="s">
        <v>3656</v>
      </c>
      <c r="C1195" s="41">
        <v>99919</v>
      </c>
      <c r="D1195" s="30" t="s">
        <v>128</v>
      </c>
      <c r="E1195" s="42" t="s">
        <v>3657</v>
      </c>
      <c r="F1195" s="55" t="s">
        <v>3520</v>
      </c>
      <c r="G1195" s="33" t="s">
        <v>64</v>
      </c>
      <c r="H1195" s="40">
        <v>0.69350000000000001</v>
      </c>
      <c r="I1195" s="35">
        <f>ROUND((Reference!B$16*List!$H1195)+Reference!B$17,0)</f>
        <v>864</v>
      </c>
      <c r="J1195" s="35">
        <f>ROUND((Reference!C$16*List!$H1195)+Reference!C$17,0)</f>
        <v>1288</v>
      </c>
      <c r="K1195" s="35">
        <f>ROUND((Reference!D$16*List!$H1195)+Reference!D$17,0)</f>
        <v>1543</v>
      </c>
      <c r="L1195" s="35">
        <f>ROUND((Reference!E$16*List!$H1195)+Reference!E$17,0)</f>
        <v>1908</v>
      </c>
      <c r="M1195" s="35">
        <f>ROUND((Reference!F$16*List!$H1195)+Reference!F$17,0)</f>
        <v>1988</v>
      </c>
      <c r="N1195" s="35">
        <f>ROUND((Reference!G$16*List!$H1195)+Reference!G$17,0)</f>
        <v>2250</v>
      </c>
      <c r="O1195" s="35">
        <f>ROUND((Reference!H$16*List!$H1195)+Reference!H$17,0)</f>
        <v>2336</v>
      </c>
      <c r="P1195" s="35">
        <f>ROUND((Reference!I$16*List!$H1195)+Reference!I$17,0)</f>
        <v>2428</v>
      </c>
      <c r="Q1195" s="35">
        <f>ROUND((Reference!J$16*List!$H1195)+Reference!J$17,0)</f>
        <v>2811</v>
      </c>
      <c r="R1195" s="35">
        <f>ROUND((Reference!K$16*List!$H1195)+Reference!K$17,0)</f>
        <v>2900</v>
      </c>
      <c r="S1195" s="35">
        <f>ROUND((Reference!L$16*List!$H1195)+Reference!L$17,0)</f>
        <v>3129</v>
      </c>
      <c r="T1195" s="35">
        <f>ROUND((Reference!M$16*List!$H1195)+Reference!M$17,0)</f>
        <v>3738</v>
      </c>
      <c r="U1195" s="35">
        <f>ROUND((Reference!N$16*List!$H1195)+Reference!N$17,0)</f>
        <v>15080</v>
      </c>
      <c r="V1195" s="36">
        <f>ROUND((Reference!O$16*List!$H1195)+Reference!O$17,0)</f>
        <v>561</v>
      </c>
      <c r="W1195" s="36">
        <f>ROUND((Reference!P$16*List!$H1195)+Reference!P$17,0)</f>
        <v>790</v>
      </c>
      <c r="X1195" s="36">
        <f>ROUND((Reference!Q$16*List!$H1195)+Reference!Q$17,0)</f>
        <v>395</v>
      </c>
      <c r="Y1195" s="37"/>
      <c r="Z1195" s="4" t="str">
        <f t="shared" si="37"/>
        <v>ST. MARY, Louisiana</v>
      </c>
      <c r="AA1195" s="31" t="s">
        <v>3657</v>
      </c>
      <c r="AB1195" s="38" t="s">
        <v>54</v>
      </c>
      <c r="AC1195" s="32" t="s">
        <v>3520</v>
      </c>
      <c r="AD1195" s="39"/>
      <c r="AE1195">
        <f t="shared" si="38"/>
        <v>0.69350000000000001</v>
      </c>
    </row>
    <row r="1196" spans="1:31" x14ac:dyDescent="0.35">
      <c r="A1196" s="28" t="s">
        <v>3658</v>
      </c>
      <c r="B1196" s="28" t="s">
        <v>3659</v>
      </c>
      <c r="C1196" s="41">
        <v>35380</v>
      </c>
      <c r="D1196" s="30" t="s">
        <v>1295</v>
      </c>
      <c r="E1196" s="42" t="s">
        <v>3660</v>
      </c>
      <c r="F1196" s="54" t="s">
        <v>3520</v>
      </c>
      <c r="G1196" s="33" t="s">
        <v>53</v>
      </c>
      <c r="H1196" s="40">
        <v>0.80759999999999998</v>
      </c>
      <c r="I1196" s="35">
        <f>ROUND((Reference!B$16*List!$H1196)+Reference!B$17,0)</f>
        <v>961</v>
      </c>
      <c r="J1196" s="35">
        <f>ROUND((Reference!C$16*List!$H1196)+Reference!C$17,0)</f>
        <v>1434</v>
      </c>
      <c r="K1196" s="35">
        <f>ROUND((Reference!D$16*List!$H1196)+Reference!D$17,0)</f>
        <v>1718</v>
      </c>
      <c r="L1196" s="35">
        <f>ROUND((Reference!E$16*List!$H1196)+Reference!E$17,0)</f>
        <v>2124</v>
      </c>
      <c r="M1196" s="35">
        <f>ROUND((Reference!F$16*List!$H1196)+Reference!F$17,0)</f>
        <v>2213</v>
      </c>
      <c r="N1196" s="35">
        <f>ROUND((Reference!G$16*List!$H1196)+Reference!G$17,0)</f>
        <v>2505</v>
      </c>
      <c r="O1196" s="35">
        <f>ROUND((Reference!H$16*List!$H1196)+Reference!H$17,0)</f>
        <v>2601</v>
      </c>
      <c r="P1196" s="35">
        <f>ROUND((Reference!I$16*List!$H1196)+Reference!I$17,0)</f>
        <v>2703</v>
      </c>
      <c r="Q1196" s="35">
        <f>ROUND((Reference!J$16*List!$H1196)+Reference!J$17,0)</f>
        <v>3130</v>
      </c>
      <c r="R1196" s="35">
        <f>ROUND((Reference!K$16*List!$H1196)+Reference!K$17,0)</f>
        <v>3229</v>
      </c>
      <c r="S1196" s="35">
        <f>ROUND((Reference!L$16*List!$H1196)+Reference!L$17,0)</f>
        <v>3484</v>
      </c>
      <c r="T1196" s="35">
        <f>ROUND((Reference!M$16*List!$H1196)+Reference!M$17,0)</f>
        <v>4161</v>
      </c>
      <c r="U1196" s="35">
        <f>ROUND((Reference!N$16*List!$H1196)+Reference!N$17,0)</f>
        <v>16788</v>
      </c>
      <c r="V1196" s="36">
        <f>ROUND((Reference!O$16*List!$H1196)+Reference!O$17,0)</f>
        <v>624</v>
      </c>
      <c r="W1196" s="36">
        <f>ROUND((Reference!P$16*List!$H1196)+Reference!P$17,0)</f>
        <v>879</v>
      </c>
      <c r="X1196" s="36">
        <f>ROUND((Reference!Q$16*List!$H1196)+Reference!Q$17,0)</f>
        <v>440</v>
      </c>
      <c r="Y1196" s="37"/>
      <c r="Z1196" s="4" t="str">
        <f t="shared" si="37"/>
        <v>ST. TAMMANY, Louisiana</v>
      </c>
      <c r="AA1196" s="31" t="s">
        <v>3660</v>
      </c>
      <c r="AB1196" s="38" t="s">
        <v>54</v>
      </c>
      <c r="AC1196" s="32" t="s">
        <v>3520</v>
      </c>
      <c r="AD1196" s="39"/>
      <c r="AE1196">
        <f t="shared" si="38"/>
        <v>0.80759999999999998</v>
      </c>
    </row>
    <row r="1197" spans="1:31" x14ac:dyDescent="0.35">
      <c r="A1197" s="28" t="s">
        <v>3661</v>
      </c>
      <c r="B1197" s="28" t="s">
        <v>3662</v>
      </c>
      <c r="C1197" s="41">
        <v>25220</v>
      </c>
      <c r="D1197" s="30" t="s">
        <v>871</v>
      </c>
      <c r="E1197" s="42" t="s">
        <v>3663</v>
      </c>
      <c r="F1197" s="54" t="s">
        <v>3520</v>
      </c>
      <c r="G1197" s="33" t="s">
        <v>53</v>
      </c>
      <c r="H1197" s="40">
        <v>0.82040000000000002</v>
      </c>
      <c r="I1197" s="35">
        <f>ROUND((Reference!B$16*List!$H1197)+Reference!B$17,0)</f>
        <v>972</v>
      </c>
      <c r="J1197" s="35">
        <f>ROUND((Reference!C$16*List!$H1197)+Reference!C$17,0)</f>
        <v>1450</v>
      </c>
      <c r="K1197" s="35">
        <f>ROUND((Reference!D$16*List!$H1197)+Reference!D$17,0)</f>
        <v>1738</v>
      </c>
      <c r="L1197" s="35">
        <f>ROUND((Reference!E$16*List!$H1197)+Reference!E$17,0)</f>
        <v>2148</v>
      </c>
      <c r="M1197" s="35">
        <f>ROUND((Reference!F$16*List!$H1197)+Reference!F$17,0)</f>
        <v>2238</v>
      </c>
      <c r="N1197" s="35">
        <f>ROUND((Reference!G$16*List!$H1197)+Reference!G$17,0)</f>
        <v>2533</v>
      </c>
      <c r="O1197" s="35">
        <f>ROUND((Reference!H$16*List!$H1197)+Reference!H$17,0)</f>
        <v>2630</v>
      </c>
      <c r="P1197" s="35">
        <f>ROUND((Reference!I$16*List!$H1197)+Reference!I$17,0)</f>
        <v>2734</v>
      </c>
      <c r="Q1197" s="35">
        <f>ROUND((Reference!J$16*List!$H1197)+Reference!J$17,0)</f>
        <v>3165</v>
      </c>
      <c r="R1197" s="35">
        <f>ROUND((Reference!K$16*List!$H1197)+Reference!K$17,0)</f>
        <v>3266</v>
      </c>
      <c r="S1197" s="35">
        <f>ROUND((Reference!L$16*List!$H1197)+Reference!L$17,0)</f>
        <v>3524</v>
      </c>
      <c r="T1197" s="35">
        <f>ROUND((Reference!M$16*List!$H1197)+Reference!M$17,0)</f>
        <v>4208</v>
      </c>
      <c r="U1197" s="35">
        <f>ROUND((Reference!N$16*List!$H1197)+Reference!N$17,0)</f>
        <v>16979</v>
      </c>
      <c r="V1197" s="36">
        <f>ROUND((Reference!O$16*List!$H1197)+Reference!O$17,0)</f>
        <v>631</v>
      </c>
      <c r="W1197" s="36">
        <f>ROUND((Reference!P$16*List!$H1197)+Reference!P$17,0)</f>
        <v>889</v>
      </c>
      <c r="X1197" s="36">
        <f>ROUND((Reference!Q$16*List!$H1197)+Reference!Q$17,0)</f>
        <v>445</v>
      </c>
      <c r="Y1197" s="37"/>
      <c r="Z1197" s="4" t="str">
        <f t="shared" si="37"/>
        <v>TANGIPAHOA, Louisiana</v>
      </c>
      <c r="AA1197" s="31" t="s">
        <v>3663</v>
      </c>
      <c r="AB1197" s="38" t="s">
        <v>54</v>
      </c>
      <c r="AC1197" s="32" t="s">
        <v>3520</v>
      </c>
      <c r="AD1197" s="39"/>
      <c r="AE1197">
        <f t="shared" si="38"/>
        <v>0.82040000000000002</v>
      </c>
    </row>
    <row r="1198" spans="1:31" x14ac:dyDescent="0.35">
      <c r="A1198" s="28" t="s">
        <v>3664</v>
      </c>
      <c r="B1198" s="28" t="s">
        <v>3665</v>
      </c>
      <c r="C1198" s="41">
        <v>99919</v>
      </c>
      <c r="D1198" s="30" t="s">
        <v>128</v>
      </c>
      <c r="E1198" s="42" t="s">
        <v>3666</v>
      </c>
      <c r="F1198" s="55" t="s">
        <v>3520</v>
      </c>
      <c r="G1198" s="33" t="s">
        <v>64</v>
      </c>
      <c r="H1198" s="44">
        <v>0.69350000000000001</v>
      </c>
      <c r="I1198" s="35">
        <f>ROUND((Reference!B$16*List!$H1198)+Reference!B$17,0)</f>
        <v>864</v>
      </c>
      <c r="J1198" s="35">
        <f>ROUND((Reference!C$16*List!$H1198)+Reference!C$17,0)</f>
        <v>1288</v>
      </c>
      <c r="K1198" s="35">
        <f>ROUND((Reference!D$16*List!$H1198)+Reference!D$17,0)</f>
        <v>1543</v>
      </c>
      <c r="L1198" s="35">
        <f>ROUND((Reference!E$16*List!$H1198)+Reference!E$17,0)</f>
        <v>1908</v>
      </c>
      <c r="M1198" s="35">
        <f>ROUND((Reference!F$16*List!$H1198)+Reference!F$17,0)</f>
        <v>1988</v>
      </c>
      <c r="N1198" s="35">
        <f>ROUND((Reference!G$16*List!$H1198)+Reference!G$17,0)</f>
        <v>2250</v>
      </c>
      <c r="O1198" s="35">
        <f>ROUND((Reference!H$16*List!$H1198)+Reference!H$17,0)</f>
        <v>2336</v>
      </c>
      <c r="P1198" s="35">
        <f>ROUND((Reference!I$16*List!$H1198)+Reference!I$17,0)</f>
        <v>2428</v>
      </c>
      <c r="Q1198" s="35">
        <f>ROUND((Reference!J$16*List!$H1198)+Reference!J$17,0)</f>
        <v>2811</v>
      </c>
      <c r="R1198" s="35">
        <f>ROUND((Reference!K$16*List!$H1198)+Reference!K$17,0)</f>
        <v>2900</v>
      </c>
      <c r="S1198" s="35">
        <f>ROUND((Reference!L$16*List!$H1198)+Reference!L$17,0)</f>
        <v>3129</v>
      </c>
      <c r="T1198" s="35">
        <f>ROUND((Reference!M$16*List!$H1198)+Reference!M$17,0)</f>
        <v>3738</v>
      </c>
      <c r="U1198" s="35">
        <f>ROUND((Reference!N$16*List!$H1198)+Reference!N$17,0)</f>
        <v>15080</v>
      </c>
      <c r="V1198" s="36">
        <f>ROUND((Reference!O$16*List!$H1198)+Reference!O$17,0)</f>
        <v>561</v>
      </c>
      <c r="W1198" s="36">
        <f>ROUND((Reference!P$16*List!$H1198)+Reference!P$17,0)</f>
        <v>790</v>
      </c>
      <c r="X1198" s="36">
        <f>ROUND((Reference!Q$16*List!$H1198)+Reference!Q$17,0)</f>
        <v>395</v>
      </c>
      <c r="Y1198" s="37"/>
      <c r="Z1198" s="4" t="str">
        <f t="shared" si="37"/>
        <v>TENSAS, Louisiana</v>
      </c>
      <c r="AA1198" s="42" t="s">
        <v>3666</v>
      </c>
      <c r="AB1198" s="38" t="s">
        <v>54</v>
      </c>
      <c r="AC1198" s="43" t="s">
        <v>3520</v>
      </c>
      <c r="AD1198" s="45"/>
      <c r="AE1198">
        <f t="shared" si="38"/>
        <v>0.69350000000000001</v>
      </c>
    </row>
    <row r="1199" spans="1:31" x14ac:dyDescent="0.35">
      <c r="A1199" s="28" t="s">
        <v>3667</v>
      </c>
      <c r="B1199" s="28" t="s">
        <v>3668</v>
      </c>
      <c r="C1199" s="41">
        <v>26380</v>
      </c>
      <c r="D1199" s="30" t="s">
        <v>915</v>
      </c>
      <c r="E1199" s="42" t="s">
        <v>3669</v>
      </c>
      <c r="F1199" s="54" t="s">
        <v>3520</v>
      </c>
      <c r="G1199" s="33" t="s">
        <v>53</v>
      </c>
      <c r="H1199" s="40">
        <v>0.7046</v>
      </c>
      <c r="I1199" s="35">
        <f>ROUND((Reference!B$16*List!$H1199)+Reference!B$17,0)</f>
        <v>873</v>
      </c>
      <c r="J1199" s="35">
        <f>ROUND((Reference!C$16*List!$H1199)+Reference!C$17,0)</f>
        <v>1302</v>
      </c>
      <c r="K1199" s="35">
        <f>ROUND((Reference!D$16*List!$H1199)+Reference!D$17,0)</f>
        <v>1560</v>
      </c>
      <c r="L1199" s="35">
        <f>ROUND((Reference!E$16*List!$H1199)+Reference!E$17,0)</f>
        <v>1929</v>
      </c>
      <c r="M1199" s="35">
        <f>ROUND((Reference!F$16*List!$H1199)+Reference!F$17,0)</f>
        <v>2009</v>
      </c>
      <c r="N1199" s="35">
        <f>ROUND((Reference!G$16*List!$H1199)+Reference!G$17,0)</f>
        <v>2275</v>
      </c>
      <c r="O1199" s="35">
        <f>ROUND((Reference!H$16*List!$H1199)+Reference!H$17,0)</f>
        <v>2362</v>
      </c>
      <c r="P1199" s="35">
        <f>ROUND((Reference!I$16*List!$H1199)+Reference!I$17,0)</f>
        <v>2455</v>
      </c>
      <c r="Q1199" s="35">
        <f>ROUND((Reference!J$16*List!$H1199)+Reference!J$17,0)</f>
        <v>2842</v>
      </c>
      <c r="R1199" s="35">
        <f>ROUND((Reference!K$16*List!$H1199)+Reference!K$17,0)</f>
        <v>2932</v>
      </c>
      <c r="S1199" s="35">
        <f>ROUND((Reference!L$16*List!$H1199)+Reference!L$17,0)</f>
        <v>3164</v>
      </c>
      <c r="T1199" s="35">
        <f>ROUND((Reference!M$16*List!$H1199)+Reference!M$17,0)</f>
        <v>3779</v>
      </c>
      <c r="U1199" s="35">
        <f>ROUND((Reference!N$16*List!$H1199)+Reference!N$17,0)</f>
        <v>15246</v>
      </c>
      <c r="V1199" s="36">
        <f>ROUND((Reference!O$16*List!$H1199)+Reference!O$17,0)</f>
        <v>567</v>
      </c>
      <c r="W1199" s="36">
        <f>ROUND((Reference!P$16*List!$H1199)+Reference!P$17,0)</f>
        <v>799</v>
      </c>
      <c r="X1199" s="36">
        <f>ROUND((Reference!Q$16*List!$H1199)+Reference!Q$17,0)</f>
        <v>399</v>
      </c>
      <c r="Y1199" s="37"/>
      <c r="Z1199" s="4" t="str">
        <f t="shared" si="37"/>
        <v>TERREBONNE, Louisiana</v>
      </c>
      <c r="AA1199" s="31" t="s">
        <v>3669</v>
      </c>
      <c r="AB1199" s="38" t="s">
        <v>54</v>
      </c>
      <c r="AC1199" s="32" t="s">
        <v>3520</v>
      </c>
      <c r="AD1199" s="39"/>
      <c r="AE1199">
        <f t="shared" si="38"/>
        <v>0.7046</v>
      </c>
    </row>
    <row r="1200" spans="1:31" x14ac:dyDescent="0.35">
      <c r="A1200" s="28" t="s">
        <v>3670</v>
      </c>
      <c r="B1200" s="28" t="s">
        <v>3671</v>
      </c>
      <c r="C1200" s="41">
        <v>33740</v>
      </c>
      <c r="D1200" s="30" t="s">
        <v>1225</v>
      </c>
      <c r="E1200" s="42" t="s">
        <v>757</v>
      </c>
      <c r="F1200" s="54" t="s">
        <v>3520</v>
      </c>
      <c r="G1200" s="33" t="s">
        <v>53</v>
      </c>
      <c r="H1200" s="44">
        <v>0.7641</v>
      </c>
      <c r="I1200" s="35">
        <f>ROUND((Reference!B$16*List!$H1200)+Reference!B$17,0)</f>
        <v>924</v>
      </c>
      <c r="J1200" s="35">
        <f>ROUND((Reference!C$16*List!$H1200)+Reference!C$17,0)</f>
        <v>1378</v>
      </c>
      <c r="K1200" s="35">
        <f>ROUND((Reference!D$16*List!$H1200)+Reference!D$17,0)</f>
        <v>1651</v>
      </c>
      <c r="L1200" s="35">
        <f>ROUND((Reference!E$16*List!$H1200)+Reference!E$17,0)</f>
        <v>2041</v>
      </c>
      <c r="M1200" s="35">
        <f>ROUND((Reference!F$16*List!$H1200)+Reference!F$17,0)</f>
        <v>2127</v>
      </c>
      <c r="N1200" s="35">
        <f>ROUND((Reference!G$16*List!$H1200)+Reference!G$17,0)</f>
        <v>2408</v>
      </c>
      <c r="O1200" s="35">
        <f>ROUND((Reference!H$16*List!$H1200)+Reference!H$17,0)</f>
        <v>2500</v>
      </c>
      <c r="P1200" s="35">
        <f>ROUND((Reference!I$16*List!$H1200)+Reference!I$17,0)</f>
        <v>2598</v>
      </c>
      <c r="Q1200" s="35">
        <f>ROUND((Reference!J$16*List!$H1200)+Reference!J$17,0)</f>
        <v>3008</v>
      </c>
      <c r="R1200" s="35">
        <f>ROUND((Reference!K$16*List!$H1200)+Reference!K$17,0)</f>
        <v>3103</v>
      </c>
      <c r="S1200" s="35">
        <f>ROUND((Reference!L$16*List!$H1200)+Reference!L$17,0)</f>
        <v>3349</v>
      </c>
      <c r="T1200" s="35">
        <f>ROUND((Reference!M$16*List!$H1200)+Reference!M$17,0)</f>
        <v>3999</v>
      </c>
      <c r="U1200" s="35">
        <f>ROUND((Reference!N$16*List!$H1200)+Reference!N$17,0)</f>
        <v>16137</v>
      </c>
      <c r="V1200" s="36">
        <f>ROUND((Reference!O$16*List!$H1200)+Reference!O$17,0)</f>
        <v>600</v>
      </c>
      <c r="W1200" s="36">
        <f>ROUND((Reference!P$16*List!$H1200)+Reference!P$17,0)</f>
        <v>845</v>
      </c>
      <c r="X1200" s="36">
        <f>ROUND((Reference!Q$16*List!$H1200)+Reference!Q$17,0)</f>
        <v>423</v>
      </c>
      <c r="Y1200" s="37"/>
      <c r="Z1200" s="4" t="str">
        <f t="shared" si="37"/>
        <v>UNION, Louisiana</v>
      </c>
      <c r="AA1200" s="42" t="s">
        <v>757</v>
      </c>
      <c r="AB1200" s="38" t="s">
        <v>54</v>
      </c>
      <c r="AC1200" s="43" t="s">
        <v>3520</v>
      </c>
      <c r="AD1200" s="45"/>
      <c r="AE1200">
        <f t="shared" si="38"/>
        <v>0.7641</v>
      </c>
    </row>
    <row r="1201" spans="1:31" x14ac:dyDescent="0.35">
      <c r="A1201" s="28" t="s">
        <v>3672</v>
      </c>
      <c r="B1201" s="28" t="s">
        <v>3673</v>
      </c>
      <c r="C1201" s="29">
        <v>29180</v>
      </c>
      <c r="D1201" s="30" t="s">
        <v>1047</v>
      </c>
      <c r="E1201" s="31" t="s">
        <v>2440</v>
      </c>
      <c r="F1201" s="54" t="s">
        <v>3520</v>
      </c>
      <c r="G1201" s="33" t="s">
        <v>53</v>
      </c>
      <c r="H1201" s="40">
        <v>0.77429999999999999</v>
      </c>
      <c r="I1201" s="35">
        <f>ROUND((Reference!B$16*List!$H1201)+Reference!B$17,0)</f>
        <v>933</v>
      </c>
      <c r="J1201" s="35">
        <f>ROUND((Reference!C$16*List!$H1201)+Reference!C$17,0)</f>
        <v>1391</v>
      </c>
      <c r="K1201" s="35">
        <f>ROUND((Reference!D$16*List!$H1201)+Reference!D$17,0)</f>
        <v>1667</v>
      </c>
      <c r="L1201" s="35">
        <f>ROUND((Reference!E$16*List!$H1201)+Reference!E$17,0)</f>
        <v>2061</v>
      </c>
      <c r="M1201" s="35">
        <f>ROUND((Reference!F$16*List!$H1201)+Reference!F$17,0)</f>
        <v>2147</v>
      </c>
      <c r="N1201" s="35">
        <f>ROUND((Reference!G$16*List!$H1201)+Reference!G$17,0)</f>
        <v>2430</v>
      </c>
      <c r="O1201" s="35">
        <f>ROUND((Reference!H$16*List!$H1201)+Reference!H$17,0)</f>
        <v>2523</v>
      </c>
      <c r="P1201" s="35">
        <f>ROUND((Reference!I$16*List!$H1201)+Reference!I$17,0)</f>
        <v>2623</v>
      </c>
      <c r="Q1201" s="35">
        <f>ROUND((Reference!J$16*List!$H1201)+Reference!J$17,0)</f>
        <v>3037</v>
      </c>
      <c r="R1201" s="35">
        <f>ROUND((Reference!K$16*List!$H1201)+Reference!K$17,0)</f>
        <v>3133</v>
      </c>
      <c r="S1201" s="35">
        <f>ROUND((Reference!L$16*List!$H1201)+Reference!L$17,0)</f>
        <v>3380</v>
      </c>
      <c r="T1201" s="35">
        <f>ROUND((Reference!M$16*List!$H1201)+Reference!M$17,0)</f>
        <v>4037</v>
      </c>
      <c r="U1201" s="35">
        <f>ROUND((Reference!N$16*List!$H1201)+Reference!N$17,0)</f>
        <v>16289</v>
      </c>
      <c r="V1201" s="36">
        <f>ROUND((Reference!O$16*List!$H1201)+Reference!O$17,0)</f>
        <v>606</v>
      </c>
      <c r="W1201" s="36">
        <f>ROUND((Reference!P$16*List!$H1201)+Reference!P$17,0)</f>
        <v>853</v>
      </c>
      <c r="X1201" s="36">
        <f>ROUND((Reference!Q$16*List!$H1201)+Reference!Q$17,0)</f>
        <v>427</v>
      </c>
      <c r="Y1201" s="37"/>
      <c r="Z1201" s="4" t="str">
        <f t="shared" si="37"/>
        <v>VERMILION, Louisiana</v>
      </c>
      <c r="AA1201" s="31" t="s">
        <v>2440</v>
      </c>
      <c r="AB1201" s="38" t="s">
        <v>54</v>
      </c>
      <c r="AC1201" s="32" t="s">
        <v>3520</v>
      </c>
      <c r="AD1201" s="39"/>
      <c r="AE1201">
        <f t="shared" si="38"/>
        <v>0.77429999999999999</v>
      </c>
    </row>
    <row r="1202" spans="1:31" x14ac:dyDescent="0.35">
      <c r="A1202" s="28" t="s">
        <v>3674</v>
      </c>
      <c r="B1202" s="28" t="s">
        <v>3675</v>
      </c>
      <c r="C1202" s="41">
        <v>99919</v>
      </c>
      <c r="D1202" s="30" t="s">
        <v>128</v>
      </c>
      <c r="E1202" s="42" t="s">
        <v>3676</v>
      </c>
      <c r="F1202" s="55" t="s">
        <v>3520</v>
      </c>
      <c r="G1202" s="33" t="s">
        <v>64</v>
      </c>
      <c r="H1202" s="40">
        <v>0.69350000000000001</v>
      </c>
      <c r="I1202" s="35">
        <f>ROUND((Reference!B$16*List!$H1202)+Reference!B$17,0)</f>
        <v>864</v>
      </c>
      <c r="J1202" s="35">
        <f>ROUND((Reference!C$16*List!$H1202)+Reference!C$17,0)</f>
        <v>1288</v>
      </c>
      <c r="K1202" s="35">
        <f>ROUND((Reference!D$16*List!$H1202)+Reference!D$17,0)</f>
        <v>1543</v>
      </c>
      <c r="L1202" s="35">
        <f>ROUND((Reference!E$16*List!$H1202)+Reference!E$17,0)</f>
        <v>1908</v>
      </c>
      <c r="M1202" s="35">
        <f>ROUND((Reference!F$16*List!$H1202)+Reference!F$17,0)</f>
        <v>1988</v>
      </c>
      <c r="N1202" s="35">
        <f>ROUND((Reference!G$16*List!$H1202)+Reference!G$17,0)</f>
        <v>2250</v>
      </c>
      <c r="O1202" s="35">
        <f>ROUND((Reference!H$16*List!$H1202)+Reference!H$17,0)</f>
        <v>2336</v>
      </c>
      <c r="P1202" s="35">
        <f>ROUND((Reference!I$16*List!$H1202)+Reference!I$17,0)</f>
        <v>2428</v>
      </c>
      <c r="Q1202" s="35">
        <f>ROUND((Reference!J$16*List!$H1202)+Reference!J$17,0)</f>
        <v>2811</v>
      </c>
      <c r="R1202" s="35">
        <f>ROUND((Reference!K$16*List!$H1202)+Reference!K$17,0)</f>
        <v>2900</v>
      </c>
      <c r="S1202" s="35">
        <f>ROUND((Reference!L$16*List!$H1202)+Reference!L$17,0)</f>
        <v>3129</v>
      </c>
      <c r="T1202" s="35">
        <f>ROUND((Reference!M$16*List!$H1202)+Reference!M$17,0)</f>
        <v>3738</v>
      </c>
      <c r="U1202" s="35">
        <f>ROUND((Reference!N$16*List!$H1202)+Reference!N$17,0)</f>
        <v>15080</v>
      </c>
      <c r="V1202" s="36">
        <f>ROUND((Reference!O$16*List!$H1202)+Reference!O$17,0)</f>
        <v>561</v>
      </c>
      <c r="W1202" s="36">
        <f>ROUND((Reference!P$16*List!$H1202)+Reference!P$17,0)</f>
        <v>790</v>
      </c>
      <c r="X1202" s="36">
        <f>ROUND((Reference!Q$16*List!$H1202)+Reference!Q$17,0)</f>
        <v>395</v>
      </c>
      <c r="Y1202" s="37"/>
      <c r="Z1202" s="4" t="str">
        <f t="shared" si="37"/>
        <v>VERNON, Louisiana</v>
      </c>
      <c r="AA1202" s="31" t="s">
        <v>3676</v>
      </c>
      <c r="AB1202" s="38" t="s">
        <v>54</v>
      </c>
      <c r="AC1202" s="32" t="s">
        <v>3520</v>
      </c>
      <c r="AD1202" s="39"/>
      <c r="AE1202">
        <f t="shared" si="38"/>
        <v>0.69350000000000001</v>
      </c>
    </row>
    <row r="1203" spans="1:31" x14ac:dyDescent="0.35">
      <c r="A1203" s="28" t="s">
        <v>3677</v>
      </c>
      <c r="B1203" s="28" t="s">
        <v>3678</v>
      </c>
      <c r="C1203" s="29">
        <v>99919</v>
      </c>
      <c r="D1203" s="30" t="s">
        <v>128</v>
      </c>
      <c r="E1203" s="31" t="s">
        <v>259</v>
      </c>
      <c r="F1203" s="55" t="s">
        <v>3520</v>
      </c>
      <c r="G1203" s="33" t="s">
        <v>64</v>
      </c>
      <c r="H1203" s="44">
        <v>0.69350000000000001</v>
      </c>
      <c r="I1203" s="35">
        <f>ROUND((Reference!B$16*List!$H1203)+Reference!B$17,0)</f>
        <v>864</v>
      </c>
      <c r="J1203" s="35">
        <f>ROUND((Reference!C$16*List!$H1203)+Reference!C$17,0)</f>
        <v>1288</v>
      </c>
      <c r="K1203" s="35">
        <f>ROUND((Reference!D$16*List!$H1203)+Reference!D$17,0)</f>
        <v>1543</v>
      </c>
      <c r="L1203" s="35">
        <f>ROUND((Reference!E$16*List!$H1203)+Reference!E$17,0)</f>
        <v>1908</v>
      </c>
      <c r="M1203" s="35">
        <f>ROUND((Reference!F$16*List!$H1203)+Reference!F$17,0)</f>
        <v>1988</v>
      </c>
      <c r="N1203" s="35">
        <f>ROUND((Reference!G$16*List!$H1203)+Reference!G$17,0)</f>
        <v>2250</v>
      </c>
      <c r="O1203" s="35">
        <f>ROUND((Reference!H$16*List!$H1203)+Reference!H$17,0)</f>
        <v>2336</v>
      </c>
      <c r="P1203" s="35">
        <f>ROUND((Reference!I$16*List!$H1203)+Reference!I$17,0)</f>
        <v>2428</v>
      </c>
      <c r="Q1203" s="35">
        <f>ROUND((Reference!J$16*List!$H1203)+Reference!J$17,0)</f>
        <v>2811</v>
      </c>
      <c r="R1203" s="35">
        <f>ROUND((Reference!K$16*List!$H1203)+Reference!K$17,0)</f>
        <v>2900</v>
      </c>
      <c r="S1203" s="35">
        <f>ROUND((Reference!L$16*List!$H1203)+Reference!L$17,0)</f>
        <v>3129</v>
      </c>
      <c r="T1203" s="35">
        <f>ROUND((Reference!M$16*List!$H1203)+Reference!M$17,0)</f>
        <v>3738</v>
      </c>
      <c r="U1203" s="35">
        <f>ROUND((Reference!N$16*List!$H1203)+Reference!N$17,0)</f>
        <v>15080</v>
      </c>
      <c r="V1203" s="36">
        <f>ROUND((Reference!O$16*List!$H1203)+Reference!O$17,0)</f>
        <v>561</v>
      </c>
      <c r="W1203" s="36">
        <f>ROUND((Reference!P$16*List!$H1203)+Reference!P$17,0)</f>
        <v>790</v>
      </c>
      <c r="X1203" s="36">
        <f>ROUND((Reference!Q$16*List!$H1203)+Reference!Q$17,0)</f>
        <v>395</v>
      </c>
      <c r="Y1203" s="37"/>
      <c r="Z1203" s="4" t="str">
        <f t="shared" si="37"/>
        <v>WASHINGTON, Louisiana</v>
      </c>
      <c r="AA1203" s="42" t="s">
        <v>259</v>
      </c>
      <c r="AB1203" s="38" t="s">
        <v>54</v>
      </c>
      <c r="AC1203" s="43" t="s">
        <v>3520</v>
      </c>
      <c r="AD1203" s="45"/>
      <c r="AE1203">
        <f t="shared" si="38"/>
        <v>0.69350000000000001</v>
      </c>
    </row>
    <row r="1204" spans="1:31" x14ac:dyDescent="0.35">
      <c r="A1204" s="28" t="s">
        <v>3679</v>
      </c>
      <c r="B1204" s="28" t="s">
        <v>3680</v>
      </c>
      <c r="C1204" s="41">
        <v>99919</v>
      </c>
      <c r="D1204" s="30" t="s">
        <v>128</v>
      </c>
      <c r="E1204" s="42" t="s">
        <v>2047</v>
      </c>
      <c r="F1204" s="54" t="s">
        <v>3520</v>
      </c>
      <c r="G1204" s="33" t="s">
        <v>64</v>
      </c>
      <c r="H1204" s="40">
        <v>0.69350000000000001</v>
      </c>
      <c r="I1204" s="35">
        <f>ROUND((Reference!B$16*List!$H1204)+Reference!B$17,0)</f>
        <v>864</v>
      </c>
      <c r="J1204" s="35">
        <f>ROUND((Reference!C$16*List!$H1204)+Reference!C$17,0)</f>
        <v>1288</v>
      </c>
      <c r="K1204" s="35">
        <f>ROUND((Reference!D$16*List!$H1204)+Reference!D$17,0)</f>
        <v>1543</v>
      </c>
      <c r="L1204" s="35">
        <f>ROUND((Reference!E$16*List!$H1204)+Reference!E$17,0)</f>
        <v>1908</v>
      </c>
      <c r="M1204" s="35">
        <f>ROUND((Reference!F$16*List!$H1204)+Reference!F$17,0)</f>
        <v>1988</v>
      </c>
      <c r="N1204" s="35">
        <f>ROUND((Reference!G$16*List!$H1204)+Reference!G$17,0)</f>
        <v>2250</v>
      </c>
      <c r="O1204" s="35">
        <f>ROUND((Reference!H$16*List!$H1204)+Reference!H$17,0)</f>
        <v>2336</v>
      </c>
      <c r="P1204" s="35">
        <f>ROUND((Reference!I$16*List!$H1204)+Reference!I$17,0)</f>
        <v>2428</v>
      </c>
      <c r="Q1204" s="35">
        <f>ROUND((Reference!J$16*List!$H1204)+Reference!J$17,0)</f>
        <v>2811</v>
      </c>
      <c r="R1204" s="35">
        <f>ROUND((Reference!K$16*List!$H1204)+Reference!K$17,0)</f>
        <v>2900</v>
      </c>
      <c r="S1204" s="35">
        <f>ROUND((Reference!L$16*List!$H1204)+Reference!L$17,0)</f>
        <v>3129</v>
      </c>
      <c r="T1204" s="35">
        <f>ROUND((Reference!M$16*List!$H1204)+Reference!M$17,0)</f>
        <v>3738</v>
      </c>
      <c r="U1204" s="35">
        <f>ROUND((Reference!N$16*List!$H1204)+Reference!N$17,0)</f>
        <v>15080</v>
      </c>
      <c r="V1204" s="36">
        <f>ROUND((Reference!O$16*List!$H1204)+Reference!O$17,0)</f>
        <v>561</v>
      </c>
      <c r="W1204" s="36">
        <f>ROUND((Reference!P$16*List!$H1204)+Reference!P$17,0)</f>
        <v>790</v>
      </c>
      <c r="X1204" s="36">
        <f>ROUND((Reference!Q$16*List!$H1204)+Reference!Q$17,0)</f>
        <v>395</v>
      </c>
      <c r="Y1204" s="37"/>
      <c r="Z1204" s="4" t="str">
        <f t="shared" si="37"/>
        <v>WEBSTER, Louisiana</v>
      </c>
      <c r="AA1204" s="31" t="s">
        <v>2047</v>
      </c>
      <c r="AB1204" s="38" t="s">
        <v>54</v>
      </c>
      <c r="AC1204" s="32" t="s">
        <v>3520</v>
      </c>
      <c r="AD1204" s="39"/>
      <c r="AE1204">
        <f t="shared" si="38"/>
        <v>0.69350000000000001</v>
      </c>
    </row>
    <row r="1205" spans="1:31" x14ac:dyDescent="0.35">
      <c r="A1205" s="28" t="s">
        <v>3681</v>
      </c>
      <c r="B1205" s="28" t="s">
        <v>3682</v>
      </c>
      <c r="C1205" s="41">
        <v>12940</v>
      </c>
      <c r="D1205" s="30" t="s">
        <v>381</v>
      </c>
      <c r="E1205" s="42" t="s">
        <v>3683</v>
      </c>
      <c r="F1205" s="54" t="s">
        <v>3520</v>
      </c>
      <c r="G1205" s="33" t="s">
        <v>53</v>
      </c>
      <c r="H1205" s="40">
        <v>0.78839999999999999</v>
      </c>
      <c r="I1205" s="35">
        <f>ROUND((Reference!B$16*List!$H1205)+Reference!B$17,0)</f>
        <v>945</v>
      </c>
      <c r="J1205" s="35">
        <f>ROUND((Reference!C$16*List!$H1205)+Reference!C$17,0)</f>
        <v>1409</v>
      </c>
      <c r="K1205" s="35">
        <f>ROUND((Reference!D$16*List!$H1205)+Reference!D$17,0)</f>
        <v>1689</v>
      </c>
      <c r="L1205" s="35">
        <f>ROUND((Reference!E$16*List!$H1205)+Reference!E$17,0)</f>
        <v>2087</v>
      </c>
      <c r="M1205" s="35">
        <f>ROUND((Reference!F$16*List!$H1205)+Reference!F$17,0)</f>
        <v>2175</v>
      </c>
      <c r="N1205" s="35">
        <f>ROUND((Reference!G$16*List!$H1205)+Reference!G$17,0)</f>
        <v>2462</v>
      </c>
      <c r="O1205" s="35">
        <f>ROUND((Reference!H$16*List!$H1205)+Reference!H$17,0)</f>
        <v>2556</v>
      </c>
      <c r="P1205" s="35">
        <f>ROUND((Reference!I$16*List!$H1205)+Reference!I$17,0)</f>
        <v>2657</v>
      </c>
      <c r="Q1205" s="35">
        <f>ROUND((Reference!J$16*List!$H1205)+Reference!J$17,0)</f>
        <v>3076</v>
      </c>
      <c r="R1205" s="35">
        <f>ROUND((Reference!K$16*List!$H1205)+Reference!K$17,0)</f>
        <v>3173</v>
      </c>
      <c r="S1205" s="35">
        <f>ROUND((Reference!L$16*List!$H1205)+Reference!L$17,0)</f>
        <v>3424</v>
      </c>
      <c r="T1205" s="35">
        <f>ROUND((Reference!M$16*List!$H1205)+Reference!M$17,0)</f>
        <v>4090</v>
      </c>
      <c r="U1205" s="35">
        <f>ROUND((Reference!N$16*List!$H1205)+Reference!N$17,0)</f>
        <v>16500</v>
      </c>
      <c r="V1205" s="36">
        <f>ROUND((Reference!O$16*List!$H1205)+Reference!O$17,0)</f>
        <v>613</v>
      </c>
      <c r="W1205" s="36">
        <f>ROUND((Reference!P$16*List!$H1205)+Reference!P$17,0)</f>
        <v>864</v>
      </c>
      <c r="X1205" s="36">
        <f>ROUND((Reference!Q$16*List!$H1205)+Reference!Q$17,0)</f>
        <v>432</v>
      </c>
      <c r="Y1205" s="37"/>
      <c r="Z1205" s="4" t="str">
        <f t="shared" si="37"/>
        <v>W. BATON ROUGE, Louisiana</v>
      </c>
      <c r="AA1205" s="31" t="s">
        <v>3683</v>
      </c>
      <c r="AB1205" s="38" t="s">
        <v>54</v>
      </c>
      <c r="AC1205" s="32" t="s">
        <v>3520</v>
      </c>
      <c r="AD1205" s="39"/>
      <c r="AE1205">
        <f t="shared" si="38"/>
        <v>0.78839999999999999</v>
      </c>
    </row>
    <row r="1206" spans="1:31" x14ac:dyDescent="0.35">
      <c r="A1206" s="28" t="s">
        <v>3684</v>
      </c>
      <c r="B1206" s="28" t="s">
        <v>3685</v>
      </c>
      <c r="C1206" s="41">
        <v>99919</v>
      </c>
      <c r="D1206" s="30" t="s">
        <v>128</v>
      </c>
      <c r="E1206" s="42" t="s">
        <v>3686</v>
      </c>
      <c r="F1206" s="55" t="s">
        <v>3520</v>
      </c>
      <c r="G1206" s="33" t="s">
        <v>64</v>
      </c>
      <c r="H1206" s="40">
        <v>0.69350000000000001</v>
      </c>
      <c r="I1206" s="35">
        <f>ROUND((Reference!B$16*List!$H1206)+Reference!B$17,0)</f>
        <v>864</v>
      </c>
      <c r="J1206" s="35">
        <f>ROUND((Reference!C$16*List!$H1206)+Reference!C$17,0)</f>
        <v>1288</v>
      </c>
      <c r="K1206" s="35">
        <f>ROUND((Reference!D$16*List!$H1206)+Reference!D$17,0)</f>
        <v>1543</v>
      </c>
      <c r="L1206" s="35">
        <f>ROUND((Reference!E$16*List!$H1206)+Reference!E$17,0)</f>
        <v>1908</v>
      </c>
      <c r="M1206" s="35">
        <f>ROUND((Reference!F$16*List!$H1206)+Reference!F$17,0)</f>
        <v>1988</v>
      </c>
      <c r="N1206" s="35">
        <f>ROUND((Reference!G$16*List!$H1206)+Reference!G$17,0)</f>
        <v>2250</v>
      </c>
      <c r="O1206" s="35">
        <f>ROUND((Reference!H$16*List!$H1206)+Reference!H$17,0)</f>
        <v>2336</v>
      </c>
      <c r="P1206" s="35">
        <f>ROUND((Reference!I$16*List!$H1206)+Reference!I$17,0)</f>
        <v>2428</v>
      </c>
      <c r="Q1206" s="35">
        <f>ROUND((Reference!J$16*List!$H1206)+Reference!J$17,0)</f>
        <v>2811</v>
      </c>
      <c r="R1206" s="35">
        <f>ROUND((Reference!K$16*List!$H1206)+Reference!K$17,0)</f>
        <v>2900</v>
      </c>
      <c r="S1206" s="35">
        <f>ROUND((Reference!L$16*List!$H1206)+Reference!L$17,0)</f>
        <v>3129</v>
      </c>
      <c r="T1206" s="35">
        <f>ROUND((Reference!M$16*List!$H1206)+Reference!M$17,0)</f>
        <v>3738</v>
      </c>
      <c r="U1206" s="35">
        <f>ROUND((Reference!N$16*List!$H1206)+Reference!N$17,0)</f>
        <v>15080</v>
      </c>
      <c r="V1206" s="36">
        <f>ROUND((Reference!O$16*List!$H1206)+Reference!O$17,0)</f>
        <v>561</v>
      </c>
      <c r="W1206" s="36">
        <f>ROUND((Reference!P$16*List!$H1206)+Reference!P$17,0)</f>
        <v>790</v>
      </c>
      <c r="X1206" s="36">
        <f>ROUND((Reference!Q$16*List!$H1206)+Reference!Q$17,0)</f>
        <v>395</v>
      </c>
      <c r="Y1206" s="37"/>
      <c r="Z1206" s="4" t="str">
        <f t="shared" si="37"/>
        <v>WEST CARROLL, Louisiana</v>
      </c>
      <c r="AA1206" s="31" t="s">
        <v>3686</v>
      </c>
      <c r="AB1206" s="38" t="s">
        <v>54</v>
      </c>
      <c r="AC1206" s="32" t="s">
        <v>3520</v>
      </c>
      <c r="AD1206" s="39"/>
      <c r="AE1206">
        <f t="shared" si="38"/>
        <v>0.69350000000000001</v>
      </c>
    </row>
    <row r="1207" spans="1:31" x14ac:dyDescent="0.35">
      <c r="A1207" s="28" t="s">
        <v>3687</v>
      </c>
      <c r="B1207" s="28" t="s">
        <v>3688</v>
      </c>
      <c r="C1207" s="29">
        <v>12940</v>
      </c>
      <c r="D1207" s="30" t="s">
        <v>381</v>
      </c>
      <c r="E1207" s="31" t="s">
        <v>3689</v>
      </c>
      <c r="F1207" s="54" t="s">
        <v>3520</v>
      </c>
      <c r="G1207" s="33" t="s">
        <v>53</v>
      </c>
      <c r="H1207" s="44">
        <v>0.78839999999999999</v>
      </c>
      <c r="I1207" s="35">
        <f>ROUND((Reference!B$16*List!$H1207)+Reference!B$17,0)</f>
        <v>945</v>
      </c>
      <c r="J1207" s="35">
        <f>ROUND((Reference!C$16*List!$H1207)+Reference!C$17,0)</f>
        <v>1409</v>
      </c>
      <c r="K1207" s="35">
        <f>ROUND((Reference!D$16*List!$H1207)+Reference!D$17,0)</f>
        <v>1689</v>
      </c>
      <c r="L1207" s="35">
        <f>ROUND((Reference!E$16*List!$H1207)+Reference!E$17,0)</f>
        <v>2087</v>
      </c>
      <c r="M1207" s="35">
        <f>ROUND((Reference!F$16*List!$H1207)+Reference!F$17,0)</f>
        <v>2175</v>
      </c>
      <c r="N1207" s="35">
        <f>ROUND((Reference!G$16*List!$H1207)+Reference!G$17,0)</f>
        <v>2462</v>
      </c>
      <c r="O1207" s="35">
        <f>ROUND((Reference!H$16*List!$H1207)+Reference!H$17,0)</f>
        <v>2556</v>
      </c>
      <c r="P1207" s="35">
        <f>ROUND((Reference!I$16*List!$H1207)+Reference!I$17,0)</f>
        <v>2657</v>
      </c>
      <c r="Q1207" s="35">
        <f>ROUND((Reference!J$16*List!$H1207)+Reference!J$17,0)</f>
        <v>3076</v>
      </c>
      <c r="R1207" s="35">
        <f>ROUND((Reference!K$16*List!$H1207)+Reference!K$17,0)</f>
        <v>3173</v>
      </c>
      <c r="S1207" s="35">
        <f>ROUND((Reference!L$16*List!$H1207)+Reference!L$17,0)</f>
        <v>3424</v>
      </c>
      <c r="T1207" s="35">
        <f>ROUND((Reference!M$16*List!$H1207)+Reference!M$17,0)</f>
        <v>4090</v>
      </c>
      <c r="U1207" s="35">
        <f>ROUND((Reference!N$16*List!$H1207)+Reference!N$17,0)</f>
        <v>16500</v>
      </c>
      <c r="V1207" s="36">
        <f>ROUND((Reference!O$16*List!$H1207)+Reference!O$17,0)</f>
        <v>613</v>
      </c>
      <c r="W1207" s="36">
        <f>ROUND((Reference!P$16*List!$H1207)+Reference!P$17,0)</f>
        <v>864</v>
      </c>
      <c r="X1207" s="36">
        <f>ROUND((Reference!Q$16*List!$H1207)+Reference!Q$17,0)</f>
        <v>432</v>
      </c>
      <c r="Y1207" s="37"/>
      <c r="Z1207" s="4" t="str">
        <f t="shared" si="37"/>
        <v>WEST FELICIANA, Louisiana</v>
      </c>
      <c r="AA1207" s="42" t="s">
        <v>3689</v>
      </c>
      <c r="AB1207" s="38" t="s">
        <v>54</v>
      </c>
      <c r="AC1207" s="43" t="s">
        <v>3520</v>
      </c>
      <c r="AD1207" s="45"/>
      <c r="AE1207">
        <f t="shared" si="38"/>
        <v>0.78839999999999999</v>
      </c>
    </row>
    <row r="1208" spans="1:31" x14ac:dyDescent="0.35">
      <c r="A1208" s="28" t="s">
        <v>3690</v>
      </c>
      <c r="B1208" s="28" t="s">
        <v>3691</v>
      </c>
      <c r="C1208" s="29">
        <v>99919</v>
      </c>
      <c r="D1208" s="30" t="s">
        <v>128</v>
      </c>
      <c r="E1208" s="31" t="s">
        <v>3692</v>
      </c>
      <c r="F1208" s="55" t="s">
        <v>3520</v>
      </c>
      <c r="G1208" s="33" t="s">
        <v>64</v>
      </c>
      <c r="H1208" s="44">
        <v>0.69350000000000001</v>
      </c>
      <c r="I1208" s="35">
        <f>ROUND((Reference!B$16*List!$H1208)+Reference!B$17,0)</f>
        <v>864</v>
      </c>
      <c r="J1208" s="35">
        <f>ROUND((Reference!C$16*List!$H1208)+Reference!C$17,0)</f>
        <v>1288</v>
      </c>
      <c r="K1208" s="35">
        <f>ROUND((Reference!D$16*List!$H1208)+Reference!D$17,0)</f>
        <v>1543</v>
      </c>
      <c r="L1208" s="35">
        <f>ROUND((Reference!E$16*List!$H1208)+Reference!E$17,0)</f>
        <v>1908</v>
      </c>
      <c r="M1208" s="35">
        <f>ROUND((Reference!F$16*List!$H1208)+Reference!F$17,0)</f>
        <v>1988</v>
      </c>
      <c r="N1208" s="35">
        <f>ROUND((Reference!G$16*List!$H1208)+Reference!G$17,0)</f>
        <v>2250</v>
      </c>
      <c r="O1208" s="35">
        <f>ROUND((Reference!H$16*List!$H1208)+Reference!H$17,0)</f>
        <v>2336</v>
      </c>
      <c r="P1208" s="35">
        <f>ROUND((Reference!I$16*List!$H1208)+Reference!I$17,0)</f>
        <v>2428</v>
      </c>
      <c r="Q1208" s="35">
        <f>ROUND((Reference!J$16*List!$H1208)+Reference!J$17,0)</f>
        <v>2811</v>
      </c>
      <c r="R1208" s="35">
        <f>ROUND((Reference!K$16*List!$H1208)+Reference!K$17,0)</f>
        <v>2900</v>
      </c>
      <c r="S1208" s="35">
        <f>ROUND((Reference!L$16*List!$H1208)+Reference!L$17,0)</f>
        <v>3129</v>
      </c>
      <c r="T1208" s="35">
        <f>ROUND((Reference!M$16*List!$H1208)+Reference!M$17,0)</f>
        <v>3738</v>
      </c>
      <c r="U1208" s="35">
        <f>ROUND((Reference!N$16*List!$H1208)+Reference!N$17,0)</f>
        <v>15080</v>
      </c>
      <c r="V1208" s="36">
        <f>ROUND((Reference!O$16*List!$H1208)+Reference!O$17,0)</f>
        <v>561</v>
      </c>
      <c r="W1208" s="36">
        <f>ROUND((Reference!P$16*List!$H1208)+Reference!P$17,0)</f>
        <v>790</v>
      </c>
      <c r="X1208" s="36">
        <f>ROUND((Reference!Q$16*List!$H1208)+Reference!Q$17,0)</f>
        <v>395</v>
      </c>
      <c r="Y1208" s="37"/>
      <c r="Z1208" s="4" t="str">
        <f t="shared" si="37"/>
        <v>WINN, Louisiana</v>
      </c>
      <c r="AA1208" s="42" t="s">
        <v>3692</v>
      </c>
      <c r="AB1208" s="38" t="s">
        <v>54</v>
      </c>
      <c r="AC1208" s="43" t="s">
        <v>3520</v>
      </c>
      <c r="AD1208" s="45"/>
      <c r="AE1208">
        <f t="shared" si="38"/>
        <v>0.69350000000000001</v>
      </c>
    </row>
    <row r="1209" spans="1:31" x14ac:dyDescent="0.35">
      <c r="A1209" s="28" t="s">
        <v>3693</v>
      </c>
      <c r="B1209" s="28" t="s">
        <v>3694</v>
      </c>
      <c r="C1209" s="29">
        <v>99919</v>
      </c>
      <c r="D1209" s="30" t="s">
        <v>128</v>
      </c>
      <c r="E1209" s="31" t="s">
        <v>334</v>
      </c>
      <c r="F1209" s="55" t="s">
        <v>3520</v>
      </c>
      <c r="G1209" s="33" t="s">
        <v>64</v>
      </c>
      <c r="H1209" s="40">
        <v>0.69350000000000001</v>
      </c>
      <c r="I1209" s="35">
        <f>ROUND((Reference!B$16*List!$H1209)+Reference!B$17,0)</f>
        <v>864</v>
      </c>
      <c r="J1209" s="35">
        <f>ROUND((Reference!C$16*List!$H1209)+Reference!C$17,0)</f>
        <v>1288</v>
      </c>
      <c r="K1209" s="35">
        <f>ROUND((Reference!D$16*List!$H1209)+Reference!D$17,0)</f>
        <v>1543</v>
      </c>
      <c r="L1209" s="35">
        <f>ROUND((Reference!E$16*List!$H1209)+Reference!E$17,0)</f>
        <v>1908</v>
      </c>
      <c r="M1209" s="35">
        <f>ROUND((Reference!F$16*List!$H1209)+Reference!F$17,0)</f>
        <v>1988</v>
      </c>
      <c r="N1209" s="35">
        <f>ROUND((Reference!G$16*List!$H1209)+Reference!G$17,0)</f>
        <v>2250</v>
      </c>
      <c r="O1209" s="35">
        <f>ROUND((Reference!H$16*List!$H1209)+Reference!H$17,0)</f>
        <v>2336</v>
      </c>
      <c r="P1209" s="35">
        <f>ROUND((Reference!I$16*List!$H1209)+Reference!I$17,0)</f>
        <v>2428</v>
      </c>
      <c r="Q1209" s="35">
        <f>ROUND((Reference!J$16*List!$H1209)+Reference!J$17,0)</f>
        <v>2811</v>
      </c>
      <c r="R1209" s="35">
        <f>ROUND((Reference!K$16*List!$H1209)+Reference!K$17,0)</f>
        <v>2900</v>
      </c>
      <c r="S1209" s="35">
        <f>ROUND((Reference!L$16*List!$H1209)+Reference!L$17,0)</f>
        <v>3129</v>
      </c>
      <c r="T1209" s="35">
        <f>ROUND((Reference!M$16*List!$H1209)+Reference!M$17,0)</f>
        <v>3738</v>
      </c>
      <c r="U1209" s="35">
        <f>ROUND((Reference!N$16*List!$H1209)+Reference!N$17,0)</f>
        <v>15080</v>
      </c>
      <c r="V1209" s="36">
        <f>ROUND((Reference!O$16*List!$H1209)+Reference!O$17,0)</f>
        <v>561</v>
      </c>
      <c r="W1209" s="36">
        <f>ROUND((Reference!P$16*List!$H1209)+Reference!P$17,0)</f>
        <v>790</v>
      </c>
      <c r="X1209" s="36">
        <f>ROUND((Reference!Q$16*List!$H1209)+Reference!Q$17,0)</f>
        <v>395</v>
      </c>
      <c r="Y1209" s="37"/>
      <c r="Z1209" s="4" t="str">
        <f t="shared" si="37"/>
        <v>STATEWIDE, Louisiana</v>
      </c>
      <c r="AA1209" s="31" t="s">
        <v>334</v>
      </c>
      <c r="AB1209" s="38" t="s">
        <v>54</v>
      </c>
      <c r="AC1209" s="32" t="s">
        <v>3520</v>
      </c>
      <c r="AD1209" s="39"/>
      <c r="AE1209">
        <f t="shared" si="38"/>
        <v>0.69350000000000001</v>
      </c>
    </row>
    <row r="1210" spans="1:31" x14ac:dyDescent="0.35">
      <c r="A1210" s="28" t="s">
        <v>3695</v>
      </c>
      <c r="B1210" s="28" t="s">
        <v>3696</v>
      </c>
      <c r="C1210" s="29">
        <v>30340</v>
      </c>
      <c r="D1210" s="30" t="s">
        <v>1106</v>
      </c>
      <c r="E1210" s="31" t="s">
        <v>3697</v>
      </c>
      <c r="F1210" s="54" t="s">
        <v>3698</v>
      </c>
      <c r="G1210" s="33" t="s">
        <v>53</v>
      </c>
      <c r="H1210" s="40">
        <v>0.89160000000000006</v>
      </c>
      <c r="I1210" s="35">
        <f>ROUND((Reference!B$16*List!$H1210)+Reference!B$17,0)</f>
        <v>1033</v>
      </c>
      <c r="J1210" s="35">
        <f>ROUND((Reference!C$16*List!$H1210)+Reference!C$17,0)</f>
        <v>1541</v>
      </c>
      <c r="K1210" s="35">
        <f>ROUND((Reference!D$16*List!$H1210)+Reference!D$17,0)</f>
        <v>1847</v>
      </c>
      <c r="L1210" s="35">
        <f>ROUND((Reference!E$16*List!$H1210)+Reference!E$17,0)</f>
        <v>2283</v>
      </c>
      <c r="M1210" s="35">
        <f>ROUND((Reference!F$16*List!$H1210)+Reference!F$17,0)</f>
        <v>2378</v>
      </c>
      <c r="N1210" s="35">
        <f>ROUND((Reference!G$16*List!$H1210)+Reference!G$17,0)</f>
        <v>2692</v>
      </c>
      <c r="O1210" s="35">
        <f>ROUND((Reference!H$16*List!$H1210)+Reference!H$17,0)</f>
        <v>2795</v>
      </c>
      <c r="P1210" s="35">
        <f>ROUND((Reference!I$16*List!$H1210)+Reference!I$17,0)</f>
        <v>2905</v>
      </c>
      <c r="Q1210" s="35">
        <f>ROUND((Reference!J$16*List!$H1210)+Reference!J$17,0)</f>
        <v>3364</v>
      </c>
      <c r="R1210" s="35">
        <f>ROUND((Reference!K$16*List!$H1210)+Reference!K$17,0)</f>
        <v>3470</v>
      </c>
      <c r="S1210" s="35">
        <f>ROUND((Reference!L$16*List!$H1210)+Reference!L$17,0)</f>
        <v>3745</v>
      </c>
      <c r="T1210" s="35">
        <f>ROUND((Reference!M$16*List!$H1210)+Reference!M$17,0)</f>
        <v>4472</v>
      </c>
      <c r="U1210" s="35">
        <f>ROUND((Reference!N$16*List!$H1210)+Reference!N$17,0)</f>
        <v>18045</v>
      </c>
      <c r="V1210" s="36">
        <f>ROUND((Reference!O$16*List!$H1210)+Reference!O$17,0)</f>
        <v>671</v>
      </c>
      <c r="W1210" s="36">
        <f>ROUND((Reference!P$16*List!$H1210)+Reference!P$17,0)</f>
        <v>945</v>
      </c>
      <c r="X1210" s="36">
        <f>ROUND((Reference!Q$16*List!$H1210)+Reference!Q$17,0)</f>
        <v>473</v>
      </c>
      <c r="Y1210" s="37"/>
      <c r="Z1210" s="4" t="str">
        <f t="shared" si="37"/>
        <v>ANDROSCOGGIN, Maine</v>
      </c>
      <c r="AA1210" s="31" t="s">
        <v>3697</v>
      </c>
      <c r="AB1210" s="38" t="s">
        <v>54</v>
      </c>
      <c r="AC1210" s="32" t="s">
        <v>3698</v>
      </c>
      <c r="AD1210" s="39"/>
      <c r="AE1210">
        <f t="shared" si="38"/>
        <v>0.89160000000000006</v>
      </c>
    </row>
    <row r="1211" spans="1:31" x14ac:dyDescent="0.35">
      <c r="A1211" s="28" t="s">
        <v>3699</v>
      </c>
      <c r="B1211" s="28" t="s">
        <v>3700</v>
      </c>
      <c r="C1211" s="29">
        <v>99920</v>
      </c>
      <c r="D1211" s="30" t="s">
        <v>132</v>
      </c>
      <c r="E1211" s="31" t="s">
        <v>3701</v>
      </c>
      <c r="F1211" s="55" t="s">
        <v>3698</v>
      </c>
      <c r="G1211" s="33" t="s">
        <v>64</v>
      </c>
      <c r="H1211" s="44">
        <v>0.8357</v>
      </c>
      <c r="I1211" s="35">
        <f>ROUND((Reference!B$16*List!$H1211)+Reference!B$17,0)</f>
        <v>985</v>
      </c>
      <c r="J1211" s="35">
        <f>ROUND((Reference!C$16*List!$H1211)+Reference!C$17,0)</f>
        <v>1470</v>
      </c>
      <c r="K1211" s="35">
        <f>ROUND((Reference!D$16*List!$H1211)+Reference!D$17,0)</f>
        <v>1761</v>
      </c>
      <c r="L1211" s="35">
        <f>ROUND((Reference!E$16*List!$H1211)+Reference!E$17,0)</f>
        <v>2177</v>
      </c>
      <c r="M1211" s="35">
        <f>ROUND((Reference!F$16*List!$H1211)+Reference!F$17,0)</f>
        <v>2268</v>
      </c>
      <c r="N1211" s="35">
        <f>ROUND((Reference!G$16*List!$H1211)+Reference!G$17,0)</f>
        <v>2568</v>
      </c>
      <c r="O1211" s="35">
        <f>ROUND((Reference!H$16*List!$H1211)+Reference!H$17,0)</f>
        <v>2666</v>
      </c>
      <c r="P1211" s="35">
        <f>ROUND((Reference!I$16*List!$H1211)+Reference!I$17,0)</f>
        <v>2771</v>
      </c>
      <c r="Q1211" s="35">
        <f>ROUND((Reference!J$16*List!$H1211)+Reference!J$17,0)</f>
        <v>3208</v>
      </c>
      <c r="R1211" s="35">
        <f>ROUND((Reference!K$16*List!$H1211)+Reference!K$17,0)</f>
        <v>3310</v>
      </c>
      <c r="S1211" s="35">
        <f>ROUND((Reference!L$16*List!$H1211)+Reference!L$17,0)</f>
        <v>3571</v>
      </c>
      <c r="T1211" s="35">
        <f>ROUND((Reference!M$16*List!$H1211)+Reference!M$17,0)</f>
        <v>4265</v>
      </c>
      <c r="U1211" s="35">
        <f>ROUND((Reference!N$16*List!$H1211)+Reference!N$17,0)</f>
        <v>17208</v>
      </c>
      <c r="V1211" s="36">
        <f>ROUND((Reference!O$16*List!$H1211)+Reference!O$17,0)</f>
        <v>640</v>
      </c>
      <c r="W1211" s="36">
        <f>ROUND((Reference!P$16*List!$H1211)+Reference!P$17,0)</f>
        <v>901</v>
      </c>
      <c r="X1211" s="36">
        <f>ROUND((Reference!Q$16*List!$H1211)+Reference!Q$17,0)</f>
        <v>451</v>
      </c>
      <c r="Y1211" s="37"/>
      <c r="Z1211" s="4" t="str">
        <f t="shared" si="37"/>
        <v>AROOSTOOK, Maine</v>
      </c>
      <c r="AA1211" s="42" t="s">
        <v>3701</v>
      </c>
      <c r="AB1211" s="38" t="s">
        <v>54</v>
      </c>
      <c r="AC1211" s="43" t="s">
        <v>3698</v>
      </c>
      <c r="AD1211" s="45"/>
      <c r="AE1211">
        <f t="shared" si="38"/>
        <v>0.8357</v>
      </c>
    </row>
    <row r="1212" spans="1:31" x14ac:dyDescent="0.35">
      <c r="A1212" s="28" t="s">
        <v>3702</v>
      </c>
      <c r="B1212" s="28" t="s">
        <v>3703</v>
      </c>
      <c r="C1212" s="29">
        <v>38860</v>
      </c>
      <c r="D1212" s="30" t="s">
        <v>1411</v>
      </c>
      <c r="E1212" s="31" t="s">
        <v>2254</v>
      </c>
      <c r="F1212" s="54" t="s">
        <v>3698</v>
      </c>
      <c r="G1212" s="33" t="s">
        <v>53</v>
      </c>
      <c r="H1212" s="40">
        <v>0.98810000000000009</v>
      </c>
      <c r="I1212" s="35">
        <f>ROUND((Reference!B$16*List!$H1212)+Reference!B$17,0)</f>
        <v>1116</v>
      </c>
      <c r="J1212" s="35">
        <f>ROUND((Reference!C$16*List!$H1212)+Reference!C$17,0)</f>
        <v>1665</v>
      </c>
      <c r="K1212" s="35">
        <f>ROUND((Reference!D$16*List!$H1212)+Reference!D$17,0)</f>
        <v>1995</v>
      </c>
      <c r="L1212" s="35">
        <f>ROUND((Reference!E$16*List!$H1212)+Reference!E$17,0)</f>
        <v>2466</v>
      </c>
      <c r="M1212" s="35">
        <f>ROUND((Reference!F$16*List!$H1212)+Reference!F$17,0)</f>
        <v>2569</v>
      </c>
      <c r="N1212" s="35">
        <f>ROUND((Reference!G$16*List!$H1212)+Reference!G$17,0)</f>
        <v>2908</v>
      </c>
      <c r="O1212" s="35">
        <f>ROUND((Reference!H$16*List!$H1212)+Reference!H$17,0)</f>
        <v>3019</v>
      </c>
      <c r="P1212" s="35">
        <f>ROUND((Reference!I$16*List!$H1212)+Reference!I$17,0)</f>
        <v>3138</v>
      </c>
      <c r="Q1212" s="35">
        <f>ROUND((Reference!J$16*List!$H1212)+Reference!J$17,0)</f>
        <v>3633</v>
      </c>
      <c r="R1212" s="35">
        <f>ROUND((Reference!K$16*List!$H1212)+Reference!K$17,0)</f>
        <v>3748</v>
      </c>
      <c r="S1212" s="35">
        <f>ROUND((Reference!L$16*List!$H1212)+Reference!L$17,0)</f>
        <v>4044</v>
      </c>
      <c r="T1212" s="35">
        <f>ROUND((Reference!M$16*List!$H1212)+Reference!M$17,0)</f>
        <v>4830</v>
      </c>
      <c r="U1212" s="35">
        <f>ROUND((Reference!N$16*List!$H1212)+Reference!N$17,0)</f>
        <v>19489</v>
      </c>
      <c r="V1212" s="36">
        <f>ROUND((Reference!O$16*List!$H1212)+Reference!O$17,0)</f>
        <v>724</v>
      </c>
      <c r="W1212" s="36">
        <f>ROUND((Reference!P$16*List!$H1212)+Reference!P$17,0)</f>
        <v>1021</v>
      </c>
      <c r="X1212" s="36">
        <f>ROUND((Reference!Q$16*List!$H1212)+Reference!Q$17,0)</f>
        <v>510</v>
      </c>
      <c r="Y1212" s="37"/>
      <c r="Z1212" s="4" t="str">
        <f t="shared" si="37"/>
        <v>CUMBERLAND, Maine</v>
      </c>
      <c r="AA1212" s="31" t="s">
        <v>2254</v>
      </c>
      <c r="AB1212" s="38" t="s">
        <v>54</v>
      </c>
      <c r="AC1212" s="32" t="s">
        <v>3698</v>
      </c>
      <c r="AD1212" s="39"/>
      <c r="AE1212">
        <f t="shared" si="38"/>
        <v>0.98810000000000009</v>
      </c>
    </row>
    <row r="1213" spans="1:31" x14ac:dyDescent="0.35">
      <c r="A1213" s="28" t="s">
        <v>3704</v>
      </c>
      <c r="B1213" s="28" t="s">
        <v>3705</v>
      </c>
      <c r="C1213" s="41">
        <v>99920</v>
      </c>
      <c r="D1213" s="30" t="s">
        <v>132</v>
      </c>
      <c r="E1213" s="42" t="s">
        <v>176</v>
      </c>
      <c r="F1213" s="55" t="s">
        <v>3698</v>
      </c>
      <c r="G1213" s="33" t="s">
        <v>64</v>
      </c>
      <c r="H1213" s="44">
        <v>0.8357</v>
      </c>
      <c r="I1213" s="35">
        <f>ROUND((Reference!B$16*List!$H1213)+Reference!B$17,0)</f>
        <v>985</v>
      </c>
      <c r="J1213" s="35">
        <f>ROUND((Reference!C$16*List!$H1213)+Reference!C$17,0)</f>
        <v>1470</v>
      </c>
      <c r="K1213" s="35">
        <f>ROUND((Reference!D$16*List!$H1213)+Reference!D$17,0)</f>
        <v>1761</v>
      </c>
      <c r="L1213" s="35">
        <f>ROUND((Reference!E$16*List!$H1213)+Reference!E$17,0)</f>
        <v>2177</v>
      </c>
      <c r="M1213" s="35">
        <f>ROUND((Reference!F$16*List!$H1213)+Reference!F$17,0)</f>
        <v>2268</v>
      </c>
      <c r="N1213" s="35">
        <f>ROUND((Reference!G$16*List!$H1213)+Reference!G$17,0)</f>
        <v>2568</v>
      </c>
      <c r="O1213" s="35">
        <f>ROUND((Reference!H$16*List!$H1213)+Reference!H$17,0)</f>
        <v>2666</v>
      </c>
      <c r="P1213" s="35">
        <f>ROUND((Reference!I$16*List!$H1213)+Reference!I$17,0)</f>
        <v>2771</v>
      </c>
      <c r="Q1213" s="35">
        <f>ROUND((Reference!J$16*List!$H1213)+Reference!J$17,0)</f>
        <v>3208</v>
      </c>
      <c r="R1213" s="35">
        <f>ROUND((Reference!K$16*List!$H1213)+Reference!K$17,0)</f>
        <v>3310</v>
      </c>
      <c r="S1213" s="35">
        <f>ROUND((Reference!L$16*List!$H1213)+Reference!L$17,0)</f>
        <v>3571</v>
      </c>
      <c r="T1213" s="35">
        <f>ROUND((Reference!M$16*List!$H1213)+Reference!M$17,0)</f>
        <v>4265</v>
      </c>
      <c r="U1213" s="35">
        <f>ROUND((Reference!N$16*List!$H1213)+Reference!N$17,0)</f>
        <v>17208</v>
      </c>
      <c r="V1213" s="36">
        <f>ROUND((Reference!O$16*List!$H1213)+Reference!O$17,0)</f>
        <v>640</v>
      </c>
      <c r="W1213" s="36">
        <f>ROUND((Reference!P$16*List!$H1213)+Reference!P$17,0)</f>
        <v>901</v>
      </c>
      <c r="X1213" s="36">
        <f>ROUND((Reference!Q$16*List!$H1213)+Reference!Q$17,0)</f>
        <v>451</v>
      </c>
      <c r="Y1213" s="37"/>
      <c r="Z1213" s="4" t="str">
        <f t="shared" si="37"/>
        <v>FRANKLIN, Maine</v>
      </c>
      <c r="AA1213" s="42" t="s">
        <v>176</v>
      </c>
      <c r="AB1213" s="38" t="s">
        <v>54</v>
      </c>
      <c r="AC1213" s="43" t="s">
        <v>3698</v>
      </c>
      <c r="AD1213" s="45"/>
      <c r="AE1213">
        <f t="shared" si="38"/>
        <v>0.8357</v>
      </c>
    </row>
    <row r="1214" spans="1:31" x14ac:dyDescent="0.35">
      <c r="A1214" s="28" t="s">
        <v>3706</v>
      </c>
      <c r="B1214" s="28" t="s">
        <v>3707</v>
      </c>
      <c r="C1214" s="29">
        <v>99920</v>
      </c>
      <c r="D1214" s="30" t="s">
        <v>132</v>
      </c>
      <c r="E1214" s="31" t="s">
        <v>1830</v>
      </c>
      <c r="F1214" s="55" t="s">
        <v>3698</v>
      </c>
      <c r="G1214" s="33" t="s">
        <v>64</v>
      </c>
      <c r="H1214" s="40">
        <v>0.8357</v>
      </c>
      <c r="I1214" s="35">
        <f>ROUND((Reference!B$16*List!$H1214)+Reference!B$17,0)</f>
        <v>985</v>
      </c>
      <c r="J1214" s="35">
        <f>ROUND((Reference!C$16*List!$H1214)+Reference!C$17,0)</f>
        <v>1470</v>
      </c>
      <c r="K1214" s="35">
        <f>ROUND((Reference!D$16*List!$H1214)+Reference!D$17,0)</f>
        <v>1761</v>
      </c>
      <c r="L1214" s="35">
        <f>ROUND((Reference!E$16*List!$H1214)+Reference!E$17,0)</f>
        <v>2177</v>
      </c>
      <c r="M1214" s="35">
        <f>ROUND((Reference!F$16*List!$H1214)+Reference!F$17,0)</f>
        <v>2268</v>
      </c>
      <c r="N1214" s="35">
        <f>ROUND((Reference!G$16*List!$H1214)+Reference!G$17,0)</f>
        <v>2568</v>
      </c>
      <c r="O1214" s="35">
        <f>ROUND((Reference!H$16*List!$H1214)+Reference!H$17,0)</f>
        <v>2666</v>
      </c>
      <c r="P1214" s="35">
        <f>ROUND((Reference!I$16*List!$H1214)+Reference!I$17,0)</f>
        <v>2771</v>
      </c>
      <c r="Q1214" s="35">
        <f>ROUND((Reference!J$16*List!$H1214)+Reference!J$17,0)</f>
        <v>3208</v>
      </c>
      <c r="R1214" s="35">
        <f>ROUND((Reference!K$16*List!$H1214)+Reference!K$17,0)</f>
        <v>3310</v>
      </c>
      <c r="S1214" s="35">
        <f>ROUND((Reference!L$16*List!$H1214)+Reference!L$17,0)</f>
        <v>3571</v>
      </c>
      <c r="T1214" s="35">
        <f>ROUND((Reference!M$16*List!$H1214)+Reference!M$17,0)</f>
        <v>4265</v>
      </c>
      <c r="U1214" s="35">
        <f>ROUND((Reference!N$16*List!$H1214)+Reference!N$17,0)</f>
        <v>17208</v>
      </c>
      <c r="V1214" s="36">
        <f>ROUND((Reference!O$16*List!$H1214)+Reference!O$17,0)</f>
        <v>640</v>
      </c>
      <c r="W1214" s="36">
        <f>ROUND((Reference!P$16*List!$H1214)+Reference!P$17,0)</f>
        <v>901</v>
      </c>
      <c r="X1214" s="36">
        <f>ROUND((Reference!Q$16*List!$H1214)+Reference!Q$17,0)</f>
        <v>451</v>
      </c>
      <c r="Y1214" s="37"/>
      <c r="Z1214" s="4" t="str">
        <f t="shared" si="37"/>
        <v>HANCOCK, Maine</v>
      </c>
      <c r="AA1214" s="31" t="s">
        <v>1830</v>
      </c>
      <c r="AB1214" s="38" t="s">
        <v>54</v>
      </c>
      <c r="AC1214" s="32" t="s">
        <v>3698</v>
      </c>
      <c r="AD1214" s="39"/>
      <c r="AE1214">
        <f t="shared" si="38"/>
        <v>0.8357</v>
      </c>
    </row>
    <row r="1215" spans="1:31" x14ac:dyDescent="0.35">
      <c r="A1215" s="28" t="s">
        <v>3708</v>
      </c>
      <c r="B1215" s="28" t="s">
        <v>3709</v>
      </c>
      <c r="C1215" s="29">
        <v>99920</v>
      </c>
      <c r="D1215" s="30" t="s">
        <v>132</v>
      </c>
      <c r="E1215" s="31" t="s">
        <v>3710</v>
      </c>
      <c r="F1215" s="55" t="s">
        <v>3698</v>
      </c>
      <c r="G1215" s="33" t="s">
        <v>64</v>
      </c>
      <c r="H1215" s="44">
        <v>0.8357</v>
      </c>
      <c r="I1215" s="35">
        <f>ROUND((Reference!B$16*List!$H1215)+Reference!B$17,0)</f>
        <v>985</v>
      </c>
      <c r="J1215" s="35">
        <f>ROUND((Reference!C$16*List!$H1215)+Reference!C$17,0)</f>
        <v>1470</v>
      </c>
      <c r="K1215" s="35">
        <f>ROUND((Reference!D$16*List!$H1215)+Reference!D$17,0)</f>
        <v>1761</v>
      </c>
      <c r="L1215" s="35">
        <f>ROUND((Reference!E$16*List!$H1215)+Reference!E$17,0)</f>
        <v>2177</v>
      </c>
      <c r="M1215" s="35">
        <f>ROUND((Reference!F$16*List!$H1215)+Reference!F$17,0)</f>
        <v>2268</v>
      </c>
      <c r="N1215" s="35">
        <f>ROUND((Reference!G$16*List!$H1215)+Reference!G$17,0)</f>
        <v>2568</v>
      </c>
      <c r="O1215" s="35">
        <f>ROUND((Reference!H$16*List!$H1215)+Reference!H$17,0)</f>
        <v>2666</v>
      </c>
      <c r="P1215" s="35">
        <f>ROUND((Reference!I$16*List!$H1215)+Reference!I$17,0)</f>
        <v>2771</v>
      </c>
      <c r="Q1215" s="35">
        <f>ROUND((Reference!J$16*List!$H1215)+Reference!J$17,0)</f>
        <v>3208</v>
      </c>
      <c r="R1215" s="35">
        <f>ROUND((Reference!K$16*List!$H1215)+Reference!K$17,0)</f>
        <v>3310</v>
      </c>
      <c r="S1215" s="35">
        <f>ROUND((Reference!L$16*List!$H1215)+Reference!L$17,0)</f>
        <v>3571</v>
      </c>
      <c r="T1215" s="35">
        <f>ROUND((Reference!M$16*List!$H1215)+Reference!M$17,0)</f>
        <v>4265</v>
      </c>
      <c r="U1215" s="35">
        <f>ROUND((Reference!N$16*List!$H1215)+Reference!N$17,0)</f>
        <v>17208</v>
      </c>
      <c r="V1215" s="36">
        <f>ROUND((Reference!O$16*List!$H1215)+Reference!O$17,0)</f>
        <v>640</v>
      </c>
      <c r="W1215" s="36">
        <f>ROUND((Reference!P$16*List!$H1215)+Reference!P$17,0)</f>
        <v>901</v>
      </c>
      <c r="X1215" s="36">
        <f>ROUND((Reference!Q$16*List!$H1215)+Reference!Q$17,0)</f>
        <v>451</v>
      </c>
      <c r="Y1215" s="37"/>
      <c r="Z1215" s="4" t="str">
        <f t="shared" si="37"/>
        <v>KENNEBEC, Maine</v>
      </c>
      <c r="AA1215" s="42" t="s">
        <v>3710</v>
      </c>
      <c r="AB1215" s="38" t="s">
        <v>54</v>
      </c>
      <c r="AC1215" s="43" t="s">
        <v>3698</v>
      </c>
      <c r="AD1215" s="45"/>
      <c r="AE1215">
        <f t="shared" si="38"/>
        <v>0.8357</v>
      </c>
    </row>
    <row r="1216" spans="1:31" x14ac:dyDescent="0.35">
      <c r="A1216" s="28" t="s">
        <v>3711</v>
      </c>
      <c r="B1216" s="28" t="s">
        <v>3712</v>
      </c>
      <c r="C1216" s="29">
        <v>99920</v>
      </c>
      <c r="D1216" s="30" t="s">
        <v>132</v>
      </c>
      <c r="E1216" s="31" t="s">
        <v>2330</v>
      </c>
      <c r="F1216" s="55" t="s">
        <v>3698</v>
      </c>
      <c r="G1216" s="33" t="s">
        <v>64</v>
      </c>
      <c r="H1216" s="40">
        <v>0.8357</v>
      </c>
      <c r="I1216" s="35">
        <f>ROUND((Reference!B$16*List!$H1216)+Reference!B$17,0)</f>
        <v>985</v>
      </c>
      <c r="J1216" s="35">
        <f>ROUND((Reference!C$16*List!$H1216)+Reference!C$17,0)</f>
        <v>1470</v>
      </c>
      <c r="K1216" s="35">
        <f>ROUND((Reference!D$16*List!$H1216)+Reference!D$17,0)</f>
        <v>1761</v>
      </c>
      <c r="L1216" s="35">
        <f>ROUND((Reference!E$16*List!$H1216)+Reference!E$17,0)</f>
        <v>2177</v>
      </c>
      <c r="M1216" s="35">
        <f>ROUND((Reference!F$16*List!$H1216)+Reference!F$17,0)</f>
        <v>2268</v>
      </c>
      <c r="N1216" s="35">
        <f>ROUND((Reference!G$16*List!$H1216)+Reference!G$17,0)</f>
        <v>2568</v>
      </c>
      <c r="O1216" s="35">
        <f>ROUND((Reference!H$16*List!$H1216)+Reference!H$17,0)</f>
        <v>2666</v>
      </c>
      <c r="P1216" s="35">
        <f>ROUND((Reference!I$16*List!$H1216)+Reference!I$17,0)</f>
        <v>2771</v>
      </c>
      <c r="Q1216" s="35">
        <f>ROUND((Reference!J$16*List!$H1216)+Reference!J$17,0)</f>
        <v>3208</v>
      </c>
      <c r="R1216" s="35">
        <f>ROUND((Reference!K$16*List!$H1216)+Reference!K$17,0)</f>
        <v>3310</v>
      </c>
      <c r="S1216" s="35">
        <f>ROUND((Reference!L$16*List!$H1216)+Reference!L$17,0)</f>
        <v>3571</v>
      </c>
      <c r="T1216" s="35">
        <f>ROUND((Reference!M$16*List!$H1216)+Reference!M$17,0)</f>
        <v>4265</v>
      </c>
      <c r="U1216" s="35">
        <f>ROUND((Reference!N$16*List!$H1216)+Reference!N$17,0)</f>
        <v>17208</v>
      </c>
      <c r="V1216" s="36">
        <f>ROUND((Reference!O$16*List!$H1216)+Reference!O$17,0)</f>
        <v>640</v>
      </c>
      <c r="W1216" s="36">
        <f>ROUND((Reference!P$16*List!$H1216)+Reference!P$17,0)</f>
        <v>901</v>
      </c>
      <c r="X1216" s="36">
        <f>ROUND((Reference!Q$16*List!$H1216)+Reference!Q$17,0)</f>
        <v>451</v>
      </c>
      <c r="Y1216" s="37"/>
      <c r="Z1216" s="4" t="str">
        <f t="shared" si="37"/>
        <v>KNOX, Maine</v>
      </c>
      <c r="AA1216" s="31" t="s">
        <v>2330</v>
      </c>
      <c r="AB1216" s="38" t="s">
        <v>54</v>
      </c>
      <c r="AC1216" s="32" t="s">
        <v>3698</v>
      </c>
      <c r="AD1216" s="39"/>
      <c r="AE1216">
        <f t="shared" si="38"/>
        <v>0.8357</v>
      </c>
    </row>
    <row r="1217" spans="1:31" x14ac:dyDescent="0.35">
      <c r="A1217" s="28" t="s">
        <v>3713</v>
      </c>
      <c r="B1217" s="28" t="s">
        <v>3714</v>
      </c>
      <c r="C1217" s="41">
        <v>99920</v>
      </c>
      <c r="D1217" s="30" t="s">
        <v>132</v>
      </c>
      <c r="E1217" s="42" t="s">
        <v>650</v>
      </c>
      <c r="F1217" s="55" t="s">
        <v>3698</v>
      </c>
      <c r="G1217" s="33" t="s">
        <v>64</v>
      </c>
      <c r="H1217" s="44">
        <v>0.8357</v>
      </c>
      <c r="I1217" s="35">
        <f>ROUND((Reference!B$16*List!$H1217)+Reference!B$17,0)</f>
        <v>985</v>
      </c>
      <c r="J1217" s="35">
        <f>ROUND((Reference!C$16*List!$H1217)+Reference!C$17,0)</f>
        <v>1470</v>
      </c>
      <c r="K1217" s="35">
        <f>ROUND((Reference!D$16*List!$H1217)+Reference!D$17,0)</f>
        <v>1761</v>
      </c>
      <c r="L1217" s="35">
        <f>ROUND((Reference!E$16*List!$H1217)+Reference!E$17,0)</f>
        <v>2177</v>
      </c>
      <c r="M1217" s="35">
        <f>ROUND((Reference!F$16*List!$H1217)+Reference!F$17,0)</f>
        <v>2268</v>
      </c>
      <c r="N1217" s="35">
        <f>ROUND((Reference!G$16*List!$H1217)+Reference!G$17,0)</f>
        <v>2568</v>
      </c>
      <c r="O1217" s="35">
        <f>ROUND((Reference!H$16*List!$H1217)+Reference!H$17,0)</f>
        <v>2666</v>
      </c>
      <c r="P1217" s="35">
        <f>ROUND((Reference!I$16*List!$H1217)+Reference!I$17,0)</f>
        <v>2771</v>
      </c>
      <c r="Q1217" s="35">
        <f>ROUND((Reference!J$16*List!$H1217)+Reference!J$17,0)</f>
        <v>3208</v>
      </c>
      <c r="R1217" s="35">
        <f>ROUND((Reference!K$16*List!$H1217)+Reference!K$17,0)</f>
        <v>3310</v>
      </c>
      <c r="S1217" s="35">
        <f>ROUND((Reference!L$16*List!$H1217)+Reference!L$17,0)</f>
        <v>3571</v>
      </c>
      <c r="T1217" s="35">
        <f>ROUND((Reference!M$16*List!$H1217)+Reference!M$17,0)</f>
        <v>4265</v>
      </c>
      <c r="U1217" s="35">
        <f>ROUND((Reference!N$16*List!$H1217)+Reference!N$17,0)</f>
        <v>17208</v>
      </c>
      <c r="V1217" s="36">
        <f>ROUND((Reference!O$16*List!$H1217)+Reference!O$17,0)</f>
        <v>640</v>
      </c>
      <c r="W1217" s="36">
        <f>ROUND((Reference!P$16*List!$H1217)+Reference!P$17,0)</f>
        <v>901</v>
      </c>
      <c r="X1217" s="36">
        <f>ROUND((Reference!Q$16*List!$H1217)+Reference!Q$17,0)</f>
        <v>451</v>
      </c>
      <c r="Y1217" s="37"/>
      <c r="Z1217" s="4" t="str">
        <f t="shared" si="37"/>
        <v>LINCOLN, Maine</v>
      </c>
      <c r="AA1217" s="42" t="s">
        <v>650</v>
      </c>
      <c r="AB1217" s="38" t="s">
        <v>54</v>
      </c>
      <c r="AC1217" s="43" t="s">
        <v>3698</v>
      </c>
      <c r="AD1217" s="45"/>
      <c r="AE1217">
        <f t="shared" si="38"/>
        <v>0.8357</v>
      </c>
    </row>
    <row r="1218" spans="1:31" x14ac:dyDescent="0.35">
      <c r="A1218" s="28" t="s">
        <v>3715</v>
      </c>
      <c r="B1218" s="28" t="s">
        <v>3716</v>
      </c>
      <c r="C1218" s="29">
        <v>99920</v>
      </c>
      <c r="D1218" s="30" t="s">
        <v>132</v>
      </c>
      <c r="E1218" s="31" t="s">
        <v>3717</v>
      </c>
      <c r="F1218" s="55" t="s">
        <v>3698</v>
      </c>
      <c r="G1218" s="33" t="s">
        <v>64</v>
      </c>
      <c r="H1218" s="44">
        <v>0.8357</v>
      </c>
      <c r="I1218" s="35">
        <f>ROUND((Reference!B$16*List!$H1218)+Reference!B$17,0)</f>
        <v>985</v>
      </c>
      <c r="J1218" s="35">
        <f>ROUND((Reference!C$16*List!$H1218)+Reference!C$17,0)</f>
        <v>1470</v>
      </c>
      <c r="K1218" s="35">
        <f>ROUND((Reference!D$16*List!$H1218)+Reference!D$17,0)</f>
        <v>1761</v>
      </c>
      <c r="L1218" s="35">
        <f>ROUND((Reference!E$16*List!$H1218)+Reference!E$17,0)</f>
        <v>2177</v>
      </c>
      <c r="M1218" s="35">
        <f>ROUND((Reference!F$16*List!$H1218)+Reference!F$17,0)</f>
        <v>2268</v>
      </c>
      <c r="N1218" s="35">
        <f>ROUND((Reference!G$16*List!$H1218)+Reference!G$17,0)</f>
        <v>2568</v>
      </c>
      <c r="O1218" s="35">
        <f>ROUND((Reference!H$16*List!$H1218)+Reference!H$17,0)</f>
        <v>2666</v>
      </c>
      <c r="P1218" s="35">
        <f>ROUND((Reference!I$16*List!$H1218)+Reference!I$17,0)</f>
        <v>2771</v>
      </c>
      <c r="Q1218" s="35">
        <f>ROUND((Reference!J$16*List!$H1218)+Reference!J$17,0)</f>
        <v>3208</v>
      </c>
      <c r="R1218" s="35">
        <f>ROUND((Reference!K$16*List!$H1218)+Reference!K$17,0)</f>
        <v>3310</v>
      </c>
      <c r="S1218" s="35">
        <f>ROUND((Reference!L$16*List!$H1218)+Reference!L$17,0)</f>
        <v>3571</v>
      </c>
      <c r="T1218" s="35">
        <f>ROUND((Reference!M$16*List!$H1218)+Reference!M$17,0)</f>
        <v>4265</v>
      </c>
      <c r="U1218" s="35">
        <f>ROUND((Reference!N$16*List!$H1218)+Reference!N$17,0)</f>
        <v>17208</v>
      </c>
      <c r="V1218" s="36">
        <f>ROUND((Reference!O$16*List!$H1218)+Reference!O$17,0)</f>
        <v>640</v>
      </c>
      <c r="W1218" s="36">
        <f>ROUND((Reference!P$16*List!$H1218)+Reference!P$17,0)</f>
        <v>901</v>
      </c>
      <c r="X1218" s="36">
        <f>ROUND((Reference!Q$16*List!$H1218)+Reference!Q$17,0)</f>
        <v>451</v>
      </c>
      <c r="Y1218" s="37"/>
      <c r="Z1218" s="4" t="str">
        <f t="shared" si="37"/>
        <v>OXFORD, Maine</v>
      </c>
      <c r="AA1218" s="42" t="s">
        <v>3717</v>
      </c>
      <c r="AB1218" s="38" t="s">
        <v>54</v>
      </c>
      <c r="AC1218" s="43" t="s">
        <v>3698</v>
      </c>
      <c r="AD1218" s="45"/>
      <c r="AE1218">
        <f t="shared" si="38"/>
        <v>0.8357</v>
      </c>
    </row>
    <row r="1219" spans="1:31" x14ac:dyDescent="0.35">
      <c r="A1219" s="28" t="s">
        <v>3718</v>
      </c>
      <c r="B1219" s="28" t="s">
        <v>3719</v>
      </c>
      <c r="C1219" s="41">
        <v>12620</v>
      </c>
      <c r="D1219" s="30" t="s">
        <v>374</v>
      </c>
      <c r="E1219" s="42" t="s">
        <v>3720</v>
      </c>
      <c r="F1219" s="54" t="s">
        <v>3698</v>
      </c>
      <c r="G1219" s="33" t="s">
        <v>53</v>
      </c>
      <c r="H1219" s="44">
        <v>0.92170000000000007</v>
      </c>
      <c r="I1219" s="35">
        <f>ROUND((Reference!B$16*List!$H1219)+Reference!B$17,0)</f>
        <v>1059</v>
      </c>
      <c r="J1219" s="35">
        <f>ROUND((Reference!C$16*List!$H1219)+Reference!C$17,0)</f>
        <v>1580</v>
      </c>
      <c r="K1219" s="35">
        <f>ROUND((Reference!D$16*List!$H1219)+Reference!D$17,0)</f>
        <v>1893</v>
      </c>
      <c r="L1219" s="35">
        <f>ROUND((Reference!E$16*List!$H1219)+Reference!E$17,0)</f>
        <v>2340</v>
      </c>
      <c r="M1219" s="35">
        <f>ROUND((Reference!F$16*List!$H1219)+Reference!F$17,0)</f>
        <v>2438</v>
      </c>
      <c r="N1219" s="35">
        <f>ROUND((Reference!G$16*List!$H1219)+Reference!G$17,0)</f>
        <v>2760</v>
      </c>
      <c r="O1219" s="35">
        <f>ROUND((Reference!H$16*List!$H1219)+Reference!H$17,0)</f>
        <v>2865</v>
      </c>
      <c r="P1219" s="35">
        <f>ROUND((Reference!I$16*List!$H1219)+Reference!I$17,0)</f>
        <v>2978</v>
      </c>
      <c r="Q1219" s="35">
        <f>ROUND((Reference!J$16*List!$H1219)+Reference!J$17,0)</f>
        <v>3448</v>
      </c>
      <c r="R1219" s="35">
        <f>ROUND((Reference!K$16*List!$H1219)+Reference!K$17,0)</f>
        <v>3557</v>
      </c>
      <c r="S1219" s="35">
        <f>ROUND((Reference!L$16*List!$H1219)+Reference!L$17,0)</f>
        <v>3838</v>
      </c>
      <c r="T1219" s="35">
        <f>ROUND((Reference!M$16*List!$H1219)+Reference!M$17,0)</f>
        <v>4584</v>
      </c>
      <c r="U1219" s="35">
        <f>ROUND((Reference!N$16*List!$H1219)+Reference!N$17,0)</f>
        <v>18495</v>
      </c>
      <c r="V1219" s="36">
        <f>ROUND((Reference!O$16*List!$H1219)+Reference!O$17,0)</f>
        <v>688</v>
      </c>
      <c r="W1219" s="36">
        <f>ROUND((Reference!P$16*List!$H1219)+Reference!P$17,0)</f>
        <v>969</v>
      </c>
      <c r="X1219" s="36">
        <f>ROUND((Reference!Q$16*List!$H1219)+Reference!Q$17,0)</f>
        <v>484</v>
      </c>
      <c r="Y1219" s="37"/>
      <c r="Z1219" s="4" t="str">
        <f t="shared" si="37"/>
        <v>PENOBSCOT, Maine</v>
      </c>
      <c r="AA1219" s="42" t="s">
        <v>3720</v>
      </c>
      <c r="AB1219" s="38" t="s">
        <v>54</v>
      </c>
      <c r="AC1219" s="43" t="s">
        <v>3698</v>
      </c>
      <c r="AD1219" s="45"/>
      <c r="AE1219">
        <f t="shared" si="38"/>
        <v>0.92170000000000007</v>
      </c>
    </row>
    <row r="1220" spans="1:31" x14ac:dyDescent="0.35">
      <c r="A1220" s="28" t="s">
        <v>3721</v>
      </c>
      <c r="B1220" s="28" t="s">
        <v>3722</v>
      </c>
      <c r="C1220" s="29">
        <v>99920</v>
      </c>
      <c r="D1220" s="30" t="s">
        <v>132</v>
      </c>
      <c r="E1220" s="31" t="s">
        <v>3723</v>
      </c>
      <c r="F1220" s="55" t="s">
        <v>3698</v>
      </c>
      <c r="G1220" s="33" t="s">
        <v>64</v>
      </c>
      <c r="H1220" s="44">
        <v>0.8357</v>
      </c>
      <c r="I1220" s="35">
        <f>ROUND((Reference!B$16*List!$H1220)+Reference!B$17,0)</f>
        <v>985</v>
      </c>
      <c r="J1220" s="35">
        <f>ROUND((Reference!C$16*List!$H1220)+Reference!C$17,0)</f>
        <v>1470</v>
      </c>
      <c r="K1220" s="35">
        <f>ROUND((Reference!D$16*List!$H1220)+Reference!D$17,0)</f>
        <v>1761</v>
      </c>
      <c r="L1220" s="35">
        <f>ROUND((Reference!E$16*List!$H1220)+Reference!E$17,0)</f>
        <v>2177</v>
      </c>
      <c r="M1220" s="35">
        <f>ROUND((Reference!F$16*List!$H1220)+Reference!F$17,0)</f>
        <v>2268</v>
      </c>
      <c r="N1220" s="35">
        <f>ROUND((Reference!G$16*List!$H1220)+Reference!G$17,0)</f>
        <v>2568</v>
      </c>
      <c r="O1220" s="35">
        <f>ROUND((Reference!H$16*List!$H1220)+Reference!H$17,0)</f>
        <v>2666</v>
      </c>
      <c r="P1220" s="35">
        <f>ROUND((Reference!I$16*List!$H1220)+Reference!I$17,0)</f>
        <v>2771</v>
      </c>
      <c r="Q1220" s="35">
        <f>ROUND((Reference!J$16*List!$H1220)+Reference!J$17,0)</f>
        <v>3208</v>
      </c>
      <c r="R1220" s="35">
        <f>ROUND((Reference!K$16*List!$H1220)+Reference!K$17,0)</f>
        <v>3310</v>
      </c>
      <c r="S1220" s="35">
        <f>ROUND((Reference!L$16*List!$H1220)+Reference!L$17,0)</f>
        <v>3571</v>
      </c>
      <c r="T1220" s="35">
        <f>ROUND((Reference!M$16*List!$H1220)+Reference!M$17,0)</f>
        <v>4265</v>
      </c>
      <c r="U1220" s="35">
        <f>ROUND((Reference!N$16*List!$H1220)+Reference!N$17,0)</f>
        <v>17208</v>
      </c>
      <c r="V1220" s="36">
        <f>ROUND((Reference!O$16*List!$H1220)+Reference!O$17,0)</f>
        <v>640</v>
      </c>
      <c r="W1220" s="36">
        <f>ROUND((Reference!P$16*List!$H1220)+Reference!P$17,0)</f>
        <v>901</v>
      </c>
      <c r="X1220" s="36">
        <f>ROUND((Reference!Q$16*List!$H1220)+Reference!Q$17,0)</f>
        <v>451</v>
      </c>
      <c r="Y1220" s="37"/>
      <c r="Z1220" s="4" t="str">
        <f t="shared" si="37"/>
        <v>PISCATAQUIS, Maine</v>
      </c>
      <c r="AA1220" s="42" t="s">
        <v>3723</v>
      </c>
      <c r="AB1220" s="38" t="s">
        <v>54</v>
      </c>
      <c r="AC1220" s="43" t="s">
        <v>3698</v>
      </c>
      <c r="AD1220" s="45"/>
      <c r="AE1220">
        <f t="shared" si="38"/>
        <v>0.8357</v>
      </c>
    </row>
    <row r="1221" spans="1:31" x14ac:dyDescent="0.35">
      <c r="A1221" s="28" t="s">
        <v>3724</v>
      </c>
      <c r="B1221" s="28" t="s">
        <v>3725</v>
      </c>
      <c r="C1221" s="29">
        <v>38860</v>
      </c>
      <c r="D1221" s="30" t="s">
        <v>1411</v>
      </c>
      <c r="E1221" s="31" t="s">
        <v>3726</v>
      </c>
      <c r="F1221" s="54" t="s">
        <v>3698</v>
      </c>
      <c r="G1221" s="33" t="s">
        <v>53</v>
      </c>
      <c r="H1221" s="44">
        <v>0.98810000000000009</v>
      </c>
      <c r="I1221" s="35">
        <f>ROUND((Reference!B$16*List!$H1221)+Reference!B$17,0)</f>
        <v>1116</v>
      </c>
      <c r="J1221" s="35">
        <f>ROUND((Reference!C$16*List!$H1221)+Reference!C$17,0)</f>
        <v>1665</v>
      </c>
      <c r="K1221" s="35">
        <f>ROUND((Reference!D$16*List!$H1221)+Reference!D$17,0)</f>
        <v>1995</v>
      </c>
      <c r="L1221" s="35">
        <f>ROUND((Reference!E$16*List!$H1221)+Reference!E$17,0)</f>
        <v>2466</v>
      </c>
      <c r="M1221" s="35">
        <f>ROUND((Reference!F$16*List!$H1221)+Reference!F$17,0)</f>
        <v>2569</v>
      </c>
      <c r="N1221" s="35">
        <f>ROUND((Reference!G$16*List!$H1221)+Reference!G$17,0)</f>
        <v>2908</v>
      </c>
      <c r="O1221" s="35">
        <f>ROUND((Reference!H$16*List!$H1221)+Reference!H$17,0)</f>
        <v>3019</v>
      </c>
      <c r="P1221" s="35">
        <f>ROUND((Reference!I$16*List!$H1221)+Reference!I$17,0)</f>
        <v>3138</v>
      </c>
      <c r="Q1221" s="35">
        <f>ROUND((Reference!J$16*List!$H1221)+Reference!J$17,0)</f>
        <v>3633</v>
      </c>
      <c r="R1221" s="35">
        <f>ROUND((Reference!K$16*List!$H1221)+Reference!K$17,0)</f>
        <v>3748</v>
      </c>
      <c r="S1221" s="35">
        <f>ROUND((Reference!L$16*List!$H1221)+Reference!L$17,0)</f>
        <v>4044</v>
      </c>
      <c r="T1221" s="35">
        <f>ROUND((Reference!M$16*List!$H1221)+Reference!M$17,0)</f>
        <v>4830</v>
      </c>
      <c r="U1221" s="35">
        <f>ROUND((Reference!N$16*List!$H1221)+Reference!N$17,0)</f>
        <v>19489</v>
      </c>
      <c r="V1221" s="36">
        <f>ROUND((Reference!O$16*List!$H1221)+Reference!O$17,0)</f>
        <v>724</v>
      </c>
      <c r="W1221" s="36">
        <f>ROUND((Reference!P$16*List!$H1221)+Reference!P$17,0)</f>
        <v>1021</v>
      </c>
      <c r="X1221" s="36">
        <f>ROUND((Reference!Q$16*List!$H1221)+Reference!Q$17,0)</f>
        <v>510</v>
      </c>
      <c r="Y1221" s="37"/>
      <c r="Z1221" s="4" t="str">
        <f t="shared" si="37"/>
        <v>SAGADAHOC, Maine</v>
      </c>
      <c r="AA1221" s="42" t="s">
        <v>3726</v>
      </c>
      <c r="AB1221" s="38" t="s">
        <v>54</v>
      </c>
      <c r="AC1221" s="43" t="s">
        <v>3698</v>
      </c>
      <c r="AD1221" s="45"/>
      <c r="AE1221">
        <f t="shared" si="38"/>
        <v>0.98810000000000009</v>
      </c>
    </row>
    <row r="1222" spans="1:31" x14ac:dyDescent="0.35">
      <c r="A1222" s="28" t="s">
        <v>3727</v>
      </c>
      <c r="B1222" s="28" t="s">
        <v>3728</v>
      </c>
      <c r="C1222" s="41">
        <v>99920</v>
      </c>
      <c r="D1222" s="30" t="s">
        <v>132</v>
      </c>
      <c r="E1222" s="42" t="s">
        <v>3729</v>
      </c>
      <c r="F1222" s="55" t="s">
        <v>3698</v>
      </c>
      <c r="G1222" s="33" t="s">
        <v>64</v>
      </c>
      <c r="H1222" s="44">
        <v>0.8357</v>
      </c>
      <c r="I1222" s="35">
        <f>ROUND((Reference!B$16*List!$H1222)+Reference!B$17,0)</f>
        <v>985</v>
      </c>
      <c r="J1222" s="35">
        <f>ROUND((Reference!C$16*List!$H1222)+Reference!C$17,0)</f>
        <v>1470</v>
      </c>
      <c r="K1222" s="35">
        <f>ROUND((Reference!D$16*List!$H1222)+Reference!D$17,0)</f>
        <v>1761</v>
      </c>
      <c r="L1222" s="35">
        <f>ROUND((Reference!E$16*List!$H1222)+Reference!E$17,0)</f>
        <v>2177</v>
      </c>
      <c r="M1222" s="35">
        <f>ROUND((Reference!F$16*List!$H1222)+Reference!F$17,0)</f>
        <v>2268</v>
      </c>
      <c r="N1222" s="35">
        <f>ROUND((Reference!G$16*List!$H1222)+Reference!G$17,0)</f>
        <v>2568</v>
      </c>
      <c r="O1222" s="35">
        <f>ROUND((Reference!H$16*List!$H1222)+Reference!H$17,0)</f>
        <v>2666</v>
      </c>
      <c r="P1222" s="35">
        <f>ROUND((Reference!I$16*List!$H1222)+Reference!I$17,0)</f>
        <v>2771</v>
      </c>
      <c r="Q1222" s="35">
        <f>ROUND((Reference!J$16*List!$H1222)+Reference!J$17,0)</f>
        <v>3208</v>
      </c>
      <c r="R1222" s="35">
        <f>ROUND((Reference!K$16*List!$H1222)+Reference!K$17,0)</f>
        <v>3310</v>
      </c>
      <c r="S1222" s="35">
        <f>ROUND((Reference!L$16*List!$H1222)+Reference!L$17,0)</f>
        <v>3571</v>
      </c>
      <c r="T1222" s="35">
        <f>ROUND((Reference!M$16*List!$H1222)+Reference!M$17,0)</f>
        <v>4265</v>
      </c>
      <c r="U1222" s="35">
        <f>ROUND((Reference!N$16*List!$H1222)+Reference!N$17,0)</f>
        <v>17208</v>
      </c>
      <c r="V1222" s="36">
        <f>ROUND((Reference!O$16*List!$H1222)+Reference!O$17,0)</f>
        <v>640</v>
      </c>
      <c r="W1222" s="36">
        <f>ROUND((Reference!P$16*List!$H1222)+Reference!P$17,0)</f>
        <v>901</v>
      </c>
      <c r="X1222" s="36">
        <f>ROUND((Reference!Q$16*List!$H1222)+Reference!Q$17,0)</f>
        <v>451</v>
      </c>
      <c r="Y1222" s="37"/>
      <c r="Z1222" s="4" t="str">
        <f t="shared" si="37"/>
        <v>SOMERSET, Maine</v>
      </c>
      <c r="AA1222" s="42" t="s">
        <v>3729</v>
      </c>
      <c r="AB1222" s="38" t="s">
        <v>54</v>
      </c>
      <c r="AC1222" s="43" t="s">
        <v>3698</v>
      </c>
      <c r="AD1222" s="45"/>
      <c r="AE1222">
        <f t="shared" si="38"/>
        <v>0.8357</v>
      </c>
    </row>
    <row r="1223" spans="1:31" x14ac:dyDescent="0.35">
      <c r="A1223" s="28" t="s">
        <v>3730</v>
      </c>
      <c r="B1223" s="28" t="s">
        <v>3731</v>
      </c>
      <c r="C1223" s="29">
        <v>99920</v>
      </c>
      <c r="D1223" s="30" t="s">
        <v>132</v>
      </c>
      <c r="E1223" s="31" t="s">
        <v>3732</v>
      </c>
      <c r="F1223" s="55" t="s">
        <v>3698</v>
      </c>
      <c r="G1223" s="33" t="s">
        <v>64</v>
      </c>
      <c r="H1223" s="40">
        <v>0.8357</v>
      </c>
      <c r="I1223" s="35">
        <f>ROUND((Reference!B$16*List!$H1223)+Reference!B$17,0)</f>
        <v>985</v>
      </c>
      <c r="J1223" s="35">
        <f>ROUND((Reference!C$16*List!$H1223)+Reference!C$17,0)</f>
        <v>1470</v>
      </c>
      <c r="K1223" s="35">
        <f>ROUND((Reference!D$16*List!$H1223)+Reference!D$17,0)</f>
        <v>1761</v>
      </c>
      <c r="L1223" s="35">
        <f>ROUND((Reference!E$16*List!$H1223)+Reference!E$17,0)</f>
        <v>2177</v>
      </c>
      <c r="M1223" s="35">
        <f>ROUND((Reference!F$16*List!$H1223)+Reference!F$17,0)</f>
        <v>2268</v>
      </c>
      <c r="N1223" s="35">
        <f>ROUND((Reference!G$16*List!$H1223)+Reference!G$17,0)</f>
        <v>2568</v>
      </c>
      <c r="O1223" s="35">
        <f>ROUND((Reference!H$16*List!$H1223)+Reference!H$17,0)</f>
        <v>2666</v>
      </c>
      <c r="P1223" s="35">
        <f>ROUND((Reference!I$16*List!$H1223)+Reference!I$17,0)</f>
        <v>2771</v>
      </c>
      <c r="Q1223" s="35">
        <f>ROUND((Reference!J$16*List!$H1223)+Reference!J$17,0)</f>
        <v>3208</v>
      </c>
      <c r="R1223" s="35">
        <f>ROUND((Reference!K$16*List!$H1223)+Reference!K$17,0)</f>
        <v>3310</v>
      </c>
      <c r="S1223" s="35">
        <f>ROUND((Reference!L$16*List!$H1223)+Reference!L$17,0)</f>
        <v>3571</v>
      </c>
      <c r="T1223" s="35">
        <f>ROUND((Reference!M$16*List!$H1223)+Reference!M$17,0)</f>
        <v>4265</v>
      </c>
      <c r="U1223" s="35">
        <f>ROUND((Reference!N$16*List!$H1223)+Reference!N$17,0)</f>
        <v>17208</v>
      </c>
      <c r="V1223" s="36">
        <f>ROUND((Reference!O$16*List!$H1223)+Reference!O$17,0)</f>
        <v>640</v>
      </c>
      <c r="W1223" s="36">
        <f>ROUND((Reference!P$16*List!$H1223)+Reference!P$17,0)</f>
        <v>901</v>
      </c>
      <c r="X1223" s="36">
        <f>ROUND((Reference!Q$16*List!$H1223)+Reference!Q$17,0)</f>
        <v>451</v>
      </c>
      <c r="Y1223" s="37"/>
      <c r="Z1223" s="4" t="str">
        <f t="shared" si="37"/>
        <v>WALDO, Maine</v>
      </c>
      <c r="AA1223" s="31" t="s">
        <v>3732</v>
      </c>
      <c r="AB1223" s="38" t="s">
        <v>54</v>
      </c>
      <c r="AC1223" s="32" t="s">
        <v>3698</v>
      </c>
      <c r="AD1223" s="39"/>
      <c r="AE1223">
        <f t="shared" si="38"/>
        <v>0.8357</v>
      </c>
    </row>
    <row r="1224" spans="1:31" x14ac:dyDescent="0.35">
      <c r="A1224" s="28" t="s">
        <v>3733</v>
      </c>
      <c r="B1224" s="28" t="s">
        <v>3734</v>
      </c>
      <c r="C1224" s="29">
        <v>99920</v>
      </c>
      <c r="D1224" s="30" t="s">
        <v>132</v>
      </c>
      <c r="E1224" s="31" t="s">
        <v>259</v>
      </c>
      <c r="F1224" s="55" t="s">
        <v>3698</v>
      </c>
      <c r="G1224" s="33" t="s">
        <v>64</v>
      </c>
      <c r="H1224" s="44">
        <v>0.8357</v>
      </c>
      <c r="I1224" s="35">
        <f>ROUND((Reference!B$16*List!$H1224)+Reference!B$17,0)</f>
        <v>985</v>
      </c>
      <c r="J1224" s="35">
        <f>ROUND((Reference!C$16*List!$H1224)+Reference!C$17,0)</f>
        <v>1470</v>
      </c>
      <c r="K1224" s="35">
        <f>ROUND((Reference!D$16*List!$H1224)+Reference!D$17,0)</f>
        <v>1761</v>
      </c>
      <c r="L1224" s="35">
        <f>ROUND((Reference!E$16*List!$H1224)+Reference!E$17,0)</f>
        <v>2177</v>
      </c>
      <c r="M1224" s="35">
        <f>ROUND((Reference!F$16*List!$H1224)+Reference!F$17,0)</f>
        <v>2268</v>
      </c>
      <c r="N1224" s="35">
        <f>ROUND((Reference!G$16*List!$H1224)+Reference!G$17,0)</f>
        <v>2568</v>
      </c>
      <c r="O1224" s="35">
        <f>ROUND((Reference!H$16*List!$H1224)+Reference!H$17,0)</f>
        <v>2666</v>
      </c>
      <c r="P1224" s="35">
        <f>ROUND((Reference!I$16*List!$H1224)+Reference!I$17,0)</f>
        <v>2771</v>
      </c>
      <c r="Q1224" s="35">
        <f>ROUND((Reference!J$16*List!$H1224)+Reference!J$17,0)</f>
        <v>3208</v>
      </c>
      <c r="R1224" s="35">
        <f>ROUND((Reference!K$16*List!$H1224)+Reference!K$17,0)</f>
        <v>3310</v>
      </c>
      <c r="S1224" s="35">
        <f>ROUND((Reference!L$16*List!$H1224)+Reference!L$17,0)</f>
        <v>3571</v>
      </c>
      <c r="T1224" s="35">
        <f>ROUND((Reference!M$16*List!$H1224)+Reference!M$17,0)</f>
        <v>4265</v>
      </c>
      <c r="U1224" s="35">
        <f>ROUND((Reference!N$16*List!$H1224)+Reference!N$17,0)</f>
        <v>17208</v>
      </c>
      <c r="V1224" s="36">
        <f>ROUND((Reference!O$16*List!$H1224)+Reference!O$17,0)</f>
        <v>640</v>
      </c>
      <c r="W1224" s="36">
        <f>ROUND((Reference!P$16*List!$H1224)+Reference!P$17,0)</f>
        <v>901</v>
      </c>
      <c r="X1224" s="36">
        <f>ROUND((Reference!Q$16*List!$H1224)+Reference!Q$17,0)</f>
        <v>451</v>
      </c>
      <c r="Y1224" s="37"/>
      <c r="Z1224" s="4" t="str">
        <f t="shared" si="37"/>
        <v>WASHINGTON, Maine</v>
      </c>
      <c r="AA1224" s="42" t="s">
        <v>259</v>
      </c>
      <c r="AB1224" s="38" t="s">
        <v>54</v>
      </c>
      <c r="AC1224" s="43" t="s">
        <v>3698</v>
      </c>
      <c r="AD1224" s="45"/>
      <c r="AE1224">
        <f t="shared" si="38"/>
        <v>0.8357</v>
      </c>
    </row>
    <row r="1225" spans="1:31" x14ac:dyDescent="0.35">
      <c r="A1225" s="28" t="s">
        <v>3735</v>
      </c>
      <c r="B1225" s="28" t="s">
        <v>3736</v>
      </c>
      <c r="C1225" s="29">
        <v>38860</v>
      </c>
      <c r="D1225" s="30" t="s">
        <v>1411</v>
      </c>
      <c r="E1225" s="31" t="s">
        <v>3737</v>
      </c>
      <c r="F1225" s="54" t="s">
        <v>3698</v>
      </c>
      <c r="G1225" s="33" t="s">
        <v>53</v>
      </c>
      <c r="H1225" s="40">
        <v>0.98810000000000009</v>
      </c>
      <c r="I1225" s="35">
        <f>ROUND((Reference!B$16*List!$H1225)+Reference!B$17,0)</f>
        <v>1116</v>
      </c>
      <c r="J1225" s="35">
        <f>ROUND((Reference!C$16*List!$H1225)+Reference!C$17,0)</f>
        <v>1665</v>
      </c>
      <c r="K1225" s="35">
        <f>ROUND((Reference!D$16*List!$H1225)+Reference!D$17,0)</f>
        <v>1995</v>
      </c>
      <c r="L1225" s="35">
        <f>ROUND((Reference!E$16*List!$H1225)+Reference!E$17,0)</f>
        <v>2466</v>
      </c>
      <c r="M1225" s="35">
        <f>ROUND((Reference!F$16*List!$H1225)+Reference!F$17,0)</f>
        <v>2569</v>
      </c>
      <c r="N1225" s="35">
        <f>ROUND((Reference!G$16*List!$H1225)+Reference!G$17,0)</f>
        <v>2908</v>
      </c>
      <c r="O1225" s="35">
        <f>ROUND((Reference!H$16*List!$H1225)+Reference!H$17,0)</f>
        <v>3019</v>
      </c>
      <c r="P1225" s="35">
        <f>ROUND((Reference!I$16*List!$H1225)+Reference!I$17,0)</f>
        <v>3138</v>
      </c>
      <c r="Q1225" s="35">
        <f>ROUND((Reference!J$16*List!$H1225)+Reference!J$17,0)</f>
        <v>3633</v>
      </c>
      <c r="R1225" s="35">
        <f>ROUND((Reference!K$16*List!$H1225)+Reference!K$17,0)</f>
        <v>3748</v>
      </c>
      <c r="S1225" s="35">
        <f>ROUND((Reference!L$16*List!$H1225)+Reference!L$17,0)</f>
        <v>4044</v>
      </c>
      <c r="T1225" s="35">
        <f>ROUND((Reference!M$16*List!$H1225)+Reference!M$17,0)</f>
        <v>4830</v>
      </c>
      <c r="U1225" s="35">
        <f>ROUND((Reference!N$16*List!$H1225)+Reference!N$17,0)</f>
        <v>19489</v>
      </c>
      <c r="V1225" s="36">
        <f>ROUND((Reference!O$16*List!$H1225)+Reference!O$17,0)</f>
        <v>724</v>
      </c>
      <c r="W1225" s="36">
        <f>ROUND((Reference!P$16*List!$H1225)+Reference!P$17,0)</f>
        <v>1021</v>
      </c>
      <c r="X1225" s="36">
        <f>ROUND((Reference!Q$16*List!$H1225)+Reference!Q$17,0)</f>
        <v>510</v>
      </c>
      <c r="Y1225" s="37"/>
      <c r="Z1225" s="4" t="str">
        <f t="shared" si="37"/>
        <v>YORK, Maine</v>
      </c>
      <c r="AA1225" s="31" t="s">
        <v>3737</v>
      </c>
      <c r="AB1225" s="38" t="s">
        <v>54</v>
      </c>
      <c r="AC1225" s="32" t="s">
        <v>3698</v>
      </c>
      <c r="AD1225" s="39"/>
      <c r="AE1225">
        <f t="shared" si="38"/>
        <v>0.98810000000000009</v>
      </c>
    </row>
    <row r="1226" spans="1:31" x14ac:dyDescent="0.35">
      <c r="A1226" s="28" t="s">
        <v>3738</v>
      </c>
      <c r="B1226" s="28" t="s">
        <v>3739</v>
      </c>
      <c r="C1226" s="29">
        <v>99920</v>
      </c>
      <c r="D1226" s="30" t="s">
        <v>132</v>
      </c>
      <c r="E1226" s="31" t="s">
        <v>334</v>
      </c>
      <c r="F1226" s="54" t="s">
        <v>3698</v>
      </c>
      <c r="G1226" s="33" t="s">
        <v>64</v>
      </c>
      <c r="H1226" s="44">
        <v>0.8357</v>
      </c>
      <c r="I1226" s="35">
        <f>ROUND((Reference!B$16*List!$H1226)+Reference!B$17,0)</f>
        <v>985</v>
      </c>
      <c r="J1226" s="35">
        <f>ROUND((Reference!C$16*List!$H1226)+Reference!C$17,0)</f>
        <v>1470</v>
      </c>
      <c r="K1226" s="35">
        <f>ROUND((Reference!D$16*List!$H1226)+Reference!D$17,0)</f>
        <v>1761</v>
      </c>
      <c r="L1226" s="35">
        <f>ROUND((Reference!E$16*List!$H1226)+Reference!E$17,0)</f>
        <v>2177</v>
      </c>
      <c r="M1226" s="35">
        <f>ROUND((Reference!F$16*List!$H1226)+Reference!F$17,0)</f>
        <v>2268</v>
      </c>
      <c r="N1226" s="35">
        <f>ROUND((Reference!G$16*List!$H1226)+Reference!G$17,0)</f>
        <v>2568</v>
      </c>
      <c r="O1226" s="35">
        <f>ROUND((Reference!H$16*List!$H1226)+Reference!H$17,0)</f>
        <v>2666</v>
      </c>
      <c r="P1226" s="35">
        <f>ROUND((Reference!I$16*List!$H1226)+Reference!I$17,0)</f>
        <v>2771</v>
      </c>
      <c r="Q1226" s="35">
        <f>ROUND((Reference!J$16*List!$H1226)+Reference!J$17,0)</f>
        <v>3208</v>
      </c>
      <c r="R1226" s="35">
        <f>ROUND((Reference!K$16*List!$H1226)+Reference!K$17,0)</f>
        <v>3310</v>
      </c>
      <c r="S1226" s="35">
        <f>ROUND((Reference!L$16*List!$H1226)+Reference!L$17,0)</f>
        <v>3571</v>
      </c>
      <c r="T1226" s="35">
        <f>ROUND((Reference!M$16*List!$H1226)+Reference!M$17,0)</f>
        <v>4265</v>
      </c>
      <c r="U1226" s="35">
        <f>ROUND((Reference!N$16*List!$H1226)+Reference!N$17,0)</f>
        <v>17208</v>
      </c>
      <c r="V1226" s="36">
        <f>ROUND((Reference!O$16*List!$H1226)+Reference!O$17,0)</f>
        <v>640</v>
      </c>
      <c r="W1226" s="36">
        <f>ROUND((Reference!P$16*List!$H1226)+Reference!P$17,0)</f>
        <v>901</v>
      </c>
      <c r="X1226" s="36">
        <f>ROUND((Reference!Q$16*List!$H1226)+Reference!Q$17,0)</f>
        <v>451</v>
      </c>
      <c r="Y1226" s="37"/>
      <c r="Z1226" s="4" t="str">
        <f t="shared" si="37"/>
        <v>STATEWIDE, Maine</v>
      </c>
      <c r="AA1226" s="42" t="s">
        <v>334</v>
      </c>
      <c r="AB1226" s="38" t="s">
        <v>54</v>
      </c>
      <c r="AC1226" s="43" t="s">
        <v>3698</v>
      </c>
      <c r="AD1226" s="45"/>
      <c r="AE1226">
        <f t="shared" si="38"/>
        <v>0.8357</v>
      </c>
    </row>
    <row r="1227" spans="1:31" x14ac:dyDescent="0.35">
      <c r="A1227" s="28" t="s">
        <v>3740</v>
      </c>
      <c r="B1227" s="28" t="s">
        <v>3741</v>
      </c>
      <c r="C1227" s="29">
        <v>19060</v>
      </c>
      <c r="D1227" s="30" t="s">
        <v>617</v>
      </c>
      <c r="E1227" s="31" t="s">
        <v>3742</v>
      </c>
      <c r="F1227" s="54" t="s">
        <v>3743</v>
      </c>
      <c r="G1227" s="33" t="s">
        <v>53</v>
      </c>
      <c r="H1227" s="44">
        <v>0.87609999999999999</v>
      </c>
      <c r="I1227" s="35">
        <f>ROUND((Reference!B$16*List!$H1227)+Reference!B$17,0)</f>
        <v>1020</v>
      </c>
      <c r="J1227" s="35">
        <f>ROUND((Reference!C$16*List!$H1227)+Reference!C$17,0)</f>
        <v>1521</v>
      </c>
      <c r="K1227" s="35">
        <f>ROUND((Reference!D$16*List!$H1227)+Reference!D$17,0)</f>
        <v>1823</v>
      </c>
      <c r="L1227" s="35">
        <f>ROUND((Reference!E$16*List!$H1227)+Reference!E$17,0)</f>
        <v>2254</v>
      </c>
      <c r="M1227" s="35">
        <f>ROUND((Reference!F$16*List!$H1227)+Reference!F$17,0)</f>
        <v>2348</v>
      </c>
      <c r="N1227" s="35">
        <f>ROUND((Reference!G$16*List!$H1227)+Reference!G$17,0)</f>
        <v>2658</v>
      </c>
      <c r="O1227" s="35">
        <f>ROUND((Reference!H$16*List!$H1227)+Reference!H$17,0)</f>
        <v>2759</v>
      </c>
      <c r="P1227" s="35">
        <f>ROUND((Reference!I$16*List!$H1227)+Reference!I$17,0)</f>
        <v>2868</v>
      </c>
      <c r="Q1227" s="35">
        <f>ROUND((Reference!J$16*List!$H1227)+Reference!J$17,0)</f>
        <v>3321</v>
      </c>
      <c r="R1227" s="35">
        <f>ROUND((Reference!K$16*List!$H1227)+Reference!K$17,0)</f>
        <v>3426</v>
      </c>
      <c r="S1227" s="35">
        <f>ROUND((Reference!L$16*List!$H1227)+Reference!L$17,0)</f>
        <v>3697</v>
      </c>
      <c r="T1227" s="35">
        <f>ROUND((Reference!M$16*List!$H1227)+Reference!M$17,0)</f>
        <v>4415</v>
      </c>
      <c r="U1227" s="35">
        <f>ROUND((Reference!N$16*List!$H1227)+Reference!N$17,0)</f>
        <v>17813</v>
      </c>
      <c r="V1227" s="36">
        <f>ROUND((Reference!O$16*List!$H1227)+Reference!O$17,0)</f>
        <v>662</v>
      </c>
      <c r="W1227" s="36">
        <f>ROUND((Reference!P$16*List!$H1227)+Reference!P$17,0)</f>
        <v>933</v>
      </c>
      <c r="X1227" s="36">
        <f>ROUND((Reference!Q$16*List!$H1227)+Reference!Q$17,0)</f>
        <v>467</v>
      </c>
      <c r="Y1227" s="37"/>
      <c r="Z1227" s="4" t="str">
        <f t="shared" si="37"/>
        <v>ALLEGANY, Maryland</v>
      </c>
      <c r="AA1227" s="42" t="s">
        <v>3742</v>
      </c>
      <c r="AB1227" s="38" t="s">
        <v>54</v>
      </c>
      <c r="AC1227" s="43" t="s">
        <v>3743</v>
      </c>
      <c r="AD1227" s="45"/>
      <c r="AE1227">
        <f t="shared" si="38"/>
        <v>0.87609999999999999</v>
      </c>
    </row>
    <row r="1228" spans="1:31" x14ac:dyDescent="0.35">
      <c r="A1228" s="28" t="s">
        <v>3744</v>
      </c>
      <c r="B1228" s="28" t="s">
        <v>3745</v>
      </c>
      <c r="C1228" s="41">
        <v>12580</v>
      </c>
      <c r="D1228" s="30" t="s">
        <v>371</v>
      </c>
      <c r="E1228" s="42" t="s">
        <v>3746</v>
      </c>
      <c r="F1228" s="54" t="s">
        <v>3743</v>
      </c>
      <c r="G1228" s="33" t="s">
        <v>53</v>
      </c>
      <c r="H1228" s="44">
        <v>0.9447000000000001</v>
      </c>
      <c r="I1228" s="35">
        <f>ROUND((Reference!B$16*List!$H1228)+Reference!B$17,0)</f>
        <v>1079</v>
      </c>
      <c r="J1228" s="35">
        <f>ROUND((Reference!C$16*List!$H1228)+Reference!C$17,0)</f>
        <v>1609</v>
      </c>
      <c r="K1228" s="35">
        <f>ROUND((Reference!D$16*List!$H1228)+Reference!D$17,0)</f>
        <v>1928</v>
      </c>
      <c r="L1228" s="35">
        <f>ROUND((Reference!E$16*List!$H1228)+Reference!E$17,0)</f>
        <v>2383</v>
      </c>
      <c r="M1228" s="35">
        <f>ROUND((Reference!F$16*List!$H1228)+Reference!F$17,0)</f>
        <v>2483</v>
      </c>
      <c r="N1228" s="35">
        <f>ROUND((Reference!G$16*List!$H1228)+Reference!G$17,0)</f>
        <v>2811</v>
      </c>
      <c r="O1228" s="35">
        <f>ROUND((Reference!H$16*List!$H1228)+Reference!H$17,0)</f>
        <v>2918</v>
      </c>
      <c r="P1228" s="35">
        <f>ROUND((Reference!I$16*List!$H1228)+Reference!I$17,0)</f>
        <v>3033</v>
      </c>
      <c r="Q1228" s="35">
        <f>ROUND((Reference!J$16*List!$H1228)+Reference!J$17,0)</f>
        <v>3512</v>
      </c>
      <c r="R1228" s="35">
        <f>ROUND((Reference!K$16*List!$H1228)+Reference!K$17,0)</f>
        <v>3623</v>
      </c>
      <c r="S1228" s="35">
        <f>ROUND((Reference!L$16*List!$H1228)+Reference!L$17,0)</f>
        <v>3910</v>
      </c>
      <c r="T1228" s="35">
        <f>ROUND((Reference!M$16*List!$H1228)+Reference!M$17,0)</f>
        <v>4669</v>
      </c>
      <c r="U1228" s="35">
        <f>ROUND((Reference!N$16*List!$H1228)+Reference!N$17,0)</f>
        <v>18840</v>
      </c>
      <c r="V1228" s="36">
        <f>ROUND((Reference!O$16*List!$H1228)+Reference!O$17,0)</f>
        <v>700</v>
      </c>
      <c r="W1228" s="36">
        <f>ROUND((Reference!P$16*List!$H1228)+Reference!P$17,0)</f>
        <v>987</v>
      </c>
      <c r="X1228" s="36">
        <f>ROUND((Reference!Q$16*List!$H1228)+Reference!Q$17,0)</f>
        <v>493</v>
      </c>
      <c r="Y1228" s="37"/>
      <c r="Z1228" s="4" t="str">
        <f t="shared" si="37"/>
        <v>ANNE ARUNDEL, Maryland</v>
      </c>
      <c r="AA1228" s="42" t="s">
        <v>3746</v>
      </c>
      <c r="AB1228" s="38" t="s">
        <v>54</v>
      </c>
      <c r="AC1228" s="43" t="s">
        <v>3743</v>
      </c>
      <c r="AD1228" s="45"/>
      <c r="AE1228">
        <f t="shared" si="38"/>
        <v>0.9447000000000001</v>
      </c>
    </row>
    <row r="1229" spans="1:31" x14ac:dyDescent="0.35">
      <c r="A1229" s="28" t="s">
        <v>3747</v>
      </c>
      <c r="B1229" s="28" t="s">
        <v>3748</v>
      </c>
      <c r="C1229" s="29">
        <v>12580</v>
      </c>
      <c r="D1229" s="30" t="s">
        <v>371</v>
      </c>
      <c r="E1229" s="31" t="s">
        <v>3749</v>
      </c>
      <c r="F1229" s="54" t="s">
        <v>3743</v>
      </c>
      <c r="G1229" s="33" t="s">
        <v>53</v>
      </c>
      <c r="H1229" s="40">
        <v>0.9447000000000001</v>
      </c>
      <c r="I1229" s="35">
        <f>ROUND((Reference!B$16*List!$H1229)+Reference!B$17,0)</f>
        <v>1079</v>
      </c>
      <c r="J1229" s="35">
        <f>ROUND((Reference!C$16*List!$H1229)+Reference!C$17,0)</f>
        <v>1609</v>
      </c>
      <c r="K1229" s="35">
        <f>ROUND((Reference!D$16*List!$H1229)+Reference!D$17,0)</f>
        <v>1928</v>
      </c>
      <c r="L1229" s="35">
        <f>ROUND((Reference!E$16*List!$H1229)+Reference!E$17,0)</f>
        <v>2383</v>
      </c>
      <c r="M1229" s="35">
        <f>ROUND((Reference!F$16*List!$H1229)+Reference!F$17,0)</f>
        <v>2483</v>
      </c>
      <c r="N1229" s="35">
        <f>ROUND((Reference!G$16*List!$H1229)+Reference!G$17,0)</f>
        <v>2811</v>
      </c>
      <c r="O1229" s="35">
        <f>ROUND((Reference!H$16*List!$H1229)+Reference!H$17,0)</f>
        <v>2918</v>
      </c>
      <c r="P1229" s="35">
        <f>ROUND((Reference!I$16*List!$H1229)+Reference!I$17,0)</f>
        <v>3033</v>
      </c>
      <c r="Q1229" s="35">
        <f>ROUND((Reference!J$16*List!$H1229)+Reference!J$17,0)</f>
        <v>3512</v>
      </c>
      <c r="R1229" s="35">
        <f>ROUND((Reference!K$16*List!$H1229)+Reference!K$17,0)</f>
        <v>3623</v>
      </c>
      <c r="S1229" s="35">
        <f>ROUND((Reference!L$16*List!$H1229)+Reference!L$17,0)</f>
        <v>3910</v>
      </c>
      <c r="T1229" s="35">
        <f>ROUND((Reference!M$16*List!$H1229)+Reference!M$17,0)</f>
        <v>4669</v>
      </c>
      <c r="U1229" s="35">
        <f>ROUND((Reference!N$16*List!$H1229)+Reference!N$17,0)</f>
        <v>18840</v>
      </c>
      <c r="V1229" s="36">
        <f>ROUND((Reference!O$16*List!$H1229)+Reference!O$17,0)</f>
        <v>700</v>
      </c>
      <c r="W1229" s="36">
        <f>ROUND((Reference!P$16*List!$H1229)+Reference!P$17,0)</f>
        <v>987</v>
      </c>
      <c r="X1229" s="36">
        <f>ROUND((Reference!Q$16*List!$H1229)+Reference!Q$17,0)</f>
        <v>493</v>
      </c>
      <c r="Y1229" s="37"/>
      <c r="Z1229" s="4" t="str">
        <f t="shared" si="37"/>
        <v>BALTIMORE, Maryland</v>
      </c>
      <c r="AA1229" s="31" t="s">
        <v>3749</v>
      </c>
      <c r="AB1229" s="38" t="s">
        <v>54</v>
      </c>
      <c r="AC1229" s="32" t="s">
        <v>3743</v>
      </c>
      <c r="AD1229" s="39"/>
      <c r="AE1229">
        <f t="shared" si="38"/>
        <v>0.9447000000000001</v>
      </c>
    </row>
    <row r="1230" spans="1:31" x14ac:dyDescent="0.35">
      <c r="A1230" s="28" t="s">
        <v>3750</v>
      </c>
      <c r="B1230" s="28" t="s">
        <v>3751</v>
      </c>
      <c r="C1230" s="29">
        <v>47894</v>
      </c>
      <c r="D1230" s="30" t="s">
        <v>1336</v>
      </c>
      <c r="E1230" s="31" t="s">
        <v>3752</v>
      </c>
      <c r="F1230" s="54" t="s">
        <v>3743</v>
      </c>
      <c r="G1230" s="33" t="s">
        <v>53</v>
      </c>
      <c r="H1230" s="40">
        <v>1.0406</v>
      </c>
      <c r="I1230" s="35">
        <f>ROUND((Reference!B$16*List!$H1230)+Reference!B$17,0)</f>
        <v>1161</v>
      </c>
      <c r="J1230" s="35">
        <f>ROUND((Reference!C$16*List!$H1230)+Reference!C$17,0)</f>
        <v>1732</v>
      </c>
      <c r="K1230" s="35">
        <f>ROUND((Reference!D$16*List!$H1230)+Reference!D$17,0)</f>
        <v>2075</v>
      </c>
      <c r="L1230" s="35">
        <f>ROUND((Reference!E$16*List!$H1230)+Reference!E$17,0)</f>
        <v>2565</v>
      </c>
      <c r="M1230" s="35">
        <f>ROUND((Reference!F$16*List!$H1230)+Reference!F$17,0)</f>
        <v>2672</v>
      </c>
      <c r="N1230" s="35">
        <f>ROUND((Reference!G$16*List!$H1230)+Reference!G$17,0)</f>
        <v>3025</v>
      </c>
      <c r="O1230" s="35">
        <f>ROUND((Reference!H$16*List!$H1230)+Reference!H$17,0)</f>
        <v>3141</v>
      </c>
      <c r="P1230" s="35">
        <f>ROUND((Reference!I$16*List!$H1230)+Reference!I$17,0)</f>
        <v>3264</v>
      </c>
      <c r="Q1230" s="35">
        <f>ROUND((Reference!J$16*List!$H1230)+Reference!J$17,0)</f>
        <v>3780</v>
      </c>
      <c r="R1230" s="35">
        <f>ROUND((Reference!K$16*List!$H1230)+Reference!K$17,0)</f>
        <v>3899</v>
      </c>
      <c r="S1230" s="35">
        <f>ROUND((Reference!L$16*List!$H1230)+Reference!L$17,0)</f>
        <v>4207</v>
      </c>
      <c r="T1230" s="35">
        <f>ROUND((Reference!M$16*List!$H1230)+Reference!M$17,0)</f>
        <v>5025</v>
      </c>
      <c r="U1230" s="35">
        <f>ROUND((Reference!N$16*List!$H1230)+Reference!N$17,0)</f>
        <v>20275</v>
      </c>
      <c r="V1230" s="36">
        <f>ROUND((Reference!O$16*List!$H1230)+Reference!O$17,0)</f>
        <v>754</v>
      </c>
      <c r="W1230" s="36">
        <f>ROUND((Reference!P$16*List!$H1230)+Reference!P$17,0)</f>
        <v>1062</v>
      </c>
      <c r="X1230" s="36">
        <f>ROUND((Reference!Q$16*List!$H1230)+Reference!Q$17,0)</f>
        <v>531</v>
      </c>
      <c r="Y1230" s="37"/>
      <c r="Z1230" s="4" t="str">
        <f t="shared" si="37"/>
        <v>CALVERT, Maryland</v>
      </c>
      <c r="AA1230" s="31" t="s">
        <v>3752</v>
      </c>
      <c r="AB1230" s="38" t="s">
        <v>54</v>
      </c>
      <c r="AC1230" s="32" t="s">
        <v>3743</v>
      </c>
      <c r="AD1230" s="39"/>
      <c r="AE1230">
        <f t="shared" si="38"/>
        <v>1.0406</v>
      </c>
    </row>
    <row r="1231" spans="1:31" x14ac:dyDescent="0.35">
      <c r="A1231" s="28" t="s">
        <v>3753</v>
      </c>
      <c r="B1231" s="28" t="s">
        <v>3754</v>
      </c>
      <c r="C1231" s="29">
        <v>99921</v>
      </c>
      <c r="D1231" s="30" t="s">
        <v>136</v>
      </c>
      <c r="E1231" s="31" t="s">
        <v>3755</v>
      </c>
      <c r="F1231" s="54" t="s">
        <v>3743</v>
      </c>
      <c r="G1231" s="33" t="s">
        <v>64</v>
      </c>
      <c r="H1231" s="40">
        <v>0.85430000000000006</v>
      </c>
      <c r="I1231" s="35">
        <f>ROUND((Reference!B$16*List!$H1231)+Reference!B$17,0)</f>
        <v>1001</v>
      </c>
      <c r="J1231" s="35">
        <f>ROUND((Reference!C$16*List!$H1231)+Reference!C$17,0)</f>
        <v>1494</v>
      </c>
      <c r="K1231" s="35">
        <f>ROUND((Reference!D$16*List!$H1231)+Reference!D$17,0)</f>
        <v>1790</v>
      </c>
      <c r="L1231" s="35">
        <f>ROUND((Reference!E$16*List!$H1231)+Reference!E$17,0)</f>
        <v>2212</v>
      </c>
      <c r="M1231" s="35">
        <f>ROUND((Reference!F$16*List!$H1231)+Reference!F$17,0)</f>
        <v>2305</v>
      </c>
      <c r="N1231" s="35">
        <f>ROUND((Reference!G$16*List!$H1231)+Reference!G$17,0)</f>
        <v>2609</v>
      </c>
      <c r="O1231" s="35">
        <f>ROUND((Reference!H$16*List!$H1231)+Reference!H$17,0)</f>
        <v>2709</v>
      </c>
      <c r="P1231" s="35">
        <f>ROUND((Reference!I$16*List!$H1231)+Reference!I$17,0)</f>
        <v>2815</v>
      </c>
      <c r="Q1231" s="35">
        <f>ROUND((Reference!J$16*List!$H1231)+Reference!J$17,0)</f>
        <v>3260</v>
      </c>
      <c r="R1231" s="35">
        <f>ROUND((Reference!K$16*List!$H1231)+Reference!K$17,0)</f>
        <v>3363</v>
      </c>
      <c r="S1231" s="35">
        <f>ROUND((Reference!L$16*List!$H1231)+Reference!L$17,0)</f>
        <v>3629</v>
      </c>
      <c r="T1231" s="35">
        <f>ROUND((Reference!M$16*List!$H1231)+Reference!M$17,0)</f>
        <v>4334</v>
      </c>
      <c r="U1231" s="35">
        <f>ROUND((Reference!N$16*List!$H1231)+Reference!N$17,0)</f>
        <v>17487</v>
      </c>
      <c r="V1231" s="36">
        <f>ROUND((Reference!O$16*List!$H1231)+Reference!O$17,0)</f>
        <v>650</v>
      </c>
      <c r="W1231" s="36">
        <f>ROUND((Reference!P$16*List!$H1231)+Reference!P$17,0)</f>
        <v>916</v>
      </c>
      <c r="X1231" s="36">
        <f>ROUND((Reference!Q$16*List!$H1231)+Reference!Q$17,0)</f>
        <v>458</v>
      </c>
      <c r="Y1231" s="37"/>
      <c r="Z1231" s="4" t="str">
        <f t="shared" ref="Z1231:Z1294" si="39">CONCATENATE(AA1231, AB1231, AC1231)</f>
        <v>CAROLINE, Maryland</v>
      </c>
      <c r="AA1231" s="31" t="s">
        <v>3755</v>
      </c>
      <c r="AB1231" s="38" t="s">
        <v>54</v>
      </c>
      <c r="AC1231" s="32" t="s">
        <v>3743</v>
      </c>
      <c r="AD1231" s="39"/>
      <c r="AE1231">
        <f t="shared" ref="AE1231:AE1294" si="40">IFERROR(INDEX($AH:$AH,MATCH($C1231,$AF:$AF,0)),"")</f>
        <v>0.85430000000000006</v>
      </c>
    </row>
    <row r="1232" spans="1:31" x14ac:dyDescent="0.35">
      <c r="A1232" s="28" t="s">
        <v>3756</v>
      </c>
      <c r="B1232" s="28" t="s">
        <v>3757</v>
      </c>
      <c r="C1232" s="29">
        <v>12580</v>
      </c>
      <c r="D1232" s="30" t="s">
        <v>371</v>
      </c>
      <c r="E1232" s="31" t="s">
        <v>527</v>
      </c>
      <c r="F1232" s="55" t="s">
        <v>3743</v>
      </c>
      <c r="G1232" s="33" t="s">
        <v>53</v>
      </c>
      <c r="H1232" s="40">
        <v>0.9447000000000001</v>
      </c>
      <c r="I1232" s="35">
        <f>ROUND((Reference!B$16*List!$H1232)+Reference!B$17,0)</f>
        <v>1079</v>
      </c>
      <c r="J1232" s="35">
        <f>ROUND((Reference!C$16*List!$H1232)+Reference!C$17,0)</f>
        <v>1609</v>
      </c>
      <c r="K1232" s="35">
        <f>ROUND((Reference!D$16*List!$H1232)+Reference!D$17,0)</f>
        <v>1928</v>
      </c>
      <c r="L1232" s="35">
        <f>ROUND((Reference!E$16*List!$H1232)+Reference!E$17,0)</f>
        <v>2383</v>
      </c>
      <c r="M1232" s="35">
        <f>ROUND((Reference!F$16*List!$H1232)+Reference!F$17,0)</f>
        <v>2483</v>
      </c>
      <c r="N1232" s="35">
        <f>ROUND((Reference!G$16*List!$H1232)+Reference!G$17,0)</f>
        <v>2811</v>
      </c>
      <c r="O1232" s="35">
        <f>ROUND((Reference!H$16*List!$H1232)+Reference!H$17,0)</f>
        <v>2918</v>
      </c>
      <c r="P1232" s="35">
        <f>ROUND((Reference!I$16*List!$H1232)+Reference!I$17,0)</f>
        <v>3033</v>
      </c>
      <c r="Q1232" s="35">
        <f>ROUND((Reference!J$16*List!$H1232)+Reference!J$17,0)</f>
        <v>3512</v>
      </c>
      <c r="R1232" s="35">
        <f>ROUND((Reference!K$16*List!$H1232)+Reference!K$17,0)</f>
        <v>3623</v>
      </c>
      <c r="S1232" s="35">
        <f>ROUND((Reference!L$16*List!$H1232)+Reference!L$17,0)</f>
        <v>3910</v>
      </c>
      <c r="T1232" s="35">
        <f>ROUND((Reference!M$16*List!$H1232)+Reference!M$17,0)</f>
        <v>4669</v>
      </c>
      <c r="U1232" s="35">
        <f>ROUND((Reference!N$16*List!$H1232)+Reference!N$17,0)</f>
        <v>18840</v>
      </c>
      <c r="V1232" s="36">
        <f>ROUND((Reference!O$16*List!$H1232)+Reference!O$17,0)</f>
        <v>700</v>
      </c>
      <c r="W1232" s="36">
        <f>ROUND((Reference!P$16*List!$H1232)+Reference!P$17,0)</f>
        <v>987</v>
      </c>
      <c r="X1232" s="36">
        <f>ROUND((Reference!Q$16*List!$H1232)+Reference!Q$17,0)</f>
        <v>493</v>
      </c>
      <c r="Y1232" s="37"/>
      <c r="Z1232" s="4" t="str">
        <f t="shared" si="39"/>
        <v>CARROLL, Maryland</v>
      </c>
      <c r="AA1232" s="31" t="s">
        <v>527</v>
      </c>
      <c r="AB1232" s="38" t="s">
        <v>54</v>
      </c>
      <c r="AC1232" s="32" t="s">
        <v>3743</v>
      </c>
      <c r="AD1232" s="39"/>
      <c r="AE1232">
        <f t="shared" si="40"/>
        <v>0.9447000000000001</v>
      </c>
    </row>
    <row r="1233" spans="1:31" x14ac:dyDescent="0.35">
      <c r="A1233" s="28" t="s">
        <v>3758</v>
      </c>
      <c r="B1233" s="28" t="s">
        <v>3759</v>
      </c>
      <c r="C1233" s="29">
        <v>48864</v>
      </c>
      <c r="D1233" s="30" t="s">
        <v>1322</v>
      </c>
      <c r="E1233" s="31" t="s">
        <v>3760</v>
      </c>
      <c r="F1233" s="54" t="s">
        <v>3743</v>
      </c>
      <c r="G1233" s="33" t="s">
        <v>53</v>
      </c>
      <c r="H1233" s="40">
        <v>1.0421</v>
      </c>
      <c r="I1233" s="35">
        <f>ROUND((Reference!B$16*List!$H1233)+Reference!B$17,0)</f>
        <v>1162</v>
      </c>
      <c r="J1233" s="35">
        <f>ROUND((Reference!C$16*List!$H1233)+Reference!C$17,0)</f>
        <v>1734</v>
      </c>
      <c r="K1233" s="35">
        <f>ROUND((Reference!D$16*List!$H1233)+Reference!D$17,0)</f>
        <v>2077</v>
      </c>
      <c r="L1233" s="35">
        <f>ROUND((Reference!E$16*List!$H1233)+Reference!E$17,0)</f>
        <v>2568</v>
      </c>
      <c r="M1233" s="35">
        <f>ROUND((Reference!F$16*List!$H1233)+Reference!F$17,0)</f>
        <v>2675</v>
      </c>
      <c r="N1233" s="35">
        <f>ROUND((Reference!G$16*List!$H1233)+Reference!G$17,0)</f>
        <v>3029</v>
      </c>
      <c r="O1233" s="35">
        <f>ROUND((Reference!H$16*List!$H1233)+Reference!H$17,0)</f>
        <v>3144</v>
      </c>
      <c r="P1233" s="35">
        <f>ROUND((Reference!I$16*List!$H1233)+Reference!I$17,0)</f>
        <v>3268</v>
      </c>
      <c r="Q1233" s="35">
        <f>ROUND((Reference!J$16*List!$H1233)+Reference!J$17,0)</f>
        <v>3784</v>
      </c>
      <c r="R1233" s="35">
        <f>ROUND((Reference!K$16*List!$H1233)+Reference!K$17,0)</f>
        <v>3904</v>
      </c>
      <c r="S1233" s="35">
        <f>ROUND((Reference!L$16*List!$H1233)+Reference!L$17,0)</f>
        <v>4212</v>
      </c>
      <c r="T1233" s="35">
        <f>ROUND((Reference!M$16*List!$H1233)+Reference!M$17,0)</f>
        <v>5031</v>
      </c>
      <c r="U1233" s="35">
        <f>ROUND((Reference!N$16*List!$H1233)+Reference!N$17,0)</f>
        <v>20298</v>
      </c>
      <c r="V1233" s="36">
        <f>ROUND((Reference!O$16*List!$H1233)+Reference!O$17,0)</f>
        <v>755</v>
      </c>
      <c r="W1233" s="36">
        <f>ROUND((Reference!P$16*List!$H1233)+Reference!P$17,0)</f>
        <v>1063</v>
      </c>
      <c r="X1233" s="36">
        <f>ROUND((Reference!Q$16*List!$H1233)+Reference!Q$17,0)</f>
        <v>532</v>
      </c>
      <c r="Y1233" s="37"/>
      <c r="Z1233" s="4" t="str">
        <f t="shared" si="39"/>
        <v>CECIL, Maryland</v>
      </c>
      <c r="AA1233" s="31" t="s">
        <v>3760</v>
      </c>
      <c r="AB1233" s="38" t="s">
        <v>54</v>
      </c>
      <c r="AC1233" s="32" t="s">
        <v>3743</v>
      </c>
      <c r="AD1233" s="39"/>
      <c r="AE1233">
        <f t="shared" si="40"/>
        <v>1.0421</v>
      </c>
    </row>
    <row r="1234" spans="1:31" x14ac:dyDescent="0.35">
      <c r="A1234" s="28" t="s">
        <v>3761</v>
      </c>
      <c r="B1234" s="28" t="s">
        <v>3762</v>
      </c>
      <c r="C1234" s="29">
        <v>47894</v>
      </c>
      <c r="D1234" s="30" t="s">
        <v>1336</v>
      </c>
      <c r="E1234" s="31" t="s">
        <v>3763</v>
      </c>
      <c r="F1234" s="54" t="s">
        <v>3743</v>
      </c>
      <c r="G1234" s="33" t="s">
        <v>53</v>
      </c>
      <c r="H1234" s="40">
        <v>1.0406</v>
      </c>
      <c r="I1234" s="35">
        <f>ROUND((Reference!B$16*List!$H1234)+Reference!B$17,0)</f>
        <v>1161</v>
      </c>
      <c r="J1234" s="35">
        <f>ROUND((Reference!C$16*List!$H1234)+Reference!C$17,0)</f>
        <v>1732</v>
      </c>
      <c r="K1234" s="35">
        <f>ROUND((Reference!D$16*List!$H1234)+Reference!D$17,0)</f>
        <v>2075</v>
      </c>
      <c r="L1234" s="35">
        <f>ROUND((Reference!E$16*List!$H1234)+Reference!E$17,0)</f>
        <v>2565</v>
      </c>
      <c r="M1234" s="35">
        <f>ROUND((Reference!F$16*List!$H1234)+Reference!F$17,0)</f>
        <v>2672</v>
      </c>
      <c r="N1234" s="35">
        <f>ROUND((Reference!G$16*List!$H1234)+Reference!G$17,0)</f>
        <v>3025</v>
      </c>
      <c r="O1234" s="35">
        <f>ROUND((Reference!H$16*List!$H1234)+Reference!H$17,0)</f>
        <v>3141</v>
      </c>
      <c r="P1234" s="35">
        <f>ROUND((Reference!I$16*List!$H1234)+Reference!I$17,0)</f>
        <v>3264</v>
      </c>
      <c r="Q1234" s="35">
        <f>ROUND((Reference!J$16*List!$H1234)+Reference!J$17,0)</f>
        <v>3780</v>
      </c>
      <c r="R1234" s="35">
        <f>ROUND((Reference!K$16*List!$H1234)+Reference!K$17,0)</f>
        <v>3899</v>
      </c>
      <c r="S1234" s="35">
        <f>ROUND((Reference!L$16*List!$H1234)+Reference!L$17,0)</f>
        <v>4207</v>
      </c>
      <c r="T1234" s="35">
        <f>ROUND((Reference!M$16*List!$H1234)+Reference!M$17,0)</f>
        <v>5025</v>
      </c>
      <c r="U1234" s="35">
        <f>ROUND((Reference!N$16*List!$H1234)+Reference!N$17,0)</f>
        <v>20275</v>
      </c>
      <c r="V1234" s="36">
        <f>ROUND((Reference!O$16*List!$H1234)+Reference!O$17,0)</f>
        <v>754</v>
      </c>
      <c r="W1234" s="36">
        <f>ROUND((Reference!P$16*List!$H1234)+Reference!P$17,0)</f>
        <v>1062</v>
      </c>
      <c r="X1234" s="36">
        <f>ROUND((Reference!Q$16*List!$H1234)+Reference!Q$17,0)</f>
        <v>531</v>
      </c>
      <c r="Y1234" s="37"/>
      <c r="Z1234" s="4" t="str">
        <f t="shared" si="39"/>
        <v>CHARLES, Maryland</v>
      </c>
      <c r="AA1234" s="31" t="s">
        <v>3763</v>
      </c>
      <c r="AB1234" s="38" t="s">
        <v>54</v>
      </c>
      <c r="AC1234" s="32" t="s">
        <v>3743</v>
      </c>
      <c r="AD1234" s="39"/>
      <c r="AE1234">
        <f t="shared" si="40"/>
        <v>1.0406</v>
      </c>
    </row>
    <row r="1235" spans="1:31" x14ac:dyDescent="0.35">
      <c r="A1235" s="28" t="s">
        <v>3764</v>
      </c>
      <c r="B1235" s="28" t="s">
        <v>3765</v>
      </c>
      <c r="C1235" s="41">
        <v>99921</v>
      </c>
      <c r="D1235" s="30" t="s">
        <v>136</v>
      </c>
      <c r="E1235" s="42" t="s">
        <v>3766</v>
      </c>
      <c r="F1235" s="54" t="s">
        <v>3743</v>
      </c>
      <c r="G1235" s="33" t="s">
        <v>64</v>
      </c>
      <c r="H1235" s="44">
        <v>0.85430000000000006</v>
      </c>
      <c r="I1235" s="35">
        <f>ROUND((Reference!B$16*List!$H1235)+Reference!B$17,0)</f>
        <v>1001</v>
      </c>
      <c r="J1235" s="35">
        <f>ROUND((Reference!C$16*List!$H1235)+Reference!C$17,0)</f>
        <v>1494</v>
      </c>
      <c r="K1235" s="35">
        <f>ROUND((Reference!D$16*List!$H1235)+Reference!D$17,0)</f>
        <v>1790</v>
      </c>
      <c r="L1235" s="35">
        <f>ROUND((Reference!E$16*List!$H1235)+Reference!E$17,0)</f>
        <v>2212</v>
      </c>
      <c r="M1235" s="35">
        <f>ROUND((Reference!F$16*List!$H1235)+Reference!F$17,0)</f>
        <v>2305</v>
      </c>
      <c r="N1235" s="35">
        <f>ROUND((Reference!G$16*List!$H1235)+Reference!G$17,0)</f>
        <v>2609</v>
      </c>
      <c r="O1235" s="35">
        <f>ROUND((Reference!H$16*List!$H1235)+Reference!H$17,0)</f>
        <v>2709</v>
      </c>
      <c r="P1235" s="35">
        <f>ROUND((Reference!I$16*List!$H1235)+Reference!I$17,0)</f>
        <v>2815</v>
      </c>
      <c r="Q1235" s="35">
        <f>ROUND((Reference!J$16*List!$H1235)+Reference!J$17,0)</f>
        <v>3260</v>
      </c>
      <c r="R1235" s="35">
        <f>ROUND((Reference!K$16*List!$H1235)+Reference!K$17,0)</f>
        <v>3363</v>
      </c>
      <c r="S1235" s="35">
        <f>ROUND((Reference!L$16*List!$H1235)+Reference!L$17,0)</f>
        <v>3629</v>
      </c>
      <c r="T1235" s="35">
        <f>ROUND((Reference!M$16*List!$H1235)+Reference!M$17,0)</f>
        <v>4334</v>
      </c>
      <c r="U1235" s="35">
        <f>ROUND((Reference!N$16*List!$H1235)+Reference!N$17,0)</f>
        <v>17487</v>
      </c>
      <c r="V1235" s="36">
        <f>ROUND((Reference!O$16*List!$H1235)+Reference!O$17,0)</f>
        <v>650</v>
      </c>
      <c r="W1235" s="36">
        <f>ROUND((Reference!P$16*List!$H1235)+Reference!P$17,0)</f>
        <v>916</v>
      </c>
      <c r="X1235" s="36">
        <f>ROUND((Reference!Q$16*List!$H1235)+Reference!Q$17,0)</f>
        <v>458</v>
      </c>
      <c r="Y1235" s="37"/>
      <c r="Z1235" s="4" t="str">
        <f t="shared" si="39"/>
        <v>DORCHESTER, Maryland</v>
      </c>
      <c r="AA1235" s="42" t="s">
        <v>3766</v>
      </c>
      <c r="AB1235" s="38" t="s">
        <v>54</v>
      </c>
      <c r="AC1235" s="43" t="s">
        <v>3743</v>
      </c>
      <c r="AD1235" s="45"/>
      <c r="AE1235">
        <f t="shared" si="40"/>
        <v>0.85430000000000006</v>
      </c>
    </row>
    <row r="1236" spans="1:31" x14ac:dyDescent="0.35">
      <c r="A1236" s="28" t="s">
        <v>3767</v>
      </c>
      <c r="B1236" s="28" t="s">
        <v>3768</v>
      </c>
      <c r="C1236" s="29">
        <v>23224</v>
      </c>
      <c r="D1236" s="30" t="s">
        <v>776</v>
      </c>
      <c r="E1236" s="31" t="s">
        <v>3769</v>
      </c>
      <c r="F1236" s="55" t="s">
        <v>3743</v>
      </c>
      <c r="G1236" s="33" t="s">
        <v>53</v>
      </c>
      <c r="H1236" s="40">
        <v>0.9577</v>
      </c>
      <c r="I1236" s="35">
        <f>ROUND((Reference!B$16*List!$H1236)+Reference!B$17,0)</f>
        <v>1090</v>
      </c>
      <c r="J1236" s="35">
        <f>ROUND((Reference!C$16*List!$H1236)+Reference!C$17,0)</f>
        <v>1626</v>
      </c>
      <c r="K1236" s="35">
        <f>ROUND((Reference!D$16*List!$H1236)+Reference!D$17,0)</f>
        <v>1948</v>
      </c>
      <c r="L1236" s="35">
        <f>ROUND((Reference!E$16*List!$H1236)+Reference!E$17,0)</f>
        <v>2408</v>
      </c>
      <c r="M1236" s="35">
        <f>ROUND((Reference!F$16*List!$H1236)+Reference!F$17,0)</f>
        <v>2509</v>
      </c>
      <c r="N1236" s="35">
        <f>ROUND((Reference!G$16*List!$H1236)+Reference!G$17,0)</f>
        <v>2840</v>
      </c>
      <c r="O1236" s="35">
        <f>ROUND((Reference!H$16*List!$H1236)+Reference!H$17,0)</f>
        <v>2949</v>
      </c>
      <c r="P1236" s="35">
        <f>ROUND((Reference!I$16*List!$H1236)+Reference!I$17,0)</f>
        <v>3065</v>
      </c>
      <c r="Q1236" s="35">
        <f>ROUND((Reference!J$16*List!$H1236)+Reference!J$17,0)</f>
        <v>3548</v>
      </c>
      <c r="R1236" s="35">
        <f>ROUND((Reference!K$16*List!$H1236)+Reference!K$17,0)</f>
        <v>3661</v>
      </c>
      <c r="S1236" s="35">
        <f>ROUND((Reference!L$16*List!$H1236)+Reference!L$17,0)</f>
        <v>3950</v>
      </c>
      <c r="T1236" s="35">
        <f>ROUND((Reference!M$16*List!$H1236)+Reference!M$17,0)</f>
        <v>4718</v>
      </c>
      <c r="U1236" s="35">
        <f>ROUND((Reference!N$16*List!$H1236)+Reference!N$17,0)</f>
        <v>19034</v>
      </c>
      <c r="V1236" s="36">
        <f>ROUND((Reference!O$16*List!$H1236)+Reference!O$17,0)</f>
        <v>708</v>
      </c>
      <c r="W1236" s="36">
        <f>ROUND((Reference!P$16*List!$H1236)+Reference!P$17,0)</f>
        <v>997</v>
      </c>
      <c r="X1236" s="36">
        <f>ROUND((Reference!Q$16*List!$H1236)+Reference!Q$17,0)</f>
        <v>499</v>
      </c>
      <c r="Y1236" s="37"/>
      <c r="Z1236" s="4" t="str">
        <f t="shared" si="39"/>
        <v>FREDERICK, Maryland</v>
      </c>
      <c r="AA1236" s="31" t="s">
        <v>3769</v>
      </c>
      <c r="AB1236" s="38" t="s">
        <v>54</v>
      </c>
      <c r="AC1236" s="32" t="s">
        <v>3743</v>
      </c>
      <c r="AD1236" s="39"/>
      <c r="AE1236">
        <f t="shared" si="40"/>
        <v>0.9577</v>
      </c>
    </row>
    <row r="1237" spans="1:31" x14ac:dyDescent="0.35">
      <c r="A1237" s="28" t="s">
        <v>3770</v>
      </c>
      <c r="B1237" s="28" t="s">
        <v>3771</v>
      </c>
      <c r="C1237" s="41">
        <v>99921</v>
      </c>
      <c r="D1237" s="30" t="s">
        <v>136</v>
      </c>
      <c r="E1237" s="42" t="s">
        <v>3772</v>
      </c>
      <c r="F1237" s="54" t="s">
        <v>3743</v>
      </c>
      <c r="G1237" s="33" t="s">
        <v>64</v>
      </c>
      <c r="H1237" s="40">
        <v>0.85430000000000006</v>
      </c>
      <c r="I1237" s="35">
        <f>ROUND((Reference!B$16*List!$H1237)+Reference!B$17,0)</f>
        <v>1001</v>
      </c>
      <c r="J1237" s="35">
        <f>ROUND((Reference!C$16*List!$H1237)+Reference!C$17,0)</f>
        <v>1494</v>
      </c>
      <c r="K1237" s="35">
        <f>ROUND((Reference!D$16*List!$H1237)+Reference!D$17,0)</f>
        <v>1790</v>
      </c>
      <c r="L1237" s="35">
        <f>ROUND((Reference!E$16*List!$H1237)+Reference!E$17,0)</f>
        <v>2212</v>
      </c>
      <c r="M1237" s="35">
        <f>ROUND((Reference!F$16*List!$H1237)+Reference!F$17,0)</f>
        <v>2305</v>
      </c>
      <c r="N1237" s="35">
        <f>ROUND((Reference!G$16*List!$H1237)+Reference!G$17,0)</f>
        <v>2609</v>
      </c>
      <c r="O1237" s="35">
        <f>ROUND((Reference!H$16*List!$H1237)+Reference!H$17,0)</f>
        <v>2709</v>
      </c>
      <c r="P1237" s="35">
        <f>ROUND((Reference!I$16*List!$H1237)+Reference!I$17,0)</f>
        <v>2815</v>
      </c>
      <c r="Q1237" s="35">
        <f>ROUND((Reference!J$16*List!$H1237)+Reference!J$17,0)</f>
        <v>3260</v>
      </c>
      <c r="R1237" s="35">
        <f>ROUND((Reference!K$16*List!$H1237)+Reference!K$17,0)</f>
        <v>3363</v>
      </c>
      <c r="S1237" s="35">
        <f>ROUND((Reference!L$16*List!$H1237)+Reference!L$17,0)</f>
        <v>3629</v>
      </c>
      <c r="T1237" s="35">
        <f>ROUND((Reference!M$16*List!$H1237)+Reference!M$17,0)</f>
        <v>4334</v>
      </c>
      <c r="U1237" s="35">
        <f>ROUND((Reference!N$16*List!$H1237)+Reference!N$17,0)</f>
        <v>17487</v>
      </c>
      <c r="V1237" s="36">
        <f>ROUND((Reference!O$16*List!$H1237)+Reference!O$17,0)</f>
        <v>650</v>
      </c>
      <c r="W1237" s="36">
        <f>ROUND((Reference!P$16*List!$H1237)+Reference!P$17,0)</f>
        <v>916</v>
      </c>
      <c r="X1237" s="36">
        <f>ROUND((Reference!Q$16*List!$H1237)+Reference!Q$17,0)</f>
        <v>458</v>
      </c>
      <c r="Y1237" s="37"/>
      <c r="Z1237" s="4" t="str">
        <f t="shared" si="39"/>
        <v>GARRETT, Maryland</v>
      </c>
      <c r="AA1237" s="31" t="s">
        <v>3772</v>
      </c>
      <c r="AB1237" s="38" t="s">
        <v>54</v>
      </c>
      <c r="AC1237" s="32" t="s">
        <v>3743</v>
      </c>
      <c r="AD1237" s="39"/>
      <c r="AE1237">
        <f t="shared" si="40"/>
        <v>0.85430000000000006</v>
      </c>
    </row>
    <row r="1238" spans="1:31" x14ac:dyDescent="0.35">
      <c r="A1238" s="28" t="s">
        <v>3773</v>
      </c>
      <c r="B1238" s="28" t="s">
        <v>3774</v>
      </c>
      <c r="C1238" s="29">
        <v>12580</v>
      </c>
      <c r="D1238" s="30" t="s">
        <v>371</v>
      </c>
      <c r="E1238" s="31" t="s">
        <v>3775</v>
      </c>
      <c r="F1238" s="55" t="s">
        <v>3743</v>
      </c>
      <c r="G1238" s="33" t="s">
        <v>53</v>
      </c>
      <c r="H1238" s="40">
        <v>0.9447000000000001</v>
      </c>
      <c r="I1238" s="35">
        <f>ROUND((Reference!B$16*List!$H1238)+Reference!B$17,0)</f>
        <v>1079</v>
      </c>
      <c r="J1238" s="35">
        <f>ROUND((Reference!C$16*List!$H1238)+Reference!C$17,0)</f>
        <v>1609</v>
      </c>
      <c r="K1238" s="35">
        <f>ROUND((Reference!D$16*List!$H1238)+Reference!D$17,0)</f>
        <v>1928</v>
      </c>
      <c r="L1238" s="35">
        <f>ROUND((Reference!E$16*List!$H1238)+Reference!E$17,0)</f>
        <v>2383</v>
      </c>
      <c r="M1238" s="35">
        <f>ROUND((Reference!F$16*List!$H1238)+Reference!F$17,0)</f>
        <v>2483</v>
      </c>
      <c r="N1238" s="35">
        <f>ROUND((Reference!G$16*List!$H1238)+Reference!G$17,0)</f>
        <v>2811</v>
      </c>
      <c r="O1238" s="35">
        <f>ROUND((Reference!H$16*List!$H1238)+Reference!H$17,0)</f>
        <v>2918</v>
      </c>
      <c r="P1238" s="35">
        <f>ROUND((Reference!I$16*List!$H1238)+Reference!I$17,0)</f>
        <v>3033</v>
      </c>
      <c r="Q1238" s="35">
        <f>ROUND((Reference!J$16*List!$H1238)+Reference!J$17,0)</f>
        <v>3512</v>
      </c>
      <c r="R1238" s="35">
        <f>ROUND((Reference!K$16*List!$H1238)+Reference!K$17,0)</f>
        <v>3623</v>
      </c>
      <c r="S1238" s="35">
        <f>ROUND((Reference!L$16*List!$H1238)+Reference!L$17,0)</f>
        <v>3910</v>
      </c>
      <c r="T1238" s="35">
        <f>ROUND((Reference!M$16*List!$H1238)+Reference!M$17,0)</f>
        <v>4669</v>
      </c>
      <c r="U1238" s="35">
        <f>ROUND((Reference!N$16*List!$H1238)+Reference!N$17,0)</f>
        <v>18840</v>
      </c>
      <c r="V1238" s="36">
        <f>ROUND((Reference!O$16*List!$H1238)+Reference!O$17,0)</f>
        <v>700</v>
      </c>
      <c r="W1238" s="36">
        <f>ROUND((Reference!P$16*List!$H1238)+Reference!P$17,0)</f>
        <v>987</v>
      </c>
      <c r="X1238" s="36">
        <f>ROUND((Reference!Q$16*List!$H1238)+Reference!Q$17,0)</f>
        <v>493</v>
      </c>
      <c r="Y1238" s="37"/>
      <c r="Z1238" s="4" t="str">
        <f t="shared" si="39"/>
        <v>HARFORD, Maryland</v>
      </c>
      <c r="AA1238" s="31" t="s">
        <v>3775</v>
      </c>
      <c r="AB1238" s="38" t="s">
        <v>54</v>
      </c>
      <c r="AC1238" s="32" t="s">
        <v>3743</v>
      </c>
      <c r="AD1238" s="39"/>
      <c r="AE1238">
        <f t="shared" si="40"/>
        <v>0.9447000000000001</v>
      </c>
    </row>
    <row r="1239" spans="1:31" x14ac:dyDescent="0.35">
      <c r="A1239" s="28" t="s">
        <v>3776</v>
      </c>
      <c r="B1239" s="28" t="s">
        <v>3777</v>
      </c>
      <c r="C1239" s="29">
        <v>12580</v>
      </c>
      <c r="D1239" s="30" t="s">
        <v>371</v>
      </c>
      <c r="E1239" s="31" t="s">
        <v>620</v>
      </c>
      <c r="F1239" s="54" t="s">
        <v>3743</v>
      </c>
      <c r="G1239" s="33" t="s">
        <v>53</v>
      </c>
      <c r="H1239" s="44">
        <v>0.9447000000000001</v>
      </c>
      <c r="I1239" s="35">
        <f>ROUND((Reference!B$16*List!$H1239)+Reference!B$17,0)</f>
        <v>1079</v>
      </c>
      <c r="J1239" s="35">
        <f>ROUND((Reference!C$16*List!$H1239)+Reference!C$17,0)</f>
        <v>1609</v>
      </c>
      <c r="K1239" s="35">
        <f>ROUND((Reference!D$16*List!$H1239)+Reference!D$17,0)</f>
        <v>1928</v>
      </c>
      <c r="L1239" s="35">
        <f>ROUND((Reference!E$16*List!$H1239)+Reference!E$17,0)</f>
        <v>2383</v>
      </c>
      <c r="M1239" s="35">
        <f>ROUND((Reference!F$16*List!$H1239)+Reference!F$17,0)</f>
        <v>2483</v>
      </c>
      <c r="N1239" s="35">
        <f>ROUND((Reference!G$16*List!$H1239)+Reference!G$17,0)</f>
        <v>2811</v>
      </c>
      <c r="O1239" s="35">
        <f>ROUND((Reference!H$16*List!$H1239)+Reference!H$17,0)</f>
        <v>2918</v>
      </c>
      <c r="P1239" s="35">
        <f>ROUND((Reference!I$16*List!$H1239)+Reference!I$17,0)</f>
        <v>3033</v>
      </c>
      <c r="Q1239" s="35">
        <f>ROUND((Reference!J$16*List!$H1239)+Reference!J$17,0)</f>
        <v>3512</v>
      </c>
      <c r="R1239" s="35">
        <f>ROUND((Reference!K$16*List!$H1239)+Reference!K$17,0)</f>
        <v>3623</v>
      </c>
      <c r="S1239" s="35">
        <f>ROUND((Reference!L$16*List!$H1239)+Reference!L$17,0)</f>
        <v>3910</v>
      </c>
      <c r="T1239" s="35">
        <f>ROUND((Reference!M$16*List!$H1239)+Reference!M$17,0)</f>
        <v>4669</v>
      </c>
      <c r="U1239" s="35">
        <f>ROUND((Reference!N$16*List!$H1239)+Reference!N$17,0)</f>
        <v>18840</v>
      </c>
      <c r="V1239" s="36">
        <f>ROUND((Reference!O$16*List!$H1239)+Reference!O$17,0)</f>
        <v>700</v>
      </c>
      <c r="W1239" s="36">
        <f>ROUND((Reference!P$16*List!$H1239)+Reference!P$17,0)</f>
        <v>987</v>
      </c>
      <c r="X1239" s="36">
        <f>ROUND((Reference!Q$16*List!$H1239)+Reference!Q$17,0)</f>
        <v>493</v>
      </c>
      <c r="Y1239" s="37"/>
      <c r="Z1239" s="4" t="str">
        <f t="shared" si="39"/>
        <v>HOWARD, Maryland</v>
      </c>
      <c r="AA1239" s="42" t="s">
        <v>620</v>
      </c>
      <c r="AB1239" s="38" t="s">
        <v>54</v>
      </c>
      <c r="AC1239" s="43" t="s">
        <v>3743</v>
      </c>
      <c r="AD1239" s="45"/>
      <c r="AE1239">
        <f t="shared" si="40"/>
        <v>0.9447000000000001</v>
      </c>
    </row>
    <row r="1240" spans="1:31" x14ac:dyDescent="0.35">
      <c r="A1240" s="28" t="s">
        <v>3778</v>
      </c>
      <c r="B1240" s="28" t="s">
        <v>3779</v>
      </c>
      <c r="C1240" s="29">
        <v>99921</v>
      </c>
      <c r="D1240" s="30" t="s">
        <v>136</v>
      </c>
      <c r="E1240" s="31" t="s">
        <v>1317</v>
      </c>
      <c r="F1240" s="54" t="s">
        <v>3743</v>
      </c>
      <c r="G1240" s="33" t="s">
        <v>64</v>
      </c>
      <c r="H1240" s="40">
        <v>0.85430000000000006</v>
      </c>
      <c r="I1240" s="35">
        <f>ROUND((Reference!B$16*List!$H1240)+Reference!B$17,0)</f>
        <v>1001</v>
      </c>
      <c r="J1240" s="35">
        <f>ROUND((Reference!C$16*List!$H1240)+Reference!C$17,0)</f>
        <v>1494</v>
      </c>
      <c r="K1240" s="35">
        <f>ROUND((Reference!D$16*List!$H1240)+Reference!D$17,0)</f>
        <v>1790</v>
      </c>
      <c r="L1240" s="35">
        <f>ROUND((Reference!E$16*List!$H1240)+Reference!E$17,0)</f>
        <v>2212</v>
      </c>
      <c r="M1240" s="35">
        <f>ROUND((Reference!F$16*List!$H1240)+Reference!F$17,0)</f>
        <v>2305</v>
      </c>
      <c r="N1240" s="35">
        <f>ROUND((Reference!G$16*List!$H1240)+Reference!G$17,0)</f>
        <v>2609</v>
      </c>
      <c r="O1240" s="35">
        <f>ROUND((Reference!H$16*List!$H1240)+Reference!H$17,0)</f>
        <v>2709</v>
      </c>
      <c r="P1240" s="35">
        <f>ROUND((Reference!I$16*List!$H1240)+Reference!I$17,0)</f>
        <v>2815</v>
      </c>
      <c r="Q1240" s="35">
        <f>ROUND((Reference!J$16*List!$H1240)+Reference!J$17,0)</f>
        <v>3260</v>
      </c>
      <c r="R1240" s="35">
        <f>ROUND((Reference!K$16*List!$H1240)+Reference!K$17,0)</f>
        <v>3363</v>
      </c>
      <c r="S1240" s="35">
        <f>ROUND((Reference!L$16*List!$H1240)+Reference!L$17,0)</f>
        <v>3629</v>
      </c>
      <c r="T1240" s="35">
        <f>ROUND((Reference!M$16*List!$H1240)+Reference!M$17,0)</f>
        <v>4334</v>
      </c>
      <c r="U1240" s="35">
        <f>ROUND((Reference!N$16*List!$H1240)+Reference!N$17,0)</f>
        <v>17487</v>
      </c>
      <c r="V1240" s="36">
        <f>ROUND((Reference!O$16*List!$H1240)+Reference!O$17,0)</f>
        <v>650</v>
      </c>
      <c r="W1240" s="36">
        <f>ROUND((Reference!P$16*List!$H1240)+Reference!P$17,0)</f>
        <v>916</v>
      </c>
      <c r="X1240" s="36">
        <f>ROUND((Reference!Q$16*List!$H1240)+Reference!Q$17,0)</f>
        <v>458</v>
      </c>
      <c r="Y1240" s="37"/>
      <c r="Z1240" s="4" t="str">
        <f t="shared" si="39"/>
        <v>KENT, Maryland</v>
      </c>
      <c r="AA1240" s="31" t="s">
        <v>1317</v>
      </c>
      <c r="AB1240" s="38" t="s">
        <v>54</v>
      </c>
      <c r="AC1240" s="32" t="s">
        <v>3743</v>
      </c>
      <c r="AD1240" s="39"/>
      <c r="AE1240">
        <f t="shared" si="40"/>
        <v>0.85430000000000006</v>
      </c>
    </row>
    <row r="1241" spans="1:31" x14ac:dyDescent="0.35">
      <c r="A1241" s="28" t="s">
        <v>3780</v>
      </c>
      <c r="B1241" s="28" t="s">
        <v>3781</v>
      </c>
      <c r="C1241" s="41">
        <v>23224</v>
      </c>
      <c r="D1241" s="30" t="s">
        <v>776</v>
      </c>
      <c r="E1241" s="42" t="s">
        <v>266</v>
      </c>
      <c r="F1241" s="55" t="s">
        <v>3743</v>
      </c>
      <c r="G1241" s="33" t="s">
        <v>53</v>
      </c>
      <c r="H1241" s="44">
        <v>0.9577</v>
      </c>
      <c r="I1241" s="35">
        <f>ROUND((Reference!B$16*List!$H1241)+Reference!B$17,0)</f>
        <v>1090</v>
      </c>
      <c r="J1241" s="35">
        <f>ROUND((Reference!C$16*List!$H1241)+Reference!C$17,0)</f>
        <v>1626</v>
      </c>
      <c r="K1241" s="35">
        <f>ROUND((Reference!D$16*List!$H1241)+Reference!D$17,0)</f>
        <v>1948</v>
      </c>
      <c r="L1241" s="35">
        <f>ROUND((Reference!E$16*List!$H1241)+Reference!E$17,0)</f>
        <v>2408</v>
      </c>
      <c r="M1241" s="35">
        <f>ROUND((Reference!F$16*List!$H1241)+Reference!F$17,0)</f>
        <v>2509</v>
      </c>
      <c r="N1241" s="35">
        <f>ROUND((Reference!G$16*List!$H1241)+Reference!G$17,0)</f>
        <v>2840</v>
      </c>
      <c r="O1241" s="35">
        <f>ROUND((Reference!H$16*List!$H1241)+Reference!H$17,0)</f>
        <v>2949</v>
      </c>
      <c r="P1241" s="35">
        <f>ROUND((Reference!I$16*List!$H1241)+Reference!I$17,0)</f>
        <v>3065</v>
      </c>
      <c r="Q1241" s="35">
        <f>ROUND((Reference!J$16*List!$H1241)+Reference!J$17,0)</f>
        <v>3548</v>
      </c>
      <c r="R1241" s="35">
        <f>ROUND((Reference!K$16*List!$H1241)+Reference!K$17,0)</f>
        <v>3661</v>
      </c>
      <c r="S1241" s="35">
        <f>ROUND((Reference!L$16*List!$H1241)+Reference!L$17,0)</f>
        <v>3950</v>
      </c>
      <c r="T1241" s="35">
        <f>ROUND((Reference!M$16*List!$H1241)+Reference!M$17,0)</f>
        <v>4718</v>
      </c>
      <c r="U1241" s="35">
        <f>ROUND((Reference!N$16*List!$H1241)+Reference!N$17,0)</f>
        <v>19034</v>
      </c>
      <c r="V1241" s="36">
        <f>ROUND((Reference!O$16*List!$H1241)+Reference!O$17,0)</f>
        <v>708</v>
      </c>
      <c r="W1241" s="36">
        <f>ROUND((Reference!P$16*List!$H1241)+Reference!P$17,0)</f>
        <v>997</v>
      </c>
      <c r="X1241" s="36">
        <f>ROUND((Reference!Q$16*List!$H1241)+Reference!Q$17,0)</f>
        <v>499</v>
      </c>
      <c r="Y1241" s="37"/>
      <c r="Z1241" s="4" t="str">
        <f t="shared" si="39"/>
        <v>MONTGOMERY, Maryland</v>
      </c>
      <c r="AA1241" s="42" t="s">
        <v>266</v>
      </c>
      <c r="AB1241" s="38" t="s">
        <v>54</v>
      </c>
      <c r="AC1241" s="43" t="s">
        <v>3743</v>
      </c>
      <c r="AD1241" s="45"/>
      <c r="AE1241">
        <f t="shared" si="40"/>
        <v>0.9577</v>
      </c>
    </row>
    <row r="1242" spans="1:31" x14ac:dyDescent="0.35">
      <c r="A1242" s="28" t="s">
        <v>3782</v>
      </c>
      <c r="B1242" s="28" t="s">
        <v>3783</v>
      </c>
      <c r="C1242" s="29">
        <v>47894</v>
      </c>
      <c r="D1242" s="30" t="s">
        <v>1336</v>
      </c>
      <c r="E1242" s="31" t="s">
        <v>3784</v>
      </c>
      <c r="F1242" s="54" t="s">
        <v>3743</v>
      </c>
      <c r="G1242" s="33" t="s">
        <v>53</v>
      </c>
      <c r="H1242" s="40">
        <v>1.0406</v>
      </c>
      <c r="I1242" s="35">
        <f>ROUND((Reference!B$16*List!$H1242)+Reference!B$17,0)</f>
        <v>1161</v>
      </c>
      <c r="J1242" s="35">
        <f>ROUND((Reference!C$16*List!$H1242)+Reference!C$17,0)</f>
        <v>1732</v>
      </c>
      <c r="K1242" s="35">
        <f>ROUND((Reference!D$16*List!$H1242)+Reference!D$17,0)</f>
        <v>2075</v>
      </c>
      <c r="L1242" s="35">
        <f>ROUND((Reference!E$16*List!$H1242)+Reference!E$17,0)</f>
        <v>2565</v>
      </c>
      <c r="M1242" s="35">
        <f>ROUND((Reference!F$16*List!$H1242)+Reference!F$17,0)</f>
        <v>2672</v>
      </c>
      <c r="N1242" s="35">
        <f>ROUND((Reference!G$16*List!$H1242)+Reference!G$17,0)</f>
        <v>3025</v>
      </c>
      <c r="O1242" s="35">
        <f>ROUND((Reference!H$16*List!$H1242)+Reference!H$17,0)</f>
        <v>3141</v>
      </c>
      <c r="P1242" s="35">
        <f>ROUND((Reference!I$16*List!$H1242)+Reference!I$17,0)</f>
        <v>3264</v>
      </c>
      <c r="Q1242" s="35">
        <f>ROUND((Reference!J$16*List!$H1242)+Reference!J$17,0)</f>
        <v>3780</v>
      </c>
      <c r="R1242" s="35">
        <f>ROUND((Reference!K$16*List!$H1242)+Reference!K$17,0)</f>
        <v>3899</v>
      </c>
      <c r="S1242" s="35">
        <f>ROUND((Reference!L$16*List!$H1242)+Reference!L$17,0)</f>
        <v>4207</v>
      </c>
      <c r="T1242" s="35">
        <f>ROUND((Reference!M$16*List!$H1242)+Reference!M$17,0)</f>
        <v>5025</v>
      </c>
      <c r="U1242" s="35">
        <f>ROUND((Reference!N$16*List!$H1242)+Reference!N$17,0)</f>
        <v>20275</v>
      </c>
      <c r="V1242" s="36">
        <f>ROUND((Reference!O$16*List!$H1242)+Reference!O$17,0)</f>
        <v>754</v>
      </c>
      <c r="W1242" s="36">
        <f>ROUND((Reference!P$16*List!$H1242)+Reference!P$17,0)</f>
        <v>1062</v>
      </c>
      <c r="X1242" s="36">
        <f>ROUND((Reference!Q$16*List!$H1242)+Reference!Q$17,0)</f>
        <v>531</v>
      </c>
      <c r="Y1242" s="37"/>
      <c r="Z1242" s="4" t="str">
        <f t="shared" si="39"/>
        <v>PRINCE GEORGES, Maryland</v>
      </c>
      <c r="AA1242" s="31" t="s">
        <v>3784</v>
      </c>
      <c r="AB1242" s="38" t="s">
        <v>54</v>
      </c>
      <c r="AC1242" s="32" t="s">
        <v>3743</v>
      </c>
      <c r="AD1242" s="39"/>
      <c r="AE1242">
        <f t="shared" si="40"/>
        <v>1.0406</v>
      </c>
    </row>
    <row r="1243" spans="1:31" x14ac:dyDescent="0.35">
      <c r="A1243" s="28" t="s">
        <v>3785</v>
      </c>
      <c r="B1243" s="28" t="s">
        <v>3786</v>
      </c>
      <c r="C1243" s="29">
        <v>12580</v>
      </c>
      <c r="D1243" s="30" t="s">
        <v>371</v>
      </c>
      <c r="E1243" s="31" t="s">
        <v>3787</v>
      </c>
      <c r="F1243" s="54" t="s">
        <v>3743</v>
      </c>
      <c r="G1243" s="33" t="s">
        <v>53</v>
      </c>
      <c r="H1243" s="40">
        <v>0.9447000000000001</v>
      </c>
      <c r="I1243" s="35">
        <f>ROUND((Reference!B$16*List!$H1243)+Reference!B$17,0)</f>
        <v>1079</v>
      </c>
      <c r="J1243" s="35">
        <f>ROUND((Reference!C$16*List!$H1243)+Reference!C$17,0)</f>
        <v>1609</v>
      </c>
      <c r="K1243" s="35">
        <f>ROUND((Reference!D$16*List!$H1243)+Reference!D$17,0)</f>
        <v>1928</v>
      </c>
      <c r="L1243" s="35">
        <f>ROUND((Reference!E$16*List!$H1243)+Reference!E$17,0)</f>
        <v>2383</v>
      </c>
      <c r="M1243" s="35">
        <f>ROUND((Reference!F$16*List!$H1243)+Reference!F$17,0)</f>
        <v>2483</v>
      </c>
      <c r="N1243" s="35">
        <f>ROUND((Reference!G$16*List!$H1243)+Reference!G$17,0)</f>
        <v>2811</v>
      </c>
      <c r="O1243" s="35">
        <f>ROUND((Reference!H$16*List!$H1243)+Reference!H$17,0)</f>
        <v>2918</v>
      </c>
      <c r="P1243" s="35">
        <f>ROUND((Reference!I$16*List!$H1243)+Reference!I$17,0)</f>
        <v>3033</v>
      </c>
      <c r="Q1243" s="35">
        <f>ROUND((Reference!J$16*List!$H1243)+Reference!J$17,0)</f>
        <v>3512</v>
      </c>
      <c r="R1243" s="35">
        <f>ROUND((Reference!K$16*List!$H1243)+Reference!K$17,0)</f>
        <v>3623</v>
      </c>
      <c r="S1243" s="35">
        <f>ROUND((Reference!L$16*List!$H1243)+Reference!L$17,0)</f>
        <v>3910</v>
      </c>
      <c r="T1243" s="35">
        <f>ROUND((Reference!M$16*List!$H1243)+Reference!M$17,0)</f>
        <v>4669</v>
      </c>
      <c r="U1243" s="35">
        <f>ROUND((Reference!N$16*List!$H1243)+Reference!N$17,0)</f>
        <v>18840</v>
      </c>
      <c r="V1243" s="36">
        <f>ROUND((Reference!O$16*List!$H1243)+Reference!O$17,0)</f>
        <v>700</v>
      </c>
      <c r="W1243" s="36">
        <f>ROUND((Reference!P$16*List!$H1243)+Reference!P$17,0)</f>
        <v>987</v>
      </c>
      <c r="X1243" s="36">
        <f>ROUND((Reference!Q$16*List!$H1243)+Reference!Q$17,0)</f>
        <v>493</v>
      </c>
      <c r="Y1243" s="37"/>
      <c r="Z1243" s="4" t="str">
        <f t="shared" si="39"/>
        <v>QUEEN ANNES, Maryland</v>
      </c>
      <c r="AA1243" s="31" t="s">
        <v>3787</v>
      </c>
      <c r="AB1243" s="38" t="s">
        <v>54</v>
      </c>
      <c r="AC1243" s="32" t="s">
        <v>3743</v>
      </c>
      <c r="AD1243" s="39"/>
      <c r="AE1243">
        <f t="shared" si="40"/>
        <v>0.9447000000000001</v>
      </c>
    </row>
    <row r="1244" spans="1:31" x14ac:dyDescent="0.35">
      <c r="A1244" s="28" t="s">
        <v>3788</v>
      </c>
      <c r="B1244" s="28" t="s">
        <v>3789</v>
      </c>
      <c r="C1244" s="29">
        <v>15680</v>
      </c>
      <c r="D1244" s="30" t="s">
        <v>475</v>
      </c>
      <c r="E1244" s="31" t="s">
        <v>3790</v>
      </c>
      <c r="F1244" s="54" t="s">
        <v>3743</v>
      </c>
      <c r="G1244" s="33" t="s">
        <v>53</v>
      </c>
      <c r="H1244" s="44">
        <v>0.8851</v>
      </c>
      <c r="I1244" s="35">
        <f>ROUND((Reference!B$16*List!$H1244)+Reference!B$17,0)</f>
        <v>1028</v>
      </c>
      <c r="J1244" s="35">
        <f>ROUND((Reference!C$16*List!$H1244)+Reference!C$17,0)</f>
        <v>1533</v>
      </c>
      <c r="K1244" s="35">
        <f>ROUND((Reference!D$16*List!$H1244)+Reference!D$17,0)</f>
        <v>1837</v>
      </c>
      <c r="L1244" s="35">
        <f>ROUND((Reference!E$16*List!$H1244)+Reference!E$17,0)</f>
        <v>2271</v>
      </c>
      <c r="M1244" s="35">
        <f>ROUND((Reference!F$16*List!$H1244)+Reference!F$17,0)</f>
        <v>2365</v>
      </c>
      <c r="N1244" s="35">
        <f>ROUND((Reference!G$16*List!$H1244)+Reference!G$17,0)</f>
        <v>2678</v>
      </c>
      <c r="O1244" s="35">
        <f>ROUND((Reference!H$16*List!$H1244)+Reference!H$17,0)</f>
        <v>2780</v>
      </c>
      <c r="P1244" s="35">
        <f>ROUND((Reference!I$16*List!$H1244)+Reference!I$17,0)</f>
        <v>2890</v>
      </c>
      <c r="Q1244" s="35">
        <f>ROUND((Reference!J$16*List!$H1244)+Reference!J$17,0)</f>
        <v>3346</v>
      </c>
      <c r="R1244" s="35">
        <f>ROUND((Reference!K$16*List!$H1244)+Reference!K$17,0)</f>
        <v>3452</v>
      </c>
      <c r="S1244" s="35">
        <f>ROUND((Reference!L$16*List!$H1244)+Reference!L$17,0)</f>
        <v>3724</v>
      </c>
      <c r="T1244" s="35">
        <f>ROUND((Reference!M$16*List!$H1244)+Reference!M$17,0)</f>
        <v>4448</v>
      </c>
      <c r="U1244" s="35">
        <f>ROUND((Reference!N$16*List!$H1244)+Reference!N$17,0)</f>
        <v>17948</v>
      </c>
      <c r="V1244" s="36">
        <f>ROUND((Reference!O$16*List!$H1244)+Reference!O$17,0)</f>
        <v>667</v>
      </c>
      <c r="W1244" s="36">
        <f>ROUND((Reference!P$16*List!$H1244)+Reference!P$17,0)</f>
        <v>940</v>
      </c>
      <c r="X1244" s="36">
        <f>ROUND((Reference!Q$16*List!$H1244)+Reference!Q$17,0)</f>
        <v>470</v>
      </c>
      <c r="Y1244" s="37"/>
      <c r="Z1244" s="4" t="str">
        <f t="shared" si="39"/>
        <v>ST. MARYS, Maryland</v>
      </c>
      <c r="AA1244" s="42" t="s">
        <v>3790</v>
      </c>
      <c r="AB1244" s="38" t="s">
        <v>54</v>
      </c>
      <c r="AC1244" s="43" t="s">
        <v>3743</v>
      </c>
      <c r="AD1244" s="45"/>
      <c r="AE1244">
        <f t="shared" si="40"/>
        <v>0.8851</v>
      </c>
    </row>
    <row r="1245" spans="1:31" x14ac:dyDescent="0.35">
      <c r="A1245" s="28" t="s">
        <v>3791</v>
      </c>
      <c r="B1245" s="28" t="s">
        <v>3792</v>
      </c>
      <c r="C1245" s="29">
        <v>41540</v>
      </c>
      <c r="D1245" s="30" t="s">
        <v>1327</v>
      </c>
      <c r="E1245" s="31" t="s">
        <v>3729</v>
      </c>
      <c r="F1245" s="54" t="s">
        <v>3743</v>
      </c>
      <c r="G1245" s="33" t="s">
        <v>53</v>
      </c>
      <c r="H1245" s="40">
        <v>0.9052</v>
      </c>
      <c r="I1245" s="35">
        <f>ROUND((Reference!B$16*List!$H1245)+Reference!B$17,0)</f>
        <v>1045</v>
      </c>
      <c r="J1245" s="35">
        <f>ROUND((Reference!C$16*List!$H1245)+Reference!C$17,0)</f>
        <v>1559</v>
      </c>
      <c r="K1245" s="35">
        <f>ROUND((Reference!D$16*List!$H1245)+Reference!D$17,0)</f>
        <v>1868</v>
      </c>
      <c r="L1245" s="35">
        <f>ROUND((Reference!E$16*List!$H1245)+Reference!E$17,0)</f>
        <v>2309</v>
      </c>
      <c r="M1245" s="35">
        <f>ROUND((Reference!F$16*List!$H1245)+Reference!F$17,0)</f>
        <v>2405</v>
      </c>
      <c r="N1245" s="35">
        <f>ROUND((Reference!G$16*List!$H1245)+Reference!G$17,0)</f>
        <v>2723</v>
      </c>
      <c r="O1245" s="35">
        <f>ROUND((Reference!H$16*List!$H1245)+Reference!H$17,0)</f>
        <v>2827</v>
      </c>
      <c r="P1245" s="35">
        <f>ROUND((Reference!I$16*List!$H1245)+Reference!I$17,0)</f>
        <v>2938</v>
      </c>
      <c r="Q1245" s="35">
        <f>ROUND((Reference!J$16*List!$H1245)+Reference!J$17,0)</f>
        <v>3402</v>
      </c>
      <c r="R1245" s="35">
        <f>ROUND((Reference!K$16*List!$H1245)+Reference!K$17,0)</f>
        <v>3510</v>
      </c>
      <c r="S1245" s="35">
        <f>ROUND((Reference!L$16*List!$H1245)+Reference!L$17,0)</f>
        <v>3787</v>
      </c>
      <c r="T1245" s="35">
        <f>ROUND((Reference!M$16*List!$H1245)+Reference!M$17,0)</f>
        <v>4523</v>
      </c>
      <c r="U1245" s="35">
        <f>ROUND((Reference!N$16*List!$H1245)+Reference!N$17,0)</f>
        <v>18249</v>
      </c>
      <c r="V1245" s="36">
        <f>ROUND((Reference!O$16*List!$H1245)+Reference!O$17,0)</f>
        <v>678</v>
      </c>
      <c r="W1245" s="36">
        <f>ROUND((Reference!P$16*List!$H1245)+Reference!P$17,0)</f>
        <v>956</v>
      </c>
      <c r="X1245" s="36">
        <f>ROUND((Reference!Q$16*List!$H1245)+Reference!Q$17,0)</f>
        <v>478</v>
      </c>
      <c r="Y1245" s="37"/>
      <c r="Z1245" s="4" t="str">
        <f t="shared" si="39"/>
        <v>SOMERSET, Maryland</v>
      </c>
      <c r="AA1245" s="31" t="s">
        <v>3729</v>
      </c>
      <c r="AB1245" s="38" t="s">
        <v>54</v>
      </c>
      <c r="AC1245" s="32" t="s">
        <v>3743</v>
      </c>
      <c r="AD1245" s="39"/>
      <c r="AE1245">
        <f t="shared" si="40"/>
        <v>0.9052</v>
      </c>
    </row>
    <row r="1246" spans="1:31" x14ac:dyDescent="0.35">
      <c r="A1246" s="28" t="s">
        <v>3793</v>
      </c>
      <c r="B1246" s="28" t="s">
        <v>3794</v>
      </c>
      <c r="C1246" s="41">
        <v>99921</v>
      </c>
      <c r="D1246" s="30" t="s">
        <v>136</v>
      </c>
      <c r="E1246" s="42" t="s">
        <v>1986</v>
      </c>
      <c r="F1246" s="54" t="s">
        <v>3743</v>
      </c>
      <c r="G1246" s="33" t="s">
        <v>64</v>
      </c>
      <c r="H1246" s="40">
        <v>0.85430000000000006</v>
      </c>
      <c r="I1246" s="35">
        <f>ROUND((Reference!B$16*List!$H1246)+Reference!B$17,0)</f>
        <v>1001</v>
      </c>
      <c r="J1246" s="35">
        <f>ROUND((Reference!C$16*List!$H1246)+Reference!C$17,0)</f>
        <v>1494</v>
      </c>
      <c r="K1246" s="35">
        <f>ROUND((Reference!D$16*List!$H1246)+Reference!D$17,0)</f>
        <v>1790</v>
      </c>
      <c r="L1246" s="35">
        <f>ROUND((Reference!E$16*List!$H1246)+Reference!E$17,0)</f>
        <v>2212</v>
      </c>
      <c r="M1246" s="35">
        <f>ROUND((Reference!F$16*List!$H1246)+Reference!F$17,0)</f>
        <v>2305</v>
      </c>
      <c r="N1246" s="35">
        <f>ROUND((Reference!G$16*List!$H1246)+Reference!G$17,0)</f>
        <v>2609</v>
      </c>
      <c r="O1246" s="35">
        <f>ROUND((Reference!H$16*List!$H1246)+Reference!H$17,0)</f>
        <v>2709</v>
      </c>
      <c r="P1246" s="35">
        <f>ROUND((Reference!I$16*List!$H1246)+Reference!I$17,0)</f>
        <v>2815</v>
      </c>
      <c r="Q1246" s="35">
        <f>ROUND((Reference!J$16*List!$H1246)+Reference!J$17,0)</f>
        <v>3260</v>
      </c>
      <c r="R1246" s="35">
        <f>ROUND((Reference!K$16*List!$H1246)+Reference!K$17,0)</f>
        <v>3363</v>
      </c>
      <c r="S1246" s="35">
        <f>ROUND((Reference!L$16*List!$H1246)+Reference!L$17,0)</f>
        <v>3629</v>
      </c>
      <c r="T1246" s="35">
        <f>ROUND((Reference!M$16*List!$H1246)+Reference!M$17,0)</f>
        <v>4334</v>
      </c>
      <c r="U1246" s="35">
        <f>ROUND((Reference!N$16*List!$H1246)+Reference!N$17,0)</f>
        <v>17487</v>
      </c>
      <c r="V1246" s="36">
        <f>ROUND((Reference!O$16*List!$H1246)+Reference!O$17,0)</f>
        <v>650</v>
      </c>
      <c r="W1246" s="36">
        <f>ROUND((Reference!P$16*List!$H1246)+Reference!P$17,0)</f>
        <v>916</v>
      </c>
      <c r="X1246" s="36">
        <f>ROUND((Reference!Q$16*List!$H1246)+Reference!Q$17,0)</f>
        <v>458</v>
      </c>
      <c r="Y1246" s="37"/>
      <c r="Z1246" s="4" t="str">
        <f t="shared" si="39"/>
        <v>TALBOT, Maryland</v>
      </c>
      <c r="AA1246" s="31" t="s">
        <v>1986</v>
      </c>
      <c r="AB1246" s="38" t="s">
        <v>54</v>
      </c>
      <c r="AC1246" s="32" t="s">
        <v>3743</v>
      </c>
      <c r="AD1246" s="39"/>
      <c r="AE1246">
        <f t="shared" si="40"/>
        <v>0.85430000000000006</v>
      </c>
    </row>
    <row r="1247" spans="1:31" x14ac:dyDescent="0.35">
      <c r="A1247" s="28" t="s">
        <v>3795</v>
      </c>
      <c r="B1247" s="28" t="s">
        <v>3796</v>
      </c>
      <c r="C1247" s="41">
        <v>25180</v>
      </c>
      <c r="D1247" s="30" t="s">
        <v>866</v>
      </c>
      <c r="E1247" s="42" t="s">
        <v>259</v>
      </c>
      <c r="F1247" s="55" t="s">
        <v>3743</v>
      </c>
      <c r="G1247" s="33" t="s">
        <v>53</v>
      </c>
      <c r="H1247" s="40">
        <v>0.83940000000000003</v>
      </c>
      <c r="I1247" s="35">
        <f>ROUND((Reference!B$16*List!$H1247)+Reference!B$17,0)</f>
        <v>989</v>
      </c>
      <c r="J1247" s="35">
        <f>ROUND((Reference!C$16*List!$H1247)+Reference!C$17,0)</f>
        <v>1475</v>
      </c>
      <c r="K1247" s="35">
        <f>ROUND((Reference!D$16*List!$H1247)+Reference!D$17,0)</f>
        <v>1767</v>
      </c>
      <c r="L1247" s="35">
        <f>ROUND((Reference!E$16*List!$H1247)+Reference!E$17,0)</f>
        <v>2184</v>
      </c>
      <c r="M1247" s="35">
        <f>ROUND((Reference!F$16*List!$H1247)+Reference!F$17,0)</f>
        <v>2275</v>
      </c>
      <c r="N1247" s="35">
        <f>ROUND((Reference!G$16*List!$H1247)+Reference!G$17,0)</f>
        <v>2576</v>
      </c>
      <c r="O1247" s="35">
        <f>ROUND((Reference!H$16*List!$H1247)+Reference!H$17,0)</f>
        <v>2674</v>
      </c>
      <c r="P1247" s="35">
        <f>ROUND((Reference!I$16*List!$H1247)+Reference!I$17,0)</f>
        <v>2780</v>
      </c>
      <c r="Q1247" s="35">
        <f>ROUND((Reference!J$16*List!$H1247)+Reference!J$17,0)</f>
        <v>3218</v>
      </c>
      <c r="R1247" s="35">
        <f>ROUND((Reference!K$16*List!$H1247)+Reference!K$17,0)</f>
        <v>3320</v>
      </c>
      <c r="S1247" s="35">
        <f>ROUND((Reference!L$16*List!$H1247)+Reference!L$17,0)</f>
        <v>3583</v>
      </c>
      <c r="T1247" s="35">
        <f>ROUND((Reference!M$16*List!$H1247)+Reference!M$17,0)</f>
        <v>4279</v>
      </c>
      <c r="U1247" s="35">
        <f>ROUND((Reference!N$16*List!$H1247)+Reference!N$17,0)</f>
        <v>17264</v>
      </c>
      <c r="V1247" s="36">
        <f>ROUND((Reference!O$16*List!$H1247)+Reference!O$17,0)</f>
        <v>642</v>
      </c>
      <c r="W1247" s="36">
        <f>ROUND((Reference!P$16*List!$H1247)+Reference!P$17,0)</f>
        <v>904</v>
      </c>
      <c r="X1247" s="36">
        <f>ROUND((Reference!Q$16*List!$H1247)+Reference!Q$17,0)</f>
        <v>452</v>
      </c>
      <c r="Y1247" s="37"/>
      <c r="Z1247" s="4" t="str">
        <f t="shared" si="39"/>
        <v>WASHINGTON, Maryland</v>
      </c>
      <c r="AA1247" s="31" t="s">
        <v>259</v>
      </c>
      <c r="AB1247" s="38" t="s">
        <v>54</v>
      </c>
      <c r="AC1247" s="32" t="s">
        <v>3743</v>
      </c>
      <c r="AD1247" s="39"/>
      <c r="AE1247">
        <f t="shared" si="40"/>
        <v>0.83940000000000003</v>
      </c>
    </row>
    <row r="1248" spans="1:31" x14ac:dyDescent="0.35">
      <c r="A1248" s="28" t="s">
        <v>3797</v>
      </c>
      <c r="B1248" s="28" t="s">
        <v>3798</v>
      </c>
      <c r="C1248" s="41">
        <v>41540</v>
      </c>
      <c r="D1248" s="30" t="s">
        <v>1327</v>
      </c>
      <c r="E1248" s="42" t="s">
        <v>3799</v>
      </c>
      <c r="F1248" s="54" t="s">
        <v>3743</v>
      </c>
      <c r="G1248" s="33" t="s">
        <v>53</v>
      </c>
      <c r="H1248" s="40">
        <v>0.9052</v>
      </c>
      <c r="I1248" s="35">
        <f>ROUND((Reference!B$16*List!$H1248)+Reference!B$17,0)</f>
        <v>1045</v>
      </c>
      <c r="J1248" s="35">
        <f>ROUND((Reference!C$16*List!$H1248)+Reference!C$17,0)</f>
        <v>1559</v>
      </c>
      <c r="K1248" s="35">
        <f>ROUND((Reference!D$16*List!$H1248)+Reference!D$17,0)</f>
        <v>1868</v>
      </c>
      <c r="L1248" s="35">
        <f>ROUND((Reference!E$16*List!$H1248)+Reference!E$17,0)</f>
        <v>2309</v>
      </c>
      <c r="M1248" s="35">
        <f>ROUND((Reference!F$16*List!$H1248)+Reference!F$17,0)</f>
        <v>2405</v>
      </c>
      <c r="N1248" s="35">
        <f>ROUND((Reference!G$16*List!$H1248)+Reference!G$17,0)</f>
        <v>2723</v>
      </c>
      <c r="O1248" s="35">
        <f>ROUND((Reference!H$16*List!$H1248)+Reference!H$17,0)</f>
        <v>2827</v>
      </c>
      <c r="P1248" s="35">
        <f>ROUND((Reference!I$16*List!$H1248)+Reference!I$17,0)</f>
        <v>2938</v>
      </c>
      <c r="Q1248" s="35">
        <f>ROUND((Reference!J$16*List!$H1248)+Reference!J$17,0)</f>
        <v>3402</v>
      </c>
      <c r="R1248" s="35">
        <f>ROUND((Reference!K$16*List!$H1248)+Reference!K$17,0)</f>
        <v>3510</v>
      </c>
      <c r="S1248" s="35">
        <f>ROUND((Reference!L$16*List!$H1248)+Reference!L$17,0)</f>
        <v>3787</v>
      </c>
      <c r="T1248" s="35">
        <f>ROUND((Reference!M$16*List!$H1248)+Reference!M$17,0)</f>
        <v>4523</v>
      </c>
      <c r="U1248" s="35">
        <f>ROUND((Reference!N$16*List!$H1248)+Reference!N$17,0)</f>
        <v>18249</v>
      </c>
      <c r="V1248" s="36">
        <f>ROUND((Reference!O$16*List!$H1248)+Reference!O$17,0)</f>
        <v>678</v>
      </c>
      <c r="W1248" s="36">
        <f>ROUND((Reference!P$16*List!$H1248)+Reference!P$17,0)</f>
        <v>956</v>
      </c>
      <c r="X1248" s="36">
        <f>ROUND((Reference!Q$16*List!$H1248)+Reference!Q$17,0)</f>
        <v>478</v>
      </c>
      <c r="Y1248" s="37"/>
      <c r="Z1248" s="4" t="str">
        <f t="shared" si="39"/>
        <v>WICOMICO, Maryland</v>
      </c>
      <c r="AA1248" s="31" t="s">
        <v>3799</v>
      </c>
      <c r="AB1248" s="38" t="s">
        <v>54</v>
      </c>
      <c r="AC1248" s="32" t="s">
        <v>3743</v>
      </c>
      <c r="AD1248" s="39"/>
      <c r="AE1248">
        <f t="shared" si="40"/>
        <v>0.9052</v>
      </c>
    </row>
    <row r="1249" spans="1:31" x14ac:dyDescent="0.35">
      <c r="A1249" s="28" t="s">
        <v>3800</v>
      </c>
      <c r="B1249" s="28" t="s">
        <v>3801</v>
      </c>
      <c r="C1249" s="41">
        <v>41540</v>
      </c>
      <c r="D1249" s="30" t="s">
        <v>1327</v>
      </c>
      <c r="E1249" s="42" t="s">
        <v>3802</v>
      </c>
      <c r="F1249" s="54" t="s">
        <v>3743</v>
      </c>
      <c r="G1249" s="33" t="s">
        <v>53</v>
      </c>
      <c r="H1249" s="40">
        <v>0.9052</v>
      </c>
      <c r="I1249" s="35">
        <f>ROUND((Reference!B$16*List!$H1249)+Reference!B$17,0)</f>
        <v>1045</v>
      </c>
      <c r="J1249" s="35">
        <f>ROUND((Reference!C$16*List!$H1249)+Reference!C$17,0)</f>
        <v>1559</v>
      </c>
      <c r="K1249" s="35">
        <f>ROUND((Reference!D$16*List!$H1249)+Reference!D$17,0)</f>
        <v>1868</v>
      </c>
      <c r="L1249" s="35">
        <f>ROUND((Reference!E$16*List!$H1249)+Reference!E$17,0)</f>
        <v>2309</v>
      </c>
      <c r="M1249" s="35">
        <f>ROUND((Reference!F$16*List!$H1249)+Reference!F$17,0)</f>
        <v>2405</v>
      </c>
      <c r="N1249" s="35">
        <f>ROUND((Reference!G$16*List!$H1249)+Reference!G$17,0)</f>
        <v>2723</v>
      </c>
      <c r="O1249" s="35">
        <f>ROUND((Reference!H$16*List!$H1249)+Reference!H$17,0)</f>
        <v>2827</v>
      </c>
      <c r="P1249" s="35">
        <f>ROUND((Reference!I$16*List!$H1249)+Reference!I$17,0)</f>
        <v>2938</v>
      </c>
      <c r="Q1249" s="35">
        <f>ROUND((Reference!J$16*List!$H1249)+Reference!J$17,0)</f>
        <v>3402</v>
      </c>
      <c r="R1249" s="35">
        <f>ROUND((Reference!K$16*List!$H1249)+Reference!K$17,0)</f>
        <v>3510</v>
      </c>
      <c r="S1249" s="35">
        <f>ROUND((Reference!L$16*List!$H1249)+Reference!L$17,0)</f>
        <v>3787</v>
      </c>
      <c r="T1249" s="35">
        <f>ROUND((Reference!M$16*List!$H1249)+Reference!M$17,0)</f>
        <v>4523</v>
      </c>
      <c r="U1249" s="35">
        <f>ROUND((Reference!N$16*List!$H1249)+Reference!N$17,0)</f>
        <v>18249</v>
      </c>
      <c r="V1249" s="36">
        <f>ROUND((Reference!O$16*List!$H1249)+Reference!O$17,0)</f>
        <v>678</v>
      </c>
      <c r="W1249" s="36">
        <f>ROUND((Reference!P$16*List!$H1249)+Reference!P$17,0)</f>
        <v>956</v>
      </c>
      <c r="X1249" s="36">
        <f>ROUND((Reference!Q$16*List!$H1249)+Reference!Q$17,0)</f>
        <v>478</v>
      </c>
      <c r="Y1249" s="37"/>
      <c r="Z1249" s="4" t="str">
        <f t="shared" si="39"/>
        <v>WORCESTER, Maryland</v>
      </c>
      <c r="AA1249" s="31" t="s">
        <v>3802</v>
      </c>
      <c r="AB1249" s="38" t="s">
        <v>54</v>
      </c>
      <c r="AC1249" s="32" t="s">
        <v>3743</v>
      </c>
      <c r="AD1249" s="39"/>
      <c r="AE1249">
        <f t="shared" si="40"/>
        <v>0.9052</v>
      </c>
    </row>
    <row r="1250" spans="1:31" x14ac:dyDescent="0.35">
      <c r="A1250" s="28" t="s">
        <v>3803</v>
      </c>
      <c r="B1250" s="28" t="s">
        <v>3804</v>
      </c>
      <c r="C1250" s="41">
        <v>12580</v>
      </c>
      <c r="D1250" s="30" t="s">
        <v>371</v>
      </c>
      <c r="E1250" s="42" t="s">
        <v>3805</v>
      </c>
      <c r="F1250" s="54" t="s">
        <v>3743</v>
      </c>
      <c r="G1250" s="33" t="s">
        <v>53</v>
      </c>
      <c r="H1250" s="44">
        <v>0.9447000000000001</v>
      </c>
      <c r="I1250" s="35">
        <f>ROUND((Reference!B$16*List!$H1250)+Reference!B$17,0)</f>
        <v>1079</v>
      </c>
      <c r="J1250" s="35">
        <f>ROUND((Reference!C$16*List!$H1250)+Reference!C$17,0)</f>
        <v>1609</v>
      </c>
      <c r="K1250" s="35">
        <f>ROUND((Reference!D$16*List!$H1250)+Reference!D$17,0)</f>
        <v>1928</v>
      </c>
      <c r="L1250" s="35">
        <f>ROUND((Reference!E$16*List!$H1250)+Reference!E$17,0)</f>
        <v>2383</v>
      </c>
      <c r="M1250" s="35">
        <f>ROUND((Reference!F$16*List!$H1250)+Reference!F$17,0)</f>
        <v>2483</v>
      </c>
      <c r="N1250" s="35">
        <f>ROUND((Reference!G$16*List!$H1250)+Reference!G$17,0)</f>
        <v>2811</v>
      </c>
      <c r="O1250" s="35">
        <f>ROUND((Reference!H$16*List!$H1250)+Reference!H$17,0)</f>
        <v>2918</v>
      </c>
      <c r="P1250" s="35">
        <f>ROUND((Reference!I$16*List!$H1250)+Reference!I$17,0)</f>
        <v>3033</v>
      </c>
      <c r="Q1250" s="35">
        <f>ROUND((Reference!J$16*List!$H1250)+Reference!J$17,0)</f>
        <v>3512</v>
      </c>
      <c r="R1250" s="35">
        <f>ROUND((Reference!K$16*List!$H1250)+Reference!K$17,0)</f>
        <v>3623</v>
      </c>
      <c r="S1250" s="35">
        <f>ROUND((Reference!L$16*List!$H1250)+Reference!L$17,0)</f>
        <v>3910</v>
      </c>
      <c r="T1250" s="35">
        <f>ROUND((Reference!M$16*List!$H1250)+Reference!M$17,0)</f>
        <v>4669</v>
      </c>
      <c r="U1250" s="35">
        <f>ROUND((Reference!N$16*List!$H1250)+Reference!N$17,0)</f>
        <v>18840</v>
      </c>
      <c r="V1250" s="36">
        <f>ROUND((Reference!O$16*List!$H1250)+Reference!O$17,0)</f>
        <v>700</v>
      </c>
      <c r="W1250" s="36">
        <f>ROUND((Reference!P$16*List!$H1250)+Reference!P$17,0)</f>
        <v>987</v>
      </c>
      <c r="X1250" s="36">
        <f>ROUND((Reference!Q$16*List!$H1250)+Reference!Q$17,0)</f>
        <v>493</v>
      </c>
      <c r="Y1250" s="37"/>
      <c r="Z1250" s="4" t="str">
        <f t="shared" si="39"/>
        <v>BALTIMORE CITY, Maryland</v>
      </c>
      <c r="AA1250" s="42" t="s">
        <v>3805</v>
      </c>
      <c r="AB1250" s="38" t="s">
        <v>54</v>
      </c>
      <c r="AC1250" s="43" t="s">
        <v>3743</v>
      </c>
      <c r="AD1250" s="45"/>
      <c r="AE1250">
        <f t="shared" si="40"/>
        <v>0.9447000000000001</v>
      </c>
    </row>
    <row r="1251" spans="1:31" x14ac:dyDescent="0.35">
      <c r="A1251" s="28" t="s">
        <v>3806</v>
      </c>
      <c r="B1251" s="48" t="s">
        <v>3807</v>
      </c>
      <c r="C1251" s="49">
        <v>99921</v>
      </c>
      <c r="D1251" s="30" t="s">
        <v>136</v>
      </c>
      <c r="E1251" s="50" t="s">
        <v>334</v>
      </c>
      <c r="F1251" s="54" t="s">
        <v>3743</v>
      </c>
      <c r="G1251" s="33" t="s">
        <v>64</v>
      </c>
      <c r="H1251" s="34">
        <v>0.85430000000000006</v>
      </c>
      <c r="I1251" s="35">
        <f>ROUND((Reference!B$16*List!$H1251)+Reference!B$17,0)</f>
        <v>1001</v>
      </c>
      <c r="J1251" s="35">
        <f>ROUND((Reference!C$16*List!$H1251)+Reference!C$17,0)</f>
        <v>1494</v>
      </c>
      <c r="K1251" s="35">
        <f>ROUND((Reference!D$16*List!$H1251)+Reference!D$17,0)</f>
        <v>1790</v>
      </c>
      <c r="L1251" s="35">
        <f>ROUND((Reference!E$16*List!$H1251)+Reference!E$17,0)</f>
        <v>2212</v>
      </c>
      <c r="M1251" s="35">
        <f>ROUND((Reference!F$16*List!$H1251)+Reference!F$17,0)</f>
        <v>2305</v>
      </c>
      <c r="N1251" s="35">
        <f>ROUND((Reference!G$16*List!$H1251)+Reference!G$17,0)</f>
        <v>2609</v>
      </c>
      <c r="O1251" s="35">
        <f>ROUND((Reference!H$16*List!$H1251)+Reference!H$17,0)</f>
        <v>2709</v>
      </c>
      <c r="P1251" s="35">
        <f>ROUND((Reference!I$16*List!$H1251)+Reference!I$17,0)</f>
        <v>2815</v>
      </c>
      <c r="Q1251" s="35">
        <f>ROUND((Reference!J$16*List!$H1251)+Reference!J$17,0)</f>
        <v>3260</v>
      </c>
      <c r="R1251" s="35">
        <f>ROUND((Reference!K$16*List!$H1251)+Reference!K$17,0)</f>
        <v>3363</v>
      </c>
      <c r="S1251" s="35">
        <f>ROUND((Reference!L$16*List!$H1251)+Reference!L$17,0)</f>
        <v>3629</v>
      </c>
      <c r="T1251" s="35">
        <f>ROUND((Reference!M$16*List!$H1251)+Reference!M$17,0)</f>
        <v>4334</v>
      </c>
      <c r="U1251" s="35">
        <f>ROUND((Reference!N$16*List!$H1251)+Reference!N$17,0)</f>
        <v>17487</v>
      </c>
      <c r="V1251" s="36">
        <f>ROUND((Reference!O$16*List!$H1251)+Reference!O$17,0)</f>
        <v>650</v>
      </c>
      <c r="W1251" s="36">
        <f>ROUND((Reference!P$16*List!$H1251)+Reference!P$17,0)</f>
        <v>916</v>
      </c>
      <c r="X1251" s="36">
        <f>ROUND((Reference!Q$16*List!$H1251)+Reference!Q$17,0)</f>
        <v>458</v>
      </c>
      <c r="Y1251" s="37"/>
      <c r="Z1251" s="4" t="str">
        <f t="shared" si="39"/>
        <v>STATEWIDE, Maryland</v>
      </c>
      <c r="AA1251" s="38" t="s">
        <v>334</v>
      </c>
      <c r="AB1251" s="38" t="s">
        <v>54</v>
      </c>
      <c r="AC1251" s="32" t="s">
        <v>3743</v>
      </c>
      <c r="AD1251" s="39"/>
      <c r="AE1251">
        <f t="shared" si="40"/>
        <v>0.85430000000000006</v>
      </c>
    </row>
    <row r="1252" spans="1:31" x14ac:dyDescent="0.35">
      <c r="A1252" s="28" t="s">
        <v>3808</v>
      </c>
      <c r="B1252" s="48" t="s">
        <v>3809</v>
      </c>
      <c r="C1252" s="49">
        <v>12700</v>
      </c>
      <c r="D1252" s="30" t="s">
        <v>377</v>
      </c>
      <c r="E1252" s="50" t="s">
        <v>3810</v>
      </c>
      <c r="F1252" s="54" t="s">
        <v>1</v>
      </c>
      <c r="G1252" s="33" t="s">
        <v>53</v>
      </c>
      <c r="H1252" s="34">
        <v>1.1897</v>
      </c>
      <c r="I1252" s="35">
        <f>ROUND((Reference!B$16*List!$H1252)+Reference!B$17,0)</f>
        <v>1289</v>
      </c>
      <c r="J1252" s="35">
        <f>ROUND((Reference!C$16*List!$H1252)+Reference!C$17,0)</f>
        <v>1922</v>
      </c>
      <c r="K1252" s="35">
        <f>ROUND((Reference!D$16*List!$H1252)+Reference!D$17,0)</f>
        <v>2303</v>
      </c>
      <c r="L1252" s="35">
        <f>ROUND((Reference!E$16*List!$H1252)+Reference!E$17,0)</f>
        <v>2847</v>
      </c>
      <c r="M1252" s="35">
        <f>ROUND((Reference!F$16*List!$H1252)+Reference!F$17,0)</f>
        <v>2966</v>
      </c>
      <c r="N1252" s="35">
        <f>ROUND((Reference!G$16*List!$H1252)+Reference!G$17,0)</f>
        <v>3358</v>
      </c>
      <c r="O1252" s="35">
        <f>ROUND((Reference!H$16*List!$H1252)+Reference!H$17,0)</f>
        <v>3487</v>
      </c>
      <c r="P1252" s="35">
        <f>ROUND((Reference!I$16*List!$H1252)+Reference!I$17,0)</f>
        <v>3624</v>
      </c>
      <c r="Q1252" s="35">
        <f>ROUND((Reference!J$16*List!$H1252)+Reference!J$17,0)</f>
        <v>4196</v>
      </c>
      <c r="R1252" s="35">
        <f>ROUND((Reference!K$16*List!$H1252)+Reference!K$17,0)</f>
        <v>4329</v>
      </c>
      <c r="S1252" s="35">
        <f>ROUND((Reference!L$16*List!$H1252)+Reference!L$17,0)</f>
        <v>4671</v>
      </c>
      <c r="T1252" s="35">
        <f>ROUND((Reference!M$16*List!$H1252)+Reference!M$17,0)</f>
        <v>5578</v>
      </c>
      <c r="U1252" s="35">
        <f>ROUND((Reference!N$16*List!$H1252)+Reference!N$17,0)</f>
        <v>22507</v>
      </c>
      <c r="V1252" s="36">
        <f>ROUND((Reference!O$16*List!$H1252)+Reference!O$17,0)</f>
        <v>837</v>
      </c>
      <c r="W1252" s="36">
        <f>ROUND((Reference!P$16*List!$H1252)+Reference!P$17,0)</f>
        <v>1179</v>
      </c>
      <c r="X1252" s="36">
        <f>ROUND((Reference!Q$16*List!$H1252)+Reference!Q$17,0)</f>
        <v>589</v>
      </c>
      <c r="Y1252" s="37"/>
      <c r="Z1252" s="4" t="str">
        <f t="shared" si="39"/>
        <v>BARNSTABLE, Massachusetts</v>
      </c>
      <c r="AA1252" s="38" t="s">
        <v>3810</v>
      </c>
      <c r="AB1252" s="38" t="s">
        <v>54</v>
      </c>
      <c r="AC1252" s="32" t="s">
        <v>1</v>
      </c>
      <c r="AD1252" s="39"/>
      <c r="AE1252">
        <f t="shared" si="40"/>
        <v>1.1897</v>
      </c>
    </row>
    <row r="1253" spans="1:31" x14ac:dyDescent="0.35">
      <c r="A1253" s="28" t="s">
        <v>3811</v>
      </c>
      <c r="B1253" s="48" t="s">
        <v>3812</v>
      </c>
      <c r="C1253" s="51">
        <v>38340</v>
      </c>
      <c r="D1253" s="30" t="s">
        <v>1399</v>
      </c>
      <c r="E1253" s="38" t="s">
        <v>3813</v>
      </c>
      <c r="F1253" s="54" t="s">
        <v>1</v>
      </c>
      <c r="G1253" s="33" t="s">
        <v>53</v>
      </c>
      <c r="H1253" s="34">
        <v>1.022</v>
      </c>
      <c r="I1253" s="35">
        <f>ROUND((Reference!B$16*List!$H1253)+Reference!B$17,0)</f>
        <v>1145</v>
      </c>
      <c r="J1253" s="35">
        <f>ROUND((Reference!C$16*List!$H1253)+Reference!C$17,0)</f>
        <v>1708</v>
      </c>
      <c r="K1253" s="35">
        <f>ROUND((Reference!D$16*List!$H1253)+Reference!D$17,0)</f>
        <v>2046</v>
      </c>
      <c r="L1253" s="35">
        <f>ROUND((Reference!E$16*List!$H1253)+Reference!E$17,0)</f>
        <v>2530</v>
      </c>
      <c r="M1253" s="35">
        <f>ROUND((Reference!F$16*List!$H1253)+Reference!F$17,0)</f>
        <v>2636</v>
      </c>
      <c r="N1253" s="35">
        <f>ROUND((Reference!G$16*List!$H1253)+Reference!G$17,0)</f>
        <v>2984</v>
      </c>
      <c r="O1253" s="35">
        <f>ROUND((Reference!H$16*List!$H1253)+Reference!H$17,0)</f>
        <v>3098</v>
      </c>
      <c r="P1253" s="35">
        <f>ROUND((Reference!I$16*List!$H1253)+Reference!I$17,0)</f>
        <v>3220</v>
      </c>
      <c r="Q1253" s="35">
        <f>ROUND((Reference!J$16*List!$H1253)+Reference!J$17,0)</f>
        <v>3728</v>
      </c>
      <c r="R1253" s="35">
        <f>ROUND((Reference!K$16*List!$H1253)+Reference!K$17,0)</f>
        <v>3846</v>
      </c>
      <c r="S1253" s="35">
        <f>ROUND((Reference!L$16*List!$H1253)+Reference!L$17,0)</f>
        <v>4150</v>
      </c>
      <c r="T1253" s="35">
        <f>ROUND((Reference!M$16*List!$H1253)+Reference!M$17,0)</f>
        <v>4956</v>
      </c>
      <c r="U1253" s="35">
        <f>ROUND((Reference!N$16*List!$H1253)+Reference!N$17,0)</f>
        <v>19997</v>
      </c>
      <c r="V1253" s="36">
        <f>ROUND((Reference!O$16*List!$H1253)+Reference!O$17,0)</f>
        <v>743</v>
      </c>
      <c r="W1253" s="36">
        <f>ROUND((Reference!P$16*List!$H1253)+Reference!P$17,0)</f>
        <v>1047</v>
      </c>
      <c r="X1253" s="36">
        <f>ROUND((Reference!Q$16*List!$H1253)+Reference!Q$17,0)</f>
        <v>524</v>
      </c>
      <c r="Y1253" s="37"/>
      <c r="Z1253" s="4" t="str">
        <f t="shared" si="39"/>
        <v>BERKSHIRE, Massachusetts</v>
      </c>
      <c r="AA1253" s="38" t="s">
        <v>3813</v>
      </c>
      <c r="AB1253" s="38" t="s">
        <v>54</v>
      </c>
      <c r="AC1253" s="32" t="s">
        <v>1</v>
      </c>
      <c r="AD1253" s="39"/>
      <c r="AE1253">
        <f t="shared" si="40"/>
        <v>1.022</v>
      </c>
    </row>
    <row r="1254" spans="1:31" x14ac:dyDescent="0.35">
      <c r="A1254" s="28" t="s">
        <v>3814</v>
      </c>
      <c r="B1254" s="48" t="s">
        <v>3815</v>
      </c>
      <c r="C1254" s="51">
        <v>39300</v>
      </c>
      <c r="D1254" s="30" t="s">
        <v>1430</v>
      </c>
      <c r="E1254" s="38" t="s">
        <v>3816</v>
      </c>
      <c r="F1254" s="54" t="s">
        <v>1</v>
      </c>
      <c r="G1254" s="33" t="s">
        <v>53</v>
      </c>
      <c r="H1254" s="34">
        <v>1.0295000000000001</v>
      </c>
      <c r="I1254" s="35">
        <f>ROUND((Reference!B$16*List!$H1254)+Reference!B$17,0)</f>
        <v>1152</v>
      </c>
      <c r="J1254" s="35">
        <f>ROUND((Reference!C$16*List!$H1254)+Reference!C$17,0)</f>
        <v>1718</v>
      </c>
      <c r="K1254" s="35">
        <f>ROUND((Reference!D$16*List!$H1254)+Reference!D$17,0)</f>
        <v>2058</v>
      </c>
      <c r="L1254" s="35">
        <f>ROUND((Reference!E$16*List!$H1254)+Reference!E$17,0)</f>
        <v>2544</v>
      </c>
      <c r="M1254" s="35">
        <f>ROUND((Reference!F$16*List!$H1254)+Reference!F$17,0)</f>
        <v>2650</v>
      </c>
      <c r="N1254" s="35">
        <f>ROUND((Reference!G$16*List!$H1254)+Reference!G$17,0)</f>
        <v>3000</v>
      </c>
      <c r="O1254" s="35">
        <f>ROUND((Reference!H$16*List!$H1254)+Reference!H$17,0)</f>
        <v>3115</v>
      </c>
      <c r="P1254" s="35">
        <f>ROUND((Reference!I$16*List!$H1254)+Reference!I$17,0)</f>
        <v>3238</v>
      </c>
      <c r="Q1254" s="35">
        <f>ROUND((Reference!J$16*List!$H1254)+Reference!J$17,0)</f>
        <v>3749</v>
      </c>
      <c r="R1254" s="35">
        <f>ROUND((Reference!K$16*List!$H1254)+Reference!K$17,0)</f>
        <v>3867</v>
      </c>
      <c r="S1254" s="35">
        <f>ROUND((Reference!L$16*List!$H1254)+Reference!L$17,0)</f>
        <v>4173</v>
      </c>
      <c r="T1254" s="35">
        <f>ROUND((Reference!M$16*List!$H1254)+Reference!M$17,0)</f>
        <v>4984</v>
      </c>
      <c r="U1254" s="35">
        <f>ROUND((Reference!N$16*List!$H1254)+Reference!N$17,0)</f>
        <v>20109</v>
      </c>
      <c r="V1254" s="36">
        <f>ROUND((Reference!O$16*List!$H1254)+Reference!O$17,0)</f>
        <v>748</v>
      </c>
      <c r="W1254" s="36">
        <f>ROUND((Reference!P$16*List!$H1254)+Reference!P$17,0)</f>
        <v>1053</v>
      </c>
      <c r="X1254" s="36">
        <f>ROUND((Reference!Q$16*List!$H1254)+Reference!Q$17,0)</f>
        <v>527</v>
      </c>
      <c r="Y1254" s="37"/>
      <c r="Z1254" s="4" t="str">
        <f t="shared" si="39"/>
        <v>BRISTOL, Massachusetts</v>
      </c>
      <c r="AA1254" s="38" t="s">
        <v>3816</v>
      </c>
      <c r="AB1254" s="38" t="s">
        <v>54</v>
      </c>
      <c r="AC1254" s="32" t="s">
        <v>1</v>
      </c>
      <c r="AD1254" s="39"/>
      <c r="AE1254">
        <f t="shared" si="40"/>
        <v>1.0295000000000001</v>
      </c>
    </row>
    <row r="1255" spans="1:31" x14ac:dyDescent="0.35">
      <c r="A1255" s="28" t="s">
        <v>3817</v>
      </c>
      <c r="B1255" s="48" t="s">
        <v>3818</v>
      </c>
      <c r="C1255" s="49">
        <v>99922</v>
      </c>
      <c r="D1255" s="30" t="s">
        <v>140</v>
      </c>
      <c r="E1255" s="50" t="s">
        <v>3819</v>
      </c>
      <c r="F1255" s="55" t="s">
        <v>1</v>
      </c>
      <c r="G1255" s="33" t="s">
        <v>64</v>
      </c>
      <c r="H1255" s="34">
        <v>1.327</v>
      </c>
      <c r="I1255" s="35">
        <f>ROUND((Reference!B$16*List!$H1255)+Reference!B$17,0)</f>
        <v>1407</v>
      </c>
      <c r="J1255" s="35">
        <f>ROUND((Reference!C$16*List!$H1255)+Reference!C$17,0)</f>
        <v>2098</v>
      </c>
      <c r="K1255" s="35">
        <f>ROUND((Reference!D$16*List!$H1255)+Reference!D$17,0)</f>
        <v>2514</v>
      </c>
      <c r="L1255" s="35">
        <f>ROUND((Reference!E$16*List!$H1255)+Reference!E$17,0)</f>
        <v>3107</v>
      </c>
      <c r="M1255" s="35">
        <f>ROUND((Reference!F$16*List!$H1255)+Reference!F$17,0)</f>
        <v>3237</v>
      </c>
      <c r="N1255" s="35">
        <f>ROUND((Reference!G$16*List!$H1255)+Reference!G$17,0)</f>
        <v>3665</v>
      </c>
      <c r="O1255" s="35">
        <f>ROUND((Reference!H$16*List!$H1255)+Reference!H$17,0)</f>
        <v>3805</v>
      </c>
      <c r="P1255" s="35">
        <f>ROUND((Reference!I$16*List!$H1255)+Reference!I$17,0)</f>
        <v>3954</v>
      </c>
      <c r="Q1255" s="35">
        <f>ROUND((Reference!J$16*List!$H1255)+Reference!J$17,0)</f>
        <v>4579</v>
      </c>
      <c r="R1255" s="35">
        <f>ROUND((Reference!K$16*List!$H1255)+Reference!K$17,0)</f>
        <v>4724</v>
      </c>
      <c r="S1255" s="35">
        <f>ROUND((Reference!L$16*List!$H1255)+Reference!L$17,0)</f>
        <v>5097</v>
      </c>
      <c r="T1255" s="35">
        <f>ROUND((Reference!M$16*List!$H1255)+Reference!M$17,0)</f>
        <v>6087</v>
      </c>
      <c r="U1255" s="35">
        <f>ROUND((Reference!N$16*List!$H1255)+Reference!N$17,0)</f>
        <v>24562</v>
      </c>
      <c r="V1255" s="36">
        <f>ROUND((Reference!O$16*List!$H1255)+Reference!O$17,0)</f>
        <v>913</v>
      </c>
      <c r="W1255" s="36">
        <f>ROUND((Reference!P$16*List!$H1255)+Reference!P$17,0)</f>
        <v>1287</v>
      </c>
      <c r="X1255" s="36">
        <f>ROUND((Reference!Q$16*List!$H1255)+Reference!Q$17,0)</f>
        <v>643</v>
      </c>
      <c r="Y1255" s="37"/>
      <c r="Z1255" s="4" t="str">
        <f t="shared" si="39"/>
        <v>DUKES, Massachusetts</v>
      </c>
      <c r="AA1255" s="38" t="s">
        <v>3819</v>
      </c>
      <c r="AB1255" s="38" t="s">
        <v>54</v>
      </c>
      <c r="AC1255" s="32" t="s">
        <v>1</v>
      </c>
      <c r="AD1255" s="39"/>
      <c r="AE1255">
        <f t="shared" si="40"/>
        <v>1.327</v>
      </c>
    </row>
    <row r="1256" spans="1:31" x14ac:dyDescent="0.35">
      <c r="A1256" s="28" t="s">
        <v>3820</v>
      </c>
      <c r="B1256" s="48" t="s">
        <v>3821</v>
      </c>
      <c r="C1256" s="51">
        <v>15764</v>
      </c>
      <c r="D1256" s="30" t="s">
        <v>479</v>
      </c>
      <c r="E1256" s="38" t="s">
        <v>3822</v>
      </c>
      <c r="F1256" s="54" t="s">
        <v>1</v>
      </c>
      <c r="G1256" s="33" t="s">
        <v>53</v>
      </c>
      <c r="H1256" s="34">
        <v>1.0672000000000001</v>
      </c>
      <c r="I1256" s="35">
        <f>ROUND((Reference!B$16*List!$H1256)+Reference!B$17,0)</f>
        <v>1184</v>
      </c>
      <c r="J1256" s="35">
        <f>ROUND((Reference!C$16*List!$H1256)+Reference!C$17,0)</f>
        <v>1766</v>
      </c>
      <c r="K1256" s="35">
        <f>ROUND((Reference!D$16*List!$H1256)+Reference!D$17,0)</f>
        <v>2116</v>
      </c>
      <c r="L1256" s="35">
        <f>ROUND((Reference!E$16*List!$H1256)+Reference!E$17,0)</f>
        <v>2615</v>
      </c>
      <c r="M1256" s="35">
        <f>ROUND((Reference!F$16*List!$H1256)+Reference!F$17,0)</f>
        <v>2725</v>
      </c>
      <c r="N1256" s="35">
        <f>ROUND((Reference!G$16*List!$H1256)+Reference!G$17,0)</f>
        <v>3085</v>
      </c>
      <c r="O1256" s="35">
        <f>ROUND((Reference!H$16*List!$H1256)+Reference!H$17,0)</f>
        <v>3203</v>
      </c>
      <c r="P1256" s="35">
        <f>ROUND((Reference!I$16*List!$H1256)+Reference!I$17,0)</f>
        <v>3328</v>
      </c>
      <c r="Q1256" s="35">
        <f>ROUND((Reference!J$16*List!$H1256)+Reference!J$17,0)</f>
        <v>3854</v>
      </c>
      <c r="R1256" s="35">
        <f>ROUND((Reference!K$16*List!$H1256)+Reference!K$17,0)</f>
        <v>3976</v>
      </c>
      <c r="S1256" s="35">
        <f>ROUND((Reference!L$16*List!$H1256)+Reference!L$17,0)</f>
        <v>4290</v>
      </c>
      <c r="T1256" s="35">
        <f>ROUND((Reference!M$16*List!$H1256)+Reference!M$17,0)</f>
        <v>5124</v>
      </c>
      <c r="U1256" s="35">
        <f>ROUND((Reference!N$16*List!$H1256)+Reference!N$17,0)</f>
        <v>20673</v>
      </c>
      <c r="V1256" s="36">
        <f>ROUND((Reference!O$16*List!$H1256)+Reference!O$17,0)</f>
        <v>769</v>
      </c>
      <c r="W1256" s="36">
        <f>ROUND((Reference!P$16*List!$H1256)+Reference!P$17,0)</f>
        <v>1083</v>
      </c>
      <c r="X1256" s="36">
        <f>ROUND((Reference!Q$16*List!$H1256)+Reference!Q$17,0)</f>
        <v>541</v>
      </c>
      <c r="Y1256" s="37"/>
      <c r="Z1256" s="4" t="str">
        <f t="shared" si="39"/>
        <v>ESSEX, Massachusetts</v>
      </c>
      <c r="AA1256" s="38" t="s">
        <v>3822</v>
      </c>
      <c r="AB1256" s="38" t="s">
        <v>54</v>
      </c>
      <c r="AC1256" s="32" t="s">
        <v>1</v>
      </c>
      <c r="AD1256" s="39"/>
      <c r="AE1256">
        <f t="shared" si="40"/>
        <v>1.0672000000000001</v>
      </c>
    </row>
    <row r="1257" spans="1:31" x14ac:dyDescent="0.35">
      <c r="A1257" s="28" t="s">
        <v>3823</v>
      </c>
      <c r="B1257" s="48" t="s">
        <v>3824</v>
      </c>
      <c r="C1257" s="49">
        <v>44140</v>
      </c>
      <c r="D1257" s="30" t="s">
        <v>1632</v>
      </c>
      <c r="E1257" s="50" t="s">
        <v>176</v>
      </c>
      <c r="F1257" s="55" t="s">
        <v>1</v>
      </c>
      <c r="G1257" s="33" t="s">
        <v>53</v>
      </c>
      <c r="H1257" s="52">
        <v>0.93090000000000006</v>
      </c>
      <c r="I1257" s="35">
        <f>ROUND((Reference!B$16*List!$H1257)+Reference!B$17,0)</f>
        <v>1067</v>
      </c>
      <c r="J1257" s="35">
        <f>ROUND((Reference!C$16*List!$H1257)+Reference!C$17,0)</f>
        <v>1592</v>
      </c>
      <c r="K1257" s="35">
        <f>ROUND((Reference!D$16*List!$H1257)+Reference!D$17,0)</f>
        <v>1907</v>
      </c>
      <c r="L1257" s="35">
        <f>ROUND((Reference!E$16*List!$H1257)+Reference!E$17,0)</f>
        <v>2357</v>
      </c>
      <c r="M1257" s="35">
        <f>ROUND((Reference!F$16*List!$H1257)+Reference!F$17,0)</f>
        <v>2456</v>
      </c>
      <c r="N1257" s="35">
        <f>ROUND((Reference!G$16*List!$H1257)+Reference!G$17,0)</f>
        <v>2780</v>
      </c>
      <c r="O1257" s="35">
        <f>ROUND((Reference!H$16*List!$H1257)+Reference!H$17,0)</f>
        <v>2887</v>
      </c>
      <c r="P1257" s="35">
        <f>ROUND((Reference!I$16*List!$H1257)+Reference!I$17,0)</f>
        <v>3000</v>
      </c>
      <c r="Q1257" s="35">
        <f>ROUND((Reference!J$16*List!$H1257)+Reference!J$17,0)</f>
        <v>3474</v>
      </c>
      <c r="R1257" s="35">
        <f>ROUND((Reference!K$16*List!$H1257)+Reference!K$17,0)</f>
        <v>3584</v>
      </c>
      <c r="S1257" s="35">
        <f>ROUND((Reference!L$16*List!$H1257)+Reference!L$17,0)</f>
        <v>3867</v>
      </c>
      <c r="T1257" s="35">
        <f>ROUND((Reference!M$16*List!$H1257)+Reference!M$17,0)</f>
        <v>4618</v>
      </c>
      <c r="U1257" s="35">
        <f>ROUND((Reference!N$16*List!$H1257)+Reference!N$17,0)</f>
        <v>18633</v>
      </c>
      <c r="V1257" s="36">
        <f>ROUND((Reference!O$16*List!$H1257)+Reference!O$17,0)</f>
        <v>693</v>
      </c>
      <c r="W1257" s="36">
        <f>ROUND((Reference!P$16*List!$H1257)+Reference!P$17,0)</f>
        <v>976</v>
      </c>
      <c r="X1257" s="36">
        <f>ROUND((Reference!Q$16*List!$H1257)+Reference!Q$17,0)</f>
        <v>488</v>
      </c>
      <c r="Y1257" s="37"/>
      <c r="Z1257" s="4" t="str">
        <f t="shared" si="39"/>
        <v>FRANKLIN, Massachusetts</v>
      </c>
      <c r="AA1257" s="50" t="s">
        <v>176</v>
      </c>
      <c r="AB1257" s="38" t="s">
        <v>54</v>
      </c>
      <c r="AC1257" s="43" t="s">
        <v>1</v>
      </c>
      <c r="AD1257" s="45"/>
      <c r="AE1257">
        <f t="shared" si="40"/>
        <v>0.93090000000000006</v>
      </c>
    </row>
    <row r="1258" spans="1:31" x14ac:dyDescent="0.35">
      <c r="A1258" s="28" t="s">
        <v>3825</v>
      </c>
      <c r="B1258" s="48" t="s">
        <v>3826</v>
      </c>
      <c r="C1258" s="51">
        <v>44140</v>
      </c>
      <c r="D1258" s="30" t="s">
        <v>1632</v>
      </c>
      <c r="E1258" s="38" t="s">
        <v>3827</v>
      </c>
      <c r="F1258" s="54" t="s">
        <v>1</v>
      </c>
      <c r="G1258" s="33" t="s">
        <v>53</v>
      </c>
      <c r="H1258" s="34">
        <v>0.93090000000000006</v>
      </c>
      <c r="I1258" s="35">
        <f>ROUND((Reference!B$16*List!$H1258)+Reference!B$17,0)</f>
        <v>1067</v>
      </c>
      <c r="J1258" s="35">
        <f>ROUND((Reference!C$16*List!$H1258)+Reference!C$17,0)</f>
        <v>1592</v>
      </c>
      <c r="K1258" s="35">
        <f>ROUND((Reference!D$16*List!$H1258)+Reference!D$17,0)</f>
        <v>1907</v>
      </c>
      <c r="L1258" s="35">
        <f>ROUND((Reference!E$16*List!$H1258)+Reference!E$17,0)</f>
        <v>2357</v>
      </c>
      <c r="M1258" s="35">
        <f>ROUND((Reference!F$16*List!$H1258)+Reference!F$17,0)</f>
        <v>2456</v>
      </c>
      <c r="N1258" s="35">
        <f>ROUND((Reference!G$16*List!$H1258)+Reference!G$17,0)</f>
        <v>2780</v>
      </c>
      <c r="O1258" s="35">
        <f>ROUND((Reference!H$16*List!$H1258)+Reference!H$17,0)</f>
        <v>2887</v>
      </c>
      <c r="P1258" s="35">
        <f>ROUND((Reference!I$16*List!$H1258)+Reference!I$17,0)</f>
        <v>3000</v>
      </c>
      <c r="Q1258" s="35">
        <f>ROUND((Reference!J$16*List!$H1258)+Reference!J$17,0)</f>
        <v>3474</v>
      </c>
      <c r="R1258" s="35">
        <f>ROUND((Reference!K$16*List!$H1258)+Reference!K$17,0)</f>
        <v>3584</v>
      </c>
      <c r="S1258" s="35">
        <f>ROUND((Reference!L$16*List!$H1258)+Reference!L$17,0)</f>
        <v>3867</v>
      </c>
      <c r="T1258" s="35">
        <f>ROUND((Reference!M$16*List!$H1258)+Reference!M$17,0)</f>
        <v>4618</v>
      </c>
      <c r="U1258" s="35">
        <f>ROUND((Reference!N$16*List!$H1258)+Reference!N$17,0)</f>
        <v>18633</v>
      </c>
      <c r="V1258" s="36">
        <f>ROUND((Reference!O$16*List!$H1258)+Reference!O$17,0)</f>
        <v>693</v>
      </c>
      <c r="W1258" s="36">
        <f>ROUND((Reference!P$16*List!$H1258)+Reference!P$17,0)</f>
        <v>976</v>
      </c>
      <c r="X1258" s="36">
        <f>ROUND((Reference!Q$16*List!$H1258)+Reference!Q$17,0)</f>
        <v>488</v>
      </c>
      <c r="Y1258" s="37"/>
      <c r="Z1258" s="4" t="str">
        <f t="shared" si="39"/>
        <v>HAMPDEN, Massachusetts</v>
      </c>
      <c r="AA1258" s="38" t="s">
        <v>3827</v>
      </c>
      <c r="AB1258" s="38" t="s">
        <v>54</v>
      </c>
      <c r="AC1258" s="32" t="s">
        <v>1</v>
      </c>
      <c r="AD1258" s="39"/>
      <c r="AE1258">
        <f t="shared" si="40"/>
        <v>0.93090000000000006</v>
      </c>
    </row>
    <row r="1259" spans="1:31" x14ac:dyDescent="0.35">
      <c r="A1259" s="28" t="s">
        <v>3828</v>
      </c>
      <c r="B1259" s="48" t="s">
        <v>3829</v>
      </c>
      <c r="C1259" s="51">
        <v>44140</v>
      </c>
      <c r="D1259" s="30" t="s">
        <v>1632</v>
      </c>
      <c r="E1259" s="38" t="s">
        <v>3830</v>
      </c>
      <c r="F1259" s="54" t="s">
        <v>1</v>
      </c>
      <c r="G1259" s="33" t="s">
        <v>53</v>
      </c>
      <c r="H1259" s="52">
        <v>0.93090000000000006</v>
      </c>
      <c r="I1259" s="35">
        <f>ROUND((Reference!B$16*List!$H1259)+Reference!B$17,0)</f>
        <v>1067</v>
      </c>
      <c r="J1259" s="35">
        <f>ROUND((Reference!C$16*List!$H1259)+Reference!C$17,0)</f>
        <v>1592</v>
      </c>
      <c r="K1259" s="35">
        <f>ROUND((Reference!D$16*List!$H1259)+Reference!D$17,0)</f>
        <v>1907</v>
      </c>
      <c r="L1259" s="35">
        <f>ROUND((Reference!E$16*List!$H1259)+Reference!E$17,0)</f>
        <v>2357</v>
      </c>
      <c r="M1259" s="35">
        <f>ROUND((Reference!F$16*List!$H1259)+Reference!F$17,0)</f>
        <v>2456</v>
      </c>
      <c r="N1259" s="35">
        <f>ROUND((Reference!G$16*List!$H1259)+Reference!G$17,0)</f>
        <v>2780</v>
      </c>
      <c r="O1259" s="35">
        <f>ROUND((Reference!H$16*List!$H1259)+Reference!H$17,0)</f>
        <v>2887</v>
      </c>
      <c r="P1259" s="35">
        <f>ROUND((Reference!I$16*List!$H1259)+Reference!I$17,0)</f>
        <v>3000</v>
      </c>
      <c r="Q1259" s="35">
        <f>ROUND((Reference!J$16*List!$H1259)+Reference!J$17,0)</f>
        <v>3474</v>
      </c>
      <c r="R1259" s="35">
        <f>ROUND((Reference!K$16*List!$H1259)+Reference!K$17,0)</f>
        <v>3584</v>
      </c>
      <c r="S1259" s="35">
        <f>ROUND((Reference!L$16*List!$H1259)+Reference!L$17,0)</f>
        <v>3867</v>
      </c>
      <c r="T1259" s="35">
        <f>ROUND((Reference!M$16*List!$H1259)+Reference!M$17,0)</f>
        <v>4618</v>
      </c>
      <c r="U1259" s="35">
        <f>ROUND((Reference!N$16*List!$H1259)+Reference!N$17,0)</f>
        <v>18633</v>
      </c>
      <c r="V1259" s="36">
        <f>ROUND((Reference!O$16*List!$H1259)+Reference!O$17,0)</f>
        <v>693</v>
      </c>
      <c r="W1259" s="36">
        <f>ROUND((Reference!P$16*List!$H1259)+Reference!P$17,0)</f>
        <v>976</v>
      </c>
      <c r="X1259" s="36">
        <f>ROUND((Reference!Q$16*List!$H1259)+Reference!Q$17,0)</f>
        <v>488</v>
      </c>
      <c r="Y1259" s="37"/>
      <c r="Z1259" s="4" t="str">
        <f t="shared" si="39"/>
        <v>HAMPSHIRE, Massachusetts</v>
      </c>
      <c r="AA1259" s="50" t="s">
        <v>3830</v>
      </c>
      <c r="AB1259" s="38" t="s">
        <v>54</v>
      </c>
      <c r="AC1259" s="43" t="s">
        <v>1</v>
      </c>
      <c r="AD1259" s="45"/>
      <c r="AE1259">
        <f t="shared" si="40"/>
        <v>0.93090000000000006</v>
      </c>
    </row>
    <row r="1260" spans="1:31" x14ac:dyDescent="0.35">
      <c r="A1260" s="28" t="s">
        <v>3831</v>
      </c>
      <c r="B1260" s="48" t="s">
        <v>3832</v>
      </c>
      <c r="C1260" s="49">
        <v>15764</v>
      </c>
      <c r="D1260" s="30" t="s">
        <v>479</v>
      </c>
      <c r="E1260" s="50" t="s">
        <v>1294</v>
      </c>
      <c r="F1260" s="54" t="s">
        <v>1</v>
      </c>
      <c r="G1260" s="33" t="s">
        <v>53</v>
      </c>
      <c r="H1260" s="34">
        <v>1.0672000000000001</v>
      </c>
      <c r="I1260" s="35">
        <f>ROUND((Reference!B$16*List!$H1260)+Reference!B$17,0)</f>
        <v>1184</v>
      </c>
      <c r="J1260" s="35">
        <f>ROUND((Reference!C$16*List!$H1260)+Reference!C$17,0)</f>
        <v>1766</v>
      </c>
      <c r="K1260" s="35">
        <f>ROUND((Reference!D$16*List!$H1260)+Reference!D$17,0)</f>
        <v>2116</v>
      </c>
      <c r="L1260" s="35">
        <f>ROUND((Reference!E$16*List!$H1260)+Reference!E$17,0)</f>
        <v>2615</v>
      </c>
      <c r="M1260" s="35">
        <f>ROUND((Reference!F$16*List!$H1260)+Reference!F$17,0)</f>
        <v>2725</v>
      </c>
      <c r="N1260" s="35">
        <f>ROUND((Reference!G$16*List!$H1260)+Reference!G$17,0)</f>
        <v>3085</v>
      </c>
      <c r="O1260" s="35">
        <f>ROUND((Reference!H$16*List!$H1260)+Reference!H$17,0)</f>
        <v>3203</v>
      </c>
      <c r="P1260" s="35">
        <f>ROUND((Reference!I$16*List!$H1260)+Reference!I$17,0)</f>
        <v>3328</v>
      </c>
      <c r="Q1260" s="35">
        <f>ROUND((Reference!J$16*List!$H1260)+Reference!J$17,0)</f>
        <v>3854</v>
      </c>
      <c r="R1260" s="35">
        <f>ROUND((Reference!K$16*List!$H1260)+Reference!K$17,0)</f>
        <v>3976</v>
      </c>
      <c r="S1260" s="35">
        <f>ROUND((Reference!L$16*List!$H1260)+Reference!L$17,0)</f>
        <v>4290</v>
      </c>
      <c r="T1260" s="35">
        <f>ROUND((Reference!M$16*List!$H1260)+Reference!M$17,0)</f>
        <v>5124</v>
      </c>
      <c r="U1260" s="35">
        <f>ROUND((Reference!N$16*List!$H1260)+Reference!N$17,0)</f>
        <v>20673</v>
      </c>
      <c r="V1260" s="36">
        <f>ROUND((Reference!O$16*List!$H1260)+Reference!O$17,0)</f>
        <v>769</v>
      </c>
      <c r="W1260" s="36">
        <f>ROUND((Reference!P$16*List!$H1260)+Reference!P$17,0)</f>
        <v>1083</v>
      </c>
      <c r="X1260" s="36">
        <f>ROUND((Reference!Q$16*List!$H1260)+Reference!Q$17,0)</f>
        <v>541</v>
      </c>
      <c r="Y1260" s="37"/>
      <c r="Z1260" s="4" t="str">
        <f t="shared" si="39"/>
        <v>MIDDLESEX, Massachusetts</v>
      </c>
      <c r="AA1260" s="38" t="s">
        <v>1294</v>
      </c>
      <c r="AB1260" s="38" t="s">
        <v>54</v>
      </c>
      <c r="AC1260" s="32" t="s">
        <v>1</v>
      </c>
      <c r="AD1260" s="39"/>
      <c r="AE1260">
        <f t="shared" si="40"/>
        <v>1.0672000000000001</v>
      </c>
    </row>
    <row r="1261" spans="1:31" x14ac:dyDescent="0.35">
      <c r="A1261" s="28" t="s">
        <v>3833</v>
      </c>
      <c r="B1261" s="48" t="s">
        <v>3834</v>
      </c>
      <c r="C1261" s="49">
        <v>99922</v>
      </c>
      <c r="D1261" s="30" t="s">
        <v>140</v>
      </c>
      <c r="E1261" s="50" t="s">
        <v>3835</v>
      </c>
      <c r="F1261" s="55" t="s">
        <v>1</v>
      </c>
      <c r="G1261" s="33" t="s">
        <v>64</v>
      </c>
      <c r="H1261" s="34">
        <v>1.327</v>
      </c>
      <c r="I1261" s="35">
        <f>ROUND((Reference!B$16*List!$H1261)+Reference!B$17,0)</f>
        <v>1407</v>
      </c>
      <c r="J1261" s="35">
        <f>ROUND((Reference!C$16*List!$H1261)+Reference!C$17,0)</f>
        <v>2098</v>
      </c>
      <c r="K1261" s="35">
        <f>ROUND((Reference!D$16*List!$H1261)+Reference!D$17,0)</f>
        <v>2514</v>
      </c>
      <c r="L1261" s="35">
        <f>ROUND((Reference!E$16*List!$H1261)+Reference!E$17,0)</f>
        <v>3107</v>
      </c>
      <c r="M1261" s="35">
        <f>ROUND((Reference!F$16*List!$H1261)+Reference!F$17,0)</f>
        <v>3237</v>
      </c>
      <c r="N1261" s="35">
        <f>ROUND((Reference!G$16*List!$H1261)+Reference!G$17,0)</f>
        <v>3665</v>
      </c>
      <c r="O1261" s="35">
        <f>ROUND((Reference!H$16*List!$H1261)+Reference!H$17,0)</f>
        <v>3805</v>
      </c>
      <c r="P1261" s="35">
        <f>ROUND((Reference!I$16*List!$H1261)+Reference!I$17,0)</f>
        <v>3954</v>
      </c>
      <c r="Q1261" s="35">
        <f>ROUND((Reference!J$16*List!$H1261)+Reference!J$17,0)</f>
        <v>4579</v>
      </c>
      <c r="R1261" s="35">
        <f>ROUND((Reference!K$16*List!$H1261)+Reference!K$17,0)</f>
        <v>4724</v>
      </c>
      <c r="S1261" s="35">
        <f>ROUND((Reference!L$16*List!$H1261)+Reference!L$17,0)</f>
        <v>5097</v>
      </c>
      <c r="T1261" s="35">
        <f>ROUND((Reference!M$16*List!$H1261)+Reference!M$17,0)</f>
        <v>6087</v>
      </c>
      <c r="U1261" s="35">
        <f>ROUND((Reference!N$16*List!$H1261)+Reference!N$17,0)</f>
        <v>24562</v>
      </c>
      <c r="V1261" s="36">
        <f>ROUND((Reference!O$16*List!$H1261)+Reference!O$17,0)</f>
        <v>913</v>
      </c>
      <c r="W1261" s="36">
        <f>ROUND((Reference!P$16*List!$H1261)+Reference!P$17,0)</f>
        <v>1287</v>
      </c>
      <c r="X1261" s="36">
        <f>ROUND((Reference!Q$16*List!$H1261)+Reference!Q$17,0)</f>
        <v>643</v>
      </c>
      <c r="Y1261" s="37"/>
      <c r="Z1261" s="4" t="str">
        <f t="shared" si="39"/>
        <v>NANTUCKET, Massachusetts</v>
      </c>
      <c r="AA1261" s="38" t="s">
        <v>3835</v>
      </c>
      <c r="AB1261" s="38" t="s">
        <v>54</v>
      </c>
      <c r="AC1261" s="32" t="s">
        <v>1</v>
      </c>
      <c r="AD1261" s="39"/>
      <c r="AE1261">
        <f t="shared" si="40"/>
        <v>1.327</v>
      </c>
    </row>
    <row r="1262" spans="1:31" x14ac:dyDescent="0.35">
      <c r="A1262" s="28" t="s">
        <v>3836</v>
      </c>
      <c r="B1262" s="48" t="s">
        <v>3837</v>
      </c>
      <c r="C1262" s="49">
        <v>14454</v>
      </c>
      <c r="D1262" s="30" t="s">
        <v>430</v>
      </c>
      <c r="E1262" s="50" t="s">
        <v>3838</v>
      </c>
      <c r="F1262" s="54" t="s">
        <v>1</v>
      </c>
      <c r="G1262" s="33" t="s">
        <v>53</v>
      </c>
      <c r="H1262" s="34">
        <v>1.1752</v>
      </c>
      <c r="I1262" s="35">
        <f>ROUND((Reference!B$16*List!$H1262)+Reference!B$17,0)</f>
        <v>1276</v>
      </c>
      <c r="J1262" s="35">
        <f>ROUND((Reference!C$16*List!$H1262)+Reference!C$17,0)</f>
        <v>1904</v>
      </c>
      <c r="K1262" s="35">
        <f>ROUND((Reference!D$16*List!$H1262)+Reference!D$17,0)</f>
        <v>2281</v>
      </c>
      <c r="L1262" s="35">
        <f>ROUND((Reference!E$16*List!$H1262)+Reference!E$17,0)</f>
        <v>2820</v>
      </c>
      <c r="M1262" s="35">
        <f>ROUND((Reference!F$16*List!$H1262)+Reference!F$17,0)</f>
        <v>2938</v>
      </c>
      <c r="N1262" s="35">
        <f>ROUND((Reference!G$16*List!$H1262)+Reference!G$17,0)</f>
        <v>3326</v>
      </c>
      <c r="O1262" s="35">
        <f>ROUND((Reference!H$16*List!$H1262)+Reference!H$17,0)</f>
        <v>3453</v>
      </c>
      <c r="P1262" s="35">
        <f>ROUND((Reference!I$16*List!$H1262)+Reference!I$17,0)</f>
        <v>3589</v>
      </c>
      <c r="Q1262" s="35">
        <f>ROUND((Reference!J$16*List!$H1262)+Reference!J$17,0)</f>
        <v>4155</v>
      </c>
      <c r="R1262" s="35">
        <f>ROUND((Reference!K$16*List!$H1262)+Reference!K$17,0)</f>
        <v>4287</v>
      </c>
      <c r="S1262" s="35">
        <f>ROUND((Reference!L$16*List!$H1262)+Reference!L$17,0)</f>
        <v>4625</v>
      </c>
      <c r="T1262" s="35">
        <f>ROUND((Reference!M$16*List!$H1262)+Reference!M$17,0)</f>
        <v>5524</v>
      </c>
      <c r="U1262" s="35">
        <f>ROUND((Reference!N$16*List!$H1262)+Reference!N$17,0)</f>
        <v>22290</v>
      </c>
      <c r="V1262" s="36">
        <f>ROUND((Reference!O$16*List!$H1262)+Reference!O$17,0)</f>
        <v>829</v>
      </c>
      <c r="W1262" s="36">
        <f>ROUND((Reference!P$16*List!$H1262)+Reference!P$17,0)</f>
        <v>1168</v>
      </c>
      <c r="X1262" s="36">
        <f>ROUND((Reference!Q$16*List!$H1262)+Reference!Q$17,0)</f>
        <v>584</v>
      </c>
      <c r="Y1262" s="37"/>
      <c r="Z1262" s="4" t="str">
        <f t="shared" si="39"/>
        <v>NORFOLK, Massachusetts</v>
      </c>
      <c r="AA1262" s="38" t="s">
        <v>3838</v>
      </c>
      <c r="AB1262" s="38" t="s">
        <v>54</v>
      </c>
      <c r="AC1262" s="32" t="s">
        <v>1</v>
      </c>
      <c r="AD1262" s="39"/>
      <c r="AE1262">
        <f t="shared" si="40"/>
        <v>1.1752</v>
      </c>
    </row>
    <row r="1263" spans="1:31" x14ac:dyDescent="0.35">
      <c r="A1263" s="28" t="s">
        <v>3839</v>
      </c>
      <c r="B1263" s="48" t="s">
        <v>3840</v>
      </c>
      <c r="C1263" s="49">
        <v>14454</v>
      </c>
      <c r="D1263" s="30" t="s">
        <v>430</v>
      </c>
      <c r="E1263" s="50" t="s">
        <v>2877</v>
      </c>
      <c r="F1263" s="54" t="s">
        <v>1</v>
      </c>
      <c r="G1263" s="33" t="s">
        <v>53</v>
      </c>
      <c r="H1263" s="52">
        <v>1.1752</v>
      </c>
      <c r="I1263" s="35">
        <f>ROUND((Reference!B$16*List!$H1263)+Reference!B$17,0)</f>
        <v>1276</v>
      </c>
      <c r="J1263" s="35">
        <f>ROUND((Reference!C$16*List!$H1263)+Reference!C$17,0)</f>
        <v>1904</v>
      </c>
      <c r="K1263" s="35">
        <f>ROUND((Reference!D$16*List!$H1263)+Reference!D$17,0)</f>
        <v>2281</v>
      </c>
      <c r="L1263" s="35">
        <f>ROUND((Reference!E$16*List!$H1263)+Reference!E$17,0)</f>
        <v>2820</v>
      </c>
      <c r="M1263" s="35">
        <f>ROUND((Reference!F$16*List!$H1263)+Reference!F$17,0)</f>
        <v>2938</v>
      </c>
      <c r="N1263" s="35">
        <f>ROUND((Reference!G$16*List!$H1263)+Reference!G$17,0)</f>
        <v>3326</v>
      </c>
      <c r="O1263" s="35">
        <f>ROUND((Reference!H$16*List!$H1263)+Reference!H$17,0)</f>
        <v>3453</v>
      </c>
      <c r="P1263" s="35">
        <f>ROUND((Reference!I$16*List!$H1263)+Reference!I$17,0)</f>
        <v>3589</v>
      </c>
      <c r="Q1263" s="35">
        <f>ROUND((Reference!J$16*List!$H1263)+Reference!J$17,0)</f>
        <v>4155</v>
      </c>
      <c r="R1263" s="35">
        <f>ROUND((Reference!K$16*List!$H1263)+Reference!K$17,0)</f>
        <v>4287</v>
      </c>
      <c r="S1263" s="35">
        <f>ROUND((Reference!L$16*List!$H1263)+Reference!L$17,0)</f>
        <v>4625</v>
      </c>
      <c r="T1263" s="35">
        <f>ROUND((Reference!M$16*List!$H1263)+Reference!M$17,0)</f>
        <v>5524</v>
      </c>
      <c r="U1263" s="35">
        <f>ROUND((Reference!N$16*List!$H1263)+Reference!N$17,0)</f>
        <v>22290</v>
      </c>
      <c r="V1263" s="36">
        <f>ROUND((Reference!O$16*List!$H1263)+Reference!O$17,0)</f>
        <v>829</v>
      </c>
      <c r="W1263" s="36">
        <f>ROUND((Reference!P$16*List!$H1263)+Reference!P$17,0)</f>
        <v>1168</v>
      </c>
      <c r="X1263" s="36">
        <f>ROUND((Reference!Q$16*List!$H1263)+Reference!Q$17,0)</f>
        <v>584</v>
      </c>
      <c r="Y1263" s="37"/>
      <c r="Z1263" s="4" t="str">
        <f t="shared" si="39"/>
        <v>PLYMOUTH, Massachusetts</v>
      </c>
      <c r="AA1263" s="50" t="s">
        <v>2877</v>
      </c>
      <c r="AB1263" s="38" t="s">
        <v>54</v>
      </c>
      <c r="AC1263" s="43" t="s">
        <v>1</v>
      </c>
      <c r="AD1263" s="45"/>
      <c r="AE1263">
        <f t="shared" si="40"/>
        <v>1.1752</v>
      </c>
    </row>
    <row r="1264" spans="1:31" x14ac:dyDescent="0.35">
      <c r="A1264" s="28" t="s">
        <v>3841</v>
      </c>
      <c r="B1264" s="48" t="s">
        <v>3842</v>
      </c>
      <c r="C1264" s="51">
        <v>14454</v>
      </c>
      <c r="D1264" s="30" t="s">
        <v>430</v>
      </c>
      <c r="E1264" s="38" t="s">
        <v>3</v>
      </c>
      <c r="F1264" s="54" t="s">
        <v>1</v>
      </c>
      <c r="G1264" s="33" t="s">
        <v>53</v>
      </c>
      <c r="H1264" s="34">
        <v>1.1752</v>
      </c>
      <c r="I1264" s="35">
        <f>ROUND((Reference!B$16*List!$H1264)+Reference!B$17,0)</f>
        <v>1276</v>
      </c>
      <c r="J1264" s="35">
        <f>ROUND((Reference!C$16*List!$H1264)+Reference!C$17,0)</f>
        <v>1904</v>
      </c>
      <c r="K1264" s="35">
        <f>ROUND((Reference!D$16*List!$H1264)+Reference!D$17,0)</f>
        <v>2281</v>
      </c>
      <c r="L1264" s="35">
        <f>ROUND((Reference!E$16*List!$H1264)+Reference!E$17,0)</f>
        <v>2820</v>
      </c>
      <c r="M1264" s="35">
        <f>ROUND((Reference!F$16*List!$H1264)+Reference!F$17,0)</f>
        <v>2938</v>
      </c>
      <c r="N1264" s="35">
        <f>ROUND((Reference!G$16*List!$H1264)+Reference!G$17,0)</f>
        <v>3326</v>
      </c>
      <c r="O1264" s="35">
        <f>ROUND((Reference!H$16*List!$H1264)+Reference!H$17,0)</f>
        <v>3453</v>
      </c>
      <c r="P1264" s="35">
        <f>ROUND((Reference!I$16*List!$H1264)+Reference!I$17,0)</f>
        <v>3589</v>
      </c>
      <c r="Q1264" s="35">
        <f>ROUND((Reference!J$16*List!$H1264)+Reference!J$17,0)</f>
        <v>4155</v>
      </c>
      <c r="R1264" s="35">
        <f>ROUND((Reference!K$16*List!$H1264)+Reference!K$17,0)</f>
        <v>4287</v>
      </c>
      <c r="S1264" s="35">
        <f>ROUND((Reference!L$16*List!$H1264)+Reference!L$17,0)</f>
        <v>4625</v>
      </c>
      <c r="T1264" s="35">
        <f>ROUND((Reference!M$16*List!$H1264)+Reference!M$17,0)</f>
        <v>5524</v>
      </c>
      <c r="U1264" s="35">
        <f>ROUND((Reference!N$16*List!$H1264)+Reference!N$17,0)</f>
        <v>22290</v>
      </c>
      <c r="V1264" s="36">
        <f>ROUND((Reference!O$16*List!$H1264)+Reference!O$17,0)</f>
        <v>829</v>
      </c>
      <c r="W1264" s="36">
        <f>ROUND((Reference!P$16*List!$H1264)+Reference!P$17,0)</f>
        <v>1168</v>
      </c>
      <c r="X1264" s="36">
        <f>ROUND((Reference!Q$16*List!$H1264)+Reference!Q$17,0)</f>
        <v>584</v>
      </c>
      <c r="Y1264" s="37"/>
      <c r="Z1264" s="4" t="str">
        <f t="shared" si="39"/>
        <v>SUFFOLK, Massachusetts</v>
      </c>
      <c r="AA1264" s="38" t="s">
        <v>3</v>
      </c>
      <c r="AB1264" s="38" t="s">
        <v>54</v>
      </c>
      <c r="AC1264" s="32" t="s">
        <v>1</v>
      </c>
      <c r="AD1264" s="39"/>
      <c r="AE1264">
        <f t="shared" si="40"/>
        <v>1.1752</v>
      </c>
    </row>
    <row r="1265" spans="1:31" x14ac:dyDescent="0.35">
      <c r="A1265" s="28" t="s">
        <v>3843</v>
      </c>
      <c r="B1265" s="48" t="s">
        <v>3844</v>
      </c>
      <c r="C1265" s="49">
        <v>49340</v>
      </c>
      <c r="D1265" s="30" t="s">
        <v>1311</v>
      </c>
      <c r="E1265" s="50" t="s">
        <v>3802</v>
      </c>
      <c r="F1265" s="54" t="s">
        <v>1</v>
      </c>
      <c r="G1265" s="33" t="s">
        <v>53</v>
      </c>
      <c r="H1265" s="34">
        <v>1.0743</v>
      </c>
      <c r="I1265" s="35">
        <f>ROUND((Reference!B$16*List!$H1265)+Reference!B$17,0)</f>
        <v>1190</v>
      </c>
      <c r="J1265" s="35">
        <f>ROUND((Reference!C$16*List!$H1265)+Reference!C$17,0)</f>
        <v>1775</v>
      </c>
      <c r="K1265" s="35">
        <f>ROUND((Reference!D$16*List!$H1265)+Reference!D$17,0)</f>
        <v>2127</v>
      </c>
      <c r="L1265" s="35">
        <f>ROUND((Reference!E$16*List!$H1265)+Reference!E$17,0)</f>
        <v>2629</v>
      </c>
      <c r="M1265" s="35">
        <f>ROUND((Reference!F$16*List!$H1265)+Reference!F$17,0)</f>
        <v>2739</v>
      </c>
      <c r="N1265" s="35">
        <f>ROUND((Reference!G$16*List!$H1265)+Reference!G$17,0)</f>
        <v>3100</v>
      </c>
      <c r="O1265" s="35">
        <f>ROUND((Reference!H$16*List!$H1265)+Reference!H$17,0)</f>
        <v>3219</v>
      </c>
      <c r="P1265" s="35">
        <f>ROUND((Reference!I$16*List!$H1265)+Reference!I$17,0)</f>
        <v>3346</v>
      </c>
      <c r="Q1265" s="35">
        <f>ROUND((Reference!J$16*List!$H1265)+Reference!J$17,0)</f>
        <v>3874</v>
      </c>
      <c r="R1265" s="35">
        <f>ROUND((Reference!K$16*List!$H1265)+Reference!K$17,0)</f>
        <v>3996</v>
      </c>
      <c r="S1265" s="35">
        <f>ROUND((Reference!L$16*List!$H1265)+Reference!L$17,0)</f>
        <v>4312</v>
      </c>
      <c r="T1265" s="35">
        <f>ROUND((Reference!M$16*List!$H1265)+Reference!M$17,0)</f>
        <v>5150</v>
      </c>
      <c r="U1265" s="35">
        <f>ROUND((Reference!N$16*List!$H1265)+Reference!N$17,0)</f>
        <v>20779</v>
      </c>
      <c r="V1265" s="36">
        <f>ROUND((Reference!O$16*List!$H1265)+Reference!O$17,0)</f>
        <v>772</v>
      </c>
      <c r="W1265" s="36">
        <f>ROUND((Reference!P$16*List!$H1265)+Reference!P$17,0)</f>
        <v>1088</v>
      </c>
      <c r="X1265" s="36">
        <f>ROUND((Reference!Q$16*List!$H1265)+Reference!Q$17,0)</f>
        <v>544</v>
      </c>
      <c r="Y1265" s="37"/>
      <c r="Z1265" s="4" t="str">
        <f t="shared" si="39"/>
        <v>WORCESTER, Massachusetts</v>
      </c>
      <c r="AA1265" s="38" t="s">
        <v>3802</v>
      </c>
      <c r="AB1265" s="38" t="s">
        <v>54</v>
      </c>
      <c r="AC1265" s="32" t="s">
        <v>1</v>
      </c>
      <c r="AD1265" s="39"/>
      <c r="AE1265">
        <f t="shared" si="40"/>
        <v>1.0743</v>
      </c>
    </row>
    <row r="1266" spans="1:31" x14ac:dyDescent="0.35">
      <c r="A1266" s="28" t="s">
        <v>3845</v>
      </c>
      <c r="B1266" s="48" t="s">
        <v>3846</v>
      </c>
      <c r="C1266" s="49">
        <v>99922</v>
      </c>
      <c r="D1266" s="30" t="s">
        <v>140</v>
      </c>
      <c r="E1266" s="50" t="s">
        <v>334</v>
      </c>
      <c r="F1266" s="54" t="s">
        <v>1</v>
      </c>
      <c r="G1266" s="33" t="s">
        <v>64</v>
      </c>
      <c r="H1266" s="34">
        <v>1.327</v>
      </c>
      <c r="I1266" s="35">
        <f>ROUND((Reference!B$16*List!$H1266)+Reference!B$17,0)</f>
        <v>1407</v>
      </c>
      <c r="J1266" s="35">
        <f>ROUND((Reference!C$16*List!$H1266)+Reference!C$17,0)</f>
        <v>2098</v>
      </c>
      <c r="K1266" s="35">
        <f>ROUND((Reference!D$16*List!$H1266)+Reference!D$17,0)</f>
        <v>2514</v>
      </c>
      <c r="L1266" s="35">
        <f>ROUND((Reference!E$16*List!$H1266)+Reference!E$17,0)</f>
        <v>3107</v>
      </c>
      <c r="M1266" s="35">
        <f>ROUND((Reference!F$16*List!$H1266)+Reference!F$17,0)</f>
        <v>3237</v>
      </c>
      <c r="N1266" s="35">
        <f>ROUND((Reference!G$16*List!$H1266)+Reference!G$17,0)</f>
        <v>3665</v>
      </c>
      <c r="O1266" s="35">
        <f>ROUND((Reference!H$16*List!$H1266)+Reference!H$17,0)</f>
        <v>3805</v>
      </c>
      <c r="P1266" s="35">
        <f>ROUND((Reference!I$16*List!$H1266)+Reference!I$17,0)</f>
        <v>3954</v>
      </c>
      <c r="Q1266" s="35">
        <f>ROUND((Reference!J$16*List!$H1266)+Reference!J$17,0)</f>
        <v>4579</v>
      </c>
      <c r="R1266" s="35">
        <f>ROUND((Reference!K$16*List!$H1266)+Reference!K$17,0)</f>
        <v>4724</v>
      </c>
      <c r="S1266" s="35">
        <f>ROUND((Reference!L$16*List!$H1266)+Reference!L$17,0)</f>
        <v>5097</v>
      </c>
      <c r="T1266" s="35">
        <f>ROUND((Reference!M$16*List!$H1266)+Reference!M$17,0)</f>
        <v>6087</v>
      </c>
      <c r="U1266" s="35">
        <f>ROUND((Reference!N$16*List!$H1266)+Reference!N$17,0)</f>
        <v>24562</v>
      </c>
      <c r="V1266" s="36">
        <f>ROUND((Reference!O$16*List!$H1266)+Reference!O$17,0)</f>
        <v>913</v>
      </c>
      <c r="W1266" s="36">
        <f>ROUND((Reference!P$16*List!$H1266)+Reference!P$17,0)</f>
        <v>1287</v>
      </c>
      <c r="X1266" s="36">
        <f>ROUND((Reference!Q$16*List!$H1266)+Reference!Q$17,0)</f>
        <v>643</v>
      </c>
      <c r="Y1266" s="37"/>
      <c r="Z1266" s="4" t="str">
        <f t="shared" si="39"/>
        <v>STATEWIDE, Massachusetts</v>
      </c>
      <c r="AA1266" s="38" t="s">
        <v>334</v>
      </c>
      <c r="AB1266" s="38" t="s">
        <v>54</v>
      </c>
      <c r="AC1266" s="32" t="s">
        <v>1</v>
      </c>
      <c r="AD1266" s="39"/>
      <c r="AE1266">
        <f t="shared" si="40"/>
        <v>1.327</v>
      </c>
    </row>
    <row r="1267" spans="1:31" x14ac:dyDescent="0.35">
      <c r="A1267" s="28" t="s">
        <v>3847</v>
      </c>
      <c r="B1267" s="48" t="s">
        <v>3848</v>
      </c>
      <c r="C1267" s="49">
        <v>99923</v>
      </c>
      <c r="D1267" s="30" t="s">
        <v>144</v>
      </c>
      <c r="E1267" s="50" t="s">
        <v>3849</v>
      </c>
      <c r="F1267" s="55" t="s">
        <v>3850</v>
      </c>
      <c r="G1267" s="33" t="s">
        <v>64</v>
      </c>
      <c r="H1267" s="34">
        <v>0.82580000000000009</v>
      </c>
      <c r="I1267" s="35">
        <f>ROUND((Reference!B$16*List!$H1267)+Reference!B$17,0)</f>
        <v>977</v>
      </c>
      <c r="J1267" s="35">
        <f>ROUND((Reference!C$16*List!$H1267)+Reference!C$17,0)</f>
        <v>1457</v>
      </c>
      <c r="K1267" s="35">
        <f>ROUND((Reference!D$16*List!$H1267)+Reference!D$17,0)</f>
        <v>1746</v>
      </c>
      <c r="L1267" s="35">
        <f>ROUND((Reference!E$16*List!$H1267)+Reference!E$17,0)</f>
        <v>2158</v>
      </c>
      <c r="M1267" s="35">
        <f>ROUND((Reference!F$16*List!$H1267)+Reference!F$17,0)</f>
        <v>2249</v>
      </c>
      <c r="N1267" s="35">
        <f>ROUND((Reference!G$16*List!$H1267)+Reference!G$17,0)</f>
        <v>2545</v>
      </c>
      <c r="O1267" s="35">
        <f>ROUND((Reference!H$16*List!$H1267)+Reference!H$17,0)</f>
        <v>2643</v>
      </c>
      <c r="P1267" s="35">
        <f>ROUND((Reference!I$16*List!$H1267)+Reference!I$17,0)</f>
        <v>2747</v>
      </c>
      <c r="Q1267" s="35">
        <f>ROUND((Reference!J$16*List!$H1267)+Reference!J$17,0)</f>
        <v>3180</v>
      </c>
      <c r="R1267" s="35">
        <f>ROUND((Reference!K$16*List!$H1267)+Reference!K$17,0)</f>
        <v>3281</v>
      </c>
      <c r="S1267" s="35">
        <f>ROUND((Reference!L$16*List!$H1267)+Reference!L$17,0)</f>
        <v>3540</v>
      </c>
      <c r="T1267" s="35">
        <f>ROUND((Reference!M$16*List!$H1267)+Reference!M$17,0)</f>
        <v>4228</v>
      </c>
      <c r="U1267" s="35">
        <f>ROUND((Reference!N$16*List!$H1267)+Reference!N$17,0)</f>
        <v>17060</v>
      </c>
      <c r="V1267" s="36">
        <f>ROUND((Reference!O$16*List!$H1267)+Reference!O$17,0)</f>
        <v>634</v>
      </c>
      <c r="W1267" s="36">
        <f>ROUND((Reference!P$16*List!$H1267)+Reference!P$17,0)</f>
        <v>894</v>
      </c>
      <c r="X1267" s="36">
        <f>ROUND((Reference!Q$16*List!$H1267)+Reference!Q$17,0)</f>
        <v>447</v>
      </c>
      <c r="Y1267" s="37"/>
      <c r="Z1267" s="4" t="str">
        <f t="shared" si="39"/>
        <v>ALCONA, Michigan</v>
      </c>
      <c r="AA1267" s="38" t="s">
        <v>3849</v>
      </c>
      <c r="AB1267" s="38" t="s">
        <v>54</v>
      </c>
      <c r="AC1267" s="32" t="s">
        <v>3850</v>
      </c>
      <c r="AD1267" s="39"/>
      <c r="AE1267">
        <f t="shared" si="40"/>
        <v>0.82580000000000009</v>
      </c>
    </row>
    <row r="1268" spans="1:31" x14ac:dyDescent="0.35">
      <c r="A1268" s="28" t="s">
        <v>3851</v>
      </c>
      <c r="B1268" s="48" t="s">
        <v>3852</v>
      </c>
      <c r="C1268" s="51">
        <v>99923</v>
      </c>
      <c r="D1268" s="30" t="s">
        <v>144</v>
      </c>
      <c r="E1268" s="38" t="s">
        <v>3853</v>
      </c>
      <c r="F1268" s="55" t="s">
        <v>3850</v>
      </c>
      <c r="G1268" s="33" t="s">
        <v>64</v>
      </c>
      <c r="H1268" s="52">
        <v>0.82580000000000009</v>
      </c>
      <c r="I1268" s="35">
        <f>ROUND((Reference!B$16*List!$H1268)+Reference!B$17,0)</f>
        <v>977</v>
      </c>
      <c r="J1268" s="35">
        <f>ROUND((Reference!C$16*List!$H1268)+Reference!C$17,0)</f>
        <v>1457</v>
      </c>
      <c r="K1268" s="35">
        <f>ROUND((Reference!D$16*List!$H1268)+Reference!D$17,0)</f>
        <v>1746</v>
      </c>
      <c r="L1268" s="35">
        <f>ROUND((Reference!E$16*List!$H1268)+Reference!E$17,0)</f>
        <v>2158</v>
      </c>
      <c r="M1268" s="35">
        <f>ROUND((Reference!F$16*List!$H1268)+Reference!F$17,0)</f>
        <v>2249</v>
      </c>
      <c r="N1268" s="35">
        <f>ROUND((Reference!G$16*List!$H1268)+Reference!G$17,0)</f>
        <v>2545</v>
      </c>
      <c r="O1268" s="35">
        <f>ROUND((Reference!H$16*List!$H1268)+Reference!H$17,0)</f>
        <v>2643</v>
      </c>
      <c r="P1268" s="35">
        <f>ROUND((Reference!I$16*List!$H1268)+Reference!I$17,0)</f>
        <v>2747</v>
      </c>
      <c r="Q1268" s="35">
        <f>ROUND((Reference!J$16*List!$H1268)+Reference!J$17,0)</f>
        <v>3180</v>
      </c>
      <c r="R1268" s="35">
        <f>ROUND((Reference!K$16*List!$H1268)+Reference!K$17,0)</f>
        <v>3281</v>
      </c>
      <c r="S1268" s="35">
        <f>ROUND((Reference!L$16*List!$H1268)+Reference!L$17,0)</f>
        <v>3540</v>
      </c>
      <c r="T1268" s="35">
        <f>ROUND((Reference!M$16*List!$H1268)+Reference!M$17,0)</f>
        <v>4228</v>
      </c>
      <c r="U1268" s="35">
        <f>ROUND((Reference!N$16*List!$H1268)+Reference!N$17,0)</f>
        <v>17060</v>
      </c>
      <c r="V1268" s="36">
        <f>ROUND((Reference!O$16*List!$H1268)+Reference!O$17,0)</f>
        <v>634</v>
      </c>
      <c r="W1268" s="36">
        <f>ROUND((Reference!P$16*List!$H1268)+Reference!P$17,0)</f>
        <v>894</v>
      </c>
      <c r="X1268" s="36">
        <f>ROUND((Reference!Q$16*List!$H1268)+Reference!Q$17,0)</f>
        <v>447</v>
      </c>
      <c r="Y1268" s="37"/>
      <c r="Z1268" s="4" t="str">
        <f t="shared" si="39"/>
        <v>ALGER, Michigan</v>
      </c>
      <c r="AA1268" s="50" t="s">
        <v>3853</v>
      </c>
      <c r="AB1268" s="38" t="s">
        <v>54</v>
      </c>
      <c r="AC1268" s="43" t="s">
        <v>3850</v>
      </c>
      <c r="AD1268" s="45"/>
      <c r="AE1268">
        <f t="shared" si="40"/>
        <v>0.82580000000000009</v>
      </c>
    </row>
    <row r="1269" spans="1:31" x14ac:dyDescent="0.35">
      <c r="A1269" s="28" t="s">
        <v>3854</v>
      </c>
      <c r="B1269" s="48" t="s">
        <v>3855</v>
      </c>
      <c r="C1269" s="49">
        <v>99923</v>
      </c>
      <c r="D1269" s="30" t="s">
        <v>144</v>
      </c>
      <c r="E1269" s="50" t="s">
        <v>3856</v>
      </c>
      <c r="F1269" s="55" t="s">
        <v>3850</v>
      </c>
      <c r="G1269" s="33" t="s">
        <v>64</v>
      </c>
      <c r="H1269" s="52">
        <v>0.82580000000000009</v>
      </c>
      <c r="I1269" s="35">
        <f>ROUND((Reference!B$16*List!$H1269)+Reference!B$17,0)</f>
        <v>977</v>
      </c>
      <c r="J1269" s="35">
        <f>ROUND((Reference!C$16*List!$H1269)+Reference!C$17,0)</f>
        <v>1457</v>
      </c>
      <c r="K1269" s="35">
        <f>ROUND((Reference!D$16*List!$H1269)+Reference!D$17,0)</f>
        <v>1746</v>
      </c>
      <c r="L1269" s="35">
        <f>ROUND((Reference!E$16*List!$H1269)+Reference!E$17,0)</f>
        <v>2158</v>
      </c>
      <c r="M1269" s="35">
        <f>ROUND((Reference!F$16*List!$H1269)+Reference!F$17,0)</f>
        <v>2249</v>
      </c>
      <c r="N1269" s="35">
        <f>ROUND((Reference!G$16*List!$H1269)+Reference!G$17,0)</f>
        <v>2545</v>
      </c>
      <c r="O1269" s="35">
        <f>ROUND((Reference!H$16*List!$H1269)+Reference!H$17,0)</f>
        <v>2643</v>
      </c>
      <c r="P1269" s="35">
        <f>ROUND((Reference!I$16*List!$H1269)+Reference!I$17,0)</f>
        <v>2747</v>
      </c>
      <c r="Q1269" s="35">
        <f>ROUND((Reference!J$16*List!$H1269)+Reference!J$17,0)</f>
        <v>3180</v>
      </c>
      <c r="R1269" s="35">
        <f>ROUND((Reference!K$16*List!$H1269)+Reference!K$17,0)</f>
        <v>3281</v>
      </c>
      <c r="S1269" s="35">
        <f>ROUND((Reference!L$16*List!$H1269)+Reference!L$17,0)</f>
        <v>3540</v>
      </c>
      <c r="T1269" s="35">
        <f>ROUND((Reference!M$16*List!$H1269)+Reference!M$17,0)</f>
        <v>4228</v>
      </c>
      <c r="U1269" s="35">
        <f>ROUND((Reference!N$16*List!$H1269)+Reference!N$17,0)</f>
        <v>17060</v>
      </c>
      <c r="V1269" s="36">
        <f>ROUND((Reference!O$16*List!$H1269)+Reference!O$17,0)</f>
        <v>634</v>
      </c>
      <c r="W1269" s="36">
        <f>ROUND((Reference!P$16*List!$H1269)+Reference!P$17,0)</f>
        <v>894</v>
      </c>
      <c r="X1269" s="36">
        <f>ROUND((Reference!Q$16*List!$H1269)+Reference!Q$17,0)</f>
        <v>447</v>
      </c>
      <c r="Y1269" s="37"/>
      <c r="Z1269" s="4" t="str">
        <f t="shared" si="39"/>
        <v>ALLEGAN, Michigan</v>
      </c>
      <c r="AA1269" s="50" t="s">
        <v>3856</v>
      </c>
      <c r="AB1269" s="38" t="s">
        <v>54</v>
      </c>
      <c r="AC1269" s="43" t="s">
        <v>3850</v>
      </c>
      <c r="AD1269" s="45"/>
      <c r="AE1269">
        <f t="shared" si="40"/>
        <v>0.82580000000000009</v>
      </c>
    </row>
    <row r="1270" spans="1:31" x14ac:dyDescent="0.35">
      <c r="A1270" s="28" t="s">
        <v>3857</v>
      </c>
      <c r="B1270" s="48" t="s">
        <v>3858</v>
      </c>
      <c r="C1270" s="51">
        <v>99923</v>
      </c>
      <c r="D1270" s="30" t="s">
        <v>144</v>
      </c>
      <c r="E1270" s="38" t="s">
        <v>3859</v>
      </c>
      <c r="F1270" s="55" t="s">
        <v>3850</v>
      </c>
      <c r="G1270" s="33" t="s">
        <v>64</v>
      </c>
      <c r="H1270" s="52">
        <v>0.82580000000000009</v>
      </c>
      <c r="I1270" s="35">
        <f>ROUND((Reference!B$16*List!$H1270)+Reference!B$17,0)</f>
        <v>977</v>
      </c>
      <c r="J1270" s="35">
        <f>ROUND((Reference!C$16*List!$H1270)+Reference!C$17,0)</f>
        <v>1457</v>
      </c>
      <c r="K1270" s="35">
        <f>ROUND((Reference!D$16*List!$H1270)+Reference!D$17,0)</f>
        <v>1746</v>
      </c>
      <c r="L1270" s="35">
        <f>ROUND((Reference!E$16*List!$H1270)+Reference!E$17,0)</f>
        <v>2158</v>
      </c>
      <c r="M1270" s="35">
        <f>ROUND((Reference!F$16*List!$H1270)+Reference!F$17,0)</f>
        <v>2249</v>
      </c>
      <c r="N1270" s="35">
        <f>ROUND((Reference!G$16*List!$H1270)+Reference!G$17,0)</f>
        <v>2545</v>
      </c>
      <c r="O1270" s="35">
        <f>ROUND((Reference!H$16*List!$H1270)+Reference!H$17,0)</f>
        <v>2643</v>
      </c>
      <c r="P1270" s="35">
        <f>ROUND((Reference!I$16*List!$H1270)+Reference!I$17,0)</f>
        <v>2747</v>
      </c>
      <c r="Q1270" s="35">
        <f>ROUND((Reference!J$16*List!$H1270)+Reference!J$17,0)</f>
        <v>3180</v>
      </c>
      <c r="R1270" s="35">
        <f>ROUND((Reference!K$16*List!$H1270)+Reference!K$17,0)</f>
        <v>3281</v>
      </c>
      <c r="S1270" s="35">
        <f>ROUND((Reference!L$16*List!$H1270)+Reference!L$17,0)</f>
        <v>3540</v>
      </c>
      <c r="T1270" s="35">
        <f>ROUND((Reference!M$16*List!$H1270)+Reference!M$17,0)</f>
        <v>4228</v>
      </c>
      <c r="U1270" s="35">
        <f>ROUND((Reference!N$16*List!$H1270)+Reference!N$17,0)</f>
        <v>17060</v>
      </c>
      <c r="V1270" s="36">
        <f>ROUND((Reference!O$16*List!$H1270)+Reference!O$17,0)</f>
        <v>634</v>
      </c>
      <c r="W1270" s="36">
        <f>ROUND((Reference!P$16*List!$H1270)+Reference!P$17,0)</f>
        <v>894</v>
      </c>
      <c r="X1270" s="36">
        <f>ROUND((Reference!Q$16*List!$H1270)+Reference!Q$17,0)</f>
        <v>447</v>
      </c>
      <c r="Y1270" s="37"/>
      <c r="Z1270" s="4" t="str">
        <f t="shared" si="39"/>
        <v>ALPENA, Michigan</v>
      </c>
      <c r="AA1270" s="50" t="s">
        <v>3859</v>
      </c>
      <c r="AB1270" s="38" t="s">
        <v>54</v>
      </c>
      <c r="AC1270" s="43" t="s">
        <v>3850</v>
      </c>
      <c r="AD1270" s="45"/>
      <c r="AE1270">
        <f t="shared" si="40"/>
        <v>0.82580000000000009</v>
      </c>
    </row>
    <row r="1271" spans="1:31" x14ac:dyDescent="0.35">
      <c r="A1271" s="28" t="s">
        <v>3860</v>
      </c>
      <c r="B1271" s="48" t="s">
        <v>3861</v>
      </c>
      <c r="C1271" s="49">
        <v>99923</v>
      </c>
      <c r="D1271" s="30" t="s">
        <v>144</v>
      </c>
      <c r="E1271" s="50" t="s">
        <v>3862</v>
      </c>
      <c r="F1271" s="55" t="s">
        <v>3850</v>
      </c>
      <c r="G1271" s="33" t="s">
        <v>64</v>
      </c>
      <c r="H1271" s="52">
        <v>0.82580000000000009</v>
      </c>
      <c r="I1271" s="35">
        <f>ROUND((Reference!B$16*List!$H1271)+Reference!B$17,0)</f>
        <v>977</v>
      </c>
      <c r="J1271" s="35">
        <f>ROUND((Reference!C$16*List!$H1271)+Reference!C$17,0)</f>
        <v>1457</v>
      </c>
      <c r="K1271" s="35">
        <f>ROUND((Reference!D$16*List!$H1271)+Reference!D$17,0)</f>
        <v>1746</v>
      </c>
      <c r="L1271" s="35">
        <f>ROUND((Reference!E$16*List!$H1271)+Reference!E$17,0)</f>
        <v>2158</v>
      </c>
      <c r="M1271" s="35">
        <f>ROUND((Reference!F$16*List!$H1271)+Reference!F$17,0)</f>
        <v>2249</v>
      </c>
      <c r="N1271" s="35">
        <f>ROUND((Reference!G$16*List!$H1271)+Reference!G$17,0)</f>
        <v>2545</v>
      </c>
      <c r="O1271" s="35">
        <f>ROUND((Reference!H$16*List!$H1271)+Reference!H$17,0)</f>
        <v>2643</v>
      </c>
      <c r="P1271" s="35">
        <f>ROUND((Reference!I$16*List!$H1271)+Reference!I$17,0)</f>
        <v>2747</v>
      </c>
      <c r="Q1271" s="35">
        <f>ROUND((Reference!J$16*List!$H1271)+Reference!J$17,0)</f>
        <v>3180</v>
      </c>
      <c r="R1271" s="35">
        <f>ROUND((Reference!K$16*List!$H1271)+Reference!K$17,0)</f>
        <v>3281</v>
      </c>
      <c r="S1271" s="35">
        <f>ROUND((Reference!L$16*List!$H1271)+Reference!L$17,0)</f>
        <v>3540</v>
      </c>
      <c r="T1271" s="35">
        <f>ROUND((Reference!M$16*List!$H1271)+Reference!M$17,0)</f>
        <v>4228</v>
      </c>
      <c r="U1271" s="35">
        <f>ROUND((Reference!N$16*List!$H1271)+Reference!N$17,0)</f>
        <v>17060</v>
      </c>
      <c r="V1271" s="36">
        <f>ROUND((Reference!O$16*List!$H1271)+Reference!O$17,0)</f>
        <v>634</v>
      </c>
      <c r="W1271" s="36">
        <f>ROUND((Reference!P$16*List!$H1271)+Reference!P$17,0)</f>
        <v>894</v>
      </c>
      <c r="X1271" s="36">
        <f>ROUND((Reference!Q$16*List!$H1271)+Reference!Q$17,0)</f>
        <v>447</v>
      </c>
      <c r="Y1271" s="37"/>
      <c r="Z1271" s="4" t="str">
        <f t="shared" si="39"/>
        <v>ANTRIM, Michigan</v>
      </c>
      <c r="AA1271" s="50" t="s">
        <v>3862</v>
      </c>
      <c r="AB1271" s="38" t="s">
        <v>54</v>
      </c>
      <c r="AC1271" s="43" t="s">
        <v>3850</v>
      </c>
      <c r="AD1271" s="45"/>
      <c r="AE1271">
        <f t="shared" si="40"/>
        <v>0.82580000000000009</v>
      </c>
    </row>
    <row r="1272" spans="1:31" x14ac:dyDescent="0.35">
      <c r="A1272" s="28" t="s">
        <v>3863</v>
      </c>
      <c r="B1272" s="48" t="s">
        <v>3864</v>
      </c>
      <c r="C1272" s="49">
        <v>99923</v>
      </c>
      <c r="D1272" s="30" t="s">
        <v>144</v>
      </c>
      <c r="E1272" s="50" t="s">
        <v>3865</v>
      </c>
      <c r="F1272" s="55" t="s">
        <v>3850</v>
      </c>
      <c r="G1272" s="33" t="s">
        <v>64</v>
      </c>
      <c r="H1272" s="52">
        <v>0.82580000000000009</v>
      </c>
      <c r="I1272" s="35">
        <f>ROUND((Reference!B$16*List!$H1272)+Reference!B$17,0)</f>
        <v>977</v>
      </c>
      <c r="J1272" s="35">
        <f>ROUND((Reference!C$16*List!$H1272)+Reference!C$17,0)</f>
        <v>1457</v>
      </c>
      <c r="K1272" s="35">
        <f>ROUND((Reference!D$16*List!$H1272)+Reference!D$17,0)</f>
        <v>1746</v>
      </c>
      <c r="L1272" s="35">
        <f>ROUND((Reference!E$16*List!$H1272)+Reference!E$17,0)</f>
        <v>2158</v>
      </c>
      <c r="M1272" s="35">
        <f>ROUND((Reference!F$16*List!$H1272)+Reference!F$17,0)</f>
        <v>2249</v>
      </c>
      <c r="N1272" s="35">
        <f>ROUND((Reference!G$16*List!$H1272)+Reference!G$17,0)</f>
        <v>2545</v>
      </c>
      <c r="O1272" s="35">
        <f>ROUND((Reference!H$16*List!$H1272)+Reference!H$17,0)</f>
        <v>2643</v>
      </c>
      <c r="P1272" s="35">
        <f>ROUND((Reference!I$16*List!$H1272)+Reference!I$17,0)</f>
        <v>2747</v>
      </c>
      <c r="Q1272" s="35">
        <f>ROUND((Reference!J$16*List!$H1272)+Reference!J$17,0)</f>
        <v>3180</v>
      </c>
      <c r="R1272" s="35">
        <f>ROUND((Reference!K$16*List!$H1272)+Reference!K$17,0)</f>
        <v>3281</v>
      </c>
      <c r="S1272" s="35">
        <f>ROUND((Reference!L$16*List!$H1272)+Reference!L$17,0)</f>
        <v>3540</v>
      </c>
      <c r="T1272" s="35">
        <f>ROUND((Reference!M$16*List!$H1272)+Reference!M$17,0)</f>
        <v>4228</v>
      </c>
      <c r="U1272" s="35">
        <f>ROUND((Reference!N$16*List!$H1272)+Reference!N$17,0)</f>
        <v>17060</v>
      </c>
      <c r="V1272" s="36">
        <f>ROUND((Reference!O$16*List!$H1272)+Reference!O$17,0)</f>
        <v>634</v>
      </c>
      <c r="W1272" s="36">
        <f>ROUND((Reference!P$16*List!$H1272)+Reference!P$17,0)</f>
        <v>894</v>
      </c>
      <c r="X1272" s="36">
        <f>ROUND((Reference!Q$16*List!$H1272)+Reference!Q$17,0)</f>
        <v>447</v>
      </c>
      <c r="Y1272" s="37"/>
      <c r="Z1272" s="4" t="str">
        <f t="shared" si="39"/>
        <v>ARENAC, Michigan</v>
      </c>
      <c r="AA1272" s="50" t="s">
        <v>3865</v>
      </c>
      <c r="AB1272" s="38" t="s">
        <v>54</v>
      </c>
      <c r="AC1272" s="43" t="s">
        <v>3850</v>
      </c>
      <c r="AD1272" s="45"/>
      <c r="AE1272">
        <f t="shared" si="40"/>
        <v>0.82580000000000009</v>
      </c>
    </row>
    <row r="1273" spans="1:31" x14ac:dyDescent="0.35">
      <c r="A1273" s="28" t="s">
        <v>3866</v>
      </c>
      <c r="B1273" s="48" t="s">
        <v>3867</v>
      </c>
      <c r="C1273" s="49">
        <v>99923</v>
      </c>
      <c r="D1273" s="30" t="s">
        <v>144</v>
      </c>
      <c r="E1273" s="50" t="s">
        <v>3868</v>
      </c>
      <c r="F1273" s="55" t="s">
        <v>3850</v>
      </c>
      <c r="G1273" s="33" t="s">
        <v>64</v>
      </c>
      <c r="H1273" s="52">
        <v>0.82580000000000009</v>
      </c>
      <c r="I1273" s="35">
        <f>ROUND((Reference!B$16*List!$H1273)+Reference!B$17,0)</f>
        <v>977</v>
      </c>
      <c r="J1273" s="35">
        <f>ROUND((Reference!C$16*List!$H1273)+Reference!C$17,0)</f>
        <v>1457</v>
      </c>
      <c r="K1273" s="35">
        <f>ROUND((Reference!D$16*List!$H1273)+Reference!D$17,0)</f>
        <v>1746</v>
      </c>
      <c r="L1273" s="35">
        <f>ROUND((Reference!E$16*List!$H1273)+Reference!E$17,0)</f>
        <v>2158</v>
      </c>
      <c r="M1273" s="35">
        <f>ROUND((Reference!F$16*List!$H1273)+Reference!F$17,0)</f>
        <v>2249</v>
      </c>
      <c r="N1273" s="35">
        <f>ROUND((Reference!G$16*List!$H1273)+Reference!G$17,0)</f>
        <v>2545</v>
      </c>
      <c r="O1273" s="35">
        <f>ROUND((Reference!H$16*List!$H1273)+Reference!H$17,0)</f>
        <v>2643</v>
      </c>
      <c r="P1273" s="35">
        <f>ROUND((Reference!I$16*List!$H1273)+Reference!I$17,0)</f>
        <v>2747</v>
      </c>
      <c r="Q1273" s="35">
        <f>ROUND((Reference!J$16*List!$H1273)+Reference!J$17,0)</f>
        <v>3180</v>
      </c>
      <c r="R1273" s="35">
        <f>ROUND((Reference!K$16*List!$H1273)+Reference!K$17,0)</f>
        <v>3281</v>
      </c>
      <c r="S1273" s="35">
        <f>ROUND((Reference!L$16*List!$H1273)+Reference!L$17,0)</f>
        <v>3540</v>
      </c>
      <c r="T1273" s="35">
        <f>ROUND((Reference!M$16*List!$H1273)+Reference!M$17,0)</f>
        <v>4228</v>
      </c>
      <c r="U1273" s="35">
        <f>ROUND((Reference!N$16*List!$H1273)+Reference!N$17,0)</f>
        <v>17060</v>
      </c>
      <c r="V1273" s="36">
        <f>ROUND((Reference!O$16*List!$H1273)+Reference!O$17,0)</f>
        <v>634</v>
      </c>
      <c r="W1273" s="36">
        <f>ROUND((Reference!P$16*List!$H1273)+Reference!P$17,0)</f>
        <v>894</v>
      </c>
      <c r="X1273" s="36">
        <f>ROUND((Reference!Q$16*List!$H1273)+Reference!Q$17,0)</f>
        <v>447</v>
      </c>
      <c r="Y1273" s="37"/>
      <c r="Z1273" s="4" t="str">
        <f t="shared" si="39"/>
        <v>BARAGA, Michigan</v>
      </c>
      <c r="AA1273" s="50" t="s">
        <v>3868</v>
      </c>
      <c r="AB1273" s="38" t="s">
        <v>54</v>
      </c>
      <c r="AC1273" s="43" t="s">
        <v>3850</v>
      </c>
      <c r="AD1273" s="45"/>
      <c r="AE1273">
        <f t="shared" si="40"/>
        <v>0.82580000000000009</v>
      </c>
    </row>
    <row r="1274" spans="1:31" x14ac:dyDescent="0.35">
      <c r="A1274" s="28" t="s">
        <v>3869</v>
      </c>
      <c r="B1274" s="48" t="s">
        <v>3870</v>
      </c>
      <c r="C1274" s="49">
        <v>99923</v>
      </c>
      <c r="D1274" s="30" t="s">
        <v>144</v>
      </c>
      <c r="E1274" s="50" t="s">
        <v>3871</v>
      </c>
      <c r="F1274" s="54" t="s">
        <v>3850</v>
      </c>
      <c r="G1274" s="33" t="s">
        <v>64</v>
      </c>
      <c r="H1274" s="52">
        <v>0.82580000000000009</v>
      </c>
      <c r="I1274" s="35">
        <f>ROUND((Reference!B$16*List!$H1274)+Reference!B$17,0)</f>
        <v>977</v>
      </c>
      <c r="J1274" s="35">
        <f>ROUND((Reference!C$16*List!$H1274)+Reference!C$17,0)</f>
        <v>1457</v>
      </c>
      <c r="K1274" s="35">
        <f>ROUND((Reference!D$16*List!$H1274)+Reference!D$17,0)</f>
        <v>1746</v>
      </c>
      <c r="L1274" s="35">
        <f>ROUND((Reference!E$16*List!$H1274)+Reference!E$17,0)</f>
        <v>2158</v>
      </c>
      <c r="M1274" s="35">
        <f>ROUND((Reference!F$16*List!$H1274)+Reference!F$17,0)</f>
        <v>2249</v>
      </c>
      <c r="N1274" s="35">
        <f>ROUND((Reference!G$16*List!$H1274)+Reference!G$17,0)</f>
        <v>2545</v>
      </c>
      <c r="O1274" s="35">
        <f>ROUND((Reference!H$16*List!$H1274)+Reference!H$17,0)</f>
        <v>2643</v>
      </c>
      <c r="P1274" s="35">
        <f>ROUND((Reference!I$16*List!$H1274)+Reference!I$17,0)</f>
        <v>2747</v>
      </c>
      <c r="Q1274" s="35">
        <f>ROUND((Reference!J$16*List!$H1274)+Reference!J$17,0)</f>
        <v>3180</v>
      </c>
      <c r="R1274" s="35">
        <f>ROUND((Reference!K$16*List!$H1274)+Reference!K$17,0)</f>
        <v>3281</v>
      </c>
      <c r="S1274" s="35">
        <f>ROUND((Reference!L$16*List!$H1274)+Reference!L$17,0)</f>
        <v>3540</v>
      </c>
      <c r="T1274" s="35">
        <f>ROUND((Reference!M$16*List!$H1274)+Reference!M$17,0)</f>
        <v>4228</v>
      </c>
      <c r="U1274" s="35">
        <f>ROUND((Reference!N$16*List!$H1274)+Reference!N$17,0)</f>
        <v>17060</v>
      </c>
      <c r="V1274" s="36">
        <f>ROUND((Reference!O$16*List!$H1274)+Reference!O$17,0)</f>
        <v>634</v>
      </c>
      <c r="W1274" s="36">
        <f>ROUND((Reference!P$16*List!$H1274)+Reference!P$17,0)</f>
        <v>894</v>
      </c>
      <c r="X1274" s="36">
        <f>ROUND((Reference!Q$16*List!$H1274)+Reference!Q$17,0)</f>
        <v>447</v>
      </c>
      <c r="Y1274" s="37"/>
      <c r="Z1274" s="4" t="str">
        <f t="shared" si="39"/>
        <v>BARRY, Michigan</v>
      </c>
      <c r="AA1274" s="50" t="s">
        <v>3871</v>
      </c>
      <c r="AB1274" s="38" t="s">
        <v>54</v>
      </c>
      <c r="AC1274" s="43" t="s">
        <v>3850</v>
      </c>
      <c r="AD1274" s="45"/>
      <c r="AE1274">
        <f t="shared" si="40"/>
        <v>0.82580000000000009</v>
      </c>
    </row>
    <row r="1275" spans="1:31" x14ac:dyDescent="0.35">
      <c r="A1275" s="28" t="s">
        <v>3872</v>
      </c>
      <c r="B1275" s="48" t="s">
        <v>3873</v>
      </c>
      <c r="C1275" s="49">
        <v>13020</v>
      </c>
      <c r="D1275" s="30" t="s">
        <v>387</v>
      </c>
      <c r="E1275" s="50" t="s">
        <v>1352</v>
      </c>
      <c r="F1275" s="54" t="s">
        <v>3850</v>
      </c>
      <c r="G1275" s="33" t="s">
        <v>53</v>
      </c>
      <c r="H1275" s="34">
        <v>0.90790000000000004</v>
      </c>
      <c r="I1275" s="35">
        <f>ROUND((Reference!B$16*List!$H1275)+Reference!B$17,0)</f>
        <v>1047</v>
      </c>
      <c r="J1275" s="35">
        <f>ROUND((Reference!C$16*List!$H1275)+Reference!C$17,0)</f>
        <v>1562</v>
      </c>
      <c r="K1275" s="35">
        <f>ROUND((Reference!D$16*List!$H1275)+Reference!D$17,0)</f>
        <v>1872</v>
      </c>
      <c r="L1275" s="35">
        <f>ROUND((Reference!E$16*List!$H1275)+Reference!E$17,0)</f>
        <v>2314</v>
      </c>
      <c r="M1275" s="35">
        <f>ROUND((Reference!F$16*List!$H1275)+Reference!F$17,0)</f>
        <v>2410</v>
      </c>
      <c r="N1275" s="35">
        <f>ROUND((Reference!G$16*List!$H1275)+Reference!G$17,0)</f>
        <v>2729</v>
      </c>
      <c r="O1275" s="35">
        <f>ROUND((Reference!H$16*List!$H1275)+Reference!H$17,0)</f>
        <v>2833</v>
      </c>
      <c r="P1275" s="35">
        <f>ROUND((Reference!I$16*List!$H1275)+Reference!I$17,0)</f>
        <v>2945</v>
      </c>
      <c r="Q1275" s="35">
        <f>ROUND((Reference!J$16*List!$H1275)+Reference!J$17,0)</f>
        <v>3409</v>
      </c>
      <c r="R1275" s="35">
        <f>ROUND((Reference!K$16*List!$H1275)+Reference!K$17,0)</f>
        <v>3517</v>
      </c>
      <c r="S1275" s="35">
        <f>ROUND((Reference!L$16*List!$H1275)+Reference!L$17,0)</f>
        <v>3795</v>
      </c>
      <c r="T1275" s="35">
        <f>ROUND((Reference!M$16*List!$H1275)+Reference!M$17,0)</f>
        <v>4533</v>
      </c>
      <c r="U1275" s="35">
        <f>ROUND((Reference!N$16*List!$H1275)+Reference!N$17,0)</f>
        <v>18289</v>
      </c>
      <c r="V1275" s="36">
        <f>ROUND((Reference!O$16*List!$H1275)+Reference!O$17,0)</f>
        <v>680</v>
      </c>
      <c r="W1275" s="36">
        <f>ROUND((Reference!P$16*List!$H1275)+Reference!P$17,0)</f>
        <v>958</v>
      </c>
      <c r="X1275" s="36">
        <f>ROUND((Reference!Q$16*List!$H1275)+Reference!Q$17,0)</f>
        <v>479</v>
      </c>
      <c r="Y1275" s="37"/>
      <c r="Z1275" s="4" t="str">
        <f t="shared" si="39"/>
        <v>BAY, Michigan</v>
      </c>
      <c r="AA1275" s="38" t="s">
        <v>1352</v>
      </c>
      <c r="AB1275" s="38" t="s">
        <v>54</v>
      </c>
      <c r="AC1275" s="32" t="s">
        <v>3850</v>
      </c>
      <c r="AD1275" s="39"/>
      <c r="AE1275">
        <f t="shared" si="40"/>
        <v>0.90790000000000004</v>
      </c>
    </row>
    <row r="1276" spans="1:31" x14ac:dyDescent="0.35">
      <c r="A1276" s="28" t="s">
        <v>3874</v>
      </c>
      <c r="B1276" s="48" t="s">
        <v>3875</v>
      </c>
      <c r="C1276" s="49">
        <v>99923</v>
      </c>
      <c r="D1276" s="30" t="s">
        <v>144</v>
      </c>
      <c r="E1276" s="50" t="s">
        <v>3876</v>
      </c>
      <c r="F1276" s="55" t="s">
        <v>3850</v>
      </c>
      <c r="G1276" s="33" t="s">
        <v>64</v>
      </c>
      <c r="H1276" s="34">
        <v>0.82580000000000009</v>
      </c>
      <c r="I1276" s="35">
        <f>ROUND((Reference!B$16*List!$H1276)+Reference!B$17,0)</f>
        <v>977</v>
      </c>
      <c r="J1276" s="35">
        <f>ROUND((Reference!C$16*List!$H1276)+Reference!C$17,0)</f>
        <v>1457</v>
      </c>
      <c r="K1276" s="35">
        <f>ROUND((Reference!D$16*List!$H1276)+Reference!D$17,0)</f>
        <v>1746</v>
      </c>
      <c r="L1276" s="35">
        <f>ROUND((Reference!E$16*List!$H1276)+Reference!E$17,0)</f>
        <v>2158</v>
      </c>
      <c r="M1276" s="35">
        <f>ROUND((Reference!F$16*List!$H1276)+Reference!F$17,0)</f>
        <v>2249</v>
      </c>
      <c r="N1276" s="35">
        <f>ROUND((Reference!G$16*List!$H1276)+Reference!G$17,0)</f>
        <v>2545</v>
      </c>
      <c r="O1276" s="35">
        <f>ROUND((Reference!H$16*List!$H1276)+Reference!H$17,0)</f>
        <v>2643</v>
      </c>
      <c r="P1276" s="35">
        <f>ROUND((Reference!I$16*List!$H1276)+Reference!I$17,0)</f>
        <v>2747</v>
      </c>
      <c r="Q1276" s="35">
        <f>ROUND((Reference!J$16*List!$H1276)+Reference!J$17,0)</f>
        <v>3180</v>
      </c>
      <c r="R1276" s="35">
        <f>ROUND((Reference!K$16*List!$H1276)+Reference!K$17,0)</f>
        <v>3281</v>
      </c>
      <c r="S1276" s="35">
        <f>ROUND((Reference!L$16*List!$H1276)+Reference!L$17,0)</f>
        <v>3540</v>
      </c>
      <c r="T1276" s="35">
        <f>ROUND((Reference!M$16*List!$H1276)+Reference!M$17,0)</f>
        <v>4228</v>
      </c>
      <c r="U1276" s="35">
        <f>ROUND((Reference!N$16*List!$H1276)+Reference!N$17,0)</f>
        <v>17060</v>
      </c>
      <c r="V1276" s="36">
        <f>ROUND((Reference!O$16*List!$H1276)+Reference!O$17,0)</f>
        <v>634</v>
      </c>
      <c r="W1276" s="36">
        <f>ROUND((Reference!P$16*List!$H1276)+Reference!P$17,0)</f>
        <v>894</v>
      </c>
      <c r="X1276" s="36">
        <f>ROUND((Reference!Q$16*List!$H1276)+Reference!Q$17,0)</f>
        <v>447</v>
      </c>
      <c r="Y1276" s="37"/>
      <c r="Z1276" s="4" t="str">
        <f t="shared" si="39"/>
        <v>BENZIE, Michigan</v>
      </c>
      <c r="AA1276" s="38" t="s">
        <v>3876</v>
      </c>
      <c r="AB1276" s="38" t="s">
        <v>54</v>
      </c>
      <c r="AC1276" s="32" t="s">
        <v>3850</v>
      </c>
      <c r="AD1276" s="39"/>
      <c r="AE1276">
        <f t="shared" si="40"/>
        <v>0.82580000000000009</v>
      </c>
    </row>
    <row r="1277" spans="1:31" x14ac:dyDescent="0.35">
      <c r="A1277" s="28" t="s">
        <v>3877</v>
      </c>
      <c r="B1277" s="48" t="s">
        <v>3878</v>
      </c>
      <c r="C1277" s="49">
        <v>35660</v>
      </c>
      <c r="D1277" s="30" t="s">
        <v>1304</v>
      </c>
      <c r="E1277" s="50" t="s">
        <v>1620</v>
      </c>
      <c r="F1277" s="54" t="s">
        <v>3850</v>
      </c>
      <c r="G1277" s="33" t="s">
        <v>53</v>
      </c>
      <c r="H1277" s="52">
        <v>0.79990000000000006</v>
      </c>
      <c r="I1277" s="35">
        <f>ROUND((Reference!B$16*List!$H1277)+Reference!B$17,0)</f>
        <v>955</v>
      </c>
      <c r="J1277" s="35">
        <f>ROUND((Reference!C$16*List!$H1277)+Reference!C$17,0)</f>
        <v>1424</v>
      </c>
      <c r="K1277" s="35">
        <f>ROUND((Reference!D$16*List!$H1277)+Reference!D$17,0)</f>
        <v>1706</v>
      </c>
      <c r="L1277" s="35">
        <f>ROUND((Reference!E$16*List!$H1277)+Reference!E$17,0)</f>
        <v>2109</v>
      </c>
      <c r="M1277" s="35">
        <f>ROUND((Reference!F$16*List!$H1277)+Reference!F$17,0)</f>
        <v>2197</v>
      </c>
      <c r="N1277" s="35">
        <f>ROUND((Reference!G$16*List!$H1277)+Reference!G$17,0)</f>
        <v>2488</v>
      </c>
      <c r="O1277" s="35">
        <f>ROUND((Reference!H$16*List!$H1277)+Reference!H$17,0)</f>
        <v>2583</v>
      </c>
      <c r="P1277" s="35">
        <f>ROUND((Reference!I$16*List!$H1277)+Reference!I$17,0)</f>
        <v>2684</v>
      </c>
      <c r="Q1277" s="35">
        <f>ROUND((Reference!J$16*List!$H1277)+Reference!J$17,0)</f>
        <v>3108</v>
      </c>
      <c r="R1277" s="35">
        <f>ROUND((Reference!K$16*List!$H1277)+Reference!K$17,0)</f>
        <v>3207</v>
      </c>
      <c r="S1277" s="35">
        <f>ROUND((Reference!L$16*List!$H1277)+Reference!L$17,0)</f>
        <v>3460</v>
      </c>
      <c r="T1277" s="35">
        <f>ROUND((Reference!M$16*List!$H1277)+Reference!M$17,0)</f>
        <v>4132</v>
      </c>
      <c r="U1277" s="35">
        <f>ROUND((Reference!N$16*List!$H1277)+Reference!N$17,0)</f>
        <v>16673</v>
      </c>
      <c r="V1277" s="36">
        <f>ROUND((Reference!O$16*List!$H1277)+Reference!O$17,0)</f>
        <v>620</v>
      </c>
      <c r="W1277" s="36">
        <f>ROUND((Reference!P$16*List!$H1277)+Reference!P$17,0)</f>
        <v>873</v>
      </c>
      <c r="X1277" s="36">
        <f>ROUND((Reference!Q$16*List!$H1277)+Reference!Q$17,0)</f>
        <v>437</v>
      </c>
      <c r="Y1277" s="37"/>
      <c r="Z1277" s="4" t="str">
        <f t="shared" si="39"/>
        <v>BERRIEN, Michigan</v>
      </c>
      <c r="AA1277" s="50" t="s">
        <v>1620</v>
      </c>
      <c r="AB1277" s="38" t="s">
        <v>54</v>
      </c>
      <c r="AC1277" s="43" t="s">
        <v>3850</v>
      </c>
      <c r="AD1277" s="45"/>
      <c r="AE1277">
        <f t="shared" si="40"/>
        <v>0.79990000000000006</v>
      </c>
    </row>
    <row r="1278" spans="1:31" x14ac:dyDescent="0.35">
      <c r="A1278" s="28" t="s">
        <v>3879</v>
      </c>
      <c r="B1278" s="48" t="s">
        <v>3880</v>
      </c>
      <c r="C1278" s="51">
        <v>99923</v>
      </c>
      <c r="D1278" s="30" t="s">
        <v>144</v>
      </c>
      <c r="E1278" s="38" t="s">
        <v>3881</v>
      </c>
      <c r="F1278" s="55" t="s">
        <v>3850</v>
      </c>
      <c r="G1278" s="33" t="s">
        <v>64</v>
      </c>
      <c r="H1278" s="34">
        <v>0.82580000000000009</v>
      </c>
      <c r="I1278" s="35">
        <f>ROUND((Reference!B$16*List!$H1278)+Reference!B$17,0)</f>
        <v>977</v>
      </c>
      <c r="J1278" s="35">
        <f>ROUND((Reference!C$16*List!$H1278)+Reference!C$17,0)</f>
        <v>1457</v>
      </c>
      <c r="K1278" s="35">
        <f>ROUND((Reference!D$16*List!$H1278)+Reference!D$17,0)</f>
        <v>1746</v>
      </c>
      <c r="L1278" s="35">
        <f>ROUND((Reference!E$16*List!$H1278)+Reference!E$17,0)</f>
        <v>2158</v>
      </c>
      <c r="M1278" s="35">
        <f>ROUND((Reference!F$16*List!$H1278)+Reference!F$17,0)</f>
        <v>2249</v>
      </c>
      <c r="N1278" s="35">
        <f>ROUND((Reference!G$16*List!$H1278)+Reference!G$17,0)</f>
        <v>2545</v>
      </c>
      <c r="O1278" s="35">
        <f>ROUND((Reference!H$16*List!$H1278)+Reference!H$17,0)</f>
        <v>2643</v>
      </c>
      <c r="P1278" s="35">
        <f>ROUND((Reference!I$16*List!$H1278)+Reference!I$17,0)</f>
        <v>2747</v>
      </c>
      <c r="Q1278" s="35">
        <f>ROUND((Reference!J$16*List!$H1278)+Reference!J$17,0)</f>
        <v>3180</v>
      </c>
      <c r="R1278" s="35">
        <f>ROUND((Reference!K$16*List!$H1278)+Reference!K$17,0)</f>
        <v>3281</v>
      </c>
      <c r="S1278" s="35">
        <f>ROUND((Reference!L$16*List!$H1278)+Reference!L$17,0)</f>
        <v>3540</v>
      </c>
      <c r="T1278" s="35">
        <f>ROUND((Reference!M$16*List!$H1278)+Reference!M$17,0)</f>
        <v>4228</v>
      </c>
      <c r="U1278" s="35">
        <f>ROUND((Reference!N$16*List!$H1278)+Reference!N$17,0)</f>
        <v>17060</v>
      </c>
      <c r="V1278" s="36">
        <f>ROUND((Reference!O$16*List!$H1278)+Reference!O$17,0)</f>
        <v>634</v>
      </c>
      <c r="W1278" s="36">
        <f>ROUND((Reference!P$16*List!$H1278)+Reference!P$17,0)</f>
        <v>894</v>
      </c>
      <c r="X1278" s="36">
        <f>ROUND((Reference!Q$16*List!$H1278)+Reference!Q$17,0)</f>
        <v>447</v>
      </c>
      <c r="Y1278" s="37"/>
      <c r="Z1278" s="4" t="str">
        <f t="shared" si="39"/>
        <v>BRANCH, Michigan</v>
      </c>
      <c r="AA1278" s="38" t="s">
        <v>3881</v>
      </c>
      <c r="AB1278" s="38" t="s">
        <v>54</v>
      </c>
      <c r="AC1278" s="32" t="s">
        <v>3850</v>
      </c>
      <c r="AD1278" s="39"/>
      <c r="AE1278">
        <f t="shared" si="40"/>
        <v>0.82580000000000009</v>
      </c>
    </row>
    <row r="1279" spans="1:31" x14ac:dyDescent="0.35">
      <c r="A1279" s="28" t="s">
        <v>3882</v>
      </c>
      <c r="B1279" s="48" t="s">
        <v>3883</v>
      </c>
      <c r="C1279" s="49">
        <v>12980</v>
      </c>
      <c r="D1279" s="30" t="s">
        <v>384</v>
      </c>
      <c r="E1279" s="50" t="s">
        <v>86</v>
      </c>
      <c r="F1279" s="54" t="s">
        <v>3850</v>
      </c>
      <c r="G1279" s="33" t="s">
        <v>53</v>
      </c>
      <c r="H1279" s="52">
        <v>0.91860000000000008</v>
      </c>
      <c r="I1279" s="35">
        <f>ROUND((Reference!B$16*List!$H1279)+Reference!B$17,0)</f>
        <v>1057</v>
      </c>
      <c r="J1279" s="35">
        <f>ROUND((Reference!C$16*List!$H1279)+Reference!C$17,0)</f>
        <v>1576</v>
      </c>
      <c r="K1279" s="35">
        <f>ROUND((Reference!D$16*List!$H1279)+Reference!D$17,0)</f>
        <v>1888</v>
      </c>
      <c r="L1279" s="35">
        <f>ROUND((Reference!E$16*List!$H1279)+Reference!E$17,0)</f>
        <v>2334</v>
      </c>
      <c r="M1279" s="35">
        <f>ROUND((Reference!F$16*List!$H1279)+Reference!F$17,0)</f>
        <v>2432</v>
      </c>
      <c r="N1279" s="35">
        <f>ROUND((Reference!G$16*List!$H1279)+Reference!G$17,0)</f>
        <v>2753</v>
      </c>
      <c r="O1279" s="35">
        <f>ROUND((Reference!H$16*List!$H1279)+Reference!H$17,0)</f>
        <v>2858</v>
      </c>
      <c r="P1279" s="35">
        <f>ROUND((Reference!I$16*List!$H1279)+Reference!I$17,0)</f>
        <v>2970</v>
      </c>
      <c r="Q1279" s="35">
        <f>ROUND((Reference!J$16*List!$H1279)+Reference!J$17,0)</f>
        <v>3439</v>
      </c>
      <c r="R1279" s="35">
        <f>ROUND((Reference!K$16*List!$H1279)+Reference!K$17,0)</f>
        <v>3548</v>
      </c>
      <c r="S1279" s="35">
        <f>ROUND((Reference!L$16*List!$H1279)+Reference!L$17,0)</f>
        <v>3829</v>
      </c>
      <c r="T1279" s="35">
        <f>ROUND((Reference!M$16*List!$H1279)+Reference!M$17,0)</f>
        <v>4573</v>
      </c>
      <c r="U1279" s="35">
        <f>ROUND((Reference!N$16*List!$H1279)+Reference!N$17,0)</f>
        <v>18449</v>
      </c>
      <c r="V1279" s="36">
        <f>ROUND((Reference!O$16*List!$H1279)+Reference!O$17,0)</f>
        <v>686</v>
      </c>
      <c r="W1279" s="36">
        <f>ROUND((Reference!P$16*List!$H1279)+Reference!P$17,0)</f>
        <v>966</v>
      </c>
      <c r="X1279" s="36">
        <f>ROUND((Reference!Q$16*List!$H1279)+Reference!Q$17,0)</f>
        <v>483</v>
      </c>
      <c r="Y1279" s="37"/>
      <c r="Z1279" s="4" t="str">
        <f t="shared" si="39"/>
        <v>CALHOUN, Michigan</v>
      </c>
      <c r="AA1279" s="50" t="s">
        <v>86</v>
      </c>
      <c r="AB1279" s="38" t="s">
        <v>54</v>
      </c>
      <c r="AC1279" s="43" t="s">
        <v>3850</v>
      </c>
      <c r="AD1279" s="45"/>
      <c r="AE1279">
        <f t="shared" si="40"/>
        <v>0.91860000000000008</v>
      </c>
    </row>
    <row r="1280" spans="1:31" x14ac:dyDescent="0.35">
      <c r="A1280" s="28" t="s">
        <v>3884</v>
      </c>
      <c r="B1280" s="48" t="s">
        <v>3885</v>
      </c>
      <c r="C1280" s="49">
        <v>43780</v>
      </c>
      <c r="D1280" s="30" t="s">
        <v>1617</v>
      </c>
      <c r="E1280" s="50" t="s">
        <v>2231</v>
      </c>
      <c r="F1280" s="54" t="s">
        <v>3850</v>
      </c>
      <c r="G1280" s="33" t="s">
        <v>53</v>
      </c>
      <c r="H1280" s="34">
        <v>0.97720000000000007</v>
      </c>
      <c r="I1280" s="35">
        <f>ROUND((Reference!B$16*List!$H1280)+Reference!B$17,0)</f>
        <v>1107</v>
      </c>
      <c r="J1280" s="35">
        <f>ROUND((Reference!C$16*List!$H1280)+Reference!C$17,0)</f>
        <v>1651</v>
      </c>
      <c r="K1280" s="35">
        <f>ROUND((Reference!D$16*List!$H1280)+Reference!D$17,0)</f>
        <v>1978</v>
      </c>
      <c r="L1280" s="35">
        <f>ROUND((Reference!E$16*List!$H1280)+Reference!E$17,0)</f>
        <v>2445</v>
      </c>
      <c r="M1280" s="35">
        <f>ROUND((Reference!F$16*List!$H1280)+Reference!F$17,0)</f>
        <v>2547</v>
      </c>
      <c r="N1280" s="35">
        <f>ROUND((Reference!G$16*List!$H1280)+Reference!G$17,0)</f>
        <v>2884</v>
      </c>
      <c r="O1280" s="35">
        <f>ROUND((Reference!H$16*List!$H1280)+Reference!H$17,0)</f>
        <v>2994</v>
      </c>
      <c r="P1280" s="35">
        <f>ROUND((Reference!I$16*List!$H1280)+Reference!I$17,0)</f>
        <v>3112</v>
      </c>
      <c r="Q1280" s="35">
        <f>ROUND((Reference!J$16*List!$H1280)+Reference!J$17,0)</f>
        <v>3603</v>
      </c>
      <c r="R1280" s="35">
        <f>ROUND((Reference!K$16*List!$H1280)+Reference!K$17,0)</f>
        <v>3717</v>
      </c>
      <c r="S1280" s="35">
        <f>ROUND((Reference!L$16*List!$H1280)+Reference!L$17,0)</f>
        <v>4011</v>
      </c>
      <c r="T1280" s="35">
        <f>ROUND((Reference!M$16*List!$H1280)+Reference!M$17,0)</f>
        <v>4790</v>
      </c>
      <c r="U1280" s="35">
        <f>ROUND((Reference!N$16*List!$H1280)+Reference!N$17,0)</f>
        <v>19326</v>
      </c>
      <c r="V1280" s="36">
        <f>ROUND((Reference!O$16*List!$H1280)+Reference!O$17,0)</f>
        <v>718</v>
      </c>
      <c r="W1280" s="36">
        <f>ROUND((Reference!P$16*List!$H1280)+Reference!P$17,0)</f>
        <v>1012</v>
      </c>
      <c r="X1280" s="36">
        <f>ROUND((Reference!Q$16*List!$H1280)+Reference!Q$17,0)</f>
        <v>506</v>
      </c>
      <c r="Y1280" s="37"/>
      <c r="Z1280" s="4" t="str">
        <f t="shared" si="39"/>
        <v>CASS, Michigan</v>
      </c>
      <c r="AA1280" s="38" t="s">
        <v>2231</v>
      </c>
      <c r="AB1280" s="38" t="s">
        <v>54</v>
      </c>
      <c r="AC1280" s="32" t="s">
        <v>3850</v>
      </c>
      <c r="AD1280" s="39"/>
      <c r="AE1280">
        <f t="shared" si="40"/>
        <v>0.97720000000000007</v>
      </c>
    </row>
    <row r="1281" spans="1:31" x14ac:dyDescent="0.35">
      <c r="A1281" s="28" t="s">
        <v>3886</v>
      </c>
      <c r="B1281" s="48" t="s">
        <v>3887</v>
      </c>
      <c r="C1281" s="49">
        <v>99923</v>
      </c>
      <c r="D1281" s="30" t="s">
        <v>144</v>
      </c>
      <c r="E1281" s="50" t="s">
        <v>3888</v>
      </c>
      <c r="F1281" s="55" t="s">
        <v>3850</v>
      </c>
      <c r="G1281" s="33" t="s">
        <v>64</v>
      </c>
      <c r="H1281" s="34">
        <v>0.82580000000000009</v>
      </c>
      <c r="I1281" s="35">
        <f>ROUND((Reference!B$16*List!$H1281)+Reference!B$17,0)</f>
        <v>977</v>
      </c>
      <c r="J1281" s="35">
        <f>ROUND((Reference!C$16*List!$H1281)+Reference!C$17,0)</f>
        <v>1457</v>
      </c>
      <c r="K1281" s="35">
        <f>ROUND((Reference!D$16*List!$H1281)+Reference!D$17,0)</f>
        <v>1746</v>
      </c>
      <c r="L1281" s="35">
        <f>ROUND((Reference!E$16*List!$H1281)+Reference!E$17,0)</f>
        <v>2158</v>
      </c>
      <c r="M1281" s="35">
        <f>ROUND((Reference!F$16*List!$H1281)+Reference!F$17,0)</f>
        <v>2249</v>
      </c>
      <c r="N1281" s="35">
        <f>ROUND((Reference!G$16*List!$H1281)+Reference!G$17,0)</f>
        <v>2545</v>
      </c>
      <c r="O1281" s="35">
        <f>ROUND((Reference!H$16*List!$H1281)+Reference!H$17,0)</f>
        <v>2643</v>
      </c>
      <c r="P1281" s="35">
        <f>ROUND((Reference!I$16*List!$H1281)+Reference!I$17,0)</f>
        <v>2747</v>
      </c>
      <c r="Q1281" s="35">
        <f>ROUND((Reference!J$16*List!$H1281)+Reference!J$17,0)</f>
        <v>3180</v>
      </c>
      <c r="R1281" s="35">
        <f>ROUND((Reference!K$16*List!$H1281)+Reference!K$17,0)</f>
        <v>3281</v>
      </c>
      <c r="S1281" s="35">
        <f>ROUND((Reference!L$16*List!$H1281)+Reference!L$17,0)</f>
        <v>3540</v>
      </c>
      <c r="T1281" s="35">
        <f>ROUND((Reference!M$16*List!$H1281)+Reference!M$17,0)</f>
        <v>4228</v>
      </c>
      <c r="U1281" s="35">
        <f>ROUND((Reference!N$16*List!$H1281)+Reference!N$17,0)</f>
        <v>17060</v>
      </c>
      <c r="V1281" s="36">
        <f>ROUND((Reference!O$16*List!$H1281)+Reference!O$17,0)</f>
        <v>634</v>
      </c>
      <c r="W1281" s="36">
        <f>ROUND((Reference!P$16*List!$H1281)+Reference!P$17,0)</f>
        <v>894</v>
      </c>
      <c r="X1281" s="36">
        <f>ROUND((Reference!Q$16*List!$H1281)+Reference!Q$17,0)</f>
        <v>447</v>
      </c>
      <c r="Y1281" s="37"/>
      <c r="Z1281" s="4" t="str">
        <f t="shared" si="39"/>
        <v>CHARLEVOIX, Michigan</v>
      </c>
      <c r="AA1281" s="38" t="s">
        <v>3888</v>
      </c>
      <c r="AB1281" s="38" t="s">
        <v>54</v>
      </c>
      <c r="AC1281" s="32" t="s">
        <v>3850</v>
      </c>
      <c r="AD1281" s="39"/>
      <c r="AE1281">
        <f t="shared" si="40"/>
        <v>0.82580000000000009</v>
      </c>
    </row>
    <row r="1282" spans="1:31" x14ac:dyDescent="0.35">
      <c r="A1282" s="28" t="s">
        <v>3889</v>
      </c>
      <c r="B1282" s="48" t="s">
        <v>3890</v>
      </c>
      <c r="C1282" s="49">
        <v>99923</v>
      </c>
      <c r="D1282" s="30" t="s">
        <v>144</v>
      </c>
      <c r="E1282" s="50" t="s">
        <v>3891</v>
      </c>
      <c r="F1282" s="55" t="s">
        <v>3850</v>
      </c>
      <c r="G1282" s="33" t="s">
        <v>64</v>
      </c>
      <c r="H1282" s="52">
        <v>0.82580000000000009</v>
      </c>
      <c r="I1282" s="35">
        <f>ROUND((Reference!B$16*List!$H1282)+Reference!B$17,0)</f>
        <v>977</v>
      </c>
      <c r="J1282" s="35">
        <f>ROUND((Reference!C$16*List!$H1282)+Reference!C$17,0)</f>
        <v>1457</v>
      </c>
      <c r="K1282" s="35">
        <f>ROUND((Reference!D$16*List!$H1282)+Reference!D$17,0)</f>
        <v>1746</v>
      </c>
      <c r="L1282" s="35">
        <f>ROUND((Reference!E$16*List!$H1282)+Reference!E$17,0)</f>
        <v>2158</v>
      </c>
      <c r="M1282" s="35">
        <f>ROUND((Reference!F$16*List!$H1282)+Reference!F$17,0)</f>
        <v>2249</v>
      </c>
      <c r="N1282" s="35">
        <f>ROUND((Reference!G$16*List!$H1282)+Reference!G$17,0)</f>
        <v>2545</v>
      </c>
      <c r="O1282" s="35">
        <f>ROUND((Reference!H$16*List!$H1282)+Reference!H$17,0)</f>
        <v>2643</v>
      </c>
      <c r="P1282" s="35">
        <f>ROUND((Reference!I$16*List!$H1282)+Reference!I$17,0)</f>
        <v>2747</v>
      </c>
      <c r="Q1282" s="35">
        <f>ROUND((Reference!J$16*List!$H1282)+Reference!J$17,0)</f>
        <v>3180</v>
      </c>
      <c r="R1282" s="35">
        <f>ROUND((Reference!K$16*List!$H1282)+Reference!K$17,0)</f>
        <v>3281</v>
      </c>
      <c r="S1282" s="35">
        <f>ROUND((Reference!L$16*List!$H1282)+Reference!L$17,0)</f>
        <v>3540</v>
      </c>
      <c r="T1282" s="35">
        <f>ROUND((Reference!M$16*List!$H1282)+Reference!M$17,0)</f>
        <v>4228</v>
      </c>
      <c r="U1282" s="35">
        <f>ROUND((Reference!N$16*List!$H1282)+Reference!N$17,0)</f>
        <v>17060</v>
      </c>
      <c r="V1282" s="36">
        <f>ROUND((Reference!O$16*List!$H1282)+Reference!O$17,0)</f>
        <v>634</v>
      </c>
      <c r="W1282" s="36">
        <f>ROUND((Reference!P$16*List!$H1282)+Reference!P$17,0)</f>
        <v>894</v>
      </c>
      <c r="X1282" s="36">
        <f>ROUND((Reference!Q$16*List!$H1282)+Reference!Q$17,0)</f>
        <v>447</v>
      </c>
      <c r="Y1282" s="37"/>
      <c r="Z1282" s="4" t="str">
        <f t="shared" si="39"/>
        <v>CHEBOYGAN, Michigan</v>
      </c>
      <c r="AA1282" s="50" t="s">
        <v>3891</v>
      </c>
      <c r="AB1282" s="38" t="s">
        <v>54</v>
      </c>
      <c r="AC1282" s="43" t="s">
        <v>3850</v>
      </c>
      <c r="AD1282" s="45"/>
      <c r="AE1282">
        <f t="shared" si="40"/>
        <v>0.82580000000000009</v>
      </c>
    </row>
    <row r="1283" spans="1:31" x14ac:dyDescent="0.35">
      <c r="A1283" s="28" t="s">
        <v>3892</v>
      </c>
      <c r="B1283" s="48" t="s">
        <v>3893</v>
      </c>
      <c r="C1283" s="51">
        <v>99923</v>
      </c>
      <c r="D1283" s="30" t="s">
        <v>144</v>
      </c>
      <c r="E1283" s="38" t="s">
        <v>3894</v>
      </c>
      <c r="F1283" s="55" t="s">
        <v>3850</v>
      </c>
      <c r="G1283" s="33" t="s">
        <v>64</v>
      </c>
      <c r="H1283" s="52">
        <v>0.82580000000000009</v>
      </c>
      <c r="I1283" s="35">
        <f>ROUND((Reference!B$16*List!$H1283)+Reference!B$17,0)</f>
        <v>977</v>
      </c>
      <c r="J1283" s="35">
        <f>ROUND((Reference!C$16*List!$H1283)+Reference!C$17,0)</f>
        <v>1457</v>
      </c>
      <c r="K1283" s="35">
        <f>ROUND((Reference!D$16*List!$H1283)+Reference!D$17,0)</f>
        <v>1746</v>
      </c>
      <c r="L1283" s="35">
        <f>ROUND((Reference!E$16*List!$H1283)+Reference!E$17,0)</f>
        <v>2158</v>
      </c>
      <c r="M1283" s="35">
        <f>ROUND((Reference!F$16*List!$H1283)+Reference!F$17,0)</f>
        <v>2249</v>
      </c>
      <c r="N1283" s="35">
        <f>ROUND((Reference!G$16*List!$H1283)+Reference!G$17,0)</f>
        <v>2545</v>
      </c>
      <c r="O1283" s="35">
        <f>ROUND((Reference!H$16*List!$H1283)+Reference!H$17,0)</f>
        <v>2643</v>
      </c>
      <c r="P1283" s="35">
        <f>ROUND((Reference!I$16*List!$H1283)+Reference!I$17,0)</f>
        <v>2747</v>
      </c>
      <c r="Q1283" s="35">
        <f>ROUND((Reference!J$16*List!$H1283)+Reference!J$17,0)</f>
        <v>3180</v>
      </c>
      <c r="R1283" s="35">
        <f>ROUND((Reference!K$16*List!$H1283)+Reference!K$17,0)</f>
        <v>3281</v>
      </c>
      <c r="S1283" s="35">
        <f>ROUND((Reference!L$16*List!$H1283)+Reference!L$17,0)</f>
        <v>3540</v>
      </c>
      <c r="T1283" s="35">
        <f>ROUND((Reference!M$16*List!$H1283)+Reference!M$17,0)</f>
        <v>4228</v>
      </c>
      <c r="U1283" s="35">
        <f>ROUND((Reference!N$16*List!$H1283)+Reference!N$17,0)</f>
        <v>17060</v>
      </c>
      <c r="V1283" s="36">
        <f>ROUND((Reference!O$16*List!$H1283)+Reference!O$17,0)</f>
        <v>634</v>
      </c>
      <c r="W1283" s="36">
        <f>ROUND((Reference!P$16*List!$H1283)+Reference!P$17,0)</f>
        <v>894</v>
      </c>
      <c r="X1283" s="36">
        <f>ROUND((Reference!Q$16*List!$H1283)+Reference!Q$17,0)</f>
        <v>447</v>
      </c>
      <c r="Y1283" s="37"/>
      <c r="Z1283" s="4" t="str">
        <f t="shared" si="39"/>
        <v>CHIPPEWA, Michigan</v>
      </c>
      <c r="AA1283" s="50" t="s">
        <v>3894</v>
      </c>
      <c r="AB1283" s="38" t="s">
        <v>54</v>
      </c>
      <c r="AC1283" s="43" t="s">
        <v>3850</v>
      </c>
      <c r="AD1283" s="45"/>
      <c r="AE1283">
        <f t="shared" si="40"/>
        <v>0.82580000000000009</v>
      </c>
    </row>
    <row r="1284" spans="1:31" x14ac:dyDescent="0.35">
      <c r="A1284" s="28" t="s">
        <v>3895</v>
      </c>
      <c r="B1284" s="48" t="s">
        <v>3896</v>
      </c>
      <c r="C1284" s="51">
        <v>99923</v>
      </c>
      <c r="D1284" s="30" t="s">
        <v>144</v>
      </c>
      <c r="E1284" s="38" t="s">
        <v>3897</v>
      </c>
      <c r="F1284" s="55" t="s">
        <v>3850</v>
      </c>
      <c r="G1284" s="33" t="s">
        <v>64</v>
      </c>
      <c r="H1284" s="52">
        <v>0.82580000000000009</v>
      </c>
      <c r="I1284" s="35">
        <f>ROUND((Reference!B$16*List!$H1284)+Reference!B$17,0)</f>
        <v>977</v>
      </c>
      <c r="J1284" s="35">
        <f>ROUND((Reference!C$16*List!$H1284)+Reference!C$17,0)</f>
        <v>1457</v>
      </c>
      <c r="K1284" s="35">
        <f>ROUND((Reference!D$16*List!$H1284)+Reference!D$17,0)</f>
        <v>1746</v>
      </c>
      <c r="L1284" s="35">
        <f>ROUND((Reference!E$16*List!$H1284)+Reference!E$17,0)</f>
        <v>2158</v>
      </c>
      <c r="M1284" s="35">
        <f>ROUND((Reference!F$16*List!$H1284)+Reference!F$17,0)</f>
        <v>2249</v>
      </c>
      <c r="N1284" s="35">
        <f>ROUND((Reference!G$16*List!$H1284)+Reference!G$17,0)</f>
        <v>2545</v>
      </c>
      <c r="O1284" s="35">
        <f>ROUND((Reference!H$16*List!$H1284)+Reference!H$17,0)</f>
        <v>2643</v>
      </c>
      <c r="P1284" s="35">
        <f>ROUND((Reference!I$16*List!$H1284)+Reference!I$17,0)</f>
        <v>2747</v>
      </c>
      <c r="Q1284" s="35">
        <f>ROUND((Reference!J$16*List!$H1284)+Reference!J$17,0)</f>
        <v>3180</v>
      </c>
      <c r="R1284" s="35">
        <f>ROUND((Reference!K$16*List!$H1284)+Reference!K$17,0)</f>
        <v>3281</v>
      </c>
      <c r="S1284" s="35">
        <f>ROUND((Reference!L$16*List!$H1284)+Reference!L$17,0)</f>
        <v>3540</v>
      </c>
      <c r="T1284" s="35">
        <f>ROUND((Reference!M$16*List!$H1284)+Reference!M$17,0)</f>
        <v>4228</v>
      </c>
      <c r="U1284" s="35">
        <f>ROUND((Reference!N$16*List!$H1284)+Reference!N$17,0)</f>
        <v>17060</v>
      </c>
      <c r="V1284" s="36">
        <f>ROUND((Reference!O$16*List!$H1284)+Reference!O$17,0)</f>
        <v>634</v>
      </c>
      <c r="W1284" s="36">
        <f>ROUND((Reference!P$16*List!$H1284)+Reference!P$17,0)</f>
        <v>894</v>
      </c>
      <c r="X1284" s="36">
        <f>ROUND((Reference!Q$16*List!$H1284)+Reference!Q$17,0)</f>
        <v>447</v>
      </c>
      <c r="Y1284" s="37"/>
      <c r="Z1284" s="4" t="str">
        <f t="shared" si="39"/>
        <v>CLARE, Michigan</v>
      </c>
      <c r="AA1284" s="50" t="s">
        <v>3897</v>
      </c>
      <c r="AB1284" s="38" t="s">
        <v>54</v>
      </c>
      <c r="AC1284" s="43" t="s">
        <v>3850</v>
      </c>
      <c r="AD1284" s="45"/>
      <c r="AE1284">
        <f t="shared" si="40"/>
        <v>0.82580000000000009</v>
      </c>
    </row>
    <row r="1285" spans="1:31" x14ac:dyDescent="0.35">
      <c r="A1285" s="28" t="s">
        <v>3898</v>
      </c>
      <c r="B1285" s="48" t="s">
        <v>3899</v>
      </c>
      <c r="C1285" s="49">
        <v>29620</v>
      </c>
      <c r="D1285" s="30" t="s">
        <v>1074</v>
      </c>
      <c r="E1285" s="50" t="s">
        <v>2244</v>
      </c>
      <c r="F1285" s="54" t="s">
        <v>3850</v>
      </c>
      <c r="G1285" s="33" t="s">
        <v>53</v>
      </c>
      <c r="H1285" s="52">
        <v>0.91560000000000008</v>
      </c>
      <c r="I1285" s="35">
        <f>ROUND((Reference!B$16*List!$H1285)+Reference!B$17,0)</f>
        <v>1054</v>
      </c>
      <c r="J1285" s="35">
        <f>ROUND((Reference!C$16*List!$H1285)+Reference!C$17,0)</f>
        <v>1572</v>
      </c>
      <c r="K1285" s="35">
        <f>ROUND((Reference!D$16*List!$H1285)+Reference!D$17,0)</f>
        <v>1883</v>
      </c>
      <c r="L1285" s="35">
        <f>ROUND((Reference!E$16*List!$H1285)+Reference!E$17,0)</f>
        <v>2328</v>
      </c>
      <c r="M1285" s="35">
        <f>ROUND((Reference!F$16*List!$H1285)+Reference!F$17,0)</f>
        <v>2426</v>
      </c>
      <c r="N1285" s="35">
        <f>ROUND((Reference!G$16*List!$H1285)+Reference!G$17,0)</f>
        <v>2746</v>
      </c>
      <c r="O1285" s="35">
        <f>ROUND((Reference!H$16*List!$H1285)+Reference!H$17,0)</f>
        <v>2851</v>
      </c>
      <c r="P1285" s="35">
        <f>ROUND((Reference!I$16*List!$H1285)+Reference!I$17,0)</f>
        <v>2963</v>
      </c>
      <c r="Q1285" s="35">
        <f>ROUND((Reference!J$16*List!$H1285)+Reference!J$17,0)</f>
        <v>3431</v>
      </c>
      <c r="R1285" s="35">
        <f>ROUND((Reference!K$16*List!$H1285)+Reference!K$17,0)</f>
        <v>3540</v>
      </c>
      <c r="S1285" s="35">
        <f>ROUND((Reference!L$16*List!$H1285)+Reference!L$17,0)</f>
        <v>3819</v>
      </c>
      <c r="T1285" s="35">
        <f>ROUND((Reference!M$16*List!$H1285)+Reference!M$17,0)</f>
        <v>4561</v>
      </c>
      <c r="U1285" s="35">
        <f>ROUND((Reference!N$16*List!$H1285)+Reference!N$17,0)</f>
        <v>18404</v>
      </c>
      <c r="V1285" s="36">
        <f>ROUND((Reference!O$16*List!$H1285)+Reference!O$17,0)</f>
        <v>684</v>
      </c>
      <c r="W1285" s="36">
        <f>ROUND((Reference!P$16*List!$H1285)+Reference!P$17,0)</f>
        <v>964</v>
      </c>
      <c r="X1285" s="36">
        <f>ROUND((Reference!Q$16*List!$H1285)+Reference!Q$17,0)</f>
        <v>482</v>
      </c>
      <c r="Y1285" s="37"/>
      <c r="Z1285" s="4" t="str">
        <f t="shared" si="39"/>
        <v>CLINTON, Michigan</v>
      </c>
      <c r="AA1285" s="50" t="s">
        <v>2244</v>
      </c>
      <c r="AB1285" s="38" t="s">
        <v>54</v>
      </c>
      <c r="AC1285" s="43" t="s">
        <v>3850</v>
      </c>
      <c r="AD1285" s="45"/>
      <c r="AE1285">
        <f t="shared" si="40"/>
        <v>0.91560000000000008</v>
      </c>
    </row>
    <row r="1286" spans="1:31" x14ac:dyDescent="0.35">
      <c r="A1286" s="28" t="s">
        <v>3900</v>
      </c>
      <c r="B1286" s="48" t="s">
        <v>3901</v>
      </c>
      <c r="C1286" s="51">
        <v>99923</v>
      </c>
      <c r="D1286" s="30" t="s">
        <v>144</v>
      </c>
      <c r="E1286" s="38" t="s">
        <v>564</v>
      </c>
      <c r="F1286" s="55" t="s">
        <v>3850</v>
      </c>
      <c r="G1286" s="33" t="s">
        <v>64</v>
      </c>
      <c r="H1286" s="34">
        <v>0.82580000000000009</v>
      </c>
      <c r="I1286" s="35">
        <f>ROUND((Reference!B$16*List!$H1286)+Reference!B$17,0)</f>
        <v>977</v>
      </c>
      <c r="J1286" s="35">
        <f>ROUND((Reference!C$16*List!$H1286)+Reference!C$17,0)</f>
        <v>1457</v>
      </c>
      <c r="K1286" s="35">
        <f>ROUND((Reference!D$16*List!$H1286)+Reference!D$17,0)</f>
        <v>1746</v>
      </c>
      <c r="L1286" s="35">
        <f>ROUND((Reference!E$16*List!$H1286)+Reference!E$17,0)</f>
        <v>2158</v>
      </c>
      <c r="M1286" s="35">
        <f>ROUND((Reference!F$16*List!$H1286)+Reference!F$17,0)</f>
        <v>2249</v>
      </c>
      <c r="N1286" s="35">
        <f>ROUND((Reference!G$16*List!$H1286)+Reference!G$17,0)</f>
        <v>2545</v>
      </c>
      <c r="O1286" s="35">
        <f>ROUND((Reference!H$16*List!$H1286)+Reference!H$17,0)</f>
        <v>2643</v>
      </c>
      <c r="P1286" s="35">
        <f>ROUND((Reference!I$16*List!$H1286)+Reference!I$17,0)</f>
        <v>2747</v>
      </c>
      <c r="Q1286" s="35">
        <f>ROUND((Reference!J$16*List!$H1286)+Reference!J$17,0)</f>
        <v>3180</v>
      </c>
      <c r="R1286" s="35">
        <f>ROUND((Reference!K$16*List!$H1286)+Reference!K$17,0)</f>
        <v>3281</v>
      </c>
      <c r="S1286" s="35">
        <f>ROUND((Reference!L$16*List!$H1286)+Reference!L$17,0)</f>
        <v>3540</v>
      </c>
      <c r="T1286" s="35">
        <f>ROUND((Reference!M$16*List!$H1286)+Reference!M$17,0)</f>
        <v>4228</v>
      </c>
      <c r="U1286" s="35">
        <f>ROUND((Reference!N$16*List!$H1286)+Reference!N$17,0)</f>
        <v>17060</v>
      </c>
      <c r="V1286" s="36">
        <f>ROUND((Reference!O$16*List!$H1286)+Reference!O$17,0)</f>
        <v>634</v>
      </c>
      <c r="W1286" s="36">
        <f>ROUND((Reference!P$16*List!$H1286)+Reference!P$17,0)</f>
        <v>894</v>
      </c>
      <c r="X1286" s="36">
        <f>ROUND((Reference!Q$16*List!$H1286)+Reference!Q$17,0)</f>
        <v>447</v>
      </c>
      <c r="Y1286" s="37"/>
      <c r="Z1286" s="4" t="str">
        <f t="shared" si="39"/>
        <v>CRAWFORD, Michigan</v>
      </c>
      <c r="AA1286" s="38" t="s">
        <v>564</v>
      </c>
      <c r="AB1286" s="38" t="s">
        <v>54</v>
      </c>
      <c r="AC1286" s="32" t="s">
        <v>3850</v>
      </c>
      <c r="AD1286" s="39"/>
      <c r="AE1286">
        <f t="shared" si="40"/>
        <v>0.82580000000000009</v>
      </c>
    </row>
    <row r="1287" spans="1:31" x14ac:dyDescent="0.35">
      <c r="A1287" s="28" t="s">
        <v>3902</v>
      </c>
      <c r="B1287" s="48" t="s">
        <v>3903</v>
      </c>
      <c r="C1287" s="49">
        <v>99923</v>
      </c>
      <c r="D1287" s="30" t="s">
        <v>144</v>
      </c>
      <c r="E1287" s="50" t="s">
        <v>1097</v>
      </c>
      <c r="F1287" s="55" t="s">
        <v>3850</v>
      </c>
      <c r="G1287" s="33" t="s">
        <v>64</v>
      </c>
      <c r="H1287" s="52">
        <v>0.82580000000000009</v>
      </c>
      <c r="I1287" s="35">
        <f>ROUND((Reference!B$16*List!$H1287)+Reference!B$17,0)</f>
        <v>977</v>
      </c>
      <c r="J1287" s="35">
        <f>ROUND((Reference!C$16*List!$H1287)+Reference!C$17,0)</f>
        <v>1457</v>
      </c>
      <c r="K1287" s="35">
        <f>ROUND((Reference!D$16*List!$H1287)+Reference!D$17,0)</f>
        <v>1746</v>
      </c>
      <c r="L1287" s="35">
        <f>ROUND((Reference!E$16*List!$H1287)+Reference!E$17,0)</f>
        <v>2158</v>
      </c>
      <c r="M1287" s="35">
        <f>ROUND((Reference!F$16*List!$H1287)+Reference!F$17,0)</f>
        <v>2249</v>
      </c>
      <c r="N1287" s="35">
        <f>ROUND((Reference!G$16*List!$H1287)+Reference!G$17,0)</f>
        <v>2545</v>
      </c>
      <c r="O1287" s="35">
        <f>ROUND((Reference!H$16*List!$H1287)+Reference!H$17,0)</f>
        <v>2643</v>
      </c>
      <c r="P1287" s="35">
        <f>ROUND((Reference!I$16*List!$H1287)+Reference!I$17,0)</f>
        <v>2747</v>
      </c>
      <c r="Q1287" s="35">
        <f>ROUND((Reference!J$16*List!$H1287)+Reference!J$17,0)</f>
        <v>3180</v>
      </c>
      <c r="R1287" s="35">
        <f>ROUND((Reference!K$16*List!$H1287)+Reference!K$17,0)</f>
        <v>3281</v>
      </c>
      <c r="S1287" s="35">
        <f>ROUND((Reference!L$16*List!$H1287)+Reference!L$17,0)</f>
        <v>3540</v>
      </c>
      <c r="T1287" s="35">
        <f>ROUND((Reference!M$16*List!$H1287)+Reference!M$17,0)</f>
        <v>4228</v>
      </c>
      <c r="U1287" s="35">
        <f>ROUND((Reference!N$16*List!$H1287)+Reference!N$17,0)</f>
        <v>17060</v>
      </c>
      <c r="V1287" s="36">
        <f>ROUND((Reference!O$16*List!$H1287)+Reference!O$17,0)</f>
        <v>634</v>
      </c>
      <c r="W1287" s="36">
        <f>ROUND((Reference!P$16*List!$H1287)+Reference!P$17,0)</f>
        <v>894</v>
      </c>
      <c r="X1287" s="36">
        <f>ROUND((Reference!Q$16*List!$H1287)+Reference!Q$17,0)</f>
        <v>447</v>
      </c>
      <c r="Y1287" s="37"/>
      <c r="Z1287" s="4" t="str">
        <f t="shared" si="39"/>
        <v>DELTA, Michigan</v>
      </c>
      <c r="AA1287" s="50" t="s">
        <v>1097</v>
      </c>
      <c r="AB1287" s="38" t="s">
        <v>54</v>
      </c>
      <c r="AC1287" s="43" t="s">
        <v>3850</v>
      </c>
      <c r="AD1287" s="45"/>
      <c r="AE1287">
        <f t="shared" si="40"/>
        <v>0.82580000000000009</v>
      </c>
    </row>
    <row r="1288" spans="1:31" x14ac:dyDescent="0.35">
      <c r="A1288" s="28" t="s">
        <v>3904</v>
      </c>
      <c r="B1288" s="48" t="s">
        <v>3905</v>
      </c>
      <c r="C1288" s="49">
        <v>99923</v>
      </c>
      <c r="D1288" s="30" t="s">
        <v>144</v>
      </c>
      <c r="E1288" s="50" t="s">
        <v>2769</v>
      </c>
      <c r="F1288" s="55" t="s">
        <v>3850</v>
      </c>
      <c r="G1288" s="33" t="s">
        <v>64</v>
      </c>
      <c r="H1288" s="52">
        <v>0.82580000000000009</v>
      </c>
      <c r="I1288" s="35">
        <f>ROUND((Reference!B$16*List!$H1288)+Reference!B$17,0)</f>
        <v>977</v>
      </c>
      <c r="J1288" s="35">
        <f>ROUND((Reference!C$16*List!$H1288)+Reference!C$17,0)</f>
        <v>1457</v>
      </c>
      <c r="K1288" s="35">
        <f>ROUND((Reference!D$16*List!$H1288)+Reference!D$17,0)</f>
        <v>1746</v>
      </c>
      <c r="L1288" s="35">
        <f>ROUND((Reference!E$16*List!$H1288)+Reference!E$17,0)</f>
        <v>2158</v>
      </c>
      <c r="M1288" s="35">
        <f>ROUND((Reference!F$16*List!$H1288)+Reference!F$17,0)</f>
        <v>2249</v>
      </c>
      <c r="N1288" s="35">
        <f>ROUND((Reference!G$16*List!$H1288)+Reference!G$17,0)</f>
        <v>2545</v>
      </c>
      <c r="O1288" s="35">
        <f>ROUND((Reference!H$16*List!$H1288)+Reference!H$17,0)</f>
        <v>2643</v>
      </c>
      <c r="P1288" s="35">
        <f>ROUND((Reference!I$16*List!$H1288)+Reference!I$17,0)</f>
        <v>2747</v>
      </c>
      <c r="Q1288" s="35">
        <f>ROUND((Reference!J$16*List!$H1288)+Reference!J$17,0)</f>
        <v>3180</v>
      </c>
      <c r="R1288" s="35">
        <f>ROUND((Reference!K$16*List!$H1288)+Reference!K$17,0)</f>
        <v>3281</v>
      </c>
      <c r="S1288" s="35">
        <f>ROUND((Reference!L$16*List!$H1288)+Reference!L$17,0)</f>
        <v>3540</v>
      </c>
      <c r="T1288" s="35">
        <f>ROUND((Reference!M$16*List!$H1288)+Reference!M$17,0)</f>
        <v>4228</v>
      </c>
      <c r="U1288" s="35">
        <f>ROUND((Reference!N$16*List!$H1288)+Reference!N$17,0)</f>
        <v>17060</v>
      </c>
      <c r="V1288" s="36">
        <f>ROUND((Reference!O$16*List!$H1288)+Reference!O$17,0)</f>
        <v>634</v>
      </c>
      <c r="W1288" s="36">
        <f>ROUND((Reference!P$16*List!$H1288)+Reference!P$17,0)</f>
        <v>894</v>
      </c>
      <c r="X1288" s="36">
        <f>ROUND((Reference!Q$16*List!$H1288)+Reference!Q$17,0)</f>
        <v>447</v>
      </c>
      <c r="Y1288" s="37"/>
      <c r="Z1288" s="4" t="str">
        <f t="shared" si="39"/>
        <v>DICKINSON, Michigan</v>
      </c>
      <c r="AA1288" s="50" t="s">
        <v>2769</v>
      </c>
      <c r="AB1288" s="38" t="s">
        <v>54</v>
      </c>
      <c r="AC1288" s="43" t="s">
        <v>3850</v>
      </c>
      <c r="AD1288" s="45"/>
      <c r="AE1288">
        <f t="shared" si="40"/>
        <v>0.82580000000000009</v>
      </c>
    </row>
    <row r="1289" spans="1:31" x14ac:dyDescent="0.35">
      <c r="A1289" s="28" t="s">
        <v>3906</v>
      </c>
      <c r="B1289" s="48" t="s">
        <v>3907</v>
      </c>
      <c r="C1289" s="51">
        <v>29620</v>
      </c>
      <c r="D1289" s="30" t="s">
        <v>1074</v>
      </c>
      <c r="E1289" s="38" t="s">
        <v>3908</v>
      </c>
      <c r="F1289" s="54" t="s">
        <v>3850</v>
      </c>
      <c r="G1289" s="33" t="s">
        <v>53</v>
      </c>
      <c r="H1289" s="52">
        <v>0.91560000000000008</v>
      </c>
      <c r="I1289" s="35">
        <f>ROUND((Reference!B$16*List!$H1289)+Reference!B$17,0)</f>
        <v>1054</v>
      </c>
      <c r="J1289" s="35">
        <f>ROUND((Reference!C$16*List!$H1289)+Reference!C$17,0)</f>
        <v>1572</v>
      </c>
      <c r="K1289" s="35">
        <f>ROUND((Reference!D$16*List!$H1289)+Reference!D$17,0)</f>
        <v>1883</v>
      </c>
      <c r="L1289" s="35">
        <f>ROUND((Reference!E$16*List!$H1289)+Reference!E$17,0)</f>
        <v>2328</v>
      </c>
      <c r="M1289" s="35">
        <f>ROUND((Reference!F$16*List!$H1289)+Reference!F$17,0)</f>
        <v>2426</v>
      </c>
      <c r="N1289" s="35">
        <f>ROUND((Reference!G$16*List!$H1289)+Reference!G$17,0)</f>
        <v>2746</v>
      </c>
      <c r="O1289" s="35">
        <f>ROUND((Reference!H$16*List!$H1289)+Reference!H$17,0)</f>
        <v>2851</v>
      </c>
      <c r="P1289" s="35">
        <f>ROUND((Reference!I$16*List!$H1289)+Reference!I$17,0)</f>
        <v>2963</v>
      </c>
      <c r="Q1289" s="35">
        <f>ROUND((Reference!J$16*List!$H1289)+Reference!J$17,0)</f>
        <v>3431</v>
      </c>
      <c r="R1289" s="35">
        <f>ROUND((Reference!K$16*List!$H1289)+Reference!K$17,0)</f>
        <v>3540</v>
      </c>
      <c r="S1289" s="35">
        <f>ROUND((Reference!L$16*List!$H1289)+Reference!L$17,0)</f>
        <v>3819</v>
      </c>
      <c r="T1289" s="35">
        <f>ROUND((Reference!M$16*List!$H1289)+Reference!M$17,0)</f>
        <v>4561</v>
      </c>
      <c r="U1289" s="35">
        <f>ROUND((Reference!N$16*List!$H1289)+Reference!N$17,0)</f>
        <v>18404</v>
      </c>
      <c r="V1289" s="36">
        <f>ROUND((Reference!O$16*List!$H1289)+Reference!O$17,0)</f>
        <v>684</v>
      </c>
      <c r="W1289" s="36">
        <f>ROUND((Reference!P$16*List!$H1289)+Reference!P$17,0)</f>
        <v>964</v>
      </c>
      <c r="X1289" s="36">
        <f>ROUND((Reference!Q$16*List!$H1289)+Reference!Q$17,0)</f>
        <v>482</v>
      </c>
      <c r="Y1289" s="37"/>
      <c r="Z1289" s="4" t="str">
        <f t="shared" si="39"/>
        <v>EATON, Michigan</v>
      </c>
      <c r="AA1289" s="50" t="s">
        <v>3908</v>
      </c>
      <c r="AB1289" s="38" t="s">
        <v>54</v>
      </c>
      <c r="AC1289" s="43" t="s">
        <v>3850</v>
      </c>
      <c r="AD1289" s="45"/>
      <c r="AE1289">
        <f t="shared" si="40"/>
        <v>0.91560000000000008</v>
      </c>
    </row>
    <row r="1290" spans="1:31" x14ac:dyDescent="0.35">
      <c r="A1290" s="28" t="s">
        <v>3909</v>
      </c>
      <c r="B1290" s="48" t="s">
        <v>3910</v>
      </c>
      <c r="C1290" s="49">
        <v>99923</v>
      </c>
      <c r="D1290" s="30" t="s">
        <v>144</v>
      </c>
      <c r="E1290" s="50" t="s">
        <v>2775</v>
      </c>
      <c r="F1290" s="55" t="s">
        <v>3850</v>
      </c>
      <c r="G1290" s="33" t="s">
        <v>64</v>
      </c>
      <c r="H1290" s="34">
        <v>0.82580000000000009</v>
      </c>
      <c r="I1290" s="35">
        <f>ROUND((Reference!B$16*List!$H1290)+Reference!B$17,0)</f>
        <v>977</v>
      </c>
      <c r="J1290" s="35">
        <f>ROUND((Reference!C$16*List!$H1290)+Reference!C$17,0)</f>
        <v>1457</v>
      </c>
      <c r="K1290" s="35">
        <f>ROUND((Reference!D$16*List!$H1290)+Reference!D$17,0)</f>
        <v>1746</v>
      </c>
      <c r="L1290" s="35">
        <f>ROUND((Reference!E$16*List!$H1290)+Reference!E$17,0)</f>
        <v>2158</v>
      </c>
      <c r="M1290" s="35">
        <f>ROUND((Reference!F$16*List!$H1290)+Reference!F$17,0)</f>
        <v>2249</v>
      </c>
      <c r="N1290" s="35">
        <f>ROUND((Reference!G$16*List!$H1290)+Reference!G$17,0)</f>
        <v>2545</v>
      </c>
      <c r="O1290" s="35">
        <f>ROUND((Reference!H$16*List!$H1290)+Reference!H$17,0)</f>
        <v>2643</v>
      </c>
      <c r="P1290" s="35">
        <f>ROUND((Reference!I$16*List!$H1290)+Reference!I$17,0)</f>
        <v>2747</v>
      </c>
      <c r="Q1290" s="35">
        <f>ROUND((Reference!J$16*List!$H1290)+Reference!J$17,0)</f>
        <v>3180</v>
      </c>
      <c r="R1290" s="35">
        <f>ROUND((Reference!K$16*List!$H1290)+Reference!K$17,0)</f>
        <v>3281</v>
      </c>
      <c r="S1290" s="35">
        <f>ROUND((Reference!L$16*List!$H1290)+Reference!L$17,0)</f>
        <v>3540</v>
      </c>
      <c r="T1290" s="35">
        <f>ROUND((Reference!M$16*List!$H1290)+Reference!M$17,0)</f>
        <v>4228</v>
      </c>
      <c r="U1290" s="35">
        <f>ROUND((Reference!N$16*List!$H1290)+Reference!N$17,0)</f>
        <v>17060</v>
      </c>
      <c r="V1290" s="36">
        <f>ROUND((Reference!O$16*List!$H1290)+Reference!O$17,0)</f>
        <v>634</v>
      </c>
      <c r="W1290" s="36">
        <f>ROUND((Reference!P$16*List!$H1290)+Reference!P$17,0)</f>
        <v>894</v>
      </c>
      <c r="X1290" s="36">
        <f>ROUND((Reference!Q$16*List!$H1290)+Reference!Q$17,0)</f>
        <v>447</v>
      </c>
      <c r="Y1290" s="37"/>
      <c r="Z1290" s="4" t="str">
        <f t="shared" si="39"/>
        <v>EMMET, Michigan</v>
      </c>
      <c r="AA1290" s="38" t="s">
        <v>2775</v>
      </c>
      <c r="AB1290" s="38" t="s">
        <v>54</v>
      </c>
      <c r="AC1290" s="32" t="s">
        <v>3850</v>
      </c>
      <c r="AD1290" s="39"/>
      <c r="AE1290">
        <f t="shared" si="40"/>
        <v>0.82580000000000009</v>
      </c>
    </row>
    <row r="1291" spans="1:31" x14ac:dyDescent="0.35">
      <c r="A1291" s="28" t="s">
        <v>3911</v>
      </c>
      <c r="B1291" s="48" t="s">
        <v>3912</v>
      </c>
      <c r="C1291" s="49">
        <v>22420</v>
      </c>
      <c r="D1291" s="30" t="s">
        <v>743</v>
      </c>
      <c r="E1291" s="50" t="s">
        <v>3913</v>
      </c>
      <c r="F1291" s="54" t="s">
        <v>3850</v>
      </c>
      <c r="G1291" s="33" t="s">
        <v>53</v>
      </c>
      <c r="H1291" s="52">
        <v>1.0199</v>
      </c>
      <c r="I1291" s="35">
        <f>ROUND((Reference!B$16*List!$H1291)+Reference!B$17,0)</f>
        <v>1143</v>
      </c>
      <c r="J1291" s="35">
        <f>ROUND((Reference!C$16*List!$H1291)+Reference!C$17,0)</f>
        <v>1705</v>
      </c>
      <c r="K1291" s="35">
        <f>ROUND((Reference!D$16*List!$H1291)+Reference!D$17,0)</f>
        <v>2043</v>
      </c>
      <c r="L1291" s="35">
        <f>ROUND((Reference!E$16*List!$H1291)+Reference!E$17,0)</f>
        <v>2526</v>
      </c>
      <c r="M1291" s="35">
        <f>ROUND((Reference!F$16*List!$H1291)+Reference!F$17,0)</f>
        <v>2631</v>
      </c>
      <c r="N1291" s="35">
        <f>ROUND((Reference!G$16*List!$H1291)+Reference!G$17,0)</f>
        <v>2979</v>
      </c>
      <c r="O1291" s="35">
        <f>ROUND((Reference!H$16*List!$H1291)+Reference!H$17,0)</f>
        <v>3093</v>
      </c>
      <c r="P1291" s="35">
        <f>ROUND((Reference!I$16*List!$H1291)+Reference!I$17,0)</f>
        <v>3214</v>
      </c>
      <c r="Q1291" s="35">
        <f>ROUND((Reference!J$16*List!$H1291)+Reference!J$17,0)</f>
        <v>3722</v>
      </c>
      <c r="R1291" s="35">
        <f>ROUND((Reference!K$16*List!$H1291)+Reference!K$17,0)</f>
        <v>3840</v>
      </c>
      <c r="S1291" s="35">
        <f>ROUND((Reference!L$16*List!$H1291)+Reference!L$17,0)</f>
        <v>4143</v>
      </c>
      <c r="T1291" s="35">
        <f>ROUND((Reference!M$16*List!$H1291)+Reference!M$17,0)</f>
        <v>4948</v>
      </c>
      <c r="U1291" s="35">
        <f>ROUND((Reference!N$16*List!$H1291)+Reference!N$17,0)</f>
        <v>19965</v>
      </c>
      <c r="V1291" s="36">
        <f>ROUND((Reference!O$16*List!$H1291)+Reference!O$17,0)</f>
        <v>742</v>
      </c>
      <c r="W1291" s="36">
        <f>ROUND((Reference!P$16*List!$H1291)+Reference!P$17,0)</f>
        <v>1046</v>
      </c>
      <c r="X1291" s="36">
        <f>ROUND((Reference!Q$16*List!$H1291)+Reference!Q$17,0)</f>
        <v>523</v>
      </c>
      <c r="Y1291" s="37"/>
      <c r="Z1291" s="4" t="str">
        <f t="shared" si="39"/>
        <v>GENESEE, Michigan</v>
      </c>
      <c r="AA1291" s="50" t="s">
        <v>3913</v>
      </c>
      <c r="AB1291" s="38" t="s">
        <v>54</v>
      </c>
      <c r="AC1291" s="43" t="s">
        <v>3850</v>
      </c>
      <c r="AD1291" s="45"/>
      <c r="AE1291">
        <f t="shared" si="40"/>
        <v>1.0199</v>
      </c>
    </row>
    <row r="1292" spans="1:31" x14ac:dyDescent="0.35">
      <c r="A1292" s="28" t="s">
        <v>3914</v>
      </c>
      <c r="B1292" s="48" t="s">
        <v>3915</v>
      </c>
      <c r="C1292" s="51">
        <v>99923</v>
      </c>
      <c r="D1292" s="30" t="s">
        <v>144</v>
      </c>
      <c r="E1292" s="38" t="s">
        <v>3916</v>
      </c>
      <c r="F1292" s="55" t="s">
        <v>3850</v>
      </c>
      <c r="G1292" s="33" t="s">
        <v>64</v>
      </c>
      <c r="H1292" s="34">
        <v>0.82580000000000009</v>
      </c>
      <c r="I1292" s="35">
        <f>ROUND((Reference!B$16*List!$H1292)+Reference!B$17,0)</f>
        <v>977</v>
      </c>
      <c r="J1292" s="35">
        <f>ROUND((Reference!C$16*List!$H1292)+Reference!C$17,0)</f>
        <v>1457</v>
      </c>
      <c r="K1292" s="35">
        <f>ROUND((Reference!D$16*List!$H1292)+Reference!D$17,0)</f>
        <v>1746</v>
      </c>
      <c r="L1292" s="35">
        <f>ROUND((Reference!E$16*List!$H1292)+Reference!E$17,0)</f>
        <v>2158</v>
      </c>
      <c r="M1292" s="35">
        <f>ROUND((Reference!F$16*List!$H1292)+Reference!F$17,0)</f>
        <v>2249</v>
      </c>
      <c r="N1292" s="35">
        <f>ROUND((Reference!G$16*List!$H1292)+Reference!G$17,0)</f>
        <v>2545</v>
      </c>
      <c r="O1292" s="35">
        <f>ROUND((Reference!H$16*List!$H1292)+Reference!H$17,0)</f>
        <v>2643</v>
      </c>
      <c r="P1292" s="35">
        <f>ROUND((Reference!I$16*List!$H1292)+Reference!I$17,0)</f>
        <v>2747</v>
      </c>
      <c r="Q1292" s="35">
        <f>ROUND((Reference!J$16*List!$H1292)+Reference!J$17,0)</f>
        <v>3180</v>
      </c>
      <c r="R1292" s="35">
        <f>ROUND((Reference!K$16*List!$H1292)+Reference!K$17,0)</f>
        <v>3281</v>
      </c>
      <c r="S1292" s="35">
        <f>ROUND((Reference!L$16*List!$H1292)+Reference!L$17,0)</f>
        <v>3540</v>
      </c>
      <c r="T1292" s="35">
        <f>ROUND((Reference!M$16*List!$H1292)+Reference!M$17,0)</f>
        <v>4228</v>
      </c>
      <c r="U1292" s="35">
        <f>ROUND((Reference!N$16*List!$H1292)+Reference!N$17,0)</f>
        <v>17060</v>
      </c>
      <c r="V1292" s="36">
        <f>ROUND((Reference!O$16*List!$H1292)+Reference!O$17,0)</f>
        <v>634</v>
      </c>
      <c r="W1292" s="36">
        <f>ROUND((Reference!P$16*List!$H1292)+Reference!P$17,0)</f>
        <v>894</v>
      </c>
      <c r="X1292" s="36">
        <f>ROUND((Reference!Q$16*List!$H1292)+Reference!Q$17,0)</f>
        <v>447</v>
      </c>
      <c r="Y1292" s="37"/>
      <c r="Z1292" s="4" t="str">
        <f t="shared" si="39"/>
        <v>GLADWIN, Michigan</v>
      </c>
      <c r="AA1292" s="38" t="s">
        <v>3916</v>
      </c>
      <c r="AB1292" s="38" t="s">
        <v>54</v>
      </c>
      <c r="AC1292" s="32" t="s">
        <v>3850</v>
      </c>
      <c r="AD1292" s="39"/>
      <c r="AE1292">
        <f t="shared" si="40"/>
        <v>0.82580000000000009</v>
      </c>
    </row>
    <row r="1293" spans="1:31" x14ac:dyDescent="0.35">
      <c r="A1293" s="28" t="s">
        <v>3917</v>
      </c>
      <c r="B1293" s="48" t="s">
        <v>3918</v>
      </c>
      <c r="C1293" s="49">
        <v>99923</v>
      </c>
      <c r="D1293" s="30" t="s">
        <v>144</v>
      </c>
      <c r="E1293" s="50" t="s">
        <v>3919</v>
      </c>
      <c r="F1293" s="55" t="s">
        <v>3850</v>
      </c>
      <c r="G1293" s="33" t="s">
        <v>64</v>
      </c>
      <c r="H1293" s="52">
        <v>0.82580000000000009</v>
      </c>
      <c r="I1293" s="35">
        <f>ROUND((Reference!B$16*List!$H1293)+Reference!B$17,0)</f>
        <v>977</v>
      </c>
      <c r="J1293" s="35">
        <f>ROUND((Reference!C$16*List!$H1293)+Reference!C$17,0)</f>
        <v>1457</v>
      </c>
      <c r="K1293" s="35">
        <f>ROUND((Reference!D$16*List!$H1293)+Reference!D$17,0)</f>
        <v>1746</v>
      </c>
      <c r="L1293" s="35">
        <f>ROUND((Reference!E$16*List!$H1293)+Reference!E$17,0)</f>
        <v>2158</v>
      </c>
      <c r="M1293" s="35">
        <f>ROUND((Reference!F$16*List!$H1293)+Reference!F$17,0)</f>
        <v>2249</v>
      </c>
      <c r="N1293" s="35">
        <f>ROUND((Reference!G$16*List!$H1293)+Reference!G$17,0)</f>
        <v>2545</v>
      </c>
      <c r="O1293" s="35">
        <f>ROUND((Reference!H$16*List!$H1293)+Reference!H$17,0)</f>
        <v>2643</v>
      </c>
      <c r="P1293" s="35">
        <f>ROUND((Reference!I$16*List!$H1293)+Reference!I$17,0)</f>
        <v>2747</v>
      </c>
      <c r="Q1293" s="35">
        <f>ROUND((Reference!J$16*List!$H1293)+Reference!J$17,0)</f>
        <v>3180</v>
      </c>
      <c r="R1293" s="35">
        <f>ROUND((Reference!K$16*List!$H1293)+Reference!K$17,0)</f>
        <v>3281</v>
      </c>
      <c r="S1293" s="35">
        <f>ROUND((Reference!L$16*List!$H1293)+Reference!L$17,0)</f>
        <v>3540</v>
      </c>
      <c r="T1293" s="35">
        <f>ROUND((Reference!M$16*List!$H1293)+Reference!M$17,0)</f>
        <v>4228</v>
      </c>
      <c r="U1293" s="35">
        <f>ROUND((Reference!N$16*List!$H1293)+Reference!N$17,0)</f>
        <v>17060</v>
      </c>
      <c r="V1293" s="36">
        <f>ROUND((Reference!O$16*List!$H1293)+Reference!O$17,0)</f>
        <v>634</v>
      </c>
      <c r="W1293" s="36">
        <f>ROUND((Reference!P$16*List!$H1293)+Reference!P$17,0)</f>
        <v>894</v>
      </c>
      <c r="X1293" s="36">
        <f>ROUND((Reference!Q$16*List!$H1293)+Reference!Q$17,0)</f>
        <v>447</v>
      </c>
      <c r="Y1293" s="37"/>
      <c r="Z1293" s="4" t="str">
        <f t="shared" si="39"/>
        <v>GOGEBIC, Michigan</v>
      </c>
      <c r="AA1293" s="50" t="s">
        <v>3919</v>
      </c>
      <c r="AB1293" s="38" t="s">
        <v>54</v>
      </c>
      <c r="AC1293" s="43" t="s">
        <v>3850</v>
      </c>
      <c r="AD1293" s="45"/>
      <c r="AE1293">
        <f t="shared" si="40"/>
        <v>0.82580000000000009</v>
      </c>
    </row>
    <row r="1294" spans="1:31" x14ac:dyDescent="0.35">
      <c r="A1294" s="28" t="s">
        <v>3920</v>
      </c>
      <c r="B1294" s="48" t="s">
        <v>3921</v>
      </c>
      <c r="C1294" s="49">
        <v>99923</v>
      </c>
      <c r="D1294" s="30" t="s">
        <v>144</v>
      </c>
      <c r="E1294" s="50" t="s">
        <v>3922</v>
      </c>
      <c r="F1294" s="55" t="s">
        <v>3850</v>
      </c>
      <c r="G1294" s="33" t="s">
        <v>64</v>
      </c>
      <c r="H1294" s="52">
        <v>0.82580000000000009</v>
      </c>
      <c r="I1294" s="35">
        <f>ROUND((Reference!B$16*List!$H1294)+Reference!B$17,0)</f>
        <v>977</v>
      </c>
      <c r="J1294" s="35">
        <f>ROUND((Reference!C$16*List!$H1294)+Reference!C$17,0)</f>
        <v>1457</v>
      </c>
      <c r="K1294" s="35">
        <f>ROUND((Reference!D$16*List!$H1294)+Reference!D$17,0)</f>
        <v>1746</v>
      </c>
      <c r="L1294" s="35">
        <f>ROUND((Reference!E$16*List!$H1294)+Reference!E$17,0)</f>
        <v>2158</v>
      </c>
      <c r="M1294" s="35">
        <f>ROUND((Reference!F$16*List!$H1294)+Reference!F$17,0)</f>
        <v>2249</v>
      </c>
      <c r="N1294" s="35">
        <f>ROUND((Reference!G$16*List!$H1294)+Reference!G$17,0)</f>
        <v>2545</v>
      </c>
      <c r="O1294" s="35">
        <f>ROUND((Reference!H$16*List!$H1294)+Reference!H$17,0)</f>
        <v>2643</v>
      </c>
      <c r="P1294" s="35">
        <f>ROUND((Reference!I$16*List!$H1294)+Reference!I$17,0)</f>
        <v>2747</v>
      </c>
      <c r="Q1294" s="35">
        <f>ROUND((Reference!J$16*List!$H1294)+Reference!J$17,0)</f>
        <v>3180</v>
      </c>
      <c r="R1294" s="35">
        <f>ROUND((Reference!K$16*List!$H1294)+Reference!K$17,0)</f>
        <v>3281</v>
      </c>
      <c r="S1294" s="35">
        <f>ROUND((Reference!L$16*List!$H1294)+Reference!L$17,0)</f>
        <v>3540</v>
      </c>
      <c r="T1294" s="35">
        <f>ROUND((Reference!M$16*List!$H1294)+Reference!M$17,0)</f>
        <v>4228</v>
      </c>
      <c r="U1294" s="35">
        <f>ROUND((Reference!N$16*List!$H1294)+Reference!N$17,0)</f>
        <v>17060</v>
      </c>
      <c r="V1294" s="36">
        <f>ROUND((Reference!O$16*List!$H1294)+Reference!O$17,0)</f>
        <v>634</v>
      </c>
      <c r="W1294" s="36">
        <f>ROUND((Reference!P$16*List!$H1294)+Reference!P$17,0)</f>
        <v>894</v>
      </c>
      <c r="X1294" s="36">
        <f>ROUND((Reference!Q$16*List!$H1294)+Reference!Q$17,0)</f>
        <v>447</v>
      </c>
      <c r="Y1294" s="37"/>
      <c r="Z1294" s="4" t="str">
        <f t="shared" si="39"/>
        <v>GRAND TRAVERSE, Michigan</v>
      </c>
      <c r="AA1294" s="50" t="s">
        <v>3922</v>
      </c>
      <c r="AB1294" s="38" t="s">
        <v>54</v>
      </c>
      <c r="AC1294" s="43" t="s">
        <v>3850</v>
      </c>
      <c r="AD1294" s="45"/>
      <c r="AE1294">
        <f t="shared" si="40"/>
        <v>0.82580000000000009</v>
      </c>
    </row>
    <row r="1295" spans="1:31" x14ac:dyDescent="0.35">
      <c r="A1295" s="28" t="s">
        <v>3923</v>
      </c>
      <c r="B1295" s="48" t="s">
        <v>3924</v>
      </c>
      <c r="C1295" s="51">
        <v>99923</v>
      </c>
      <c r="D1295" s="30" t="s">
        <v>144</v>
      </c>
      <c r="E1295" s="38" t="s">
        <v>3925</v>
      </c>
      <c r="F1295" s="55" t="s">
        <v>3850</v>
      </c>
      <c r="G1295" s="33" t="s">
        <v>64</v>
      </c>
      <c r="H1295" s="52">
        <v>0.82580000000000009</v>
      </c>
      <c r="I1295" s="35">
        <f>ROUND((Reference!B$16*List!$H1295)+Reference!B$17,0)</f>
        <v>977</v>
      </c>
      <c r="J1295" s="35">
        <f>ROUND((Reference!C$16*List!$H1295)+Reference!C$17,0)</f>
        <v>1457</v>
      </c>
      <c r="K1295" s="35">
        <f>ROUND((Reference!D$16*List!$H1295)+Reference!D$17,0)</f>
        <v>1746</v>
      </c>
      <c r="L1295" s="35">
        <f>ROUND((Reference!E$16*List!$H1295)+Reference!E$17,0)</f>
        <v>2158</v>
      </c>
      <c r="M1295" s="35">
        <f>ROUND((Reference!F$16*List!$H1295)+Reference!F$17,0)</f>
        <v>2249</v>
      </c>
      <c r="N1295" s="35">
        <f>ROUND((Reference!G$16*List!$H1295)+Reference!G$17,0)</f>
        <v>2545</v>
      </c>
      <c r="O1295" s="35">
        <f>ROUND((Reference!H$16*List!$H1295)+Reference!H$17,0)</f>
        <v>2643</v>
      </c>
      <c r="P1295" s="35">
        <f>ROUND((Reference!I$16*List!$H1295)+Reference!I$17,0)</f>
        <v>2747</v>
      </c>
      <c r="Q1295" s="35">
        <f>ROUND((Reference!J$16*List!$H1295)+Reference!J$17,0)</f>
        <v>3180</v>
      </c>
      <c r="R1295" s="35">
        <f>ROUND((Reference!K$16*List!$H1295)+Reference!K$17,0)</f>
        <v>3281</v>
      </c>
      <c r="S1295" s="35">
        <f>ROUND((Reference!L$16*List!$H1295)+Reference!L$17,0)</f>
        <v>3540</v>
      </c>
      <c r="T1295" s="35">
        <f>ROUND((Reference!M$16*List!$H1295)+Reference!M$17,0)</f>
        <v>4228</v>
      </c>
      <c r="U1295" s="35">
        <f>ROUND((Reference!N$16*List!$H1295)+Reference!N$17,0)</f>
        <v>17060</v>
      </c>
      <c r="V1295" s="36">
        <f>ROUND((Reference!O$16*List!$H1295)+Reference!O$17,0)</f>
        <v>634</v>
      </c>
      <c r="W1295" s="36">
        <f>ROUND((Reference!P$16*List!$H1295)+Reference!P$17,0)</f>
        <v>894</v>
      </c>
      <c r="X1295" s="36">
        <f>ROUND((Reference!Q$16*List!$H1295)+Reference!Q$17,0)</f>
        <v>447</v>
      </c>
      <c r="Y1295" s="37"/>
      <c r="Z1295" s="4" t="str">
        <f t="shared" ref="Z1295:Z1358" si="41">CONCATENATE(AA1295, AB1295, AC1295)</f>
        <v>GRATIOT, Michigan</v>
      </c>
      <c r="AA1295" s="50" t="s">
        <v>3925</v>
      </c>
      <c r="AB1295" s="38" t="s">
        <v>54</v>
      </c>
      <c r="AC1295" s="43" t="s">
        <v>3850</v>
      </c>
      <c r="AD1295" s="45"/>
      <c r="AE1295">
        <f t="shared" ref="AE1295:AE1358" si="42">IFERROR(INDEX($AH:$AH,MATCH($C1295,$AF:$AF,0)),"")</f>
        <v>0.82580000000000009</v>
      </c>
    </row>
    <row r="1296" spans="1:31" x14ac:dyDescent="0.35">
      <c r="A1296" s="28" t="s">
        <v>3926</v>
      </c>
      <c r="B1296" s="48" t="s">
        <v>3927</v>
      </c>
      <c r="C1296" s="49">
        <v>99923</v>
      </c>
      <c r="D1296" s="30" t="s">
        <v>144</v>
      </c>
      <c r="E1296" s="50" t="s">
        <v>3928</v>
      </c>
      <c r="F1296" s="55" t="s">
        <v>3850</v>
      </c>
      <c r="G1296" s="33" t="s">
        <v>64</v>
      </c>
      <c r="H1296" s="52">
        <v>0.82580000000000009</v>
      </c>
      <c r="I1296" s="35">
        <f>ROUND((Reference!B$16*List!$H1296)+Reference!B$17,0)</f>
        <v>977</v>
      </c>
      <c r="J1296" s="35">
        <f>ROUND((Reference!C$16*List!$H1296)+Reference!C$17,0)</f>
        <v>1457</v>
      </c>
      <c r="K1296" s="35">
        <f>ROUND((Reference!D$16*List!$H1296)+Reference!D$17,0)</f>
        <v>1746</v>
      </c>
      <c r="L1296" s="35">
        <f>ROUND((Reference!E$16*List!$H1296)+Reference!E$17,0)</f>
        <v>2158</v>
      </c>
      <c r="M1296" s="35">
        <f>ROUND((Reference!F$16*List!$H1296)+Reference!F$17,0)</f>
        <v>2249</v>
      </c>
      <c r="N1296" s="35">
        <f>ROUND((Reference!G$16*List!$H1296)+Reference!G$17,0)</f>
        <v>2545</v>
      </c>
      <c r="O1296" s="35">
        <f>ROUND((Reference!H$16*List!$H1296)+Reference!H$17,0)</f>
        <v>2643</v>
      </c>
      <c r="P1296" s="35">
        <f>ROUND((Reference!I$16*List!$H1296)+Reference!I$17,0)</f>
        <v>2747</v>
      </c>
      <c r="Q1296" s="35">
        <f>ROUND((Reference!J$16*List!$H1296)+Reference!J$17,0)</f>
        <v>3180</v>
      </c>
      <c r="R1296" s="35">
        <f>ROUND((Reference!K$16*List!$H1296)+Reference!K$17,0)</f>
        <v>3281</v>
      </c>
      <c r="S1296" s="35">
        <f>ROUND((Reference!L$16*List!$H1296)+Reference!L$17,0)</f>
        <v>3540</v>
      </c>
      <c r="T1296" s="35">
        <f>ROUND((Reference!M$16*List!$H1296)+Reference!M$17,0)</f>
        <v>4228</v>
      </c>
      <c r="U1296" s="35">
        <f>ROUND((Reference!N$16*List!$H1296)+Reference!N$17,0)</f>
        <v>17060</v>
      </c>
      <c r="V1296" s="36">
        <f>ROUND((Reference!O$16*List!$H1296)+Reference!O$17,0)</f>
        <v>634</v>
      </c>
      <c r="W1296" s="36">
        <f>ROUND((Reference!P$16*List!$H1296)+Reference!P$17,0)</f>
        <v>894</v>
      </c>
      <c r="X1296" s="36">
        <f>ROUND((Reference!Q$16*List!$H1296)+Reference!Q$17,0)</f>
        <v>447</v>
      </c>
      <c r="Y1296" s="37"/>
      <c r="Z1296" s="4" t="str">
        <f t="shared" si="41"/>
        <v>HILLSDALE, Michigan</v>
      </c>
      <c r="AA1296" s="50" t="s">
        <v>3928</v>
      </c>
      <c r="AB1296" s="38" t="s">
        <v>54</v>
      </c>
      <c r="AC1296" s="43" t="s">
        <v>3850</v>
      </c>
      <c r="AD1296" s="45"/>
      <c r="AE1296">
        <f t="shared" si="42"/>
        <v>0.82580000000000009</v>
      </c>
    </row>
    <row r="1297" spans="1:31" x14ac:dyDescent="0.35">
      <c r="A1297" s="28" t="s">
        <v>3929</v>
      </c>
      <c r="B1297" s="48" t="s">
        <v>3930</v>
      </c>
      <c r="C1297" s="49">
        <v>99923</v>
      </c>
      <c r="D1297" s="30" t="s">
        <v>144</v>
      </c>
      <c r="E1297" s="50" t="s">
        <v>3931</v>
      </c>
      <c r="F1297" s="55" t="s">
        <v>3850</v>
      </c>
      <c r="G1297" s="33" t="s">
        <v>64</v>
      </c>
      <c r="H1297" s="52">
        <v>0.82580000000000009</v>
      </c>
      <c r="I1297" s="35">
        <f>ROUND((Reference!B$16*List!$H1297)+Reference!B$17,0)</f>
        <v>977</v>
      </c>
      <c r="J1297" s="35">
        <f>ROUND((Reference!C$16*List!$H1297)+Reference!C$17,0)</f>
        <v>1457</v>
      </c>
      <c r="K1297" s="35">
        <f>ROUND((Reference!D$16*List!$H1297)+Reference!D$17,0)</f>
        <v>1746</v>
      </c>
      <c r="L1297" s="35">
        <f>ROUND((Reference!E$16*List!$H1297)+Reference!E$17,0)</f>
        <v>2158</v>
      </c>
      <c r="M1297" s="35">
        <f>ROUND((Reference!F$16*List!$H1297)+Reference!F$17,0)</f>
        <v>2249</v>
      </c>
      <c r="N1297" s="35">
        <f>ROUND((Reference!G$16*List!$H1297)+Reference!G$17,0)</f>
        <v>2545</v>
      </c>
      <c r="O1297" s="35">
        <f>ROUND((Reference!H$16*List!$H1297)+Reference!H$17,0)</f>
        <v>2643</v>
      </c>
      <c r="P1297" s="35">
        <f>ROUND((Reference!I$16*List!$H1297)+Reference!I$17,0)</f>
        <v>2747</v>
      </c>
      <c r="Q1297" s="35">
        <f>ROUND((Reference!J$16*List!$H1297)+Reference!J$17,0)</f>
        <v>3180</v>
      </c>
      <c r="R1297" s="35">
        <f>ROUND((Reference!K$16*List!$H1297)+Reference!K$17,0)</f>
        <v>3281</v>
      </c>
      <c r="S1297" s="35">
        <f>ROUND((Reference!L$16*List!$H1297)+Reference!L$17,0)</f>
        <v>3540</v>
      </c>
      <c r="T1297" s="35">
        <f>ROUND((Reference!M$16*List!$H1297)+Reference!M$17,0)</f>
        <v>4228</v>
      </c>
      <c r="U1297" s="35">
        <f>ROUND((Reference!N$16*List!$H1297)+Reference!N$17,0)</f>
        <v>17060</v>
      </c>
      <c r="V1297" s="36">
        <f>ROUND((Reference!O$16*List!$H1297)+Reference!O$17,0)</f>
        <v>634</v>
      </c>
      <c r="W1297" s="36">
        <f>ROUND((Reference!P$16*List!$H1297)+Reference!P$17,0)</f>
        <v>894</v>
      </c>
      <c r="X1297" s="36">
        <f>ROUND((Reference!Q$16*List!$H1297)+Reference!Q$17,0)</f>
        <v>447</v>
      </c>
      <c r="Y1297" s="37"/>
      <c r="Z1297" s="4" t="str">
        <f t="shared" si="41"/>
        <v>HOUGHTON, Michigan</v>
      </c>
      <c r="AA1297" s="50" t="s">
        <v>3931</v>
      </c>
      <c r="AB1297" s="38" t="s">
        <v>54</v>
      </c>
      <c r="AC1297" s="43" t="s">
        <v>3850</v>
      </c>
      <c r="AD1297" s="45"/>
      <c r="AE1297">
        <f t="shared" si="42"/>
        <v>0.82580000000000009</v>
      </c>
    </row>
    <row r="1298" spans="1:31" x14ac:dyDescent="0.35">
      <c r="A1298" s="28" t="s">
        <v>3932</v>
      </c>
      <c r="B1298" s="48" t="s">
        <v>3933</v>
      </c>
      <c r="C1298" s="49">
        <v>99923</v>
      </c>
      <c r="D1298" s="30" t="s">
        <v>144</v>
      </c>
      <c r="E1298" s="50" t="s">
        <v>3934</v>
      </c>
      <c r="F1298" s="55" t="s">
        <v>3850</v>
      </c>
      <c r="G1298" s="33" t="s">
        <v>64</v>
      </c>
      <c r="H1298" s="52">
        <v>0.82580000000000009</v>
      </c>
      <c r="I1298" s="35">
        <f>ROUND((Reference!B$16*List!$H1298)+Reference!B$17,0)</f>
        <v>977</v>
      </c>
      <c r="J1298" s="35">
        <f>ROUND((Reference!C$16*List!$H1298)+Reference!C$17,0)</f>
        <v>1457</v>
      </c>
      <c r="K1298" s="35">
        <f>ROUND((Reference!D$16*List!$H1298)+Reference!D$17,0)</f>
        <v>1746</v>
      </c>
      <c r="L1298" s="35">
        <f>ROUND((Reference!E$16*List!$H1298)+Reference!E$17,0)</f>
        <v>2158</v>
      </c>
      <c r="M1298" s="35">
        <f>ROUND((Reference!F$16*List!$H1298)+Reference!F$17,0)</f>
        <v>2249</v>
      </c>
      <c r="N1298" s="35">
        <f>ROUND((Reference!G$16*List!$H1298)+Reference!G$17,0)</f>
        <v>2545</v>
      </c>
      <c r="O1298" s="35">
        <f>ROUND((Reference!H$16*List!$H1298)+Reference!H$17,0)</f>
        <v>2643</v>
      </c>
      <c r="P1298" s="35">
        <f>ROUND((Reference!I$16*List!$H1298)+Reference!I$17,0)</f>
        <v>2747</v>
      </c>
      <c r="Q1298" s="35">
        <f>ROUND((Reference!J$16*List!$H1298)+Reference!J$17,0)</f>
        <v>3180</v>
      </c>
      <c r="R1298" s="35">
        <f>ROUND((Reference!K$16*List!$H1298)+Reference!K$17,0)</f>
        <v>3281</v>
      </c>
      <c r="S1298" s="35">
        <f>ROUND((Reference!L$16*List!$H1298)+Reference!L$17,0)</f>
        <v>3540</v>
      </c>
      <c r="T1298" s="35">
        <f>ROUND((Reference!M$16*List!$H1298)+Reference!M$17,0)</f>
        <v>4228</v>
      </c>
      <c r="U1298" s="35">
        <f>ROUND((Reference!N$16*List!$H1298)+Reference!N$17,0)</f>
        <v>17060</v>
      </c>
      <c r="V1298" s="36">
        <f>ROUND((Reference!O$16*List!$H1298)+Reference!O$17,0)</f>
        <v>634</v>
      </c>
      <c r="W1298" s="36">
        <f>ROUND((Reference!P$16*List!$H1298)+Reference!P$17,0)</f>
        <v>894</v>
      </c>
      <c r="X1298" s="36">
        <f>ROUND((Reference!Q$16*List!$H1298)+Reference!Q$17,0)</f>
        <v>447</v>
      </c>
      <c r="Y1298" s="37"/>
      <c r="Z1298" s="4" t="str">
        <f t="shared" si="41"/>
        <v>HURON, Michigan</v>
      </c>
      <c r="AA1298" s="50" t="s">
        <v>3934</v>
      </c>
      <c r="AB1298" s="38" t="s">
        <v>54</v>
      </c>
      <c r="AC1298" s="43" t="s">
        <v>3850</v>
      </c>
      <c r="AD1298" s="45"/>
      <c r="AE1298">
        <f t="shared" si="42"/>
        <v>0.82580000000000009</v>
      </c>
    </row>
    <row r="1299" spans="1:31" x14ac:dyDescent="0.35">
      <c r="A1299" s="28" t="s">
        <v>3935</v>
      </c>
      <c r="B1299" s="48" t="s">
        <v>3936</v>
      </c>
      <c r="C1299" s="49">
        <v>29620</v>
      </c>
      <c r="D1299" s="30" t="s">
        <v>1074</v>
      </c>
      <c r="E1299" s="50" t="s">
        <v>3937</v>
      </c>
      <c r="F1299" s="54" t="s">
        <v>3850</v>
      </c>
      <c r="G1299" s="33" t="s">
        <v>53</v>
      </c>
      <c r="H1299" s="52">
        <v>0.91560000000000008</v>
      </c>
      <c r="I1299" s="35">
        <f>ROUND((Reference!B$16*List!$H1299)+Reference!B$17,0)</f>
        <v>1054</v>
      </c>
      <c r="J1299" s="35">
        <f>ROUND((Reference!C$16*List!$H1299)+Reference!C$17,0)</f>
        <v>1572</v>
      </c>
      <c r="K1299" s="35">
        <f>ROUND((Reference!D$16*List!$H1299)+Reference!D$17,0)</f>
        <v>1883</v>
      </c>
      <c r="L1299" s="35">
        <f>ROUND((Reference!E$16*List!$H1299)+Reference!E$17,0)</f>
        <v>2328</v>
      </c>
      <c r="M1299" s="35">
        <f>ROUND((Reference!F$16*List!$H1299)+Reference!F$17,0)</f>
        <v>2426</v>
      </c>
      <c r="N1299" s="35">
        <f>ROUND((Reference!G$16*List!$H1299)+Reference!G$17,0)</f>
        <v>2746</v>
      </c>
      <c r="O1299" s="35">
        <f>ROUND((Reference!H$16*List!$H1299)+Reference!H$17,0)</f>
        <v>2851</v>
      </c>
      <c r="P1299" s="35">
        <f>ROUND((Reference!I$16*List!$H1299)+Reference!I$17,0)</f>
        <v>2963</v>
      </c>
      <c r="Q1299" s="35">
        <f>ROUND((Reference!J$16*List!$H1299)+Reference!J$17,0)</f>
        <v>3431</v>
      </c>
      <c r="R1299" s="35">
        <f>ROUND((Reference!K$16*List!$H1299)+Reference!K$17,0)</f>
        <v>3540</v>
      </c>
      <c r="S1299" s="35">
        <f>ROUND((Reference!L$16*List!$H1299)+Reference!L$17,0)</f>
        <v>3819</v>
      </c>
      <c r="T1299" s="35">
        <f>ROUND((Reference!M$16*List!$H1299)+Reference!M$17,0)</f>
        <v>4561</v>
      </c>
      <c r="U1299" s="35">
        <f>ROUND((Reference!N$16*List!$H1299)+Reference!N$17,0)</f>
        <v>18404</v>
      </c>
      <c r="V1299" s="36">
        <f>ROUND((Reference!O$16*List!$H1299)+Reference!O$17,0)</f>
        <v>684</v>
      </c>
      <c r="W1299" s="36">
        <f>ROUND((Reference!P$16*List!$H1299)+Reference!P$17,0)</f>
        <v>964</v>
      </c>
      <c r="X1299" s="36">
        <f>ROUND((Reference!Q$16*List!$H1299)+Reference!Q$17,0)</f>
        <v>482</v>
      </c>
      <c r="Y1299" s="37"/>
      <c r="Z1299" s="4" t="str">
        <f t="shared" si="41"/>
        <v>INGHAM, Michigan</v>
      </c>
      <c r="AA1299" s="50" t="s">
        <v>3937</v>
      </c>
      <c r="AB1299" s="38" t="s">
        <v>54</v>
      </c>
      <c r="AC1299" s="43" t="s">
        <v>3850</v>
      </c>
      <c r="AD1299" s="45"/>
      <c r="AE1299">
        <f t="shared" si="42"/>
        <v>0.91560000000000008</v>
      </c>
    </row>
    <row r="1300" spans="1:31" x14ac:dyDescent="0.35">
      <c r="A1300" s="28" t="s">
        <v>3938</v>
      </c>
      <c r="B1300" s="48" t="s">
        <v>3939</v>
      </c>
      <c r="C1300" s="49">
        <v>24340</v>
      </c>
      <c r="D1300" s="30" t="s">
        <v>825</v>
      </c>
      <c r="E1300" s="50" t="s">
        <v>3940</v>
      </c>
      <c r="F1300" s="55" t="s">
        <v>3850</v>
      </c>
      <c r="G1300" s="33" t="s">
        <v>53</v>
      </c>
      <c r="H1300" s="34">
        <v>0.87960000000000005</v>
      </c>
      <c r="I1300" s="35">
        <f>ROUND((Reference!B$16*List!$H1300)+Reference!B$17,0)</f>
        <v>1023</v>
      </c>
      <c r="J1300" s="35">
        <f>ROUND((Reference!C$16*List!$H1300)+Reference!C$17,0)</f>
        <v>1526</v>
      </c>
      <c r="K1300" s="35">
        <f>ROUND((Reference!D$16*List!$H1300)+Reference!D$17,0)</f>
        <v>1828</v>
      </c>
      <c r="L1300" s="35">
        <f>ROUND((Reference!E$16*List!$H1300)+Reference!E$17,0)</f>
        <v>2260</v>
      </c>
      <c r="M1300" s="35">
        <f>ROUND((Reference!F$16*List!$H1300)+Reference!F$17,0)</f>
        <v>2355</v>
      </c>
      <c r="N1300" s="35">
        <f>ROUND((Reference!G$16*List!$H1300)+Reference!G$17,0)</f>
        <v>2666</v>
      </c>
      <c r="O1300" s="35">
        <f>ROUND((Reference!H$16*List!$H1300)+Reference!H$17,0)</f>
        <v>2768</v>
      </c>
      <c r="P1300" s="35">
        <f>ROUND((Reference!I$16*List!$H1300)+Reference!I$17,0)</f>
        <v>2876</v>
      </c>
      <c r="Q1300" s="35">
        <f>ROUND((Reference!J$16*List!$H1300)+Reference!J$17,0)</f>
        <v>3331</v>
      </c>
      <c r="R1300" s="35">
        <f>ROUND((Reference!K$16*List!$H1300)+Reference!K$17,0)</f>
        <v>3436</v>
      </c>
      <c r="S1300" s="35">
        <f>ROUND((Reference!L$16*List!$H1300)+Reference!L$17,0)</f>
        <v>3707</v>
      </c>
      <c r="T1300" s="35">
        <f>ROUND((Reference!M$16*List!$H1300)+Reference!M$17,0)</f>
        <v>4428</v>
      </c>
      <c r="U1300" s="35">
        <f>ROUND((Reference!N$16*List!$H1300)+Reference!N$17,0)</f>
        <v>17865</v>
      </c>
      <c r="V1300" s="36">
        <f>ROUND((Reference!O$16*List!$H1300)+Reference!O$17,0)</f>
        <v>664</v>
      </c>
      <c r="W1300" s="36">
        <f>ROUND((Reference!P$16*List!$H1300)+Reference!P$17,0)</f>
        <v>936</v>
      </c>
      <c r="X1300" s="36">
        <f>ROUND((Reference!Q$16*List!$H1300)+Reference!Q$17,0)</f>
        <v>468</v>
      </c>
      <c r="Y1300" s="37"/>
      <c r="Z1300" s="4" t="str">
        <f t="shared" si="41"/>
        <v>IONIA, Michigan</v>
      </c>
      <c r="AA1300" s="38" t="s">
        <v>3940</v>
      </c>
      <c r="AB1300" s="38" t="s">
        <v>54</v>
      </c>
      <c r="AC1300" s="32" t="s">
        <v>3850</v>
      </c>
      <c r="AD1300" s="39"/>
      <c r="AE1300">
        <f t="shared" si="42"/>
        <v>0.87960000000000005</v>
      </c>
    </row>
    <row r="1301" spans="1:31" x14ac:dyDescent="0.35">
      <c r="A1301" s="28" t="s">
        <v>3941</v>
      </c>
      <c r="B1301" s="48" t="s">
        <v>3942</v>
      </c>
      <c r="C1301" s="51">
        <v>99923</v>
      </c>
      <c r="D1301" s="30" t="s">
        <v>144</v>
      </c>
      <c r="E1301" s="38" t="s">
        <v>3943</v>
      </c>
      <c r="F1301" s="55" t="s">
        <v>3850</v>
      </c>
      <c r="G1301" s="33" t="s">
        <v>64</v>
      </c>
      <c r="H1301" s="52">
        <v>0.82580000000000009</v>
      </c>
      <c r="I1301" s="35">
        <f>ROUND((Reference!B$16*List!$H1301)+Reference!B$17,0)</f>
        <v>977</v>
      </c>
      <c r="J1301" s="35">
        <f>ROUND((Reference!C$16*List!$H1301)+Reference!C$17,0)</f>
        <v>1457</v>
      </c>
      <c r="K1301" s="35">
        <f>ROUND((Reference!D$16*List!$H1301)+Reference!D$17,0)</f>
        <v>1746</v>
      </c>
      <c r="L1301" s="35">
        <f>ROUND((Reference!E$16*List!$H1301)+Reference!E$17,0)</f>
        <v>2158</v>
      </c>
      <c r="M1301" s="35">
        <f>ROUND((Reference!F$16*List!$H1301)+Reference!F$17,0)</f>
        <v>2249</v>
      </c>
      <c r="N1301" s="35">
        <f>ROUND((Reference!G$16*List!$H1301)+Reference!G$17,0)</f>
        <v>2545</v>
      </c>
      <c r="O1301" s="35">
        <f>ROUND((Reference!H$16*List!$H1301)+Reference!H$17,0)</f>
        <v>2643</v>
      </c>
      <c r="P1301" s="35">
        <f>ROUND((Reference!I$16*List!$H1301)+Reference!I$17,0)</f>
        <v>2747</v>
      </c>
      <c r="Q1301" s="35">
        <f>ROUND((Reference!J$16*List!$H1301)+Reference!J$17,0)</f>
        <v>3180</v>
      </c>
      <c r="R1301" s="35">
        <f>ROUND((Reference!K$16*List!$H1301)+Reference!K$17,0)</f>
        <v>3281</v>
      </c>
      <c r="S1301" s="35">
        <f>ROUND((Reference!L$16*List!$H1301)+Reference!L$17,0)</f>
        <v>3540</v>
      </c>
      <c r="T1301" s="35">
        <f>ROUND((Reference!M$16*List!$H1301)+Reference!M$17,0)</f>
        <v>4228</v>
      </c>
      <c r="U1301" s="35">
        <f>ROUND((Reference!N$16*List!$H1301)+Reference!N$17,0)</f>
        <v>17060</v>
      </c>
      <c r="V1301" s="36">
        <f>ROUND((Reference!O$16*List!$H1301)+Reference!O$17,0)</f>
        <v>634</v>
      </c>
      <c r="W1301" s="36">
        <f>ROUND((Reference!P$16*List!$H1301)+Reference!P$17,0)</f>
        <v>894</v>
      </c>
      <c r="X1301" s="36">
        <f>ROUND((Reference!Q$16*List!$H1301)+Reference!Q$17,0)</f>
        <v>447</v>
      </c>
      <c r="Y1301" s="37"/>
      <c r="Z1301" s="4" t="str">
        <f t="shared" si="41"/>
        <v>IOSCO, Michigan</v>
      </c>
      <c r="AA1301" s="50" t="s">
        <v>3943</v>
      </c>
      <c r="AB1301" s="38" t="s">
        <v>54</v>
      </c>
      <c r="AC1301" s="43" t="s">
        <v>3850</v>
      </c>
      <c r="AD1301" s="45"/>
      <c r="AE1301">
        <f t="shared" si="42"/>
        <v>0.82580000000000009</v>
      </c>
    </row>
    <row r="1302" spans="1:31" x14ac:dyDescent="0.35">
      <c r="A1302" s="28" t="s">
        <v>3944</v>
      </c>
      <c r="B1302" s="48" t="s">
        <v>3945</v>
      </c>
      <c r="C1302" s="49">
        <v>99923</v>
      </c>
      <c r="D1302" s="30" t="s">
        <v>144</v>
      </c>
      <c r="E1302" s="50" t="s">
        <v>3946</v>
      </c>
      <c r="F1302" s="55" t="s">
        <v>3850</v>
      </c>
      <c r="G1302" s="33" t="s">
        <v>64</v>
      </c>
      <c r="H1302" s="52">
        <v>0.82580000000000009</v>
      </c>
      <c r="I1302" s="35">
        <f>ROUND((Reference!B$16*List!$H1302)+Reference!B$17,0)</f>
        <v>977</v>
      </c>
      <c r="J1302" s="35">
        <f>ROUND((Reference!C$16*List!$H1302)+Reference!C$17,0)</f>
        <v>1457</v>
      </c>
      <c r="K1302" s="35">
        <f>ROUND((Reference!D$16*List!$H1302)+Reference!D$17,0)</f>
        <v>1746</v>
      </c>
      <c r="L1302" s="35">
        <f>ROUND((Reference!E$16*List!$H1302)+Reference!E$17,0)</f>
        <v>2158</v>
      </c>
      <c r="M1302" s="35">
        <f>ROUND((Reference!F$16*List!$H1302)+Reference!F$17,0)</f>
        <v>2249</v>
      </c>
      <c r="N1302" s="35">
        <f>ROUND((Reference!G$16*List!$H1302)+Reference!G$17,0)</f>
        <v>2545</v>
      </c>
      <c r="O1302" s="35">
        <f>ROUND((Reference!H$16*List!$H1302)+Reference!H$17,0)</f>
        <v>2643</v>
      </c>
      <c r="P1302" s="35">
        <f>ROUND((Reference!I$16*List!$H1302)+Reference!I$17,0)</f>
        <v>2747</v>
      </c>
      <c r="Q1302" s="35">
        <f>ROUND((Reference!J$16*List!$H1302)+Reference!J$17,0)</f>
        <v>3180</v>
      </c>
      <c r="R1302" s="35">
        <f>ROUND((Reference!K$16*List!$H1302)+Reference!K$17,0)</f>
        <v>3281</v>
      </c>
      <c r="S1302" s="35">
        <f>ROUND((Reference!L$16*List!$H1302)+Reference!L$17,0)</f>
        <v>3540</v>
      </c>
      <c r="T1302" s="35">
        <f>ROUND((Reference!M$16*List!$H1302)+Reference!M$17,0)</f>
        <v>4228</v>
      </c>
      <c r="U1302" s="35">
        <f>ROUND((Reference!N$16*List!$H1302)+Reference!N$17,0)</f>
        <v>17060</v>
      </c>
      <c r="V1302" s="36">
        <f>ROUND((Reference!O$16*List!$H1302)+Reference!O$17,0)</f>
        <v>634</v>
      </c>
      <c r="W1302" s="36">
        <f>ROUND((Reference!P$16*List!$H1302)+Reference!P$17,0)</f>
        <v>894</v>
      </c>
      <c r="X1302" s="36">
        <f>ROUND((Reference!Q$16*List!$H1302)+Reference!Q$17,0)</f>
        <v>447</v>
      </c>
      <c r="Y1302" s="37"/>
      <c r="Z1302" s="4" t="str">
        <f t="shared" si="41"/>
        <v>IRON, Michigan</v>
      </c>
      <c r="AA1302" s="50" t="s">
        <v>3946</v>
      </c>
      <c r="AB1302" s="38" t="s">
        <v>54</v>
      </c>
      <c r="AC1302" s="43" t="s">
        <v>3850</v>
      </c>
      <c r="AD1302" s="45"/>
      <c r="AE1302">
        <f t="shared" si="42"/>
        <v>0.82580000000000009</v>
      </c>
    </row>
    <row r="1303" spans="1:31" x14ac:dyDescent="0.35">
      <c r="A1303" s="28" t="s">
        <v>3947</v>
      </c>
      <c r="B1303" s="48" t="s">
        <v>3948</v>
      </c>
      <c r="C1303" s="51">
        <v>99923</v>
      </c>
      <c r="D1303" s="30" t="s">
        <v>144</v>
      </c>
      <c r="E1303" s="38" t="s">
        <v>3949</v>
      </c>
      <c r="F1303" s="55" t="s">
        <v>3850</v>
      </c>
      <c r="G1303" s="33" t="s">
        <v>64</v>
      </c>
      <c r="H1303" s="52">
        <v>0.82580000000000009</v>
      </c>
      <c r="I1303" s="35">
        <f>ROUND((Reference!B$16*List!$H1303)+Reference!B$17,0)</f>
        <v>977</v>
      </c>
      <c r="J1303" s="35">
        <f>ROUND((Reference!C$16*List!$H1303)+Reference!C$17,0)</f>
        <v>1457</v>
      </c>
      <c r="K1303" s="35">
        <f>ROUND((Reference!D$16*List!$H1303)+Reference!D$17,0)</f>
        <v>1746</v>
      </c>
      <c r="L1303" s="35">
        <f>ROUND((Reference!E$16*List!$H1303)+Reference!E$17,0)</f>
        <v>2158</v>
      </c>
      <c r="M1303" s="35">
        <f>ROUND((Reference!F$16*List!$H1303)+Reference!F$17,0)</f>
        <v>2249</v>
      </c>
      <c r="N1303" s="35">
        <f>ROUND((Reference!G$16*List!$H1303)+Reference!G$17,0)</f>
        <v>2545</v>
      </c>
      <c r="O1303" s="35">
        <f>ROUND((Reference!H$16*List!$H1303)+Reference!H$17,0)</f>
        <v>2643</v>
      </c>
      <c r="P1303" s="35">
        <f>ROUND((Reference!I$16*List!$H1303)+Reference!I$17,0)</f>
        <v>2747</v>
      </c>
      <c r="Q1303" s="35">
        <f>ROUND((Reference!J$16*List!$H1303)+Reference!J$17,0)</f>
        <v>3180</v>
      </c>
      <c r="R1303" s="35">
        <f>ROUND((Reference!K$16*List!$H1303)+Reference!K$17,0)</f>
        <v>3281</v>
      </c>
      <c r="S1303" s="35">
        <f>ROUND((Reference!L$16*List!$H1303)+Reference!L$17,0)</f>
        <v>3540</v>
      </c>
      <c r="T1303" s="35">
        <f>ROUND((Reference!M$16*List!$H1303)+Reference!M$17,0)</f>
        <v>4228</v>
      </c>
      <c r="U1303" s="35">
        <f>ROUND((Reference!N$16*List!$H1303)+Reference!N$17,0)</f>
        <v>17060</v>
      </c>
      <c r="V1303" s="36">
        <f>ROUND((Reference!O$16*List!$H1303)+Reference!O$17,0)</f>
        <v>634</v>
      </c>
      <c r="W1303" s="36">
        <f>ROUND((Reference!P$16*List!$H1303)+Reference!P$17,0)</f>
        <v>894</v>
      </c>
      <c r="X1303" s="36">
        <f>ROUND((Reference!Q$16*List!$H1303)+Reference!Q$17,0)</f>
        <v>447</v>
      </c>
      <c r="Y1303" s="37"/>
      <c r="Z1303" s="4" t="str">
        <f t="shared" si="41"/>
        <v>ISABELLA, Michigan</v>
      </c>
      <c r="AA1303" s="50" t="s">
        <v>3949</v>
      </c>
      <c r="AB1303" s="38" t="s">
        <v>54</v>
      </c>
      <c r="AC1303" s="43" t="s">
        <v>3850</v>
      </c>
      <c r="AD1303" s="45"/>
      <c r="AE1303">
        <f t="shared" si="42"/>
        <v>0.82580000000000009</v>
      </c>
    </row>
    <row r="1304" spans="1:31" x14ac:dyDescent="0.35">
      <c r="A1304" s="28" t="s">
        <v>3950</v>
      </c>
      <c r="B1304" s="48" t="s">
        <v>3951</v>
      </c>
      <c r="C1304" s="51">
        <v>27100</v>
      </c>
      <c r="D1304" s="30" t="s">
        <v>952</v>
      </c>
      <c r="E1304" s="38" t="s">
        <v>202</v>
      </c>
      <c r="F1304" s="54" t="s">
        <v>3850</v>
      </c>
      <c r="G1304" s="33" t="s">
        <v>53</v>
      </c>
      <c r="H1304" s="52">
        <v>0.82020000000000004</v>
      </c>
      <c r="I1304" s="35">
        <f>ROUND((Reference!B$16*List!$H1304)+Reference!B$17,0)</f>
        <v>972</v>
      </c>
      <c r="J1304" s="35">
        <f>ROUND((Reference!C$16*List!$H1304)+Reference!C$17,0)</f>
        <v>1450</v>
      </c>
      <c r="K1304" s="35">
        <f>ROUND((Reference!D$16*List!$H1304)+Reference!D$17,0)</f>
        <v>1737</v>
      </c>
      <c r="L1304" s="35">
        <f>ROUND((Reference!E$16*List!$H1304)+Reference!E$17,0)</f>
        <v>2148</v>
      </c>
      <c r="M1304" s="35">
        <f>ROUND((Reference!F$16*List!$H1304)+Reference!F$17,0)</f>
        <v>2237</v>
      </c>
      <c r="N1304" s="35">
        <f>ROUND((Reference!G$16*List!$H1304)+Reference!G$17,0)</f>
        <v>2533</v>
      </c>
      <c r="O1304" s="35">
        <f>ROUND((Reference!H$16*List!$H1304)+Reference!H$17,0)</f>
        <v>2630</v>
      </c>
      <c r="P1304" s="35">
        <f>ROUND((Reference!I$16*List!$H1304)+Reference!I$17,0)</f>
        <v>2733</v>
      </c>
      <c r="Q1304" s="35">
        <f>ROUND((Reference!J$16*List!$H1304)+Reference!J$17,0)</f>
        <v>3165</v>
      </c>
      <c r="R1304" s="35">
        <f>ROUND((Reference!K$16*List!$H1304)+Reference!K$17,0)</f>
        <v>3265</v>
      </c>
      <c r="S1304" s="35">
        <f>ROUND((Reference!L$16*List!$H1304)+Reference!L$17,0)</f>
        <v>3523</v>
      </c>
      <c r="T1304" s="35">
        <f>ROUND((Reference!M$16*List!$H1304)+Reference!M$17,0)</f>
        <v>4208</v>
      </c>
      <c r="U1304" s="35">
        <f>ROUND((Reference!N$16*List!$H1304)+Reference!N$17,0)</f>
        <v>16976</v>
      </c>
      <c r="V1304" s="36">
        <f>ROUND((Reference!O$16*List!$H1304)+Reference!O$17,0)</f>
        <v>631</v>
      </c>
      <c r="W1304" s="36">
        <f>ROUND((Reference!P$16*List!$H1304)+Reference!P$17,0)</f>
        <v>889</v>
      </c>
      <c r="X1304" s="36">
        <f>ROUND((Reference!Q$16*List!$H1304)+Reference!Q$17,0)</f>
        <v>445</v>
      </c>
      <c r="Y1304" s="37"/>
      <c r="Z1304" s="4" t="str">
        <f t="shared" si="41"/>
        <v>JACKSON, Michigan</v>
      </c>
      <c r="AA1304" s="50" t="s">
        <v>202</v>
      </c>
      <c r="AB1304" s="38" t="s">
        <v>54</v>
      </c>
      <c r="AC1304" s="43" t="s">
        <v>3850</v>
      </c>
      <c r="AD1304" s="45"/>
      <c r="AE1304">
        <f t="shared" si="42"/>
        <v>0.82020000000000004</v>
      </c>
    </row>
    <row r="1305" spans="1:31" x14ac:dyDescent="0.35">
      <c r="A1305" s="28" t="s">
        <v>3952</v>
      </c>
      <c r="B1305" s="48" t="s">
        <v>3953</v>
      </c>
      <c r="C1305" s="49">
        <v>28020</v>
      </c>
      <c r="D1305" s="30" t="s">
        <v>1005</v>
      </c>
      <c r="E1305" s="50" t="s">
        <v>3954</v>
      </c>
      <c r="F1305" s="54" t="s">
        <v>3850</v>
      </c>
      <c r="G1305" s="33" t="s">
        <v>53</v>
      </c>
      <c r="H1305" s="34">
        <v>0.89950000000000008</v>
      </c>
      <c r="I1305" s="35">
        <f>ROUND((Reference!B$16*List!$H1305)+Reference!B$17,0)</f>
        <v>1040</v>
      </c>
      <c r="J1305" s="35">
        <f>ROUND((Reference!C$16*List!$H1305)+Reference!C$17,0)</f>
        <v>1551</v>
      </c>
      <c r="K1305" s="35">
        <f>ROUND((Reference!D$16*List!$H1305)+Reference!D$17,0)</f>
        <v>1859</v>
      </c>
      <c r="L1305" s="35">
        <f>ROUND((Reference!E$16*List!$H1305)+Reference!E$17,0)</f>
        <v>2298</v>
      </c>
      <c r="M1305" s="35">
        <f>ROUND((Reference!F$16*List!$H1305)+Reference!F$17,0)</f>
        <v>2394</v>
      </c>
      <c r="N1305" s="35">
        <f>ROUND((Reference!G$16*List!$H1305)+Reference!G$17,0)</f>
        <v>2710</v>
      </c>
      <c r="O1305" s="35">
        <f>ROUND((Reference!H$16*List!$H1305)+Reference!H$17,0)</f>
        <v>2814</v>
      </c>
      <c r="P1305" s="35">
        <f>ROUND((Reference!I$16*List!$H1305)+Reference!I$17,0)</f>
        <v>2924</v>
      </c>
      <c r="Q1305" s="35">
        <f>ROUND((Reference!J$16*List!$H1305)+Reference!J$17,0)</f>
        <v>3386</v>
      </c>
      <c r="R1305" s="35">
        <f>ROUND((Reference!K$16*List!$H1305)+Reference!K$17,0)</f>
        <v>3493</v>
      </c>
      <c r="S1305" s="35">
        <f>ROUND((Reference!L$16*List!$H1305)+Reference!L$17,0)</f>
        <v>3769</v>
      </c>
      <c r="T1305" s="35">
        <f>ROUND((Reference!M$16*List!$H1305)+Reference!M$17,0)</f>
        <v>4502</v>
      </c>
      <c r="U1305" s="35">
        <f>ROUND((Reference!N$16*List!$H1305)+Reference!N$17,0)</f>
        <v>18163</v>
      </c>
      <c r="V1305" s="36">
        <f>ROUND((Reference!O$16*List!$H1305)+Reference!O$17,0)</f>
        <v>675</v>
      </c>
      <c r="W1305" s="36">
        <f>ROUND((Reference!P$16*List!$H1305)+Reference!P$17,0)</f>
        <v>951</v>
      </c>
      <c r="X1305" s="36">
        <f>ROUND((Reference!Q$16*List!$H1305)+Reference!Q$17,0)</f>
        <v>476</v>
      </c>
      <c r="Y1305" s="37"/>
      <c r="Z1305" s="4" t="str">
        <f t="shared" si="41"/>
        <v>KALAMAZOO, Michigan</v>
      </c>
      <c r="AA1305" s="38" t="s">
        <v>3954</v>
      </c>
      <c r="AB1305" s="38" t="s">
        <v>54</v>
      </c>
      <c r="AC1305" s="32" t="s">
        <v>3850</v>
      </c>
      <c r="AD1305" s="39"/>
      <c r="AE1305">
        <f t="shared" si="42"/>
        <v>0.89950000000000008</v>
      </c>
    </row>
    <row r="1306" spans="1:31" x14ac:dyDescent="0.35">
      <c r="A1306" s="28" t="s">
        <v>3955</v>
      </c>
      <c r="B1306" s="48" t="s">
        <v>3956</v>
      </c>
      <c r="C1306" s="51">
        <v>99923</v>
      </c>
      <c r="D1306" s="30" t="s">
        <v>144</v>
      </c>
      <c r="E1306" s="38" t="s">
        <v>3957</v>
      </c>
      <c r="F1306" s="55" t="s">
        <v>3850</v>
      </c>
      <c r="G1306" s="33" t="s">
        <v>64</v>
      </c>
      <c r="H1306" s="34">
        <v>0.82580000000000009</v>
      </c>
      <c r="I1306" s="35">
        <f>ROUND((Reference!B$16*List!$H1306)+Reference!B$17,0)</f>
        <v>977</v>
      </c>
      <c r="J1306" s="35">
        <f>ROUND((Reference!C$16*List!$H1306)+Reference!C$17,0)</f>
        <v>1457</v>
      </c>
      <c r="K1306" s="35">
        <f>ROUND((Reference!D$16*List!$H1306)+Reference!D$17,0)</f>
        <v>1746</v>
      </c>
      <c r="L1306" s="35">
        <f>ROUND((Reference!E$16*List!$H1306)+Reference!E$17,0)</f>
        <v>2158</v>
      </c>
      <c r="M1306" s="35">
        <f>ROUND((Reference!F$16*List!$H1306)+Reference!F$17,0)</f>
        <v>2249</v>
      </c>
      <c r="N1306" s="35">
        <f>ROUND((Reference!G$16*List!$H1306)+Reference!G$17,0)</f>
        <v>2545</v>
      </c>
      <c r="O1306" s="35">
        <f>ROUND((Reference!H$16*List!$H1306)+Reference!H$17,0)</f>
        <v>2643</v>
      </c>
      <c r="P1306" s="35">
        <f>ROUND((Reference!I$16*List!$H1306)+Reference!I$17,0)</f>
        <v>2747</v>
      </c>
      <c r="Q1306" s="35">
        <f>ROUND((Reference!J$16*List!$H1306)+Reference!J$17,0)</f>
        <v>3180</v>
      </c>
      <c r="R1306" s="35">
        <f>ROUND((Reference!K$16*List!$H1306)+Reference!K$17,0)</f>
        <v>3281</v>
      </c>
      <c r="S1306" s="35">
        <f>ROUND((Reference!L$16*List!$H1306)+Reference!L$17,0)</f>
        <v>3540</v>
      </c>
      <c r="T1306" s="35">
        <f>ROUND((Reference!M$16*List!$H1306)+Reference!M$17,0)</f>
        <v>4228</v>
      </c>
      <c r="U1306" s="35">
        <f>ROUND((Reference!N$16*List!$H1306)+Reference!N$17,0)</f>
        <v>17060</v>
      </c>
      <c r="V1306" s="36">
        <f>ROUND((Reference!O$16*List!$H1306)+Reference!O$17,0)</f>
        <v>634</v>
      </c>
      <c r="W1306" s="36">
        <f>ROUND((Reference!P$16*List!$H1306)+Reference!P$17,0)</f>
        <v>894</v>
      </c>
      <c r="X1306" s="36">
        <f>ROUND((Reference!Q$16*List!$H1306)+Reference!Q$17,0)</f>
        <v>447</v>
      </c>
      <c r="Y1306" s="37"/>
      <c r="Z1306" s="4" t="str">
        <f t="shared" si="41"/>
        <v>KALKASKA, Michigan</v>
      </c>
      <c r="AA1306" s="38" t="s">
        <v>3957</v>
      </c>
      <c r="AB1306" s="38" t="s">
        <v>54</v>
      </c>
      <c r="AC1306" s="32" t="s">
        <v>3850</v>
      </c>
      <c r="AD1306" s="39"/>
      <c r="AE1306">
        <f t="shared" si="42"/>
        <v>0.82580000000000009</v>
      </c>
    </row>
    <row r="1307" spans="1:31" x14ac:dyDescent="0.35">
      <c r="A1307" s="28" t="s">
        <v>3958</v>
      </c>
      <c r="B1307" s="48" t="s">
        <v>3959</v>
      </c>
      <c r="C1307" s="49">
        <v>24340</v>
      </c>
      <c r="D1307" s="30" t="s">
        <v>825</v>
      </c>
      <c r="E1307" s="50" t="s">
        <v>1317</v>
      </c>
      <c r="F1307" s="54" t="s">
        <v>3850</v>
      </c>
      <c r="G1307" s="33" t="s">
        <v>53</v>
      </c>
      <c r="H1307" s="52">
        <v>0.87960000000000005</v>
      </c>
      <c r="I1307" s="35">
        <f>ROUND((Reference!B$16*List!$H1307)+Reference!B$17,0)</f>
        <v>1023</v>
      </c>
      <c r="J1307" s="35">
        <f>ROUND((Reference!C$16*List!$H1307)+Reference!C$17,0)</f>
        <v>1526</v>
      </c>
      <c r="K1307" s="35">
        <f>ROUND((Reference!D$16*List!$H1307)+Reference!D$17,0)</f>
        <v>1828</v>
      </c>
      <c r="L1307" s="35">
        <f>ROUND((Reference!E$16*List!$H1307)+Reference!E$17,0)</f>
        <v>2260</v>
      </c>
      <c r="M1307" s="35">
        <f>ROUND((Reference!F$16*List!$H1307)+Reference!F$17,0)</f>
        <v>2355</v>
      </c>
      <c r="N1307" s="35">
        <f>ROUND((Reference!G$16*List!$H1307)+Reference!G$17,0)</f>
        <v>2666</v>
      </c>
      <c r="O1307" s="35">
        <f>ROUND((Reference!H$16*List!$H1307)+Reference!H$17,0)</f>
        <v>2768</v>
      </c>
      <c r="P1307" s="35">
        <f>ROUND((Reference!I$16*List!$H1307)+Reference!I$17,0)</f>
        <v>2876</v>
      </c>
      <c r="Q1307" s="35">
        <f>ROUND((Reference!J$16*List!$H1307)+Reference!J$17,0)</f>
        <v>3331</v>
      </c>
      <c r="R1307" s="35">
        <f>ROUND((Reference!K$16*List!$H1307)+Reference!K$17,0)</f>
        <v>3436</v>
      </c>
      <c r="S1307" s="35">
        <f>ROUND((Reference!L$16*List!$H1307)+Reference!L$17,0)</f>
        <v>3707</v>
      </c>
      <c r="T1307" s="35">
        <f>ROUND((Reference!M$16*List!$H1307)+Reference!M$17,0)</f>
        <v>4428</v>
      </c>
      <c r="U1307" s="35">
        <f>ROUND((Reference!N$16*List!$H1307)+Reference!N$17,0)</f>
        <v>17865</v>
      </c>
      <c r="V1307" s="36">
        <f>ROUND((Reference!O$16*List!$H1307)+Reference!O$17,0)</f>
        <v>664</v>
      </c>
      <c r="W1307" s="36">
        <f>ROUND((Reference!P$16*List!$H1307)+Reference!P$17,0)</f>
        <v>936</v>
      </c>
      <c r="X1307" s="36">
        <f>ROUND((Reference!Q$16*List!$H1307)+Reference!Q$17,0)</f>
        <v>468</v>
      </c>
      <c r="Y1307" s="37"/>
      <c r="Z1307" s="4" t="str">
        <f t="shared" si="41"/>
        <v>KENT, Michigan</v>
      </c>
      <c r="AA1307" s="50" t="s">
        <v>1317</v>
      </c>
      <c r="AB1307" s="38" t="s">
        <v>54</v>
      </c>
      <c r="AC1307" s="43" t="s">
        <v>3850</v>
      </c>
      <c r="AD1307" s="45"/>
      <c r="AE1307">
        <f t="shared" si="42"/>
        <v>0.87960000000000005</v>
      </c>
    </row>
    <row r="1308" spans="1:31" x14ac:dyDescent="0.35">
      <c r="A1308" s="28" t="s">
        <v>3960</v>
      </c>
      <c r="B1308" s="48" t="s">
        <v>3961</v>
      </c>
      <c r="C1308" s="51">
        <v>99923</v>
      </c>
      <c r="D1308" s="30" t="s">
        <v>144</v>
      </c>
      <c r="E1308" s="38" t="s">
        <v>3962</v>
      </c>
      <c r="F1308" s="55" t="s">
        <v>3850</v>
      </c>
      <c r="G1308" s="33" t="s">
        <v>64</v>
      </c>
      <c r="H1308" s="34">
        <v>0.82580000000000009</v>
      </c>
      <c r="I1308" s="35">
        <f>ROUND((Reference!B$16*List!$H1308)+Reference!B$17,0)</f>
        <v>977</v>
      </c>
      <c r="J1308" s="35">
        <f>ROUND((Reference!C$16*List!$H1308)+Reference!C$17,0)</f>
        <v>1457</v>
      </c>
      <c r="K1308" s="35">
        <f>ROUND((Reference!D$16*List!$H1308)+Reference!D$17,0)</f>
        <v>1746</v>
      </c>
      <c r="L1308" s="35">
        <f>ROUND((Reference!E$16*List!$H1308)+Reference!E$17,0)</f>
        <v>2158</v>
      </c>
      <c r="M1308" s="35">
        <f>ROUND((Reference!F$16*List!$H1308)+Reference!F$17,0)</f>
        <v>2249</v>
      </c>
      <c r="N1308" s="35">
        <f>ROUND((Reference!G$16*List!$H1308)+Reference!G$17,0)</f>
        <v>2545</v>
      </c>
      <c r="O1308" s="35">
        <f>ROUND((Reference!H$16*List!$H1308)+Reference!H$17,0)</f>
        <v>2643</v>
      </c>
      <c r="P1308" s="35">
        <f>ROUND((Reference!I$16*List!$H1308)+Reference!I$17,0)</f>
        <v>2747</v>
      </c>
      <c r="Q1308" s="35">
        <f>ROUND((Reference!J$16*List!$H1308)+Reference!J$17,0)</f>
        <v>3180</v>
      </c>
      <c r="R1308" s="35">
        <f>ROUND((Reference!K$16*List!$H1308)+Reference!K$17,0)</f>
        <v>3281</v>
      </c>
      <c r="S1308" s="35">
        <f>ROUND((Reference!L$16*List!$H1308)+Reference!L$17,0)</f>
        <v>3540</v>
      </c>
      <c r="T1308" s="35">
        <f>ROUND((Reference!M$16*List!$H1308)+Reference!M$17,0)</f>
        <v>4228</v>
      </c>
      <c r="U1308" s="35">
        <f>ROUND((Reference!N$16*List!$H1308)+Reference!N$17,0)</f>
        <v>17060</v>
      </c>
      <c r="V1308" s="36">
        <f>ROUND((Reference!O$16*List!$H1308)+Reference!O$17,0)</f>
        <v>634</v>
      </c>
      <c r="W1308" s="36">
        <f>ROUND((Reference!P$16*List!$H1308)+Reference!P$17,0)</f>
        <v>894</v>
      </c>
      <c r="X1308" s="36">
        <f>ROUND((Reference!Q$16*List!$H1308)+Reference!Q$17,0)</f>
        <v>447</v>
      </c>
      <c r="Y1308" s="37"/>
      <c r="Z1308" s="4" t="str">
        <f t="shared" si="41"/>
        <v>KEWEENAW, Michigan</v>
      </c>
      <c r="AA1308" s="38" t="s">
        <v>3962</v>
      </c>
      <c r="AB1308" s="38" t="s">
        <v>54</v>
      </c>
      <c r="AC1308" s="32" t="s">
        <v>3850</v>
      </c>
      <c r="AD1308" s="39"/>
      <c r="AE1308">
        <f t="shared" si="42"/>
        <v>0.82580000000000009</v>
      </c>
    </row>
    <row r="1309" spans="1:31" x14ac:dyDescent="0.35">
      <c r="A1309" s="28" t="s">
        <v>3963</v>
      </c>
      <c r="B1309" s="48" t="s">
        <v>3964</v>
      </c>
      <c r="C1309" s="49">
        <v>99923</v>
      </c>
      <c r="D1309" s="30" t="s">
        <v>144</v>
      </c>
      <c r="E1309" s="50" t="s">
        <v>849</v>
      </c>
      <c r="F1309" s="55" t="s">
        <v>3850</v>
      </c>
      <c r="G1309" s="33" t="s">
        <v>64</v>
      </c>
      <c r="H1309" s="52">
        <v>0.82580000000000009</v>
      </c>
      <c r="I1309" s="35">
        <f>ROUND((Reference!B$16*List!$H1309)+Reference!B$17,0)</f>
        <v>977</v>
      </c>
      <c r="J1309" s="35">
        <f>ROUND((Reference!C$16*List!$H1309)+Reference!C$17,0)</f>
        <v>1457</v>
      </c>
      <c r="K1309" s="35">
        <f>ROUND((Reference!D$16*List!$H1309)+Reference!D$17,0)</f>
        <v>1746</v>
      </c>
      <c r="L1309" s="35">
        <f>ROUND((Reference!E$16*List!$H1309)+Reference!E$17,0)</f>
        <v>2158</v>
      </c>
      <c r="M1309" s="35">
        <f>ROUND((Reference!F$16*List!$H1309)+Reference!F$17,0)</f>
        <v>2249</v>
      </c>
      <c r="N1309" s="35">
        <f>ROUND((Reference!G$16*List!$H1309)+Reference!G$17,0)</f>
        <v>2545</v>
      </c>
      <c r="O1309" s="35">
        <f>ROUND((Reference!H$16*List!$H1309)+Reference!H$17,0)</f>
        <v>2643</v>
      </c>
      <c r="P1309" s="35">
        <f>ROUND((Reference!I$16*List!$H1309)+Reference!I$17,0)</f>
        <v>2747</v>
      </c>
      <c r="Q1309" s="35">
        <f>ROUND((Reference!J$16*List!$H1309)+Reference!J$17,0)</f>
        <v>3180</v>
      </c>
      <c r="R1309" s="35">
        <f>ROUND((Reference!K$16*List!$H1309)+Reference!K$17,0)</f>
        <v>3281</v>
      </c>
      <c r="S1309" s="35">
        <f>ROUND((Reference!L$16*List!$H1309)+Reference!L$17,0)</f>
        <v>3540</v>
      </c>
      <c r="T1309" s="35">
        <f>ROUND((Reference!M$16*List!$H1309)+Reference!M$17,0)</f>
        <v>4228</v>
      </c>
      <c r="U1309" s="35">
        <f>ROUND((Reference!N$16*List!$H1309)+Reference!N$17,0)</f>
        <v>17060</v>
      </c>
      <c r="V1309" s="36">
        <f>ROUND((Reference!O$16*List!$H1309)+Reference!O$17,0)</f>
        <v>634</v>
      </c>
      <c r="W1309" s="36">
        <f>ROUND((Reference!P$16*List!$H1309)+Reference!P$17,0)</f>
        <v>894</v>
      </c>
      <c r="X1309" s="36">
        <f>ROUND((Reference!Q$16*List!$H1309)+Reference!Q$17,0)</f>
        <v>447</v>
      </c>
      <c r="Y1309" s="37"/>
      <c r="Z1309" s="4" t="str">
        <f t="shared" si="41"/>
        <v>LAKE, Michigan</v>
      </c>
      <c r="AA1309" s="50" t="s">
        <v>849</v>
      </c>
      <c r="AB1309" s="38" t="s">
        <v>54</v>
      </c>
      <c r="AC1309" s="43" t="s">
        <v>3850</v>
      </c>
      <c r="AD1309" s="45"/>
      <c r="AE1309">
        <f t="shared" si="42"/>
        <v>0.82580000000000009</v>
      </c>
    </row>
    <row r="1310" spans="1:31" x14ac:dyDescent="0.35">
      <c r="A1310" s="28" t="s">
        <v>3965</v>
      </c>
      <c r="B1310" s="48" t="s">
        <v>3966</v>
      </c>
      <c r="C1310" s="49">
        <v>47664</v>
      </c>
      <c r="D1310" s="30" t="s">
        <v>1746</v>
      </c>
      <c r="E1310" s="50" t="s">
        <v>3967</v>
      </c>
      <c r="F1310" s="54" t="s">
        <v>3850</v>
      </c>
      <c r="G1310" s="33" t="s">
        <v>53</v>
      </c>
      <c r="H1310" s="52">
        <v>0.89890000000000003</v>
      </c>
      <c r="I1310" s="35">
        <f>ROUND((Reference!B$16*List!$H1310)+Reference!B$17,0)</f>
        <v>1040</v>
      </c>
      <c r="J1310" s="35">
        <f>ROUND((Reference!C$16*List!$H1310)+Reference!C$17,0)</f>
        <v>1551</v>
      </c>
      <c r="K1310" s="35">
        <f>ROUND((Reference!D$16*List!$H1310)+Reference!D$17,0)</f>
        <v>1858</v>
      </c>
      <c r="L1310" s="35">
        <f>ROUND((Reference!E$16*List!$H1310)+Reference!E$17,0)</f>
        <v>2297</v>
      </c>
      <c r="M1310" s="35">
        <f>ROUND((Reference!F$16*List!$H1310)+Reference!F$17,0)</f>
        <v>2393</v>
      </c>
      <c r="N1310" s="35">
        <f>ROUND((Reference!G$16*List!$H1310)+Reference!G$17,0)</f>
        <v>2709</v>
      </c>
      <c r="O1310" s="35">
        <f>ROUND((Reference!H$16*List!$H1310)+Reference!H$17,0)</f>
        <v>2812</v>
      </c>
      <c r="P1310" s="35">
        <f>ROUND((Reference!I$16*List!$H1310)+Reference!I$17,0)</f>
        <v>2923</v>
      </c>
      <c r="Q1310" s="35">
        <f>ROUND((Reference!J$16*List!$H1310)+Reference!J$17,0)</f>
        <v>3384</v>
      </c>
      <c r="R1310" s="35">
        <f>ROUND((Reference!K$16*List!$H1310)+Reference!K$17,0)</f>
        <v>3491</v>
      </c>
      <c r="S1310" s="35">
        <f>ROUND((Reference!L$16*List!$H1310)+Reference!L$17,0)</f>
        <v>3767</v>
      </c>
      <c r="T1310" s="35">
        <f>ROUND((Reference!M$16*List!$H1310)+Reference!M$17,0)</f>
        <v>4499</v>
      </c>
      <c r="U1310" s="35">
        <f>ROUND((Reference!N$16*List!$H1310)+Reference!N$17,0)</f>
        <v>18154</v>
      </c>
      <c r="V1310" s="36">
        <f>ROUND((Reference!O$16*List!$H1310)+Reference!O$17,0)</f>
        <v>675</v>
      </c>
      <c r="W1310" s="36">
        <f>ROUND((Reference!P$16*List!$H1310)+Reference!P$17,0)</f>
        <v>951</v>
      </c>
      <c r="X1310" s="36">
        <f>ROUND((Reference!Q$16*List!$H1310)+Reference!Q$17,0)</f>
        <v>475</v>
      </c>
      <c r="Y1310" s="37"/>
      <c r="Z1310" s="4" t="str">
        <f t="shared" si="41"/>
        <v>LAPEER, Michigan</v>
      </c>
      <c r="AA1310" s="50" t="s">
        <v>3967</v>
      </c>
      <c r="AB1310" s="38" t="s">
        <v>54</v>
      </c>
      <c r="AC1310" s="43" t="s">
        <v>3850</v>
      </c>
      <c r="AD1310" s="45"/>
      <c r="AE1310">
        <f t="shared" si="42"/>
        <v>0.89890000000000003</v>
      </c>
    </row>
    <row r="1311" spans="1:31" x14ac:dyDescent="0.35">
      <c r="A1311" s="28" t="s">
        <v>3968</v>
      </c>
      <c r="B1311" s="48" t="s">
        <v>3969</v>
      </c>
      <c r="C1311" s="49">
        <v>99923</v>
      </c>
      <c r="D1311" s="30" t="s">
        <v>144</v>
      </c>
      <c r="E1311" s="50" t="s">
        <v>3970</v>
      </c>
      <c r="F1311" s="55" t="s">
        <v>3850</v>
      </c>
      <c r="G1311" s="33" t="s">
        <v>64</v>
      </c>
      <c r="H1311" s="34">
        <v>0.82580000000000009</v>
      </c>
      <c r="I1311" s="35">
        <f>ROUND((Reference!B$16*List!$H1311)+Reference!B$17,0)</f>
        <v>977</v>
      </c>
      <c r="J1311" s="35">
        <f>ROUND((Reference!C$16*List!$H1311)+Reference!C$17,0)</f>
        <v>1457</v>
      </c>
      <c r="K1311" s="35">
        <f>ROUND((Reference!D$16*List!$H1311)+Reference!D$17,0)</f>
        <v>1746</v>
      </c>
      <c r="L1311" s="35">
        <f>ROUND((Reference!E$16*List!$H1311)+Reference!E$17,0)</f>
        <v>2158</v>
      </c>
      <c r="M1311" s="35">
        <f>ROUND((Reference!F$16*List!$H1311)+Reference!F$17,0)</f>
        <v>2249</v>
      </c>
      <c r="N1311" s="35">
        <f>ROUND((Reference!G$16*List!$H1311)+Reference!G$17,0)</f>
        <v>2545</v>
      </c>
      <c r="O1311" s="35">
        <f>ROUND((Reference!H$16*List!$H1311)+Reference!H$17,0)</f>
        <v>2643</v>
      </c>
      <c r="P1311" s="35">
        <f>ROUND((Reference!I$16*List!$H1311)+Reference!I$17,0)</f>
        <v>2747</v>
      </c>
      <c r="Q1311" s="35">
        <f>ROUND((Reference!J$16*List!$H1311)+Reference!J$17,0)</f>
        <v>3180</v>
      </c>
      <c r="R1311" s="35">
        <f>ROUND((Reference!K$16*List!$H1311)+Reference!K$17,0)</f>
        <v>3281</v>
      </c>
      <c r="S1311" s="35">
        <f>ROUND((Reference!L$16*List!$H1311)+Reference!L$17,0)</f>
        <v>3540</v>
      </c>
      <c r="T1311" s="35">
        <f>ROUND((Reference!M$16*List!$H1311)+Reference!M$17,0)</f>
        <v>4228</v>
      </c>
      <c r="U1311" s="35">
        <f>ROUND((Reference!N$16*List!$H1311)+Reference!N$17,0)</f>
        <v>17060</v>
      </c>
      <c r="V1311" s="36">
        <f>ROUND((Reference!O$16*List!$H1311)+Reference!O$17,0)</f>
        <v>634</v>
      </c>
      <c r="W1311" s="36">
        <f>ROUND((Reference!P$16*List!$H1311)+Reference!P$17,0)</f>
        <v>894</v>
      </c>
      <c r="X1311" s="36">
        <f>ROUND((Reference!Q$16*List!$H1311)+Reference!Q$17,0)</f>
        <v>447</v>
      </c>
      <c r="Y1311" s="37"/>
      <c r="Z1311" s="4" t="str">
        <f t="shared" si="41"/>
        <v>LEELANAU, Michigan</v>
      </c>
      <c r="AA1311" s="38" t="s">
        <v>3970</v>
      </c>
      <c r="AB1311" s="38" t="s">
        <v>54</v>
      </c>
      <c r="AC1311" s="32" t="s">
        <v>3850</v>
      </c>
      <c r="AD1311" s="39"/>
      <c r="AE1311">
        <f t="shared" si="42"/>
        <v>0.82580000000000009</v>
      </c>
    </row>
    <row r="1312" spans="1:31" x14ac:dyDescent="0.35">
      <c r="A1312" s="28" t="s">
        <v>3971</v>
      </c>
      <c r="B1312" s="48" t="s">
        <v>3972</v>
      </c>
      <c r="C1312" s="49">
        <v>99923</v>
      </c>
      <c r="D1312" s="30" t="s">
        <v>144</v>
      </c>
      <c r="E1312" s="50" t="s">
        <v>3973</v>
      </c>
      <c r="F1312" s="55" t="s">
        <v>3850</v>
      </c>
      <c r="G1312" s="33" t="s">
        <v>64</v>
      </c>
      <c r="H1312" s="52">
        <v>0.82580000000000009</v>
      </c>
      <c r="I1312" s="35">
        <f>ROUND((Reference!B$16*List!$H1312)+Reference!B$17,0)</f>
        <v>977</v>
      </c>
      <c r="J1312" s="35">
        <f>ROUND((Reference!C$16*List!$H1312)+Reference!C$17,0)</f>
        <v>1457</v>
      </c>
      <c r="K1312" s="35">
        <f>ROUND((Reference!D$16*List!$H1312)+Reference!D$17,0)</f>
        <v>1746</v>
      </c>
      <c r="L1312" s="35">
        <f>ROUND((Reference!E$16*List!$H1312)+Reference!E$17,0)</f>
        <v>2158</v>
      </c>
      <c r="M1312" s="35">
        <f>ROUND((Reference!F$16*List!$H1312)+Reference!F$17,0)</f>
        <v>2249</v>
      </c>
      <c r="N1312" s="35">
        <f>ROUND((Reference!G$16*List!$H1312)+Reference!G$17,0)</f>
        <v>2545</v>
      </c>
      <c r="O1312" s="35">
        <f>ROUND((Reference!H$16*List!$H1312)+Reference!H$17,0)</f>
        <v>2643</v>
      </c>
      <c r="P1312" s="35">
        <f>ROUND((Reference!I$16*List!$H1312)+Reference!I$17,0)</f>
        <v>2747</v>
      </c>
      <c r="Q1312" s="35">
        <f>ROUND((Reference!J$16*List!$H1312)+Reference!J$17,0)</f>
        <v>3180</v>
      </c>
      <c r="R1312" s="35">
        <f>ROUND((Reference!K$16*List!$H1312)+Reference!K$17,0)</f>
        <v>3281</v>
      </c>
      <c r="S1312" s="35">
        <f>ROUND((Reference!L$16*List!$H1312)+Reference!L$17,0)</f>
        <v>3540</v>
      </c>
      <c r="T1312" s="35">
        <f>ROUND((Reference!M$16*List!$H1312)+Reference!M$17,0)</f>
        <v>4228</v>
      </c>
      <c r="U1312" s="35">
        <f>ROUND((Reference!N$16*List!$H1312)+Reference!N$17,0)</f>
        <v>17060</v>
      </c>
      <c r="V1312" s="36">
        <f>ROUND((Reference!O$16*List!$H1312)+Reference!O$17,0)</f>
        <v>634</v>
      </c>
      <c r="W1312" s="36">
        <f>ROUND((Reference!P$16*List!$H1312)+Reference!P$17,0)</f>
        <v>894</v>
      </c>
      <c r="X1312" s="36">
        <f>ROUND((Reference!Q$16*List!$H1312)+Reference!Q$17,0)</f>
        <v>447</v>
      </c>
      <c r="Y1312" s="37"/>
      <c r="Z1312" s="4" t="str">
        <f t="shared" si="41"/>
        <v>LENAWEE, Michigan</v>
      </c>
      <c r="AA1312" s="50" t="s">
        <v>3973</v>
      </c>
      <c r="AB1312" s="38" t="s">
        <v>54</v>
      </c>
      <c r="AC1312" s="43" t="s">
        <v>3850</v>
      </c>
      <c r="AD1312" s="45"/>
      <c r="AE1312">
        <f t="shared" si="42"/>
        <v>0.82580000000000009</v>
      </c>
    </row>
    <row r="1313" spans="1:31" x14ac:dyDescent="0.35">
      <c r="A1313" s="28" t="s">
        <v>3974</v>
      </c>
      <c r="B1313" s="48" t="s">
        <v>3975</v>
      </c>
      <c r="C1313" s="49">
        <v>47664</v>
      </c>
      <c r="D1313" s="30" t="s">
        <v>1746</v>
      </c>
      <c r="E1313" s="50" t="s">
        <v>2342</v>
      </c>
      <c r="F1313" s="54" t="s">
        <v>3850</v>
      </c>
      <c r="G1313" s="33" t="s">
        <v>53</v>
      </c>
      <c r="H1313" s="52">
        <v>0.89890000000000003</v>
      </c>
      <c r="I1313" s="35">
        <f>ROUND((Reference!B$16*List!$H1313)+Reference!B$17,0)</f>
        <v>1040</v>
      </c>
      <c r="J1313" s="35">
        <f>ROUND((Reference!C$16*List!$H1313)+Reference!C$17,0)</f>
        <v>1551</v>
      </c>
      <c r="K1313" s="35">
        <f>ROUND((Reference!D$16*List!$H1313)+Reference!D$17,0)</f>
        <v>1858</v>
      </c>
      <c r="L1313" s="35">
        <f>ROUND((Reference!E$16*List!$H1313)+Reference!E$17,0)</f>
        <v>2297</v>
      </c>
      <c r="M1313" s="35">
        <f>ROUND((Reference!F$16*List!$H1313)+Reference!F$17,0)</f>
        <v>2393</v>
      </c>
      <c r="N1313" s="35">
        <f>ROUND((Reference!G$16*List!$H1313)+Reference!G$17,0)</f>
        <v>2709</v>
      </c>
      <c r="O1313" s="35">
        <f>ROUND((Reference!H$16*List!$H1313)+Reference!H$17,0)</f>
        <v>2812</v>
      </c>
      <c r="P1313" s="35">
        <f>ROUND((Reference!I$16*List!$H1313)+Reference!I$17,0)</f>
        <v>2923</v>
      </c>
      <c r="Q1313" s="35">
        <f>ROUND((Reference!J$16*List!$H1313)+Reference!J$17,0)</f>
        <v>3384</v>
      </c>
      <c r="R1313" s="35">
        <f>ROUND((Reference!K$16*List!$H1313)+Reference!K$17,0)</f>
        <v>3491</v>
      </c>
      <c r="S1313" s="35">
        <f>ROUND((Reference!L$16*List!$H1313)+Reference!L$17,0)</f>
        <v>3767</v>
      </c>
      <c r="T1313" s="35">
        <f>ROUND((Reference!M$16*List!$H1313)+Reference!M$17,0)</f>
        <v>4499</v>
      </c>
      <c r="U1313" s="35">
        <f>ROUND((Reference!N$16*List!$H1313)+Reference!N$17,0)</f>
        <v>18154</v>
      </c>
      <c r="V1313" s="36">
        <f>ROUND((Reference!O$16*List!$H1313)+Reference!O$17,0)</f>
        <v>675</v>
      </c>
      <c r="W1313" s="36">
        <f>ROUND((Reference!P$16*List!$H1313)+Reference!P$17,0)</f>
        <v>951</v>
      </c>
      <c r="X1313" s="36">
        <f>ROUND((Reference!Q$16*List!$H1313)+Reference!Q$17,0)</f>
        <v>475</v>
      </c>
      <c r="Y1313" s="37"/>
      <c r="Z1313" s="4" t="str">
        <f t="shared" si="41"/>
        <v>LIVINGSTON, Michigan</v>
      </c>
      <c r="AA1313" s="50" t="s">
        <v>2342</v>
      </c>
      <c r="AB1313" s="38" t="s">
        <v>54</v>
      </c>
      <c r="AC1313" s="43" t="s">
        <v>3850</v>
      </c>
      <c r="AD1313" s="45"/>
      <c r="AE1313">
        <f t="shared" si="42"/>
        <v>0.89890000000000003</v>
      </c>
    </row>
    <row r="1314" spans="1:31" x14ac:dyDescent="0.35">
      <c r="A1314" s="28" t="s">
        <v>3976</v>
      </c>
      <c r="B1314" s="48" t="s">
        <v>3977</v>
      </c>
      <c r="C1314" s="49">
        <v>99923</v>
      </c>
      <c r="D1314" s="30" t="s">
        <v>144</v>
      </c>
      <c r="E1314" s="50" t="s">
        <v>3978</v>
      </c>
      <c r="F1314" s="55" t="s">
        <v>3850</v>
      </c>
      <c r="G1314" s="33" t="s">
        <v>64</v>
      </c>
      <c r="H1314" s="34">
        <v>0.82580000000000009</v>
      </c>
      <c r="I1314" s="35">
        <f>ROUND((Reference!B$16*List!$H1314)+Reference!B$17,0)</f>
        <v>977</v>
      </c>
      <c r="J1314" s="35">
        <f>ROUND((Reference!C$16*List!$H1314)+Reference!C$17,0)</f>
        <v>1457</v>
      </c>
      <c r="K1314" s="35">
        <f>ROUND((Reference!D$16*List!$H1314)+Reference!D$17,0)</f>
        <v>1746</v>
      </c>
      <c r="L1314" s="35">
        <f>ROUND((Reference!E$16*List!$H1314)+Reference!E$17,0)</f>
        <v>2158</v>
      </c>
      <c r="M1314" s="35">
        <f>ROUND((Reference!F$16*List!$H1314)+Reference!F$17,0)</f>
        <v>2249</v>
      </c>
      <c r="N1314" s="35">
        <f>ROUND((Reference!G$16*List!$H1314)+Reference!G$17,0)</f>
        <v>2545</v>
      </c>
      <c r="O1314" s="35">
        <f>ROUND((Reference!H$16*List!$H1314)+Reference!H$17,0)</f>
        <v>2643</v>
      </c>
      <c r="P1314" s="35">
        <f>ROUND((Reference!I$16*List!$H1314)+Reference!I$17,0)</f>
        <v>2747</v>
      </c>
      <c r="Q1314" s="35">
        <f>ROUND((Reference!J$16*List!$H1314)+Reference!J$17,0)</f>
        <v>3180</v>
      </c>
      <c r="R1314" s="35">
        <f>ROUND((Reference!K$16*List!$H1314)+Reference!K$17,0)</f>
        <v>3281</v>
      </c>
      <c r="S1314" s="35">
        <f>ROUND((Reference!L$16*List!$H1314)+Reference!L$17,0)</f>
        <v>3540</v>
      </c>
      <c r="T1314" s="35">
        <f>ROUND((Reference!M$16*List!$H1314)+Reference!M$17,0)</f>
        <v>4228</v>
      </c>
      <c r="U1314" s="35">
        <f>ROUND((Reference!N$16*List!$H1314)+Reference!N$17,0)</f>
        <v>17060</v>
      </c>
      <c r="V1314" s="36">
        <f>ROUND((Reference!O$16*List!$H1314)+Reference!O$17,0)</f>
        <v>634</v>
      </c>
      <c r="W1314" s="36">
        <f>ROUND((Reference!P$16*List!$H1314)+Reference!P$17,0)</f>
        <v>894</v>
      </c>
      <c r="X1314" s="36">
        <f>ROUND((Reference!Q$16*List!$H1314)+Reference!Q$17,0)</f>
        <v>447</v>
      </c>
      <c r="Y1314" s="37"/>
      <c r="Z1314" s="4" t="str">
        <f t="shared" si="41"/>
        <v>LUCE, Michigan</v>
      </c>
      <c r="AA1314" s="38" t="s">
        <v>3978</v>
      </c>
      <c r="AB1314" s="38" t="s">
        <v>54</v>
      </c>
      <c r="AC1314" s="32" t="s">
        <v>3850</v>
      </c>
      <c r="AD1314" s="39"/>
      <c r="AE1314">
        <f t="shared" si="42"/>
        <v>0.82580000000000009</v>
      </c>
    </row>
    <row r="1315" spans="1:31" x14ac:dyDescent="0.35">
      <c r="A1315" s="28" t="s">
        <v>3979</v>
      </c>
      <c r="B1315" s="48" t="s">
        <v>3980</v>
      </c>
      <c r="C1315" s="51">
        <v>99923</v>
      </c>
      <c r="D1315" s="30" t="s">
        <v>144</v>
      </c>
      <c r="E1315" s="38" t="s">
        <v>3981</v>
      </c>
      <c r="F1315" s="55" t="s">
        <v>3850</v>
      </c>
      <c r="G1315" s="33" t="s">
        <v>64</v>
      </c>
      <c r="H1315" s="52">
        <v>0.82580000000000009</v>
      </c>
      <c r="I1315" s="35">
        <f>ROUND((Reference!B$16*List!$H1315)+Reference!B$17,0)</f>
        <v>977</v>
      </c>
      <c r="J1315" s="35">
        <f>ROUND((Reference!C$16*List!$H1315)+Reference!C$17,0)</f>
        <v>1457</v>
      </c>
      <c r="K1315" s="35">
        <f>ROUND((Reference!D$16*List!$H1315)+Reference!D$17,0)</f>
        <v>1746</v>
      </c>
      <c r="L1315" s="35">
        <f>ROUND((Reference!E$16*List!$H1315)+Reference!E$17,0)</f>
        <v>2158</v>
      </c>
      <c r="M1315" s="35">
        <f>ROUND((Reference!F$16*List!$H1315)+Reference!F$17,0)</f>
        <v>2249</v>
      </c>
      <c r="N1315" s="35">
        <f>ROUND((Reference!G$16*List!$H1315)+Reference!G$17,0)</f>
        <v>2545</v>
      </c>
      <c r="O1315" s="35">
        <f>ROUND((Reference!H$16*List!$H1315)+Reference!H$17,0)</f>
        <v>2643</v>
      </c>
      <c r="P1315" s="35">
        <f>ROUND((Reference!I$16*List!$H1315)+Reference!I$17,0)</f>
        <v>2747</v>
      </c>
      <c r="Q1315" s="35">
        <f>ROUND((Reference!J$16*List!$H1315)+Reference!J$17,0)</f>
        <v>3180</v>
      </c>
      <c r="R1315" s="35">
        <f>ROUND((Reference!K$16*List!$H1315)+Reference!K$17,0)</f>
        <v>3281</v>
      </c>
      <c r="S1315" s="35">
        <f>ROUND((Reference!L$16*List!$H1315)+Reference!L$17,0)</f>
        <v>3540</v>
      </c>
      <c r="T1315" s="35">
        <f>ROUND((Reference!M$16*List!$H1315)+Reference!M$17,0)</f>
        <v>4228</v>
      </c>
      <c r="U1315" s="35">
        <f>ROUND((Reference!N$16*List!$H1315)+Reference!N$17,0)</f>
        <v>17060</v>
      </c>
      <c r="V1315" s="36">
        <f>ROUND((Reference!O$16*List!$H1315)+Reference!O$17,0)</f>
        <v>634</v>
      </c>
      <c r="W1315" s="36">
        <f>ROUND((Reference!P$16*List!$H1315)+Reference!P$17,0)</f>
        <v>894</v>
      </c>
      <c r="X1315" s="36">
        <f>ROUND((Reference!Q$16*List!$H1315)+Reference!Q$17,0)</f>
        <v>447</v>
      </c>
      <c r="Y1315" s="37"/>
      <c r="Z1315" s="4" t="str">
        <f t="shared" si="41"/>
        <v>MACKINAC, Michigan</v>
      </c>
      <c r="AA1315" s="50" t="s">
        <v>3981</v>
      </c>
      <c r="AB1315" s="38" t="s">
        <v>54</v>
      </c>
      <c r="AC1315" s="43" t="s">
        <v>3850</v>
      </c>
      <c r="AD1315" s="45"/>
      <c r="AE1315">
        <f t="shared" si="42"/>
        <v>0.82580000000000009</v>
      </c>
    </row>
    <row r="1316" spans="1:31" x14ac:dyDescent="0.35">
      <c r="A1316" s="28" t="s">
        <v>3982</v>
      </c>
      <c r="B1316" s="48" t="s">
        <v>3983</v>
      </c>
      <c r="C1316" s="49">
        <v>47664</v>
      </c>
      <c r="D1316" s="30" t="s">
        <v>1746</v>
      </c>
      <c r="E1316" s="50" t="s">
        <v>3984</v>
      </c>
      <c r="F1316" s="54" t="s">
        <v>3850</v>
      </c>
      <c r="G1316" s="33" t="s">
        <v>53</v>
      </c>
      <c r="H1316" s="52">
        <v>0.89890000000000003</v>
      </c>
      <c r="I1316" s="35">
        <f>ROUND((Reference!B$16*List!$H1316)+Reference!B$17,0)</f>
        <v>1040</v>
      </c>
      <c r="J1316" s="35">
        <f>ROUND((Reference!C$16*List!$H1316)+Reference!C$17,0)</f>
        <v>1551</v>
      </c>
      <c r="K1316" s="35">
        <f>ROUND((Reference!D$16*List!$H1316)+Reference!D$17,0)</f>
        <v>1858</v>
      </c>
      <c r="L1316" s="35">
        <f>ROUND((Reference!E$16*List!$H1316)+Reference!E$17,0)</f>
        <v>2297</v>
      </c>
      <c r="M1316" s="35">
        <f>ROUND((Reference!F$16*List!$H1316)+Reference!F$17,0)</f>
        <v>2393</v>
      </c>
      <c r="N1316" s="35">
        <f>ROUND((Reference!G$16*List!$H1316)+Reference!G$17,0)</f>
        <v>2709</v>
      </c>
      <c r="O1316" s="35">
        <f>ROUND((Reference!H$16*List!$H1316)+Reference!H$17,0)</f>
        <v>2812</v>
      </c>
      <c r="P1316" s="35">
        <f>ROUND((Reference!I$16*List!$H1316)+Reference!I$17,0)</f>
        <v>2923</v>
      </c>
      <c r="Q1316" s="35">
        <f>ROUND((Reference!J$16*List!$H1316)+Reference!J$17,0)</f>
        <v>3384</v>
      </c>
      <c r="R1316" s="35">
        <f>ROUND((Reference!K$16*List!$H1316)+Reference!K$17,0)</f>
        <v>3491</v>
      </c>
      <c r="S1316" s="35">
        <f>ROUND((Reference!L$16*List!$H1316)+Reference!L$17,0)</f>
        <v>3767</v>
      </c>
      <c r="T1316" s="35">
        <f>ROUND((Reference!M$16*List!$H1316)+Reference!M$17,0)</f>
        <v>4499</v>
      </c>
      <c r="U1316" s="35">
        <f>ROUND((Reference!N$16*List!$H1316)+Reference!N$17,0)</f>
        <v>18154</v>
      </c>
      <c r="V1316" s="36">
        <f>ROUND((Reference!O$16*List!$H1316)+Reference!O$17,0)</f>
        <v>675</v>
      </c>
      <c r="W1316" s="36">
        <f>ROUND((Reference!P$16*List!$H1316)+Reference!P$17,0)</f>
        <v>951</v>
      </c>
      <c r="X1316" s="36">
        <f>ROUND((Reference!Q$16*List!$H1316)+Reference!Q$17,0)</f>
        <v>475</v>
      </c>
      <c r="Y1316" s="37"/>
      <c r="Z1316" s="4" t="str">
        <f t="shared" si="41"/>
        <v>MACOMB, Michigan</v>
      </c>
      <c r="AA1316" s="50" t="s">
        <v>3984</v>
      </c>
      <c r="AB1316" s="38" t="s">
        <v>54</v>
      </c>
      <c r="AC1316" s="43" t="s">
        <v>3850</v>
      </c>
      <c r="AD1316" s="45"/>
      <c r="AE1316">
        <f t="shared" si="42"/>
        <v>0.89890000000000003</v>
      </c>
    </row>
    <row r="1317" spans="1:31" x14ac:dyDescent="0.35">
      <c r="A1317" s="28" t="s">
        <v>3985</v>
      </c>
      <c r="B1317" s="48" t="s">
        <v>3986</v>
      </c>
      <c r="C1317" s="49">
        <v>99923</v>
      </c>
      <c r="D1317" s="30" t="s">
        <v>144</v>
      </c>
      <c r="E1317" s="50" t="s">
        <v>3987</v>
      </c>
      <c r="F1317" s="55" t="s">
        <v>3850</v>
      </c>
      <c r="G1317" s="33" t="s">
        <v>64</v>
      </c>
      <c r="H1317" s="34">
        <v>0.82580000000000009</v>
      </c>
      <c r="I1317" s="35">
        <f>ROUND((Reference!B$16*List!$H1317)+Reference!B$17,0)</f>
        <v>977</v>
      </c>
      <c r="J1317" s="35">
        <f>ROUND((Reference!C$16*List!$H1317)+Reference!C$17,0)</f>
        <v>1457</v>
      </c>
      <c r="K1317" s="35">
        <f>ROUND((Reference!D$16*List!$H1317)+Reference!D$17,0)</f>
        <v>1746</v>
      </c>
      <c r="L1317" s="35">
        <f>ROUND((Reference!E$16*List!$H1317)+Reference!E$17,0)</f>
        <v>2158</v>
      </c>
      <c r="M1317" s="35">
        <f>ROUND((Reference!F$16*List!$H1317)+Reference!F$17,0)</f>
        <v>2249</v>
      </c>
      <c r="N1317" s="35">
        <f>ROUND((Reference!G$16*List!$H1317)+Reference!G$17,0)</f>
        <v>2545</v>
      </c>
      <c r="O1317" s="35">
        <f>ROUND((Reference!H$16*List!$H1317)+Reference!H$17,0)</f>
        <v>2643</v>
      </c>
      <c r="P1317" s="35">
        <f>ROUND((Reference!I$16*List!$H1317)+Reference!I$17,0)</f>
        <v>2747</v>
      </c>
      <c r="Q1317" s="35">
        <f>ROUND((Reference!J$16*List!$H1317)+Reference!J$17,0)</f>
        <v>3180</v>
      </c>
      <c r="R1317" s="35">
        <f>ROUND((Reference!K$16*List!$H1317)+Reference!K$17,0)</f>
        <v>3281</v>
      </c>
      <c r="S1317" s="35">
        <f>ROUND((Reference!L$16*List!$H1317)+Reference!L$17,0)</f>
        <v>3540</v>
      </c>
      <c r="T1317" s="35">
        <f>ROUND((Reference!M$16*List!$H1317)+Reference!M$17,0)</f>
        <v>4228</v>
      </c>
      <c r="U1317" s="35">
        <f>ROUND((Reference!N$16*List!$H1317)+Reference!N$17,0)</f>
        <v>17060</v>
      </c>
      <c r="V1317" s="36">
        <f>ROUND((Reference!O$16*List!$H1317)+Reference!O$17,0)</f>
        <v>634</v>
      </c>
      <c r="W1317" s="36">
        <f>ROUND((Reference!P$16*List!$H1317)+Reference!P$17,0)</f>
        <v>894</v>
      </c>
      <c r="X1317" s="36">
        <f>ROUND((Reference!Q$16*List!$H1317)+Reference!Q$17,0)</f>
        <v>447</v>
      </c>
      <c r="Y1317" s="37"/>
      <c r="Z1317" s="4" t="str">
        <f t="shared" si="41"/>
        <v>MANISTEE, Michigan</v>
      </c>
      <c r="AA1317" s="38" t="s">
        <v>3987</v>
      </c>
      <c r="AB1317" s="38" t="s">
        <v>54</v>
      </c>
      <c r="AC1317" s="32" t="s">
        <v>3850</v>
      </c>
      <c r="AD1317" s="39"/>
      <c r="AE1317">
        <f t="shared" si="42"/>
        <v>0.82580000000000009</v>
      </c>
    </row>
    <row r="1318" spans="1:31" x14ac:dyDescent="0.35">
      <c r="A1318" s="28" t="s">
        <v>3988</v>
      </c>
      <c r="B1318" s="48" t="s">
        <v>3989</v>
      </c>
      <c r="C1318" s="51">
        <v>99923</v>
      </c>
      <c r="D1318" s="30" t="s">
        <v>144</v>
      </c>
      <c r="E1318" s="38" t="s">
        <v>3990</v>
      </c>
      <c r="F1318" s="55" t="s">
        <v>3850</v>
      </c>
      <c r="G1318" s="33" t="s">
        <v>64</v>
      </c>
      <c r="H1318" s="52">
        <v>0.82580000000000009</v>
      </c>
      <c r="I1318" s="35">
        <f>ROUND((Reference!B$16*List!$H1318)+Reference!B$17,0)</f>
        <v>977</v>
      </c>
      <c r="J1318" s="35">
        <f>ROUND((Reference!C$16*List!$H1318)+Reference!C$17,0)</f>
        <v>1457</v>
      </c>
      <c r="K1318" s="35">
        <f>ROUND((Reference!D$16*List!$H1318)+Reference!D$17,0)</f>
        <v>1746</v>
      </c>
      <c r="L1318" s="35">
        <f>ROUND((Reference!E$16*List!$H1318)+Reference!E$17,0)</f>
        <v>2158</v>
      </c>
      <c r="M1318" s="35">
        <f>ROUND((Reference!F$16*List!$H1318)+Reference!F$17,0)</f>
        <v>2249</v>
      </c>
      <c r="N1318" s="35">
        <f>ROUND((Reference!G$16*List!$H1318)+Reference!G$17,0)</f>
        <v>2545</v>
      </c>
      <c r="O1318" s="35">
        <f>ROUND((Reference!H$16*List!$H1318)+Reference!H$17,0)</f>
        <v>2643</v>
      </c>
      <c r="P1318" s="35">
        <f>ROUND((Reference!I$16*List!$H1318)+Reference!I$17,0)</f>
        <v>2747</v>
      </c>
      <c r="Q1318" s="35">
        <f>ROUND((Reference!J$16*List!$H1318)+Reference!J$17,0)</f>
        <v>3180</v>
      </c>
      <c r="R1318" s="35">
        <f>ROUND((Reference!K$16*List!$H1318)+Reference!K$17,0)</f>
        <v>3281</v>
      </c>
      <c r="S1318" s="35">
        <f>ROUND((Reference!L$16*List!$H1318)+Reference!L$17,0)</f>
        <v>3540</v>
      </c>
      <c r="T1318" s="35">
        <f>ROUND((Reference!M$16*List!$H1318)+Reference!M$17,0)</f>
        <v>4228</v>
      </c>
      <c r="U1318" s="35">
        <f>ROUND((Reference!N$16*List!$H1318)+Reference!N$17,0)</f>
        <v>17060</v>
      </c>
      <c r="V1318" s="36">
        <f>ROUND((Reference!O$16*List!$H1318)+Reference!O$17,0)</f>
        <v>634</v>
      </c>
      <c r="W1318" s="36">
        <f>ROUND((Reference!P$16*List!$H1318)+Reference!P$17,0)</f>
        <v>894</v>
      </c>
      <c r="X1318" s="36">
        <f>ROUND((Reference!Q$16*List!$H1318)+Reference!Q$17,0)</f>
        <v>447</v>
      </c>
      <c r="Y1318" s="37"/>
      <c r="Z1318" s="4" t="str">
        <f t="shared" si="41"/>
        <v>MARQUETTE, Michigan</v>
      </c>
      <c r="AA1318" s="50" t="s">
        <v>3990</v>
      </c>
      <c r="AB1318" s="38" t="s">
        <v>54</v>
      </c>
      <c r="AC1318" s="43" t="s">
        <v>3850</v>
      </c>
      <c r="AD1318" s="45"/>
      <c r="AE1318">
        <f t="shared" si="42"/>
        <v>0.82580000000000009</v>
      </c>
    </row>
    <row r="1319" spans="1:31" x14ac:dyDescent="0.35">
      <c r="A1319" s="28" t="s">
        <v>3991</v>
      </c>
      <c r="B1319" s="48" t="s">
        <v>3992</v>
      </c>
      <c r="C1319" s="51">
        <v>99923</v>
      </c>
      <c r="D1319" s="30" t="s">
        <v>144</v>
      </c>
      <c r="E1319" s="38" t="s">
        <v>2367</v>
      </c>
      <c r="F1319" s="55" t="s">
        <v>3850</v>
      </c>
      <c r="G1319" s="33" t="s">
        <v>64</v>
      </c>
      <c r="H1319" s="52">
        <v>0.82580000000000009</v>
      </c>
      <c r="I1319" s="35">
        <f>ROUND((Reference!B$16*List!$H1319)+Reference!B$17,0)</f>
        <v>977</v>
      </c>
      <c r="J1319" s="35">
        <f>ROUND((Reference!C$16*List!$H1319)+Reference!C$17,0)</f>
        <v>1457</v>
      </c>
      <c r="K1319" s="35">
        <f>ROUND((Reference!D$16*List!$H1319)+Reference!D$17,0)</f>
        <v>1746</v>
      </c>
      <c r="L1319" s="35">
        <f>ROUND((Reference!E$16*List!$H1319)+Reference!E$17,0)</f>
        <v>2158</v>
      </c>
      <c r="M1319" s="35">
        <f>ROUND((Reference!F$16*List!$H1319)+Reference!F$17,0)</f>
        <v>2249</v>
      </c>
      <c r="N1319" s="35">
        <f>ROUND((Reference!G$16*List!$H1319)+Reference!G$17,0)</f>
        <v>2545</v>
      </c>
      <c r="O1319" s="35">
        <f>ROUND((Reference!H$16*List!$H1319)+Reference!H$17,0)</f>
        <v>2643</v>
      </c>
      <c r="P1319" s="35">
        <f>ROUND((Reference!I$16*List!$H1319)+Reference!I$17,0)</f>
        <v>2747</v>
      </c>
      <c r="Q1319" s="35">
        <f>ROUND((Reference!J$16*List!$H1319)+Reference!J$17,0)</f>
        <v>3180</v>
      </c>
      <c r="R1319" s="35">
        <f>ROUND((Reference!K$16*List!$H1319)+Reference!K$17,0)</f>
        <v>3281</v>
      </c>
      <c r="S1319" s="35">
        <f>ROUND((Reference!L$16*List!$H1319)+Reference!L$17,0)</f>
        <v>3540</v>
      </c>
      <c r="T1319" s="35">
        <f>ROUND((Reference!M$16*List!$H1319)+Reference!M$17,0)</f>
        <v>4228</v>
      </c>
      <c r="U1319" s="35">
        <f>ROUND((Reference!N$16*List!$H1319)+Reference!N$17,0)</f>
        <v>17060</v>
      </c>
      <c r="V1319" s="36">
        <f>ROUND((Reference!O$16*List!$H1319)+Reference!O$17,0)</f>
        <v>634</v>
      </c>
      <c r="W1319" s="36">
        <f>ROUND((Reference!P$16*List!$H1319)+Reference!P$17,0)</f>
        <v>894</v>
      </c>
      <c r="X1319" s="36">
        <f>ROUND((Reference!Q$16*List!$H1319)+Reference!Q$17,0)</f>
        <v>447</v>
      </c>
      <c r="Y1319" s="37"/>
      <c r="Z1319" s="4" t="str">
        <f t="shared" si="41"/>
        <v>MASON, Michigan</v>
      </c>
      <c r="AA1319" s="50" t="s">
        <v>2367</v>
      </c>
      <c r="AB1319" s="38" t="s">
        <v>54</v>
      </c>
      <c r="AC1319" s="43" t="s">
        <v>3850</v>
      </c>
      <c r="AD1319" s="45"/>
      <c r="AE1319">
        <f t="shared" si="42"/>
        <v>0.82580000000000009</v>
      </c>
    </row>
    <row r="1320" spans="1:31" x14ac:dyDescent="0.35">
      <c r="A1320" s="28" t="s">
        <v>3993</v>
      </c>
      <c r="B1320" s="48" t="s">
        <v>3994</v>
      </c>
      <c r="C1320" s="49">
        <v>99923</v>
      </c>
      <c r="D1320" s="30" t="s">
        <v>144</v>
      </c>
      <c r="E1320" s="50" t="s">
        <v>3995</v>
      </c>
      <c r="F1320" s="55" t="s">
        <v>3850</v>
      </c>
      <c r="G1320" s="33" t="s">
        <v>64</v>
      </c>
      <c r="H1320" s="52">
        <v>0.82580000000000009</v>
      </c>
      <c r="I1320" s="35">
        <f>ROUND((Reference!B$16*List!$H1320)+Reference!B$17,0)</f>
        <v>977</v>
      </c>
      <c r="J1320" s="35">
        <f>ROUND((Reference!C$16*List!$H1320)+Reference!C$17,0)</f>
        <v>1457</v>
      </c>
      <c r="K1320" s="35">
        <f>ROUND((Reference!D$16*List!$H1320)+Reference!D$17,0)</f>
        <v>1746</v>
      </c>
      <c r="L1320" s="35">
        <f>ROUND((Reference!E$16*List!$H1320)+Reference!E$17,0)</f>
        <v>2158</v>
      </c>
      <c r="M1320" s="35">
        <f>ROUND((Reference!F$16*List!$H1320)+Reference!F$17,0)</f>
        <v>2249</v>
      </c>
      <c r="N1320" s="35">
        <f>ROUND((Reference!G$16*List!$H1320)+Reference!G$17,0)</f>
        <v>2545</v>
      </c>
      <c r="O1320" s="35">
        <f>ROUND((Reference!H$16*List!$H1320)+Reference!H$17,0)</f>
        <v>2643</v>
      </c>
      <c r="P1320" s="35">
        <f>ROUND((Reference!I$16*List!$H1320)+Reference!I$17,0)</f>
        <v>2747</v>
      </c>
      <c r="Q1320" s="35">
        <f>ROUND((Reference!J$16*List!$H1320)+Reference!J$17,0)</f>
        <v>3180</v>
      </c>
      <c r="R1320" s="35">
        <f>ROUND((Reference!K$16*List!$H1320)+Reference!K$17,0)</f>
        <v>3281</v>
      </c>
      <c r="S1320" s="35">
        <f>ROUND((Reference!L$16*List!$H1320)+Reference!L$17,0)</f>
        <v>3540</v>
      </c>
      <c r="T1320" s="35">
        <f>ROUND((Reference!M$16*List!$H1320)+Reference!M$17,0)</f>
        <v>4228</v>
      </c>
      <c r="U1320" s="35">
        <f>ROUND((Reference!N$16*List!$H1320)+Reference!N$17,0)</f>
        <v>17060</v>
      </c>
      <c r="V1320" s="36">
        <f>ROUND((Reference!O$16*List!$H1320)+Reference!O$17,0)</f>
        <v>634</v>
      </c>
      <c r="W1320" s="36">
        <f>ROUND((Reference!P$16*List!$H1320)+Reference!P$17,0)</f>
        <v>894</v>
      </c>
      <c r="X1320" s="36">
        <f>ROUND((Reference!Q$16*List!$H1320)+Reference!Q$17,0)</f>
        <v>447</v>
      </c>
      <c r="Y1320" s="37"/>
      <c r="Z1320" s="4" t="str">
        <f t="shared" si="41"/>
        <v>MECOSTA, Michigan</v>
      </c>
      <c r="AA1320" s="50" t="s">
        <v>3995</v>
      </c>
      <c r="AB1320" s="38" t="s">
        <v>54</v>
      </c>
      <c r="AC1320" s="43" t="s">
        <v>3850</v>
      </c>
      <c r="AD1320" s="45"/>
      <c r="AE1320">
        <f t="shared" si="42"/>
        <v>0.82580000000000009</v>
      </c>
    </row>
    <row r="1321" spans="1:31" x14ac:dyDescent="0.35">
      <c r="A1321" s="28" t="s">
        <v>3996</v>
      </c>
      <c r="B1321" s="48" t="s">
        <v>3997</v>
      </c>
      <c r="C1321" s="49">
        <v>99923</v>
      </c>
      <c r="D1321" s="30" t="s">
        <v>144</v>
      </c>
      <c r="E1321" s="50" t="s">
        <v>3998</v>
      </c>
      <c r="F1321" s="55" t="s">
        <v>3850</v>
      </c>
      <c r="G1321" s="33" t="s">
        <v>64</v>
      </c>
      <c r="H1321" s="52">
        <v>0.82580000000000009</v>
      </c>
      <c r="I1321" s="35">
        <f>ROUND((Reference!B$16*List!$H1321)+Reference!B$17,0)</f>
        <v>977</v>
      </c>
      <c r="J1321" s="35">
        <f>ROUND((Reference!C$16*List!$H1321)+Reference!C$17,0)</f>
        <v>1457</v>
      </c>
      <c r="K1321" s="35">
        <f>ROUND((Reference!D$16*List!$H1321)+Reference!D$17,0)</f>
        <v>1746</v>
      </c>
      <c r="L1321" s="35">
        <f>ROUND((Reference!E$16*List!$H1321)+Reference!E$17,0)</f>
        <v>2158</v>
      </c>
      <c r="M1321" s="35">
        <f>ROUND((Reference!F$16*List!$H1321)+Reference!F$17,0)</f>
        <v>2249</v>
      </c>
      <c r="N1321" s="35">
        <f>ROUND((Reference!G$16*List!$H1321)+Reference!G$17,0)</f>
        <v>2545</v>
      </c>
      <c r="O1321" s="35">
        <f>ROUND((Reference!H$16*List!$H1321)+Reference!H$17,0)</f>
        <v>2643</v>
      </c>
      <c r="P1321" s="35">
        <f>ROUND((Reference!I$16*List!$H1321)+Reference!I$17,0)</f>
        <v>2747</v>
      </c>
      <c r="Q1321" s="35">
        <f>ROUND((Reference!J$16*List!$H1321)+Reference!J$17,0)</f>
        <v>3180</v>
      </c>
      <c r="R1321" s="35">
        <f>ROUND((Reference!K$16*List!$H1321)+Reference!K$17,0)</f>
        <v>3281</v>
      </c>
      <c r="S1321" s="35">
        <f>ROUND((Reference!L$16*List!$H1321)+Reference!L$17,0)</f>
        <v>3540</v>
      </c>
      <c r="T1321" s="35">
        <f>ROUND((Reference!M$16*List!$H1321)+Reference!M$17,0)</f>
        <v>4228</v>
      </c>
      <c r="U1321" s="35">
        <f>ROUND((Reference!N$16*List!$H1321)+Reference!N$17,0)</f>
        <v>17060</v>
      </c>
      <c r="V1321" s="36">
        <f>ROUND((Reference!O$16*List!$H1321)+Reference!O$17,0)</f>
        <v>634</v>
      </c>
      <c r="W1321" s="36">
        <f>ROUND((Reference!P$16*List!$H1321)+Reference!P$17,0)</f>
        <v>894</v>
      </c>
      <c r="X1321" s="36">
        <f>ROUND((Reference!Q$16*List!$H1321)+Reference!Q$17,0)</f>
        <v>447</v>
      </c>
      <c r="Y1321" s="37"/>
      <c r="Z1321" s="4" t="str">
        <f t="shared" si="41"/>
        <v>MENOMINEE, Michigan</v>
      </c>
      <c r="AA1321" s="50" t="s">
        <v>3998</v>
      </c>
      <c r="AB1321" s="38" t="s">
        <v>54</v>
      </c>
      <c r="AC1321" s="43" t="s">
        <v>3850</v>
      </c>
      <c r="AD1321" s="45"/>
      <c r="AE1321">
        <f t="shared" si="42"/>
        <v>0.82580000000000009</v>
      </c>
    </row>
    <row r="1322" spans="1:31" x14ac:dyDescent="0.35">
      <c r="A1322" s="28" t="s">
        <v>3999</v>
      </c>
      <c r="B1322" s="48" t="s">
        <v>4000</v>
      </c>
      <c r="C1322" s="49">
        <v>33220</v>
      </c>
      <c r="D1322" s="30" t="s">
        <v>1201</v>
      </c>
      <c r="E1322" s="50" t="s">
        <v>4001</v>
      </c>
      <c r="F1322" s="54" t="s">
        <v>3850</v>
      </c>
      <c r="G1322" s="33" t="s">
        <v>53</v>
      </c>
      <c r="H1322" s="52">
        <v>0.9215000000000001</v>
      </c>
      <c r="I1322" s="35">
        <f>ROUND((Reference!B$16*List!$H1322)+Reference!B$17,0)</f>
        <v>1059</v>
      </c>
      <c r="J1322" s="35">
        <f>ROUND((Reference!C$16*List!$H1322)+Reference!C$17,0)</f>
        <v>1579</v>
      </c>
      <c r="K1322" s="35">
        <f>ROUND((Reference!D$16*List!$H1322)+Reference!D$17,0)</f>
        <v>1892</v>
      </c>
      <c r="L1322" s="35">
        <f>ROUND((Reference!E$16*List!$H1322)+Reference!E$17,0)</f>
        <v>2339</v>
      </c>
      <c r="M1322" s="35">
        <f>ROUND((Reference!F$16*List!$H1322)+Reference!F$17,0)</f>
        <v>2437</v>
      </c>
      <c r="N1322" s="35">
        <f>ROUND((Reference!G$16*List!$H1322)+Reference!G$17,0)</f>
        <v>2759</v>
      </c>
      <c r="O1322" s="35">
        <f>ROUND((Reference!H$16*List!$H1322)+Reference!H$17,0)</f>
        <v>2865</v>
      </c>
      <c r="P1322" s="35">
        <f>ROUND((Reference!I$16*List!$H1322)+Reference!I$17,0)</f>
        <v>2977</v>
      </c>
      <c r="Q1322" s="35">
        <f>ROUND((Reference!J$16*List!$H1322)+Reference!J$17,0)</f>
        <v>3447</v>
      </c>
      <c r="R1322" s="35">
        <f>ROUND((Reference!K$16*List!$H1322)+Reference!K$17,0)</f>
        <v>3557</v>
      </c>
      <c r="S1322" s="35">
        <f>ROUND((Reference!L$16*List!$H1322)+Reference!L$17,0)</f>
        <v>3838</v>
      </c>
      <c r="T1322" s="35">
        <f>ROUND((Reference!M$16*List!$H1322)+Reference!M$17,0)</f>
        <v>4583</v>
      </c>
      <c r="U1322" s="35">
        <f>ROUND((Reference!N$16*List!$H1322)+Reference!N$17,0)</f>
        <v>18492</v>
      </c>
      <c r="V1322" s="36">
        <f>ROUND((Reference!O$16*List!$H1322)+Reference!O$17,0)</f>
        <v>687</v>
      </c>
      <c r="W1322" s="36">
        <f>ROUND((Reference!P$16*List!$H1322)+Reference!P$17,0)</f>
        <v>969</v>
      </c>
      <c r="X1322" s="36">
        <f>ROUND((Reference!Q$16*List!$H1322)+Reference!Q$17,0)</f>
        <v>484</v>
      </c>
      <c r="Y1322" s="37"/>
      <c r="Z1322" s="4" t="str">
        <f t="shared" si="41"/>
        <v>MIDLAND, Michigan</v>
      </c>
      <c r="AA1322" s="50" t="s">
        <v>4001</v>
      </c>
      <c r="AB1322" s="38" t="s">
        <v>54</v>
      </c>
      <c r="AC1322" s="43" t="s">
        <v>3850</v>
      </c>
      <c r="AD1322" s="45"/>
      <c r="AE1322">
        <f t="shared" si="42"/>
        <v>0.9215000000000001</v>
      </c>
    </row>
    <row r="1323" spans="1:31" x14ac:dyDescent="0.35">
      <c r="A1323" s="28" t="s">
        <v>4002</v>
      </c>
      <c r="B1323" s="48" t="s">
        <v>4003</v>
      </c>
      <c r="C1323" s="49">
        <v>99923</v>
      </c>
      <c r="D1323" s="30" t="s">
        <v>144</v>
      </c>
      <c r="E1323" s="50" t="s">
        <v>4004</v>
      </c>
      <c r="F1323" s="55" t="s">
        <v>3850</v>
      </c>
      <c r="G1323" s="33" t="s">
        <v>64</v>
      </c>
      <c r="H1323" s="34">
        <v>0.82580000000000009</v>
      </c>
      <c r="I1323" s="35">
        <f>ROUND((Reference!B$16*List!$H1323)+Reference!B$17,0)</f>
        <v>977</v>
      </c>
      <c r="J1323" s="35">
        <f>ROUND((Reference!C$16*List!$H1323)+Reference!C$17,0)</f>
        <v>1457</v>
      </c>
      <c r="K1323" s="35">
        <f>ROUND((Reference!D$16*List!$H1323)+Reference!D$17,0)</f>
        <v>1746</v>
      </c>
      <c r="L1323" s="35">
        <f>ROUND((Reference!E$16*List!$H1323)+Reference!E$17,0)</f>
        <v>2158</v>
      </c>
      <c r="M1323" s="35">
        <f>ROUND((Reference!F$16*List!$H1323)+Reference!F$17,0)</f>
        <v>2249</v>
      </c>
      <c r="N1323" s="35">
        <f>ROUND((Reference!G$16*List!$H1323)+Reference!G$17,0)</f>
        <v>2545</v>
      </c>
      <c r="O1323" s="35">
        <f>ROUND((Reference!H$16*List!$H1323)+Reference!H$17,0)</f>
        <v>2643</v>
      </c>
      <c r="P1323" s="35">
        <f>ROUND((Reference!I$16*List!$H1323)+Reference!I$17,0)</f>
        <v>2747</v>
      </c>
      <c r="Q1323" s="35">
        <f>ROUND((Reference!J$16*List!$H1323)+Reference!J$17,0)</f>
        <v>3180</v>
      </c>
      <c r="R1323" s="35">
        <f>ROUND((Reference!K$16*List!$H1323)+Reference!K$17,0)</f>
        <v>3281</v>
      </c>
      <c r="S1323" s="35">
        <f>ROUND((Reference!L$16*List!$H1323)+Reference!L$17,0)</f>
        <v>3540</v>
      </c>
      <c r="T1323" s="35">
        <f>ROUND((Reference!M$16*List!$H1323)+Reference!M$17,0)</f>
        <v>4228</v>
      </c>
      <c r="U1323" s="35">
        <f>ROUND((Reference!N$16*List!$H1323)+Reference!N$17,0)</f>
        <v>17060</v>
      </c>
      <c r="V1323" s="36">
        <f>ROUND((Reference!O$16*List!$H1323)+Reference!O$17,0)</f>
        <v>634</v>
      </c>
      <c r="W1323" s="36">
        <f>ROUND((Reference!P$16*List!$H1323)+Reference!P$17,0)</f>
        <v>894</v>
      </c>
      <c r="X1323" s="36">
        <f>ROUND((Reference!Q$16*List!$H1323)+Reference!Q$17,0)</f>
        <v>447</v>
      </c>
      <c r="Y1323" s="37"/>
      <c r="Z1323" s="4" t="str">
        <f t="shared" si="41"/>
        <v>MISSAUKEE, Michigan</v>
      </c>
      <c r="AA1323" s="38" t="s">
        <v>4004</v>
      </c>
      <c r="AB1323" s="38" t="s">
        <v>54</v>
      </c>
      <c r="AC1323" s="32" t="s">
        <v>3850</v>
      </c>
      <c r="AD1323" s="39"/>
      <c r="AE1323">
        <f t="shared" si="42"/>
        <v>0.82580000000000009</v>
      </c>
    </row>
    <row r="1324" spans="1:31" x14ac:dyDescent="0.35">
      <c r="A1324" s="28" t="s">
        <v>4005</v>
      </c>
      <c r="B1324" s="48" t="s">
        <v>4006</v>
      </c>
      <c r="C1324" s="49">
        <v>33780</v>
      </c>
      <c r="D1324" s="30" t="s">
        <v>1230</v>
      </c>
      <c r="E1324" s="50" t="s">
        <v>262</v>
      </c>
      <c r="F1324" s="54" t="s">
        <v>3850</v>
      </c>
      <c r="G1324" s="33" t="s">
        <v>53</v>
      </c>
      <c r="H1324" s="52">
        <v>0.84360000000000002</v>
      </c>
      <c r="I1324" s="35">
        <f>ROUND((Reference!B$16*List!$H1324)+Reference!B$17,0)</f>
        <v>992</v>
      </c>
      <c r="J1324" s="35">
        <f>ROUND((Reference!C$16*List!$H1324)+Reference!C$17,0)</f>
        <v>1480</v>
      </c>
      <c r="K1324" s="35">
        <f>ROUND((Reference!D$16*List!$H1324)+Reference!D$17,0)</f>
        <v>1773</v>
      </c>
      <c r="L1324" s="35">
        <f>ROUND((Reference!E$16*List!$H1324)+Reference!E$17,0)</f>
        <v>2192</v>
      </c>
      <c r="M1324" s="35">
        <f>ROUND((Reference!F$16*List!$H1324)+Reference!F$17,0)</f>
        <v>2284</v>
      </c>
      <c r="N1324" s="35">
        <f>ROUND((Reference!G$16*List!$H1324)+Reference!G$17,0)</f>
        <v>2585</v>
      </c>
      <c r="O1324" s="35">
        <f>ROUND((Reference!H$16*List!$H1324)+Reference!H$17,0)</f>
        <v>2684</v>
      </c>
      <c r="P1324" s="35">
        <f>ROUND((Reference!I$16*List!$H1324)+Reference!I$17,0)</f>
        <v>2790</v>
      </c>
      <c r="Q1324" s="35">
        <f>ROUND((Reference!J$16*List!$H1324)+Reference!J$17,0)</f>
        <v>3230</v>
      </c>
      <c r="R1324" s="35">
        <f>ROUND((Reference!K$16*List!$H1324)+Reference!K$17,0)</f>
        <v>3332</v>
      </c>
      <c r="S1324" s="35">
        <f>ROUND((Reference!L$16*List!$H1324)+Reference!L$17,0)</f>
        <v>3596</v>
      </c>
      <c r="T1324" s="35">
        <f>ROUND((Reference!M$16*List!$H1324)+Reference!M$17,0)</f>
        <v>4294</v>
      </c>
      <c r="U1324" s="35">
        <f>ROUND((Reference!N$16*List!$H1324)+Reference!N$17,0)</f>
        <v>17327</v>
      </c>
      <c r="V1324" s="36">
        <f>ROUND((Reference!O$16*List!$H1324)+Reference!O$17,0)</f>
        <v>644</v>
      </c>
      <c r="W1324" s="36">
        <f>ROUND((Reference!P$16*List!$H1324)+Reference!P$17,0)</f>
        <v>908</v>
      </c>
      <c r="X1324" s="36">
        <f>ROUND((Reference!Q$16*List!$H1324)+Reference!Q$17,0)</f>
        <v>454</v>
      </c>
      <c r="Y1324" s="37"/>
      <c r="Z1324" s="4" t="str">
        <f t="shared" si="41"/>
        <v>MONROE, Michigan</v>
      </c>
      <c r="AA1324" s="50" t="s">
        <v>262</v>
      </c>
      <c r="AB1324" s="38" t="s">
        <v>54</v>
      </c>
      <c r="AC1324" s="43" t="s">
        <v>3850</v>
      </c>
      <c r="AD1324" s="45"/>
      <c r="AE1324">
        <f t="shared" si="42"/>
        <v>0.84360000000000002</v>
      </c>
    </row>
    <row r="1325" spans="1:31" x14ac:dyDescent="0.35">
      <c r="A1325" s="28" t="s">
        <v>4007</v>
      </c>
      <c r="B1325" s="48" t="s">
        <v>4008</v>
      </c>
      <c r="C1325" s="51">
        <v>24340</v>
      </c>
      <c r="D1325" s="30" t="s">
        <v>825</v>
      </c>
      <c r="E1325" s="38" t="s">
        <v>4009</v>
      </c>
      <c r="F1325" s="54" t="s">
        <v>3850</v>
      </c>
      <c r="G1325" s="33" t="s">
        <v>53</v>
      </c>
      <c r="H1325" s="34">
        <v>0.87960000000000005</v>
      </c>
      <c r="I1325" s="35">
        <f>ROUND((Reference!B$16*List!$H1325)+Reference!B$17,0)</f>
        <v>1023</v>
      </c>
      <c r="J1325" s="35">
        <f>ROUND((Reference!C$16*List!$H1325)+Reference!C$17,0)</f>
        <v>1526</v>
      </c>
      <c r="K1325" s="35">
        <f>ROUND((Reference!D$16*List!$H1325)+Reference!D$17,0)</f>
        <v>1828</v>
      </c>
      <c r="L1325" s="35">
        <f>ROUND((Reference!E$16*List!$H1325)+Reference!E$17,0)</f>
        <v>2260</v>
      </c>
      <c r="M1325" s="35">
        <f>ROUND((Reference!F$16*List!$H1325)+Reference!F$17,0)</f>
        <v>2355</v>
      </c>
      <c r="N1325" s="35">
        <f>ROUND((Reference!G$16*List!$H1325)+Reference!G$17,0)</f>
        <v>2666</v>
      </c>
      <c r="O1325" s="35">
        <f>ROUND((Reference!H$16*List!$H1325)+Reference!H$17,0)</f>
        <v>2768</v>
      </c>
      <c r="P1325" s="35">
        <f>ROUND((Reference!I$16*List!$H1325)+Reference!I$17,0)</f>
        <v>2876</v>
      </c>
      <c r="Q1325" s="35">
        <f>ROUND((Reference!J$16*List!$H1325)+Reference!J$17,0)</f>
        <v>3331</v>
      </c>
      <c r="R1325" s="35">
        <f>ROUND((Reference!K$16*List!$H1325)+Reference!K$17,0)</f>
        <v>3436</v>
      </c>
      <c r="S1325" s="35">
        <f>ROUND((Reference!L$16*List!$H1325)+Reference!L$17,0)</f>
        <v>3707</v>
      </c>
      <c r="T1325" s="35">
        <f>ROUND((Reference!M$16*List!$H1325)+Reference!M$17,0)</f>
        <v>4428</v>
      </c>
      <c r="U1325" s="35">
        <f>ROUND((Reference!N$16*List!$H1325)+Reference!N$17,0)</f>
        <v>17865</v>
      </c>
      <c r="V1325" s="36">
        <f>ROUND((Reference!O$16*List!$H1325)+Reference!O$17,0)</f>
        <v>664</v>
      </c>
      <c r="W1325" s="36">
        <f>ROUND((Reference!P$16*List!$H1325)+Reference!P$17,0)</f>
        <v>936</v>
      </c>
      <c r="X1325" s="36">
        <f>ROUND((Reference!Q$16*List!$H1325)+Reference!Q$17,0)</f>
        <v>468</v>
      </c>
      <c r="Y1325" s="37"/>
      <c r="Z1325" s="4" t="str">
        <f t="shared" si="41"/>
        <v>MONTCALM, Michigan</v>
      </c>
      <c r="AA1325" s="38" t="s">
        <v>4009</v>
      </c>
      <c r="AB1325" s="38" t="s">
        <v>54</v>
      </c>
      <c r="AC1325" s="32" t="s">
        <v>3850</v>
      </c>
      <c r="AD1325" s="39"/>
      <c r="AE1325">
        <f t="shared" si="42"/>
        <v>0.87960000000000005</v>
      </c>
    </row>
    <row r="1326" spans="1:31" x14ac:dyDescent="0.35">
      <c r="A1326" s="28" t="s">
        <v>4010</v>
      </c>
      <c r="B1326" s="48" t="s">
        <v>4011</v>
      </c>
      <c r="C1326" s="51">
        <v>99923</v>
      </c>
      <c r="D1326" s="30" t="s">
        <v>144</v>
      </c>
      <c r="E1326" s="38" t="s">
        <v>4012</v>
      </c>
      <c r="F1326" s="55" t="s">
        <v>3850</v>
      </c>
      <c r="G1326" s="33" t="s">
        <v>64</v>
      </c>
      <c r="H1326" s="34">
        <v>0.82580000000000009</v>
      </c>
      <c r="I1326" s="35">
        <f>ROUND((Reference!B$16*List!$H1326)+Reference!B$17,0)</f>
        <v>977</v>
      </c>
      <c r="J1326" s="35">
        <f>ROUND((Reference!C$16*List!$H1326)+Reference!C$17,0)</f>
        <v>1457</v>
      </c>
      <c r="K1326" s="35">
        <f>ROUND((Reference!D$16*List!$H1326)+Reference!D$17,0)</f>
        <v>1746</v>
      </c>
      <c r="L1326" s="35">
        <f>ROUND((Reference!E$16*List!$H1326)+Reference!E$17,0)</f>
        <v>2158</v>
      </c>
      <c r="M1326" s="35">
        <f>ROUND((Reference!F$16*List!$H1326)+Reference!F$17,0)</f>
        <v>2249</v>
      </c>
      <c r="N1326" s="35">
        <f>ROUND((Reference!G$16*List!$H1326)+Reference!G$17,0)</f>
        <v>2545</v>
      </c>
      <c r="O1326" s="35">
        <f>ROUND((Reference!H$16*List!$H1326)+Reference!H$17,0)</f>
        <v>2643</v>
      </c>
      <c r="P1326" s="35">
        <f>ROUND((Reference!I$16*List!$H1326)+Reference!I$17,0)</f>
        <v>2747</v>
      </c>
      <c r="Q1326" s="35">
        <f>ROUND((Reference!J$16*List!$H1326)+Reference!J$17,0)</f>
        <v>3180</v>
      </c>
      <c r="R1326" s="35">
        <f>ROUND((Reference!K$16*List!$H1326)+Reference!K$17,0)</f>
        <v>3281</v>
      </c>
      <c r="S1326" s="35">
        <f>ROUND((Reference!L$16*List!$H1326)+Reference!L$17,0)</f>
        <v>3540</v>
      </c>
      <c r="T1326" s="35">
        <f>ROUND((Reference!M$16*List!$H1326)+Reference!M$17,0)</f>
        <v>4228</v>
      </c>
      <c r="U1326" s="35">
        <f>ROUND((Reference!N$16*List!$H1326)+Reference!N$17,0)</f>
        <v>17060</v>
      </c>
      <c r="V1326" s="36">
        <f>ROUND((Reference!O$16*List!$H1326)+Reference!O$17,0)</f>
        <v>634</v>
      </c>
      <c r="W1326" s="36">
        <f>ROUND((Reference!P$16*List!$H1326)+Reference!P$17,0)</f>
        <v>894</v>
      </c>
      <c r="X1326" s="36">
        <f>ROUND((Reference!Q$16*List!$H1326)+Reference!Q$17,0)</f>
        <v>447</v>
      </c>
      <c r="Y1326" s="37"/>
      <c r="Z1326" s="4" t="str">
        <f t="shared" si="41"/>
        <v>MONTMORENCY, Michigan</v>
      </c>
      <c r="AA1326" s="38" t="s">
        <v>4012</v>
      </c>
      <c r="AB1326" s="38" t="s">
        <v>54</v>
      </c>
      <c r="AC1326" s="32" t="s">
        <v>3850</v>
      </c>
      <c r="AD1326" s="39"/>
      <c r="AE1326">
        <f t="shared" si="42"/>
        <v>0.82580000000000009</v>
      </c>
    </row>
    <row r="1327" spans="1:31" x14ac:dyDescent="0.35">
      <c r="A1327" s="28" t="s">
        <v>4013</v>
      </c>
      <c r="B1327" s="48" t="s">
        <v>4014</v>
      </c>
      <c r="C1327" s="51">
        <v>34740</v>
      </c>
      <c r="D1327" s="30" t="s">
        <v>1257</v>
      </c>
      <c r="E1327" s="38" t="s">
        <v>4015</v>
      </c>
      <c r="F1327" s="54" t="s">
        <v>3850</v>
      </c>
      <c r="G1327" s="33" t="s">
        <v>53</v>
      </c>
      <c r="H1327" s="52">
        <v>0.87670000000000003</v>
      </c>
      <c r="I1327" s="35">
        <f>ROUND((Reference!B$16*List!$H1327)+Reference!B$17,0)</f>
        <v>1021</v>
      </c>
      <c r="J1327" s="35">
        <f>ROUND((Reference!C$16*List!$H1327)+Reference!C$17,0)</f>
        <v>1522</v>
      </c>
      <c r="K1327" s="35">
        <f>ROUND((Reference!D$16*List!$H1327)+Reference!D$17,0)</f>
        <v>1824</v>
      </c>
      <c r="L1327" s="35">
        <f>ROUND((Reference!E$16*List!$H1327)+Reference!E$17,0)</f>
        <v>2255</v>
      </c>
      <c r="M1327" s="35">
        <f>ROUND((Reference!F$16*List!$H1327)+Reference!F$17,0)</f>
        <v>2349</v>
      </c>
      <c r="N1327" s="35">
        <f>ROUND((Reference!G$16*List!$H1327)+Reference!G$17,0)</f>
        <v>2659</v>
      </c>
      <c r="O1327" s="35">
        <f>ROUND((Reference!H$16*List!$H1327)+Reference!H$17,0)</f>
        <v>2761</v>
      </c>
      <c r="P1327" s="35">
        <f>ROUND((Reference!I$16*List!$H1327)+Reference!I$17,0)</f>
        <v>2869</v>
      </c>
      <c r="Q1327" s="35">
        <f>ROUND((Reference!J$16*List!$H1327)+Reference!J$17,0)</f>
        <v>3322</v>
      </c>
      <c r="R1327" s="35">
        <f>ROUND((Reference!K$16*List!$H1327)+Reference!K$17,0)</f>
        <v>3428</v>
      </c>
      <c r="S1327" s="35">
        <f>ROUND((Reference!L$16*List!$H1327)+Reference!L$17,0)</f>
        <v>3698</v>
      </c>
      <c r="T1327" s="35">
        <f>ROUND((Reference!M$16*List!$H1327)+Reference!M$17,0)</f>
        <v>4417</v>
      </c>
      <c r="U1327" s="35">
        <f>ROUND((Reference!N$16*List!$H1327)+Reference!N$17,0)</f>
        <v>17822</v>
      </c>
      <c r="V1327" s="36">
        <f>ROUND((Reference!O$16*List!$H1327)+Reference!O$17,0)</f>
        <v>663</v>
      </c>
      <c r="W1327" s="36">
        <f>ROUND((Reference!P$16*List!$H1327)+Reference!P$17,0)</f>
        <v>934</v>
      </c>
      <c r="X1327" s="36">
        <f>ROUND((Reference!Q$16*List!$H1327)+Reference!Q$17,0)</f>
        <v>467</v>
      </c>
      <c r="Y1327" s="37"/>
      <c r="Z1327" s="4" t="str">
        <f t="shared" si="41"/>
        <v>MUSKEGON, Michigan</v>
      </c>
      <c r="AA1327" s="50" t="s">
        <v>4015</v>
      </c>
      <c r="AB1327" s="38" t="s">
        <v>54</v>
      </c>
      <c r="AC1327" s="43" t="s">
        <v>3850</v>
      </c>
      <c r="AD1327" s="45"/>
      <c r="AE1327">
        <f t="shared" si="42"/>
        <v>0.87670000000000003</v>
      </c>
    </row>
    <row r="1328" spans="1:31" x14ac:dyDescent="0.35">
      <c r="A1328" s="28" t="s">
        <v>4016</v>
      </c>
      <c r="B1328" s="48" t="s">
        <v>4017</v>
      </c>
      <c r="C1328" s="49">
        <v>99923</v>
      </c>
      <c r="D1328" s="30" t="s">
        <v>144</v>
      </c>
      <c r="E1328" s="50" t="s">
        <v>4018</v>
      </c>
      <c r="F1328" s="55" t="s">
        <v>3850</v>
      </c>
      <c r="G1328" s="33" t="s">
        <v>64</v>
      </c>
      <c r="H1328" s="34">
        <v>0.82580000000000009</v>
      </c>
      <c r="I1328" s="35">
        <f>ROUND((Reference!B$16*List!$H1328)+Reference!B$17,0)</f>
        <v>977</v>
      </c>
      <c r="J1328" s="35">
        <f>ROUND((Reference!C$16*List!$H1328)+Reference!C$17,0)</f>
        <v>1457</v>
      </c>
      <c r="K1328" s="35">
        <f>ROUND((Reference!D$16*List!$H1328)+Reference!D$17,0)</f>
        <v>1746</v>
      </c>
      <c r="L1328" s="35">
        <f>ROUND((Reference!E$16*List!$H1328)+Reference!E$17,0)</f>
        <v>2158</v>
      </c>
      <c r="M1328" s="35">
        <f>ROUND((Reference!F$16*List!$H1328)+Reference!F$17,0)</f>
        <v>2249</v>
      </c>
      <c r="N1328" s="35">
        <f>ROUND((Reference!G$16*List!$H1328)+Reference!G$17,0)</f>
        <v>2545</v>
      </c>
      <c r="O1328" s="35">
        <f>ROUND((Reference!H$16*List!$H1328)+Reference!H$17,0)</f>
        <v>2643</v>
      </c>
      <c r="P1328" s="35">
        <f>ROUND((Reference!I$16*List!$H1328)+Reference!I$17,0)</f>
        <v>2747</v>
      </c>
      <c r="Q1328" s="35">
        <f>ROUND((Reference!J$16*List!$H1328)+Reference!J$17,0)</f>
        <v>3180</v>
      </c>
      <c r="R1328" s="35">
        <f>ROUND((Reference!K$16*List!$H1328)+Reference!K$17,0)</f>
        <v>3281</v>
      </c>
      <c r="S1328" s="35">
        <f>ROUND((Reference!L$16*List!$H1328)+Reference!L$17,0)</f>
        <v>3540</v>
      </c>
      <c r="T1328" s="35">
        <f>ROUND((Reference!M$16*List!$H1328)+Reference!M$17,0)</f>
        <v>4228</v>
      </c>
      <c r="U1328" s="35">
        <f>ROUND((Reference!N$16*List!$H1328)+Reference!N$17,0)</f>
        <v>17060</v>
      </c>
      <c r="V1328" s="36">
        <f>ROUND((Reference!O$16*List!$H1328)+Reference!O$17,0)</f>
        <v>634</v>
      </c>
      <c r="W1328" s="36">
        <f>ROUND((Reference!P$16*List!$H1328)+Reference!P$17,0)</f>
        <v>894</v>
      </c>
      <c r="X1328" s="36">
        <f>ROUND((Reference!Q$16*List!$H1328)+Reference!Q$17,0)</f>
        <v>447</v>
      </c>
      <c r="Y1328" s="37"/>
      <c r="Z1328" s="4" t="str">
        <f t="shared" si="41"/>
        <v>NEWAYGO, Michigan</v>
      </c>
      <c r="AA1328" s="38" t="s">
        <v>4018</v>
      </c>
      <c r="AB1328" s="38" t="s">
        <v>54</v>
      </c>
      <c r="AC1328" s="32" t="s">
        <v>3850</v>
      </c>
      <c r="AD1328" s="39"/>
      <c r="AE1328">
        <f t="shared" si="42"/>
        <v>0.82580000000000009</v>
      </c>
    </row>
    <row r="1329" spans="1:31" x14ac:dyDescent="0.35">
      <c r="A1329" s="28" t="s">
        <v>4019</v>
      </c>
      <c r="B1329" s="48" t="s">
        <v>4020</v>
      </c>
      <c r="C1329" s="49">
        <v>47664</v>
      </c>
      <c r="D1329" s="30" t="s">
        <v>1746</v>
      </c>
      <c r="E1329" s="50" t="s">
        <v>4021</v>
      </c>
      <c r="F1329" s="54" t="s">
        <v>3850</v>
      </c>
      <c r="G1329" s="33" t="s">
        <v>53</v>
      </c>
      <c r="H1329" s="52">
        <v>0.89890000000000003</v>
      </c>
      <c r="I1329" s="35">
        <f>ROUND((Reference!B$16*List!$H1329)+Reference!B$17,0)</f>
        <v>1040</v>
      </c>
      <c r="J1329" s="35">
        <f>ROUND((Reference!C$16*List!$H1329)+Reference!C$17,0)</f>
        <v>1551</v>
      </c>
      <c r="K1329" s="35">
        <f>ROUND((Reference!D$16*List!$H1329)+Reference!D$17,0)</f>
        <v>1858</v>
      </c>
      <c r="L1329" s="35">
        <f>ROUND((Reference!E$16*List!$H1329)+Reference!E$17,0)</f>
        <v>2297</v>
      </c>
      <c r="M1329" s="35">
        <f>ROUND((Reference!F$16*List!$H1329)+Reference!F$17,0)</f>
        <v>2393</v>
      </c>
      <c r="N1329" s="35">
        <f>ROUND((Reference!G$16*List!$H1329)+Reference!G$17,0)</f>
        <v>2709</v>
      </c>
      <c r="O1329" s="35">
        <f>ROUND((Reference!H$16*List!$H1329)+Reference!H$17,0)</f>
        <v>2812</v>
      </c>
      <c r="P1329" s="35">
        <f>ROUND((Reference!I$16*List!$H1329)+Reference!I$17,0)</f>
        <v>2923</v>
      </c>
      <c r="Q1329" s="35">
        <f>ROUND((Reference!J$16*List!$H1329)+Reference!J$17,0)</f>
        <v>3384</v>
      </c>
      <c r="R1329" s="35">
        <f>ROUND((Reference!K$16*List!$H1329)+Reference!K$17,0)</f>
        <v>3491</v>
      </c>
      <c r="S1329" s="35">
        <f>ROUND((Reference!L$16*List!$H1329)+Reference!L$17,0)</f>
        <v>3767</v>
      </c>
      <c r="T1329" s="35">
        <f>ROUND((Reference!M$16*List!$H1329)+Reference!M$17,0)</f>
        <v>4499</v>
      </c>
      <c r="U1329" s="35">
        <f>ROUND((Reference!N$16*List!$H1329)+Reference!N$17,0)</f>
        <v>18154</v>
      </c>
      <c r="V1329" s="36">
        <f>ROUND((Reference!O$16*List!$H1329)+Reference!O$17,0)</f>
        <v>675</v>
      </c>
      <c r="W1329" s="36">
        <f>ROUND((Reference!P$16*List!$H1329)+Reference!P$17,0)</f>
        <v>951</v>
      </c>
      <c r="X1329" s="36">
        <f>ROUND((Reference!Q$16*List!$H1329)+Reference!Q$17,0)</f>
        <v>475</v>
      </c>
      <c r="Y1329" s="37"/>
      <c r="Z1329" s="4" t="str">
        <f t="shared" si="41"/>
        <v>OAKLAND, Michigan</v>
      </c>
      <c r="AA1329" s="50" t="s">
        <v>4021</v>
      </c>
      <c r="AB1329" s="38" t="s">
        <v>54</v>
      </c>
      <c r="AC1329" s="43" t="s">
        <v>3850</v>
      </c>
      <c r="AD1329" s="45"/>
      <c r="AE1329">
        <f t="shared" si="42"/>
        <v>0.89890000000000003</v>
      </c>
    </row>
    <row r="1330" spans="1:31" x14ac:dyDescent="0.35">
      <c r="A1330" s="28" t="s">
        <v>4022</v>
      </c>
      <c r="B1330" s="48" t="s">
        <v>4023</v>
      </c>
      <c r="C1330" s="51">
        <v>99923</v>
      </c>
      <c r="D1330" s="30" t="s">
        <v>144</v>
      </c>
      <c r="E1330" s="38" t="s">
        <v>4024</v>
      </c>
      <c r="F1330" s="55" t="s">
        <v>3850</v>
      </c>
      <c r="G1330" s="33" t="s">
        <v>64</v>
      </c>
      <c r="H1330" s="34">
        <v>0.82580000000000009</v>
      </c>
      <c r="I1330" s="35">
        <f>ROUND((Reference!B$16*List!$H1330)+Reference!B$17,0)</f>
        <v>977</v>
      </c>
      <c r="J1330" s="35">
        <f>ROUND((Reference!C$16*List!$H1330)+Reference!C$17,0)</f>
        <v>1457</v>
      </c>
      <c r="K1330" s="35">
        <f>ROUND((Reference!D$16*List!$H1330)+Reference!D$17,0)</f>
        <v>1746</v>
      </c>
      <c r="L1330" s="35">
        <f>ROUND((Reference!E$16*List!$H1330)+Reference!E$17,0)</f>
        <v>2158</v>
      </c>
      <c r="M1330" s="35">
        <f>ROUND((Reference!F$16*List!$H1330)+Reference!F$17,0)</f>
        <v>2249</v>
      </c>
      <c r="N1330" s="35">
        <f>ROUND((Reference!G$16*List!$H1330)+Reference!G$17,0)</f>
        <v>2545</v>
      </c>
      <c r="O1330" s="35">
        <f>ROUND((Reference!H$16*List!$H1330)+Reference!H$17,0)</f>
        <v>2643</v>
      </c>
      <c r="P1330" s="35">
        <f>ROUND((Reference!I$16*List!$H1330)+Reference!I$17,0)</f>
        <v>2747</v>
      </c>
      <c r="Q1330" s="35">
        <f>ROUND((Reference!J$16*List!$H1330)+Reference!J$17,0)</f>
        <v>3180</v>
      </c>
      <c r="R1330" s="35">
        <f>ROUND((Reference!K$16*List!$H1330)+Reference!K$17,0)</f>
        <v>3281</v>
      </c>
      <c r="S1330" s="35">
        <f>ROUND((Reference!L$16*List!$H1330)+Reference!L$17,0)</f>
        <v>3540</v>
      </c>
      <c r="T1330" s="35">
        <f>ROUND((Reference!M$16*List!$H1330)+Reference!M$17,0)</f>
        <v>4228</v>
      </c>
      <c r="U1330" s="35">
        <f>ROUND((Reference!N$16*List!$H1330)+Reference!N$17,0)</f>
        <v>17060</v>
      </c>
      <c r="V1330" s="36">
        <f>ROUND((Reference!O$16*List!$H1330)+Reference!O$17,0)</f>
        <v>634</v>
      </c>
      <c r="W1330" s="36">
        <f>ROUND((Reference!P$16*List!$H1330)+Reference!P$17,0)</f>
        <v>894</v>
      </c>
      <c r="X1330" s="36">
        <f>ROUND((Reference!Q$16*List!$H1330)+Reference!Q$17,0)</f>
        <v>447</v>
      </c>
      <c r="Y1330" s="37"/>
      <c r="Z1330" s="4" t="str">
        <f t="shared" si="41"/>
        <v>OCEANA, Michigan</v>
      </c>
      <c r="AA1330" s="38" t="s">
        <v>4024</v>
      </c>
      <c r="AB1330" s="38" t="s">
        <v>54</v>
      </c>
      <c r="AC1330" s="32" t="s">
        <v>3850</v>
      </c>
      <c r="AD1330" s="39"/>
      <c r="AE1330">
        <f t="shared" si="42"/>
        <v>0.82580000000000009</v>
      </c>
    </row>
    <row r="1331" spans="1:31" x14ac:dyDescent="0.35">
      <c r="A1331" s="28" t="s">
        <v>4025</v>
      </c>
      <c r="B1331" s="48" t="s">
        <v>4026</v>
      </c>
      <c r="C1331" s="49">
        <v>99923</v>
      </c>
      <c r="D1331" s="30" t="s">
        <v>144</v>
      </c>
      <c r="E1331" s="50" t="s">
        <v>4027</v>
      </c>
      <c r="F1331" s="55" t="s">
        <v>3850</v>
      </c>
      <c r="G1331" s="33" t="s">
        <v>64</v>
      </c>
      <c r="H1331" s="52">
        <v>0.82580000000000009</v>
      </c>
      <c r="I1331" s="35">
        <f>ROUND((Reference!B$16*List!$H1331)+Reference!B$17,0)</f>
        <v>977</v>
      </c>
      <c r="J1331" s="35">
        <f>ROUND((Reference!C$16*List!$H1331)+Reference!C$17,0)</f>
        <v>1457</v>
      </c>
      <c r="K1331" s="35">
        <f>ROUND((Reference!D$16*List!$H1331)+Reference!D$17,0)</f>
        <v>1746</v>
      </c>
      <c r="L1331" s="35">
        <f>ROUND((Reference!E$16*List!$H1331)+Reference!E$17,0)</f>
        <v>2158</v>
      </c>
      <c r="M1331" s="35">
        <f>ROUND((Reference!F$16*List!$H1331)+Reference!F$17,0)</f>
        <v>2249</v>
      </c>
      <c r="N1331" s="35">
        <f>ROUND((Reference!G$16*List!$H1331)+Reference!G$17,0)</f>
        <v>2545</v>
      </c>
      <c r="O1331" s="35">
        <f>ROUND((Reference!H$16*List!$H1331)+Reference!H$17,0)</f>
        <v>2643</v>
      </c>
      <c r="P1331" s="35">
        <f>ROUND((Reference!I$16*List!$H1331)+Reference!I$17,0)</f>
        <v>2747</v>
      </c>
      <c r="Q1331" s="35">
        <f>ROUND((Reference!J$16*List!$H1331)+Reference!J$17,0)</f>
        <v>3180</v>
      </c>
      <c r="R1331" s="35">
        <f>ROUND((Reference!K$16*List!$H1331)+Reference!K$17,0)</f>
        <v>3281</v>
      </c>
      <c r="S1331" s="35">
        <f>ROUND((Reference!L$16*List!$H1331)+Reference!L$17,0)</f>
        <v>3540</v>
      </c>
      <c r="T1331" s="35">
        <f>ROUND((Reference!M$16*List!$H1331)+Reference!M$17,0)</f>
        <v>4228</v>
      </c>
      <c r="U1331" s="35">
        <f>ROUND((Reference!N$16*List!$H1331)+Reference!N$17,0)</f>
        <v>17060</v>
      </c>
      <c r="V1331" s="36">
        <f>ROUND((Reference!O$16*List!$H1331)+Reference!O$17,0)</f>
        <v>634</v>
      </c>
      <c r="W1331" s="36">
        <f>ROUND((Reference!P$16*List!$H1331)+Reference!P$17,0)</f>
        <v>894</v>
      </c>
      <c r="X1331" s="36">
        <f>ROUND((Reference!Q$16*List!$H1331)+Reference!Q$17,0)</f>
        <v>447</v>
      </c>
      <c r="Y1331" s="37"/>
      <c r="Z1331" s="4" t="str">
        <f t="shared" si="41"/>
        <v>OGEMAW, Michigan</v>
      </c>
      <c r="AA1331" s="50" t="s">
        <v>4027</v>
      </c>
      <c r="AB1331" s="38" t="s">
        <v>54</v>
      </c>
      <c r="AC1331" s="43" t="s">
        <v>3850</v>
      </c>
      <c r="AD1331" s="45"/>
      <c r="AE1331">
        <f t="shared" si="42"/>
        <v>0.82580000000000009</v>
      </c>
    </row>
    <row r="1332" spans="1:31" x14ac:dyDescent="0.35">
      <c r="A1332" s="28" t="s">
        <v>4028</v>
      </c>
      <c r="B1332" s="48" t="s">
        <v>4029</v>
      </c>
      <c r="C1332" s="49">
        <v>99923</v>
      </c>
      <c r="D1332" s="30" t="s">
        <v>144</v>
      </c>
      <c r="E1332" s="50" t="s">
        <v>4030</v>
      </c>
      <c r="F1332" s="55" t="s">
        <v>3850</v>
      </c>
      <c r="G1332" s="33" t="s">
        <v>64</v>
      </c>
      <c r="H1332" s="52">
        <v>0.82580000000000009</v>
      </c>
      <c r="I1332" s="35">
        <f>ROUND((Reference!B$16*List!$H1332)+Reference!B$17,0)</f>
        <v>977</v>
      </c>
      <c r="J1332" s="35">
        <f>ROUND((Reference!C$16*List!$H1332)+Reference!C$17,0)</f>
        <v>1457</v>
      </c>
      <c r="K1332" s="35">
        <f>ROUND((Reference!D$16*List!$H1332)+Reference!D$17,0)</f>
        <v>1746</v>
      </c>
      <c r="L1332" s="35">
        <f>ROUND((Reference!E$16*List!$H1332)+Reference!E$17,0)</f>
        <v>2158</v>
      </c>
      <c r="M1332" s="35">
        <f>ROUND((Reference!F$16*List!$H1332)+Reference!F$17,0)</f>
        <v>2249</v>
      </c>
      <c r="N1332" s="35">
        <f>ROUND((Reference!G$16*List!$H1332)+Reference!G$17,0)</f>
        <v>2545</v>
      </c>
      <c r="O1332" s="35">
        <f>ROUND((Reference!H$16*List!$H1332)+Reference!H$17,0)</f>
        <v>2643</v>
      </c>
      <c r="P1332" s="35">
        <f>ROUND((Reference!I$16*List!$H1332)+Reference!I$17,0)</f>
        <v>2747</v>
      </c>
      <c r="Q1332" s="35">
        <f>ROUND((Reference!J$16*List!$H1332)+Reference!J$17,0)</f>
        <v>3180</v>
      </c>
      <c r="R1332" s="35">
        <f>ROUND((Reference!K$16*List!$H1332)+Reference!K$17,0)</f>
        <v>3281</v>
      </c>
      <c r="S1332" s="35">
        <f>ROUND((Reference!L$16*List!$H1332)+Reference!L$17,0)</f>
        <v>3540</v>
      </c>
      <c r="T1332" s="35">
        <f>ROUND((Reference!M$16*List!$H1332)+Reference!M$17,0)</f>
        <v>4228</v>
      </c>
      <c r="U1332" s="35">
        <f>ROUND((Reference!N$16*List!$H1332)+Reference!N$17,0)</f>
        <v>17060</v>
      </c>
      <c r="V1332" s="36">
        <f>ROUND((Reference!O$16*List!$H1332)+Reference!O$17,0)</f>
        <v>634</v>
      </c>
      <c r="W1332" s="36">
        <f>ROUND((Reference!P$16*List!$H1332)+Reference!P$17,0)</f>
        <v>894</v>
      </c>
      <c r="X1332" s="36">
        <f>ROUND((Reference!Q$16*List!$H1332)+Reference!Q$17,0)</f>
        <v>447</v>
      </c>
      <c r="Y1332" s="37"/>
      <c r="Z1332" s="4" t="str">
        <f t="shared" si="41"/>
        <v>ONTONAGON, Michigan</v>
      </c>
      <c r="AA1332" s="50" t="s">
        <v>4030</v>
      </c>
      <c r="AB1332" s="38" t="s">
        <v>54</v>
      </c>
      <c r="AC1332" s="43" t="s">
        <v>3850</v>
      </c>
      <c r="AD1332" s="45"/>
      <c r="AE1332">
        <f t="shared" si="42"/>
        <v>0.82580000000000009</v>
      </c>
    </row>
    <row r="1333" spans="1:31" x14ac:dyDescent="0.35">
      <c r="A1333" s="28" t="s">
        <v>4031</v>
      </c>
      <c r="B1333" s="48" t="s">
        <v>4032</v>
      </c>
      <c r="C1333" s="51">
        <v>99923</v>
      </c>
      <c r="D1333" s="30" t="s">
        <v>144</v>
      </c>
      <c r="E1333" s="38" t="s">
        <v>1519</v>
      </c>
      <c r="F1333" s="55" t="s">
        <v>3850</v>
      </c>
      <c r="G1333" s="33" t="s">
        <v>64</v>
      </c>
      <c r="H1333" s="52">
        <v>0.82580000000000009</v>
      </c>
      <c r="I1333" s="35">
        <f>ROUND((Reference!B$16*List!$H1333)+Reference!B$17,0)</f>
        <v>977</v>
      </c>
      <c r="J1333" s="35">
        <f>ROUND((Reference!C$16*List!$H1333)+Reference!C$17,0)</f>
        <v>1457</v>
      </c>
      <c r="K1333" s="35">
        <f>ROUND((Reference!D$16*List!$H1333)+Reference!D$17,0)</f>
        <v>1746</v>
      </c>
      <c r="L1333" s="35">
        <f>ROUND((Reference!E$16*List!$H1333)+Reference!E$17,0)</f>
        <v>2158</v>
      </c>
      <c r="M1333" s="35">
        <f>ROUND((Reference!F$16*List!$H1333)+Reference!F$17,0)</f>
        <v>2249</v>
      </c>
      <c r="N1333" s="35">
        <f>ROUND((Reference!G$16*List!$H1333)+Reference!G$17,0)</f>
        <v>2545</v>
      </c>
      <c r="O1333" s="35">
        <f>ROUND((Reference!H$16*List!$H1333)+Reference!H$17,0)</f>
        <v>2643</v>
      </c>
      <c r="P1333" s="35">
        <f>ROUND((Reference!I$16*List!$H1333)+Reference!I$17,0)</f>
        <v>2747</v>
      </c>
      <c r="Q1333" s="35">
        <f>ROUND((Reference!J$16*List!$H1333)+Reference!J$17,0)</f>
        <v>3180</v>
      </c>
      <c r="R1333" s="35">
        <f>ROUND((Reference!K$16*List!$H1333)+Reference!K$17,0)</f>
        <v>3281</v>
      </c>
      <c r="S1333" s="35">
        <f>ROUND((Reference!L$16*List!$H1333)+Reference!L$17,0)</f>
        <v>3540</v>
      </c>
      <c r="T1333" s="35">
        <f>ROUND((Reference!M$16*List!$H1333)+Reference!M$17,0)</f>
        <v>4228</v>
      </c>
      <c r="U1333" s="35">
        <f>ROUND((Reference!N$16*List!$H1333)+Reference!N$17,0)</f>
        <v>17060</v>
      </c>
      <c r="V1333" s="36">
        <f>ROUND((Reference!O$16*List!$H1333)+Reference!O$17,0)</f>
        <v>634</v>
      </c>
      <c r="W1333" s="36">
        <f>ROUND((Reference!P$16*List!$H1333)+Reference!P$17,0)</f>
        <v>894</v>
      </c>
      <c r="X1333" s="36">
        <f>ROUND((Reference!Q$16*List!$H1333)+Reference!Q$17,0)</f>
        <v>447</v>
      </c>
      <c r="Y1333" s="37"/>
      <c r="Z1333" s="4" t="str">
        <f t="shared" si="41"/>
        <v>OSCEOLA, Michigan</v>
      </c>
      <c r="AA1333" s="50" t="s">
        <v>1519</v>
      </c>
      <c r="AB1333" s="38" t="s">
        <v>54</v>
      </c>
      <c r="AC1333" s="43" t="s">
        <v>3850</v>
      </c>
      <c r="AD1333" s="45"/>
      <c r="AE1333">
        <f t="shared" si="42"/>
        <v>0.82580000000000009</v>
      </c>
    </row>
    <row r="1334" spans="1:31" x14ac:dyDescent="0.35">
      <c r="A1334" s="28" t="s">
        <v>4033</v>
      </c>
      <c r="B1334" s="48" t="s">
        <v>4034</v>
      </c>
      <c r="C1334" s="49">
        <v>99923</v>
      </c>
      <c r="D1334" s="30" t="s">
        <v>144</v>
      </c>
      <c r="E1334" s="50" t="s">
        <v>4035</v>
      </c>
      <c r="F1334" s="55" t="s">
        <v>3850</v>
      </c>
      <c r="G1334" s="33" t="s">
        <v>64</v>
      </c>
      <c r="H1334" s="52">
        <v>0.82580000000000009</v>
      </c>
      <c r="I1334" s="35">
        <f>ROUND((Reference!B$16*List!$H1334)+Reference!B$17,0)</f>
        <v>977</v>
      </c>
      <c r="J1334" s="35">
        <f>ROUND((Reference!C$16*List!$H1334)+Reference!C$17,0)</f>
        <v>1457</v>
      </c>
      <c r="K1334" s="35">
        <f>ROUND((Reference!D$16*List!$H1334)+Reference!D$17,0)</f>
        <v>1746</v>
      </c>
      <c r="L1334" s="35">
        <f>ROUND((Reference!E$16*List!$H1334)+Reference!E$17,0)</f>
        <v>2158</v>
      </c>
      <c r="M1334" s="35">
        <f>ROUND((Reference!F$16*List!$H1334)+Reference!F$17,0)</f>
        <v>2249</v>
      </c>
      <c r="N1334" s="35">
        <f>ROUND((Reference!G$16*List!$H1334)+Reference!G$17,0)</f>
        <v>2545</v>
      </c>
      <c r="O1334" s="35">
        <f>ROUND((Reference!H$16*List!$H1334)+Reference!H$17,0)</f>
        <v>2643</v>
      </c>
      <c r="P1334" s="35">
        <f>ROUND((Reference!I$16*List!$H1334)+Reference!I$17,0)</f>
        <v>2747</v>
      </c>
      <c r="Q1334" s="35">
        <f>ROUND((Reference!J$16*List!$H1334)+Reference!J$17,0)</f>
        <v>3180</v>
      </c>
      <c r="R1334" s="35">
        <f>ROUND((Reference!K$16*List!$H1334)+Reference!K$17,0)</f>
        <v>3281</v>
      </c>
      <c r="S1334" s="35">
        <f>ROUND((Reference!L$16*List!$H1334)+Reference!L$17,0)</f>
        <v>3540</v>
      </c>
      <c r="T1334" s="35">
        <f>ROUND((Reference!M$16*List!$H1334)+Reference!M$17,0)</f>
        <v>4228</v>
      </c>
      <c r="U1334" s="35">
        <f>ROUND((Reference!N$16*List!$H1334)+Reference!N$17,0)</f>
        <v>17060</v>
      </c>
      <c r="V1334" s="36">
        <f>ROUND((Reference!O$16*List!$H1334)+Reference!O$17,0)</f>
        <v>634</v>
      </c>
      <c r="W1334" s="36">
        <f>ROUND((Reference!P$16*List!$H1334)+Reference!P$17,0)</f>
        <v>894</v>
      </c>
      <c r="X1334" s="36">
        <f>ROUND((Reference!Q$16*List!$H1334)+Reference!Q$17,0)</f>
        <v>447</v>
      </c>
      <c r="Y1334" s="37"/>
      <c r="Z1334" s="4" t="str">
        <f t="shared" si="41"/>
        <v>OSCODA, Michigan</v>
      </c>
      <c r="AA1334" s="50" t="s">
        <v>4035</v>
      </c>
      <c r="AB1334" s="38" t="s">
        <v>54</v>
      </c>
      <c r="AC1334" s="43" t="s">
        <v>3850</v>
      </c>
      <c r="AD1334" s="45"/>
      <c r="AE1334">
        <f t="shared" si="42"/>
        <v>0.82580000000000009</v>
      </c>
    </row>
    <row r="1335" spans="1:31" x14ac:dyDescent="0.35">
      <c r="A1335" s="28" t="s">
        <v>4036</v>
      </c>
      <c r="B1335" s="48" t="s">
        <v>4037</v>
      </c>
      <c r="C1335" s="51">
        <v>99923</v>
      </c>
      <c r="D1335" s="30" t="s">
        <v>144</v>
      </c>
      <c r="E1335" s="38" t="s">
        <v>4038</v>
      </c>
      <c r="F1335" s="55" t="s">
        <v>3850</v>
      </c>
      <c r="G1335" s="33" t="s">
        <v>64</v>
      </c>
      <c r="H1335" s="52">
        <v>0.82580000000000009</v>
      </c>
      <c r="I1335" s="35">
        <f>ROUND((Reference!B$16*List!$H1335)+Reference!B$17,0)</f>
        <v>977</v>
      </c>
      <c r="J1335" s="35">
        <f>ROUND((Reference!C$16*List!$H1335)+Reference!C$17,0)</f>
        <v>1457</v>
      </c>
      <c r="K1335" s="35">
        <f>ROUND((Reference!D$16*List!$H1335)+Reference!D$17,0)</f>
        <v>1746</v>
      </c>
      <c r="L1335" s="35">
        <f>ROUND((Reference!E$16*List!$H1335)+Reference!E$17,0)</f>
        <v>2158</v>
      </c>
      <c r="M1335" s="35">
        <f>ROUND((Reference!F$16*List!$H1335)+Reference!F$17,0)</f>
        <v>2249</v>
      </c>
      <c r="N1335" s="35">
        <f>ROUND((Reference!G$16*List!$H1335)+Reference!G$17,0)</f>
        <v>2545</v>
      </c>
      <c r="O1335" s="35">
        <f>ROUND((Reference!H$16*List!$H1335)+Reference!H$17,0)</f>
        <v>2643</v>
      </c>
      <c r="P1335" s="35">
        <f>ROUND((Reference!I$16*List!$H1335)+Reference!I$17,0)</f>
        <v>2747</v>
      </c>
      <c r="Q1335" s="35">
        <f>ROUND((Reference!J$16*List!$H1335)+Reference!J$17,0)</f>
        <v>3180</v>
      </c>
      <c r="R1335" s="35">
        <f>ROUND((Reference!K$16*List!$H1335)+Reference!K$17,0)</f>
        <v>3281</v>
      </c>
      <c r="S1335" s="35">
        <f>ROUND((Reference!L$16*List!$H1335)+Reference!L$17,0)</f>
        <v>3540</v>
      </c>
      <c r="T1335" s="35">
        <f>ROUND((Reference!M$16*List!$H1335)+Reference!M$17,0)</f>
        <v>4228</v>
      </c>
      <c r="U1335" s="35">
        <f>ROUND((Reference!N$16*List!$H1335)+Reference!N$17,0)</f>
        <v>17060</v>
      </c>
      <c r="V1335" s="36">
        <f>ROUND((Reference!O$16*List!$H1335)+Reference!O$17,0)</f>
        <v>634</v>
      </c>
      <c r="W1335" s="36">
        <f>ROUND((Reference!P$16*List!$H1335)+Reference!P$17,0)</f>
        <v>894</v>
      </c>
      <c r="X1335" s="36">
        <f>ROUND((Reference!Q$16*List!$H1335)+Reference!Q$17,0)</f>
        <v>447</v>
      </c>
      <c r="Y1335" s="37"/>
      <c r="Z1335" s="4" t="str">
        <f t="shared" si="41"/>
        <v>OTSEGO, Michigan</v>
      </c>
      <c r="AA1335" s="50" t="s">
        <v>4038</v>
      </c>
      <c r="AB1335" s="38" t="s">
        <v>54</v>
      </c>
      <c r="AC1335" s="43" t="s">
        <v>3850</v>
      </c>
      <c r="AD1335" s="45"/>
      <c r="AE1335">
        <f t="shared" si="42"/>
        <v>0.82580000000000009</v>
      </c>
    </row>
    <row r="1336" spans="1:31" x14ac:dyDescent="0.35">
      <c r="A1336" s="28" t="s">
        <v>4039</v>
      </c>
      <c r="B1336" s="48" t="s">
        <v>4040</v>
      </c>
      <c r="C1336" s="49">
        <v>24340</v>
      </c>
      <c r="D1336" s="30" t="s">
        <v>825</v>
      </c>
      <c r="E1336" s="50" t="s">
        <v>3126</v>
      </c>
      <c r="F1336" s="54" t="s">
        <v>3850</v>
      </c>
      <c r="G1336" s="33" t="s">
        <v>53</v>
      </c>
      <c r="H1336" s="52">
        <v>0.87960000000000005</v>
      </c>
      <c r="I1336" s="35">
        <f>ROUND((Reference!B$16*List!$H1336)+Reference!B$17,0)</f>
        <v>1023</v>
      </c>
      <c r="J1336" s="35">
        <f>ROUND((Reference!C$16*List!$H1336)+Reference!C$17,0)</f>
        <v>1526</v>
      </c>
      <c r="K1336" s="35">
        <f>ROUND((Reference!D$16*List!$H1336)+Reference!D$17,0)</f>
        <v>1828</v>
      </c>
      <c r="L1336" s="35">
        <f>ROUND((Reference!E$16*List!$H1336)+Reference!E$17,0)</f>
        <v>2260</v>
      </c>
      <c r="M1336" s="35">
        <f>ROUND((Reference!F$16*List!$H1336)+Reference!F$17,0)</f>
        <v>2355</v>
      </c>
      <c r="N1336" s="35">
        <f>ROUND((Reference!G$16*List!$H1336)+Reference!G$17,0)</f>
        <v>2666</v>
      </c>
      <c r="O1336" s="35">
        <f>ROUND((Reference!H$16*List!$H1336)+Reference!H$17,0)</f>
        <v>2768</v>
      </c>
      <c r="P1336" s="35">
        <f>ROUND((Reference!I$16*List!$H1336)+Reference!I$17,0)</f>
        <v>2876</v>
      </c>
      <c r="Q1336" s="35">
        <f>ROUND((Reference!J$16*List!$H1336)+Reference!J$17,0)</f>
        <v>3331</v>
      </c>
      <c r="R1336" s="35">
        <f>ROUND((Reference!K$16*List!$H1336)+Reference!K$17,0)</f>
        <v>3436</v>
      </c>
      <c r="S1336" s="35">
        <f>ROUND((Reference!L$16*List!$H1336)+Reference!L$17,0)</f>
        <v>3707</v>
      </c>
      <c r="T1336" s="35">
        <f>ROUND((Reference!M$16*List!$H1336)+Reference!M$17,0)</f>
        <v>4428</v>
      </c>
      <c r="U1336" s="35">
        <f>ROUND((Reference!N$16*List!$H1336)+Reference!N$17,0)</f>
        <v>17865</v>
      </c>
      <c r="V1336" s="36">
        <f>ROUND((Reference!O$16*List!$H1336)+Reference!O$17,0)</f>
        <v>664</v>
      </c>
      <c r="W1336" s="36">
        <f>ROUND((Reference!P$16*List!$H1336)+Reference!P$17,0)</f>
        <v>936</v>
      </c>
      <c r="X1336" s="36">
        <f>ROUND((Reference!Q$16*List!$H1336)+Reference!Q$17,0)</f>
        <v>468</v>
      </c>
      <c r="Y1336" s="37"/>
      <c r="Z1336" s="4" t="str">
        <f t="shared" si="41"/>
        <v>OTTAWA, Michigan</v>
      </c>
      <c r="AA1336" s="50" t="s">
        <v>3126</v>
      </c>
      <c r="AB1336" s="38" t="s">
        <v>54</v>
      </c>
      <c r="AC1336" s="43" t="s">
        <v>3850</v>
      </c>
      <c r="AD1336" s="45"/>
      <c r="AE1336">
        <f t="shared" si="42"/>
        <v>0.87960000000000005</v>
      </c>
    </row>
    <row r="1337" spans="1:31" x14ac:dyDescent="0.35">
      <c r="A1337" s="28" t="s">
        <v>4041</v>
      </c>
      <c r="B1337" s="48" t="s">
        <v>4042</v>
      </c>
      <c r="C1337" s="51">
        <v>99923</v>
      </c>
      <c r="D1337" s="30" t="s">
        <v>144</v>
      </c>
      <c r="E1337" s="38" t="s">
        <v>4043</v>
      </c>
      <c r="F1337" s="55" t="s">
        <v>3850</v>
      </c>
      <c r="G1337" s="33" t="s">
        <v>64</v>
      </c>
      <c r="H1337" s="34">
        <v>0.82580000000000009</v>
      </c>
      <c r="I1337" s="35">
        <f>ROUND((Reference!B$16*List!$H1337)+Reference!B$17,0)</f>
        <v>977</v>
      </c>
      <c r="J1337" s="35">
        <f>ROUND((Reference!C$16*List!$H1337)+Reference!C$17,0)</f>
        <v>1457</v>
      </c>
      <c r="K1337" s="35">
        <f>ROUND((Reference!D$16*List!$H1337)+Reference!D$17,0)</f>
        <v>1746</v>
      </c>
      <c r="L1337" s="35">
        <f>ROUND((Reference!E$16*List!$H1337)+Reference!E$17,0)</f>
        <v>2158</v>
      </c>
      <c r="M1337" s="35">
        <f>ROUND((Reference!F$16*List!$H1337)+Reference!F$17,0)</f>
        <v>2249</v>
      </c>
      <c r="N1337" s="35">
        <f>ROUND((Reference!G$16*List!$H1337)+Reference!G$17,0)</f>
        <v>2545</v>
      </c>
      <c r="O1337" s="35">
        <f>ROUND((Reference!H$16*List!$H1337)+Reference!H$17,0)</f>
        <v>2643</v>
      </c>
      <c r="P1337" s="35">
        <f>ROUND((Reference!I$16*List!$H1337)+Reference!I$17,0)</f>
        <v>2747</v>
      </c>
      <c r="Q1337" s="35">
        <f>ROUND((Reference!J$16*List!$H1337)+Reference!J$17,0)</f>
        <v>3180</v>
      </c>
      <c r="R1337" s="35">
        <f>ROUND((Reference!K$16*List!$H1337)+Reference!K$17,0)</f>
        <v>3281</v>
      </c>
      <c r="S1337" s="35">
        <f>ROUND((Reference!L$16*List!$H1337)+Reference!L$17,0)</f>
        <v>3540</v>
      </c>
      <c r="T1337" s="35">
        <f>ROUND((Reference!M$16*List!$H1337)+Reference!M$17,0)</f>
        <v>4228</v>
      </c>
      <c r="U1337" s="35">
        <f>ROUND((Reference!N$16*List!$H1337)+Reference!N$17,0)</f>
        <v>17060</v>
      </c>
      <c r="V1337" s="36">
        <f>ROUND((Reference!O$16*List!$H1337)+Reference!O$17,0)</f>
        <v>634</v>
      </c>
      <c r="W1337" s="36">
        <f>ROUND((Reference!P$16*List!$H1337)+Reference!P$17,0)</f>
        <v>894</v>
      </c>
      <c r="X1337" s="36">
        <f>ROUND((Reference!Q$16*List!$H1337)+Reference!Q$17,0)</f>
        <v>447</v>
      </c>
      <c r="Y1337" s="37"/>
      <c r="Z1337" s="4" t="str">
        <f t="shared" si="41"/>
        <v>PRESQUE ISLE, Michigan</v>
      </c>
      <c r="AA1337" s="38" t="s">
        <v>4043</v>
      </c>
      <c r="AB1337" s="38" t="s">
        <v>54</v>
      </c>
      <c r="AC1337" s="32" t="s">
        <v>3850</v>
      </c>
      <c r="AD1337" s="39"/>
      <c r="AE1337">
        <f t="shared" si="42"/>
        <v>0.82580000000000009</v>
      </c>
    </row>
    <row r="1338" spans="1:31" x14ac:dyDescent="0.35">
      <c r="A1338" s="28" t="s">
        <v>4044</v>
      </c>
      <c r="B1338" s="48" t="s">
        <v>4045</v>
      </c>
      <c r="C1338" s="51">
        <v>99923</v>
      </c>
      <c r="D1338" s="30" t="s">
        <v>144</v>
      </c>
      <c r="E1338" s="38" t="s">
        <v>4046</v>
      </c>
      <c r="F1338" s="55" t="s">
        <v>3850</v>
      </c>
      <c r="G1338" s="33" t="s">
        <v>64</v>
      </c>
      <c r="H1338" s="52">
        <v>0.82580000000000009</v>
      </c>
      <c r="I1338" s="35">
        <f>ROUND((Reference!B$16*List!$H1338)+Reference!B$17,0)</f>
        <v>977</v>
      </c>
      <c r="J1338" s="35">
        <f>ROUND((Reference!C$16*List!$H1338)+Reference!C$17,0)</f>
        <v>1457</v>
      </c>
      <c r="K1338" s="35">
        <f>ROUND((Reference!D$16*List!$H1338)+Reference!D$17,0)</f>
        <v>1746</v>
      </c>
      <c r="L1338" s="35">
        <f>ROUND((Reference!E$16*List!$H1338)+Reference!E$17,0)</f>
        <v>2158</v>
      </c>
      <c r="M1338" s="35">
        <f>ROUND((Reference!F$16*List!$H1338)+Reference!F$17,0)</f>
        <v>2249</v>
      </c>
      <c r="N1338" s="35">
        <f>ROUND((Reference!G$16*List!$H1338)+Reference!G$17,0)</f>
        <v>2545</v>
      </c>
      <c r="O1338" s="35">
        <f>ROUND((Reference!H$16*List!$H1338)+Reference!H$17,0)</f>
        <v>2643</v>
      </c>
      <c r="P1338" s="35">
        <f>ROUND((Reference!I$16*List!$H1338)+Reference!I$17,0)</f>
        <v>2747</v>
      </c>
      <c r="Q1338" s="35">
        <f>ROUND((Reference!J$16*List!$H1338)+Reference!J$17,0)</f>
        <v>3180</v>
      </c>
      <c r="R1338" s="35">
        <f>ROUND((Reference!K$16*List!$H1338)+Reference!K$17,0)</f>
        <v>3281</v>
      </c>
      <c r="S1338" s="35">
        <f>ROUND((Reference!L$16*List!$H1338)+Reference!L$17,0)</f>
        <v>3540</v>
      </c>
      <c r="T1338" s="35">
        <f>ROUND((Reference!M$16*List!$H1338)+Reference!M$17,0)</f>
        <v>4228</v>
      </c>
      <c r="U1338" s="35">
        <f>ROUND((Reference!N$16*List!$H1338)+Reference!N$17,0)</f>
        <v>17060</v>
      </c>
      <c r="V1338" s="36">
        <f>ROUND((Reference!O$16*List!$H1338)+Reference!O$17,0)</f>
        <v>634</v>
      </c>
      <c r="W1338" s="36">
        <f>ROUND((Reference!P$16*List!$H1338)+Reference!P$17,0)</f>
        <v>894</v>
      </c>
      <c r="X1338" s="36">
        <f>ROUND((Reference!Q$16*List!$H1338)+Reference!Q$17,0)</f>
        <v>447</v>
      </c>
      <c r="Y1338" s="37"/>
      <c r="Z1338" s="4" t="str">
        <f t="shared" si="41"/>
        <v>ROSCOMMON, Michigan</v>
      </c>
      <c r="AA1338" s="50" t="s">
        <v>4046</v>
      </c>
      <c r="AB1338" s="38" t="s">
        <v>54</v>
      </c>
      <c r="AC1338" s="43" t="s">
        <v>3850</v>
      </c>
      <c r="AD1338" s="45"/>
      <c r="AE1338">
        <f t="shared" si="42"/>
        <v>0.82580000000000009</v>
      </c>
    </row>
    <row r="1339" spans="1:31" x14ac:dyDescent="0.35">
      <c r="A1339" s="28" t="s">
        <v>4047</v>
      </c>
      <c r="B1339" s="48" t="s">
        <v>4048</v>
      </c>
      <c r="C1339" s="49">
        <v>40980</v>
      </c>
      <c r="D1339" s="30" t="s">
        <v>1501</v>
      </c>
      <c r="E1339" s="50" t="s">
        <v>4049</v>
      </c>
      <c r="F1339" s="54" t="s">
        <v>3850</v>
      </c>
      <c r="G1339" s="33" t="s">
        <v>53</v>
      </c>
      <c r="H1339" s="52">
        <v>0.89470000000000005</v>
      </c>
      <c r="I1339" s="35">
        <f>ROUND((Reference!B$16*List!$H1339)+Reference!B$17,0)</f>
        <v>1036</v>
      </c>
      <c r="J1339" s="35">
        <f>ROUND((Reference!C$16*List!$H1339)+Reference!C$17,0)</f>
        <v>1545</v>
      </c>
      <c r="K1339" s="35">
        <f>ROUND((Reference!D$16*List!$H1339)+Reference!D$17,0)</f>
        <v>1851</v>
      </c>
      <c r="L1339" s="35">
        <f>ROUND((Reference!E$16*List!$H1339)+Reference!E$17,0)</f>
        <v>2289</v>
      </c>
      <c r="M1339" s="35">
        <f>ROUND((Reference!F$16*List!$H1339)+Reference!F$17,0)</f>
        <v>2384</v>
      </c>
      <c r="N1339" s="35">
        <f>ROUND((Reference!G$16*List!$H1339)+Reference!G$17,0)</f>
        <v>2699</v>
      </c>
      <c r="O1339" s="35">
        <f>ROUND((Reference!H$16*List!$H1339)+Reference!H$17,0)</f>
        <v>2803</v>
      </c>
      <c r="P1339" s="35">
        <f>ROUND((Reference!I$16*List!$H1339)+Reference!I$17,0)</f>
        <v>2913</v>
      </c>
      <c r="Q1339" s="35">
        <f>ROUND((Reference!J$16*List!$H1339)+Reference!J$17,0)</f>
        <v>3373</v>
      </c>
      <c r="R1339" s="35">
        <f>ROUND((Reference!K$16*List!$H1339)+Reference!K$17,0)</f>
        <v>3479</v>
      </c>
      <c r="S1339" s="35">
        <f>ROUND((Reference!L$16*List!$H1339)+Reference!L$17,0)</f>
        <v>3754</v>
      </c>
      <c r="T1339" s="35">
        <f>ROUND((Reference!M$16*List!$H1339)+Reference!M$17,0)</f>
        <v>4484</v>
      </c>
      <c r="U1339" s="35">
        <f>ROUND((Reference!N$16*List!$H1339)+Reference!N$17,0)</f>
        <v>18091</v>
      </c>
      <c r="V1339" s="36">
        <f>ROUND((Reference!O$16*List!$H1339)+Reference!O$17,0)</f>
        <v>673</v>
      </c>
      <c r="W1339" s="36">
        <f>ROUND((Reference!P$16*List!$H1339)+Reference!P$17,0)</f>
        <v>948</v>
      </c>
      <c r="X1339" s="36">
        <f>ROUND((Reference!Q$16*List!$H1339)+Reference!Q$17,0)</f>
        <v>474</v>
      </c>
      <c r="Y1339" s="37"/>
      <c r="Z1339" s="4" t="str">
        <f t="shared" si="41"/>
        <v>SAGINAW, Michigan</v>
      </c>
      <c r="AA1339" s="50" t="s">
        <v>4049</v>
      </c>
      <c r="AB1339" s="38" t="s">
        <v>54</v>
      </c>
      <c r="AC1339" s="43" t="s">
        <v>3850</v>
      </c>
      <c r="AD1339" s="45"/>
      <c r="AE1339">
        <f t="shared" si="42"/>
        <v>0.89470000000000005</v>
      </c>
    </row>
    <row r="1340" spans="1:31" x14ac:dyDescent="0.35">
      <c r="A1340" s="28" t="s">
        <v>4050</v>
      </c>
      <c r="B1340" s="48" t="s">
        <v>4051</v>
      </c>
      <c r="C1340" s="49">
        <v>47664</v>
      </c>
      <c r="D1340" s="30" t="s">
        <v>1746</v>
      </c>
      <c r="E1340" s="50" t="s">
        <v>295</v>
      </c>
      <c r="F1340" s="54" t="s">
        <v>3850</v>
      </c>
      <c r="G1340" s="33" t="s">
        <v>53</v>
      </c>
      <c r="H1340" s="34">
        <v>0.89890000000000003</v>
      </c>
      <c r="I1340" s="35">
        <f>ROUND((Reference!B$16*List!$H1340)+Reference!B$17,0)</f>
        <v>1040</v>
      </c>
      <c r="J1340" s="35">
        <f>ROUND((Reference!C$16*List!$H1340)+Reference!C$17,0)</f>
        <v>1551</v>
      </c>
      <c r="K1340" s="35">
        <f>ROUND((Reference!D$16*List!$H1340)+Reference!D$17,0)</f>
        <v>1858</v>
      </c>
      <c r="L1340" s="35">
        <f>ROUND((Reference!E$16*List!$H1340)+Reference!E$17,0)</f>
        <v>2297</v>
      </c>
      <c r="M1340" s="35">
        <f>ROUND((Reference!F$16*List!$H1340)+Reference!F$17,0)</f>
        <v>2393</v>
      </c>
      <c r="N1340" s="35">
        <f>ROUND((Reference!G$16*List!$H1340)+Reference!G$17,0)</f>
        <v>2709</v>
      </c>
      <c r="O1340" s="35">
        <f>ROUND((Reference!H$16*List!$H1340)+Reference!H$17,0)</f>
        <v>2812</v>
      </c>
      <c r="P1340" s="35">
        <f>ROUND((Reference!I$16*List!$H1340)+Reference!I$17,0)</f>
        <v>2923</v>
      </c>
      <c r="Q1340" s="35">
        <f>ROUND((Reference!J$16*List!$H1340)+Reference!J$17,0)</f>
        <v>3384</v>
      </c>
      <c r="R1340" s="35">
        <f>ROUND((Reference!K$16*List!$H1340)+Reference!K$17,0)</f>
        <v>3491</v>
      </c>
      <c r="S1340" s="35">
        <f>ROUND((Reference!L$16*List!$H1340)+Reference!L$17,0)</f>
        <v>3767</v>
      </c>
      <c r="T1340" s="35">
        <f>ROUND((Reference!M$16*List!$H1340)+Reference!M$17,0)</f>
        <v>4499</v>
      </c>
      <c r="U1340" s="35">
        <f>ROUND((Reference!N$16*List!$H1340)+Reference!N$17,0)</f>
        <v>18154</v>
      </c>
      <c r="V1340" s="36">
        <f>ROUND((Reference!O$16*List!$H1340)+Reference!O$17,0)</f>
        <v>675</v>
      </c>
      <c r="W1340" s="36">
        <f>ROUND((Reference!P$16*List!$H1340)+Reference!P$17,0)</f>
        <v>951</v>
      </c>
      <c r="X1340" s="36">
        <f>ROUND((Reference!Q$16*List!$H1340)+Reference!Q$17,0)</f>
        <v>475</v>
      </c>
      <c r="Y1340" s="37"/>
      <c r="Z1340" s="4" t="str">
        <f t="shared" si="41"/>
        <v>ST. CLAIR, Michigan</v>
      </c>
      <c r="AA1340" s="38" t="s">
        <v>295</v>
      </c>
      <c r="AB1340" s="38" t="s">
        <v>54</v>
      </c>
      <c r="AC1340" s="32" t="s">
        <v>3850</v>
      </c>
      <c r="AD1340" s="39"/>
      <c r="AE1340">
        <f t="shared" si="42"/>
        <v>0.89890000000000003</v>
      </c>
    </row>
    <row r="1341" spans="1:31" x14ac:dyDescent="0.35">
      <c r="A1341" s="28" t="s">
        <v>4052</v>
      </c>
      <c r="B1341" s="48" t="s">
        <v>4053</v>
      </c>
      <c r="C1341" s="51">
        <v>99923</v>
      </c>
      <c r="D1341" s="30" t="s">
        <v>144</v>
      </c>
      <c r="E1341" s="38" t="s">
        <v>2637</v>
      </c>
      <c r="F1341" s="55" t="s">
        <v>3850</v>
      </c>
      <c r="G1341" s="33" t="s">
        <v>64</v>
      </c>
      <c r="H1341" s="52">
        <v>0.82580000000000009</v>
      </c>
      <c r="I1341" s="35">
        <f>ROUND((Reference!B$16*List!$H1341)+Reference!B$17,0)</f>
        <v>977</v>
      </c>
      <c r="J1341" s="35">
        <f>ROUND((Reference!C$16*List!$H1341)+Reference!C$17,0)</f>
        <v>1457</v>
      </c>
      <c r="K1341" s="35">
        <f>ROUND((Reference!D$16*List!$H1341)+Reference!D$17,0)</f>
        <v>1746</v>
      </c>
      <c r="L1341" s="35">
        <f>ROUND((Reference!E$16*List!$H1341)+Reference!E$17,0)</f>
        <v>2158</v>
      </c>
      <c r="M1341" s="35">
        <f>ROUND((Reference!F$16*List!$H1341)+Reference!F$17,0)</f>
        <v>2249</v>
      </c>
      <c r="N1341" s="35">
        <f>ROUND((Reference!G$16*List!$H1341)+Reference!G$17,0)</f>
        <v>2545</v>
      </c>
      <c r="O1341" s="35">
        <f>ROUND((Reference!H$16*List!$H1341)+Reference!H$17,0)</f>
        <v>2643</v>
      </c>
      <c r="P1341" s="35">
        <f>ROUND((Reference!I$16*List!$H1341)+Reference!I$17,0)</f>
        <v>2747</v>
      </c>
      <c r="Q1341" s="35">
        <f>ROUND((Reference!J$16*List!$H1341)+Reference!J$17,0)</f>
        <v>3180</v>
      </c>
      <c r="R1341" s="35">
        <f>ROUND((Reference!K$16*List!$H1341)+Reference!K$17,0)</f>
        <v>3281</v>
      </c>
      <c r="S1341" s="35">
        <f>ROUND((Reference!L$16*List!$H1341)+Reference!L$17,0)</f>
        <v>3540</v>
      </c>
      <c r="T1341" s="35">
        <f>ROUND((Reference!M$16*List!$H1341)+Reference!M$17,0)</f>
        <v>4228</v>
      </c>
      <c r="U1341" s="35">
        <f>ROUND((Reference!N$16*List!$H1341)+Reference!N$17,0)</f>
        <v>17060</v>
      </c>
      <c r="V1341" s="36">
        <f>ROUND((Reference!O$16*List!$H1341)+Reference!O$17,0)</f>
        <v>634</v>
      </c>
      <c r="W1341" s="36">
        <f>ROUND((Reference!P$16*List!$H1341)+Reference!P$17,0)</f>
        <v>894</v>
      </c>
      <c r="X1341" s="36">
        <f>ROUND((Reference!Q$16*List!$H1341)+Reference!Q$17,0)</f>
        <v>447</v>
      </c>
      <c r="Y1341" s="37"/>
      <c r="Z1341" s="4" t="str">
        <f t="shared" si="41"/>
        <v>ST. JOSEPH, Michigan</v>
      </c>
      <c r="AA1341" s="50" t="s">
        <v>2637</v>
      </c>
      <c r="AB1341" s="38" t="s">
        <v>54</v>
      </c>
      <c r="AC1341" s="43" t="s">
        <v>3850</v>
      </c>
      <c r="AD1341" s="45"/>
      <c r="AE1341">
        <f t="shared" si="42"/>
        <v>0.82580000000000009</v>
      </c>
    </row>
    <row r="1342" spans="1:31" x14ac:dyDescent="0.35">
      <c r="A1342" s="28" t="s">
        <v>4054</v>
      </c>
      <c r="B1342" s="48" t="s">
        <v>4055</v>
      </c>
      <c r="C1342" s="51">
        <v>99923</v>
      </c>
      <c r="D1342" s="30" t="s">
        <v>144</v>
      </c>
      <c r="E1342" s="38" t="s">
        <v>4056</v>
      </c>
      <c r="F1342" s="55" t="s">
        <v>3850</v>
      </c>
      <c r="G1342" s="33" t="s">
        <v>64</v>
      </c>
      <c r="H1342" s="52">
        <v>0.82580000000000009</v>
      </c>
      <c r="I1342" s="35">
        <f>ROUND((Reference!B$16*List!$H1342)+Reference!B$17,0)</f>
        <v>977</v>
      </c>
      <c r="J1342" s="35">
        <f>ROUND((Reference!C$16*List!$H1342)+Reference!C$17,0)</f>
        <v>1457</v>
      </c>
      <c r="K1342" s="35">
        <f>ROUND((Reference!D$16*List!$H1342)+Reference!D$17,0)</f>
        <v>1746</v>
      </c>
      <c r="L1342" s="35">
        <f>ROUND((Reference!E$16*List!$H1342)+Reference!E$17,0)</f>
        <v>2158</v>
      </c>
      <c r="M1342" s="35">
        <f>ROUND((Reference!F$16*List!$H1342)+Reference!F$17,0)</f>
        <v>2249</v>
      </c>
      <c r="N1342" s="35">
        <f>ROUND((Reference!G$16*List!$H1342)+Reference!G$17,0)</f>
        <v>2545</v>
      </c>
      <c r="O1342" s="35">
        <f>ROUND((Reference!H$16*List!$H1342)+Reference!H$17,0)</f>
        <v>2643</v>
      </c>
      <c r="P1342" s="35">
        <f>ROUND((Reference!I$16*List!$H1342)+Reference!I$17,0)</f>
        <v>2747</v>
      </c>
      <c r="Q1342" s="35">
        <f>ROUND((Reference!J$16*List!$H1342)+Reference!J$17,0)</f>
        <v>3180</v>
      </c>
      <c r="R1342" s="35">
        <f>ROUND((Reference!K$16*List!$H1342)+Reference!K$17,0)</f>
        <v>3281</v>
      </c>
      <c r="S1342" s="35">
        <f>ROUND((Reference!L$16*List!$H1342)+Reference!L$17,0)</f>
        <v>3540</v>
      </c>
      <c r="T1342" s="35">
        <f>ROUND((Reference!M$16*List!$H1342)+Reference!M$17,0)</f>
        <v>4228</v>
      </c>
      <c r="U1342" s="35">
        <f>ROUND((Reference!N$16*List!$H1342)+Reference!N$17,0)</f>
        <v>17060</v>
      </c>
      <c r="V1342" s="36">
        <f>ROUND((Reference!O$16*List!$H1342)+Reference!O$17,0)</f>
        <v>634</v>
      </c>
      <c r="W1342" s="36">
        <f>ROUND((Reference!P$16*List!$H1342)+Reference!P$17,0)</f>
        <v>894</v>
      </c>
      <c r="X1342" s="36">
        <f>ROUND((Reference!Q$16*List!$H1342)+Reference!Q$17,0)</f>
        <v>447</v>
      </c>
      <c r="Y1342" s="37"/>
      <c r="Z1342" s="4" t="str">
        <f t="shared" si="41"/>
        <v>SANILAC, Michigan</v>
      </c>
      <c r="AA1342" s="50" t="s">
        <v>4056</v>
      </c>
      <c r="AB1342" s="38" t="s">
        <v>54</v>
      </c>
      <c r="AC1342" s="43" t="s">
        <v>3850</v>
      </c>
      <c r="AD1342" s="45"/>
      <c r="AE1342">
        <f t="shared" si="42"/>
        <v>0.82580000000000009</v>
      </c>
    </row>
    <row r="1343" spans="1:31" x14ac:dyDescent="0.35">
      <c r="A1343" s="28" t="s">
        <v>4057</v>
      </c>
      <c r="B1343" s="48" t="s">
        <v>4058</v>
      </c>
      <c r="C1343" s="49">
        <v>99923</v>
      </c>
      <c r="D1343" s="30" t="s">
        <v>144</v>
      </c>
      <c r="E1343" s="50" t="s">
        <v>4059</v>
      </c>
      <c r="F1343" s="55" t="s">
        <v>3850</v>
      </c>
      <c r="G1343" s="33" t="s">
        <v>64</v>
      </c>
      <c r="H1343" s="52">
        <v>0.82580000000000009</v>
      </c>
      <c r="I1343" s="35">
        <f>ROUND((Reference!B$16*List!$H1343)+Reference!B$17,0)</f>
        <v>977</v>
      </c>
      <c r="J1343" s="35">
        <f>ROUND((Reference!C$16*List!$H1343)+Reference!C$17,0)</f>
        <v>1457</v>
      </c>
      <c r="K1343" s="35">
        <f>ROUND((Reference!D$16*List!$H1343)+Reference!D$17,0)</f>
        <v>1746</v>
      </c>
      <c r="L1343" s="35">
        <f>ROUND((Reference!E$16*List!$H1343)+Reference!E$17,0)</f>
        <v>2158</v>
      </c>
      <c r="M1343" s="35">
        <f>ROUND((Reference!F$16*List!$H1343)+Reference!F$17,0)</f>
        <v>2249</v>
      </c>
      <c r="N1343" s="35">
        <f>ROUND((Reference!G$16*List!$H1343)+Reference!G$17,0)</f>
        <v>2545</v>
      </c>
      <c r="O1343" s="35">
        <f>ROUND((Reference!H$16*List!$H1343)+Reference!H$17,0)</f>
        <v>2643</v>
      </c>
      <c r="P1343" s="35">
        <f>ROUND((Reference!I$16*List!$H1343)+Reference!I$17,0)</f>
        <v>2747</v>
      </c>
      <c r="Q1343" s="35">
        <f>ROUND((Reference!J$16*List!$H1343)+Reference!J$17,0)</f>
        <v>3180</v>
      </c>
      <c r="R1343" s="35">
        <f>ROUND((Reference!K$16*List!$H1343)+Reference!K$17,0)</f>
        <v>3281</v>
      </c>
      <c r="S1343" s="35">
        <f>ROUND((Reference!L$16*List!$H1343)+Reference!L$17,0)</f>
        <v>3540</v>
      </c>
      <c r="T1343" s="35">
        <f>ROUND((Reference!M$16*List!$H1343)+Reference!M$17,0)</f>
        <v>4228</v>
      </c>
      <c r="U1343" s="35">
        <f>ROUND((Reference!N$16*List!$H1343)+Reference!N$17,0)</f>
        <v>17060</v>
      </c>
      <c r="V1343" s="36">
        <f>ROUND((Reference!O$16*List!$H1343)+Reference!O$17,0)</f>
        <v>634</v>
      </c>
      <c r="W1343" s="36">
        <f>ROUND((Reference!P$16*List!$H1343)+Reference!P$17,0)</f>
        <v>894</v>
      </c>
      <c r="X1343" s="36">
        <f>ROUND((Reference!Q$16*List!$H1343)+Reference!Q$17,0)</f>
        <v>447</v>
      </c>
      <c r="Y1343" s="37"/>
      <c r="Z1343" s="4" t="str">
        <f t="shared" si="41"/>
        <v>SCHOOLCRAFT, Michigan</v>
      </c>
      <c r="AA1343" s="50" t="s">
        <v>4059</v>
      </c>
      <c r="AB1343" s="38" t="s">
        <v>54</v>
      </c>
      <c r="AC1343" s="43" t="s">
        <v>3850</v>
      </c>
      <c r="AD1343" s="45"/>
      <c r="AE1343">
        <f t="shared" si="42"/>
        <v>0.82580000000000009</v>
      </c>
    </row>
    <row r="1344" spans="1:31" x14ac:dyDescent="0.35">
      <c r="A1344" s="28" t="s">
        <v>4060</v>
      </c>
      <c r="B1344" s="48" t="s">
        <v>4061</v>
      </c>
      <c r="C1344" s="49">
        <v>29620</v>
      </c>
      <c r="D1344" s="30" t="s">
        <v>1074</v>
      </c>
      <c r="E1344" s="50" t="s">
        <v>4062</v>
      </c>
      <c r="F1344" s="55" t="s">
        <v>3850</v>
      </c>
      <c r="G1344" s="33" t="s">
        <v>53</v>
      </c>
      <c r="H1344" s="34">
        <v>0.91560000000000008</v>
      </c>
      <c r="I1344" s="35">
        <f>ROUND((Reference!B$16*List!$H1344)+Reference!B$17,0)</f>
        <v>1054</v>
      </c>
      <c r="J1344" s="35">
        <f>ROUND((Reference!C$16*List!$H1344)+Reference!C$17,0)</f>
        <v>1572</v>
      </c>
      <c r="K1344" s="35">
        <f>ROUND((Reference!D$16*List!$H1344)+Reference!D$17,0)</f>
        <v>1883</v>
      </c>
      <c r="L1344" s="35">
        <f>ROUND((Reference!E$16*List!$H1344)+Reference!E$17,0)</f>
        <v>2328</v>
      </c>
      <c r="M1344" s="35">
        <f>ROUND((Reference!F$16*List!$H1344)+Reference!F$17,0)</f>
        <v>2426</v>
      </c>
      <c r="N1344" s="35">
        <f>ROUND((Reference!G$16*List!$H1344)+Reference!G$17,0)</f>
        <v>2746</v>
      </c>
      <c r="O1344" s="35">
        <f>ROUND((Reference!H$16*List!$H1344)+Reference!H$17,0)</f>
        <v>2851</v>
      </c>
      <c r="P1344" s="35">
        <f>ROUND((Reference!I$16*List!$H1344)+Reference!I$17,0)</f>
        <v>2963</v>
      </c>
      <c r="Q1344" s="35">
        <f>ROUND((Reference!J$16*List!$H1344)+Reference!J$17,0)</f>
        <v>3431</v>
      </c>
      <c r="R1344" s="35">
        <f>ROUND((Reference!K$16*List!$H1344)+Reference!K$17,0)</f>
        <v>3540</v>
      </c>
      <c r="S1344" s="35">
        <f>ROUND((Reference!L$16*List!$H1344)+Reference!L$17,0)</f>
        <v>3819</v>
      </c>
      <c r="T1344" s="35">
        <f>ROUND((Reference!M$16*List!$H1344)+Reference!M$17,0)</f>
        <v>4561</v>
      </c>
      <c r="U1344" s="35">
        <f>ROUND((Reference!N$16*List!$H1344)+Reference!N$17,0)</f>
        <v>18404</v>
      </c>
      <c r="V1344" s="36">
        <f>ROUND((Reference!O$16*List!$H1344)+Reference!O$17,0)</f>
        <v>684</v>
      </c>
      <c r="W1344" s="36">
        <f>ROUND((Reference!P$16*List!$H1344)+Reference!P$17,0)</f>
        <v>964</v>
      </c>
      <c r="X1344" s="36">
        <f>ROUND((Reference!Q$16*List!$H1344)+Reference!Q$17,0)</f>
        <v>482</v>
      </c>
      <c r="Y1344" s="37"/>
      <c r="Z1344" s="4" t="str">
        <f t="shared" si="41"/>
        <v>SHIAWASSEE, Michigan</v>
      </c>
      <c r="AA1344" s="38" t="s">
        <v>4062</v>
      </c>
      <c r="AB1344" s="38" t="s">
        <v>54</v>
      </c>
      <c r="AC1344" s="32" t="s">
        <v>3850</v>
      </c>
      <c r="AD1344" s="39"/>
      <c r="AE1344">
        <f t="shared" si="42"/>
        <v>0.91560000000000008</v>
      </c>
    </row>
    <row r="1345" spans="1:31" x14ac:dyDescent="0.35">
      <c r="A1345" s="28" t="s">
        <v>4063</v>
      </c>
      <c r="B1345" s="48" t="s">
        <v>4064</v>
      </c>
      <c r="C1345" s="49">
        <v>99923</v>
      </c>
      <c r="D1345" s="30" t="s">
        <v>144</v>
      </c>
      <c r="E1345" s="50" t="s">
        <v>4065</v>
      </c>
      <c r="F1345" s="55" t="s">
        <v>3850</v>
      </c>
      <c r="G1345" s="33" t="s">
        <v>64</v>
      </c>
      <c r="H1345" s="52">
        <v>0.82580000000000009</v>
      </c>
      <c r="I1345" s="35">
        <f>ROUND((Reference!B$16*List!$H1345)+Reference!B$17,0)</f>
        <v>977</v>
      </c>
      <c r="J1345" s="35">
        <f>ROUND((Reference!C$16*List!$H1345)+Reference!C$17,0)</f>
        <v>1457</v>
      </c>
      <c r="K1345" s="35">
        <f>ROUND((Reference!D$16*List!$H1345)+Reference!D$17,0)</f>
        <v>1746</v>
      </c>
      <c r="L1345" s="35">
        <f>ROUND((Reference!E$16*List!$H1345)+Reference!E$17,0)</f>
        <v>2158</v>
      </c>
      <c r="M1345" s="35">
        <f>ROUND((Reference!F$16*List!$H1345)+Reference!F$17,0)</f>
        <v>2249</v>
      </c>
      <c r="N1345" s="35">
        <f>ROUND((Reference!G$16*List!$H1345)+Reference!G$17,0)</f>
        <v>2545</v>
      </c>
      <c r="O1345" s="35">
        <f>ROUND((Reference!H$16*List!$H1345)+Reference!H$17,0)</f>
        <v>2643</v>
      </c>
      <c r="P1345" s="35">
        <f>ROUND((Reference!I$16*List!$H1345)+Reference!I$17,0)</f>
        <v>2747</v>
      </c>
      <c r="Q1345" s="35">
        <f>ROUND((Reference!J$16*List!$H1345)+Reference!J$17,0)</f>
        <v>3180</v>
      </c>
      <c r="R1345" s="35">
        <f>ROUND((Reference!K$16*List!$H1345)+Reference!K$17,0)</f>
        <v>3281</v>
      </c>
      <c r="S1345" s="35">
        <f>ROUND((Reference!L$16*List!$H1345)+Reference!L$17,0)</f>
        <v>3540</v>
      </c>
      <c r="T1345" s="35">
        <f>ROUND((Reference!M$16*List!$H1345)+Reference!M$17,0)</f>
        <v>4228</v>
      </c>
      <c r="U1345" s="35">
        <f>ROUND((Reference!N$16*List!$H1345)+Reference!N$17,0)</f>
        <v>17060</v>
      </c>
      <c r="V1345" s="36">
        <f>ROUND((Reference!O$16*List!$H1345)+Reference!O$17,0)</f>
        <v>634</v>
      </c>
      <c r="W1345" s="36">
        <f>ROUND((Reference!P$16*List!$H1345)+Reference!P$17,0)</f>
        <v>894</v>
      </c>
      <c r="X1345" s="36">
        <f>ROUND((Reference!Q$16*List!$H1345)+Reference!Q$17,0)</f>
        <v>447</v>
      </c>
      <c r="Y1345" s="37"/>
      <c r="Z1345" s="4" t="str">
        <f t="shared" si="41"/>
        <v>TUSCOLA, Michigan</v>
      </c>
      <c r="AA1345" s="50" t="s">
        <v>4065</v>
      </c>
      <c r="AB1345" s="38" t="s">
        <v>54</v>
      </c>
      <c r="AC1345" s="43" t="s">
        <v>3850</v>
      </c>
      <c r="AD1345" s="45"/>
      <c r="AE1345">
        <f t="shared" si="42"/>
        <v>0.82580000000000009</v>
      </c>
    </row>
    <row r="1346" spans="1:31" x14ac:dyDescent="0.35">
      <c r="A1346" s="28" t="s">
        <v>4066</v>
      </c>
      <c r="B1346" s="48" t="s">
        <v>4067</v>
      </c>
      <c r="C1346" s="49">
        <v>99923</v>
      </c>
      <c r="D1346" s="30" t="s">
        <v>144</v>
      </c>
      <c r="E1346" s="50" t="s">
        <v>761</v>
      </c>
      <c r="F1346" s="54" t="s">
        <v>3850</v>
      </c>
      <c r="G1346" s="33" t="s">
        <v>64</v>
      </c>
      <c r="H1346" s="52">
        <v>0.82580000000000009</v>
      </c>
      <c r="I1346" s="35">
        <f>ROUND((Reference!B$16*List!$H1346)+Reference!B$17,0)</f>
        <v>977</v>
      </c>
      <c r="J1346" s="35">
        <f>ROUND((Reference!C$16*List!$H1346)+Reference!C$17,0)</f>
        <v>1457</v>
      </c>
      <c r="K1346" s="35">
        <f>ROUND((Reference!D$16*List!$H1346)+Reference!D$17,0)</f>
        <v>1746</v>
      </c>
      <c r="L1346" s="35">
        <f>ROUND((Reference!E$16*List!$H1346)+Reference!E$17,0)</f>
        <v>2158</v>
      </c>
      <c r="M1346" s="35">
        <f>ROUND((Reference!F$16*List!$H1346)+Reference!F$17,0)</f>
        <v>2249</v>
      </c>
      <c r="N1346" s="35">
        <f>ROUND((Reference!G$16*List!$H1346)+Reference!G$17,0)</f>
        <v>2545</v>
      </c>
      <c r="O1346" s="35">
        <f>ROUND((Reference!H$16*List!$H1346)+Reference!H$17,0)</f>
        <v>2643</v>
      </c>
      <c r="P1346" s="35">
        <f>ROUND((Reference!I$16*List!$H1346)+Reference!I$17,0)</f>
        <v>2747</v>
      </c>
      <c r="Q1346" s="35">
        <f>ROUND((Reference!J$16*List!$H1346)+Reference!J$17,0)</f>
        <v>3180</v>
      </c>
      <c r="R1346" s="35">
        <f>ROUND((Reference!K$16*List!$H1346)+Reference!K$17,0)</f>
        <v>3281</v>
      </c>
      <c r="S1346" s="35">
        <f>ROUND((Reference!L$16*List!$H1346)+Reference!L$17,0)</f>
        <v>3540</v>
      </c>
      <c r="T1346" s="35">
        <f>ROUND((Reference!M$16*List!$H1346)+Reference!M$17,0)</f>
        <v>4228</v>
      </c>
      <c r="U1346" s="35">
        <f>ROUND((Reference!N$16*List!$H1346)+Reference!N$17,0)</f>
        <v>17060</v>
      </c>
      <c r="V1346" s="36">
        <f>ROUND((Reference!O$16*List!$H1346)+Reference!O$17,0)</f>
        <v>634</v>
      </c>
      <c r="W1346" s="36">
        <f>ROUND((Reference!P$16*List!$H1346)+Reference!P$17,0)</f>
        <v>894</v>
      </c>
      <c r="X1346" s="36">
        <f>ROUND((Reference!Q$16*List!$H1346)+Reference!Q$17,0)</f>
        <v>447</v>
      </c>
      <c r="Y1346" s="37"/>
      <c r="Z1346" s="4" t="str">
        <f t="shared" si="41"/>
        <v>VAN BUREN, Michigan</v>
      </c>
      <c r="AA1346" s="50" t="s">
        <v>761</v>
      </c>
      <c r="AB1346" s="38" t="s">
        <v>54</v>
      </c>
      <c r="AC1346" s="43" t="s">
        <v>3850</v>
      </c>
      <c r="AD1346" s="45"/>
      <c r="AE1346">
        <f t="shared" si="42"/>
        <v>0.82580000000000009</v>
      </c>
    </row>
    <row r="1347" spans="1:31" x14ac:dyDescent="0.35">
      <c r="A1347" s="28" t="s">
        <v>4068</v>
      </c>
      <c r="B1347" s="48" t="s">
        <v>4069</v>
      </c>
      <c r="C1347" s="51">
        <v>11460</v>
      </c>
      <c r="D1347" s="30" t="s">
        <v>335</v>
      </c>
      <c r="E1347" s="38" t="s">
        <v>4070</v>
      </c>
      <c r="F1347" s="54" t="s">
        <v>3850</v>
      </c>
      <c r="G1347" s="33" t="s">
        <v>53</v>
      </c>
      <c r="H1347" s="34">
        <v>1.0257000000000001</v>
      </c>
      <c r="I1347" s="35">
        <f>ROUND((Reference!B$16*List!$H1347)+Reference!B$17,0)</f>
        <v>1148</v>
      </c>
      <c r="J1347" s="35">
        <f>ROUND((Reference!C$16*List!$H1347)+Reference!C$17,0)</f>
        <v>1713</v>
      </c>
      <c r="K1347" s="35">
        <f>ROUND((Reference!D$16*List!$H1347)+Reference!D$17,0)</f>
        <v>2052</v>
      </c>
      <c r="L1347" s="35">
        <f>ROUND((Reference!E$16*List!$H1347)+Reference!E$17,0)</f>
        <v>2537</v>
      </c>
      <c r="M1347" s="35">
        <f>ROUND((Reference!F$16*List!$H1347)+Reference!F$17,0)</f>
        <v>2643</v>
      </c>
      <c r="N1347" s="35">
        <f>ROUND((Reference!G$16*List!$H1347)+Reference!G$17,0)</f>
        <v>2992</v>
      </c>
      <c r="O1347" s="35">
        <f>ROUND((Reference!H$16*List!$H1347)+Reference!H$17,0)</f>
        <v>3106</v>
      </c>
      <c r="P1347" s="35">
        <f>ROUND((Reference!I$16*List!$H1347)+Reference!I$17,0)</f>
        <v>3228</v>
      </c>
      <c r="Q1347" s="35">
        <f>ROUND((Reference!J$16*List!$H1347)+Reference!J$17,0)</f>
        <v>3738</v>
      </c>
      <c r="R1347" s="35">
        <f>ROUND((Reference!K$16*List!$H1347)+Reference!K$17,0)</f>
        <v>3856</v>
      </c>
      <c r="S1347" s="35">
        <f>ROUND((Reference!L$16*List!$H1347)+Reference!L$17,0)</f>
        <v>4161</v>
      </c>
      <c r="T1347" s="35">
        <f>ROUND((Reference!M$16*List!$H1347)+Reference!M$17,0)</f>
        <v>4970</v>
      </c>
      <c r="U1347" s="35">
        <f>ROUND((Reference!N$16*List!$H1347)+Reference!N$17,0)</f>
        <v>20052</v>
      </c>
      <c r="V1347" s="36">
        <f>ROUND((Reference!O$16*List!$H1347)+Reference!O$17,0)</f>
        <v>745</v>
      </c>
      <c r="W1347" s="36">
        <f>ROUND((Reference!P$16*List!$H1347)+Reference!P$17,0)</f>
        <v>1050</v>
      </c>
      <c r="X1347" s="36">
        <f>ROUND((Reference!Q$16*List!$H1347)+Reference!Q$17,0)</f>
        <v>525</v>
      </c>
      <c r="Y1347" s="37"/>
      <c r="Z1347" s="4" t="str">
        <f t="shared" si="41"/>
        <v>WASHTENAW, Michigan</v>
      </c>
      <c r="AA1347" s="38" t="s">
        <v>4070</v>
      </c>
      <c r="AB1347" s="38" t="s">
        <v>54</v>
      </c>
      <c r="AC1347" s="32" t="s">
        <v>3850</v>
      </c>
      <c r="AD1347" s="39"/>
      <c r="AE1347">
        <f t="shared" si="42"/>
        <v>1.0257000000000001</v>
      </c>
    </row>
    <row r="1348" spans="1:31" x14ac:dyDescent="0.35">
      <c r="A1348" s="28" t="s">
        <v>4071</v>
      </c>
      <c r="B1348" s="48" t="s">
        <v>4072</v>
      </c>
      <c r="C1348" s="51">
        <v>19804</v>
      </c>
      <c r="D1348" s="30" t="s">
        <v>660</v>
      </c>
      <c r="E1348" s="38" t="s">
        <v>2044</v>
      </c>
      <c r="F1348" s="54" t="s">
        <v>3850</v>
      </c>
      <c r="G1348" s="33" t="s">
        <v>53</v>
      </c>
      <c r="H1348" s="34">
        <v>0.8821</v>
      </c>
      <c r="I1348" s="35">
        <f>ROUND((Reference!B$16*List!$H1348)+Reference!B$17,0)</f>
        <v>1025</v>
      </c>
      <c r="J1348" s="35">
        <f>ROUND((Reference!C$16*List!$H1348)+Reference!C$17,0)</f>
        <v>1529</v>
      </c>
      <c r="K1348" s="35">
        <f>ROUND((Reference!D$16*List!$H1348)+Reference!D$17,0)</f>
        <v>1832</v>
      </c>
      <c r="L1348" s="35">
        <f>ROUND((Reference!E$16*List!$H1348)+Reference!E$17,0)</f>
        <v>2265</v>
      </c>
      <c r="M1348" s="35">
        <f>ROUND((Reference!F$16*List!$H1348)+Reference!F$17,0)</f>
        <v>2360</v>
      </c>
      <c r="N1348" s="35">
        <f>ROUND((Reference!G$16*List!$H1348)+Reference!G$17,0)</f>
        <v>2671</v>
      </c>
      <c r="O1348" s="35">
        <f>ROUND((Reference!H$16*List!$H1348)+Reference!H$17,0)</f>
        <v>2773</v>
      </c>
      <c r="P1348" s="35">
        <f>ROUND((Reference!I$16*List!$H1348)+Reference!I$17,0)</f>
        <v>2882</v>
      </c>
      <c r="Q1348" s="35">
        <f>ROUND((Reference!J$16*List!$H1348)+Reference!J$17,0)</f>
        <v>3338</v>
      </c>
      <c r="R1348" s="35">
        <f>ROUND((Reference!K$16*List!$H1348)+Reference!K$17,0)</f>
        <v>3443</v>
      </c>
      <c r="S1348" s="35">
        <f>ROUND((Reference!L$16*List!$H1348)+Reference!L$17,0)</f>
        <v>3715</v>
      </c>
      <c r="T1348" s="35">
        <f>ROUND((Reference!M$16*List!$H1348)+Reference!M$17,0)</f>
        <v>4437</v>
      </c>
      <c r="U1348" s="35">
        <f>ROUND((Reference!N$16*List!$H1348)+Reference!N$17,0)</f>
        <v>17903</v>
      </c>
      <c r="V1348" s="36">
        <f>ROUND((Reference!O$16*List!$H1348)+Reference!O$17,0)</f>
        <v>666</v>
      </c>
      <c r="W1348" s="36">
        <f>ROUND((Reference!P$16*List!$H1348)+Reference!P$17,0)</f>
        <v>938</v>
      </c>
      <c r="X1348" s="36">
        <f>ROUND((Reference!Q$16*List!$H1348)+Reference!Q$17,0)</f>
        <v>469</v>
      </c>
      <c r="Y1348" s="37"/>
      <c r="Z1348" s="4" t="str">
        <f t="shared" si="41"/>
        <v>WAYNE, Michigan</v>
      </c>
      <c r="AA1348" s="38" t="s">
        <v>2044</v>
      </c>
      <c r="AB1348" s="38" t="s">
        <v>54</v>
      </c>
      <c r="AC1348" s="32" t="s">
        <v>3850</v>
      </c>
      <c r="AD1348" s="39"/>
      <c r="AE1348">
        <f t="shared" si="42"/>
        <v>0.8821</v>
      </c>
    </row>
    <row r="1349" spans="1:31" x14ac:dyDescent="0.35">
      <c r="A1349" s="28" t="s">
        <v>4073</v>
      </c>
      <c r="B1349" s="48" t="s">
        <v>4074</v>
      </c>
      <c r="C1349" s="49">
        <v>99923</v>
      </c>
      <c r="D1349" s="30" t="s">
        <v>144</v>
      </c>
      <c r="E1349" s="50" t="s">
        <v>4075</v>
      </c>
      <c r="F1349" s="55" t="s">
        <v>3850</v>
      </c>
      <c r="G1349" s="33" t="s">
        <v>64</v>
      </c>
      <c r="H1349" s="34">
        <v>0.82580000000000009</v>
      </c>
      <c r="I1349" s="35">
        <f>ROUND((Reference!B$16*List!$H1349)+Reference!B$17,0)</f>
        <v>977</v>
      </c>
      <c r="J1349" s="35">
        <f>ROUND((Reference!C$16*List!$H1349)+Reference!C$17,0)</f>
        <v>1457</v>
      </c>
      <c r="K1349" s="35">
        <f>ROUND((Reference!D$16*List!$H1349)+Reference!D$17,0)</f>
        <v>1746</v>
      </c>
      <c r="L1349" s="35">
        <f>ROUND((Reference!E$16*List!$H1349)+Reference!E$17,0)</f>
        <v>2158</v>
      </c>
      <c r="M1349" s="35">
        <f>ROUND((Reference!F$16*List!$H1349)+Reference!F$17,0)</f>
        <v>2249</v>
      </c>
      <c r="N1349" s="35">
        <f>ROUND((Reference!G$16*List!$H1349)+Reference!G$17,0)</f>
        <v>2545</v>
      </c>
      <c r="O1349" s="35">
        <f>ROUND((Reference!H$16*List!$H1349)+Reference!H$17,0)</f>
        <v>2643</v>
      </c>
      <c r="P1349" s="35">
        <f>ROUND((Reference!I$16*List!$H1349)+Reference!I$17,0)</f>
        <v>2747</v>
      </c>
      <c r="Q1349" s="35">
        <f>ROUND((Reference!J$16*List!$H1349)+Reference!J$17,0)</f>
        <v>3180</v>
      </c>
      <c r="R1349" s="35">
        <f>ROUND((Reference!K$16*List!$H1349)+Reference!K$17,0)</f>
        <v>3281</v>
      </c>
      <c r="S1349" s="35">
        <f>ROUND((Reference!L$16*List!$H1349)+Reference!L$17,0)</f>
        <v>3540</v>
      </c>
      <c r="T1349" s="35">
        <f>ROUND((Reference!M$16*List!$H1349)+Reference!M$17,0)</f>
        <v>4228</v>
      </c>
      <c r="U1349" s="35">
        <f>ROUND((Reference!N$16*List!$H1349)+Reference!N$17,0)</f>
        <v>17060</v>
      </c>
      <c r="V1349" s="36">
        <f>ROUND((Reference!O$16*List!$H1349)+Reference!O$17,0)</f>
        <v>634</v>
      </c>
      <c r="W1349" s="36">
        <f>ROUND((Reference!P$16*List!$H1349)+Reference!P$17,0)</f>
        <v>894</v>
      </c>
      <c r="X1349" s="36">
        <f>ROUND((Reference!Q$16*List!$H1349)+Reference!Q$17,0)</f>
        <v>447</v>
      </c>
      <c r="Y1349" s="37"/>
      <c r="Z1349" s="4" t="str">
        <f t="shared" si="41"/>
        <v>WEXFORD, Michigan</v>
      </c>
      <c r="AA1349" s="38" t="s">
        <v>4075</v>
      </c>
      <c r="AB1349" s="38" t="s">
        <v>54</v>
      </c>
      <c r="AC1349" s="32" t="s">
        <v>3850</v>
      </c>
      <c r="AD1349" s="39"/>
      <c r="AE1349">
        <f t="shared" si="42"/>
        <v>0.82580000000000009</v>
      </c>
    </row>
    <row r="1350" spans="1:31" x14ac:dyDescent="0.35">
      <c r="A1350" s="28" t="s">
        <v>4076</v>
      </c>
      <c r="B1350" s="48" t="s">
        <v>4077</v>
      </c>
      <c r="C1350" s="49">
        <v>99923</v>
      </c>
      <c r="D1350" s="30" t="s">
        <v>144</v>
      </c>
      <c r="E1350" s="50" t="s">
        <v>334</v>
      </c>
      <c r="F1350" s="55" t="s">
        <v>3850</v>
      </c>
      <c r="G1350" s="33" t="s">
        <v>64</v>
      </c>
      <c r="H1350" s="52">
        <v>0.82580000000000009</v>
      </c>
      <c r="I1350" s="35">
        <f>ROUND((Reference!B$16*List!$H1350)+Reference!B$17,0)</f>
        <v>977</v>
      </c>
      <c r="J1350" s="35">
        <f>ROUND((Reference!C$16*List!$H1350)+Reference!C$17,0)</f>
        <v>1457</v>
      </c>
      <c r="K1350" s="35">
        <f>ROUND((Reference!D$16*List!$H1350)+Reference!D$17,0)</f>
        <v>1746</v>
      </c>
      <c r="L1350" s="35">
        <f>ROUND((Reference!E$16*List!$H1350)+Reference!E$17,0)</f>
        <v>2158</v>
      </c>
      <c r="M1350" s="35">
        <f>ROUND((Reference!F$16*List!$H1350)+Reference!F$17,0)</f>
        <v>2249</v>
      </c>
      <c r="N1350" s="35">
        <f>ROUND((Reference!G$16*List!$H1350)+Reference!G$17,0)</f>
        <v>2545</v>
      </c>
      <c r="O1350" s="35">
        <f>ROUND((Reference!H$16*List!$H1350)+Reference!H$17,0)</f>
        <v>2643</v>
      </c>
      <c r="P1350" s="35">
        <f>ROUND((Reference!I$16*List!$H1350)+Reference!I$17,0)</f>
        <v>2747</v>
      </c>
      <c r="Q1350" s="35">
        <f>ROUND((Reference!J$16*List!$H1350)+Reference!J$17,0)</f>
        <v>3180</v>
      </c>
      <c r="R1350" s="35">
        <f>ROUND((Reference!K$16*List!$H1350)+Reference!K$17,0)</f>
        <v>3281</v>
      </c>
      <c r="S1350" s="35">
        <f>ROUND((Reference!L$16*List!$H1350)+Reference!L$17,0)</f>
        <v>3540</v>
      </c>
      <c r="T1350" s="35">
        <f>ROUND((Reference!M$16*List!$H1350)+Reference!M$17,0)</f>
        <v>4228</v>
      </c>
      <c r="U1350" s="35">
        <f>ROUND((Reference!N$16*List!$H1350)+Reference!N$17,0)</f>
        <v>17060</v>
      </c>
      <c r="V1350" s="36">
        <f>ROUND((Reference!O$16*List!$H1350)+Reference!O$17,0)</f>
        <v>634</v>
      </c>
      <c r="W1350" s="36">
        <f>ROUND((Reference!P$16*List!$H1350)+Reference!P$17,0)</f>
        <v>894</v>
      </c>
      <c r="X1350" s="36">
        <f>ROUND((Reference!Q$16*List!$H1350)+Reference!Q$17,0)</f>
        <v>447</v>
      </c>
      <c r="Y1350" s="37"/>
      <c r="Z1350" s="4" t="str">
        <f t="shared" si="41"/>
        <v>STATEWIDE, Michigan</v>
      </c>
      <c r="AA1350" s="50" t="s">
        <v>334</v>
      </c>
      <c r="AB1350" s="38" t="s">
        <v>54</v>
      </c>
      <c r="AC1350" s="43" t="s">
        <v>3850</v>
      </c>
      <c r="AD1350" s="45"/>
      <c r="AE1350">
        <f t="shared" si="42"/>
        <v>0.82580000000000009</v>
      </c>
    </row>
    <row r="1351" spans="1:31" x14ac:dyDescent="0.35">
      <c r="A1351" s="28" t="s">
        <v>4078</v>
      </c>
      <c r="B1351" s="48" t="s">
        <v>4079</v>
      </c>
      <c r="C1351" s="51">
        <v>99924</v>
      </c>
      <c r="D1351" s="30" t="s">
        <v>148</v>
      </c>
      <c r="E1351" s="38" t="s">
        <v>4080</v>
      </c>
      <c r="F1351" s="55" t="s">
        <v>4081</v>
      </c>
      <c r="G1351" s="33" t="s">
        <v>64</v>
      </c>
      <c r="H1351" s="52">
        <v>0.8972</v>
      </c>
      <c r="I1351" s="35">
        <f>ROUND((Reference!B$16*List!$H1351)+Reference!B$17,0)</f>
        <v>1038</v>
      </c>
      <c r="J1351" s="35">
        <f>ROUND((Reference!C$16*List!$H1351)+Reference!C$17,0)</f>
        <v>1548</v>
      </c>
      <c r="K1351" s="35">
        <f>ROUND((Reference!D$16*List!$H1351)+Reference!D$17,0)</f>
        <v>1855</v>
      </c>
      <c r="L1351" s="35">
        <f>ROUND((Reference!E$16*List!$H1351)+Reference!E$17,0)</f>
        <v>2293</v>
      </c>
      <c r="M1351" s="35">
        <f>ROUND((Reference!F$16*List!$H1351)+Reference!F$17,0)</f>
        <v>2389</v>
      </c>
      <c r="N1351" s="35">
        <f>ROUND((Reference!G$16*List!$H1351)+Reference!G$17,0)</f>
        <v>2705</v>
      </c>
      <c r="O1351" s="35">
        <f>ROUND((Reference!H$16*List!$H1351)+Reference!H$17,0)</f>
        <v>2808</v>
      </c>
      <c r="P1351" s="35">
        <f>ROUND((Reference!I$16*List!$H1351)+Reference!I$17,0)</f>
        <v>2919</v>
      </c>
      <c r="Q1351" s="35">
        <f>ROUND((Reference!J$16*List!$H1351)+Reference!J$17,0)</f>
        <v>3380</v>
      </c>
      <c r="R1351" s="35">
        <f>ROUND((Reference!K$16*List!$H1351)+Reference!K$17,0)</f>
        <v>3487</v>
      </c>
      <c r="S1351" s="35">
        <f>ROUND((Reference!L$16*List!$H1351)+Reference!L$17,0)</f>
        <v>3762</v>
      </c>
      <c r="T1351" s="35">
        <f>ROUND((Reference!M$16*List!$H1351)+Reference!M$17,0)</f>
        <v>4493</v>
      </c>
      <c r="U1351" s="35">
        <f>ROUND((Reference!N$16*List!$H1351)+Reference!N$17,0)</f>
        <v>18129</v>
      </c>
      <c r="V1351" s="36">
        <f>ROUND((Reference!O$16*List!$H1351)+Reference!O$17,0)</f>
        <v>674</v>
      </c>
      <c r="W1351" s="36">
        <f>ROUND((Reference!P$16*List!$H1351)+Reference!P$17,0)</f>
        <v>950</v>
      </c>
      <c r="X1351" s="36">
        <f>ROUND((Reference!Q$16*List!$H1351)+Reference!Q$17,0)</f>
        <v>475</v>
      </c>
      <c r="Y1351" s="37"/>
      <c r="Z1351" s="4" t="str">
        <f t="shared" si="41"/>
        <v>AITKIN, Minnesota</v>
      </c>
      <c r="AA1351" s="50" t="s">
        <v>4080</v>
      </c>
      <c r="AB1351" s="38" t="s">
        <v>54</v>
      </c>
      <c r="AC1351" s="43" t="s">
        <v>4081</v>
      </c>
      <c r="AD1351" s="45"/>
      <c r="AE1351">
        <f t="shared" si="42"/>
        <v>0.8972</v>
      </c>
    </row>
    <row r="1352" spans="1:31" x14ac:dyDescent="0.35">
      <c r="A1352" s="28" t="s">
        <v>4082</v>
      </c>
      <c r="B1352" s="48" t="s">
        <v>4083</v>
      </c>
      <c r="C1352" s="49">
        <v>33460</v>
      </c>
      <c r="D1352" s="30" t="s">
        <v>4084</v>
      </c>
      <c r="E1352" s="50" t="s">
        <v>4085</v>
      </c>
      <c r="F1352" s="54" t="s">
        <v>4081</v>
      </c>
      <c r="G1352" s="33" t="s">
        <v>53</v>
      </c>
      <c r="H1352" s="34">
        <v>1.0760000000000001</v>
      </c>
      <c r="I1352" s="35">
        <f>ROUND((Reference!B$16*List!$H1352)+Reference!B$17,0)</f>
        <v>1191</v>
      </c>
      <c r="J1352" s="35">
        <f>ROUND((Reference!C$16*List!$H1352)+Reference!C$17,0)</f>
        <v>1777</v>
      </c>
      <c r="K1352" s="35">
        <f>ROUND((Reference!D$16*List!$H1352)+Reference!D$17,0)</f>
        <v>2129</v>
      </c>
      <c r="L1352" s="35">
        <f>ROUND((Reference!E$16*List!$H1352)+Reference!E$17,0)</f>
        <v>2632</v>
      </c>
      <c r="M1352" s="35">
        <f>ROUND((Reference!F$16*List!$H1352)+Reference!F$17,0)</f>
        <v>2742</v>
      </c>
      <c r="N1352" s="35">
        <f>ROUND((Reference!G$16*List!$H1352)+Reference!G$17,0)</f>
        <v>3104</v>
      </c>
      <c r="O1352" s="35">
        <f>ROUND((Reference!H$16*List!$H1352)+Reference!H$17,0)</f>
        <v>3223</v>
      </c>
      <c r="P1352" s="35">
        <f>ROUND((Reference!I$16*List!$H1352)+Reference!I$17,0)</f>
        <v>3350</v>
      </c>
      <c r="Q1352" s="35">
        <f>ROUND((Reference!J$16*List!$H1352)+Reference!J$17,0)</f>
        <v>3879</v>
      </c>
      <c r="R1352" s="35">
        <f>ROUND((Reference!K$16*List!$H1352)+Reference!K$17,0)</f>
        <v>4001</v>
      </c>
      <c r="S1352" s="35">
        <f>ROUND((Reference!L$16*List!$H1352)+Reference!L$17,0)</f>
        <v>4317</v>
      </c>
      <c r="T1352" s="35">
        <f>ROUND((Reference!M$16*List!$H1352)+Reference!M$17,0)</f>
        <v>5156</v>
      </c>
      <c r="U1352" s="35">
        <f>ROUND((Reference!N$16*List!$H1352)+Reference!N$17,0)</f>
        <v>20805</v>
      </c>
      <c r="V1352" s="36">
        <f>ROUND((Reference!O$16*List!$H1352)+Reference!O$17,0)</f>
        <v>773</v>
      </c>
      <c r="W1352" s="36">
        <f>ROUND((Reference!P$16*List!$H1352)+Reference!P$17,0)</f>
        <v>1090</v>
      </c>
      <c r="X1352" s="36">
        <f>ROUND((Reference!Q$16*List!$H1352)+Reference!Q$17,0)</f>
        <v>545</v>
      </c>
      <c r="Y1352" s="37"/>
      <c r="Z1352" s="4" t="str">
        <f t="shared" si="41"/>
        <v>ANOKA, Minnesota</v>
      </c>
      <c r="AA1352" s="38" t="s">
        <v>4085</v>
      </c>
      <c r="AB1352" s="38" t="s">
        <v>54</v>
      </c>
      <c r="AC1352" s="32" t="s">
        <v>4081</v>
      </c>
      <c r="AD1352" s="39"/>
      <c r="AE1352">
        <f t="shared" si="42"/>
        <v>1.0760000000000001</v>
      </c>
    </row>
    <row r="1353" spans="1:31" x14ac:dyDescent="0.35">
      <c r="A1353" s="28" t="s">
        <v>4086</v>
      </c>
      <c r="B1353" s="48" t="s">
        <v>4087</v>
      </c>
      <c r="C1353" s="49">
        <v>99924</v>
      </c>
      <c r="D1353" s="30" t="s">
        <v>148</v>
      </c>
      <c r="E1353" s="50" t="s">
        <v>4088</v>
      </c>
      <c r="F1353" s="55" t="s">
        <v>4081</v>
      </c>
      <c r="G1353" s="33" t="s">
        <v>64</v>
      </c>
      <c r="H1353" s="52">
        <v>0.8972</v>
      </c>
      <c r="I1353" s="35">
        <f>ROUND((Reference!B$16*List!$H1353)+Reference!B$17,0)</f>
        <v>1038</v>
      </c>
      <c r="J1353" s="35">
        <f>ROUND((Reference!C$16*List!$H1353)+Reference!C$17,0)</f>
        <v>1548</v>
      </c>
      <c r="K1353" s="35">
        <f>ROUND((Reference!D$16*List!$H1353)+Reference!D$17,0)</f>
        <v>1855</v>
      </c>
      <c r="L1353" s="35">
        <f>ROUND((Reference!E$16*List!$H1353)+Reference!E$17,0)</f>
        <v>2293</v>
      </c>
      <c r="M1353" s="35">
        <f>ROUND((Reference!F$16*List!$H1353)+Reference!F$17,0)</f>
        <v>2389</v>
      </c>
      <c r="N1353" s="35">
        <f>ROUND((Reference!G$16*List!$H1353)+Reference!G$17,0)</f>
        <v>2705</v>
      </c>
      <c r="O1353" s="35">
        <f>ROUND((Reference!H$16*List!$H1353)+Reference!H$17,0)</f>
        <v>2808</v>
      </c>
      <c r="P1353" s="35">
        <f>ROUND((Reference!I$16*List!$H1353)+Reference!I$17,0)</f>
        <v>2919</v>
      </c>
      <c r="Q1353" s="35">
        <f>ROUND((Reference!J$16*List!$H1353)+Reference!J$17,0)</f>
        <v>3380</v>
      </c>
      <c r="R1353" s="35">
        <f>ROUND((Reference!K$16*List!$H1353)+Reference!K$17,0)</f>
        <v>3487</v>
      </c>
      <c r="S1353" s="35">
        <f>ROUND((Reference!L$16*List!$H1353)+Reference!L$17,0)</f>
        <v>3762</v>
      </c>
      <c r="T1353" s="35">
        <f>ROUND((Reference!M$16*List!$H1353)+Reference!M$17,0)</f>
        <v>4493</v>
      </c>
      <c r="U1353" s="35">
        <f>ROUND((Reference!N$16*List!$H1353)+Reference!N$17,0)</f>
        <v>18129</v>
      </c>
      <c r="V1353" s="36">
        <f>ROUND((Reference!O$16*List!$H1353)+Reference!O$17,0)</f>
        <v>674</v>
      </c>
      <c r="W1353" s="36">
        <f>ROUND((Reference!P$16*List!$H1353)+Reference!P$17,0)</f>
        <v>950</v>
      </c>
      <c r="X1353" s="36">
        <f>ROUND((Reference!Q$16*List!$H1353)+Reference!Q$17,0)</f>
        <v>475</v>
      </c>
      <c r="Y1353" s="37"/>
      <c r="Z1353" s="4" t="str">
        <f t="shared" si="41"/>
        <v>BECKER, Minnesota</v>
      </c>
      <c r="AA1353" s="50" t="s">
        <v>4088</v>
      </c>
      <c r="AB1353" s="38" t="s">
        <v>54</v>
      </c>
      <c r="AC1353" s="43" t="s">
        <v>4081</v>
      </c>
      <c r="AD1353" s="45"/>
      <c r="AE1353">
        <f t="shared" si="42"/>
        <v>0.8972</v>
      </c>
    </row>
    <row r="1354" spans="1:31" x14ac:dyDescent="0.35">
      <c r="A1354" s="28" t="s">
        <v>4089</v>
      </c>
      <c r="B1354" s="48" t="s">
        <v>4090</v>
      </c>
      <c r="C1354" s="49">
        <v>99924</v>
      </c>
      <c r="D1354" s="30" t="s">
        <v>148</v>
      </c>
      <c r="E1354" s="50" t="s">
        <v>4091</v>
      </c>
      <c r="F1354" s="55" t="s">
        <v>4081</v>
      </c>
      <c r="G1354" s="33" t="s">
        <v>64</v>
      </c>
      <c r="H1354" s="52">
        <v>0.8972</v>
      </c>
      <c r="I1354" s="35">
        <f>ROUND((Reference!B$16*List!$H1354)+Reference!B$17,0)</f>
        <v>1038</v>
      </c>
      <c r="J1354" s="35">
        <f>ROUND((Reference!C$16*List!$H1354)+Reference!C$17,0)</f>
        <v>1548</v>
      </c>
      <c r="K1354" s="35">
        <f>ROUND((Reference!D$16*List!$H1354)+Reference!D$17,0)</f>
        <v>1855</v>
      </c>
      <c r="L1354" s="35">
        <f>ROUND((Reference!E$16*List!$H1354)+Reference!E$17,0)</f>
        <v>2293</v>
      </c>
      <c r="M1354" s="35">
        <f>ROUND((Reference!F$16*List!$H1354)+Reference!F$17,0)</f>
        <v>2389</v>
      </c>
      <c r="N1354" s="35">
        <f>ROUND((Reference!G$16*List!$H1354)+Reference!G$17,0)</f>
        <v>2705</v>
      </c>
      <c r="O1354" s="35">
        <f>ROUND((Reference!H$16*List!$H1354)+Reference!H$17,0)</f>
        <v>2808</v>
      </c>
      <c r="P1354" s="35">
        <f>ROUND((Reference!I$16*List!$H1354)+Reference!I$17,0)</f>
        <v>2919</v>
      </c>
      <c r="Q1354" s="35">
        <f>ROUND((Reference!J$16*List!$H1354)+Reference!J$17,0)</f>
        <v>3380</v>
      </c>
      <c r="R1354" s="35">
        <f>ROUND((Reference!K$16*List!$H1354)+Reference!K$17,0)</f>
        <v>3487</v>
      </c>
      <c r="S1354" s="35">
        <f>ROUND((Reference!L$16*List!$H1354)+Reference!L$17,0)</f>
        <v>3762</v>
      </c>
      <c r="T1354" s="35">
        <f>ROUND((Reference!M$16*List!$H1354)+Reference!M$17,0)</f>
        <v>4493</v>
      </c>
      <c r="U1354" s="35">
        <f>ROUND((Reference!N$16*List!$H1354)+Reference!N$17,0)</f>
        <v>18129</v>
      </c>
      <c r="V1354" s="36">
        <f>ROUND((Reference!O$16*List!$H1354)+Reference!O$17,0)</f>
        <v>674</v>
      </c>
      <c r="W1354" s="36">
        <f>ROUND((Reference!P$16*List!$H1354)+Reference!P$17,0)</f>
        <v>950</v>
      </c>
      <c r="X1354" s="36">
        <f>ROUND((Reference!Q$16*List!$H1354)+Reference!Q$17,0)</f>
        <v>475</v>
      </c>
      <c r="Y1354" s="37"/>
      <c r="Z1354" s="4" t="str">
        <f t="shared" si="41"/>
        <v>BELTRAMI, Minnesota</v>
      </c>
      <c r="AA1354" s="50" t="s">
        <v>4091</v>
      </c>
      <c r="AB1354" s="38" t="s">
        <v>54</v>
      </c>
      <c r="AC1354" s="43" t="s">
        <v>4081</v>
      </c>
      <c r="AD1354" s="45"/>
      <c r="AE1354">
        <f t="shared" si="42"/>
        <v>0.8972</v>
      </c>
    </row>
    <row r="1355" spans="1:31" x14ac:dyDescent="0.35">
      <c r="A1355" s="28" t="s">
        <v>4092</v>
      </c>
      <c r="B1355" s="48" t="s">
        <v>4093</v>
      </c>
      <c r="C1355" s="51">
        <v>41060</v>
      </c>
      <c r="D1355" s="30" t="s">
        <v>1505</v>
      </c>
      <c r="E1355" s="38" t="s">
        <v>512</v>
      </c>
      <c r="F1355" s="54" t="s">
        <v>4081</v>
      </c>
      <c r="G1355" s="33" t="s">
        <v>53</v>
      </c>
      <c r="H1355" s="34">
        <v>0.9274</v>
      </c>
      <c r="I1355" s="35">
        <f>ROUND((Reference!B$16*List!$H1355)+Reference!B$17,0)</f>
        <v>1064</v>
      </c>
      <c r="J1355" s="35">
        <f>ROUND((Reference!C$16*List!$H1355)+Reference!C$17,0)</f>
        <v>1587</v>
      </c>
      <c r="K1355" s="35">
        <f>ROUND((Reference!D$16*List!$H1355)+Reference!D$17,0)</f>
        <v>1902</v>
      </c>
      <c r="L1355" s="35">
        <f>ROUND((Reference!E$16*List!$H1355)+Reference!E$17,0)</f>
        <v>2351</v>
      </c>
      <c r="M1355" s="35">
        <f>ROUND((Reference!F$16*List!$H1355)+Reference!F$17,0)</f>
        <v>2449</v>
      </c>
      <c r="N1355" s="35">
        <f>ROUND((Reference!G$16*List!$H1355)+Reference!G$17,0)</f>
        <v>2772</v>
      </c>
      <c r="O1355" s="35">
        <f>ROUND((Reference!H$16*List!$H1355)+Reference!H$17,0)</f>
        <v>2878</v>
      </c>
      <c r="P1355" s="35">
        <f>ROUND((Reference!I$16*List!$H1355)+Reference!I$17,0)</f>
        <v>2992</v>
      </c>
      <c r="Q1355" s="35">
        <f>ROUND((Reference!J$16*List!$H1355)+Reference!J$17,0)</f>
        <v>3464</v>
      </c>
      <c r="R1355" s="35">
        <f>ROUND((Reference!K$16*List!$H1355)+Reference!K$17,0)</f>
        <v>3574</v>
      </c>
      <c r="S1355" s="35">
        <f>ROUND((Reference!L$16*List!$H1355)+Reference!L$17,0)</f>
        <v>3856</v>
      </c>
      <c r="T1355" s="35">
        <f>ROUND((Reference!M$16*List!$H1355)+Reference!M$17,0)</f>
        <v>4605</v>
      </c>
      <c r="U1355" s="35">
        <f>ROUND((Reference!N$16*List!$H1355)+Reference!N$17,0)</f>
        <v>18581</v>
      </c>
      <c r="V1355" s="36">
        <f>ROUND((Reference!O$16*List!$H1355)+Reference!O$17,0)</f>
        <v>691</v>
      </c>
      <c r="W1355" s="36">
        <f>ROUND((Reference!P$16*List!$H1355)+Reference!P$17,0)</f>
        <v>973</v>
      </c>
      <c r="X1355" s="36">
        <f>ROUND((Reference!Q$16*List!$H1355)+Reference!Q$17,0)</f>
        <v>487</v>
      </c>
      <c r="Y1355" s="37"/>
      <c r="Z1355" s="4" t="str">
        <f t="shared" si="41"/>
        <v>BENTON, Minnesota</v>
      </c>
      <c r="AA1355" s="38" t="s">
        <v>512</v>
      </c>
      <c r="AB1355" s="38" t="s">
        <v>54</v>
      </c>
      <c r="AC1355" s="32" t="s">
        <v>4081</v>
      </c>
      <c r="AD1355" s="39"/>
      <c r="AE1355">
        <f t="shared" si="42"/>
        <v>0.9274</v>
      </c>
    </row>
    <row r="1356" spans="1:31" x14ac:dyDescent="0.35">
      <c r="A1356" s="28" t="s">
        <v>4094</v>
      </c>
      <c r="B1356" s="48" t="s">
        <v>4095</v>
      </c>
      <c r="C1356" s="51">
        <v>99924</v>
      </c>
      <c r="D1356" s="30" t="s">
        <v>148</v>
      </c>
      <c r="E1356" s="38" t="s">
        <v>4096</v>
      </c>
      <c r="F1356" s="55" t="s">
        <v>4081</v>
      </c>
      <c r="G1356" s="33" t="s">
        <v>64</v>
      </c>
      <c r="H1356" s="52">
        <v>0.8972</v>
      </c>
      <c r="I1356" s="35">
        <f>ROUND((Reference!B$16*List!$H1356)+Reference!B$17,0)</f>
        <v>1038</v>
      </c>
      <c r="J1356" s="35">
        <f>ROUND((Reference!C$16*List!$H1356)+Reference!C$17,0)</f>
        <v>1548</v>
      </c>
      <c r="K1356" s="35">
        <f>ROUND((Reference!D$16*List!$H1356)+Reference!D$17,0)</f>
        <v>1855</v>
      </c>
      <c r="L1356" s="35">
        <f>ROUND((Reference!E$16*List!$H1356)+Reference!E$17,0)</f>
        <v>2293</v>
      </c>
      <c r="M1356" s="35">
        <f>ROUND((Reference!F$16*List!$H1356)+Reference!F$17,0)</f>
        <v>2389</v>
      </c>
      <c r="N1356" s="35">
        <f>ROUND((Reference!G$16*List!$H1356)+Reference!G$17,0)</f>
        <v>2705</v>
      </c>
      <c r="O1356" s="35">
        <f>ROUND((Reference!H$16*List!$H1356)+Reference!H$17,0)</f>
        <v>2808</v>
      </c>
      <c r="P1356" s="35">
        <f>ROUND((Reference!I$16*List!$H1356)+Reference!I$17,0)</f>
        <v>2919</v>
      </c>
      <c r="Q1356" s="35">
        <f>ROUND((Reference!J$16*List!$H1356)+Reference!J$17,0)</f>
        <v>3380</v>
      </c>
      <c r="R1356" s="35">
        <f>ROUND((Reference!K$16*List!$H1356)+Reference!K$17,0)</f>
        <v>3487</v>
      </c>
      <c r="S1356" s="35">
        <f>ROUND((Reference!L$16*List!$H1356)+Reference!L$17,0)</f>
        <v>3762</v>
      </c>
      <c r="T1356" s="35">
        <f>ROUND((Reference!M$16*List!$H1356)+Reference!M$17,0)</f>
        <v>4493</v>
      </c>
      <c r="U1356" s="35">
        <f>ROUND((Reference!N$16*List!$H1356)+Reference!N$17,0)</f>
        <v>18129</v>
      </c>
      <c r="V1356" s="36">
        <f>ROUND((Reference!O$16*List!$H1356)+Reference!O$17,0)</f>
        <v>674</v>
      </c>
      <c r="W1356" s="36">
        <f>ROUND((Reference!P$16*List!$H1356)+Reference!P$17,0)</f>
        <v>950</v>
      </c>
      <c r="X1356" s="36">
        <f>ROUND((Reference!Q$16*List!$H1356)+Reference!Q$17,0)</f>
        <v>475</v>
      </c>
      <c r="Y1356" s="37"/>
      <c r="Z1356" s="4" t="str">
        <f t="shared" si="41"/>
        <v>BIG STONE, Minnesota</v>
      </c>
      <c r="AA1356" s="50" t="s">
        <v>4096</v>
      </c>
      <c r="AB1356" s="38" t="s">
        <v>54</v>
      </c>
      <c r="AC1356" s="43" t="s">
        <v>4081</v>
      </c>
      <c r="AD1356" s="45"/>
      <c r="AE1356">
        <f t="shared" si="42"/>
        <v>0.8972</v>
      </c>
    </row>
    <row r="1357" spans="1:31" x14ac:dyDescent="0.35">
      <c r="A1357" s="28" t="s">
        <v>4097</v>
      </c>
      <c r="B1357" s="48" t="s">
        <v>4098</v>
      </c>
      <c r="C1357" s="49">
        <v>31860</v>
      </c>
      <c r="D1357" s="30" t="s">
        <v>1169</v>
      </c>
      <c r="E1357" s="50" t="s">
        <v>4099</v>
      </c>
      <c r="F1357" s="54" t="s">
        <v>4081</v>
      </c>
      <c r="G1357" s="33" t="s">
        <v>53</v>
      </c>
      <c r="H1357" s="34">
        <v>1.0481</v>
      </c>
      <c r="I1357" s="35">
        <f>ROUND((Reference!B$16*List!$H1357)+Reference!B$17,0)</f>
        <v>1168</v>
      </c>
      <c r="J1357" s="35">
        <f>ROUND((Reference!C$16*List!$H1357)+Reference!C$17,0)</f>
        <v>1741</v>
      </c>
      <c r="K1357" s="35">
        <f>ROUND((Reference!D$16*List!$H1357)+Reference!D$17,0)</f>
        <v>2086</v>
      </c>
      <c r="L1357" s="35">
        <f>ROUND((Reference!E$16*List!$H1357)+Reference!E$17,0)</f>
        <v>2579</v>
      </c>
      <c r="M1357" s="35">
        <f>ROUND((Reference!F$16*List!$H1357)+Reference!F$17,0)</f>
        <v>2687</v>
      </c>
      <c r="N1357" s="35">
        <f>ROUND((Reference!G$16*List!$H1357)+Reference!G$17,0)</f>
        <v>3042</v>
      </c>
      <c r="O1357" s="35">
        <f>ROUND((Reference!H$16*List!$H1357)+Reference!H$17,0)</f>
        <v>3158</v>
      </c>
      <c r="P1357" s="35">
        <f>ROUND((Reference!I$16*List!$H1357)+Reference!I$17,0)</f>
        <v>3282</v>
      </c>
      <c r="Q1357" s="35">
        <f>ROUND((Reference!J$16*List!$H1357)+Reference!J$17,0)</f>
        <v>3801</v>
      </c>
      <c r="R1357" s="35">
        <f>ROUND((Reference!K$16*List!$H1357)+Reference!K$17,0)</f>
        <v>3921</v>
      </c>
      <c r="S1357" s="35">
        <f>ROUND((Reference!L$16*List!$H1357)+Reference!L$17,0)</f>
        <v>4231</v>
      </c>
      <c r="T1357" s="35">
        <f>ROUND((Reference!M$16*List!$H1357)+Reference!M$17,0)</f>
        <v>5053</v>
      </c>
      <c r="U1357" s="35">
        <f>ROUND((Reference!N$16*List!$H1357)+Reference!N$17,0)</f>
        <v>20387</v>
      </c>
      <c r="V1357" s="36">
        <f>ROUND((Reference!O$16*List!$H1357)+Reference!O$17,0)</f>
        <v>758</v>
      </c>
      <c r="W1357" s="36">
        <f>ROUND((Reference!P$16*List!$H1357)+Reference!P$17,0)</f>
        <v>1068</v>
      </c>
      <c r="X1357" s="36">
        <f>ROUND((Reference!Q$16*List!$H1357)+Reference!Q$17,0)</f>
        <v>534</v>
      </c>
      <c r="Y1357" s="37"/>
      <c r="Z1357" s="4" t="str">
        <f t="shared" si="41"/>
        <v>BLUE EARTH, Minnesota</v>
      </c>
      <c r="AA1357" s="38" t="s">
        <v>4099</v>
      </c>
      <c r="AB1357" s="38" t="s">
        <v>54</v>
      </c>
      <c r="AC1357" s="32" t="s">
        <v>4081</v>
      </c>
      <c r="AD1357" s="39"/>
      <c r="AE1357">
        <f t="shared" si="42"/>
        <v>1.0481</v>
      </c>
    </row>
    <row r="1358" spans="1:31" x14ac:dyDescent="0.35">
      <c r="A1358" s="28" t="s">
        <v>4100</v>
      </c>
      <c r="B1358" s="48" t="s">
        <v>4101</v>
      </c>
      <c r="C1358" s="51">
        <v>99924</v>
      </c>
      <c r="D1358" s="30" t="s">
        <v>148</v>
      </c>
      <c r="E1358" s="38" t="s">
        <v>2221</v>
      </c>
      <c r="F1358" s="55" t="s">
        <v>4081</v>
      </c>
      <c r="G1358" s="33" t="s">
        <v>64</v>
      </c>
      <c r="H1358" s="52">
        <v>0.8972</v>
      </c>
      <c r="I1358" s="35">
        <f>ROUND((Reference!B$16*List!$H1358)+Reference!B$17,0)</f>
        <v>1038</v>
      </c>
      <c r="J1358" s="35">
        <f>ROUND((Reference!C$16*List!$H1358)+Reference!C$17,0)</f>
        <v>1548</v>
      </c>
      <c r="K1358" s="35">
        <f>ROUND((Reference!D$16*List!$H1358)+Reference!D$17,0)</f>
        <v>1855</v>
      </c>
      <c r="L1358" s="35">
        <f>ROUND((Reference!E$16*List!$H1358)+Reference!E$17,0)</f>
        <v>2293</v>
      </c>
      <c r="M1358" s="35">
        <f>ROUND((Reference!F$16*List!$H1358)+Reference!F$17,0)</f>
        <v>2389</v>
      </c>
      <c r="N1358" s="35">
        <f>ROUND((Reference!G$16*List!$H1358)+Reference!G$17,0)</f>
        <v>2705</v>
      </c>
      <c r="O1358" s="35">
        <f>ROUND((Reference!H$16*List!$H1358)+Reference!H$17,0)</f>
        <v>2808</v>
      </c>
      <c r="P1358" s="35">
        <f>ROUND((Reference!I$16*List!$H1358)+Reference!I$17,0)</f>
        <v>2919</v>
      </c>
      <c r="Q1358" s="35">
        <f>ROUND((Reference!J$16*List!$H1358)+Reference!J$17,0)</f>
        <v>3380</v>
      </c>
      <c r="R1358" s="35">
        <f>ROUND((Reference!K$16*List!$H1358)+Reference!K$17,0)</f>
        <v>3487</v>
      </c>
      <c r="S1358" s="35">
        <f>ROUND((Reference!L$16*List!$H1358)+Reference!L$17,0)</f>
        <v>3762</v>
      </c>
      <c r="T1358" s="35">
        <f>ROUND((Reference!M$16*List!$H1358)+Reference!M$17,0)</f>
        <v>4493</v>
      </c>
      <c r="U1358" s="35">
        <f>ROUND((Reference!N$16*List!$H1358)+Reference!N$17,0)</f>
        <v>18129</v>
      </c>
      <c r="V1358" s="36">
        <f>ROUND((Reference!O$16*List!$H1358)+Reference!O$17,0)</f>
        <v>674</v>
      </c>
      <c r="W1358" s="36">
        <f>ROUND((Reference!P$16*List!$H1358)+Reference!P$17,0)</f>
        <v>950</v>
      </c>
      <c r="X1358" s="36">
        <f>ROUND((Reference!Q$16*List!$H1358)+Reference!Q$17,0)</f>
        <v>475</v>
      </c>
      <c r="Y1358" s="37"/>
      <c r="Z1358" s="4" t="str">
        <f t="shared" si="41"/>
        <v>BROWN, Minnesota</v>
      </c>
      <c r="AA1358" s="50" t="s">
        <v>2221</v>
      </c>
      <c r="AB1358" s="38" t="s">
        <v>54</v>
      </c>
      <c r="AC1358" s="43" t="s">
        <v>4081</v>
      </c>
      <c r="AD1358" s="45"/>
      <c r="AE1358">
        <f t="shared" si="42"/>
        <v>0.8972</v>
      </c>
    </row>
    <row r="1359" spans="1:31" x14ac:dyDescent="0.35">
      <c r="A1359" s="28" t="s">
        <v>4102</v>
      </c>
      <c r="B1359" s="48" t="s">
        <v>4103</v>
      </c>
      <c r="C1359" s="49">
        <v>20260</v>
      </c>
      <c r="D1359" s="30" t="s">
        <v>673</v>
      </c>
      <c r="E1359" s="50" t="s">
        <v>4104</v>
      </c>
      <c r="F1359" s="54" t="s">
        <v>4081</v>
      </c>
      <c r="G1359" s="33" t="s">
        <v>53</v>
      </c>
      <c r="H1359" s="34">
        <v>0.9768</v>
      </c>
      <c r="I1359" s="35">
        <f>ROUND((Reference!B$16*List!$H1359)+Reference!B$17,0)</f>
        <v>1106</v>
      </c>
      <c r="J1359" s="35">
        <f>ROUND((Reference!C$16*List!$H1359)+Reference!C$17,0)</f>
        <v>1650</v>
      </c>
      <c r="K1359" s="35">
        <f>ROUND((Reference!D$16*List!$H1359)+Reference!D$17,0)</f>
        <v>1977</v>
      </c>
      <c r="L1359" s="35">
        <f>ROUND((Reference!E$16*List!$H1359)+Reference!E$17,0)</f>
        <v>2444</v>
      </c>
      <c r="M1359" s="35">
        <f>ROUND((Reference!F$16*List!$H1359)+Reference!F$17,0)</f>
        <v>2546</v>
      </c>
      <c r="N1359" s="35">
        <f>ROUND((Reference!G$16*List!$H1359)+Reference!G$17,0)</f>
        <v>2883</v>
      </c>
      <c r="O1359" s="35">
        <f>ROUND((Reference!H$16*List!$H1359)+Reference!H$17,0)</f>
        <v>2993</v>
      </c>
      <c r="P1359" s="35">
        <f>ROUND((Reference!I$16*List!$H1359)+Reference!I$17,0)</f>
        <v>3111</v>
      </c>
      <c r="Q1359" s="35">
        <f>ROUND((Reference!J$16*List!$H1359)+Reference!J$17,0)</f>
        <v>3602</v>
      </c>
      <c r="R1359" s="35">
        <f>ROUND((Reference!K$16*List!$H1359)+Reference!K$17,0)</f>
        <v>3716</v>
      </c>
      <c r="S1359" s="35">
        <f>ROUND((Reference!L$16*List!$H1359)+Reference!L$17,0)</f>
        <v>4009</v>
      </c>
      <c r="T1359" s="35">
        <f>ROUND((Reference!M$16*List!$H1359)+Reference!M$17,0)</f>
        <v>4788</v>
      </c>
      <c r="U1359" s="35">
        <f>ROUND((Reference!N$16*List!$H1359)+Reference!N$17,0)</f>
        <v>19320</v>
      </c>
      <c r="V1359" s="36">
        <f>ROUND((Reference!O$16*List!$H1359)+Reference!O$17,0)</f>
        <v>718</v>
      </c>
      <c r="W1359" s="36">
        <f>ROUND((Reference!P$16*List!$H1359)+Reference!P$17,0)</f>
        <v>1012</v>
      </c>
      <c r="X1359" s="36">
        <f>ROUND((Reference!Q$16*List!$H1359)+Reference!Q$17,0)</f>
        <v>506</v>
      </c>
      <c r="Y1359" s="37"/>
      <c r="Z1359" s="4" t="str">
        <f t="shared" ref="Z1359:Z1422" si="43">CONCATENATE(AA1359, AB1359, AC1359)</f>
        <v>CARLTON, Minnesota</v>
      </c>
      <c r="AA1359" s="38" t="s">
        <v>4104</v>
      </c>
      <c r="AB1359" s="38" t="s">
        <v>54</v>
      </c>
      <c r="AC1359" s="32" t="s">
        <v>4081</v>
      </c>
      <c r="AD1359" s="39"/>
      <c r="AE1359">
        <f t="shared" ref="AE1359:AE1422" si="44">IFERROR(INDEX($AH:$AH,MATCH($C1359,$AF:$AF,0)),"")</f>
        <v>0.9768</v>
      </c>
    </row>
    <row r="1360" spans="1:31" x14ac:dyDescent="0.35">
      <c r="A1360" s="28" t="s">
        <v>4105</v>
      </c>
      <c r="B1360" s="48" t="s">
        <v>4106</v>
      </c>
      <c r="C1360" s="49">
        <v>33460</v>
      </c>
      <c r="D1360" s="30" t="s">
        <v>4084</v>
      </c>
      <c r="E1360" s="50" t="s">
        <v>4107</v>
      </c>
      <c r="F1360" s="54" t="s">
        <v>4081</v>
      </c>
      <c r="G1360" s="33" t="s">
        <v>53</v>
      </c>
      <c r="H1360" s="34">
        <v>1.0760000000000001</v>
      </c>
      <c r="I1360" s="35">
        <f>ROUND((Reference!B$16*List!$H1360)+Reference!B$17,0)</f>
        <v>1191</v>
      </c>
      <c r="J1360" s="35">
        <f>ROUND((Reference!C$16*List!$H1360)+Reference!C$17,0)</f>
        <v>1777</v>
      </c>
      <c r="K1360" s="35">
        <f>ROUND((Reference!D$16*List!$H1360)+Reference!D$17,0)</f>
        <v>2129</v>
      </c>
      <c r="L1360" s="35">
        <f>ROUND((Reference!E$16*List!$H1360)+Reference!E$17,0)</f>
        <v>2632</v>
      </c>
      <c r="M1360" s="35">
        <f>ROUND((Reference!F$16*List!$H1360)+Reference!F$17,0)</f>
        <v>2742</v>
      </c>
      <c r="N1360" s="35">
        <f>ROUND((Reference!G$16*List!$H1360)+Reference!G$17,0)</f>
        <v>3104</v>
      </c>
      <c r="O1360" s="35">
        <f>ROUND((Reference!H$16*List!$H1360)+Reference!H$17,0)</f>
        <v>3223</v>
      </c>
      <c r="P1360" s="35">
        <f>ROUND((Reference!I$16*List!$H1360)+Reference!I$17,0)</f>
        <v>3350</v>
      </c>
      <c r="Q1360" s="35">
        <f>ROUND((Reference!J$16*List!$H1360)+Reference!J$17,0)</f>
        <v>3879</v>
      </c>
      <c r="R1360" s="35">
        <f>ROUND((Reference!K$16*List!$H1360)+Reference!K$17,0)</f>
        <v>4001</v>
      </c>
      <c r="S1360" s="35">
        <f>ROUND((Reference!L$16*List!$H1360)+Reference!L$17,0)</f>
        <v>4317</v>
      </c>
      <c r="T1360" s="35">
        <f>ROUND((Reference!M$16*List!$H1360)+Reference!M$17,0)</f>
        <v>5156</v>
      </c>
      <c r="U1360" s="35">
        <f>ROUND((Reference!N$16*List!$H1360)+Reference!N$17,0)</f>
        <v>20805</v>
      </c>
      <c r="V1360" s="36">
        <f>ROUND((Reference!O$16*List!$H1360)+Reference!O$17,0)</f>
        <v>773</v>
      </c>
      <c r="W1360" s="36">
        <f>ROUND((Reference!P$16*List!$H1360)+Reference!P$17,0)</f>
        <v>1090</v>
      </c>
      <c r="X1360" s="36">
        <f>ROUND((Reference!Q$16*List!$H1360)+Reference!Q$17,0)</f>
        <v>545</v>
      </c>
      <c r="Y1360" s="37"/>
      <c r="Z1360" s="4" t="str">
        <f t="shared" si="43"/>
        <v>CARVER, Minnesota</v>
      </c>
      <c r="AA1360" s="38" t="s">
        <v>4107</v>
      </c>
      <c r="AB1360" s="38" t="s">
        <v>54</v>
      </c>
      <c r="AC1360" s="32" t="s">
        <v>4081</v>
      </c>
      <c r="AD1360" s="39"/>
      <c r="AE1360">
        <f t="shared" si="44"/>
        <v>1.0760000000000001</v>
      </c>
    </row>
    <row r="1361" spans="1:31" x14ac:dyDescent="0.35">
      <c r="A1361" s="28" t="s">
        <v>4108</v>
      </c>
      <c r="B1361" s="48" t="s">
        <v>4109</v>
      </c>
      <c r="C1361" s="49">
        <v>99924</v>
      </c>
      <c r="D1361" s="30" t="s">
        <v>148</v>
      </c>
      <c r="E1361" s="50" t="s">
        <v>2231</v>
      </c>
      <c r="F1361" s="55" t="s">
        <v>4081</v>
      </c>
      <c r="G1361" s="33" t="s">
        <v>64</v>
      </c>
      <c r="H1361" s="52">
        <v>0.8972</v>
      </c>
      <c r="I1361" s="35">
        <f>ROUND((Reference!B$16*List!$H1361)+Reference!B$17,0)</f>
        <v>1038</v>
      </c>
      <c r="J1361" s="35">
        <f>ROUND((Reference!C$16*List!$H1361)+Reference!C$17,0)</f>
        <v>1548</v>
      </c>
      <c r="K1361" s="35">
        <f>ROUND((Reference!D$16*List!$H1361)+Reference!D$17,0)</f>
        <v>1855</v>
      </c>
      <c r="L1361" s="35">
        <f>ROUND((Reference!E$16*List!$H1361)+Reference!E$17,0)</f>
        <v>2293</v>
      </c>
      <c r="M1361" s="35">
        <f>ROUND((Reference!F$16*List!$H1361)+Reference!F$17,0)</f>
        <v>2389</v>
      </c>
      <c r="N1361" s="35">
        <f>ROUND((Reference!G$16*List!$H1361)+Reference!G$17,0)</f>
        <v>2705</v>
      </c>
      <c r="O1361" s="35">
        <f>ROUND((Reference!H$16*List!$H1361)+Reference!H$17,0)</f>
        <v>2808</v>
      </c>
      <c r="P1361" s="35">
        <f>ROUND((Reference!I$16*List!$H1361)+Reference!I$17,0)</f>
        <v>2919</v>
      </c>
      <c r="Q1361" s="35">
        <f>ROUND((Reference!J$16*List!$H1361)+Reference!J$17,0)</f>
        <v>3380</v>
      </c>
      <c r="R1361" s="35">
        <f>ROUND((Reference!K$16*List!$H1361)+Reference!K$17,0)</f>
        <v>3487</v>
      </c>
      <c r="S1361" s="35">
        <f>ROUND((Reference!L$16*List!$H1361)+Reference!L$17,0)</f>
        <v>3762</v>
      </c>
      <c r="T1361" s="35">
        <f>ROUND((Reference!M$16*List!$H1361)+Reference!M$17,0)</f>
        <v>4493</v>
      </c>
      <c r="U1361" s="35">
        <f>ROUND((Reference!N$16*List!$H1361)+Reference!N$17,0)</f>
        <v>18129</v>
      </c>
      <c r="V1361" s="36">
        <f>ROUND((Reference!O$16*List!$H1361)+Reference!O$17,0)</f>
        <v>674</v>
      </c>
      <c r="W1361" s="36">
        <f>ROUND((Reference!P$16*List!$H1361)+Reference!P$17,0)</f>
        <v>950</v>
      </c>
      <c r="X1361" s="36">
        <f>ROUND((Reference!Q$16*List!$H1361)+Reference!Q$17,0)</f>
        <v>475</v>
      </c>
      <c r="Y1361" s="37"/>
      <c r="Z1361" s="4" t="str">
        <f t="shared" si="43"/>
        <v>CASS, Minnesota</v>
      </c>
      <c r="AA1361" s="50" t="s">
        <v>2231</v>
      </c>
      <c r="AB1361" s="38" t="s">
        <v>54</v>
      </c>
      <c r="AC1361" s="43" t="s">
        <v>4081</v>
      </c>
      <c r="AD1361" s="45"/>
      <c r="AE1361">
        <f t="shared" si="44"/>
        <v>0.8972</v>
      </c>
    </row>
    <row r="1362" spans="1:31" x14ac:dyDescent="0.35">
      <c r="A1362" s="28" t="s">
        <v>4110</v>
      </c>
      <c r="B1362" s="48" t="s">
        <v>4111</v>
      </c>
      <c r="C1362" s="49">
        <v>99924</v>
      </c>
      <c r="D1362" s="30" t="s">
        <v>148</v>
      </c>
      <c r="E1362" s="50" t="s">
        <v>3894</v>
      </c>
      <c r="F1362" s="55" t="s">
        <v>4081</v>
      </c>
      <c r="G1362" s="33" t="s">
        <v>64</v>
      </c>
      <c r="H1362" s="52">
        <v>0.8972</v>
      </c>
      <c r="I1362" s="35">
        <f>ROUND((Reference!B$16*List!$H1362)+Reference!B$17,0)</f>
        <v>1038</v>
      </c>
      <c r="J1362" s="35">
        <f>ROUND((Reference!C$16*List!$H1362)+Reference!C$17,0)</f>
        <v>1548</v>
      </c>
      <c r="K1362" s="35">
        <f>ROUND((Reference!D$16*List!$H1362)+Reference!D$17,0)</f>
        <v>1855</v>
      </c>
      <c r="L1362" s="35">
        <f>ROUND((Reference!E$16*List!$H1362)+Reference!E$17,0)</f>
        <v>2293</v>
      </c>
      <c r="M1362" s="35">
        <f>ROUND((Reference!F$16*List!$H1362)+Reference!F$17,0)</f>
        <v>2389</v>
      </c>
      <c r="N1362" s="35">
        <f>ROUND((Reference!G$16*List!$H1362)+Reference!G$17,0)</f>
        <v>2705</v>
      </c>
      <c r="O1362" s="35">
        <f>ROUND((Reference!H$16*List!$H1362)+Reference!H$17,0)</f>
        <v>2808</v>
      </c>
      <c r="P1362" s="35">
        <f>ROUND((Reference!I$16*List!$H1362)+Reference!I$17,0)</f>
        <v>2919</v>
      </c>
      <c r="Q1362" s="35">
        <f>ROUND((Reference!J$16*List!$H1362)+Reference!J$17,0)</f>
        <v>3380</v>
      </c>
      <c r="R1362" s="35">
        <f>ROUND((Reference!K$16*List!$H1362)+Reference!K$17,0)</f>
        <v>3487</v>
      </c>
      <c r="S1362" s="35">
        <f>ROUND((Reference!L$16*List!$H1362)+Reference!L$17,0)</f>
        <v>3762</v>
      </c>
      <c r="T1362" s="35">
        <f>ROUND((Reference!M$16*List!$H1362)+Reference!M$17,0)</f>
        <v>4493</v>
      </c>
      <c r="U1362" s="35">
        <f>ROUND((Reference!N$16*List!$H1362)+Reference!N$17,0)</f>
        <v>18129</v>
      </c>
      <c r="V1362" s="36">
        <f>ROUND((Reference!O$16*List!$H1362)+Reference!O$17,0)</f>
        <v>674</v>
      </c>
      <c r="W1362" s="36">
        <f>ROUND((Reference!P$16*List!$H1362)+Reference!P$17,0)</f>
        <v>950</v>
      </c>
      <c r="X1362" s="36">
        <f>ROUND((Reference!Q$16*List!$H1362)+Reference!Q$17,0)</f>
        <v>475</v>
      </c>
      <c r="Y1362" s="37"/>
      <c r="Z1362" s="4" t="str">
        <f t="shared" si="43"/>
        <v>CHIPPEWA, Minnesota</v>
      </c>
      <c r="AA1362" s="50" t="s">
        <v>3894</v>
      </c>
      <c r="AB1362" s="38" t="s">
        <v>54</v>
      </c>
      <c r="AC1362" s="43" t="s">
        <v>4081</v>
      </c>
      <c r="AD1362" s="45"/>
      <c r="AE1362">
        <f t="shared" si="44"/>
        <v>0.8972</v>
      </c>
    </row>
    <row r="1363" spans="1:31" x14ac:dyDescent="0.35">
      <c r="A1363" s="28" t="s">
        <v>4112</v>
      </c>
      <c r="B1363" s="48" t="s">
        <v>4113</v>
      </c>
      <c r="C1363" s="49">
        <v>33460</v>
      </c>
      <c r="D1363" s="30" t="s">
        <v>4084</v>
      </c>
      <c r="E1363" s="50" t="s">
        <v>4114</v>
      </c>
      <c r="F1363" s="54" t="s">
        <v>4081</v>
      </c>
      <c r="G1363" s="33" t="s">
        <v>53</v>
      </c>
      <c r="H1363" s="34">
        <v>1.0760000000000001</v>
      </c>
      <c r="I1363" s="35">
        <f>ROUND((Reference!B$16*List!$H1363)+Reference!B$17,0)</f>
        <v>1191</v>
      </c>
      <c r="J1363" s="35">
        <f>ROUND((Reference!C$16*List!$H1363)+Reference!C$17,0)</f>
        <v>1777</v>
      </c>
      <c r="K1363" s="35">
        <f>ROUND((Reference!D$16*List!$H1363)+Reference!D$17,0)</f>
        <v>2129</v>
      </c>
      <c r="L1363" s="35">
        <f>ROUND((Reference!E$16*List!$H1363)+Reference!E$17,0)</f>
        <v>2632</v>
      </c>
      <c r="M1363" s="35">
        <f>ROUND((Reference!F$16*List!$H1363)+Reference!F$17,0)</f>
        <v>2742</v>
      </c>
      <c r="N1363" s="35">
        <f>ROUND((Reference!G$16*List!$H1363)+Reference!G$17,0)</f>
        <v>3104</v>
      </c>
      <c r="O1363" s="35">
        <f>ROUND((Reference!H$16*List!$H1363)+Reference!H$17,0)</f>
        <v>3223</v>
      </c>
      <c r="P1363" s="35">
        <f>ROUND((Reference!I$16*List!$H1363)+Reference!I$17,0)</f>
        <v>3350</v>
      </c>
      <c r="Q1363" s="35">
        <f>ROUND((Reference!J$16*List!$H1363)+Reference!J$17,0)</f>
        <v>3879</v>
      </c>
      <c r="R1363" s="35">
        <f>ROUND((Reference!K$16*List!$H1363)+Reference!K$17,0)</f>
        <v>4001</v>
      </c>
      <c r="S1363" s="35">
        <f>ROUND((Reference!L$16*List!$H1363)+Reference!L$17,0)</f>
        <v>4317</v>
      </c>
      <c r="T1363" s="35">
        <f>ROUND((Reference!M$16*List!$H1363)+Reference!M$17,0)</f>
        <v>5156</v>
      </c>
      <c r="U1363" s="35">
        <f>ROUND((Reference!N$16*List!$H1363)+Reference!N$17,0)</f>
        <v>20805</v>
      </c>
      <c r="V1363" s="36">
        <f>ROUND((Reference!O$16*List!$H1363)+Reference!O$17,0)</f>
        <v>773</v>
      </c>
      <c r="W1363" s="36">
        <f>ROUND((Reference!P$16*List!$H1363)+Reference!P$17,0)</f>
        <v>1090</v>
      </c>
      <c r="X1363" s="36">
        <f>ROUND((Reference!Q$16*List!$H1363)+Reference!Q$17,0)</f>
        <v>545</v>
      </c>
      <c r="Y1363" s="37"/>
      <c r="Z1363" s="4" t="str">
        <f t="shared" si="43"/>
        <v>CHISAGO, Minnesota</v>
      </c>
      <c r="AA1363" s="38" t="s">
        <v>4114</v>
      </c>
      <c r="AB1363" s="38" t="s">
        <v>54</v>
      </c>
      <c r="AC1363" s="32" t="s">
        <v>4081</v>
      </c>
      <c r="AD1363" s="39"/>
      <c r="AE1363">
        <f t="shared" si="44"/>
        <v>1.0760000000000001</v>
      </c>
    </row>
    <row r="1364" spans="1:31" x14ac:dyDescent="0.35">
      <c r="A1364" s="28" t="s">
        <v>4115</v>
      </c>
      <c r="B1364" s="48" t="s">
        <v>4116</v>
      </c>
      <c r="C1364" s="49">
        <v>22020</v>
      </c>
      <c r="D1364" s="30" t="s">
        <v>725</v>
      </c>
      <c r="E1364" s="50" t="s">
        <v>110</v>
      </c>
      <c r="F1364" s="54" t="s">
        <v>4081</v>
      </c>
      <c r="G1364" s="33" t="s">
        <v>53</v>
      </c>
      <c r="H1364" s="34">
        <v>0.78560000000000008</v>
      </c>
      <c r="I1364" s="35">
        <f>ROUND((Reference!B$16*List!$H1364)+Reference!B$17,0)</f>
        <v>943</v>
      </c>
      <c r="J1364" s="35">
        <f>ROUND((Reference!C$16*List!$H1364)+Reference!C$17,0)</f>
        <v>1406</v>
      </c>
      <c r="K1364" s="35">
        <f>ROUND((Reference!D$16*List!$H1364)+Reference!D$17,0)</f>
        <v>1684</v>
      </c>
      <c r="L1364" s="35">
        <f>ROUND((Reference!E$16*List!$H1364)+Reference!E$17,0)</f>
        <v>2082</v>
      </c>
      <c r="M1364" s="35">
        <f>ROUND((Reference!F$16*List!$H1364)+Reference!F$17,0)</f>
        <v>2169</v>
      </c>
      <c r="N1364" s="35">
        <f>ROUND((Reference!G$16*List!$H1364)+Reference!G$17,0)</f>
        <v>2456</v>
      </c>
      <c r="O1364" s="35">
        <f>ROUND((Reference!H$16*List!$H1364)+Reference!H$17,0)</f>
        <v>2550</v>
      </c>
      <c r="P1364" s="35">
        <f>ROUND((Reference!I$16*List!$H1364)+Reference!I$17,0)</f>
        <v>2650</v>
      </c>
      <c r="Q1364" s="35">
        <f>ROUND((Reference!J$16*List!$H1364)+Reference!J$17,0)</f>
        <v>3068</v>
      </c>
      <c r="R1364" s="35">
        <f>ROUND((Reference!K$16*List!$H1364)+Reference!K$17,0)</f>
        <v>3165</v>
      </c>
      <c r="S1364" s="35">
        <f>ROUND((Reference!L$16*List!$H1364)+Reference!L$17,0)</f>
        <v>3415</v>
      </c>
      <c r="T1364" s="35">
        <f>ROUND((Reference!M$16*List!$H1364)+Reference!M$17,0)</f>
        <v>4079</v>
      </c>
      <c r="U1364" s="35">
        <f>ROUND((Reference!N$16*List!$H1364)+Reference!N$17,0)</f>
        <v>16458</v>
      </c>
      <c r="V1364" s="36">
        <f>ROUND((Reference!O$16*List!$H1364)+Reference!O$17,0)</f>
        <v>612</v>
      </c>
      <c r="W1364" s="36">
        <f>ROUND((Reference!P$16*List!$H1364)+Reference!P$17,0)</f>
        <v>862</v>
      </c>
      <c r="X1364" s="36">
        <f>ROUND((Reference!Q$16*List!$H1364)+Reference!Q$17,0)</f>
        <v>431</v>
      </c>
      <c r="Y1364" s="37"/>
      <c r="Z1364" s="4" t="str">
        <f t="shared" si="43"/>
        <v>CLAY, Minnesota</v>
      </c>
      <c r="AA1364" s="38" t="s">
        <v>110</v>
      </c>
      <c r="AB1364" s="38" t="s">
        <v>54</v>
      </c>
      <c r="AC1364" s="32" t="s">
        <v>4081</v>
      </c>
      <c r="AD1364" s="39"/>
      <c r="AE1364">
        <f t="shared" si="44"/>
        <v>0.78560000000000008</v>
      </c>
    </row>
    <row r="1365" spans="1:31" x14ac:dyDescent="0.35">
      <c r="A1365" s="28" t="s">
        <v>4117</v>
      </c>
      <c r="B1365" s="48" t="s">
        <v>4118</v>
      </c>
      <c r="C1365" s="49">
        <v>99924</v>
      </c>
      <c r="D1365" s="30" t="s">
        <v>148</v>
      </c>
      <c r="E1365" s="50" t="s">
        <v>2136</v>
      </c>
      <c r="F1365" s="55" t="s">
        <v>4081</v>
      </c>
      <c r="G1365" s="33" t="s">
        <v>64</v>
      </c>
      <c r="H1365" s="52">
        <v>0.8972</v>
      </c>
      <c r="I1365" s="35">
        <f>ROUND((Reference!B$16*List!$H1365)+Reference!B$17,0)</f>
        <v>1038</v>
      </c>
      <c r="J1365" s="35">
        <f>ROUND((Reference!C$16*List!$H1365)+Reference!C$17,0)</f>
        <v>1548</v>
      </c>
      <c r="K1365" s="35">
        <f>ROUND((Reference!D$16*List!$H1365)+Reference!D$17,0)</f>
        <v>1855</v>
      </c>
      <c r="L1365" s="35">
        <f>ROUND((Reference!E$16*List!$H1365)+Reference!E$17,0)</f>
        <v>2293</v>
      </c>
      <c r="M1365" s="35">
        <f>ROUND((Reference!F$16*List!$H1365)+Reference!F$17,0)</f>
        <v>2389</v>
      </c>
      <c r="N1365" s="35">
        <f>ROUND((Reference!G$16*List!$H1365)+Reference!G$17,0)</f>
        <v>2705</v>
      </c>
      <c r="O1365" s="35">
        <f>ROUND((Reference!H$16*List!$H1365)+Reference!H$17,0)</f>
        <v>2808</v>
      </c>
      <c r="P1365" s="35">
        <f>ROUND((Reference!I$16*List!$H1365)+Reference!I$17,0)</f>
        <v>2919</v>
      </c>
      <c r="Q1365" s="35">
        <f>ROUND((Reference!J$16*List!$H1365)+Reference!J$17,0)</f>
        <v>3380</v>
      </c>
      <c r="R1365" s="35">
        <f>ROUND((Reference!K$16*List!$H1365)+Reference!K$17,0)</f>
        <v>3487</v>
      </c>
      <c r="S1365" s="35">
        <f>ROUND((Reference!L$16*List!$H1365)+Reference!L$17,0)</f>
        <v>3762</v>
      </c>
      <c r="T1365" s="35">
        <f>ROUND((Reference!M$16*List!$H1365)+Reference!M$17,0)</f>
        <v>4493</v>
      </c>
      <c r="U1365" s="35">
        <f>ROUND((Reference!N$16*List!$H1365)+Reference!N$17,0)</f>
        <v>18129</v>
      </c>
      <c r="V1365" s="36">
        <f>ROUND((Reference!O$16*List!$H1365)+Reference!O$17,0)</f>
        <v>674</v>
      </c>
      <c r="W1365" s="36">
        <f>ROUND((Reference!P$16*List!$H1365)+Reference!P$17,0)</f>
        <v>950</v>
      </c>
      <c r="X1365" s="36">
        <f>ROUND((Reference!Q$16*List!$H1365)+Reference!Q$17,0)</f>
        <v>475</v>
      </c>
      <c r="Y1365" s="37"/>
      <c r="Z1365" s="4" t="str">
        <f t="shared" si="43"/>
        <v>CLEARWATER, Minnesota</v>
      </c>
      <c r="AA1365" s="50" t="s">
        <v>2136</v>
      </c>
      <c r="AB1365" s="38" t="s">
        <v>54</v>
      </c>
      <c r="AC1365" s="43" t="s">
        <v>4081</v>
      </c>
      <c r="AD1365" s="45"/>
      <c r="AE1365">
        <f t="shared" si="44"/>
        <v>0.8972</v>
      </c>
    </row>
    <row r="1366" spans="1:31" x14ac:dyDescent="0.35">
      <c r="A1366" s="28" t="s">
        <v>4119</v>
      </c>
      <c r="B1366" s="48" t="s">
        <v>4120</v>
      </c>
      <c r="C1366" s="49">
        <v>99924</v>
      </c>
      <c r="D1366" s="30" t="s">
        <v>148</v>
      </c>
      <c r="E1366" s="50" t="s">
        <v>1714</v>
      </c>
      <c r="F1366" s="55" t="s">
        <v>4081</v>
      </c>
      <c r="G1366" s="33" t="s">
        <v>64</v>
      </c>
      <c r="H1366" s="52">
        <v>0.8972</v>
      </c>
      <c r="I1366" s="35">
        <f>ROUND((Reference!B$16*List!$H1366)+Reference!B$17,0)</f>
        <v>1038</v>
      </c>
      <c r="J1366" s="35">
        <f>ROUND((Reference!C$16*List!$H1366)+Reference!C$17,0)</f>
        <v>1548</v>
      </c>
      <c r="K1366" s="35">
        <f>ROUND((Reference!D$16*List!$H1366)+Reference!D$17,0)</f>
        <v>1855</v>
      </c>
      <c r="L1366" s="35">
        <f>ROUND((Reference!E$16*List!$H1366)+Reference!E$17,0)</f>
        <v>2293</v>
      </c>
      <c r="M1366" s="35">
        <f>ROUND((Reference!F$16*List!$H1366)+Reference!F$17,0)</f>
        <v>2389</v>
      </c>
      <c r="N1366" s="35">
        <f>ROUND((Reference!G$16*List!$H1366)+Reference!G$17,0)</f>
        <v>2705</v>
      </c>
      <c r="O1366" s="35">
        <f>ROUND((Reference!H$16*List!$H1366)+Reference!H$17,0)</f>
        <v>2808</v>
      </c>
      <c r="P1366" s="35">
        <f>ROUND((Reference!I$16*List!$H1366)+Reference!I$17,0)</f>
        <v>2919</v>
      </c>
      <c r="Q1366" s="35">
        <f>ROUND((Reference!J$16*List!$H1366)+Reference!J$17,0)</f>
        <v>3380</v>
      </c>
      <c r="R1366" s="35">
        <f>ROUND((Reference!K$16*List!$H1366)+Reference!K$17,0)</f>
        <v>3487</v>
      </c>
      <c r="S1366" s="35">
        <f>ROUND((Reference!L$16*List!$H1366)+Reference!L$17,0)</f>
        <v>3762</v>
      </c>
      <c r="T1366" s="35">
        <f>ROUND((Reference!M$16*List!$H1366)+Reference!M$17,0)</f>
        <v>4493</v>
      </c>
      <c r="U1366" s="35">
        <f>ROUND((Reference!N$16*List!$H1366)+Reference!N$17,0)</f>
        <v>18129</v>
      </c>
      <c r="V1366" s="36">
        <f>ROUND((Reference!O$16*List!$H1366)+Reference!O$17,0)</f>
        <v>674</v>
      </c>
      <c r="W1366" s="36">
        <f>ROUND((Reference!P$16*List!$H1366)+Reference!P$17,0)</f>
        <v>950</v>
      </c>
      <c r="X1366" s="36">
        <f>ROUND((Reference!Q$16*List!$H1366)+Reference!Q$17,0)</f>
        <v>475</v>
      </c>
      <c r="Y1366" s="37"/>
      <c r="Z1366" s="4" t="str">
        <f t="shared" si="43"/>
        <v>COOK, Minnesota</v>
      </c>
      <c r="AA1366" s="50" t="s">
        <v>1714</v>
      </c>
      <c r="AB1366" s="38" t="s">
        <v>54</v>
      </c>
      <c r="AC1366" s="43" t="s">
        <v>4081</v>
      </c>
      <c r="AD1366" s="45"/>
      <c r="AE1366">
        <f t="shared" si="44"/>
        <v>0.8972</v>
      </c>
    </row>
    <row r="1367" spans="1:31" x14ac:dyDescent="0.35">
      <c r="A1367" s="28" t="s">
        <v>4121</v>
      </c>
      <c r="B1367" s="48" t="s">
        <v>4122</v>
      </c>
      <c r="C1367" s="49">
        <v>99924</v>
      </c>
      <c r="D1367" s="30" t="s">
        <v>148</v>
      </c>
      <c r="E1367" s="50" t="s">
        <v>4123</v>
      </c>
      <c r="F1367" s="55" t="s">
        <v>4081</v>
      </c>
      <c r="G1367" s="33" t="s">
        <v>64</v>
      </c>
      <c r="H1367" s="52">
        <v>0.8972</v>
      </c>
      <c r="I1367" s="35">
        <f>ROUND((Reference!B$16*List!$H1367)+Reference!B$17,0)</f>
        <v>1038</v>
      </c>
      <c r="J1367" s="35">
        <f>ROUND((Reference!C$16*List!$H1367)+Reference!C$17,0)</f>
        <v>1548</v>
      </c>
      <c r="K1367" s="35">
        <f>ROUND((Reference!D$16*List!$H1367)+Reference!D$17,0)</f>
        <v>1855</v>
      </c>
      <c r="L1367" s="35">
        <f>ROUND((Reference!E$16*List!$H1367)+Reference!E$17,0)</f>
        <v>2293</v>
      </c>
      <c r="M1367" s="35">
        <f>ROUND((Reference!F$16*List!$H1367)+Reference!F$17,0)</f>
        <v>2389</v>
      </c>
      <c r="N1367" s="35">
        <f>ROUND((Reference!G$16*List!$H1367)+Reference!G$17,0)</f>
        <v>2705</v>
      </c>
      <c r="O1367" s="35">
        <f>ROUND((Reference!H$16*List!$H1367)+Reference!H$17,0)</f>
        <v>2808</v>
      </c>
      <c r="P1367" s="35">
        <f>ROUND((Reference!I$16*List!$H1367)+Reference!I$17,0)</f>
        <v>2919</v>
      </c>
      <c r="Q1367" s="35">
        <f>ROUND((Reference!J$16*List!$H1367)+Reference!J$17,0)</f>
        <v>3380</v>
      </c>
      <c r="R1367" s="35">
        <f>ROUND((Reference!K$16*List!$H1367)+Reference!K$17,0)</f>
        <v>3487</v>
      </c>
      <c r="S1367" s="35">
        <f>ROUND((Reference!L$16*List!$H1367)+Reference!L$17,0)</f>
        <v>3762</v>
      </c>
      <c r="T1367" s="35">
        <f>ROUND((Reference!M$16*List!$H1367)+Reference!M$17,0)</f>
        <v>4493</v>
      </c>
      <c r="U1367" s="35">
        <f>ROUND((Reference!N$16*List!$H1367)+Reference!N$17,0)</f>
        <v>18129</v>
      </c>
      <c r="V1367" s="36">
        <f>ROUND((Reference!O$16*List!$H1367)+Reference!O$17,0)</f>
        <v>674</v>
      </c>
      <c r="W1367" s="36">
        <f>ROUND((Reference!P$16*List!$H1367)+Reference!P$17,0)</f>
        <v>950</v>
      </c>
      <c r="X1367" s="36">
        <f>ROUND((Reference!Q$16*List!$H1367)+Reference!Q$17,0)</f>
        <v>475</v>
      </c>
      <c r="Y1367" s="37"/>
      <c r="Z1367" s="4" t="str">
        <f t="shared" si="43"/>
        <v>COTTONWOOD, Minnesota</v>
      </c>
      <c r="AA1367" s="50" t="s">
        <v>4123</v>
      </c>
      <c r="AB1367" s="38" t="s">
        <v>54</v>
      </c>
      <c r="AC1367" s="43" t="s">
        <v>4081</v>
      </c>
      <c r="AD1367" s="45"/>
      <c r="AE1367">
        <f t="shared" si="44"/>
        <v>0.8972</v>
      </c>
    </row>
    <row r="1368" spans="1:31" x14ac:dyDescent="0.35">
      <c r="A1368" s="28" t="s">
        <v>4124</v>
      </c>
      <c r="B1368" s="48" t="s">
        <v>4125</v>
      </c>
      <c r="C1368" s="51">
        <v>99924</v>
      </c>
      <c r="D1368" s="30" t="s">
        <v>148</v>
      </c>
      <c r="E1368" s="38" t="s">
        <v>4126</v>
      </c>
      <c r="F1368" s="55" t="s">
        <v>4081</v>
      </c>
      <c r="G1368" s="33" t="s">
        <v>64</v>
      </c>
      <c r="H1368" s="52">
        <v>0.8972</v>
      </c>
      <c r="I1368" s="35">
        <f>ROUND((Reference!B$16*List!$H1368)+Reference!B$17,0)</f>
        <v>1038</v>
      </c>
      <c r="J1368" s="35">
        <f>ROUND((Reference!C$16*List!$H1368)+Reference!C$17,0)</f>
        <v>1548</v>
      </c>
      <c r="K1368" s="35">
        <f>ROUND((Reference!D$16*List!$H1368)+Reference!D$17,0)</f>
        <v>1855</v>
      </c>
      <c r="L1368" s="35">
        <f>ROUND((Reference!E$16*List!$H1368)+Reference!E$17,0)</f>
        <v>2293</v>
      </c>
      <c r="M1368" s="35">
        <f>ROUND((Reference!F$16*List!$H1368)+Reference!F$17,0)</f>
        <v>2389</v>
      </c>
      <c r="N1368" s="35">
        <f>ROUND((Reference!G$16*List!$H1368)+Reference!G$17,0)</f>
        <v>2705</v>
      </c>
      <c r="O1368" s="35">
        <f>ROUND((Reference!H$16*List!$H1368)+Reference!H$17,0)</f>
        <v>2808</v>
      </c>
      <c r="P1368" s="35">
        <f>ROUND((Reference!I$16*List!$H1368)+Reference!I$17,0)</f>
        <v>2919</v>
      </c>
      <c r="Q1368" s="35">
        <f>ROUND((Reference!J$16*List!$H1368)+Reference!J$17,0)</f>
        <v>3380</v>
      </c>
      <c r="R1368" s="35">
        <f>ROUND((Reference!K$16*List!$H1368)+Reference!K$17,0)</f>
        <v>3487</v>
      </c>
      <c r="S1368" s="35">
        <f>ROUND((Reference!L$16*List!$H1368)+Reference!L$17,0)</f>
        <v>3762</v>
      </c>
      <c r="T1368" s="35">
        <f>ROUND((Reference!M$16*List!$H1368)+Reference!M$17,0)</f>
        <v>4493</v>
      </c>
      <c r="U1368" s="35">
        <f>ROUND((Reference!N$16*List!$H1368)+Reference!N$17,0)</f>
        <v>18129</v>
      </c>
      <c r="V1368" s="36">
        <f>ROUND((Reference!O$16*List!$H1368)+Reference!O$17,0)</f>
        <v>674</v>
      </c>
      <c r="W1368" s="36">
        <f>ROUND((Reference!P$16*List!$H1368)+Reference!P$17,0)</f>
        <v>950</v>
      </c>
      <c r="X1368" s="36">
        <f>ROUND((Reference!Q$16*List!$H1368)+Reference!Q$17,0)</f>
        <v>475</v>
      </c>
      <c r="Y1368" s="37"/>
      <c r="Z1368" s="4" t="str">
        <f t="shared" si="43"/>
        <v>CROW WING, Minnesota</v>
      </c>
      <c r="AA1368" s="50" t="s">
        <v>4126</v>
      </c>
      <c r="AB1368" s="38" t="s">
        <v>54</v>
      </c>
      <c r="AC1368" s="43" t="s">
        <v>4081</v>
      </c>
      <c r="AD1368" s="45"/>
      <c r="AE1368">
        <f t="shared" si="44"/>
        <v>0.8972</v>
      </c>
    </row>
    <row r="1369" spans="1:31" x14ac:dyDescent="0.35">
      <c r="A1369" s="28" t="s">
        <v>4127</v>
      </c>
      <c r="B1369" s="48" t="s">
        <v>4128</v>
      </c>
      <c r="C1369" s="49">
        <v>33460</v>
      </c>
      <c r="D1369" s="30" t="s">
        <v>4084</v>
      </c>
      <c r="E1369" s="50" t="s">
        <v>4129</v>
      </c>
      <c r="F1369" s="54" t="s">
        <v>4081</v>
      </c>
      <c r="G1369" s="33" t="s">
        <v>53</v>
      </c>
      <c r="H1369" s="34">
        <v>1.0760000000000001</v>
      </c>
      <c r="I1369" s="35">
        <f>ROUND((Reference!B$16*List!$H1369)+Reference!B$17,0)</f>
        <v>1191</v>
      </c>
      <c r="J1369" s="35">
        <f>ROUND((Reference!C$16*List!$H1369)+Reference!C$17,0)</f>
        <v>1777</v>
      </c>
      <c r="K1369" s="35">
        <f>ROUND((Reference!D$16*List!$H1369)+Reference!D$17,0)</f>
        <v>2129</v>
      </c>
      <c r="L1369" s="35">
        <f>ROUND((Reference!E$16*List!$H1369)+Reference!E$17,0)</f>
        <v>2632</v>
      </c>
      <c r="M1369" s="35">
        <f>ROUND((Reference!F$16*List!$H1369)+Reference!F$17,0)</f>
        <v>2742</v>
      </c>
      <c r="N1369" s="35">
        <f>ROUND((Reference!G$16*List!$H1369)+Reference!G$17,0)</f>
        <v>3104</v>
      </c>
      <c r="O1369" s="35">
        <f>ROUND((Reference!H$16*List!$H1369)+Reference!H$17,0)</f>
        <v>3223</v>
      </c>
      <c r="P1369" s="35">
        <f>ROUND((Reference!I$16*List!$H1369)+Reference!I$17,0)</f>
        <v>3350</v>
      </c>
      <c r="Q1369" s="35">
        <f>ROUND((Reference!J$16*List!$H1369)+Reference!J$17,0)</f>
        <v>3879</v>
      </c>
      <c r="R1369" s="35">
        <f>ROUND((Reference!K$16*List!$H1369)+Reference!K$17,0)</f>
        <v>4001</v>
      </c>
      <c r="S1369" s="35">
        <f>ROUND((Reference!L$16*List!$H1369)+Reference!L$17,0)</f>
        <v>4317</v>
      </c>
      <c r="T1369" s="35">
        <f>ROUND((Reference!M$16*List!$H1369)+Reference!M$17,0)</f>
        <v>5156</v>
      </c>
      <c r="U1369" s="35">
        <f>ROUND((Reference!N$16*List!$H1369)+Reference!N$17,0)</f>
        <v>20805</v>
      </c>
      <c r="V1369" s="36">
        <f>ROUND((Reference!O$16*List!$H1369)+Reference!O$17,0)</f>
        <v>773</v>
      </c>
      <c r="W1369" s="36">
        <f>ROUND((Reference!P$16*List!$H1369)+Reference!P$17,0)</f>
        <v>1090</v>
      </c>
      <c r="X1369" s="36">
        <f>ROUND((Reference!Q$16*List!$H1369)+Reference!Q$17,0)</f>
        <v>545</v>
      </c>
      <c r="Y1369" s="37"/>
      <c r="Z1369" s="4" t="str">
        <f t="shared" si="43"/>
        <v>DAKOTA, Minnesota</v>
      </c>
      <c r="AA1369" s="38" t="s">
        <v>4129</v>
      </c>
      <c r="AB1369" s="38" t="s">
        <v>54</v>
      </c>
      <c r="AC1369" s="32" t="s">
        <v>4081</v>
      </c>
      <c r="AD1369" s="39"/>
      <c r="AE1369">
        <f t="shared" si="44"/>
        <v>1.0760000000000001</v>
      </c>
    </row>
    <row r="1370" spans="1:31" x14ac:dyDescent="0.35">
      <c r="A1370" s="28" t="s">
        <v>4130</v>
      </c>
      <c r="B1370" s="48" t="s">
        <v>4131</v>
      </c>
      <c r="C1370" s="49">
        <v>40340</v>
      </c>
      <c r="D1370" s="30" t="s">
        <v>1476</v>
      </c>
      <c r="E1370" s="50" t="s">
        <v>1741</v>
      </c>
      <c r="F1370" s="54" t="s">
        <v>4081</v>
      </c>
      <c r="G1370" s="33" t="s">
        <v>53</v>
      </c>
      <c r="H1370" s="34">
        <v>1.0844</v>
      </c>
      <c r="I1370" s="35">
        <f>ROUND((Reference!B$16*List!$H1370)+Reference!B$17,0)</f>
        <v>1199</v>
      </c>
      <c r="J1370" s="35">
        <f>ROUND((Reference!C$16*List!$H1370)+Reference!C$17,0)</f>
        <v>1788</v>
      </c>
      <c r="K1370" s="35">
        <f>ROUND((Reference!D$16*List!$H1370)+Reference!D$17,0)</f>
        <v>2142</v>
      </c>
      <c r="L1370" s="35">
        <f>ROUND((Reference!E$16*List!$H1370)+Reference!E$17,0)</f>
        <v>2648</v>
      </c>
      <c r="M1370" s="35">
        <f>ROUND((Reference!F$16*List!$H1370)+Reference!F$17,0)</f>
        <v>2759</v>
      </c>
      <c r="N1370" s="35">
        <f>ROUND((Reference!G$16*List!$H1370)+Reference!G$17,0)</f>
        <v>3123</v>
      </c>
      <c r="O1370" s="35">
        <f>ROUND((Reference!H$16*List!$H1370)+Reference!H$17,0)</f>
        <v>3242</v>
      </c>
      <c r="P1370" s="35">
        <f>ROUND((Reference!I$16*List!$H1370)+Reference!I$17,0)</f>
        <v>3370</v>
      </c>
      <c r="Q1370" s="35">
        <f>ROUND((Reference!J$16*List!$H1370)+Reference!J$17,0)</f>
        <v>3902</v>
      </c>
      <c r="R1370" s="35">
        <f>ROUND((Reference!K$16*List!$H1370)+Reference!K$17,0)</f>
        <v>4025</v>
      </c>
      <c r="S1370" s="35">
        <f>ROUND((Reference!L$16*List!$H1370)+Reference!L$17,0)</f>
        <v>4343</v>
      </c>
      <c r="T1370" s="35">
        <f>ROUND((Reference!M$16*List!$H1370)+Reference!M$17,0)</f>
        <v>5188</v>
      </c>
      <c r="U1370" s="35">
        <f>ROUND((Reference!N$16*List!$H1370)+Reference!N$17,0)</f>
        <v>20931</v>
      </c>
      <c r="V1370" s="36">
        <f>ROUND((Reference!O$16*List!$H1370)+Reference!O$17,0)</f>
        <v>778</v>
      </c>
      <c r="W1370" s="36">
        <f>ROUND((Reference!P$16*List!$H1370)+Reference!P$17,0)</f>
        <v>1096</v>
      </c>
      <c r="X1370" s="36">
        <f>ROUND((Reference!Q$16*List!$H1370)+Reference!Q$17,0)</f>
        <v>548</v>
      </c>
      <c r="Y1370" s="37"/>
      <c r="Z1370" s="4" t="str">
        <f t="shared" si="43"/>
        <v>DODGE, Minnesota</v>
      </c>
      <c r="AA1370" s="38" t="s">
        <v>1741</v>
      </c>
      <c r="AB1370" s="38" t="s">
        <v>54</v>
      </c>
      <c r="AC1370" s="32" t="s">
        <v>4081</v>
      </c>
      <c r="AD1370" s="39"/>
      <c r="AE1370">
        <f t="shared" si="44"/>
        <v>1.0844</v>
      </c>
    </row>
    <row r="1371" spans="1:31" x14ac:dyDescent="0.35">
      <c r="A1371" s="28" t="s">
        <v>4132</v>
      </c>
      <c r="B1371" s="48" t="s">
        <v>4133</v>
      </c>
      <c r="C1371" s="49">
        <v>99924</v>
      </c>
      <c r="D1371" s="30" t="s">
        <v>148</v>
      </c>
      <c r="E1371" s="50" t="s">
        <v>1109</v>
      </c>
      <c r="F1371" s="55" t="s">
        <v>4081</v>
      </c>
      <c r="G1371" s="33" t="s">
        <v>64</v>
      </c>
      <c r="H1371" s="52">
        <v>0.8972</v>
      </c>
      <c r="I1371" s="35">
        <f>ROUND((Reference!B$16*List!$H1371)+Reference!B$17,0)</f>
        <v>1038</v>
      </c>
      <c r="J1371" s="35">
        <f>ROUND((Reference!C$16*List!$H1371)+Reference!C$17,0)</f>
        <v>1548</v>
      </c>
      <c r="K1371" s="35">
        <f>ROUND((Reference!D$16*List!$H1371)+Reference!D$17,0)</f>
        <v>1855</v>
      </c>
      <c r="L1371" s="35">
        <f>ROUND((Reference!E$16*List!$H1371)+Reference!E$17,0)</f>
        <v>2293</v>
      </c>
      <c r="M1371" s="35">
        <f>ROUND((Reference!F$16*List!$H1371)+Reference!F$17,0)</f>
        <v>2389</v>
      </c>
      <c r="N1371" s="35">
        <f>ROUND((Reference!G$16*List!$H1371)+Reference!G$17,0)</f>
        <v>2705</v>
      </c>
      <c r="O1371" s="35">
        <f>ROUND((Reference!H$16*List!$H1371)+Reference!H$17,0)</f>
        <v>2808</v>
      </c>
      <c r="P1371" s="35">
        <f>ROUND((Reference!I$16*List!$H1371)+Reference!I$17,0)</f>
        <v>2919</v>
      </c>
      <c r="Q1371" s="35">
        <f>ROUND((Reference!J$16*List!$H1371)+Reference!J$17,0)</f>
        <v>3380</v>
      </c>
      <c r="R1371" s="35">
        <f>ROUND((Reference!K$16*List!$H1371)+Reference!K$17,0)</f>
        <v>3487</v>
      </c>
      <c r="S1371" s="35">
        <f>ROUND((Reference!L$16*List!$H1371)+Reference!L$17,0)</f>
        <v>3762</v>
      </c>
      <c r="T1371" s="35">
        <f>ROUND((Reference!M$16*List!$H1371)+Reference!M$17,0)</f>
        <v>4493</v>
      </c>
      <c r="U1371" s="35">
        <f>ROUND((Reference!N$16*List!$H1371)+Reference!N$17,0)</f>
        <v>18129</v>
      </c>
      <c r="V1371" s="36">
        <f>ROUND((Reference!O$16*List!$H1371)+Reference!O$17,0)</f>
        <v>674</v>
      </c>
      <c r="W1371" s="36">
        <f>ROUND((Reference!P$16*List!$H1371)+Reference!P$17,0)</f>
        <v>950</v>
      </c>
      <c r="X1371" s="36">
        <f>ROUND((Reference!Q$16*List!$H1371)+Reference!Q$17,0)</f>
        <v>475</v>
      </c>
      <c r="Y1371" s="37"/>
      <c r="Z1371" s="4" t="str">
        <f t="shared" si="43"/>
        <v>DOUGLAS, Minnesota</v>
      </c>
      <c r="AA1371" s="50" t="s">
        <v>1109</v>
      </c>
      <c r="AB1371" s="38" t="s">
        <v>54</v>
      </c>
      <c r="AC1371" s="43" t="s">
        <v>4081</v>
      </c>
      <c r="AD1371" s="45"/>
      <c r="AE1371">
        <f t="shared" si="44"/>
        <v>0.8972</v>
      </c>
    </row>
    <row r="1372" spans="1:31" x14ac:dyDescent="0.35">
      <c r="A1372" s="28" t="s">
        <v>4134</v>
      </c>
      <c r="B1372" s="48" t="s">
        <v>4135</v>
      </c>
      <c r="C1372" s="49">
        <v>99924</v>
      </c>
      <c r="D1372" s="30" t="s">
        <v>148</v>
      </c>
      <c r="E1372" s="50" t="s">
        <v>4136</v>
      </c>
      <c r="F1372" s="55" t="s">
        <v>4081</v>
      </c>
      <c r="G1372" s="33" t="s">
        <v>64</v>
      </c>
      <c r="H1372" s="52">
        <v>0.8972</v>
      </c>
      <c r="I1372" s="35">
        <f>ROUND((Reference!B$16*List!$H1372)+Reference!B$17,0)</f>
        <v>1038</v>
      </c>
      <c r="J1372" s="35">
        <f>ROUND((Reference!C$16*List!$H1372)+Reference!C$17,0)</f>
        <v>1548</v>
      </c>
      <c r="K1372" s="35">
        <f>ROUND((Reference!D$16*List!$H1372)+Reference!D$17,0)</f>
        <v>1855</v>
      </c>
      <c r="L1372" s="35">
        <f>ROUND((Reference!E$16*List!$H1372)+Reference!E$17,0)</f>
        <v>2293</v>
      </c>
      <c r="M1372" s="35">
        <f>ROUND((Reference!F$16*List!$H1372)+Reference!F$17,0)</f>
        <v>2389</v>
      </c>
      <c r="N1372" s="35">
        <f>ROUND((Reference!G$16*List!$H1372)+Reference!G$17,0)</f>
        <v>2705</v>
      </c>
      <c r="O1372" s="35">
        <f>ROUND((Reference!H$16*List!$H1372)+Reference!H$17,0)</f>
        <v>2808</v>
      </c>
      <c r="P1372" s="35">
        <f>ROUND((Reference!I$16*List!$H1372)+Reference!I$17,0)</f>
        <v>2919</v>
      </c>
      <c r="Q1372" s="35">
        <f>ROUND((Reference!J$16*List!$H1372)+Reference!J$17,0)</f>
        <v>3380</v>
      </c>
      <c r="R1372" s="35">
        <f>ROUND((Reference!K$16*List!$H1372)+Reference!K$17,0)</f>
        <v>3487</v>
      </c>
      <c r="S1372" s="35">
        <f>ROUND((Reference!L$16*List!$H1372)+Reference!L$17,0)</f>
        <v>3762</v>
      </c>
      <c r="T1372" s="35">
        <f>ROUND((Reference!M$16*List!$H1372)+Reference!M$17,0)</f>
        <v>4493</v>
      </c>
      <c r="U1372" s="35">
        <f>ROUND((Reference!N$16*List!$H1372)+Reference!N$17,0)</f>
        <v>18129</v>
      </c>
      <c r="V1372" s="36">
        <f>ROUND((Reference!O$16*List!$H1372)+Reference!O$17,0)</f>
        <v>674</v>
      </c>
      <c r="W1372" s="36">
        <f>ROUND((Reference!P$16*List!$H1372)+Reference!P$17,0)</f>
        <v>950</v>
      </c>
      <c r="X1372" s="36">
        <f>ROUND((Reference!Q$16*List!$H1372)+Reference!Q$17,0)</f>
        <v>475</v>
      </c>
      <c r="Y1372" s="37"/>
      <c r="Z1372" s="4" t="str">
        <f t="shared" si="43"/>
        <v>FARIBAULT, Minnesota</v>
      </c>
      <c r="AA1372" s="50" t="s">
        <v>4136</v>
      </c>
      <c r="AB1372" s="38" t="s">
        <v>54</v>
      </c>
      <c r="AC1372" s="43" t="s">
        <v>4081</v>
      </c>
      <c r="AD1372" s="45"/>
      <c r="AE1372">
        <f t="shared" si="44"/>
        <v>0.8972</v>
      </c>
    </row>
    <row r="1373" spans="1:31" x14ac:dyDescent="0.35">
      <c r="A1373" s="28" t="s">
        <v>4137</v>
      </c>
      <c r="B1373" s="48" t="s">
        <v>4138</v>
      </c>
      <c r="C1373" s="49">
        <v>40340</v>
      </c>
      <c r="D1373" s="30" t="s">
        <v>1476</v>
      </c>
      <c r="E1373" s="50" t="s">
        <v>4139</v>
      </c>
      <c r="F1373" s="54" t="s">
        <v>4081</v>
      </c>
      <c r="G1373" s="33" t="s">
        <v>53</v>
      </c>
      <c r="H1373" s="34">
        <v>1.0844</v>
      </c>
      <c r="I1373" s="35">
        <f>ROUND((Reference!B$16*List!$H1373)+Reference!B$17,0)</f>
        <v>1199</v>
      </c>
      <c r="J1373" s="35">
        <f>ROUND((Reference!C$16*List!$H1373)+Reference!C$17,0)</f>
        <v>1788</v>
      </c>
      <c r="K1373" s="35">
        <f>ROUND((Reference!D$16*List!$H1373)+Reference!D$17,0)</f>
        <v>2142</v>
      </c>
      <c r="L1373" s="35">
        <f>ROUND((Reference!E$16*List!$H1373)+Reference!E$17,0)</f>
        <v>2648</v>
      </c>
      <c r="M1373" s="35">
        <f>ROUND((Reference!F$16*List!$H1373)+Reference!F$17,0)</f>
        <v>2759</v>
      </c>
      <c r="N1373" s="35">
        <f>ROUND((Reference!G$16*List!$H1373)+Reference!G$17,0)</f>
        <v>3123</v>
      </c>
      <c r="O1373" s="35">
        <f>ROUND((Reference!H$16*List!$H1373)+Reference!H$17,0)</f>
        <v>3242</v>
      </c>
      <c r="P1373" s="35">
        <f>ROUND((Reference!I$16*List!$H1373)+Reference!I$17,0)</f>
        <v>3370</v>
      </c>
      <c r="Q1373" s="35">
        <f>ROUND((Reference!J$16*List!$H1373)+Reference!J$17,0)</f>
        <v>3902</v>
      </c>
      <c r="R1373" s="35">
        <f>ROUND((Reference!K$16*List!$H1373)+Reference!K$17,0)</f>
        <v>4025</v>
      </c>
      <c r="S1373" s="35">
        <f>ROUND((Reference!L$16*List!$H1373)+Reference!L$17,0)</f>
        <v>4343</v>
      </c>
      <c r="T1373" s="35">
        <f>ROUND((Reference!M$16*List!$H1373)+Reference!M$17,0)</f>
        <v>5188</v>
      </c>
      <c r="U1373" s="35">
        <f>ROUND((Reference!N$16*List!$H1373)+Reference!N$17,0)</f>
        <v>20931</v>
      </c>
      <c r="V1373" s="36">
        <f>ROUND((Reference!O$16*List!$H1373)+Reference!O$17,0)</f>
        <v>778</v>
      </c>
      <c r="W1373" s="36">
        <f>ROUND((Reference!P$16*List!$H1373)+Reference!P$17,0)</f>
        <v>1096</v>
      </c>
      <c r="X1373" s="36">
        <f>ROUND((Reference!Q$16*List!$H1373)+Reference!Q$17,0)</f>
        <v>548</v>
      </c>
      <c r="Y1373" s="37"/>
      <c r="Z1373" s="4" t="str">
        <f t="shared" si="43"/>
        <v>FILLMORE, Minnesota</v>
      </c>
      <c r="AA1373" s="38" t="s">
        <v>4139</v>
      </c>
      <c r="AB1373" s="38" t="s">
        <v>54</v>
      </c>
      <c r="AC1373" s="32" t="s">
        <v>4081</v>
      </c>
      <c r="AD1373" s="39"/>
      <c r="AE1373">
        <f t="shared" si="44"/>
        <v>1.0844</v>
      </c>
    </row>
    <row r="1374" spans="1:31" x14ac:dyDescent="0.35">
      <c r="A1374" s="28" t="s">
        <v>4140</v>
      </c>
      <c r="B1374" s="48" t="s">
        <v>4141</v>
      </c>
      <c r="C1374" s="49">
        <v>99924</v>
      </c>
      <c r="D1374" s="30" t="s">
        <v>148</v>
      </c>
      <c r="E1374" s="50" t="s">
        <v>4142</v>
      </c>
      <c r="F1374" s="55" t="s">
        <v>4081</v>
      </c>
      <c r="G1374" s="33" t="s">
        <v>64</v>
      </c>
      <c r="H1374" s="52">
        <v>0.8972</v>
      </c>
      <c r="I1374" s="35">
        <f>ROUND((Reference!B$16*List!$H1374)+Reference!B$17,0)</f>
        <v>1038</v>
      </c>
      <c r="J1374" s="35">
        <f>ROUND((Reference!C$16*List!$H1374)+Reference!C$17,0)</f>
        <v>1548</v>
      </c>
      <c r="K1374" s="35">
        <f>ROUND((Reference!D$16*List!$H1374)+Reference!D$17,0)</f>
        <v>1855</v>
      </c>
      <c r="L1374" s="35">
        <f>ROUND((Reference!E$16*List!$H1374)+Reference!E$17,0)</f>
        <v>2293</v>
      </c>
      <c r="M1374" s="35">
        <f>ROUND((Reference!F$16*List!$H1374)+Reference!F$17,0)</f>
        <v>2389</v>
      </c>
      <c r="N1374" s="35">
        <f>ROUND((Reference!G$16*List!$H1374)+Reference!G$17,0)</f>
        <v>2705</v>
      </c>
      <c r="O1374" s="35">
        <f>ROUND((Reference!H$16*List!$H1374)+Reference!H$17,0)</f>
        <v>2808</v>
      </c>
      <c r="P1374" s="35">
        <f>ROUND((Reference!I$16*List!$H1374)+Reference!I$17,0)</f>
        <v>2919</v>
      </c>
      <c r="Q1374" s="35">
        <f>ROUND((Reference!J$16*List!$H1374)+Reference!J$17,0)</f>
        <v>3380</v>
      </c>
      <c r="R1374" s="35">
        <f>ROUND((Reference!K$16*List!$H1374)+Reference!K$17,0)</f>
        <v>3487</v>
      </c>
      <c r="S1374" s="35">
        <f>ROUND((Reference!L$16*List!$H1374)+Reference!L$17,0)</f>
        <v>3762</v>
      </c>
      <c r="T1374" s="35">
        <f>ROUND((Reference!M$16*List!$H1374)+Reference!M$17,0)</f>
        <v>4493</v>
      </c>
      <c r="U1374" s="35">
        <f>ROUND((Reference!N$16*List!$H1374)+Reference!N$17,0)</f>
        <v>18129</v>
      </c>
      <c r="V1374" s="36">
        <f>ROUND((Reference!O$16*List!$H1374)+Reference!O$17,0)</f>
        <v>674</v>
      </c>
      <c r="W1374" s="36">
        <f>ROUND((Reference!P$16*List!$H1374)+Reference!P$17,0)</f>
        <v>950</v>
      </c>
      <c r="X1374" s="36">
        <f>ROUND((Reference!Q$16*List!$H1374)+Reference!Q$17,0)</f>
        <v>475</v>
      </c>
      <c r="Y1374" s="37"/>
      <c r="Z1374" s="4" t="str">
        <f t="shared" si="43"/>
        <v>FREEBORN, Minnesota</v>
      </c>
      <c r="AA1374" s="50" t="s">
        <v>4142</v>
      </c>
      <c r="AB1374" s="38" t="s">
        <v>54</v>
      </c>
      <c r="AC1374" s="43" t="s">
        <v>4081</v>
      </c>
      <c r="AD1374" s="45"/>
      <c r="AE1374">
        <f t="shared" si="44"/>
        <v>0.8972</v>
      </c>
    </row>
    <row r="1375" spans="1:31" x14ac:dyDescent="0.35">
      <c r="A1375" s="28" t="s">
        <v>4143</v>
      </c>
      <c r="B1375" s="48" t="s">
        <v>4144</v>
      </c>
      <c r="C1375" s="49">
        <v>99924</v>
      </c>
      <c r="D1375" s="30" t="s">
        <v>148</v>
      </c>
      <c r="E1375" s="50" t="s">
        <v>4145</v>
      </c>
      <c r="F1375" s="55" t="s">
        <v>4081</v>
      </c>
      <c r="G1375" s="33" t="s">
        <v>64</v>
      </c>
      <c r="H1375" s="52">
        <v>0.8972</v>
      </c>
      <c r="I1375" s="35">
        <f>ROUND((Reference!B$16*List!$H1375)+Reference!B$17,0)</f>
        <v>1038</v>
      </c>
      <c r="J1375" s="35">
        <f>ROUND((Reference!C$16*List!$H1375)+Reference!C$17,0)</f>
        <v>1548</v>
      </c>
      <c r="K1375" s="35">
        <f>ROUND((Reference!D$16*List!$H1375)+Reference!D$17,0)</f>
        <v>1855</v>
      </c>
      <c r="L1375" s="35">
        <f>ROUND((Reference!E$16*List!$H1375)+Reference!E$17,0)</f>
        <v>2293</v>
      </c>
      <c r="M1375" s="35">
        <f>ROUND((Reference!F$16*List!$H1375)+Reference!F$17,0)</f>
        <v>2389</v>
      </c>
      <c r="N1375" s="35">
        <f>ROUND((Reference!G$16*List!$H1375)+Reference!G$17,0)</f>
        <v>2705</v>
      </c>
      <c r="O1375" s="35">
        <f>ROUND((Reference!H$16*List!$H1375)+Reference!H$17,0)</f>
        <v>2808</v>
      </c>
      <c r="P1375" s="35">
        <f>ROUND((Reference!I$16*List!$H1375)+Reference!I$17,0)</f>
        <v>2919</v>
      </c>
      <c r="Q1375" s="35">
        <f>ROUND((Reference!J$16*List!$H1375)+Reference!J$17,0)</f>
        <v>3380</v>
      </c>
      <c r="R1375" s="35">
        <f>ROUND((Reference!K$16*List!$H1375)+Reference!K$17,0)</f>
        <v>3487</v>
      </c>
      <c r="S1375" s="35">
        <f>ROUND((Reference!L$16*List!$H1375)+Reference!L$17,0)</f>
        <v>3762</v>
      </c>
      <c r="T1375" s="35">
        <f>ROUND((Reference!M$16*List!$H1375)+Reference!M$17,0)</f>
        <v>4493</v>
      </c>
      <c r="U1375" s="35">
        <f>ROUND((Reference!N$16*List!$H1375)+Reference!N$17,0)</f>
        <v>18129</v>
      </c>
      <c r="V1375" s="36">
        <f>ROUND((Reference!O$16*List!$H1375)+Reference!O$17,0)</f>
        <v>674</v>
      </c>
      <c r="W1375" s="36">
        <f>ROUND((Reference!P$16*List!$H1375)+Reference!P$17,0)</f>
        <v>950</v>
      </c>
      <c r="X1375" s="36">
        <f>ROUND((Reference!Q$16*List!$H1375)+Reference!Q$17,0)</f>
        <v>475</v>
      </c>
      <c r="Y1375" s="37"/>
      <c r="Z1375" s="4" t="str">
        <f t="shared" si="43"/>
        <v>GOODHUE, Minnesota</v>
      </c>
      <c r="AA1375" s="50" t="s">
        <v>4145</v>
      </c>
      <c r="AB1375" s="38" t="s">
        <v>54</v>
      </c>
      <c r="AC1375" s="43" t="s">
        <v>4081</v>
      </c>
      <c r="AD1375" s="45"/>
      <c r="AE1375">
        <f t="shared" si="44"/>
        <v>0.8972</v>
      </c>
    </row>
    <row r="1376" spans="1:31" x14ac:dyDescent="0.35">
      <c r="A1376" s="28" t="s">
        <v>4146</v>
      </c>
      <c r="B1376" s="48" t="s">
        <v>4147</v>
      </c>
      <c r="C1376" s="51">
        <v>99924</v>
      </c>
      <c r="D1376" s="30" t="s">
        <v>148</v>
      </c>
      <c r="E1376" s="38" t="s">
        <v>605</v>
      </c>
      <c r="F1376" s="55" t="s">
        <v>4081</v>
      </c>
      <c r="G1376" s="33" t="s">
        <v>64</v>
      </c>
      <c r="H1376" s="52">
        <v>0.8972</v>
      </c>
      <c r="I1376" s="35">
        <f>ROUND((Reference!B$16*List!$H1376)+Reference!B$17,0)</f>
        <v>1038</v>
      </c>
      <c r="J1376" s="35">
        <f>ROUND((Reference!C$16*List!$H1376)+Reference!C$17,0)</f>
        <v>1548</v>
      </c>
      <c r="K1376" s="35">
        <f>ROUND((Reference!D$16*List!$H1376)+Reference!D$17,0)</f>
        <v>1855</v>
      </c>
      <c r="L1376" s="35">
        <f>ROUND((Reference!E$16*List!$H1376)+Reference!E$17,0)</f>
        <v>2293</v>
      </c>
      <c r="M1376" s="35">
        <f>ROUND((Reference!F$16*List!$H1376)+Reference!F$17,0)</f>
        <v>2389</v>
      </c>
      <c r="N1376" s="35">
        <f>ROUND((Reference!G$16*List!$H1376)+Reference!G$17,0)</f>
        <v>2705</v>
      </c>
      <c r="O1376" s="35">
        <f>ROUND((Reference!H$16*List!$H1376)+Reference!H$17,0)</f>
        <v>2808</v>
      </c>
      <c r="P1376" s="35">
        <f>ROUND((Reference!I$16*List!$H1376)+Reference!I$17,0)</f>
        <v>2919</v>
      </c>
      <c r="Q1376" s="35">
        <f>ROUND((Reference!J$16*List!$H1376)+Reference!J$17,0)</f>
        <v>3380</v>
      </c>
      <c r="R1376" s="35">
        <f>ROUND((Reference!K$16*List!$H1376)+Reference!K$17,0)</f>
        <v>3487</v>
      </c>
      <c r="S1376" s="35">
        <f>ROUND((Reference!L$16*List!$H1376)+Reference!L$17,0)</f>
        <v>3762</v>
      </c>
      <c r="T1376" s="35">
        <f>ROUND((Reference!M$16*List!$H1376)+Reference!M$17,0)</f>
        <v>4493</v>
      </c>
      <c r="U1376" s="35">
        <f>ROUND((Reference!N$16*List!$H1376)+Reference!N$17,0)</f>
        <v>18129</v>
      </c>
      <c r="V1376" s="36">
        <f>ROUND((Reference!O$16*List!$H1376)+Reference!O$17,0)</f>
        <v>674</v>
      </c>
      <c r="W1376" s="36">
        <f>ROUND((Reference!P$16*List!$H1376)+Reference!P$17,0)</f>
        <v>950</v>
      </c>
      <c r="X1376" s="36">
        <f>ROUND((Reference!Q$16*List!$H1376)+Reference!Q$17,0)</f>
        <v>475</v>
      </c>
      <c r="Y1376" s="37"/>
      <c r="Z1376" s="4" t="str">
        <f t="shared" si="43"/>
        <v>GRANT, Minnesota</v>
      </c>
      <c r="AA1376" s="50" t="s">
        <v>605</v>
      </c>
      <c r="AB1376" s="38" t="s">
        <v>54</v>
      </c>
      <c r="AC1376" s="43" t="s">
        <v>4081</v>
      </c>
      <c r="AD1376" s="45"/>
      <c r="AE1376">
        <f t="shared" si="44"/>
        <v>0.8972</v>
      </c>
    </row>
    <row r="1377" spans="1:31" x14ac:dyDescent="0.35">
      <c r="A1377" s="28" t="s">
        <v>4148</v>
      </c>
      <c r="B1377" s="48" t="s">
        <v>4149</v>
      </c>
      <c r="C1377" s="49">
        <v>33460</v>
      </c>
      <c r="D1377" s="30" t="s">
        <v>4084</v>
      </c>
      <c r="E1377" s="50" t="s">
        <v>4150</v>
      </c>
      <c r="F1377" s="54" t="s">
        <v>4081</v>
      </c>
      <c r="G1377" s="33" t="s">
        <v>53</v>
      </c>
      <c r="H1377" s="34">
        <v>1.0760000000000001</v>
      </c>
      <c r="I1377" s="35">
        <f>ROUND((Reference!B$16*List!$H1377)+Reference!B$17,0)</f>
        <v>1191</v>
      </c>
      <c r="J1377" s="35">
        <f>ROUND((Reference!C$16*List!$H1377)+Reference!C$17,0)</f>
        <v>1777</v>
      </c>
      <c r="K1377" s="35">
        <f>ROUND((Reference!D$16*List!$H1377)+Reference!D$17,0)</f>
        <v>2129</v>
      </c>
      <c r="L1377" s="35">
        <f>ROUND((Reference!E$16*List!$H1377)+Reference!E$17,0)</f>
        <v>2632</v>
      </c>
      <c r="M1377" s="35">
        <f>ROUND((Reference!F$16*List!$H1377)+Reference!F$17,0)</f>
        <v>2742</v>
      </c>
      <c r="N1377" s="35">
        <f>ROUND((Reference!G$16*List!$H1377)+Reference!G$17,0)</f>
        <v>3104</v>
      </c>
      <c r="O1377" s="35">
        <f>ROUND((Reference!H$16*List!$H1377)+Reference!H$17,0)</f>
        <v>3223</v>
      </c>
      <c r="P1377" s="35">
        <f>ROUND((Reference!I$16*List!$H1377)+Reference!I$17,0)</f>
        <v>3350</v>
      </c>
      <c r="Q1377" s="35">
        <f>ROUND((Reference!J$16*List!$H1377)+Reference!J$17,0)</f>
        <v>3879</v>
      </c>
      <c r="R1377" s="35">
        <f>ROUND((Reference!K$16*List!$H1377)+Reference!K$17,0)</f>
        <v>4001</v>
      </c>
      <c r="S1377" s="35">
        <f>ROUND((Reference!L$16*List!$H1377)+Reference!L$17,0)</f>
        <v>4317</v>
      </c>
      <c r="T1377" s="35">
        <f>ROUND((Reference!M$16*List!$H1377)+Reference!M$17,0)</f>
        <v>5156</v>
      </c>
      <c r="U1377" s="35">
        <f>ROUND((Reference!N$16*List!$H1377)+Reference!N$17,0)</f>
        <v>20805</v>
      </c>
      <c r="V1377" s="36">
        <f>ROUND((Reference!O$16*List!$H1377)+Reference!O$17,0)</f>
        <v>773</v>
      </c>
      <c r="W1377" s="36">
        <f>ROUND((Reference!P$16*List!$H1377)+Reference!P$17,0)</f>
        <v>1090</v>
      </c>
      <c r="X1377" s="36">
        <f>ROUND((Reference!Q$16*List!$H1377)+Reference!Q$17,0)</f>
        <v>545</v>
      </c>
      <c r="Y1377" s="37"/>
      <c r="Z1377" s="4" t="str">
        <f t="shared" si="43"/>
        <v>HENNEPIN, Minnesota</v>
      </c>
      <c r="AA1377" s="38" t="s">
        <v>4150</v>
      </c>
      <c r="AB1377" s="38" t="s">
        <v>54</v>
      </c>
      <c r="AC1377" s="32" t="s">
        <v>4081</v>
      </c>
      <c r="AD1377" s="39"/>
      <c r="AE1377">
        <f t="shared" si="44"/>
        <v>1.0760000000000001</v>
      </c>
    </row>
    <row r="1378" spans="1:31" x14ac:dyDescent="0.35">
      <c r="A1378" s="28" t="s">
        <v>4151</v>
      </c>
      <c r="B1378" s="48" t="s">
        <v>4152</v>
      </c>
      <c r="C1378" s="49">
        <v>29100</v>
      </c>
      <c r="D1378" s="30" t="s">
        <v>1043</v>
      </c>
      <c r="E1378" s="50" t="s">
        <v>198</v>
      </c>
      <c r="F1378" s="54" t="s">
        <v>4081</v>
      </c>
      <c r="G1378" s="33" t="s">
        <v>53</v>
      </c>
      <c r="H1378" s="34">
        <v>0.9447000000000001</v>
      </c>
      <c r="I1378" s="35">
        <f>ROUND((Reference!B$16*List!$H1378)+Reference!B$17,0)</f>
        <v>1079</v>
      </c>
      <c r="J1378" s="35">
        <f>ROUND((Reference!C$16*List!$H1378)+Reference!C$17,0)</f>
        <v>1609</v>
      </c>
      <c r="K1378" s="35">
        <f>ROUND((Reference!D$16*List!$H1378)+Reference!D$17,0)</f>
        <v>1928</v>
      </c>
      <c r="L1378" s="35">
        <f>ROUND((Reference!E$16*List!$H1378)+Reference!E$17,0)</f>
        <v>2383</v>
      </c>
      <c r="M1378" s="35">
        <f>ROUND((Reference!F$16*List!$H1378)+Reference!F$17,0)</f>
        <v>2483</v>
      </c>
      <c r="N1378" s="35">
        <f>ROUND((Reference!G$16*List!$H1378)+Reference!G$17,0)</f>
        <v>2811</v>
      </c>
      <c r="O1378" s="35">
        <f>ROUND((Reference!H$16*List!$H1378)+Reference!H$17,0)</f>
        <v>2918</v>
      </c>
      <c r="P1378" s="35">
        <f>ROUND((Reference!I$16*List!$H1378)+Reference!I$17,0)</f>
        <v>3033</v>
      </c>
      <c r="Q1378" s="35">
        <f>ROUND((Reference!J$16*List!$H1378)+Reference!J$17,0)</f>
        <v>3512</v>
      </c>
      <c r="R1378" s="35">
        <f>ROUND((Reference!K$16*List!$H1378)+Reference!K$17,0)</f>
        <v>3623</v>
      </c>
      <c r="S1378" s="35">
        <f>ROUND((Reference!L$16*List!$H1378)+Reference!L$17,0)</f>
        <v>3910</v>
      </c>
      <c r="T1378" s="35">
        <f>ROUND((Reference!M$16*List!$H1378)+Reference!M$17,0)</f>
        <v>4669</v>
      </c>
      <c r="U1378" s="35">
        <f>ROUND((Reference!N$16*List!$H1378)+Reference!N$17,0)</f>
        <v>18840</v>
      </c>
      <c r="V1378" s="36">
        <f>ROUND((Reference!O$16*List!$H1378)+Reference!O$17,0)</f>
        <v>700</v>
      </c>
      <c r="W1378" s="36">
        <f>ROUND((Reference!P$16*List!$H1378)+Reference!P$17,0)</f>
        <v>987</v>
      </c>
      <c r="X1378" s="36">
        <f>ROUND((Reference!Q$16*List!$H1378)+Reference!Q$17,0)</f>
        <v>493</v>
      </c>
      <c r="Y1378" s="37"/>
      <c r="Z1378" s="4" t="str">
        <f t="shared" si="43"/>
        <v>HOUSTON, Minnesota</v>
      </c>
      <c r="AA1378" s="38" t="s">
        <v>198</v>
      </c>
      <c r="AB1378" s="38" t="s">
        <v>54</v>
      </c>
      <c r="AC1378" s="32" t="s">
        <v>4081</v>
      </c>
      <c r="AD1378" s="39"/>
      <c r="AE1378">
        <f t="shared" si="44"/>
        <v>0.9447000000000001</v>
      </c>
    </row>
    <row r="1379" spans="1:31" x14ac:dyDescent="0.35">
      <c r="A1379" s="28" t="s">
        <v>4153</v>
      </c>
      <c r="B1379" s="48" t="s">
        <v>4154</v>
      </c>
      <c r="C1379" s="49">
        <v>99924</v>
      </c>
      <c r="D1379" s="30" t="s">
        <v>148</v>
      </c>
      <c r="E1379" s="50" t="s">
        <v>4155</v>
      </c>
      <c r="F1379" s="55" t="s">
        <v>4081</v>
      </c>
      <c r="G1379" s="33" t="s">
        <v>64</v>
      </c>
      <c r="H1379" s="52">
        <v>0.8972</v>
      </c>
      <c r="I1379" s="35">
        <f>ROUND((Reference!B$16*List!$H1379)+Reference!B$17,0)</f>
        <v>1038</v>
      </c>
      <c r="J1379" s="35">
        <f>ROUND((Reference!C$16*List!$H1379)+Reference!C$17,0)</f>
        <v>1548</v>
      </c>
      <c r="K1379" s="35">
        <f>ROUND((Reference!D$16*List!$H1379)+Reference!D$17,0)</f>
        <v>1855</v>
      </c>
      <c r="L1379" s="35">
        <f>ROUND((Reference!E$16*List!$H1379)+Reference!E$17,0)</f>
        <v>2293</v>
      </c>
      <c r="M1379" s="35">
        <f>ROUND((Reference!F$16*List!$H1379)+Reference!F$17,0)</f>
        <v>2389</v>
      </c>
      <c r="N1379" s="35">
        <f>ROUND((Reference!G$16*List!$H1379)+Reference!G$17,0)</f>
        <v>2705</v>
      </c>
      <c r="O1379" s="35">
        <f>ROUND((Reference!H$16*List!$H1379)+Reference!H$17,0)</f>
        <v>2808</v>
      </c>
      <c r="P1379" s="35">
        <f>ROUND((Reference!I$16*List!$H1379)+Reference!I$17,0)</f>
        <v>2919</v>
      </c>
      <c r="Q1379" s="35">
        <f>ROUND((Reference!J$16*List!$H1379)+Reference!J$17,0)</f>
        <v>3380</v>
      </c>
      <c r="R1379" s="35">
        <f>ROUND((Reference!K$16*List!$H1379)+Reference!K$17,0)</f>
        <v>3487</v>
      </c>
      <c r="S1379" s="35">
        <f>ROUND((Reference!L$16*List!$H1379)+Reference!L$17,0)</f>
        <v>3762</v>
      </c>
      <c r="T1379" s="35">
        <f>ROUND((Reference!M$16*List!$H1379)+Reference!M$17,0)</f>
        <v>4493</v>
      </c>
      <c r="U1379" s="35">
        <f>ROUND((Reference!N$16*List!$H1379)+Reference!N$17,0)</f>
        <v>18129</v>
      </c>
      <c r="V1379" s="36">
        <f>ROUND((Reference!O$16*List!$H1379)+Reference!O$17,0)</f>
        <v>674</v>
      </c>
      <c r="W1379" s="36">
        <f>ROUND((Reference!P$16*List!$H1379)+Reference!P$17,0)</f>
        <v>950</v>
      </c>
      <c r="X1379" s="36">
        <f>ROUND((Reference!Q$16*List!$H1379)+Reference!Q$17,0)</f>
        <v>475</v>
      </c>
      <c r="Y1379" s="37"/>
      <c r="Z1379" s="4" t="str">
        <f t="shared" si="43"/>
        <v>HUBBARD, Minnesota</v>
      </c>
      <c r="AA1379" s="50" t="s">
        <v>4155</v>
      </c>
      <c r="AB1379" s="38" t="s">
        <v>54</v>
      </c>
      <c r="AC1379" s="43" t="s">
        <v>4081</v>
      </c>
      <c r="AD1379" s="45"/>
      <c r="AE1379">
        <f t="shared" si="44"/>
        <v>0.8972</v>
      </c>
    </row>
    <row r="1380" spans="1:31" x14ac:dyDescent="0.35">
      <c r="A1380" s="28" t="s">
        <v>4156</v>
      </c>
      <c r="B1380" s="48" t="s">
        <v>4157</v>
      </c>
      <c r="C1380" s="51">
        <v>33460</v>
      </c>
      <c r="D1380" s="30" t="s">
        <v>4084</v>
      </c>
      <c r="E1380" s="38" t="s">
        <v>4158</v>
      </c>
      <c r="F1380" s="54" t="s">
        <v>4081</v>
      </c>
      <c r="G1380" s="33" t="s">
        <v>53</v>
      </c>
      <c r="H1380" s="34">
        <v>1.0760000000000001</v>
      </c>
      <c r="I1380" s="35">
        <f>ROUND((Reference!B$16*List!$H1380)+Reference!B$17,0)</f>
        <v>1191</v>
      </c>
      <c r="J1380" s="35">
        <f>ROUND((Reference!C$16*List!$H1380)+Reference!C$17,0)</f>
        <v>1777</v>
      </c>
      <c r="K1380" s="35">
        <f>ROUND((Reference!D$16*List!$H1380)+Reference!D$17,0)</f>
        <v>2129</v>
      </c>
      <c r="L1380" s="35">
        <f>ROUND((Reference!E$16*List!$H1380)+Reference!E$17,0)</f>
        <v>2632</v>
      </c>
      <c r="M1380" s="35">
        <f>ROUND((Reference!F$16*List!$H1380)+Reference!F$17,0)</f>
        <v>2742</v>
      </c>
      <c r="N1380" s="35">
        <f>ROUND((Reference!G$16*List!$H1380)+Reference!G$17,0)</f>
        <v>3104</v>
      </c>
      <c r="O1380" s="35">
        <f>ROUND((Reference!H$16*List!$H1380)+Reference!H$17,0)</f>
        <v>3223</v>
      </c>
      <c r="P1380" s="35">
        <f>ROUND((Reference!I$16*List!$H1380)+Reference!I$17,0)</f>
        <v>3350</v>
      </c>
      <c r="Q1380" s="35">
        <f>ROUND((Reference!J$16*List!$H1380)+Reference!J$17,0)</f>
        <v>3879</v>
      </c>
      <c r="R1380" s="35">
        <f>ROUND((Reference!K$16*List!$H1380)+Reference!K$17,0)</f>
        <v>4001</v>
      </c>
      <c r="S1380" s="35">
        <f>ROUND((Reference!L$16*List!$H1380)+Reference!L$17,0)</f>
        <v>4317</v>
      </c>
      <c r="T1380" s="35">
        <f>ROUND((Reference!M$16*List!$H1380)+Reference!M$17,0)</f>
        <v>5156</v>
      </c>
      <c r="U1380" s="35">
        <f>ROUND((Reference!N$16*List!$H1380)+Reference!N$17,0)</f>
        <v>20805</v>
      </c>
      <c r="V1380" s="36">
        <f>ROUND((Reference!O$16*List!$H1380)+Reference!O$17,0)</f>
        <v>773</v>
      </c>
      <c r="W1380" s="36">
        <f>ROUND((Reference!P$16*List!$H1380)+Reference!P$17,0)</f>
        <v>1090</v>
      </c>
      <c r="X1380" s="36">
        <f>ROUND((Reference!Q$16*List!$H1380)+Reference!Q$17,0)</f>
        <v>545</v>
      </c>
      <c r="Y1380" s="37"/>
      <c r="Z1380" s="4" t="str">
        <f t="shared" si="43"/>
        <v>ISANTI, Minnesota</v>
      </c>
      <c r="AA1380" s="38" t="s">
        <v>4158</v>
      </c>
      <c r="AB1380" s="38" t="s">
        <v>54</v>
      </c>
      <c r="AC1380" s="32" t="s">
        <v>4081</v>
      </c>
      <c r="AD1380" s="39"/>
      <c r="AE1380">
        <f t="shared" si="44"/>
        <v>1.0760000000000001</v>
      </c>
    </row>
    <row r="1381" spans="1:31" x14ac:dyDescent="0.35">
      <c r="A1381" s="28" t="s">
        <v>4159</v>
      </c>
      <c r="B1381" s="48" t="s">
        <v>4160</v>
      </c>
      <c r="C1381" s="49">
        <v>99924</v>
      </c>
      <c r="D1381" s="30" t="s">
        <v>148</v>
      </c>
      <c r="E1381" s="50" t="s">
        <v>4161</v>
      </c>
      <c r="F1381" s="55" t="s">
        <v>4081</v>
      </c>
      <c r="G1381" s="33" t="s">
        <v>64</v>
      </c>
      <c r="H1381" s="52">
        <v>0.8972</v>
      </c>
      <c r="I1381" s="35">
        <f>ROUND((Reference!B$16*List!$H1381)+Reference!B$17,0)</f>
        <v>1038</v>
      </c>
      <c r="J1381" s="35">
        <f>ROUND((Reference!C$16*List!$H1381)+Reference!C$17,0)</f>
        <v>1548</v>
      </c>
      <c r="K1381" s="35">
        <f>ROUND((Reference!D$16*List!$H1381)+Reference!D$17,0)</f>
        <v>1855</v>
      </c>
      <c r="L1381" s="35">
        <f>ROUND((Reference!E$16*List!$H1381)+Reference!E$17,0)</f>
        <v>2293</v>
      </c>
      <c r="M1381" s="35">
        <f>ROUND((Reference!F$16*List!$H1381)+Reference!F$17,0)</f>
        <v>2389</v>
      </c>
      <c r="N1381" s="35">
        <f>ROUND((Reference!G$16*List!$H1381)+Reference!G$17,0)</f>
        <v>2705</v>
      </c>
      <c r="O1381" s="35">
        <f>ROUND((Reference!H$16*List!$H1381)+Reference!H$17,0)</f>
        <v>2808</v>
      </c>
      <c r="P1381" s="35">
        <f>ROUND((Reference!I$16*List!$H1381)+Reference!I$17,0)</f>
        <v>2919</v>
      </c>
      <c r="Q1381" s="35">
        <f>ROUND((Reference!J$16*List!$H1381)+Reference!J$17,0)</f>
        <v>3380</v>
      </c>
      <c r="R1381" s="35">
        <f>ROUND((Reference!K$16*List!$H1381)+Reference!K$17,0)</f>
        <v>3487</v>
      </c>
      <c r="S1381" s="35">
        <f>ROUND((Reference!L$16*List!$H1381)+Reference!L$17,0)</f>
        <v>3762</v>
      </c>
      <c r="T1381" s="35">
        <f>ROUND((Reference!M$16*List!$H1381)+Reference!M$17,0)</f>
        <v>4493</v>
      </c>
      <c r="U1381" s="35">
        <f>ROUND((Reference!N$16*List!$H1381)+Reference!N$17,0)</f>
        <v>18129</v>
      </c>
      <c r="V1381" s="36">
        <f>ROUND((Reference!O$16*List!$H1381)+Reference!O$17,0)</f>
        <v>674</v>
      </c>
      <c r="W1381" s="36">
        <f>ROUND((Reference!P$16*List!$H1381)+Reference!P$17,0)</f>
        <v>950</v>
      </c>
      <c r="X1381" s="36">
        <f>ROUND((Reference!Q$16*List!$H1381)+Reference!Q$17,0)</f>
        <v>475</v>
      </c>
      <c r="Y1381" s="37"/>
      <c r="Z1381" s="4" t="str">
        <f t="shared" si="43"/>
        <v>ITASCA, Minnesota</v>
      </c>
      <c r="AA1381" s="50" t="s">
        <v>4161</v>
      </c>
      <c r="AB1381" s="38" t="s">
        <v>54</v>
      </c>
      <c r="AC1381" s="43" t="s">
        <v>4081</v>
      </c>
      <c r="AD1381" s="45"/>
      <c r="AE1381">
        <f t="shared" si="44"/>
        <v>0.8972</v>
      </c>
    </row>
    <row r="1382" spans="1:31" x14ac:dyDescent="0.35">
      <c r="A1382" s="28" t="s">
        <v>4162</v>
      </c>
      <c r="B1382" s="48" t="s">
        <v>4163</v>
      </c>
      <c r="C1382" s="49">
        <v>99924</v>
      </c>
      <c r="D1382" s="30" t="s">
        <v>148</v>
      </c>
      <c r="E1382" s="50" t="s">
        <v>202</v>
      </c>
      <c r="F1382" s="55" t="s">
        <v>4081</v>
      </c>
      <c r="G1382" s="33" t="s">
        <v>64</v>
      </c>
      <c r="H1382" s="52">
        <v>0.8972</v>
      </c>
      <c r="I1382" s="35">
        <f>ROUND((Reference!B$16*List!$H1382)+Reference!B$17,0)</f>
        <v>1038</v>
      </c>
      <c r="J1382" s="35">
        <f>ROUND((Reference!C$16*List!$H1382)+Reference!C$17,0)</f>
        <v>1548</v>
      </c>
      <c r="K1382" s="35">
        <f>ROUND((Reference!D$16*List!$H1382)+Reference!D$17,0)</f>
        <v>1855</v>
      </c>
      <c r="L1382" s="35">
        <f>ROUND((Reference!E$16*List!$H1382)+Reference!E$17,0)</f>
        <v>2293</v>
      </c>
      <c r="M1382" s="35">
        <f>ROUND((Reference!F$16*List!$H1382)+Reference!F$17,0)</f>
        <v>2389</v>
      </c>
      <c r="N1382" s="35">
        <f>ROUND((Reference!G$16*List!$H1382)+Reference!G$17,0)</f>
        <v>2705</v>
      </c>
      <c r="O1382" s="35">
        <f>ROUND((Reference!H$16*List!$H1382)+Reference!H$17,0)</f>
        <v>2808</v>
      </c>
      <c r="P1382" s="35">
        <f>ROUND((Reference!I$16*List!$H1382)+Reference!I$17,0)</f>
        <v>2919</v>
      </c>
      <c r="Q1382" s="35">
        <f>ROUND((Reference!J$16*List!$H1382)+Reference!J$17,0)</f>
        <v>3380</v>
      </c>
      <c r="R1382" s="35">
        <f>ROUND((Reference!K$16*List!$H1382)+Reference!K$17,0)</f>
        <v>3487</v>
      </c>
      <c r="S1382" s="35">
        <f>ROUND((Reference!L$16*List!$H1382)+Reference!L$17,0)</f>
        <v>3762</v>
      </c>
      <c r="T1382" s="35">
        <f>ROUND((Reference!M$16*List!$H1382)+Reference!M$17,0)</f>
        <v>4493</v>
      </c>
      <c r="U1382" s="35">
        <f>ROUND((Reference!N$16*List!$H1382)+Reference!N$17,0)</f>
        <v>18129</v>
      </c>
      <c r="V1382" s="36">
        <f>ROUND((Reference!O$16*List!$H1382)+Reference!O$17,0)</f>
        <v>674</v>
      </c>
      <c r="W1382" s="36">
        <f>ROUND((Reference!P$16*List!$H1382)+Reference!P$17,0)</f>
        <v>950</v>
      </c>
      <c r="X1382" s="36">
        <f>ROUND((Reference!Q$16*List!$H1382)+Reference!Q$17,0)</f>
        <v>475</v>
      </c>
      <c r="Y1382" s="37"/>
      <c r="Z1382" s="4" t="str">
        <f t="shared" si="43"/>
        <v>JACKSON, Minnesota</v>
      </c>
      <c r="AA1382" s="50" t="s">
        <v>202</v>
      </c>
      <c r="AB1382" s="38" t="s">
        <v>54</v>
      </c>
      <c r="AC1382" s="43" t="s">
        <v>4081</v>
      </c>
      <c r="AD1382" s="45"/>
      <c r="AE1382">
        <f t="shared" si="44"/>
        <v>0.8972</v>
      </c>
    </row>
    <row r="1383" spans="1:31" x14ac:dyDescent="0.35">
      <c r="A1383" s="28" t="s">
        <v>4164</v>
      </c>
      <c r="B1383" s="48" t="s">
        <v>4165</v>
      </c>
      <c r="C1383" s="51">
        <v>99924</v>
      </c>
      <c r="D1383" s="30" t="s">
        <v>148</v>
      </c>
      <c r="E1383" s="38" t="s">
        <v>4166</v>
      </c>
      <c r="F1383" s="55" t="s">
        <v>4081</v>
      </c>
      <c r="G1383" s="33" t="s">
        <v>64</v>
      </c>
      <c r="H1383" s="52">
        <v>0.8972</v>
      </c>
      <c r="I1383" s="35">
        <f>ROUND((Reference!B$16*List!$H1383)+Reference!B$17,0)</f>
        <v>1038</v>
      </c>
      <c r="J1383" s="35">
        <f>ROUND((Reference!C$16*List!$H1383)+Reference!C$17,0)</f>
        <v>1548</v>
      </c>
      <c r="K1383" s="35">
        <f>ROUND((Reference!D$16*List!$H1383)+Reference!D$17,0)</f>
        <v>1855</v>
      </c>
      <c r="L1383" s="35">
        <f>ROUND((Reference!E$16*List!$H1383)+Reference!E$17,0)</f>
        <v>2293</v>
      </c>
      <c r="M1383" s="35">
        <f>ROUND((Reference!F$16*List!$H1383)+Reference!F$17,0)</f>
        <v>2389</v>
      </c>
      <c r="N1383" s="35">
        <f>ROUND((Reference!G$16*List!$H1383)+Reference!G$17,0)</f>
        <v>2705</v>
      </c>
      <c r="O1383" s="35">
        <f>ROUND((Reference!H$16*List!$H1383)+Reference!H$17,0)</f>
        <v>2808</v>
      </c>
      <c r="P1383" s="35">
        <f>ROUND((Reference!I$16*List!$H1383)+Reference!I$17,0)</f>
        <v>2919</v>
      </c>
      <c r="Q1383" s="35">
        <f>ROUND((Reference!J$16*List!$H1383)+Reference!J$17,0)</f>
        <v>3380</v>
      </c>
      <c r="R1383" s="35">
        <f>ROUND((Reference!K$16*List!$H1383)+Reference!K$17,0)</f>
        <v>3487</v>
      </c>
      <c r="S1383" s="35">
        <f>ROUND((Reference!L$16*List!$H1383)+Reference!L$17,0)</f>
        <v>3762</v>
      </c>
      <c r="T1383" s="35">
        <f>ROUND((Reference!M$16*List!$H1383)+Reference!M$17,0)</f>
        <v>4493</v>
      </c>
      <c r="U1383" s="35">
        <f>ROUND((Reference!N$16*List!$H1383)+Reference!N$17,0)</f>
        <v>18129</v>
      </c>
      <c r="V1383" s="36">
        <f>ROUND((Reference!O$16*List!$H1383)+Reference!O$17,0)</f>
        <v>674</v>
      </c>
      <c r="W1383" s="36">
        <f>ROUND((Reference!P$16*List!$H1383)+Reference!P$17,0)</f>
        <v>950</v>
      </c>
      <c r="X1383" s="36">
        <f>ROUND((Reference!Q$16*List!$H1383)+Reference!Q$17,0)</f>
        <v>475</v>
      </c>
      <c r="Y1383" s="37"/>
      <c r="Z1383" s="4" t="str">
        <f t="shared" si="43"/>
        <v>KANABEC, Minnesota</v>
      </c>
      <c r="AA1383" s="50" t="s">
        <v>4166</v>
      </c>
      <c r="AB1383" s="38" t="s">
        <v>54</v>
      </c>
      <c r="AC1383" s="43" t="s">
        <v>4081</v>
      </c>
      <c r="AD1383" s="45"/>
      <c r="AE1383">
        <f t="shared" si="44"/>
        <v>0.8972</v>
      </c>
    </row>
    <row r="1384" spans="1:31" x14ac:dyDescent="0.35">
      <c r="A1384" s="28" t="s">
        <v>4167</v>
      </c>
      <c r="B1384" s="48" t="s">
        <v>4168</v>
      </c>
      <c r="C1384" s="49">
        <v>99924</v>
      </c>
      <c r="D1384" s="30" t="s">
        <v>148</v>
      </c>
      <c r="E1384" s="50" t="s">
        <v>4169</v>
      </c>
      <c r="F1384" s="55" t="s">
        <v>4081</v>
      </c>
      <c r="G1384" s="33" t="s">
        <v>64</v>
      </c>
      <c r="H1384" s="52">
        <v>0.8972</v>
      </c>
      <c r="I1384" s="35">
        <f>ROUND((Reference!B$16*List!$H1384)+Reference!B$17,0)</f>
        <v>1038</v>
      </c>
      <c r="J1384" s="35">
        <f>ROUND((Reference!C$16*List!$H1384)+Reference!C$17,0)</f>
        <v>1548</v>
      </c>
      <c r="K1384" s="35">
        <f>ROUND((Reference!D$16*List!$H1384)+Reference!D$17,0)</f>
        <v>1855</v>
      </c>
      <c r="L1384" s="35">
        <f>ROUND((Reference!E$16*List!$H1384)+Reference!E$17,0)</f>
        <v>2293</v>
      </c>
      <c r="M1384" s="35">
        <f>ROUND((Reference!F$16*List!$H1384)+Reference!F$17,0)</f>
        <v>2389</v>
      </c>
      <c r="N1384" s="35">
        <f>ROUND((Reference!G$16*List!$H1384)+Reference!G$17,0)</f>
        <v>2705</v>
      </c>
      <c r="O1384" s="35">
        <f>ROUND((Reference!H$16*List!$H1384)+Reference!H$17,0)</f>
        <v>2808</v>
      </c>
      <c r="P1384" s="35">
        <f>ROUND((Reference!I$16*List!$H1384)+Reference!I$17,0)</f>
        <v>2919</v>
      </c>
      <c r="Q1384" s="35">
        <f>ROUND((Reference!J$16*List!$H1384)+Reference!J$17,0)</f>
        <v>3380</v>
      </c>
      <c r="R1384" s="35">
        <f>ROUND((Reference!K$16*List!$H1384)+Reference!K$17,0)</f>
        <v>3487</v>
      </c>
      <c r="S1384" s="35">
        <f>ROUND((Reference!L$16*List!$H1384)+Reference!L$17,0)</f>
        <v>3762</v>
      </c>
      <c r="T1384" s="35">
        <f>ROUND((Reference!M$16*List!$H1384)+Reference!M$17,0)</f>
        <v>4493</v>
      </c>
      <c r="U1384" s="35">
        <f>ROUND((Reference!N$16*List!$H1384)+Reference!N$17,0)</f>
        <v>18129</v>
      </c>
      <c r="V1384" s="36">
        <f>ROUND((Reference!O$16*List!$H1384)+Reference!O$17,0)</f>
        <v>674</v>
      </c>
      <c r="W1384" s="36">
        <f>ROUND((Reference!P$16*List!$H1384)+Reference!P$17,0)</f>
        <v>950</v>
      </c>
      <c r="X1384" s="36">
        <f>ROUND((Reference!Q$16*List!$H1384)+Reference!Q$17,0)</f>
        <v>475</v>
      </c>
      <c r="Y1384" s="37"/>
      <c r="Z1384" s="4" t="str">
        <f t="shared" si="43"/>
        <v>KANDIYOHI, Minnesota</v>
      </c>
      <c r="AA1384" s="50" t="s">
        <v>4169</v>
      </c>
      <c r="AB1384" s="38" t="s">
        <v>54</v>
      </c>
      <c r="AC1384" s="43" t="s">
        <v>4081</v>
      </c>
      <c r="AD1384" s="45"/>
      <c r="AE1384">
        <f t="shared" si="44"/>
        <v>0.8972</v>
      </c>
    </row>
    <row r="1385" spans="1:31" x14ac:dyDescent="0.35">
      <c r="A1385" s="28" t="s">
        <v>4170</v>
      </c>
      <c r="B1385" s="48" t="s">
        <v>4171</v>
      </c>
      <c r="C1385" s="49">
        <v>99924</v>
      </c>
      <c r="D1385" s="30" t="s">
        <v>148</v>
      </c>
      <c r="E1385" s="50" t="s">
        <v>4172</v>
      </c>
      <c r="F1385" s="55" t="s">
        <v>4081</v>
      </c>
      <c r="G1385" s="33" t="s">
        <v>64</v>
      </c>
      <c r="H1385" s="52">
        <v>0.8972</v>
      </c>
      <c r="I1385" s="35">
        <f>ROUND((Reference!B$16*List!$H1385)+Reference!B$17,0)</f>
        <v>1038</v>
      </c>
      <c r="J1385" s="35">
        <f>ROUND((Reference!C$16*List!$H1385)+Reference!C$17,0)</f>
        <v>1548</v>
      </c>
      <c r="K1385" s="35">
        <f>ROUND((Reference!D$16*List!$H1385)+Reference!D$17,0)</f>
        <v>1855</v>
      </c>
      <c r="L1385" s="35">
        <f>ROUND((Reference!E$16*List!$H1385)+Reference!E$17,0)</f>
        <v>2293</v>
      </c>
      <c r="M1385" s="35">
        <f>ROUND((Reference!F$16*List!$H1385)+Reference!F$17,0)</f>
        <v>2389</v>
      </c>
      <c r="N1385" s="35">
        <f>ROUND((Reference!G$16*List!$H1385)+Reference!G$17,0)</f>
        <v>2705</v>
      </c>
      <c r="O1385" s="35">
        <f>ROUND((Reference!H$16*List!$H1385)+Reference!H$17,0)</f>
        <v>2808</v>
      </c>
      <c r="P1385" s="35">
        <f>ROUND((Reference!I$16*List!$H1385)+Reference!I$17,0)</f>
        <v>2919</v>
      </c>
      <c r="Q1385" s="35">
        <f>ROUND((Reference!J$16*List!$H1385)+Reference!J$17,0)</f>
        <v>3380</v>
      </c>
      <c r="R1385" s="35">
        <f>ROUND((Reference!K$16*List!$H1385)+Reference!K$17,0)</f>
        <v>3487</v>
      </c>
      <c r="S1385" s="35">
        <f>ROUND((Reference!L$16*List!$H1385)+Reference!L$17,0)</f>
        <v>3762</v>
      </c>
      <c r="T1385" s="35">
        <f>ROUND((Reference!M$16*List!$H1385)+Reference!M$17,0)</f>
        <v>4493</v>
      </c>
      <c r="U1385" s="35">
        <f>ROUND((Reference!N$16*List!$H1385)+Reference!N$17,0)</f>
        <v>18129</v>
      </c>
      <c r="V1385" s="36">
        <f>ROUND((Reference!O$16*List!$H1385)+Reference!O$17,0)</f>
        <v>674</v>
      </c>
      <c r="W1385" s="36">
        <f>ROUND((Reference!P$16*List!$H1385)+Reference!P$17,0)</f>
        <v>950</v>
      </c>
      <c r="X1385" s="36">
        <f>ROUND((Reference!Q$16*List!$H1385)+Reference!Q$17,0)</f>
        <v>475</v>
      </c>
      <c r="Y1385" s="37"/>
      <c r="Z1385" s="4" t="str">
        <f t="shared" si="43"/>
        <v>KITTSON, Minnesota</v>
      </c>
      <c r="AA1385" s="50" t="s">
        <v>4172</v>
      </c>
      <c r="AB1385" s="38" t="s">
        <v>54</v>
      </c>
      <c r="AC1385" s="43" t="s">
        <v>4081</v>
      </c>
      <c r="AD1385" s="45"/>
      <c r="AE1385">
        <f t="shared" si="44"/>
        <v>0.8972</v>
      </c>
    </row>
    <row r="1386" spans="1:31" x14ac:dyDescent="0.35">
      <c r="A1386" s="28" t="s">
        <v>4173</v>
      </c>
      <c r="B1386" s="48" t="s">
        <v>4174</v>
      </c>
      <c r="C1386" s="49">
        <v>99924</v>
      </c>
      <c r="D1386" s="30" t="s">
        <v>148</v>
      </c>
      <c r="E1386" s="50" t="s">
        <v>4175</v>
      </c>
      <c r="F1386" s="55" t="s">
        <v>4081</v>
      </c>
      <c r="G1386" s="33" t="s">
        <v>64</v>
      </c>
      <c r="H1386" s="52">
        <v>0.8972</v>
      </c>
      <c r="I1386" s="35">
        <f>ROUND((Reference!B$16*List!$H1386)+Reference!B$17,0)</f>
        <v>1038</v>
      </c>
      <c r="J1386" s="35">
        <f>ROUND((Reference!C$16*List!$H1386)+Reference!C$17,0)</f>
        <v>1548</v>
      </c>
      <c r="K1386" s="35">
        <f>ROUND((Reference!D$16*List!$H1386)+Reference!D$17,0)</f>
        <v>1855</v>
      </c>
      <c r="L1386" s="35">
        <f>ROUND((Reference!E$16*List!$H1386)+Reference!E$17,0)</f>
        <v>2293</v>
      </c>
      <c r="M1386" s="35">
        <f>ROUND((Reference!F$16*List!$H1386)+Reference!F$17,0)</f>
        <v>2389</v>
      </c>
      <c r="N1386" s="35">
        <f>ROUND((Reference!G$16*List!$H1386)+Reference!G$17,0)</f>
        <v>2705</v>
      </c>
      <c r="O1386" s="35">
        <f>ROUND((Reference!H$16*List!$H1386)+Reference!H$17,0)</f>
        <v>2808</v>
      </c>
      <c r="P1386" s="35">
        <f>ROUND((Reference!I$16*List!$H1386)+Reference!I$17,0)</f>
        <v>2919</v>
      </c>
      <c r="Q1386" s="35">
        <f>ROUND((Reference!J$16*List!$H1386)+Reference!J$17,0)</f>
        <v>3380</v>
      </c>
      <c r="R1386" s="35">
        <f>ROUND((Reference!K$16*List!$H1386)+Reference!K$17,0)</f>
        <v>3487</v>
      </c>
      <c r="S1386" s="35">
        <f>ROUND((Reference!L$16*List!$H1386)+Reference!L$17,0)</f>
        <v>3762</v>
      </c>
      <c r="T1386" s="35">
        <f>ROUND((Reference!M$16*List!$H1386)+Reference!M$17,0)</f>
        <v>4493</v>
      </c>
      <c r="U1386" s="35">
        <f>ROUND((Reference!N$16*List!$H1386)+Reference!N$17,0)</f>
        <v>18129</v>
      </c>
      <c r="V1386" s="36">
        <f>ROUND((Reference!O$16*List!$H1386)+Reference!O$17,0)</f>
        <v>674</v>
      </c>
      <c r="W1386" s="36">
        <f>ROUND((Reference!P$16*List!$H1386)+Reference!P$17,0)</f>
        <v>950</v>
      </c>
      <c r="X1386" s="36">
        <f>ROUND((Reference!Q$16*List!$H1386)+Reference!Q$17,0)</f>
        <v>475</v>
      </c>
      <c r="Y1386" s="37"/>
      <c r="Z1386" s="4" t="str">
        <f t="shared" si="43"/>
        <v>KOOCHICHING, Minnesota</v>
      </c>
      <c r="AA1386" s="50" t="s">
        <v>4175</v>
      </c>
      <c r="AB1386" s="38" t="s">
        <v>54</v>
      </c>
      <c r="AC1386" s="43" t="s">
        <v>4081</v>
      </c>
      <c r="AD1386" s="45"/>
      <c r="AE1386">
        <f t="shared" si="44"/>
        <v>0.8972</v>
      </c>
    </row>
    <row r="1387" spans="1:31" x14ac:dyDescent="0.35">
      <c r="A1387" s="28" t="s">
        <v>4176</v>
      </c>
      <c r="B1387" s="48" t="s">
        <v>4177</v>
      </c>
      <c r="C1387" s="49">
        <v>99924</v>
      </c>
      <c r="D1387" s="30" t="s">
        <v>148</v>
      </c>
      <c r="E1387" s="50" t="s">
        <v>4178</v>
      </c>
      <c r="F1387" s="55" t="s">
        <v>4081</v>
      </c>
      <c r="G1387" s="33" t="s">
        <v>64</v>
      </c>
      <c r="H1387" s="52">
        <v>0.8972</v>
      </c>
      <c r="I1387" s="35">
        <f>ROUND((Reference!B$16*List!$H1387)+Reference!B$17,0)</f>
        <v>1038</v>
      </c>
      <c r="J1387" s="35">
        <f>ROUND((Reference!C$16*List!$H1387)+Reference!C$17,0)</f>
        <v>1548</v>
      </c>
      <c r="K1387" s="35">
        <f>ROUND((Reference!D$16*List!$H1387)+Reference!D$17,0)</f>
        <v>1855</v>
      </c>
      <c r="L1387" s="35">
        <f>ROUND((Reference!E$16*List!$H1387)+Reference!E$17,0)</f>
        <v>2293</v>
      </c>
      <c r="M1387" s="35">
        <f>ROUND((Reference!F$16*List!$H1387)+Reference!F$17,0)</f>
        <v>2389</v>
      </c>
      <c r="N1387" s="35">
        <f>ROUND((Reference!G$16*List!$H1387)+Reference!G$17,0)</f>
        <v>2705</v>
      </c>
      <c r="O1387" s="35">
        <f>ROUND((Reference!H$16*List!$H1387)+Reference!H$17,0)</f>
        <v>2808</v>
      </c>
      <c r="P1387" s="35">
        <f>ROUND((Reference!I$16*List!$H1387)+Reference!I$17,0)</f>
        <v>2919</v>
      </c>
      <c r="Q1387" s="35">
        <f>ROUND((Reference!J$16*List!$H1387)+Reference!J$17,0)</f>
        <v>3380</v>
      </c>
      <c r="R1387" s="35">
        <f>ROUND((Reference!K$16*List!$H1387)+Reference!K$17,0)</f>
        <v>3487</v>
      </c>
      <c r="S1387" s="35">
        <f>ROUND((Reference!L$16*List!$H1387)+Reference!L$17,0)</f>
        <v>3762</v>
      </c>
      <c r="T1387" s="35">
        <f>ROUND((Reference!M$16*List!$H1387)+Reference!M$17,0)</f>
        <v>4493</v>
      </c>
      <c r="U1387" s="35">
        <f>ROUND((Reference!N$16*List!$H1387)+Reference!N$17,0)</f>
        <v>18129</v>
      </c>
      <c r="V1387" s="36">
        <f>ROUND((Reference!O$16*List!$H1387)+Reference!O$17,0)</f>
        <v>674</v>
      </c>
      <c r="W1387" s="36">
        <f>ROUND((Reference!P$16*List!$H1387)+Reference!P$17,0)</f>
        <v>950</v>
      </c>
      <c r="X1387" s="36">
        <f>ROUND((Reference!Q$16*List!$H1387)+Reference!Q$17,0)</f>
        <v>475</v>
      </c>
      <c r="Y1387" s="37"/>
      <c r="Z1387" s="4" t="str">
        <f t="shared" si="43"/>
        <v>LAC QUI PARLE, Minnesota</v>
      </c>
      <c r="AA1387" s="50" t="s">
        <v>4178</v>
      </c>
      <c r="AB1387" s="38" t="s">
        <v>54</v>
      </c>
      <c r="AC1387" s="43" t="s">
        <v>4081</v>
      </c>
      <c r="AD1387" s="45"/>
      <c r="AE1387">
        <f t="shared" si="44"/>
        <v>0.8972</v>
      </c>
    </row>
    <row r="1388" spans="1:31" x14ac:dyDescent="0.35">
      <c r="A1388" s="28" t="s">
        <v>4179</v>
      </c>
      <c r="B1388" s="48" t="s">
        <v>4180</v>
      </c>
      <c r="C1388" s="51">
        <v>20260</v>
      </c>
      <c r="D1388" s="30" t="s">
        <v>673</v>
      </c>
      <c r="E1388" s="38" t="s">
        <v>849</v>
      </c>
      <c r="F1388" s="55" t="s">
        <v>4081</v>
      </c>
      <c r="G1388" s="33" t="s">
        <v>53</v>
      </c>
      <c r="H1388" s="52">
        <v>0.9768</v>
      </c>
      <c r="I1388" s="35">
        <f>ROUND((Reference!B$16*List!$H1388)+Reference!B$17,0)</f>
        <v>1106</v>
      </c>
      <c r="J1388" s="35">
        <f>ROUND((Reference!C$16*List!$H1388)+Reference!C$17,0)</f>
        <v>1650</v>
      </c>
      <c r="K1388" s="35">
        <f>ROUND((Reference!D$16*List!$H1388)+Reference!D$17,0)</f>
        <v>1977</v>
      </c>
      <c r="L1388" s="35">
        <f>ROUND((Reference!E$16*List!$H1388)+Reference!E$17,0)</f>
        <v>2444</v>
      </c>
      <c r="M1388" s="35">
        <f>ROUND((Reference!F$16*List!$H1388)+Reference!F$17,0)</f>
        <v>2546</v>
      </c>
      <c r="N1388" s="35">
        <f>ROUND((Reference!G$16*List!$H1388)+Reference!G$17,0)</f>
        <v>2883</v>
      </c>
      <c r="O1388" s="35">
        <f>ROUND((Reference!H$16*List!$H1388)+Reference!H$17,0)</f>
        <v>2993</v>
      </c>
      <c r="P1388" s="35">
        <f>ROUND((Reference!I$16*List!$H1388)+Reference!I$17,0)</f>
        <v>3111</v>
      </c>
      <c r="Q1388" s="35">
        <f>ROUND((Reference!J$16*List!$H1388)+Reference!J$17,0)</f>
        <v>3602</v>
      </c>
      <c r="R1388" s="35">
        <f>ROUND((Reference!K$16*List!$H1388)+Reference!K$17,0)</f>
        <v>3716</v>
      </c>
      <c r="S1388" s="35">
        <f>ROUND((Reference!L$16*List!$H1388)+Reference!L$17,0)</f>
        <v>4009</v>
      </c>
      <c r="T1388" s="35">
        <f>ROUND((Reference!M$16*List!$H1388)+Reference!M$17,0)</f>
        <v>4788</v>
      </c>
      <c r="U1388" s="35">
        <f>ROUND((Reference!N$16*List!$H1388)+Reference!N$17,0)</f>
        <v>19320</v>
      </c>
      <c r="V1388" s="36">
        <f>ROUND((Reference!O$16*List!$H1388)+Reference!O$17,0)</f>
        <v>718</v>
      </c>
      <c r="W1388" s="36">
        <f>ROUND((Reference!P$16*List!$H1388)+Reference!P$17,0)</f>
        <v>1012</v>
      </c>
      <c r="X1388" s="36">
        <f>ROUND((Reference!Q$16*List!$H1388)+Reference!Q$17,0)</f>
        <v>506</v>
      </c>
      <c r="Y1388" s="37"/>
      <c r="Z1388" s="4" t="str">
        <f t="shared" si="43"/>
        <v>LAKE, Minnesota</v>
      </c>
      <c r="AA1388" s="50" t="s">
        <v>849</v>
      </c>
      <c r="AB1388" s="38" t="s">
        <v>54</v>
      </c>
      <c r="AC1388" s="43" t="s">
        <v>4081</v>
      </c>
      <c r="AD1388" s="45"/>
      <c r="AE1388">
        <f t="shared" si="44"/>
        <v>0.9768</v>
      </c>
    </row>
    <row r="1389" spans="1:31" x14ac:dyDescent="0.35">
      <c r="A1389" s="28" t="s">
        <v>4181</v>
      </c>
      <c r="B1389" s="48" t="s">
        <v>4182</v>
      </c>
      <c r="C1389" s="49">
        <v>99924</v>
      </c>
      <c r="D1389" s="30" t="s">
        <v>148</v>
      </c>
      <c r="E1389" s="50" t="s">
        <v>4183</v>
      </c>
      <c r="F1389" s="55" t="s">
        <v>4081</v>
      </c>
      <c r="G1389" s="33" t="s">
        <v>64</v>
      </c>
      <c r="H1389" s="52">
        <v>0.8972</v>
      </c>
      <c r="I1389" s="35">
        <f>ROUND((Reference!B$16*List!$H1389)+Reference!B$17,0)</f>
        <v>1038</v>
      </c>
      <c r="J1389" s="35">
        <f>ROUND((Reference!C$16*List!$H1389)+Reference!C$17,0)</f>
        <v>1548</v>
      </c>
      <c r="K1389" s="35">
        <f>ROUND((Reference!D$16*List!$H1389)+Reference!D$17,0)</f>
        <v>1855</v>
      </c>
      <c r="L1389" s="35">
        <f>ROUND((Reference!E$16*List!$H1389)+Reference!E$17,0)</f>
        <v>2293</v>
      </c>
      <c r="M1389" s="35">
        <f>ROUND((Reference!F$16*List!$H1389)+Reference!F$17,0)</f>
        <v>2389</v>
      </c>
      <c r="N1389" s="35">
        <f>ROUND((Reference!G$16*List!$H1389)+Reference!G$17,0)</f>
        <v>2705</v>
      </c>
      <c r="O1389" s="35">
        <f>ROUND((Reference!H$16*List!$H1389)+Reference!H$17,0)</f>
        <v>2808</v>
      </c>
      <c r="P1389" s="35">
        <f>ROUND((Reference!I$16*List!$H1389)+Reference!I$17,0)</f>
        <v>2919</v>
      </c>
      <c r="Q1389" s="35">
        <f>ROUND((Reference!J$16*List!$H1389)+Reference!J$17,0)</f>
        <v>3380</v>
      </c>
      <c r="R1389" s="35">
        <f>ROUND((Reference!K$16*List!$H1389)+Reference!K$17,0)</f>
        <v>3487</v>
      </c>
      <c r="S1389" s="35">
        <f>ROUND((Reference!L$16*List!$H1389)+Reference!L$17,0)</f>
        <v>3762</v>
      </c>
      <c r="T1389" s="35">
        <f>ROUND((Reference!M$16*List!$H1389)+Reference!M$17,0)</f>
        <v>4493</v>
      </c>
      <c r="U1389" s="35">
        <f>ROUND((Reference!N$16*List!$H1389)+Reference!N$17,0)</f>
        <v>18129</v>
      </c>
      <c r="V1389" s="36">
        <f>ROUND((Reference!O$16*List!$H1389)+Reference!O$17,0)</f>
        <v>674</v>
      </c>
      <c r="W1389" s="36">
        <f>ROUND((Reference!P$16*List!$H1389)+Reference!P$17,0)</f>
        <v>950</v>
      </c>
      <c r="X1389" s="36">
        <f>ROUND((Reference!Q$16*List!$H1389)+Reference!Q$17,0)</f>
        <v>475</v>
      </c>
      <c r="Y1389" s="37"/>
      <c r="Z1389" s="4" t="str">
        <f t="shared" si="43"/>
        <v>LAKE OF  WOODS, Minnesota</v>
      </c>
      <c r="AA1389" s="50" t="s">
        <v>4183</v>
      </c>
      <c r="AB1389" s="38" t="s">
        <v>54</v>
      </c>
      <c r="AC1389" s="43" t="s">
        <v>4081</v>
      </c>
      <c r="AD1389" s="45"/>
      <c r="AE1389">
        <f t="shared" si="44"/>
        <v>0.8972</v>
      </c>
    </row>
    <row r="1390" spans="1:31" x14ac:dyDescent="0.35">
      <c r="A1390" s="28" t="s">
        <v>4184</v>
      </c>
      <c r="B1390" s="48" t="s">
        <v>4185</v>
      </c>
      <c r="C1390" s="51">
        <v>33460</v>
      </c>
      <c r="D1390" s="30" t="s">
        <v>4084</v>
      </c>
      <c r="E1390" s="38" t="s">
        <v>4186</v>
      </c>
      <c r="F1390" s="54" t="s">
        <v>4081</v>
      </c>
      <c r="G1390" s="33" t="s">
        <v>53</v>
      </c>
      <c r="H1390" s="34">
        <v>1.0760000000000001</v>
      </c>
      <c r="I1390" s="35">
        <f>ROUND((Reference!B$16*List!$H1390)+Reference!B$17,0)</f>
        <v>1191</v>
      </c>
      <c r="J1390" s="35">
        <f>ROUND((Reference!C$16*List!$H1390)+Reference!C$17,0)</f>
        <v>1777</v>
      </c>
      <c r="K1390" s="35">
        <f>ROUND((Reference!D$16*List!$H1390)+Reference!D$17,0)</f>
        <v>2129</v>
      </c>
      <c r="L1390" s="35">
        <f>ROUND((Reference!E$16*List!$H1390)+Reference!E$17,0)</f>
        <v>2632</v>
      </c>
      <c r="M1390" s="35">
        <f>ROUND((Reference!F$16*List!$H1390)+Reference!F$17,0)</f>
        <v>2742</v>
      </c>
      <c r="N1390" s="35">
        <f>ROUND((Reference!G$16*List!$H1390)+Reference!G$17,0)</f>
        <v>3104</v>
      </c>
      <c r="O1390" s="35">
        <f>ROUND((Reference!H$16*List!$H1390)+Reference!H$17,0)</f>
        <v>3223</v>
      </c>
      <c r="P1390" s="35">
        <f>ROUND((Reference!I$16*List!$H1390)+Reference!I$17,0)</f>
        <v>3350</v>
      </c>
      <c r="Q1390" s="35">
        <f>ROUND((Reference!J$16*List!$H1390)+Reference!J$17,0)</f>
        <v>3879</v>
      </c>
      <c r="R1390" s="35">
        <f>ROUND((Reference!K$16*List!$H1390)+Reference!K$17,0)</f>
        <v>4001</v>
      </c>
      <c r="S1390" s="35">
        <f>ROUND((Reference!L$16*List!$H1390)+Reference!L$17,0)</f>
        <v>4317</v>
      </c>
      <c r="T1390" s="35">
        <f>ROUND((Reference!M$16*List!$H1390)+Reference!M$17,0)</f>
        <v>5156</v>
      </c>
      <c r="U1390" s="35">
        <f>ROUND((Reference!N$16*List!$H1390)+Reference!N$17,0)</f>
        <v>20805</v>
      </c>
      <c r="V1390" s="36">
        <f>ROUND((Reference!O$16*List!$H1390)+Reference!O$17,0)</f>
        <v>773</v>
      </c>
      <c r="W1390" s="36">
        <f>ROUND((Reference!P$16*List!$H1390)+Reference!P$17,0)</f>
        <v>1090</v>
      </c>
      <c r="X1390" s="36">
        <f>ROUND((Reference!Q$16*List!$H1390)+Reference!Q$17,0)</f>
        <v>545</v>
      </c>
      <c r="Y1390" s="37"/>
      <c r="Z1390" s="4" t="str">
        <f t="shared" si="43"/>
        <v>LE SUEUR, Minnesota</v>
      </c>
      <c r="AA1390" s="38" t="s">
        <v>4186</v>
      </c>
      <c r="AB1390" s="38" t="s">
        <v>54</v>
      </c>
      <c r="AC1390" s="32" t="s">
        <v>4081</v>
      </c>
      <c r="AD1390" s="39"/>
      <c r="AE1390">
        <f t="shared" si="44"/>
        <v>1.0760000000000001</v>
      </c>
    </row>
    <row r="1391" spans="1:31" x14ac:dyDescent="0.35">
      <c r="A1391" s="28" t="s">
        <v>4187</v>
      </c>
      <c r="B1391" s="48" t="s">
        <v>4188</v>
      </c>
      <c r="C1391" s="49">
        <v>99924</v>
      </c>
      <c r="D1391" s="30" t="s">
        <v>148</v>
      </c>
      <c r="E1391" s="50" t="s">
        <v>650</v>
      </c>
      <c r="F1391" s="55" t="s">
        <v>4081</v>
      </c>
      <c r="G1391" s="33" t="s">
        <v>64</v>
      </c>
      <c r="H1391" s="52">
        <v>0.8972</v>
      </c>
      <c r="I1391" s="35">
        <f>ROUND((Reference!B$16*List!$H1391)+Reference!B$17,0)</f>
        <v>1038</v>
      </c>
      <c r="J1391" s="35">
        <f>ROUND((Reference!C$16*List!$H1391)+Reference!C$17,0)</f>
        <v>1548</v>
      </c>
      <c r="K1391" s="35">
        <f>ROUND((Reference!D$16*List!$H1391)+Reference!D$17,0)</f>
        <v>1855</v>
      </c>
      <c r="L1391" s="35">
        <f>ROUND((Reference!E$16*List!$H1391)+Reference!E$17,0)</f>
        <v>2293</v>
      </c>
      <c r="M1391" s="35">
        <f>ROUND((Reference!F$16*List!$H1391)+Reference!F$17,0)</f>
        <v>2389</v>
      </c>
      <c r="N1391" s="35">
        <f>ROUND((Reference!G$16*List!$H1391)+Reference!G$17,0)</f>
        <v>2705</v>
      </c>
      <c r="O1391" s="35">
        <f>ROUND((Reference!H$16*List!$H1391)+Reference!H$17,0)</f>
        <v>2808</v>
      </c>
      <c r="P1391" s="35">
        <f>ROUND((Reference!I$16*List!$H1391)+Reference!I$17,0)</f>
        <v>2919</v>
      </c>
      <c r="Q1391" s="35">
        <f>ROUND((Reference!J$16*List!$H1391)+Reference!J$17,0)</f>
        <v>3380</v>
      </c>
      <c r="R1391" s="35">
        <f>ROUND((Reference!K$16*List!$H1391)+Reference!K$17,0)</f>
        <v>3487</v>
      </c>
      <c r="S1391" s="35">
        <f>ROUND((Reference!L$16*List!$H1391)+Reference!L$17,0)</f>
        <v>3762</v>
      </c>
      <c r="T1391" s="35">
        <f>ROUND((Reference!M$16*List!$H1391)+Reference!M$17,0)</f>
        <v>4493</v>
      </c>
      <c r="U1391" s="35">
        <f>ROUND((Reference!N$16*List!$H1391)+Reference!N$17,0)</f>
        <v>18129</v>
      </c>
      <c r="V1391" s="36">
        <f>ROUND((Reference!O$16*List!$H1391)+Reference!O$17,0)</f>
        <v>674</v>
      </c>
      <c r="W1391" s="36">
        <f>ROUND((Reference!P$16*List!$H1391)+Reference!P$17,0)</f>
        <v>950</v>
      </c>
      <c r="X1391" s="36">
        <f>ROUND((Reference!Q$16*List!$H1391)+Reference!Q$17,0)</f>
        <v>475</v>
      </c>
      <c r="Y1391" s="37"/>
      <c r="Z1391" s="4" t="str">
        <f t="shared" si="43"/>
        <v>LINCOLN, Minnesota</v>
      </c>
      <c r="AA1391" s="50" t="s">
        <v>650</v>
      </c>
      <c r="AB1391" s="38" t="s">
        <v>54</v>
      </c>
      <c r="AC1391" s="43" t="s">
        <v>4081</v>
      </c>
      <c r="AD1391" s="45"/>
      <c r="AE1391">
        <f t="shared" si="44"/>
        <v>0.8972</v>
      </c>
    </row>
    <row r="1392" spans="1:31" x14ac:dyDescent="0.35">
      <c r="A1392" s="28" t="s">
        <v>4189</v>
      </c>
      <c r="B1392" s="48" t="s">
        <v>4190</v>
      </c>
      <c r="C1392" s="49">
        <v>99924</v>
      </c>
      <c r="D1392" s="30" t="s">
        <v>148</v>
      </c>
      <c r="E1392" s="50" t="s">
        <v>2839</v>
      </c>
      <c r="F1392" s="55" t="s">
        <v>4081</v>
      </c>
      <c r="G1392" s="33" t="s">
        <v>64</v>
      </c>
      <c r="H1392" s="52">
        <v>0.8972</v>
      </c>
      <c r="I1392" s="35">
        <f>ROUND((Reference!B$16*List!$H1392)+Reference!B$17,0)</f>
        <v>1038</v>
      </c>
      <c r="J1392" s="35">
        <f>ROUND((Reference!C$16*List!$H1392)+Reference!C$17,0)</f>
        <v>1548</v>
      </c>
      <c r="K1392" s="35">
        <f>ROUND((Reference!D$16*List!$H1392)+Reference!D$17,0)</f>
        <v>1855</v>
      </c>
      <c r="L1392" s="35">
        <f>ROUND((Reference!E$16*List!$H1392)+Reference!E$17,0)</f>
        <v>2293</v>
      </c>
      <c r="M1392" s="35">
        <f>ROUND((Reference!F$16*List!$H1392)+Reference!F$17,0)</f>
        <v>2389</v>
      </c>
      <c r="N1392" s="35">
        <f>ROUND((Reference!G$16*List!$H1392)+Reference!G$17,0)</f>
        <v>2705</v>
      </c>
      <c r="O1392" s="35">
        <f>ROUND((Reference!H$16*List!$H1392)+Reference!H$17,0)</f>
        <v>2808</v>
      </c>
      <c r="P1392" s="35">
        <f>ROUND((Reference!I$16*List!$H1392)+Reference!I$17,0)</f>
        <v>2919</v>
      </c>
      <c r="Q1392" s="35">
        <f>ROUND((Reference!J$16*List!$H1392)+Reference!J$17,0)</f>
        <v>3380</v>
      </c>
      <c r="R1392" s="35">
        <f>ROUND((Reference!K$16*List!$H1392)+Reference!K$17,0)</f>
        <v>3487</v>
      </c>
      <c r="S1392" s="35">
        <f>ROUND((Reference!L$16*List!$H1392)+Reference!L$17,0)</f>
        <v>3762</v>
      </c>
      <c r="T1392" s="35">
        <f>ROUND((Reference!M$16*List!$H1392)+Reference!M$17,0)</f>
        <v>4493</v>
      </c>
      <c r="U1392" s="35">
        <f>ROUND((Reference!N$16*List!$H1392)+Reference!N$17,0)</f>
        <v>18129</v>
      </c>
      <c r="V1392" s="36">
        <f>ROUND((Reference!O$16*List!$H1392)+Reference!O$17,0)</f>
        <v>674</v>
      </c>
      <c r="W1392" s="36">
        <f>ROUND((Reference!P$16*List!$H1392)+Reference!P$17,0)</f>
        <v>950</v>
      </c>
      <c r="X1392" s="36">
        <f>ROUND((Reference!Q$16*List!$H1392)+Reference!Q$17,0)</f>
        <v>475</v>
      </c>
      <c r="Y1392" s="37"/>
      <c r="Z1392" s="4" t="str">
        <f t="shared" si="43"/>
        <v>LYON, Minnesota</v>
      </c>
      <c r="AA1392" s="50" t="s">
        <v>2839</v>
      </c>
      <c r="AB1392" s="38" t="s">
        <v>54</v>
      </c>
      <c r="AC1392" s="43" t="s">
        <v>4081</v>
      </c>
      <c r="AD1392" s="45"/>
      <c r="AE1392">
        <f t="shared" si="44"/>
        <v>0.8972</v>
      </c>
    </row>
    <row r="1393" spans="1:31" x14ac:dyDescent="0.35">
      <c r="A1393" s="28" t="s">
        <v>4191</v>
      </c>
      <c r="B1393" s="48" t="s">
        <v>4192</v>
      </c>
      <c r="C1393" s="49">
        <v>99924</v>
      </c>
      <c r="D1393" s="30" t="s">
        <v>148</v>
      </c>
      <c r="E1393" s="50" t="s">
        <v>4193</v>
      </c>
      <c r="F1393" s="55" t="s">
        <v>4081</v>
      </c>
      <c r="G1393" s="33" t="s">
        <v>64</v>
      </c>
      <c r="H1393" s="52">
        <v>0.8972</v>
      </c>
      <c r="I1393" s="35">
        <f>ROUND((Reference!B$16*List!$H1393)+Reference!B$17,0)</f>
        <v>1038</v>
      </c>
      <c r="J1393" s="35">
        <f>ROUND((Reference!C$16*List!$H1393)+Reference!C$17,0)</f>
        <v>1548</v>
      </c>
      <c r="K1393" s="35">
        <f>ROUND((Reference!D$16*List!$H1393)+Reference!D$17,0)</f>
        <v>1855</v>
      </c>
      <c r="L1393" s="35">
        <f>ROUND((Reference!E$16*List!$H1393)+Reference!E$17,0)</f>
        <v>2293</v>
      </c>
      <c r="M1393" s="35">
        <f>ROUND((Reference!F$16*List!$H1393)+Reference!F$17,0)</f>
        <v>2389</v>
      </c>
      <c r="N1393" s="35">
        <f>ROUND((Reference!G$16*List!$H1393)+Reference!G$17,0)</f>
        <v>2705</v>
      </c>
      <c r="O1393" s="35">
        <f>ROUND((Reference!H$16*List!$H1393)+Reference!H$17,0)</f>
        <v>2808</v>
      </c>
      <c r="P1393" s="35">
        <f>ROUND((Reference!I$16*List!$H1393)+Reference!I$17,0)</f>
        <v>2919</v>
      </c>
      <c r="Q1393" s="35">
        <f>ROUND((Reference!J$16*List!$H1393)+Reference!J$17,0)</f>
        <v>3380</v>
      </c>
      <c r="R1393" s="35">
        <f>ROUND((Reference!K$16*List!$H1393)+Reference!K$17,0)</f>
        <v>3487</v>
      </c>
      <c r="S1393" s="35">
        <f>ROUND((Reference!L$16*List!$H1393)+Reference!L$17,0)</f>
        <v>3762</v>
      </c>
      <c r="T1393" s="35">
        <f>ROUND((Reference!M$16*List!$H1393)+Reference!M$17,0)</f>
        <v>4493</v>
      </c>
      <c r="U1393" s="35">
        <f>ROUND((Reference!N$16*List!$H1393)+Reference!N$17,0)</f>
        <v>18129</v>
      </c>
      <c r="V1393" s="36">
        <f>ROUND((Reference!O$16*List!$H1393)+Reference!O$17,0)</f>
        <v>674</v>
      </c>
      <c r="W1393" s="36">
        <f>ROUND((Reference!P$16*List!$H1393)+Reference!P$17,0)</f>
        <v>950</v>
      </c>
      <c r="X1393" s="36">
        <f>ROUND((Reference!Q$16*List!$H1393)+Reference!Q$17,0)</f>
        <v>475</v>
      </c>
      <c r="Y1393" s="37"/>
      <c r="Z1393" s="4" t="str">
        <f t="shared" si="43"/>
        <v>MC LEOD, Minnesota</v>
      </c>
      <c r="AA1393" s="50" t="s">
        <v>4193</v>
      </c>
      <c r="AB1393" s="38" t="s">
        <v>54</v>
      </c>
      <c r="AC1393" s="43" t="s">
        <v>4081</v>
      </c>
      <c r="AD1393" s="45"/>
      <c r="AE1393">
        <f t="shared" si="44"/>
        <v>0.8972</v>
      </c>
    </row>
    <row r="1394" spans="1:31" x14ac:dyDescent="0.35">
      <c r="A1394" s="28" t="s">
        <v>4194</v>
      </c>
      <c r="B1394" s="48" t="s">
        <v>4195</v>
      </c>
      <c r="C1394" s="49">
        <v>99924</v>
      </c>
      <c r="D1394" s="30" t="s">
        <v>148</v>
      </c>
      <c r="E1394" s="50" t="s">
        <v>4196</v>
      </c>
      <c r="F1394" s="55" t="s">
        <v>4081</v>
      </c>
      <c r="G1394" s="33" t="s">
        <v>64</v>
      </c>
      <c r="H1394" s="52">
        <v>0.8972</v>
      </c>
      <c r="I1394" s="35">
        <f>ROUND((Reference!B$16*List!$H1394)+Reference!B$17,0)</f>
        <v>1038</v>
      </c>
      <c r="J1394" s="35">
        <f>ROUND((Reference!C$16*List!$H1394)+Reference!C$17,0)</f>
        <v>1548</v>
      </c>
      <c r="K1394" s="35">
        <f>ROUND((Reference!D$16*List!$H1394)+Reference!D$17,0)</f>
        <v>1855</v>
      </c>
      <c r="L1394" s="35">
        <f>ROUND((Reference!E$16*List!$H1394)+Reference!E$17,0)</f>
        <v>2293</v>
      </c>
      <c r="M1394" s="35">
        <f>ROUND((Reference!F$16*List!$H1394)+Reference!F$17,0)</f>
        <v>2389</v>
      </c>
      <c r="N1394" s="35">
        <f>ROUND((Reference!G$16*List!$H1394)+Reference!G$17,0)</f>
        <v>2705</v>
      </c>
      <c r="O1394" s="35">
        <f>ROUND((Reference!H$16*List!$H1394)+Reference!H$17,0)</f>
        <v>2808</v>
      </c>
      <c r="P1394" s="35">
        <f>ROUND((Reference!I$16*List!$H1394)+Reference!I$17,0)</f>
        <v>2919</v>
      </c>
      <c r="Q1394" s="35">
        <f>ROUND((Reference!J$16*List!$H1394)+Reference!J$17,0)</f>
        <v>3380</v>
      </c>
      <c r="R1394" s="35">
        <f>ROUND((Reference!K$16*List!$H1394)+Reference!K$17,0)</f>
        <v>3487</v>
      </c>
      <c r="S1394" s="35">
        <f>ROUND((Reference!L$16*List!$H1394)+Reference!L$17,0)</f>
        <v>3762</v>
      </c>
      <c r="T1394" s="35">
        <f>ROUND((Reference!M$16*List!$H1394)+Reference!M$17,0)</f>
        <v>4493</v>
      </c>
      <c r="U1394" s="35">
        <f>ROUND((Reference!N$16*List!$H1394)+Reference!N$17,0)</f>
        <v>18129</v>
      </c>
      <c r="V1394" s="36">
        <f>ROUND((Reference!O$16*List!$H1394)+Reference!O$17,0)</f>
        <v>674</v>
      </c>
      <c r="W1394" s="36">
        <f>ROUND((Reference!P$16*List!$H1394)+Reference!P$17,0)</f>
        <v>950</v>
      </c>
      <c r="X1394" s="36">
        <f>ROUND((Reference!Q$16*List!$H1394)+Reference!Q$17,0)</f>
        <v>475</v>
      </c>
      <c r="Y1394" s="37"/>
      <c r="Z1394" s="4" t="str">
        <f t="shared" si="43"/>
        <v>MAHNOMEN, Minnesota</v>
      </c>
      <c r="AA1394" s="50" t="s">
        <v>4196</v>
      </c>
      <c r="AB1394" s="38" t="s">
        <v>54</v>
      </c>
      <c r="AC1394" s="43" t="s">
        <v>4081</v>
      </c>
      <c r="AD1394" s="45"/>
      <c r="AE1394">
        <f t="shared" si="44"/>
        <v>0.8972</v>
      </c>
    </row>
    <row r="1395" spans="1:31" x14ac:dyDescent="0.35">
      <c r="A1395" s="28" t="s">
        <v>4197</v>
      </c>
      <c r="B1395" s="48" t="s">
        <v>4198</v>
      </c>
      <c r="C1395" s="49">
        <v>99924</v>
      </c>
      <c r="D1395" s="30" t="s">
        <v>148</v>
      </c>
      <c r="E1395" s="50" t="s">
        <v>253</v>
      </c>
      <c r="F1395" s="55" t="s">
        <v>4081</v>
      </c>
      <c r="G1395" s="33" t="s">
        <v>64</v>
      </c>
      <c r="H1395" s="52">
        <v>0.8972</v>
      </c>
      <c r="I1395" s="35">
        <f>ROUND((Reference!B$16*List!$H1395)+Reference!B$17,0)</f>
        <v>1038</v>
      </c>
      <c r="J1395" s="35">
        <f>ROUND((Reference!C$16*List!$H1395)+Reference!C$17,0)</f>
        <v>1548</v>
      </c>
      <c r="K1395" s="35">
        <f>ROUND((Reference!D$16*List!$H1395)+Reference!D$17,0)</f>
        <v>1855</v>
      </c>
      <c r="L1395" s="35">
        <f>ROUND((Reference!E$16*List!$H1395)+Reference!E$17,0)</f>
        <v>2293</v>
      </c>
      <c r="M1395" s="35">
        <f>ROUND((Reference!F$16*List!$H1395)+Reference!F$17,0)</f>
        <v>2389</v>
      </c>
      <c r="N1395" s="35">
        <f>ROUND((Reference!G$16*List!$H1395)+Reference!G$17,0)</f>
        <v>2705</v>
      </c>
      <c r="O1395" s="35">
        <f>ROUND((Reference!H$16*List!$H1395)+Reference!H$17,0)</f>
        <v>2808</v>
      </c>
      <c r="P1395" s="35">
        <f>ROUND((Reference!I$16*List!$H1395)+Reference!I$17,0)</f>
        <v>2919</v>
      </c>
      <c r="Q1395" s="35">
        <f>ROUND((Reference!J$16*List!$H1395)+Reference!J$17,0)</f>
        <v>3380</v>
      </c>
      <c r="R1395" s="35">
        <f>ROUND((Reference!K$16*List!$H1395)+Reference!K$17,0)</f>
        <v>3487</v>
      </c>
      <c r="S1395" s="35">
        <f>ROUND((Reference!L$16*List!$H1395)+Reference!L$17,0)</f>
        <v>3762</v>
      </c>
      <c r="T1395" s="35">
        <f>ROUND((Reference!M$16*List!$H1395)+Reference!M$17,0)</f>
        <v>4493</v>
      </c>
      <c r="U1395" s="35">
        <f>ROUND((Reference!N$16*List!$H1395)+Reference!N$17,0)</f>
        <v>18129</v>
      </c>
      <c r="V1395" s="36">
        <f>ROUND((Reference!O$16*List!$H1395)+Reference!O$17,0)</f>
        <v>674</v>
      </c>
      <c r="W1395" s="36">
        <f>ROUND((Reference!P$16*List!$H1395)+Reference!P$17,0)</f>
        <v>950</v>
      </c>
      <c r="X1395" s="36">
        <f>ROUND((Reference!Q$16*List!$H1395)+Reference!Q$17,0)</f>
        <v>475</v>
      </c>
      <c r="Y1395" s="37"/>
      <c r="Z1395" s="4" t="str">
        <f t="shared" si="43"/>
        <v>MARSHALL, Minnesota</v>
      </c>
      <c r="AA1395" s="50" t="s">
        <v>253</v>
      </c>
      <c r="AB1395" s="38" t="s">
        <v>54</v>
      </c>
      <c r="AC1395" s="43" t="s">
        <v>4081</v>
      </c>
      <c r="AD1395" s="45"/>
      <c r="AE1395">
        <f t="shared" si="44"/>
        <v>0.8972</v>
      </c>
    </row>
    <row r="1396" spans="1:31" x14ac:dyDescent="0.35">
      <c r="A1396" s="28" t="s">
        <v>4199</v>
      </c>
      <c r="B1396" s="48" t="s">
        <v>4200</v>
      </c>
      <c r="C1396" s="49">
        <v>99924</v>
      </c>
      <c r="D1396" s="30" t="s">
        <v>148</v>
      </c>
      <c r="E1396" s="50" t="s">
        <v>1493</v>
      </c>
      <c r="F1396" s="55" t="s">
        <v>4081</v>
      </c>
      <c r="G1396" s="33" t="s">
        <v>64</v>
      </c>
      <c r="H1396" s="52">
        <v>0.8972</v>
      </c>
      <c r="I1396" s="35">
        <f>ROUND((Reference!B$16*List!$H1396)+Reference!B$17,0)</f>
        <v>1038</v>
      </c>
      <c r="J1396" s="35">
        <f>ROUND((Reference!C$16*List!$H1396)+Reference!C$17,0)</f>
        <v>1548</v>
      </c>
      <c r="K1396" s="35">
        <f>ROUND((Reference!D$16*List!$H1396)+Reference!D$17,0)</f>
        <v>1855</v>
      </c>
      <c r="L1396" s="35">
        <f>ROUND((Reference!E$16*List!$H1396)+Reference!E$17,0)</f>
        <v>2293</v>
      </c>
      <c r="M1396" s="35">
        <f>ROUND((Reference!F$16*List!$H1396)+Reference!F$17,0)</f>
        <v>2389</v>
      </c>
      <c r="N1396" s="35">
        <f>ROUND((Reference!G$16*List!$H1396)+Reference!G$17,0)</f>
        <v>2705</v>
      </c>
      <c r="O1396" s="35">
        <f>ROUND((Reference!H$16*List!$H1396)+Reference!H$17,0)</f>
        <v>2808</v>
      </c>
      <c r="P1396" s="35">
        <f>ROUND((Reference!I$16*List!$H1396)+Reference!I$17,0)</f>
        <v>2919</v>
      </c>
      <c r="Q1396" s="35">
        <f>ROUND((Reference!J$16*List!$H1396)+Reference!J$17,0)</f>
        <v>3380</v>
      </c>
      <c r="R1396" s="35">
        <f>ROUND((Reference!K$16*List!$H1396)+Reference!K$17,0)</f>
        <v>3487</v>
      </c>
      <c r="S1396" s="35">
        <f>ROUND((Reference!L$16*List!$H1396)+Reference!L$17,0)</f>
        <v>3762</v>
      </c>
      <c r="T1396" s="35">
        <f>ROUND((Reference!M$16*List!$H1396)+Reference!M$17,0)</f>
        <v>4493</v>
      </c>
      <c r="U1396" s="35">
        <f>ROUND((Reference!N$16*List!$H1396)+Reference!N$17,0)</f>
        <v>18129</v>
      </c>
      <c r="V1396" s="36">
        <f>ROUND((Reference!O$16*List!$H1396)+Reference!O$17,0)</f>
        <v>674</v>
      </c>
      <c r="W1396" s="36">
        <f>ROUND((Reference!P$16*List!$H1396)+Reference!P$17,0)</f>
        <v>950</v>
      </c>
      <c r="X1396" s="36">
        <f>ROUND((Reference!Q$16*List!$H1396)+Reference!Q$17,0)</f>
        <v>475</v>
      </c>
      <c r="Y1396" s="37"/>
      <c r="Z1396" s="4" t="str">
        <f t="shared" si="43"/>
        <v>MARTIN, Minnesota</v>
      </c>
      <c r="AA1396" s="50" t="s">
        <v>1493</v>
      </c>
      <c r="AB1396" s="38" t="s">
        <v>54</v>
      </c>
      <c r="AC1396" s="43" t="s">
        <v>4081</v>
      </c>
      <c r="AD1396" s="45"/>
      <c r="AE1396">
        <f t="shared" si="44"/>
        <v>0.8972</v>
      </c>
    </row>
    <row r="1397" spans="1:31" x14ac:dyDescent="0.35">
      <c r="A1397" s="28" t="s">
        <v>4201</v>
      </c>
      <c r="B1397" s="48" t="s">
        <v>4202</v>
      </c>
      <c r="C1397" s="51">
        <v>99924</v>
      </c>
      <c r="D1397" s="30" t="s">
        <v>148</v>
      </c>
      <c r="E1397" s="38" t="s">
        <v>4203</v>
      </c>
      <c r="F1397" s="55" t="s">
        <v>4081</v>
      </c>
      <c r="G1397" s="33" t="s">
        <v>64</v>
      </c>
      <c r="H1397" s="52">
        <v>0.8972</v>
      </c>
      <c r="I1397" s="35">
        <f>ROUND((Reference!B$16*List!$H1397)+Reference!B$17,0)</f>
        <v>1038</v>
      </c>
      <c r="J1397" s="35">
        <f>ROUND((Reference!C$16*List!$H1397)+Reference!C$17,0)</f>
        <v>1548</v>
      </c>
      <c r="K1397" s="35">
        <f>ROUND((Reference!D$16*List!$H1397)+Reference!D$17,0)</f>
        <v>1855</v>
      </c>
      <c r="L1397" s="35">
        <f>ROUND((Reference!E$16*List!$H1397)+Reference!E$17,0)</f>
        <v>2293</v>
      </c>
      <c r="M1397" s="35">
        <f>ROUND((Reference!F$16*List!$H1397)+Reference!F$17,0)</f>
        <v>2389</v>
      </c>
      <c r="N1397" s="35">
        <f>ROUND((Reference!G$16*List!$H1397)+Reference!G$17,0)</f>
        <v>2705</v>
      </c>
      <c r="O1397" s="35">
        <f>ROUND((Reference!H$16*List!$H1397)+Reference!H$17,0)</f>
        <v>2808</v>
      </c>
      <c r="P1397" s="35">
        <f>ROUND((Reference!I$16*List!$H1397)+Reference!I$17,0)</f>
        <v>2919</v>
      </c>
      <c r="Q1397" s="35">
        <f>ROUND((Reference!J$16*List!$H1397)+Reference!J$17,0)</f>
        <v>3380</v>
      </c>
      <c r="R1397" s="35">
        <f>ROUND((Reference!K$16*List!$H1397)+Reference!K$17,0)</f>
        <v>3487</v>
      </c>
      <c r="S1397" s="35">
        <f>ROUND((Reference!L$16*List!$H1397)+Reference!L$17,0)</f>
        <v>3762</v>
      </c>
      <c r="T1397" s="35">
        <f>ROUND((Reference!M$16*List!$H1397)+Reference!M$17,0)</f>
        <v>4493</v>
      </c>
      <c r="U1397" s="35">
        <f>ROUND((Reference!N$16*List!$H1397)+Reference!N$17,0)</f>
        <v>18129</v>
      </c>
      <c r="V1397" s="36">
        <f>ROUND((Reference!O$16*List!$H1397)+Reference!O$17,0)</f>
        <v>674</v>
      </c>
      <c r="W1397" s="36">
        <f>ROUND((Reference!P$16*List!$H1397)+Reference!P$17,0)</f>
        <v>950</v>
      </c>
      <c r="X1397" s="36">
        <f>ROUND((Reference!Q$16*List!$H1397)+Reference!Q$17,0)</f>
        <v>475</v>
      </c>
      <c r="Y1397" s="37"/>
      <c r="Z1397" s="4" t="str">
        <f t="shared" si="43"/>
        <v>MEEKER, Minnesota</v>
      </c>
      <c r="AA1397" s="50" t="s">
        <v>4203</v>
      </c>
      <c r="AB1397" s="38" t="s">
        <v>54</v>
      </c>
      <c r="AC1397" s="43" t="s">
        <v>4081</v>
      </c>
      <c r="AD1397" s="45"/>
      <c r="AE1397">
        <f t="shared" si="44"/>
        <v>0.8972</v>
      </c>
    </row>
    <row r="1398" spans="1:31" x14ac:dyDescent="0.35">
      <c r="A1398" s="28" t="s">
        <v>4204</v>
      </c>
      <c r="B1398" s="48" t="s">
        <v>4205</v>
      </c>
      <c r="C1398" s="51">
        <v>33460</v>
      </c>
      <c r="D1398" s="30" t="s">
        <v>4084</v>
      </c>
      <c r="E1398" s="38" t="s">
        <v>4206</v>
      </c>
      <c r="F1398" s="54" t="s">
        <v>4081</v>
      </c>
      <c r="G1398" s="33" t="s">
        <v>53</v>
      </c>
      <c r="H1398" s="34">
        <v>1.0760000000000001</v>
      </c>
      <c r="I1398" s="35">
        <f>ROUND((Reference!B$16*List!$H1398)+Reference!B$17,0)</f>
        <v>1191</v>
      </c>
      <c r="J1398" s="35">
        <f>ROUND((Reference!C$16*List!$H1398)+Reference!C$17,0)</f>
        <v>1777</v>
      </c>
      <c r="K1398" s="35">
        <f>ROUND((Reference!D$16*List!$H1398)+Reference!D$17,0)</f>
        <v>2129</v>
      </c>
      <c r="L1398" s="35">
        <f>ROUND((Reference!E$16*List!$H1398)+Reference!E$17,0)</f>
        <v>2632</v>
      </c>
      <c r="M1398" s="35">
        <f>ROUND((Reference!F$16*List!$H1398)+Reference!F$17,0)</f>
        <v>2742</v>
      </c>
      <c r="N1398" s="35">
        <f>ROUND((Reference!G$16*List!$H1398)+Reference!G$17,0)</f>
        <v>3104</v>
      </c>
      <c r="O1398" s="35">
        <f>ROUND((Reference!H$16*List!$H1398)+Reference!H$17,0)</f>
        <v>3223</v>
      </c>
      <c r="P1398" s="35">
        <f>ROUND((Reference!I$16*List!$H1398)+Reference!I$17,0)</f>
        <v>3350</v>
      </c>
      <c r="Q1398" s="35">
        <f>ROUND((Reference!J$16*List!$H1398)+Reference!J$17,0)</f>
        <v>3879</v>
      </c>
      <c r="R1398" s="35">
        <f>ROUND((Reference!K$16*List!$H1398)+Reference!K$17,0)</f>
        <v>4001</v>
      </c>
      <c r="S1398" s="35">
        <f>ROUND((Reference!L$16*List!$H1398)+Reference!L$17,0)</f>
        <v>4317</v>
      </c>
      <c r="T1398" s="35">
        <f>ROUND((Reference!M$16*List!$H1398)+Reference!M$17,0)</f>
        <v>5156</v>
      </c>
      <c r="U1398" s="35">
        <f>ROUND((Reference!N$16*List!$H1398)+Reference!N$17,0)</f>
        <v>20805</v>
      </c>
      <c r="V1398" s="36">
        <f>ROUND((Reference!O$16*List!$H1398)+Reference!O$17,0)</f>
        <v>773</v>
      </c>
      <c r="W1398" s="36">
        <f>ROUND((Reference!P$16*List!$H1398)+Reference!P$17,0)</f>
        <v>1090</v>
      </c>
      <c r="X1398" s="36">
        <f>ROUND((Reference!Q$16*List!$H1398)+Reference!Q$17,0)</f>
        <v>545</v>
      </c>
      <c r="Y1398" s="37"/>
      <c r="Z1398" s="4" t="str">
        <f t="shared" si="43"/>
        <v>MILLE LACS, Minnesota</v>
      </c>
      <c r="AA1398" s="38" t="s">
        <v>4206</v>
      </c>
      <c r="AB1398" s="38" t="s">
        <v>54</v>
      </c>
      <c r="AC1398" s="32" t="s">
        <v>4081</v>
      </c>
      <c r="AD1398" s="39"/>
      <c r="AE1398">
        <f t="shared" si="44"/>
        <v>1.0760000000000001</v>
      </c>
    </row>
    <row r="1399" spans="1:31" x14ac:dyDescent="0.35">
      <c r="A1399" s="28" t="s">
        <v>4207</v>
      </c>
      <c r="B1399" s="48" t="s">
        <v>4208</v>
      </c>
      <c r="C1399" s="51">
        <v>99924</v>
      </c>
      <c r="D1399" s="30" t="s">
        <v>148</v>
      </c>
      <c r="E1399" s="38" t="s">
        <v>4209</v>
      </c>
      <c r="F1399" s="55" t="s">
        <v>4081</v>
      </c>
      <c r="G1399" s="33" t="s">
        <v>64</v>
      </c>
      <c r="H1399" s="52">
        <v>0.8972</v>
      </c>
      <c r="I1399" s="35">
        <f>ROUND((Reference!B$16*List!$H1399)+Reference!B$17,0)</f>
        <v>1038</v>
      </c>
      <c r="J1399" s="35">
        <f>ROUND((Reference!C$16*List!$H1399)+Reference!C$17,0)</f>
        <v>1548</v>
      </c>
      <c r="K1399" s="35">
        <f>ROUND((Reference!D$16*List!$H1399)+Reference!D$17,0)</f>
        <v>1855</v>
      </c>
      <c r="L1399" s="35">
        <f>ROUND((Reference!E$16*List!$H1399)+Reference!E$17,0)</f>
        <v>2293</v>
      </c>
      <c r="M1399" s="35">
        <f>ROUND((Reference!F$16*List!$H1399)+Reference!F$17,0)</f>
        <v>2389</v>
      </c>
      <c r="N1399" s="35">
        <f>ROUND((Reference!G$16*List!$H1399)+Reference!G$17,0)</f>
        <v>2705</v>
      </c>
      <c r="O1399" s="35">
        <f>ROUND((Reference!H$16*List!$H1399)+Reference!H$17,0)</f>
        <v>2808</v>
      </c>
      <c r="P1399" s="35">
        <f>ROUND((Reference!I$16*List!$H1399)+Reference!I$17,0)</f>
        <v>2919</v>
      </c>
      <c r="Q1399" s="35">
        <f>ROUND((Reference!J$16*List!$H1399)+Reference!J$17,0)</f>
        <v>3380</v>
      </c>
      <c r="R1399" s="35">
        <f>ROUND((Reference!K$16*List!$H1399)+Reference!K$17,0)</f>
        <v>3487</v>
      </c>
      <c r="S1399" s="35">
        <f>ROUND((Reference!L$16*List!$H1399)+Reference!L$17,0)</f>
        <v>3762</v>
      </c>
      <c r="T1399" s="35">
        <f>ROUND((Reference!M$16*List!$H1399)+Reference!M$17,0)</f>
        <v>4493</v>
      </c>
      <c r="U1399" s="35">
        <f>ROUND((Reference!N$16*List!$H1399)+Reference!N$17,0)</f>
        <v>18129</v>
      </c>
      <c r="V1399" s="36">
        <f>ROUND((Reference!O$16*List!$H1399)+Reference!O$17,0)</f>
        <v>674</v>
      </c>
      <c r="W1399" s="36">
        <f>ROUND((Reference!P$16*List!$H1399)+Reference!P$17,0)</f>
        <v>950</v>
      </c>
      <c r="X1399" s="36">
        <f>ROUND((Reference!Q$16*List!$H1399)+Reference!Q$17,0)</f>
        <v>475</v>
      </c>
      <c r="Y1399" s="37"/>
      <c r="Z1399" s="4" t="str">
        <f t="shared" si="43"/>
        <v>MORRISON, Minnesota</v>
      </c>
      <c r="AA1399" s="50" t="s">
        <v>4209</v>
      </c>
      <c r="AB1399" s="38" t="s">
        <v>54</v>
      </c>
      <c r="AC1399" s="43" t="s">
        <v>4081</v>
      </c>
      <c r="AD1399" s="45"/>
      <c r="AE1399">
        <f t="shared" si="44"/>
        <v>0.8972</v>
      </c>
    </row>
    <row r="1400" spans="1:31" x14ac:dyDescent="0.35">
      <c r="A1400" s="28" t="s">
        <v>4210</v>
      </c>
      <c r="B1400" s="48" t="s">
        <v>4211</v>
      </c>
      <c r="C1400" s="51">
        <v>99924</v>
      </c>
      <c r="D1400" s="30" t="s">
        <v>148</v>
      </c>
      <c r="E1400" s="38" t="s">
        <v>4212</v>
      </c>
      <c r="F1400" s="55" t="s">
        <v>4081</v>
      </c>
      <c r="G1400" s="33" t="s">
        <v>64</v>
      </c>
      <c r="H1400" s="52">
        <v>0.8972</v>
      </c>
      <c r="I1400" s="35">
        <f>ROUND((Reference!B$16*List!$H1400)+Reference!B$17,0)</f>
        <v>1038</v>
      </c>
      <c r="J1400" s="35">
        <f>ROUND((Reference!C$16*List!$H1400)+Reference!C$17,0)</f>
        <v>1548</v>
      </c>
      <c r="K1400" s="35">
        <f>ROUND((Reference!D$16*List!$H1400)+Reference!D$17,0)</f>
        <v>1855</v>
      </c>
      <c r="L1400" s="35">
        <f>ROUND((Reference!E$16*List!$H1400)+Reference!E$17,0)</f>
        <v>2293</v>
      </c>
      <c r="M1400" s="35">
        <f>ROUND((Reference!F$16*List!$H1400)+Reference!F$17,0)</f>
        <v>2389</v>
      </c>
      <c r="N1400" s="35">
        <f>ROUND((Reference!G$16*List!$H1400)+Reference!G$17,0)</f>
        <v>2705</v>
      </c>
      <c r="O1400" s="35">
        <f>ROUND((Reference!H$16*List!$H1400)+Reference!H$17,0)</f>
        <v>2808</v>
      </c>
      <c r="P1400" s="35">
        <f>ROUND((Reference!I$16*List!$H1400)+Reference!I$17,0)</f>
        <v>2919</v>
      </c>
      <c r="Q1400" s="35">
        <f>ROUND((Reference!J$16*List!$H1400)+Reference!J$17,0)</f>
        <v>3380</v>
      </c>
      <c r="R1400" s="35">
        <f>ROUND((Reference!K$16*List!$H1400)+Reference!K$17,0)</f>
        <v>3487</v>
      </c>
      <c r="S1400" s="35">
        <f>ROUND((Reference!L$16*List!$H1400)+Reference!L$17,0)</f>
        <v>3762</v>
      </c>
      <c r="T1400" s="35">
        <f>ROUND((Reference!M$16*List!$H1400)+Reference!M$17,0)</f>
        <v>4493</v>
      </c>
      <c r="U1400" s="35">
        <f>ROUND((Reference!N$16*List!$H1400)+Reference!N$17,0)</f>
        <v>18129</v>
      </c>
      <c r="V1400" s="36">
        <f>ROUND((Reference!O$16*List!$H1400)+Reference!O$17,0)</f>
        <v>674</v>
      </c>
      <c r="W1400" s="36">
        <f>ROUND((Reference!P$16*List!$H1400)+Reference!P$17,0)</f>
        <v>950</v>
      </c>
      <c r="X1400" s="36">
        <f>ROUND((Reference!Q$16*List!$H1400)+Reference!Q$17,0)</f>
        <v>475</v>
      </c>
      <c r="Y1400" s="37"/>
      <c r="Z1400" s="4" t="str">
        <f t="shared" si="43"/>
        <v>MOWER, Minnesota</v>
      </c>
      <c r="AA1400" s="50" t="s">
        <v>4212</v>
      </c>
      <c r="AB1400" s="38" t="s">
        <v>54</v>
      </c>
      <c r="AC1400" s="43" t="s">
        <v>4081</v>
      </c>
      <c r="AD1400" s="45"/>
      <c r="AE1400">
        <f t="shared" si="44"/>
        <v>0.8972</v>
      </c>
    </row>
    <row r="1401" spans="1:31" x14ac:dyDescent="0.35">
      <c r="A1401" s="28" t="s">
        <v>4213</v>
      </c>
      <c r="B1401" s="48" t="s">
        <v>4214</v>
      </c>
      <c r="C1401" s="51">
        <v>99924</v>
      </c>
      <c r="D1401" s="30" t="s">
        <v>148</v>
      </c>
      <c r="E1401" s="38" t="s">
        <v>1919</v>
      </c>
      <c r="F1401" s="55" t="s">
        <v>4081</v>
      </c>
      <c r="G1401" s="33" t="s">
        <v>64</v>
      </c>
      <c r="H1401" s="52">
        <v>0.8972</v>
      </c>
      <c r="I1401" s="35">
        <f>ROUND((Reference!B$16*List!$H1401)+Reference!B$17,0)</f>
        <v>1038</v>
      </c>
      <c r="J1401" s="35">
        <f>ROUND((Reference!C$16*List!$H1401)+Reference!C$17,0)</f>
        <v>1548</v>
      </c>
      <c r="K1401" s="35">
        <f>ROUND((Reference!D$16*List!$H1401)+Reference!D$17,0)</f>
        <v>1855</v>
      </c>
      <c r="L1401" s="35">
        <f>ROUND((Reference!E$16*List!$H1401)+Reference!E$17,0)</f>
        <v>2293</v>
      </c>
      <c r="M1401" s="35">
        <f>ROUND((Reference!F$16*List!$H1401)+Reference!F$17,0)</f>
        <v>2389</v>
      </c>
      <c r="N1401" s="35">
        <f>ROUND((Reference!G$16*List!$H1401)+Reference!G$17,0)</f>
        <v>2705</v>
      </c>
      <c r="O1401" s="35">
        <f>ROUND((Reference!H$16*List!$H1401)+Reference!H$17,0)</f>
        <v>2808</v>
      </c>
      <c r="P1401" s="35">
        <f>ROUND((Reference!I$16*List!$H1401)+Reference!I$17,0)</f>
        <v>2919</v>
      </c>
      <c r="Q1401" s="35">
        <f>ROUND((Reference!J$16*List!$H1401)+Reference!J$17,0)</f>
        <v>3380</v>
      </c>
      <c r="R1401" s="35">
        <f>ROUND((Reference!K$16*List!$H1401)+Reference!K$17,0)</f>
        <v>3487</v>
      </c>
      <c r="S1401" s="35">
        <f>ROUND((Reference!L$16*List!$H1401)+Reference!L$17,0)</f>
        <v>3762</v>
      </c>
      <c r="T1401" s="35">
        <f>ROUND((Reference!M$16*List!$H1401)+Reference!M$17,0)</f>
        <v>4493</v>
      </c>
      <c r="U1401" s="35">
        <f>ROUND((Reference!N$16*List!$H1401)+Reference!N$17,0)</f>
        <v>18129</v>
      </c>
      <c r="V1401" s="36">
        <f>ROUND((Reference!O$16*List!$H1401)+Reference!O$17,0)</f>
        <v>674</v>
      </c>
      <c r="W1401" s="36">
        <f>ROUND((Reference!P$16*List!$H1401)+Reference!P$17,0)</f>
        <v>950</v>
      </c>
      <c r="X1401" s="36">
        <f>ROUND((Reference!Q$16*List!$H1401)+Reference!Q$17,0)</f>
        <v>475</v>
      </c>
      <c r="Y1401" s="37"/>
      <c r="Z1401" s="4" t="str">
        <f t="shared" si="43"/>
        <v>MURRAY, Minnesota</v>
      </c>
      <c r="AA1401" s="50" t="s">
        <v>1919</v>
      </c>
      <c r="AB1401" s="38" t="s">
        <v>54</v>
      </c>
      <c r="AC1401" s="43" t="s">
        <v>4081</v>
      </c>
      <c r="AD1401" s="45"/>
      <c r="AE1401">
        <f t="shared" si="44"/>
        <v>0.8972</v>
      </c>
    </row>
    <row r="1402" spans="1:31" x14ac:dyDescent="0.35">
      <c r="A1402" s="28" t="s">
        <v>3804</v>
      </c>
      <c r="B1402" s="48" t="s">
        <v>4215</v>
      </c>
      <c r="C1402" s="49">
        <v>31860</v>
      </c>
      <c r="D1402" s="30" t="s">
        <v>1169</v>
      </c>
      <c r="E1402" s="50" t="s">
        <v>4216</v>
      </c>
      <c r="F1402" s="54" t="s">
        <v>4081</v>
      </c>
      <c r="G1402" s="33" t="s">
        <v>53</v>
      </c>
      <c r="H1402" s="34">
        <v>1.0481</v>
      </c>
      <c r="I1402" s="35">
        <f>ROUND((Reference!B$16*List!$H1402)+Reference!B$17,0)</f>
        <v>1168</v>
      </c>
      <c r="J1402" s="35">
        <f>ROUND((Reference!C$16*List!$H1402)+Reference!C$17,0)</f>
        <v>1741</v>
      </c>
      <c r="K1402" s="35">
        <f>ROUND((Reference!D$16*List!$H1402)+Reference!D$17,0)</f>
        <v>2086</v>
      </c>
      <c r="L1402" s="35">
        <f>ROUND((Reference!E$16*List!$H1402)+Reference!E$17,0)</f>
        <v>2579</v>
      </c>
      <c r="M1402" s="35">
        <f>ROUND((Reference!F$16*List!$H1402)+Reference!F$17,0)</f>
        <v>2687</v>
      </c>
      <c r="N1402" s="35">
        <f>ROUND((Reference!G$16*List!$H1402)+Reference!G$17,0)</f>
        <v>3042</v>
      </c>
      <c r="O1402" s="35">
        <f>ROUND((Reference!H$16*List!$H1402)+Reference!H$17,0)</f>
        <v>3158</v>
      </c>
      <c r="P1402" s="35">
        <f>ROUND((Reference!I$16*List!$H1402)+Reference!I$17,0)</f>
        <v>3282</v>
      </c>
      <c r="Q1402" s="35">
        <f>ROUND((Reference!J$16*List!$H1402)+Reference!J$17,0)</f>
        <v>3801</v>
      </c>
      <c r="R1402" s="35">
        <f>ROUND((Reference!K$16*List!$H1402)+Reference!K$17,0)</f>
        <v>3921</v>
      </c>
      <c r="S1402" s="35">
        <f>ROUND((Reference!L$16*List!$H1402)+Reference!L$17,0)</f>
        <v>4231</v>
      </c>
      <c r="T1402" s="35">
        <f>ROUND((Reference!M$16*List!$H1402)+Reference!M$17,0)</f>
        <v>5053</v>
      </c>
      <c r="U1402" s="35">
        <f>ROUND((Reference!N$16*List!$H1402)+Reference!N$17,0)</f>
        <v>20387</v>
      </c>
      <c r="V1402" s="36">
        <f>ROUND((Reference!O$16*List!$H1402)+Reference!O$17,0)</f>
        <v>758</v>
      </c>
      <c r="W1402" s="36">
        <f>ROUND((Reference!P$16*List!$H1402)+Reference!P$17,0)</f>
        <v>1068</v>
      </c>
      <c r="X1402" s="36">
        <f>ROUND((Reference!Q$16*List!$H1402)+Reference!Q$17,0)</f>
        <v>534</v>
      </c>
      <c r="Y1402" s="37"/>
      <c r="Z1402" s="4" t="str">
        <f t="shared" si="43"/>
        <v>NICOLLET, Minnesota</v>
      </c>
      <c r="AA1402" s="38" t="s">
        <v>4216</v>
      </c>
      <c r="AB1402" s="38" t="s">
        <v>54</v>
      </c>
      <c r="AC1402" s="32" t="s">
        <v>4081</v>
      </c>
      <c r="AD1402" s="39"/>
      <c r="AE1402">
        <f t="shared" si="44"/>
        <v>1.0481</v>
      </c>
    </row>
    <row r="1403" spans="1:31" x14ac:dyDescent="0.35">
      <c r="A1403" s="28" t="s">
        <v>4217</v>
      </c>
      <c r="B1403" s="48" t="s">
        <v>4218</v>
      </c>
      <c r="C1403" s="49">
        <v>99924</v>
      </c>
      <c r="D1403" s="30" t="s">
        <v>148</v>
      </c>
      <c r="E1403" s="50" t="s">
        <v>4219</v>
      </c>
      <c r="F1403" s="55" t="s">
        <v>4081</v>
      </c>
      <c r="G1403" s="33" t="s">
        <v>64</v>
      </c>
      <c r="H1403" s="52">
        <v>0.8972</v>
      </c>
      <c r="I1403" s="35">
        <f>ROUND((Reference!B$16*List!$H1403)+Reference!B$17,0)</f>
        <v>1038</v>
      </c>
      <c r="J1403" s="35">
        <f>ROUND((Reference!C$16*List!$H1403)+Reference!C$17,0)</f>
        <v>1548</v>
      </c>
      <c r="K1403" s="35">
        <f>ROUND((Reference!D$16*List!$H1403)+Reference!D$17,0)</f>
        <v>1855</v>
      </c>
      <c r="L1403" s="35">
        <f>ROUND((Reference!E$16*List!$H1403)+Reference!E$17,0)</f>
        <v>2293</v>
      </c>
      <c r="M1403" s="35">
        <f>ROUND((Reference!F$16*List!$H1403)+Reference!F$17,0)</f>
        <v>2389</v>
      </c>
      <c r="N1403" s="35">
        <f>ROUND((Reference!G$16*List!$H1403)+Reference!G$17,0)</f>
        <v>2705</v>
      </c>
      <c r="O1403" s="35">
        <f>ROUND((Reference!H$16*List!$H1403)+Reference!H$17,0)</f>
        <v>2808</v>
      </c>
      <c r="P1403" s="35">
        <f>ROUND((Reference!I$16*List!$H1403)+Reference!I$17,0)</f>
        <v>2919</v>
      </c>
      <c r="Q1403" s="35">
        <f>ROUND((Reference!J$16*List!$H1403)+Reference!J$17,0)</f>
        <v>3380</v>
      </c>
      <c r="R1403" s="35">
        <f>ROUND((Reference!K$16*List!$H1403)+Reference!K$17,0)</f>
        <v>3487</v>
      </c>
      <c r="S1403" s="35">
        <f>ROUND((Reference!L$16*List!$H1403)+Reference!L$17,0)</f>
        <v>3762</v>
      </c>
      <c r="T1403" s="35">
        <f>ROUND((Reference!M$16*List!$H1403)+Reference!M$17,0)</f>
        <v>4493</v>
      </c>
      <c r="U1403" s="35">
        <f>ROUND((Reference!N$16*List!$H1403)+Reference!N$17,0)</f>
        <v>18129</v>
      </c>
      <c r="V1403" s="36">
        <f>ROUND((Reference!O$16*List!$H1403)+Reference!O$17,0)</f>
        <v>674</v>
      </c>
      <c r="W1403" s="36">
        <f>ROUND((Reference!P$16*List!$H1403)+Reference!P$17,0)</f>
        <v>950</v>
      </c>
      <c r="X1403" s="36">
        <f>ROUND((Reference!Q$16*List!$H1403)+Reference!Q$17,0)</f>
        <v>475</v>
      </c>
      <c r="Y1403" s="37"/>
      <c r="Z1403" s="4" t="str">
        <f t="shared" si="43"/>
        <v>NOBLES, Minnesota</v>
      </c>
      <c r="AA1403" s="50" t="s">
        <v>4219</v>
      </c>
      <c r="AB1403" s="38" t="s">
        <v>54</v>
      </c>
      <c r="AC1403" s="43" t="s">
        <v>4081</v>
      </c>
      <c r="AD1403" s="45"/>
      <c r="AE1403">
        <f t="shared" si="44"/>
        <v>0.8972</v>
      </c>
    </row>
    <row r="1404" spans="1:31" x14ac:dyDescent="0.35">
      <c r="A1404" s="28" t="s">
        <v>4220</v>
      </c>
      <c r="B1404" s="48" t="s">
        <v>4221</v>
      </c>
      <c r="C1404" s="49">
        <v>99924</v>
      </c>
      <c r="D1404" s="30" t="s">
        <v>148</v>
      </c>
      <c r="E1404" s="50" t="s">
        <v>4222</v>
      </c>
      <c r="F1404" s="55" t="s">
        <v>4081</v>
      </c>
      <c r="G1404" s="33" t="s">
        <v>64</v>
      </c>
      <c r="H1404" s="52">
        <v>0.8972</v>
      </c>
      <c r="I1404" s="35">
        <f>ROUND((Reference!B$16*List!$H1404)+Reference!B$17,0)</f>
        <v>1038</v>
      </c>
      <c r="J1404" s="35">
        <f>ROUND((Reference!C$16*List!$H1404)+Reference!C$17,0)</f>
        <v>1548</v>
      </c>
      <c r="K1404" s="35">
        <f>ROUND((Reference!D$16*List!$H1404)+Reference!D$17,0)</f>
        <v>1855</v>
      </c>
      <c r="L1404" s="35">
        <f>ROUND((Reference!E$16*List!$H1404)+Reference!E$17,0)</f>
        <v>2293</v>
      </c>
      <c r="M1404" s="35">
        <f>ROUND((Reference!F$16*List!$H1404)+Reference!F$17,0)</f>
        <v>2389</v>
      </c>
      <c r="N1404" s="35">
        <f>ROUND((Reference!G$16*List!$H1404)+Reference!G$17,0)</f>
        <v>2705</v>
      </c>
      <c r="O1404" s="35">
        <f>ROUND((Reference!H$16*List!$H1404)+Reference!H$17,0)</f>
        <v>2808</v>
      </c>
      <c r="P1404" s="35">
        <f>ROUND((Reference!I$16*List!$H1404)+Reference!I$17,0)</f>
        <v>2919</v>
      </c>
      <c r="Q1404" s="35">
        <f>ROUND((Reference!J$16*List!$H1404)+Reference!J$17,0)</f>
        <v>3380</v>
      </c>
      <c r="R1404" s="35">
        <f>ROUND((Reference!K$16*List!$H1404)+Reference!K$17,0)</f>
        <v>3487</v>
      </c>
      <c r="S1404" s="35">
        <f>ROUND((Reference!L$16*List!$H1404)+Reference!L$17,0)</f>
        <v>3762</v>
      </c>
      <c r="T1404" s="35">
        <f>ROUND((Reference!M$16*List!$H1404)+Reference!M$17,0)</f>
        <v>4493</v>
      </c>
      <c r="U1404" s="35">
        <f>ROUND((Reference!N$16*List!$H1404)+Reference!N$17,0)</f>
        <v>18129</v>
      </c>
      <c r="V1404" s="36">
        <f>ROUND((Reference!O$16*List!$H1404)+Reference!O$17,0)</f>
        <v>674</v>
      </c>
      <c r="W1404" s="36">
        <f>ROUND((Reference!P$16*List!$H1404)+Reference!P$17,0)</f>
        <v>950</v>
      </c>
      <c r="X1404" s="36">
        <f>ROUND((Reference!Q$16*List!$H1404)+Reference!Q$17,0)</f>
        <v>475</v>
      </c>
      <c r="Y1404" s="37"/>
      <c r="Z1404" s="4" t="str">
        <f t="shared" si="43"/>
        <v>NORMAN, Minnesota</v>
      </c>
      <c r="AA1404" s="50" t="s">
        <v>4222</v>
      </c>
      <c r="AB1404" s="38" t="s">
        <v>54</v>
      </c>
      <c r="AC1404" s="43" t="s">
        <v>4081</v>
      </c>
      <c r="AD1404" s="45"/>
      <c r="AE1404">
        <f t="shared" si="44"/>
        <v>0.8972</v>
      </c>
    </row>
    <row r="1405" spans="1:31" x14ac:dyDescent="0.35">
      <c r="A1405" s="28" t="s">
        <v>4223</v>
      </c>
      <c r="B1405" s="48" t="s">
        <v>4224</v>
      </c>
      <c r="C1405" s="49">
        <v>40340</v>
      </c>
      <c r="D1405" s="30" t="s">
        <v>1476</v>
      </c>
      <c r="E1405" s="50" t="s">
        <v>4225</v>
      </c>
      <c r="F1405" s="54" t="s">
        <v>4081</v>
      </c>
      <c r="G1405" s="33" t="s">
        <v>53</v>
      </c>
      <c r="H1405" s="34">
        <v>1.0844</v>
      </c>
      <c r="I1405" s="35">
        <f>ROUND((Reference!B$16*List!$H1405)+Reference!B$17,0)</f>
        <v>1199</v>
      </c>
      <c r="J1405" s="35">
        <f>ROUND((Reference!C$16*List!$H1405)+Reference!C$17,0)</f>
        <v>1788</v>
      </c>
      <c r="K1405" s="35">
        <f>ROUND((Reference!D$16*List!$H1405)+Reference!D$17,0)</f>
        <v>2142</v>
      </c>
      <c r="L1405" s="35">
        <f>ROUND((Reference!E$16*List!$H1405)+Reference!E$17,0)</f>
        <v>2648</v>
      </c>
      <c r="M1405" s="35">
        <f>ROUND((Reference!F$16*List!$H1405)+Reference!F$17,0)</f>
        <v>2759</v>
      </c>
      <c r="N1405" s="35">
        <f>ROUND((Reference!G$16*List!$H1405)+Reference!G$17,0)</f>
        <v>3123</v>
      </c>
      <c r="O1405" s="35">
        <f>ROUND((Reference!H$16*List!$H1405)+Reference!H$17,0)</f>
        <v>3242</v>
      </c>
      <c r="P1405" s="35">
        <f>ROUND((Reference!I$16*List!$H1405)+Reference!I$17,0)</f>
        <v>3370</v>
      </c>
      <c r="Q1405" s="35">
        <f>ROUND((Reference!J$16*List!$H1405)+Reference!J$17,0)</f>
        <v>3902</v>
      </c>
      <c r="R1405" s="35">
        <f>ROUND((Reference!K$16*List!$H1405)+Reference!K$17,0)</f>
        <v>4025</v>
      </c>
      <c r="S1405" s="35">
        <f>ROUND((Reference!L$16*List!$H1405)+Reference!L$17,0)</f>
        <v>4343</v>
      </c>
      <c r="T1405" s="35">
        <f>ROUND((Reference!M$16*List!$H1405)+Reference!M$17,0)</f>
        <v>5188</v>
      </c>
      <c r="U1405" s="35">
        <f>ROUND((Reference!N$16*List!$H1405)+Reference!N$17,0)</f>
        <v>20931</v>
      </c>
      <c r="V1405" s="36">
        <f>ROUND((Reference!O$16*List!$H1405)+Reference!O$17,0)</f>
        <v>778</v>
      </c>
      <c r="W1405" s="36">
        <f>ROUND((Reference!P$16*List!$H1405)+Reference!P$17,0)</f>
        <v>1096</v>
      </c>
      <c r="X1405" s="36">
        <f>ROUND((Reference!Q$16*List!$H1405)+Reference!Q$17,0)</f>
        <v>548</v>
      </c>
      <c r="Y1405" s="37"/>
      <c r="Z1405" s="4" t="str">
        <f t="shared" si="43"/>
        <v>OLMSTED, Minnesota</v>
      </c>
      <c r="AA1405" s="38" t="s">
        <v>4225</v>
      </c>
      <c r="AB1405" s="38" t="s">
        <v>54</v>
      </c>
      <c r="AC1405" s="32" t="s">
        <v>4081</v>
      </c>
      <c r="AD1405" s="39"/>
      <c r="AE1405">
        <f t="shared" si="44"/>
        <v>1.0844</v>
      </c>
    </row>
    <row r="1406" spans="1:31" x14ac:dyDescent="0.35">
      <c r="A1406" s="28" t="s">
        <v>4226</v>
      </c>
      <c r="B1406" s="48" t="s">
        <v>4227</v>
      </c>
      <c r="C1406" s="49">
        <v>99924</v>
      </c>
      <c r="D1406" s="30" t="s">
        <v>148</v>
      </c>
      <c r="E1406" s="50" t="s">
        <v>4228</v>
      </c>
      <c r="F1406" s="55" t="s">
        <v>4081</v>
      </c>
      <c r="G1406" s="33" t="s">
        <v>64</v>
      </c>
      <c r="H1406" s="52">
        <v>0.8972</v>
      </c>
      <c r="I1406" s="35">
        <f>ROUND((Reference!B$16*List!$H1406)+Reference!B$17,0)</f>
        <v>1038</v>
      </c>
      <c r="J1406" s="35">
        <f>ROUND((Reference!C$16*List!$H1406)+Reference!C$17,0)</f>
        <v>1548</v>
      </c>
      <c r="K1406" s="35">
        <f>ROUND((Reference!D$16*List!$H1406)+Reference!D$17,0)</f>
        <v>1855</v>
      </c>
      <c r="L1406" s="35">
        <f>ROUND((Reference!E$16*List!$H1406)+Reference!E$17,0)</f>
        <v>2293</v>
      </c>
      <c r="M1406" s="35">
        <f>ROUND((Reference!F$16*List!$H1406)+Reference!F$17,0)</f>
        <v>2389</v>
      </c>
      <c r="N1406" s="35">
        <f>ROUND((Reference!G$16*List!$H1406)+Reference!G$17,0)</f>
        <v>2705</v>
      </c>
      <c r="O1406" s="35">
        <f>ROUND((Reference!H$16*List!$H1406)+Reference!H$17,0)</f>
        <v>2808</v>
      </c>
      <c r="P1406" s="35">
        <f>ROUND((Reference!I$16*List!$H1406)+Reference!I$17,0)</f>
        <v>2919</v>
      </c>
      <c r="Q1406" s="35">
        <f>ROUND((Reference!J$16*List!$H1406)+Reference!J$17,0)</f>
        <v>3380</v>
      </c>
      <c r="R1406" s="35">
        <f>ROUND((Reference!K$16*List!$H1406)+Reference!K$17,0)</f>
        <v>3487</v>
      </c>
      <c r="S1406" s="35">
        <f>ROUND((Reference!L$16*List!$H1406)+Reference!L$17,0)</f>
        <v>3762</v>
      </c>
      <c r="T1406" s="35">
        <f>ROUND((Reference!M$16*List!$H1406)+Reference!M$17,0)</f>
        <v>4493</v>
      </c>
      <c r="U1406" s="35">
        <f>ROUND((Reference!N$16*List!$H1406)+Reference!N$17,0)</f>
        <v>18129</v>
      </c>
      <c r="V1406" s="36">
        <f>ROUND((Reference!O$16*List!$H1406)+Reference!O$17,0)</f>
        <v>674</v>
      </c>
      <c r="W1406" s="36">
        <f>ROUND((Reference!P$16*List!$H1406)+Reference!P$17,0)</f>
        <v>950</v>
      </c>
      <c r="X1406" s="36">
        <f>ROUND((Reference!Q$16*List!$H1406)+Reference!Q$17,0)</f>
        <v>475</v>
      </c>
      <c r="Y1406" s="37"/>
      <c r="Z1406" s="4" t="str">
        <f t="shared" si="43"/>
        <v>OTTER TAIL, Minnesota</v>
      </c>
      <c r="AA1406" s="50" t="s">
        <v>4228</v>
      </c>
      <c r="AB1406" s="38" t="s">
        <v>54</v>
      </c>
      <c r="AC1406" s="43" t="s">
        <v>4081</v>
      </c>
      <c r="AD1406" s="45"/>
      <c r="AE1406">
        <f t="shared" si="44"/>
        <v>0.8972</v>
      </c>
    </row>
    <row r="1407" spans="1:31" x14ac:dyDescent="0.35">
      <c r="A1407" s="28" t="s">
        <v>4229</v>
      </c>
      <c r="B1407" s="48" t="s">
        <v>4230</v>
      </c>
      <c r="C1407" s="51">
        <v>99924</v>
      </c>
      <c r="D1407" s="30" t="s">
        <v>148</v>
      </c>
      <c r="E1407" s="38" t="s">
        <v>4231</v>
      </c>
      <c r="F1407" s="55" t="s">
        <v>4081</v>
      </c>
      <c r="G1407" s="33" t="s">
        <v>64</v>
      </c>
      <c r="H1407" s="52">
        <v>0.8972</v>
      </c>
      <c r="I1407" s="35">
        <f>ROUND((Reference!B$16*List!$H1407)+Reference!B$17,0)</f>
        <v>1038</v>
      </c>
      <c r="J1407" s="35">
        <f>ROUND((Reference!C$16*List!$H1407)+Reference!C$17,0)</f>
        <v>1548</v>
      </c>
      <c r="K1407" s="35">
        <f>ROUND((Reference!D$16*List!$H1407)+Reference!D$17,0)</f>
        <v>1855</v>
      </c>
      <c r="L1407" s="35">
        <f>ROUND((Reference!E$16*List!$H1407)+Reference!E$17,0)</f>
        <v>2293</v>
      </c>
      <c r="M1407" s="35">
        <f>ROUND((Reference!F$16*List!$H1407)+Reference!F$17,0)</f>
        <v>2389</v>
      </c>
      <c r="N1407" s="35">
        <f>ROUND((Reference!G$16*List!$H1407)+Reference!G$17,0)</f>
        <v>2705</v>
      </c>
      <c r="O1407" s="35">
        <f>ROUND((Reference!H$16*List!$H1407)+Reference!H$17,0)</f>
        <v>2808</v>
      </c>
      <c r="P1407" s="35">
        <f>ROUND((Reference!I$16*List!$H1407)+Reference!I$17,0)</f>
        <v>2919</v>
      </c>
      <c r="Q1407" s="35">
        <f>ROUND((Reference!J$16*List!$H1407)+Reference!J$17,0)</f>
        <v>3380</v>
      </c>
      <c r="R1407" s="35">
        <f>ROUND((Reference!K$16*List!$H1407)+Reference!K$17,0)</f>
        <v>3487</v>
      </c>
      <c r="S1407" s="35">
        <f>ROUND((Reference!L$16*List!$H1407)+Reference!L$17,0)</f>
        <v>3762</v>
      </c>
      <c r="T1407" s="35">
        <f>ROUND((Reference!M$16*List!$H1407)+Reference!M$17,0)</f>
        <v>4493</v>
      </c>
      <c r="U1407" s="35">
        <f>ROUND((Reference!N$16*List!$H1407)+Reference!N$17,0)</f>
        <v>18129</v>
      </c>
      <c r="V1407" s="36">
        <f>ROUND((Reference!O$16*List!$H1407)+Reference!O$17,0)</f>
        <v>674</v>
      </c>
      <c r="W1407" s="36">
        <f>ROUND((Reference!P$16*List!$H1407)+Reference!P$17,0)</f>
        <v>950</v>
      </c>
      <c r="X1407" s="36">
        <f>ROUND((Reference!Q$16*List!$H1407)+Reference!Q$17,0)</f>
        <v>475</v>
      </c>
      <c r="Y1407" s="37"/>
      <c r="Z1407" s="4" t="str">
        <f t="shared" si="43"/>
        <v>PENNINGTON, Minnesota</v>
      </c>
      <c r="AA1407" s="50" t="s">
        <v>4231</v>
      </c>
      <c r="AB1407" s="38" t="s">
        <v>54</v>
      </c>
      <c r="AC1407" s="43" t="s">
        <v>4081</v>
      </c>
      <c r="AD1407" s="45"/>
      <c r="AE1407">
        <f t="shared" si="44"/>
        <v>0.8972</v>
      </c>
    </row>
    <row r="1408" spans="1:31" x14ac:dyDescent="0.35">
      <c r="A1408" s="28" t="s">
        <v>4232</v>
      </c>
      <c r="B1408" s="48" t="s">
        <v>4233</v>
      </c>
      <c r="C1408" s="49">
        <v>99924</v>
      </c>
      <c r="D1408" s="30" t="s">
        <v>148</v>
      </c>
      <c r="E1408" s="50" t="s">
        <v>4234</v>
      </c>
      <c r="F1408" s="55" t="s">
        <v>4081</v>
      </c>
      <c r="G1408" s="33" t="s">
        <v>64</v>
      </c>
      <c r="H1408" s="52">
        <v>0.8972</v>
      </c>
      <c r="I1408" s="35">
        <f>ROUND((Reference!B$16*List!$H1408)+Reference!B$17,0)</f>
        <v>1038</v>
      </c>
      <c r="J1408" s="35">
        <f>ROUND((Reference!C$16*List!$H1408)+Reference!C$17,0)</f>
        <v>1548</v>
      </c>
      <c r="K1408" s="35">
        <f>ROUND((Reference!D$16*List!$H1408)+Reference!D$17,0)</f>
        <v>1855</v>
      </c>
      <c r="L1408" s="35">
        <f>ROUND((Reference!E$16*List!$H1408)+Reference!E$17,0)</f>
        <v>2293</v>
      </c>
      <c r="M1408" s="35">
        <f>ROUND((Reference!F$16*List!$H1408)+Reference!F$17,0)</f>
        <v>2389</v>
      </c>
      <c r="N1408" s="35">
        <f>ROUND((Reference!G$16*List!$H1408)+Reference!G$17,0)</f>
        <v>2705</v>
      </c>
      <c r="O1408" s="35">
        <f>ROUND((Reference!H$16*List!$H1408)+Reference!H$17,0)</f>
        <v>2808</v>
      </c>
      <c r="P1408" s="35">
        <f>ROUND((Reference!I$16*List!$H1408)+Reference!I$17,0)</f>
        <v>2919</v>
      </c>
      <c r="Q1408" s="35">
        <f>ROUND((Reference!J$16*List!$H1408)+Reference!J$17,0)</f>
        <v>3380</v>
      </c>
      <c r="R1408" s="35">
        <f>ROUND((Reference!K$16*List!$H1408)+Reference!K$17,0)</f>
        <v>3487</v>
      </c>
      <c r="S1408" s="35">
        <f>ROUND((Reference!L$16*List!$H1408)+Reference!L$17,0)</f>
        <v>3762</v>
      </c>
      <c r="T1408" s="35">
        <f>ROUND((Reference!M$16*List!$H1408)+Reference!M$17,0)</f>
        <v>4493</v>
      </c>
      <c r="U1408" s="35">
        <f>ROUND((Reference!N$16*List!$H1408)+Reference!N$17,0)</f>
        <v>18129</v>
      </c>
      <c r="V1408" s="36">
        <f>ROUND((Reference!O$16*List!$H1408)+Reference!O$17,0)</f>
        <v>674</v>
      </c>
      <c r="W1408" s="36">
        <f>ROUND((Reference!P$16*List!$H1408)+Reference!P$17,0)</f>
        <v>950</v>
      </c>
      <c r="X1408" s="36">
        <f>ROUND((Reference!Q$16*List!$H1408)+Reference!Q$17,0)</f>
        <v>475</v>
      </c>
      <c r="Y1408" s="37"/>
      <c r="Z1408" s="4" t="str">
        <f t="shared" si="43"/>
        <v>PINE, Minnesota</v>
      </c>
      <c r="AA1408" s="50" t="s">
        <v>4234</v>
      </c>
      <c r="AB1408" s="38" t="s">
        <v>54</v>
      </c>
      <c r="AC1408" s="43" t="s">
        <v>4081</v>
      </c>
      <c r="AD1408" s="45"/>
      <c r="AE1408">
        <f t="shared" si="44"/>
        <v>0.8972</v>
      </c>
    </row>
    <row r="1409" spans="1:31" x14ac:dyDescent="0.35">
      <c r="A1409" s="28" t="s">
        <v>4235</v>
      </c>
      <c r="B1409" s="48" t="s">
        <v>4236</v>
      </c>
      <c r="C1409" s="49">
        <v>99924</v>
      </c>
      <c r="D1409" s="30" t="s">
        <v>148</v>
      </c>
      <c r="E1409" s="50" t="s">
        <v>4237</v>
      </c>
      <c r="F1409" s="55" t="s">
        <v>4081</v>
      </c>
      <c r="G1409" s="33" t="s">
        <v>64</v>
      </c>
      <c r="H1409" s="52">
        <v>0.8972</v>
      </c>
      <c r="I1409" s="35">
        <f>ROUND((Reference!B$16*List!$H1409)+Reference!B$17,0)</f>
        <v>1038</v>
      </c>
      <c r="J1409" s="35">
        <f>ROUND((Reference!C$16*List!$H1409)+Reference!C$17,0)</f>
        <v>1548</v>
      </c>
      <c r="K1409" s="35">
        <f>ROUND((Reference!D$16*List!$H1409)+Reference!D$17,0)</f>
        <v>1855</v>
      </c>
      <c r="L1409" s="35">
        <f>ROUND((Reference!E$16*List!$H1409)+Reference!E$17,0)</f>
        <v>2293</v>
      </c>
      <c r="M1409" s="35">
        <f>ROUND((Reference!F$16*List!$H1409)+Reference!F$17,0)</f>
        <v>2389</v>
      </c>
      <c r="N1409" s="35">
        <f>ROUND((Reference!G$16*List!$H1409)+Reference!G$17,0)</f>
        <v>2705</v>
      </c>
      <c r="O1409" s="35">
        <f>ROUND((Reference!H$16*List!$H1409)+Reference!H$17,0)</f>
        <v>2808</v>
      </c>
      <c r="P1409" s="35">
        <f>ROUND((Reference!I$16*List!$H1409)+Reference!I$17,0)</f>
        <v>2919</v>
      </c>
      <c r="Q1409" s="35">
        <f>ROUND((Reference!J$16*List!$H1409)+Reference!J$17,0)</f>
        <v>3380</v>
      </c>
      <c r="R1409" s="35">
        <f>ROUND((Reference!K$16*List!$H1409)+Reference!K$17,0)</f>
        <v>3487</v>
      </c>
      <c r="S1409" s="35">
        <f>ROUND((Reference!L$16*List!$H1409)+Reference!L$17,0)</f>
        <v>3762</v>
      </c>
      <c r="T1409" s="35">
        <f>ROUND((Reference!M$16*List!$H1409)+Reference!M$17,0)</f>
        <v>4493</v>
      </c>
      <c r="U1409" s="35">
        <f>ROUND((Reference!N$16*List!$H1409)+Reference!N$17,0)</f>
        <v>18129</v>
      </c>
      <c r="V1409" s="36">
        <f>ROUND((Reference!O$16*List!$H1409)+Reference!O$17,0)</f>
        <v>674</v>
      </c>
      <c r="W1409" s="36">
        <f>ROUND((Reference!P$16*List!$H1409)+Reference!P$17,0)</f>
        <v>950</v>
      </c>
      <c r="X1409" s="36">
        <f>ROUND((Reference!Q$16*List!$H1409)+Reference!Q$17,0)</f>
        <v>475</v>
      </c>
      <c r="Y1409" s="37"/>
      <c r="Z1409" s="4" t="str">
        <f t="shared" si="43"/>
        <v>PIPESTONE, Minnesota</v>
      </c>
      <c r="AA1409" s="50" t="s">
        <v>4237</v>
      </c>
      <c r="AB1409" s="38" t="s">
        <v>54</v>
      </c>
      <c r="AC1409" s="43" t="s">
        <v>4081</v>
      </c>
      <c r="AD1409" s="45"/>
      <c r="AE1409">
        <f t="shared" si="44"/>
        <v>0.8972</v>
      </c>
    </row>
    <row r="1410" spans="1:31" x14ac:dyDescent="0.35">
      <c r="A1410" s="28" t="s">
        <v>4238</v>
      </c>
      <c r="B1410" s="48" t="s">
        <v>4239</v>
      </c>
      <c r="C1410" s="51">
        <v>24220</v>
      </c>
      <c r="D1410" s="30" t="s">
        <v>812</v>
      </c>
      <c r="E1410" s="38" t="s">
        <v>710</v>
      </c>
      <c r="F1410" s="54" t="s">
        <v>4081</v>
      </c>
      <c r="G1410" s="33" t="s">
        <v>53</v>
      </c>
      <c r="H1410" s="34">
        <v>0.82690000000000008</v>
      </c>
      <c r="I1410" s="35">
        <f>ROUND((Reference!B$16*List!$H1410)+Reference!B$17,0)</f>
        <v>978</v>
      </c>
      <c r="J1410" s="35">
        <f>ROUND((Reference!C$16*List!$H1410)+Reference!C$17,0)</f>
        <v>1459</v>
      </c>
      <c r="K1410" s="35">
        <f>ROUND((Reference!D$16*List!$H1410)+Reference!D$17,0)</f>
        <v>1748</v>
      </c>
      <c r="L1410" s="35">
        <f>ROUND((Reference!E$16*List!$H1410)+Reference!E$17,0)</f>
        <v>2160</v>
      </c>
      <c r="M1410" s="35">
        <f>ROUND((Reference!F$16*List!$H1410)+Reference!F$17,0)</f>
        <v>2251</v>
      </c>
      <c r="N1410" s="35">
        <f>ROUND((Reference!G$16*List!$H1410)+Reference!G$17,0)</f>
        <v>2548</v>
      </c>
      <c r="O1410" s="35">
        <f>ROUND((Reference!H$16*List!$H1410)+Reference!H$17,0)</f>
        <v>2645</v>
      </c>
      <c r="P1410" s="35">
        <f>ROUND((Reference!I$16*List!$H1410)+Reference!I$17,0)</f>
        <v>2749</v>
      </c>
      <c r="Q1410" s="35">
        <f>ROUND((Reference!J$16*List!$H1410)+Reference!J$17,0)</f>
        <v>3183</v>
      </c>
      <c r="R1410" s="35">
        <f>ROUND((Reference!K$16*List!$H1410)+Reference!K$17,0)</f>
        <v>3284</v>
      </c>
      <c r="S1410" s="35">
        <f>ROUND((Reference!L$16*List!$H1410)+Reference!L$17,0)</f>
        <v>3544</v>
      </c>
      <c r="T1410" s="35">
        <f>ROUND((Reference!M$16*List!$H1410)+Reference!M$17,0)</f>
        <v>4232</v>
      </c>
      <c r="U1410" s="35">
        <f>ROUND((Reference!N$16*List!$H1410)+Reference!N$17,0)</f>
        <v>17077</v>
      </c>
      <c r="V1410" s="36">
        <f>ROUND((Reference!O$16*List!$H1410)+Reference!O$17,0)</f>
        <v>635</v>
      </c>
      <c r="W1410" s="36">
        <f>ROUND((Reference!P$16*List!$H1410)+Reference!P$17,0)</f>
        <v>895</v>
      </c>
      <c r="X1410" s="36">
        <f>ROUND((Reference!Q$16*List!$H1410)+Reference!Q$17,0)</f>
        <v>447</v>
      </c>
      <c r="Y1410" s="37"/>
      <c r="Z1410" s="4" t="str">
        <f t="shared" si="43"/>
        <v>POLK, Minnesota</v>
      </c>
      <c r="AA1410" s="38" t="s">
        <v>710</v>
      </c>
      <c r="AB1410" s="38" t="s">
        <v>54</v>
      </c>
      <c r="AC1410" s="32" t="s">
        <v>4081</v>
      </c>
      <c r="AD1410" s="39"/>
      <c r="AE1410">
        <f t="shared" si="44"/>
        <v>0.82690000000000008</v>
      </c>
    </row>
    <row r="1411" spans="1:31" x14ac:dyDescent="0.35">
      <c r="A1411" s="28" t="s">
        <v>4240</v>
      </c>
      <c r="B1411" s="48" t="s">
        <v>4241</v>
      </c>
      <c r="C1411" s="49">
        <v>99924</v>
      </c>
      <c r="D1411" s="30" t="s">
        <v>148</v>
      </c>
      <c r="E1411" s="50" t="s">
        <v>714</v>
      </c>
      <c r="F1411" s="55" t="s">
        <v>4081</v>
      </c>
      <c r="G1411" s="33" t="s">
        <v>64</v>
      </c>
      <c r="H1411" s="52">
        <v>0.8972</v>
      </c>
      <c r="I1411" s="35">
        <f>ROUND((Reference!B$16*List!$H1411)+Reference!B$17,0)</f>
        <v>1038</v>
      </c>
      <c r="J1411" s="35">
        <f>ROUND((Reference!C$16*List!$H1411)+Reference!C$17,0)</f>
        <v>1548</v>
      </c>
      <c r="K1411" s="35">
        <f>ROUND((Reference!D$16*List!$H1411)+Reference!D$17,0)</f>
        <v>1855</v>
      </c>
      <c r="L1411" s="35">
        <f>ROUND((Reference!E$16*List!$H1411)+Reference!E$17,0)</f>
        <v>2293</v>
      </c>
      <c r="M1411" s="35">
        <f>ROUND((Reference!F$16*List!$H1411)+Reference!F$17,0)</f>
        <v>2389</v>
      </c>
      <c r="N1411" s="35">
        <f>ROUND((Reference!G$16*List!$H1411)+Reference!G$17,0)</f>
        <v>2705</v>
      </c>
      <c r="O1411" s="35">
        <f>ROUND((Reference!H$16*List!$H1411)+Reference!H$17,0)</f>
        <v>2808</v>
      </c>
      <c r="P1411" s="35">
        <f>ROUND((Reference!I$16*List!$H1411)+Reference!I$17,0)</f>
        <v>2919</v>
      </c>
      <c r="Q1411" s="35">
        <f>ROUND((Reference!J$16*List!$H1411)+Reference!J$17,0)</f>
        <v>3380</v>
      </c>
      <c r="R1411" s="35">
        <f>ROUND((Reference!K$16*List!$H1411)+Reference!K$17,0)</f>
        <v>3487</v>
      </c>
      <c r="S1411" s="35">
        <f>ROUND((Reference!L$16*List!$H1411)+Reference!L$17,0)</f>
        <v>3762</v>
      </c>
      <c r="T1411" s="35">
        <f>ROUND((Reference!M$16*List!$H1411)+Reference!M$17,0)</f>
        <v>4493</v>
      </c>
      <c r="U1411" s="35">
        <f>ROUND((Reference!N$16*List!$H1411)+Reference!N$17,0)</f>
        <v>18129</v>
      </c>
      <c r="V1411" s="36">
        <f>ROUND((Reference!O$16*List!$H1411)+Reference!O$17,0)</f>
        <v>674</v>
      </c>
      <c r="W1411" s="36">
        <f>ROUND((Reference!P$16*List!$H1411)+Reference!P$17,0)</f>
        <v>950</v>
      </c>
      <c r="X1411" s="36">
        <f>ROUND((Reference!Q$16*List!$H1411)+Reference!Q$17,0)</f>
        <v>475</v>
      </c>
      <c r="Y1411" s="37"/>
      <c r="Z1411" s="4" t="str">
        <f t="shared" si="43"/>
        <v>POPE, Minnesota</v>
      </c>
      <c r="AA1411" s="50" t="s">
        <v>714</v>
      </c>
      <c r="AB1411" s="38" t="s">
        <v>54</v>
      </c>
      <c r="AC1411" s="43" t="s">
        <v>4081</v>
      </c>
      <c r="AD1411" s="45"/>
      <c r="AE1411">
        <f t="shared" si="44"/>
        <v>0.8972</v>
      </c>
    </row>
    <row r="1412" spans="1:31" x14ac:dyDescent="0.35">
      <c r="A1412" s="28" t="s">
        <v>4242</v>
      </c>
      <c r="B1412" s="48" t="s">
        <v>4243</v>
      </c>
      <c r="C1412" s="49">
        <v>33460</v>
      </c>
      <c r="D1412" s="30" t="s">
        <v>4084</v>
      </c>
      <c r="E1412" s="50" t="s">
        <v>4244</v>
      </c>
      <c r="F1412" s="54" t="s">
        <v>4081</v>
      </c>
      <c r="G1412" s="33" t="s">
        <v>53</v>
      </c>
      <c r="H1412" s="34">
        <v>1.0760000000000001</v>
      </c>
      <c r="I1412" s="35">
        <f>ROUND((Reference!B$16*List!$H1412)+Reference!B$17,0)</f>
        <v>1191</v>
      </c>
      <c r="J1412" s="35">
        <f>ROUND((Reference!C$16*List!$H1412)+Reference!C$17,0)</f>
        <v>1777</v>
      </c>
      <c r="K1412" s="35">
        <f>ROUND((Reference!D$16*List!$H1412)+Reference!D$17,0)</f>
        <v>2129</v>
      </c>
      <c r="L1412" s="35">
        <f>ROUND((Reference!E$16*List!$H1412)+Reference!E$17,0)</f>
        <v>2632</v>
      </c>
      <c r="M1412" s="35">
        <f>ROUND((Reference!F$16*List!$H1412)+Reference!F$17,0)</f>
        <v>2742</v>
      </c>
      <c r="N1412" s="35">
        <f>ROUND((Reference!G$16*List!$H1412)+Reference!G$17,0)</f>
        <v>3104</v>
      </c>
      <c r="O1412" s="35">
        <f>ROUND((Reference!H$16*List!$H1412)+Reference!H$17,0)</f>
        <v>3223</v>
      </c>
      <c r="P1412" s="35">
        <f>ROUND((Reference!I$16*List!$H1412)+Reference!I$17,0)</f>
        <v>3350</v>
      </c>
      <c r="Q1412" s="35">
        <f>ROUND((Reference!J$16*List!$H1412)+Reference!J$17,0)</f>
        <v>3879</v>
      </c>
      <c r="R1412" s="35">
        <f>ROUND((Reference!K$16*List!$H1412)+Reference!K$17,0)</f>
        <v>4001</v>
      </c>
      <c r="S1412" s="35">
        <f>ROUND((Reference!L$16*List!$H1412)+Reference!L$17,0)</f>
        <v>4317</v>
      </c>
      <c r="T1412" s="35">
        <f>ROUND((Reference!M$16*List!$H1412)+Reference!M$17,0)</f>
        <v>5156</v>
      </c>
      <c r="U1412" s="35">
        <f>ROUND((Reference!N$16*List!$H1412)+Reference!N$17,0)</f>
        <v>20805</v>
      </c>
      <c r="V1412" s="36">
        <f>ROUND((Reference!O$16*List!$H1412)+Reference!O$17,0)</f>
        <v>773</v>
      </c>
      <c r="W1412" s="36">
        <f>ROUND((Reference!P$16*List!$H1412)+Reference!P$17,0)</f>
        <v>1090</v>
      </c>
      <c r="X1412" s="36">
        <f>ROUND((Reference!Q$16*List!$H1412)+Reference!Q$17,0)</f>
        <v>545</v>
      </c>
      <c r="Y1412" s="37"/>
      <c r="Z1412" s="4" t="str">
        <f t="shared" si="43"/>
        <v>RAMSEY, Minnesota</v>
      </c>
      <c r="AA1412" s="38" t="s">
        <v>4244</v>
      </c>
      <c r="AB1412" s="38" t="s">
        <v>54</v>
      </c>
      <c r="AC1412" s="32" t="s">
        <v>4081</v>
      </c>
      <c r="AD1412" s="39"/>
      <c r="AE1412">
        <f t="shared" si="44"/>
        <v>1.0760000000000001</v>
      </c>
    </row>
    <row r="1413" spans="1:31" x14ac:dyDescent="0.35">
      <c r="A1413" s="28" t="s">
        <v>4245</v>
      </c>
      <c r="B1413" s="48" t="s">
        <v>4246</v>
      </c>
      <c r="C1413" s="49">
        <v>99924</v>
      </c>
      <c r="D1413" s="30" t="s">
        <v>148</v>
      </c>
      <c r="E1413" s="50" t="s">
        <v>4247</v>
      </c>
      <c r="F1413" s="55" t="s">
        <v>4081</v>
      </c>
      <c r="G1413" s="33" t="s">
        <v>64</v>
      </c>
      <c r="H1413" s="52">
        <v>0.8972</v>
      </c>
      <c r="I1413" s="35">
        <f>ROUND((Reference!B$16*List!$H1413)+Reference!B$17,0)</f>
        <v>1038</v>
      </c>
      <c r="J1413" s="35">
        <f>ROUND((Reference!C$16*List!$H1413)+Reference!C$17,0)</f>
        <v>1548</v>
      </c>
      <c r="K1413" s="35">
        <f>ROUND((Reference!D$16*List!$H1413)+Reference!D$17,0)</f>
        <v>1855</v>
      </c>
      <c r="L1413" s="35">
        <f>ROUND((Reference!E$16*List!$H1413)+Reference!E$17,0)</f>
        <v>2293</v>
      </c>
      <c r="M1413" s="35">
        <f>ROUND((Reference!F$16*List!$H1413)+Reference!F$17,0)</f>
        <v>2389</v>
      </c>
      <c r="N1413" s="35">
        <f>ROUND((Reference!G$16*List!$H1413)+Reference!G$17,0)</f>
        <v>2705</v>
      </c>
      <c r="O1413" s="35">
        <f>ROUND((Reference!H$16*List!$H1413)+Reference!H$17,0)</f>
        <v>2808</v>
      </c>
      <c r="P1413" s="35">
        <f>ROUND((Reference!I$16*List!$H1413)+Reference!I$17,0)</f>
        <v>2919</v>
      </c>
      <c r="Q1413" s="35">
        <f>ROUND((Reference!J$16*List!$H1413)+Reference!J$17,0)</f>
        <v>3380</v>
      </c>
      <c r="R1413" s="35">
        <f>ROUND((Reference!K$16*List!$H1413)+Reference!K$17,0)</f>
        <v>3487</v>
      </c>
      <c r="S1413" s="35">
        <f>ROUND((Reference!L$16*List!$H1413)+Reference!L$17,0)</f>
        <v>3762</v>
      </c>
      <c r="T1413" s="35">
        <f>ROUND((Reference!M$16*List!$H1413)+Reference!M$17,0)</f>
        <v>4493</v>
      </c>
      <c r="U1413" s="35">
        <f>ROUND((Reference!N$16*List!$H1413)+Reference!N$17,0)</f>
        <v>18129</v>
      </c>
      <c r="V1413" s="36">
        <f>ROUND((Reference!O$16*List!$H1413)+Reference!O$17,0)</f>
        <v>674</v>
      </c>
      <c r="W1413" s="36">
        <f>ROUND((Reference!P$16*List!$H1413)+Reference!P$17,0)</f>
        <v>950</v>
      </c>
      <c r="X1413" s="36">
        <f>ROUND((Reference!Q$16*List!$H1413)+Reference!Q$17,0)</f>
        <v>475</v>
      </c>
      <c r="Y1413" s="37"/>
      <c r="Z1413" s="4" t="str">
        <f t="shared" si="43"/>
        <v>RED LAKE, Minnesota</v>
      </c>
      <c r="AA1413" s="50" t="s">
        <v>4247</v>
      </c>
      <c r="AB1413" s="38" t="s">
        <v>54</v>
      </c>
      <c r="AC1413" s="43" t="s">
        <v>4081</v>
      </c>
      <c r="AD1413" s="45"/>
      <c r="AE1413">
        <f t="shared" si="44"/>
        <v>0.8972</v>
      </c>
    </row>
    <row r="1414" spans="1:31" x14ac:dyDescent="0.35">
      <c r="A1414" s="28" t="s">
        <v>4248</v>
      </c>
      <c r="B1414" s="48" t="s">
        <v>4249</v>
      </c>
      <c r="C1414" s="51">
        <v>99924</v>
      </c>
      <c r="D1414" s="30" t="s">
        <v>148</v>
      </c>
      <c r="E1414" s="38" t="s">
        <v>4250</v>
      </c>
      <c r="F1414" s="55" t="s">
        <v>4081</v>
      </c>
      <c r="G1414" s="33" t="s">
        <v>64</v>
      </c>
      <c r="H1414" s="52">
        <v>0.8972</v>
      </c>
      <c r="I1414" s="35">
        <f>ROUND((Reference!B$16*List!$H1414)+Reference!B$17,0)</f>
        <v>1038</v>
      </c>
      <c r="J1414" s="35">
        <f>ROUND((Reference!C$16*List!$H1414)+Reference!C$17,0)</f>
        <v>1548</v>
      </c>
      <c r="K1414" s="35">
        <f>ROUND((Reference!D$16*List!$H1414)+Reference!D$17,0)</f>
        <v>1855</v>
      </c>
      <c r="L1414" s="35">
        <f>ROUND((Reference!E$16*List!$H1414)+Reference!E$17,0)</f>
        <v>2293</v>
      </c>
      <c r="M1414" s="35">
        <f>ROUND((Reference!F$16*List!$H1414)+Reference!F$17,0)</f>
        <v>2389</v>
      </c>
      <c r="N1414" s="35">
        <f>ROUND((Reference!G$16*List!$H1414)+Reference!G$17,0)</f>
        <v>2705</v>
      </c>
      <c r="O1414" s="35">
        <f>ROUND((Reference!H$16*List!$H1414)+Reference!H$17,0)</f>
        <v>2808</v>
      </c>
      <c r="P1414" s="35">
        <f>ROUND((Reference!I$16*List!$H1414)+Reference!I$17,0)</f>
        <v>2919</v>
      </c>
      <c r="Q1414" s="35">
        <f>ROUND((Reference!J$16*List!$H1414)+Reference!J$17,0)</f>
        <v>3380</v>
      </c>
      <c r="R1414" s="35">
        <f>ROUND((Reference!K$16*List!$H1414)+Reference!K$17,0)</f>
        <v>3487</v>
      </c>
      <c r="S1414" s="35">
        <f>ROUND((Reference!L$16*List!$H1414)+Reference!L$17,0)</f>
        <v>3762</v>
      </c>
      <c r="T1414" s="35">
        <f>ROUND((Reference!M$16*List!$H1414)+Reference!M$17,0)</f>
        <v>4493</v>
      </c>
      <c r="U1414" s="35">
        <f>ROUND((Reference!N$16*List!$H1414)+Reference!N$17,0)</f>
        <v>18129</v>
      </c>
      <c r="V1414" s="36">
        <f>ROUND((Reference!O$16*List!$H1414)+Reference!O$17,0)</f>
        <v>674</v>
      </c>
      <c r="W1414" s="36">
        <f>ROUND((Reference!P$16*List!$H1414)+Reference!P$17,0)</f>
        <v>950</v>
      </c>
      <c r="X1414" s="36">
        <f>ROUND((Reference!Q$16*List!$H1414)+Reference!Q$17,0)</f>
        <v>475</v>
      </c>
      <c r="Y1414" s="37"/>
      <c r="Z1414" s="4" t="str">
        <f t="shared" si="43"/>
        <v>REDWOOD, Minnesota</v>
      </c>
      <c r="AA1414" s="50" t="s">
        <v>4250</v>
      </c>
      <c r="AB1414" s="38" t="s">
        <v>54</v>
      </c>
      <c r="AC1414" s="43" t="s">
        <v>4081</v>
      </c>
      <c r="AD1414" s="45"/>
      <c r="AE1414">
        <f t="shared" si="44"/>
        <v>0.8972</v>
      </c>
    </row>
    <row r="1415" spans="1:31" x14ac:dyDescent="0.35">
      <c r="A1415" s="28" t="s">
        <v>4251</v>
      </c>
      <c r="B1415" s="48" t="s">
        <v>4252</v>
      </c>
      <c r="C1415" s="49">
        <v>99924</v>
      </c>
      <c r="D1415" s="30" t="s">
        <v>148</v>
      </c>
      <c r="E1415" s="50" t="s">
        <v>4253</v>
      </c>
      <c r="F1415" s="55" t="s">
        <v>4081</v>
      </c>
      <c r="G1415" s="33" t="s">
        <v>64</v>
      </c>
      <c r="H1415" s="52">
        <v>0.8972</v>
      </c>
      <c r="I1415" s="35">
        <f>ROUND((Reference!B$16*List!$H1415)+Reference!B$17,0)</f>
        <v>1038</v>
      </c>
      <c r="J1415" s="35">
        <f>ROUND((Reference!C$16*List!$H1415)+Reference!C$17,0)</f>
        <v>1548</v>
      </c>
      <c r="K1415" s="35">
        <f>ROUND((Reference!D$16*List!$H1415)+Reference!D$17,0)</f>
        <v>1855</v>
      </c>
      <c r="L1415" s="35">
        <f>ROUND((Reference!E$16*List!$H1415)+Reference!E$17,0)</f>
        <v>2293</v>
      </c>
      <c r="M1415" s="35">
        <f>ROUND((Reference!F$16*List!$H1415)+Reference!F$17,0)</f>
        <v>2389</v>
      </c>
      <c r="N1415" s="35">
        <f>ROUND((Reference!G$16*List!$H1415)+Reference!G$17,0)</f>
        <v>2705</v>
      </c>
      <c r="O1415" s="35">
        <f>ROUND((Reference!H$16*List!$H1415)+Reference!H$17,0)</f>
        <v>2808</v>
      </c>
      <c r="P1415" s="35">
        <f>ROUND((Reference!I$16*List!$H1415)+Reference!I$17,0)</f>
        <v>2919</v>
      </c>
      <c r="Q1415" s="35">
        <f>ROUND((Reference!J$16*List!$H1415)+Reference!J$17,0)</f>
        <v>3380</v>
      </c>
      <c r="R1415" s="35">
        <f>ROUND((Reference!K$16*List!$H1415)+Reference!K$17,0)</f>
        <v>3487</v>
      </c>
      <c r="S1415" s="35">
        <f>ROUND((Reference!L$16*List!$H1415)+Reference!L$17,0)</f>
        <v>3762</v>
      </c>
      <c r="T1415" s="35">
        <f>ROUND((Reference!M$16*List!$H1415)+Reference!M$17,0)</f>
        <v>4493</v>
      </c>
      <c r="U1415" s="35">
        <f>ROUND((Reference!N$16*List!$H1415)+Reference!N$17,0)</f>
        <v>18129</v>
      </c>
      <c r="V1415" s="36">
        <f>ROUND((Reference!O$16*List!$H1415)+Reference!O$17,0)</f>
        <v>674</v>
      </c>
      <c r="W1415" s="36">
        <f>ROUND((Reference!P$16*List!$H1415)+Reference!P$17,0)</f>
        <v>950</v>
      </c>
      <c r="X1415" s="36">
        <f>ROUND((Reference!Q$16*List!$H1415)+Reference!Q$17,0)</f>
        <v>475</v>
      </c>
      <c r="Y1415" s="37"/>
      <c r="Z1415" s="4" t="str">
        <f t="shared" si="43"/>
        <v>RENVILLE, Minnesota</v>
      </c>
      <c r="AA1415" s="50" t="s">
        <v>4253</v>
      </c>
      <c r="AB1415" s="38" t="s">
        <v>54</v>
      </c>
      <c r="AC1415" s="43" t="s">
        <v>4081</v>
      </c>
      <c r="AD1415" s="45"/>
      <c r="AE1415">
        <f t="shared" si="44"/>
        <v>0.8972</v>
      </c>
    </row>
    <row r="1416" spans="1:31" x14ac:dyDescent="0.35">
      <c r="A1416" s="28" t="s">
        <v>4254</v>
      </c>
      <c r="B1416" s="48" t="s">
        <v>4255</v>
      </c>
      <c r="C1416" s="49">
        <v>99924</v>
      </c>
      <c r="D1416" s="30" t="s">
        <v>148</v>
      </c>
      <c r="E1416" s="50" t="s">
        <v>3149</v>
      </c>
      <c r="F1416" s="55" t="s">
        <v>4081</v>
      </c>
      <c r="G1416" s="33" t="s">
        <v>64</v>
      </c>
      <c r="H1416" s="52">
        <v>0.8972</v>
      </c>
      <c r="I1416" s="35">
        <f>ROUND((Reference!B$16*List!$H1416)+Reference!B$17,0)</f>
        <v>1038</v>
      </c>
      <c r="J1416" s="35">
        <f>ROUND((Reference!C$16*List!$H1416)+Reference!C$17,0)</f>
        <v>1548</v>
      </c>
      <c r="K1416" s="35">
        <f>ROUND((Reference!D$16*List!$H1416)+Reference!D$17,0)</f>
        <v>1855</v>
      </c>
      <c r="L1416" s="35">
        <f>ROUND((Reference!E$16*List!$H1416)+Reference!E$17,0)</f>
        <v>2293</v>
      </c>
      <c r="M1416" s="35">
        <f>ROUND((Reference!F$16*List!$H1416)+Reference!F$17,0)</f>
        <v>2389</v>
      </c>
      <c r="N1416" s="35">
        <f>ROUND((Reference!G$16*List!$H1416)+Reference!G$17,0)</f>
        <v>2705</v>
      </c>
      <c r="O1416" s="35">
        <f>ROUND((Reference!H$16*List!$H1416)+Reference!H$17,0)</f>
        <v>2808</v>
      </c>
      <c r="P1416" s="35">
        <f>ROUND((Reference!I$16*List!$H1416)+Reference!I$17,0)</f>
        <v>2919</v>
      </c>
      <c r="Q1416" s="35">
        <f>ROUND((Reference!J$16*List!$H1416)+Reference!J$17,0)</f>
        <v>3380</v>
      </c>
      <c r="R1416" s="35">
        <f>ROUND((Reference!K$16*List!$H1416)+Reference!K$17,0)</f>
        <v>3487</v>
      </c>
      <c r="S1416" s="35">
        <f>ROUND((Reference!L$16*List!$H1416)+Reference!L$17,0)</f>
        <v>3762</v>
      </c>
      <c r="T1416" s="35">
        <f>ROUND((Reference!M$16*List!$H1416)+Reference!M$17,0)</f>
        <v>4493</v>
      </c>
      <c r="U1416" s="35">
        <f>ROUND((Reference!N$16*List!$H1416)+Reference!N$17,0)</f>
        <v>18129</v>
      </c>
      <c r="V1416" s="36">
        <f>ROUND((Reference!O$16*List!$H1416)+Reference!O$17,0)</f>
        <v>674</v>
      </c>
      <c r="W1416" s="36">
        <f>ROUND((Reference!P$16*List!$H1416)+Reference!P$17,0)</f>
        <v>950</v>
      </c>
      <c r="X1416" s="36">
        <f>ROUND((Reference!Q$16*List!$H1416)+Reference!Q$17,0)</f>
        <v>475</v>
      </c>
      <c r="Y1416" s="37"/>
      <c r="Z1416" s="4" t="str">
        <f t="shared" si="43"/>
        <v>RICE, Minnesota</v>
      </c>
      <c r="AA1416" s="50" t="s">
        <v>3149</v>
      </c>
      <c r="AB1416" s="38" t="s">
        <v>54</v>
      </c>
      <c r="AC1416" s="43" t="s">
        <v>4081</v>
      </c>
      <c r="AD1416" s="45"/>
      <c r="AE1416">
        <f t="shared" si="44"/>
        <v>0.8972</v>
      </c>
    </row>
    <row r="1417" spans="1:31" x14ac:dyDescent="0.35">
      <c r="A1417" s="28" t="s">
        <v>4256</v>
      </c>
      <c r="B1417" s="48" t="s">
        <v>4257</v>
      </c>
      <c r="C1417" s="49">
        <v>99924</v>
      </c>
      <c r="D1417" s="30" t="s">
        <v>148</v>
      </c>
      <c r="E1417" s="50" t="s">
        <v>4258</v>
      </c>
      <c r="F1417" s="55" t="s">
        <v>4081</v>
      </c>
      <c r="G1417" s="33" t="s">
        <v>64</v>
      </c>
      <c r="H1417" s="52">
        <v>0.8972</v>
      </c>
      <c r="I1417" s="35">
        <f>ROUND((Reference!B$16*List!$H1417)+Reference!B$17,0)</f>
        <v>1038</v>
      </c>
      <c r="J1417" s="35">
        <f>ROUND((Reference!C$16*List!$H1417)+Reference!C$17,0)</f>
        <v>1548</v>
      </c>
      <c r="K1417" s="35">
        <f>ROUND((Reference!D$16*List!$H1417)+Reference!D$17,0)</f>
        <v>1855</v>
      </c>
      <c r="L1417" s="35">
        <f>ROUND((Reference!E$16*List!$H1417)+Reference!E$17,0)</f>
        <v>2293</v>
      </c>
      <c r="M1417" s="35">
        <f>ROUND((Reference!F$16*List!$H1417)+Reference!F$17,0)</f>
        <v>2389</v>
      </c>
      <c r="N1417" s="35">
        <f>ROUND((Reference!G$16*List!$H1417)+Reference!G$17,0)</f>
        <v>2705</v>
      </c>
      <c r="O1417" s="35">
        <f>ROUND((Reference!H$16*List!$H1417)+Reference!H$17,0)</f>
        <v>2808</v>
      </c>
      <c r="P1417" s="35">
        <f>ROUND((Reference!I$16*List!$H1417)+Reference!I$17,0)</f>
        <v>2919</v>
      </c>
      <c r="Q1417" s="35">
        <f>ROUND((Reference!J$16*List!$H1417)+Reference!J$17,0)</f>
        <v>3380</v>
      </c>
      <c r="R1417" s="35">
        <f>ROUND((Reference!K$16*List!$H1417)+Reference!K$17,0)</f>
        <v>3487</v>
      </c>
      <c r="S1417" s="35">
        <f>ROUND((Reference!L$16*List!$H1417)+Reference!L$17,0)</f>
        <v>3762</v>
      </c>
      <c r="T1417" s="35">
        <f>ROUND((Reference!M$16*List!$H1417)+Reference!M$17,0)</f>
        <v>4493</v>
      </c>
      <c r="U1417" s="35">
        <f>ROUND((Reference!N$16*List!$H1417)+Reference!N$17,0)</f>
        <v>18129</v>
      </c>
      <c r="V1417" s="36">
        <f>ROUND((Reference!O$16*List!$H1417)+Reference!O$17,0)</f>
        <v>674</v>
      </c>
      <c r="W1417" s="36">
        <f>ROUND((Reference!P$16*List!$H1417)+Reference!P$17,0)</f>
        <v>950</v>
      </c>
      <c r="X1417" s="36">
        <f>ROUND((Reference!Q$16*List!$H1417)+Reference!Q$17,0)</f>
        <v>475</v>
      </c>
      <c r="Y1417" s="37"/>
      <c r="Z1417" s="4" t="str">
        <f t="shared" si="43"/>
        <v>ROCK, Minnesota</v>
      </c>
      <c r="AA1417" s="50" t="s">
        <v>4258</v>
      </c>
      <c r="AB1417" s="38" t="s">
        <v>54</v>
      </c>
      <c r="AC1417" s="43" t="s">
        <v>4081</v>
      </c>
      <c r="AD1417" s="45"/>
      <c r="AE1417">
        <f t="shared" si="44"/>
        <v>0.8972</v>
      </c>
    </row>
    <row r="1418" spans="1:31" x14ac:dyDescent="0.35">
      <c r="A1418" s="28" t="s">
        <v>4259</v>
      </c>
      <c r="B1418" s="48" t="s">
        <v>4260</v>
      </c>
      <c r="C1418" s="49">
        <v>99924</v>
      </c>
      <c r="D1418" s="30" t="s">
        <v>148</v>
      </c>
      <c r="E1418" s="50" t="s">
        <v>4261</v>
      </c>
      <c r="F1418" s="55" t="s">
        <v>4081</v>
      </c>
      <c r="G1418" s="33" t="s">
        <v>64</v>
      </c>
      <c r="H1418" s="52">
        <v>0.8972</v>
      </c>
      <c r="I1418" s="35">
        <f>ROUND((Reference!B$16*List!$H1418)+Reference!B$17,0)</f>
        <v>1038</v>
      </c>
      <c r="J1418" s="35">
        <f>ROUND((Reference!C$16*List!$H1418)+Reference!C$17,0)</f>
        <v>1548</v>
      </c>
      <c r="K1418" s="35">
        <f>ROUND((Reference!D$16*List!$H1418)+Reference!D$17,0)</f>
        <v>1855</v>
      </c>
      <c r="L1418" s="35">
        <f>ROUND((Reference!E$16*List!$H1418)+Reference!E$17,0)</f>
        <v>2293</v>
      </c>
      <c r="M1418" s="35">
        <f>ROUND((Reference!F$16*List!$H1418)+Reference!F$17,0)</f>
        <v>2389</v>
      </c>
      <c r="N1418" s="35">
        <f>ROUND((Reference!G$16*List!$H1418)+Reference!G$17,0)</f>
        <v>2705</v>
      </c>
      <c r="O1418" s="35">
        <f>ROUND((Reference!H$16*List!$H1418)+Reference!H$17,0)</f>
        <v>2808</v>
      </c>
      <c r="P1418" s="35">
        <f>ROUND((Reference!I$16*List!$H1418)+Reference!I$17,0)</f>
        <v>2919</v>
      </c>
      <c r="Q1418" s="35">
        <f>ROUND((Reference!J$16*List!$H1418)+Reference!J$17,0)</f>
        <v>3380</v>
      </c>
      <c r="R1418" s="35">
        <f>ROUND((Reference!K$16*List!$H1418)+Reference!K$17,0)</f>
        <v>3487</v>
      </c>
      <c r="S1418" s="35">
        <f>ROUND((Reference!L$16*List!$H1418)+Reference!L$17,0)</f>
        <v>3762</v>
      </c>
      <c r="T1418" s="35">
        <f>ROUND((Reference!M$16*List!$H1418)+Reference!M$17,0)</f>
        <v>4493</v>
      </c>
      <c r="U1418" s="35">
        <f>ROUND((Reference!N$16*List!$H1418)+Reference!N$17,0)</f>
        <v>18129</v>
      </c>
      <c r="V1418" s="36">
        <f>ROUND((Reference!O$16*List!$H1418)+Reference!O$17,0)</f>
        <v>674</v>
      </c>
      <c r="W1418" s="36">
        <f>ROUND((Reference!P$16*List!$H1418)+Reference!P$17,0)</f>
        <v>950</v>
      </c>
      <c r="X1418" s="36">
        <f>ROUND((Reference!Q$16*List!$H1418)+Reference!Q$17,0)</f>
        <v>475</v>
      </c>
      <c r="Y1418" s="37"/>
      <c r="Z1418" s="4" t="str">
        <f t="shared" si="43"/>
        <v>ROSEAU, Minnesota</v>
      </c>
      <c r="AA1418" s="50" t="s">
        <v>4261</v>
      </c>
      <c r="AB1418" s="38" t="s">
        <v>54</v>
      </c>
      <c r="AC1418" s="43" t="s">
        <v>4081</v>
      </c>
      <c r="AD1418" s="45"/>
      <c r="AE1418">
        <f t="shared" si="44"/>
        <v>0.8972</v>
      </c>
    </row>
    <row r="1419" spans="1:31" x14ac:dyDescent="0.35">
      <c r="A1419" s="28" t="s">
        <v>4262</v>
      </c>
      <c r="B1419" s="48" t="s">
        <v>4263</v>
      </c>
      <c r="C1419" s="49">
        <v>20260</v>
      </c>
      <c r="D1419" s="30" t="s">
        <v>673</v>
      </c>
      <c r="E1419" s="50" t="s">
        <v>4264</v>
      </c>
      <c r="F1419" s="54" t="s">
        <v>4081</v>
      </c>
      <c r="G1419" s="33" t="s">
        <v>53</v>
      </c>
      <c r="H1419" s="34">
        <v>0.9768</v>
      </c>
      <c r="I1419" s="35">
        <f>ROUND((Reference!B$16*List!$H1419)+Reference!B$17,0)</f>
        <v>1106</v>
      </c>
      <c r="J1419" s="35">
        <f>ROUND((Reference!C$16*List!$H1419)+Reference!C$17,0)</f>
        <v>1650</v>
      </c>
      <c r="K1419" s="35">
        <f>ROUND((Reference!D$16*List!$H1419)+Reference!D$17,0)</f>
        <v>1977</v>
      </c>
      <c r="L1419" s="35">
        <f>ROUND((Reference!E$16*List!$H1419)+Reference!E$17,0)</f>
        <v>2444</v>
      </c>
      <c r="M1419" s="35">
        <f>ROUND((Reference!F$16*List!$H1419)+Reference!F$17,0)</f>
        <v>2546</v>
      </c>
      <c r="N1419" s="35">
        <f>ROUND((Reference!G$16*List!$H1419)+Reference!G$17,0)</f>
        <v>2883</v>
      </c>
      <c r="O1419" s="35">
        <f>ROUND((Reference!H$16*List!$H1419)+Reference!H$17,0)</f>
        <v>2993</v>
      </c>
      <c r="P1419" s="35">
        <f>ROUND((Reference!I$16*List!$H1419)+Reference!I$17,0)</f>
        <v>3111</v>
      </c>
      <c r="Q1419" s="35">
        <f>ROUND((Reference!J$16*List!$H1419)+Reference!J$17,0)</f>
        <v>3602</v>
      </c>
      <c r="R1419" s="35">
        <f>ROUND((Reference!K$16*List!$H1419)+Reference!K$17,0)</f>
        <v>3716</v>
      </c>
      <c r="S1419" s="35">
        <f>ROUND((Reference!L$16*List!$H1419)+Reference!L$17,0)</f>
        <v>4009</v>
      </c>
      <c r="T1419" s="35">
        <f>ROUND((Reference!M$16*List!$H1419)+Reference!M$17,0)</f>
        <v>4788</v>
      </c>
      <c r="U1419" s="35">
        <f>ROUND((Reference!N$16*List!$H1419)+Reference!N$17,0)</f>
        <v>19320</v>
      </c>
      <c r="V1419" s="36">
        <f>ROUND((Reference!O$16*List!$H1419)+Reference!O$17,0)</f>
        <v>718</v>
      </c>
      <c r="W1419" s="36">
        <f>ROUND((Reference!P$16*List!$H1419)+Reference!P$17,0)</f>
        <v>1012</v>
      </c>
      <c r="X1419" s="36">
        <f>ROUND((Reference!Q$16*List!$H1419)+Reference!Q$17,0)</f>
        <v>506</v>
      </c>
      <c r="Y1419" s="37"/>
      <c r="Z1419" s="4" t="str">
        <f t="shared" si="43"/>
        <v>ST. LOUIS, Minnesota</v>
      </c>
      <c r="AA1419" s="38" t="s">
        <v>4264</v>
      </c>
      <c r="AB1419" s="38" t="s">
        <v>54</v>
      </c>
      <c r="AC1419" s="32" t="s">
        <v>4081</v>
      </c>
      <c r="AD1419" s="39"/>
      <c r="AE1419">
        <f t="shared" si="44"/>
        <v>0.9768</v>
      </c>
    </row>
    <row r="1420" spans="1:31" x14ac:dyDescent="0.35">
      <c r="A1420" s="28" t="s">
        <v>4265</v>
      </c>
      <c r="B1420" s="48" t="s">
        <v>4266</v>
      </c>
      <c r="C1420" s="51">
        <v>33460</v>
      </c>
      <c r="D1420" s="30" t="s">
        <v>4084</v>
      </c>
      <c r="E1420" s="38" t="s">
        <v>736</v>
      </c>
      <c r="F1420" s="54" t="s">
        <v>4081</v>
      </c>
      <c r="G1420" s="33" t="s">
        <v>53</v>
      </c>
      <c r="H1420" s="34">
        <v>1.0760000000000001</v>
      </c>
      <c r="I1420" s="35">
        <f>ROUND((Reference!B$16*List!$H1420)+Reference!B$17,0)</f>
        <v>1191</v>
      </c>
      <c r="J1420" s="35">
        <f>ROUND((Reference!C$16*List!$H1420)+Reference!C$17,0)</f>
        <v>1777</v>
      </c>
      <c r="K1420" s="35">
        <f>ROUND((Reference!D$16*List!$H1420)+Reference!D$17,0)</f>
        <v>2129</v>
      </c>
      <c r="L1420" s="35">
        <f>ROUND((Reference!E$16*List!$H1420)+Reference!E$17,0)</f>
        <v>2632</v>
      </c>
      <c r="M1420" s="35">
        <f>ROUND((Reference!F$16*List!$H1420)+Reference!F$17,0)</f>
        <v>2742</v>
      </c>
      <c r="N1420" s="35">
        <f>ROUND((Reference!G$16*List!$H1420)+Reference!G$17,0)</f>
        <v>3104</v>
      </c>
      <c r="O1420" s="35">
        <f>ROUND((Reference!H$16*List!$H1420)+Reference!H$17,0)</f>
        <v>3223</v>
      </c>
      <c r="P1420" s="35">
        <f>ROUND((Reference!I$16*List!$H1420)+Reference!I$17,0)</f>
        <v>3350</v>
      </c>
      <c r="Q1420" s="35">
        <f>ROUND((Reference!J$16*List!$H1420)+Reference!J$17,0)</f>
        <v>3879</v>
      </c>
      <c r="R1420" s="35">
        <f>ROUND((Reference!K$16*List!$H1420)+Reference!K$17,0)</f>
        <v>4001</v>
      </c>
      <c r="S1420" s="35">
        <f>ROUND((Reference!L$16*List!$H1420)+Reference!L$17,0)</f>
        <v>4317</v>
      </c>
      <c r="T1420" s="35">
        <f>ROUND((Reference!M$16*List!$H1420)+Reference!M$17,0)</f>
        <v>5156</v>
      </c>
      <c r="U1420" s="35">
        <f>ROUND((Reference!N$16*List!$H1420)+Reference!N$17,0)</f>
        <v>20805</v>
      </c>
      <c r="V1420" s="36">
        <f>ROUND((Reference!O$16*List!$H1420)+Reference!O$17,0)</f>
        <v>773</v>
      </c>
      <c r="W1420" s="36">
        <f>ROUND((Reference!P$16*List!$H1420)+Reference!P$17,0)</f>
        <v>1090</v>
      </c>
      <c r="X1420" s="36">
        <f>ROUND((Reference!Q$16*List!$H1420)+Reference!Q$17,0)</f>
        <v>545</v>
      </c>
      <c r="Y1420" s="37"/>
      <c r="Z1420" s="4" t="str">
        <f t="shared" si="43"/>
        <v>SCOTT, Minnesota</v>
      </c>
      <c r="AA1420" s="38" t="s">
        <v>736</v>
      </c>
      <c r="AB1420" s="38" t="s">
        <v>54</v>
      </c>
      <c r="AC1420" s="32" t="s">
        <v>4081</v>
      </c>
      <c r="AD1420" s="39"/>
      <c r="AE1420">
        <f t="shared" si="44"/>
        <v>1.0760000000000001</v>
      </c>
    </row>
    <row r="1421" spans="1:31" x14ac:dyDescent="0.35">
      <c r="A1421" s="28" t="s">
        <v>4267</v>
      </c>
      <c r="B1421" s="48" t="s">
        <v>4268</v>
      </c>
      <c r="C1421" s="49">
        <v>33460</v>
      </c>
      <c r="D1421" s="30" t="s">
        <v>4084</v>
      </c>
      <c r="E1421" s="50" t="s">
        <v>4269</v>
      </c>
      <c r="F1421" s="54" t="s">
        <v>4081</v>
      </c>
      <c r="G1421" s="33" t="s">
        <v>53</v>
      </c>
      <c r="H1421" s="34">
        <v>1.0760000000000001</v>
      </c>
      <c r="I1421" s="35">
        <f>ROUND((Reference!B$16*List!$H1421)+Reference!B$17,0)</f>
        <v>1191</v>
      </c>
      <c r="J1421" s="35">
        <f>ROUND((Reference!C$16*List!$H1421)+Reference!C$17,0)</f>
        <v>1777</v>
      </c>
      <c r="K1421" s="35">
        <f>ROUND((Reference!D$16*List!$H1421)+Reference!D$17,0)</f>
        <v>2129</v>
      </c>
      <c r="L1421" s="35">
        <f>ROUND((Reference!E$16*List!$H1421)+Reference!E$17,0)</f>
        <v>2632</v>
      </c>
      <c r="M1421" s="35">
        <f>ROUND((Reference!F$16*List!$H1421)+Reference!F$17,0)</f>
        <v>2742</v>
      </c>
      <c r="N1421" s="35">
        <f>ROUND((Reference!G$16*List!$H1421)+Reference!G$17,0)</f>
        <v>3104</v>
      </c>
      <c r="O1421" s="35">
        <f>ROUND((Reference!H$16*List!$H1421)+Reference!H$17,0)</f>
        <v>3223</v>
      </c>
      <c r="P1421" s="35">
        <f>ROUND((Reference!I$16*List!$H1421)+Reference!I$17,0)</f>
        <v>3350</v>
      </c>
      <c r="Q1421" s="35">
        <f>ROUND((Reference!J$16*List!$H1421)+Reference!J$17,0)</f>
        <v>3879</v>
      </c>
      <c r="R1421" s="35">
        <f>ROUND((Reference!K$16*List!$H1421)+Reference!K$17,0)</f>
        <v>4001</v>
      </c>
      <c r="S1421" s="35">
        <f>ROUND((Reference!L$16*List!$H1421)+Reference!L$17,0)</f>
        <v>4317</v>
      </c>
      <c r="T1421" s="35">
        <f>ROUND((Reference!M$16*List!$H1421)+Reference!M$17,0)</f>
        <v>5156</v>
      </c>
      <c r="U1421" s="35">
        <f>ROUND((Reference!N$16*List!$H1421)+Reference!N$17,0)</f>
        <v>20805</v>
      </c>
      <c r="V1421" s="36">
        <f>ROUND((Reference!O$16*List!$H1421)+Reference!O$17,0)</f>
        <v>773</v>
      </c>
      <c r="W1421" s="36">
        <f>ROUND((Reference!P$16*List!$H1421)+Reference!P$17,0)</f>
        <v>1090</v>
      </c>
      <c r="X1421" s="36">
        <f>ROUND((Reference!Q$16*List!$H1421)+Reference!Q$17,0)</f>
        <v>545</v>
      </c>
      <c r="Y1421" s="37"/>
      <c r="Z1421" s="4" t="str">
        <f t="shared" si="43"/>
        <v>SHERBURNE, Minnesota</v>
      </c>
      <c r="AA1421" s="38" t="s">
        <v>4269</v>
      </c>
      <c r="AB1421" s="38" t="s">
        <v>54</v>
      </c>
      <c r="AC1421" s="32" t="s">
        <v>4081</v>
      </c>
      <c r="AD1421" s="39"/>
      <c r="AE1421">
        <f t="shared" si="44"/>
        <v>1.0760000000000001</v>
      </c>
    </row>
    <row r="1422" spans="1:31" x14ac:dyDescent="0.35">
      <c r="A1422" s="28" t="s">
        <v>4270</v>
      </c>
      <c r="B1422" s="48" t="s">
        <v>4271</v>
      </c>
      <c r="C1422" s="49">
        <v>99924</v>
      </c>
      <c r="D1422" s="30" t="s">
        <v>148</v>
      </c>
      <c r="E1422" s="50" t="s">
        <v>4272</v>
      </c>
      <c r="F1422" s="54" t="s">
        <v>4081</v>
      </c>
      <c r="G1422" s="33" t="s">
        <v>64</v>
      </c>
      <c r="H1422" s="34">
        <v>0.8972</v>
      </c>
      <c r="I1422" s="35">
        <f>ROUND((Reference!B$16*List!$H1422)+Reference!B$17,0)</f>
        <v>1038</v>
      </c>
      <c r="J1422" s="35">
        <f>ROUND((Reference!C$16*List!$H1422)+Reference!C$17,0)</f>
        <v>1548</v>
      </c>
      <c r="K1422" s="35">
        <f>ROUND((Reference!D$16*List!$H1422)+Reference!D$17,0)</f>
        <v>1855</v>
      </c>
      <c r="L1422" s="35">
        <f>ROUND((Reference!E$16*List!$H1422)+Reference!E$17,0)</f>
        <v>2293</v>
      </c>
      <c r="M1422" s="35">
        <f>ROUND((Reference!F$16*List!$H1422)+Reference!F$17,0)</f>
        <v>2389</v>
      </c>
      <c r="N1422" s="35">
        <f>ROUND((Reference!G$16*List!$H1422)+Reference!G$17,0)</f>
        <v>2705</v>
      </c>
      <c r="O1422" s="35">
        <f>ROUND((Reference!H$16*List!$H1422)+Reference!H$17,0)</f>
        <v>2808</v>
      </c>
      <c r="P1422" s="35">
        <f>ROUND((Reference!I$16*List!$H1422)+Reference!I$17,0)</f>
        <v>2919</v>
      </c>
      <c r="Q1422" s="35">
        <f>ROUND((Reference!J$16*List!$H1422)+Reference!J$17,0)</f>
        <v>3380</v>
      </c>
      <c r="R1422" s="35">
        <f>ROUND((Reference!K$16*List!$H1422)+Reference!K$17,0)</f>
        <v>3487</v>
      </c>
      <c r="S1422" s="35">
        <f>ROUND((Reference!L$16*List!$H1422)+Reference!L$17,0)</f>
        <v>3762</v>
      </c>
      <c r="T1422" s="35">
        <f>ROUND((Reference!M$16*List!$H1422)+Reference!M$17,0)</f>
        <v>4493</v>
      </c>
      <c r="U1422" s="35">
        <f>ROUND((Reference!N$16*List!$H1422)+Reference!N$17,0)</f>
        <v>18129</v>
      </c>
      <c r="V1422" s="36">
        <f>ROUND((Reference!O$16*List!$H1422)+Reference!O$17,0)</f>
        <v>674</v>
      </c>
      <c r="W1422" s="36">
        <f>ROUND((Reference!P$16*List!$H1422)+Reference!P$17,0)</f>
        <v>950</v>
      </c>
      <c r="X1422" s="36">
        <f>ROUND((Reference!Q$16*List!$H1422)+Reference!Q$17,0)</f>
        <v>475</v>
      </c>
      <c r="Y1422" s="37"/>
      <c r="Z1422" s="4" t="str">
        <f t="shared" si="43"/>
        <v>SIBLEY, Minnesota</v>
      </c>
      <c r="AA1422" s="38" t="s">
        <v>4272</v>
      </c>
      <c r="AB1422" s="38" t="s">
        <v>54</v>
      </c>
      <c r="AC1422" s="32" t="s">
        <v>4081</v>
      </c>
      <c r="AD1422" s="39"/>
      <c r="AE1422">
        <f t="shared" si="44"/>
        <v>0.8972</v>
      </c>
    </row>
    <row r="1423" spans="1:31" x14ac:dyDescent="0.35">
      <c r="A1423" s="28" t="s">
        <v>4273</v>
      </c>
      <c r="B1423" s="48" t="s">
        <v>4274</v>
      </c>
      <c r="C1423" s="49">
        <v>41060</v>
      </c>
      <c r="D1423" s="30" t="s">
        <v>1505</v>
      </c>
      <c r="E1423" s="50" t="s">
        <v>4275</v>
      </c>
      <c r="F1423" s="54" t="s">
        <v>4081</v>
      </c>
      <c r="G1423" s="33" t="s">
        <v>53</v>
      </c>
      <c r="H1423" s="34">
        <v>0.9274</v>
      </c>
      <c r="I1423" s="35">
        <f>ROUND((Reference!B$16*List!$H1423)+Reference!B$17,0)</f>
        <v>1064</v>
      </c>
      <c r="J1423" s="35">
        <f>ROUND((Reference!C$16*List!$H1423)+Reference!C$17,0)</f>
        <v>1587</v>
      </c>
      <c r="K1423" s="35">
        <f>ROUND((Reference!D$16*List!$H1423)+Reference!D$17,0)</f>
        <v>1902</v>
      </c>
      <c r="L1423" s="35">
        <f>ROUND((Reference!E$16*List!$H1423)+Reference!E$17,0)</f>
        <v>2351</v>
      </c>
      <c r="M1423" s="35">
        <f>ROUND((Reference!F$16*List!$H1423)+Reference!F$17,0)</f>
        <v>2449</v>
      </c>
      <c r="N1423" s="35">
        <f>ROUND((Reference!G$16*List!$H1423)+Reference!G$17,0)</f>
        <v>2772</v>
      </c>
      <c r="O1423" s="35">
        <f>ROUND((Reference!H$16*List!$H1423)+Reference!H$17,0)</f>
        <v>2878</v>
      </c>
      <c r="P1423" s="35">
        <f>ROUND((Reference!I$16*List!$H1423)+Reference!I$17,0)</f>
        <v>2992</v>
      </c>
      <c r="Q1423" s="35">
        <f>ROUND((Reference!J$16*List!$H1423)+Reference!J$17,0)</f>
        <v>3464</v>
      </c>
      <c r="R1423" s="35">
        <f>ROUND((Reference!K$16*List!$H1423)+Reference!K$17,0)</f>
        <v>3574</v>
      </c>
      <c r="S1423" s="35">
        <f>ROUND((Reference!L$16*List!$H1423)+Reference!L$17,0)</f>
        <v>3856</v>
      </c>
      <c r="T1423" s="35">
        <f>ROUND((Reference!M$16*List!$H1423)+Reference!M$17,0)</f>
        <v>4605</v>
      </c>
      <c r="U1423" s="35">
        <f>ROUND((Reference!N$16*List!$H1423)+Reference!N$17,0)</f>
        <v>18581</v>
      </c>
      <c r="V1423" s="36">
        <f>ROUND((Reference!O$16*List!$H1423)+Reference!O$17,0)</f>
        <v>691</v>
      </c>
      <c r="W1423" s="36">
        <f>ROUND((Reference!P$16*List!$H1423)+Reference!P$17,0)</f>
        <v>973</v>
      </c>
      <c r="X1423" s="36">
        <f>ROUND((Reference!Q$16*List!$H1423)+Reference!Q$17,0)</f>
        <v>487</v>
      </c>
      <c r="Y1423" s="37"/>
      <c r="Z1423" s="4" t="str">
        <f t="shared" ref="Z1423:Z1486" si="45">CONCATENATE(AA1423, AB1423, AC1423)</f>
        <v>STEARNS, Minnesota</v>
      </c>
      <c r="AA1423" s="38" t="s">
        <v>4275</v>
      </c>
      <c r="AB1423" s="38" t="s">
        <v>54</v>
      </c>
      <c r="AC1423" s="32" t="s">
        <v>4081</v>
      </c>
      <c r="AD1423" s="39"/>
      <c r="AE1423">
        <f t="shared" ref="AE1423:AE1486" si="46">IFERROR(INDEX($AH:$AH,MATCH($C1423,$AF:$AF,0)),"")</f>
        <v>0.9274</v>
      </c>
    </row>
    <row r="1424" spans="1:31" x14ac:dyDescent="0.35">
      <c r="A1424" s="28" t="s">
        <v>4276</v>
      </c>
      <c r="B1424" s="48" t="s">
        <v>4277</v>
      </c>
      <c r="C1424" s="49">
        <v>99924</v>
      </c>
      <c r="D1424" s="30" t="s">
        <v>148</v>
      </c>
      <c r="E1424" s="50" t="s">
        <v>4278</v>
      </c>
      <c r="F1424" s="55" t="s">
        <v>4081</v>
      </c>
      <c r="G1424" s="33" t="s">
        <v>64</v>
      </c>
      <c r="H1424" s="52">
        <v>0.8972</v>
      </c>
      <c r="I1424" s="35">
        <f>ROUND((Reference!B$16*List!$H1424)+Reference!B$17,0)</f>
        <v>1038</v>
      </c>
      <c r="J1424" s="35">
        <f>ROUND((Reference!C$16*List!$H1424)+Reference!C$17,0)</f>
        <v>1548</v>
      </c>
      <c r="K1424" s="35">
        <f>ROUND((Reference!D$16*List!$H1424)+Reference!D$17,0)</f>
        <v>1855</v>
      </c>
      <c r="L1424" s="35">
        <f>ROUND((Reference!E$16*List!$H1424)+Reference!E$17,0)</f>
        <v>2293</v>
      </c>
      <c r="M1424" s="35">
        <f>ROUND((Reference!F$16*List!$H1424)+Reference!F$17,0)</f>
        <v>2389</v>
      </c>
      <c r="N1424" s="35">
        <f>ROUND((Reference!G$16*List!$H1424)+Reference!G$17,0)</f>
        <v>2705</v>
      </c>
      <c r="O1424" s="35">
        <f>ROUND((Reference!H$16*List!$H1424)+Reference!H$17,0)</f>
        <v>2808</v>
      </c>
      <c r="P1424" s="35">
        <f>ROUND((Reference!I$16*List!$H1424)+Reference!I$17,0)</f>
        <v>2919</v>
      </c>
      <c r="Q1424" s="35">
        <f>ROUND((Reference!J$16*List!$H1424)+Reference!J$17,0)</f>
        <v>3380</v>
      </c>
      <c r="R1424" s="35">
        <f>ROUND((Reference!K$16*List!$H1424)+Reference!K$17,0)</f>
        <v>3487</v>
      </c>
      <c r="S1424" s="35">
        <f>ROUND((Reference!L$16*List!$H1424)+Reference!L$17,0)</f>
        <v>3762</v>
      </c>
      <c r="T1424" s="35">
        <f>ROUND((Reference!M$16*List!$H1424)+Reference!M$17,0)</f>
        <v>4493</v>
      </c>
      <c r="U1424" s="35">
        <f>ROUND((Reference!N$16*List!$H1424)+Reference!N$17,0)</f>
        <v>18129</v>
      </c>
      <c r="V1424" s="36">
        <f>ROUND((Reference!O$16*List!$H1424)+Reference!O$17,0)</f>
        <v>674</v>
      </c>
      <c r="W1424" s="36">
        <f>ROUND((Reference!P$16*List!$H1424)+Reference!P$17,0)</f>
        <v>950</v>
      </c>
      <c r="X1424" s="36">
        <f>ROUND((Reference!Q$16*List!$H1424)+Reference!Q$17,0)</f>
        <v>475</v>
      </c>
      <c r="Y1424" s="37"/>
      <c r="Z1424" s="4" t="str">
        <f t="shared" si="45"/>
        <v>STEELE, Minnesota</v>
      </c>
      <c r="AA1424" s="50" t="s">
        <v>4278</v>
      </c>
      <c r="AB1424" s="38" t="s">
        <v>54</v>
      </c>
      <c r="AC1424" s="43" t="s">
        <v>4081</v>
      </c>
      <c r="AD1424" s="45"/>
      <c r="AE1424">
        <f t="shared" si="46"/>
        <v>0.8972</v>
      </c>
    </row>
    <row r="1425" spans="1:31" x14ac:dyDescent="0.35">
      <c r="A1425" s="28" t="s">
        <v>4279</v>
      </c>
      <c r="B1425" s="48" t="s">
        <v>4280</v>
      </c>
      <c r="C1425" s="49">
        <v>99924</v>
      </c>
      <c r="D1425" s="30" t="s">
        <v>148</v>
      </c>
      <c r="E1425" s="50" t="s">
        <v>3189</v>
      </c>
      <c r="F1425" s="55" t="s">
        <v>4081</v>
      </c>
      <c r="G1425" s="33" t="s">
        <v>64</v>
      </c>
      <c r="H1425" s="52">
        <v>0.8972</v>
      </c>
      <c r="I1425" s="35">
        <f>ROUND((Reference!B$16*List!$H1425)+Reference!B$17,0)</f>
        <v>1038</v>
      </c>
      <c r="J1425" s="35">
        <f>ROUND((Reference!C$16*List!$H1425)+Reference!C$17,0)</f>
        <v>1548</v>
      </c>
      <c r="K1425" s="35">
        <f>ROUND((Reference!D$16*List!$H1425)+Reference!D$17,0)</f>
        <v>1855</v>
      </c>
      <c r="L1425" s="35">
        <f>ROUND((Reference!E$16*List!$H1425)+Reference!E$17,0)</f>
        <v>2293</v>
      </c>
      <c r="M1425" s="35">
        <f>ROUND((Reference!F$16*List!$H1425)+Reference!F$17,0)</f>
        <v>2389</v>
      </c>
      <c r="N1425" s="35">
        <f>ROUND((Reference!G$16*List!$H1425)+Reference!G$17,0)</f>
        <v>2705</v>
      </c>
      <c r="O1425" s="35">
        <f>ROUND((Reference!H$16*List!$H1425)+Reference!H$17,0)</f>
        <v>2808</v>
      </c>
      <c r="P1425" s="35">
        <f>ROUND((Reference!I$16*List!$H1425)+Reference!I$17,0)</f>
        <v>2919</v>
      </c>
      <c r="Q1425" s="35">
        <f>ROUND((Reference!J$16*List!$H1425)+Reference!J$17,0)</f>
        <v>3380</v>
      </c>
      <c r="R1425" s="35">
        <f>ROUND((Reference!K$16*List!$H1425)+Reference!K$17,0)</f>
        <v>3487</v>
      </c>
      <c r="S1425" s="35">
        <f>ROUND((Reference!L$16*List!$H1425)+Reference!L$17,0)</f>
        <v>3762</v>
      </c>
      <c r="T1425" s="35">
        <f>ROUND((Reference!M$16*List!$H1425)+Reference!M$17,0)</f>
        <v>4493</v>
      </c>
      <c r="U1425" s="35">
        <f>ROUND((Reference!N$16*List!$H1425)+Reference!N$17,0)</f>
        <v>18129</v>
      </c>
      <c r="V1425" s="36">
        <f>ROUND((Reference!O$16*List!$H1425)+Reference!O$17,0)</f>
        <v>674</v>
      </c>
      <c r="W1425" s="36">
        <f>ROUND((Reference!P$16*List!$H1425)+Reference!P$17,0)</f>
        <v>950</v>
      </c>
      <c r="X1425" s="36">
        <f>ROUND((Reference!Q$16*List!$H1425)+Reference!Q$17,0)</f>
        <v>475</v>
      </c>
      <c r="Y1425" s="37"/>
      <c r="Z1425" s="4" t="str">
        <f t="shared" si="45"/>
        <v>STEVENS, Minnesota</v>
      </c>
      <c r="AA1425" s="50" t="s">
        <v>3189</v>
      </c>
      <c r="AB1425" s="38" t="s">
        <v>54</v>
      </c>
      <c r="AC1425" s="43" t="s">
        <v>4081</v>
      </c>
      <c r="AD1425" s="45"/>
      <c r="AE1425">
        <f t="shared" si="46"/>
        <v>0.8972</v>
      </c>
    </row>
    <row r="1426" spans="1:31" x14ac:dyDescent="0.35">
      <c r="A1426" s="28" t="s">
        <v>4281</v>
      </c>
      <c r="B1426" s="48" t="s">
        <v>4282</v>
      </c>
      <c r="C1426" s="49">
        <v>99924</v>
      </c>
      <c r="D1426" s="30" t="s">
        <v>148</v>
      </c>
      <c r="E1426" s="50" t="s">
        <v>4283</v>
      </c>
      <c r="F1426" s="55" t="s">
        <v>4081</v>
      </c>
      <c r="G1426" s="33" t="s">
        <v>64</v>
      </c>
      <c r="H1426" s="52">
        <v>0.8972</v>
      </c>
      <c r="I1426" s="35">
        <f>ROUND((Reference!B$16*List!$H1426)+Reference!B$17,0)</f>
        <v>1038</v>
      </c>
      <c r="J1426" s="35">
        <f>ROUND((Reference!C$16*List!$H1426)+Reference!C$17,0)</f>
        <v>1548</v>
      </c>
      <c r="K1426" s="35">
        <f>ROUND((Reference!D$16*List!$H1426)+Reference!D$17,0)</f>
        <v>1855</v>
      </c>
      <c r="L1426" s="35">
        <f>ROUND((Reference!E$16*List!$H1426)+Reference!E$17,0)</f>
        <v>2293</v>
      </c>
      <c r="M1426" s="35">
        <f>ROUND((Reference!F$16*List!$H1426)+Reference!F$17,0)</f>
        <v>2389</v>
      </c>
      <c r="N1426" s="35">
        <f>ROUND((Reference!G$16*List!$H1426)+Reference!G$17,0)</f>
        <v>2705</v>
      </c>
      <c r="O1426" s="35">
        <f>ROUND((Reference!H$16*List!$H1426)+Reference!H$17,0)</f>
        <v>2808</v>
      </c>
      <c r="P1426" s="35">
        <f>ROUND((Reference!I$16*List!$H1426)+Reference!I$17,0)</f>
        <v>2919</v>
      </c>
      <c r="Q1426" s="35">
        <f>ROUND((Reference!J$16*List!$H1426)+Reference!J$17,0)</f>
        <v>3380</v>
      </c>
      <c r="R1426" s="35">
        <f>ROUND((Reference!K$16*List!$H1426)+Reference!K$17,0)</f>
        <v>3487</v>
      </c>
      <c r="S1426" s="35">
        <f>ROUND((Reference!L$16*List!$H1426)+Reference!L$17,0)</f>
        <v>3762</v>
      </c>
      <c r="T1426" s="35">
        <f>ROUND((Reference!M$16*List!$H1426)+Reference!M$17,0)</f>
        <v>4493</v>
      </c>
      <c r="U1426" s="35">
        <f>ROUND((Reference!N$16*List!$H1426)+Reference!N$17,0)</f>
        <v>18129</v>
      </c>
      <c r="V1426" s="36">
        <f>ROUND((Reference!O$16*List!$H1426)+Reference!O$17,0)</f>
        <v>674</v>
      </c>
      <c r="W1426" s="36">
        <f>ROUND((Reference!P$16*List!$H1426)+Reference!P$17,0)</f>
        <v>950</v>
      </c>
      <c r="X1426" s="36">
        <f>ROUND((Reference!Q$16*List!$H1426)+Reference!Q$17,0)</f>
        <v>475</v>
      </c>
      <c r="Y1426" s="37"/>
      <c r="Z1426" s="4" t="str">
        <f t="shared" si="45"/>
        <v>SWIFT, Minnesota</v>
      </c>
      <c r="AA1426" s="50" t="s">
        <v>4283</v>
      </c>
      <c r="AB1426" s="38" t="s">
        <v>54</v>
      </c>
      <c r="AC1426" s="43" t="s">
        <v>4081</v>
      </c>
      <c r="AD1426" s="45"/>
      <c r="AE1426">
        <f t="shared" si="46"/>
        <v>0.8972</v>
      </c>
    </row>
    <row r="1427" spans="1:31" x14ac:dyDescent="0.35">
      <c r="A1427" s="28" t="s">
        <v>4284</v>
      </c>
      <c r="B1427" s="48" t="s">
        <v>4285</v>
      </c>
      <c r="C1427" s="49">
        <v>99924</v>
      </c>
      <c r="D1427" s="30" t="s">
        <v>148</v>
      </c>
      <c r="E1427" s="50" t="s">
        <v>3492</v>
      </c>
      <c r="F1427" s="55" t="s">
        <v>4081</v>
      </c>
      <c r="G1427" s="33" t="s">
        <v>64</v>
      </c>
      <c r="H1427" s="52">
        <v>0.8972</v>
      </c>
      <c r="I1427" s="35">
        <f>ROUND((Reference!B$16*List!$H1427)+Reference!B$17,0)</f>
        <v>1038</v>
      </c>
      <c r="J1427" s="35">
        <f>ROUND((Reference!C$16*List!$H1427)+Reference!C$17,0)</f>
        <v>1548</v>
      </c>
      <c r="K1427" s="35">
        <f>ROUND((Reference!D$16*List!$H1427)+Reference!D$17,0)</f>
        <v>1855</v>
      </c>
      <c r="L1427" s="35">
        <f>ROUND((Reference!E$16*List!$H1427)+Reference!E$17,0)</f>
        <v>2293</v>
      </c>
      <c r="M1427" s="35">
        <f>ROUND((Reference!F$16*List!$H1427)+Reference!F$17,0)</f>
        <v>2389</v>
      </c>
      <c r="N1427" s="35">
        <f>ROUND((Reference!G$16*List!$H1427)+Reference!G$17,0)</f>
        <v>2705</v>
      </c>
      <c r="O1427" s="35">
        <f>ROUND((Reference!H$16*List!$H1427)+Reference!H$17,0)</f>
        <v>2808</v>
      </c>
      <c r="P1427" s="35">
        <f>ROUND((Reference!I$16*List!$H1427)+Reference!I$17,0)</f>
        <v>2919</v>
      </c>
      <c r="Q1427" s="35">
        <f>ROUND((Reference!J$16*List!$H1427)+Reference!J$17,0)</f>
        <v>3380</v>
      </c>
      <c r="R1427" s="35">
        <f>ROUND((Reference!K$16*List!$H1427)+Reference!K$17,0)</f>
        <v>3487</v>
      </c>
      <c r="S1427" s="35">
        <f>ROUND((Reference!L$16*List!$H1427)+Reference!L$17,0)</f>
        <v>3762</v>
      </c>
      <c r="T1427" s="35">
        <f>ROUND((Reference!M$16*List!$H1427)+Reference!M$17,0)</f>
        <v>4493</v>
      </c>
      <c r="U1427" s="35">
        <f>ROUND((Reference!N$16*List!$H1427)+Reference!N$17,0)</f>
        <v>18129</v>
      </c>
      <c r="V1427" s="36">
        <f>ROUND((Reference!O$16*List!$H1427)+Reference!O$17,0)</f>
        <v>674</v>
      </c>
      <c r="W1427" s="36">
        <f>ROUND((Reference!P$16*List!$H1427)+Reference!P$17,0)</f>
        <v>950</v>
      </c>
      <c r="X1427" s="36">
        <f>ROUND((Reference!Q$16*List!$H1427)+Reference!Q$17,0)</f>
        <v>475</v>
      </c>
      <c r="Y1427" s="37"/>
      <c r="Z1427" s="4" t="str">
        <f t="shared" si="45"/>
        <v>TODD, Minnesota</v>
      </c>
      <c r="AA1427" s="50" t="s">
        <v>3492</v>
      </c>
      <c r="AB1427" s="38" t="s">
        <v>54</v>
      </c>
      <c r="AC1427" s="43" t="s">
        <v>4081</v>
      </c>
      <c r="AD1427" s="45"/>
      <c r="AE1427">
        <f t="shared" si="46"/>
        <v>0.8972</v>
      </c>
    </row>
    <row r="1428" spans="1:31" x14ac:dyDescent="0.35">
      <c r="A1428" s="28" t="s">
        <v>4286</v>
      </c>
      <c r="B1428" s="48" t="s">
        <v>4287</v>
      </c>
      <c r="C1428" s="49">
        <v>99924</v>
      </c>
      <c r="D1428" s="30" t="s">
        <v>148</v>
      </c>
      <c r="E1428" s="50" t="s">
        <v>4288</v>
      </c>
      <c r="F1428" s="55" t="s">
        <v>4081</v>
      </c>
      <c r="G1428" s="33" t="s">
        <v>64</v>
      </c>
      <c r="H1428" s="52">
        <v>0.8972</v>
      </c>
      <c r="I1428" s="35">
        <f>ROUND((Reference!B$16*List!$H1428)+Reference!B$17,0)</f>
        <v>1038</v>
      </c>
      <c r="J1428" s="35">
        <f>ROUND((Reference!C$16*List!$H1428)+Reference!C$17,0)</f>
        <v>1548</v>
      </c>
      <c r="K1428" s="35">
        <f>ROUND((Reference!D$16*List!$H1428)+Reference!D$17,0)</f>
        <v>1855</v>
      </c>
      <c r="L1428" s="35">
        <f>ROUND((Reference!E$16*List!$H1428)+Reference!E$17,0)</f>
        <v>2293</v>
      </c>
      <c r="M1428" s="35">
        <f>ROUND((Reference!F$16*List!$H1428)+Reference!F$17,0)</f>
        <v>2389</v>
      </c>
      <c r="N1428" s="35">
        <f>ROUND((Reference!G$16*List!$H1428)+Reference!G$17,0)</f>
        <v>2705</v>
      </c>
      <c r="O1428" s="35">
        <f>ROUND((Reference!H$16*List!$H1428)+Reference!H$17,0)</f>
        <v>2808</v>
      </c>
      <c r="P1428" s="35">
        <f>ROUND((Reference!I$16*List!$H1428)+Reference!I$17,0)</f>
        <v>2919</v>
      </c>
      <c r="Q1428" s="35">
        <f>ROUND((Reference!J$16*List!$H1428)+Reference!J$17,0)</f>
        <v>3380</v>
      </c>
      <c r="R1428" s="35">
        <f>ROUND((Reference!K$16*List!$H1428)+Reference!K$17,0)</f>
        <v>3487</v>
      </c>
      <c r="S1428" s="35">
        <f>ROUND((Reference!L$16*List!$H1428)+Reference!L$17,0)</f>
        <v>3762</v>
      </c>
      <c r="T1428" s="35">
        <f>ROUND((Reference!M$16*List!$H1428)+Reference!M$17,0)</f>
        <v>4493</v>
      </c>
      <c r="U1428" s="35">
        <f>ROUND((Reference!N$16*List!$H1428)+Reference!N$17,0)</f>
        <v>18129</v>
      </c>
      <c r="V1428" s="36">
        <f>ROUND((Reference!O$16*List!$H1428)+Reference!O$17,0)</f>
        <v>674</v>
      </c>
      <c r="W1428" s="36">
        <f>ROUND((Reference!P$16*List!$H1428)+Reference!P$17,0)</f>
        <v>950</v>
      </c>
      <c r="X1428" s="36">
        <f>ROUND((Reference!Q$16*List!$H1428)+Reference!Q$17,0)</f>
        <v>475</v>
      </c>
      <c r="Y1428" s="37"/>
      <c r="Z1428" s="4" t="str">
        <f t="shared" si="45"/>
        <v>TRAVERSE, Minnesota</v>
      </c>
      <c r="AA1428" s="50" t="s">
        <v>4288</v>
      </c>
      <c r="AB1428" s="38" t="s">
        <v>54</v>
      </c>
      <c r="AC1428" s="43" t="s">
        <v>4081</v>
      </c>
      <c r="AD1428" s="45"/>
      <c r="AE1428">
        <f t="shared" si="46"/>
        <v>0.8972</v>
      </c>
    </row>
    <row r="1429" spans="1:31" x14ac:dyDescent="0.35">
      <c r="A1429" s="28" t="s">
        <v>4289</v>
      </c>
      <c r="B1429" s="48" t="s">
        <v>4290</v>
      </c>
      <c r="C1429" s="49">
        <v>40340</v>
      </c>
      <c r="D1429" s="30" t="s">
        <v>1476</v>
      </c>
      <c r="E1429" s="50" t="s">
        <v>4291</v>
      </c>
      <c r="F1429" s="54" t="s">
        <v>4081</v>
      </c>
      <c r="G1429" s="33" t="s">
        <v>53</v>
      </c>
      <c r="H1429" s="34">
        <v>1.0844</v>
      </c>
      <c r="I1429" s="35">
        <f>ROUND((Reference!B$16*List!$H1429)+Reference!B$17,0)</f>
        <v>1199</v>
      </c>
      <c r="J1429" s="35">
        <f>ROUND((Reference!C$16*List!$H1429)+Reference!C$17,0)</f>
        <v>1788</v>
      </c>
      <c r="K1429" s="35">
        <f>ROUND((Reference!D$16*List!$H1429)+Reference!D$17,0)</f>
        <v>2142</v>
      </c>
      <c r="L1429" s="35">
        <f>ROUND((Reference!E$16*List!$H1429)+Reference!E$17,0)</f>
        <v>2648</v>
      </c>
      <c r="M1429" s="35">
        <f>ROUND((Reference!F$16*List!$H1429)+Reference!F$17,0)</f>
        <v>2759</v>
      </c>
      <c r="N1429" s="35">
        <f>ROUND((Reference!G$16*List!$H1429)+Reference!G$17,0)</f>
        <v>3123</v>
      </c>
      <c r="O1429" s="35">
        <f>ROUND((Reference!H$16*List!$H1429)+Reference!H$17,0)</f>
        <v>3242</v>
      </c>
      <c r="P1429" s="35">
        <f>ROUND((Reference!I$16*List!$H1429)+Reference!I$17,0)</f>
        <v>3370</v>
      </c>
      <c r="Q1429" s="35">
        <f>ROUND((Reference!J$16*List!$H1429)+Reference!J$17,0)</f>
        <v>3902</v>
      </c>
      <c r="R1429" s="35">
        <f>ROUND((Reference!K$16*List!$H1429)+Reference!K$17,0)</f>
        <v>4025</v>
      </c>
      <c r="S1429" s="35">
        <f>ROUND((Reference!L$16*List!$H1429)+Reference!L$17,0)</f>
        <v>4343</v>
      </c>
      <c r="T1429" s="35">
        <f>ROUND((Reference!M$16*List!$H1429)+Reference!M$17,0)</f>
        <v>5188</v>
      </c>
      <c r="U1429" s="35">
        <f>ROUND((Reference!N$16*List!$H1429)+Reference!N$17,0)</f>
        <v>20931</v>
      </c>
      <c r="V1429" s="36">
        <f>ROUND((Reference!O$16*List!$H1429)+Reference!O$17,0)</f>
        <v>778</v>
      </c>
      <c r="W1429" s="36">
        <f>ROUND((Reference!P$16*List!$H1429)+Reference!P$17,0)</f>
        <v>1096</v>
      </c>
      <c r="X1429" s="36">
        <f>ROUND((Reference!Q$16*List!$H1429)+Reference!Q$17,0)</f>
        <v>548</v>
      </c>
      <c r="Y1429" s="37"/>
      <c r="Z1429" s="4" t="str">
        <f t="shared" si="45"/>
        <v>WABASHA, Minnesota</v>
      </c>
      <c r="AA1429" s="38" t="s">
        <v>4291</v>
      </c>
      <c r="AB1429" s="38" t="s">
        <v>54</v>
      </c>
      <c r="AC1429" s="32" t="s">
        <v>4081</v>
      </c>
      <c r="AD1429" s="39"/>
      <c r="AE1429">
        <f t="shared" si="46"/>
        <v>1.0844</v>
      </c>
    </row>
    <row r="1430" spans="1:31" x14ac:dyDescent="0.35">
      <c r="A1430" s="28" t="s">
        <v>4292</v>
      </c>
      <c r="B1430" s="48" t="s">
        <v>4293</v>
      </c>
      <c r="C1430" s="51">
        <v>99924</v>
      </c>
      <c r="D1430" s="30" t="s">
        <v>148</v>
      </c>
      <c r="E1430" s="38" t="s">
        <v>4294</v>
      </c>
      <c r="F1430" s="55" t="s">
        <v>4081</v>
      </c>
      <c r="G1430" s="33" t="s">
        <v>64</v>
      </c>
      <c r="H1430" s="52">
        <v>0.8972</v>
      </c>
      <c r="I1430" s="35">
        <f>ROUND((Reference!B$16*List!$H1430)+Reference!B$17,0)</f>
        <v>1038</v>
      </c>
      <c r="J1430" s="35">
        <f>ROUND((Reference!C$16*List!$H1430)+Reference!C$17,0)</f>
        <v>1548</v>
      </c>
      <c r="K1430" s="35">
        <f>ROUND((Reference!D$16*List!$H1430)+Reference!D$17,0)</f>
        <v>1855</v>
      </c>
      <c r="L1430" s="35">
        <f>ROUND((Reference!E$16*List!$H1430)+Reference!E$17,0)</f>
        <v>2293</v>
      </c>
      <c r="M1430" s="35">
        <f>ROUND((Reference!F$16*List!$H1430)+Reference!F$17,0)</f>
        <v>2389</v>
      </c>
      <c r="N1430" s="35">
        <f>ROUND((Reference!G$16*List!$H1430)+Reference!G$17,0)</f>
        <v>2705</v>
      </c>
      <c r="O1430" s="35">
        <f>ROUND((Reference!H$16*List!$H1430)+Reference!H$17,0)</f>
        <v>2808</v>
      </c>
      <c r="P1430" s="35">
        <f>ROUND((Reference!I$16*List!$H1430)+Reference!I$17,0)</f>
        <v>2919</v>
      </c>
      <c r="Q1430" s="35">
        <f>ROUND((Reference!J$16*List!$H1430)+Reference!J$17,0)</f>
        <v>3380</v>
      </c>
      <c r="R1430" s="35">
        <f>ROUND((Reference!K$16*List!$H1430)+Reference!K$17,0)</f>
        <v>3487</v>
      </c>
      <c r="S1430" s="35">
        <f>ROUND((Reference!L$16*List!$H1430)+Reference!L$17,0)</f>
        <v>3762</v>
      </c>
      <c r="T1430" s="35">
        <f>ROUND((Reference!M$16*List!$H1430)+Reference!M$17,0)</f>
        <v>4493</v>
      </c>
      <c r="U1430" s="35">
        <f>ROUND((Reference!N$16*List!$H1430)+Reference!N$17,0)</f>
        <v>18129</v>
      </c>
      <c r="V1430" s="36">
        <f>ROUND((Reference!O$16*List!$H1430)+Reference!O$17,0)</f>
        <v>674</v>
      </c>
      <c r="W1430" s="36">
        <f>ROUND((Reference!P$16*List!$H1430)+Reference!P$17,0)</f>
        <v>950</v>
      </c>
      <c r="X1430" s="36">
        <f>ROUND((Reference!Q$16*List!$H1430)+Reference!Q$17,0)</f>
        <v>475</v>
      </c>
      <c r="Y1430" s="37"/>
      <c r="Z1430" s="4" t="str">
        <f t="shared" si="45"/>
        <v>WADENA, Minnesota</v>
      </c>
      <c r="AA1430" s="50" t="s">
        <v>4294</v>
      </c>
      <c r="AB1430" s="38" t="s">
        <v>54</v>
      </c>
      <c r="AC1430" s="43" t="s">
        <v>4081</v>
      </c>
      <c r="AD1430" s="45"/>
      <c r="AE1430">
        <f t="shared" si="46"/>
        <v>0.8972</v>
      </c>
    </row>
    <row r="1431" spans="1:31" x14ac:dyDescent="0.35">
      <c r="A1431" s="28" t="s">
        <v>4295</v>
      </c>
      <c r="B1431" s="48" t="s">
        <v>4296</v>
      </c>
      <c r="C1431" s="49">
        <v>99924</v>
      </c>
      <c r="D1431" s="30" t="s">
        <v>148</v>
      </c>
      <c r="E1431" s="50" t="s">
        <v>4297</v>
      </c>
      <c r="F1431" s="55" t="s">
        <v>4081</v>
      </c>
      <c r="G1431" s="33" t="s">
        <v>64</v>
      </c>
      <c r="H1431" s="52">
        <v>0.8972</v>
      </c>
      <c r="I1431" s="35">
        <f>ROUND((Reference!B$16*List!$H1431)+Reference!B$17,0)</f>
        <v>1038</v>
      </c>
      <c r="J1431" s="35">
        <f>ROUND((Reference!C$16*List!$H1431)+Reference!C$17,0)</f>
        <v>1548</v>
      </c>
      <c r="K1431" s="35">
        <f>ROUND((Reference!D$16*List!$H1431)+Reference!D$17,0)</f>
        <v>1855</v>
      </c>
      <c r="L1431" s="35">
        <f>ROUND((Reference!E$16*List!$H1431)+Reference!E$17,0)</f>
        <v>2293</v>
      </c>
      <c r="M1431" s="35">
        <f>ROUND((Reference!F$16*List!$H1431)+Reference!F$17,0)</f>
        <v>2389</v>
      </c>
      <c r="N1431" s="35">
        <f>ROUND((Reference!G$16*List!$H1431)+Reference!G$17,0)</f>
        <v>2705</v>
      </c>
      <c r="O1431" s="35">
        <f>ROUND((Reference!H$16*List!$H1431)+Reference!H$17,0)</f>
        <v>2808</v>
      </c>
      <c r="P1431" s="35">
        <f>ROUND((Reference!I$16*List!$H1431)+Reference!I$17,0)</f>
        <v>2919</v>
      </c>
      <c r="Q1431" s="35">
        <f>ROUND((Reference!J$16*List!$H1431)+Reference!J$17,0)</f>
        <v>3380</v>
      </c>
      <c r="R1431" s="35">
        <f>ROUND((Reference!K$16*List!$H1431)+Reference!K$17,0)</f>
        <v>3487</v>
      </c>
      <c r="S1431" s="35">
        <f>ROUND((Reference!L$16*List!$H1431)+Reference!L$17,0)</f>
        <v>3762</v>
      </c>
      <c r="T1431" s="35">
        <f>ROUND((Reference!M$16*List!$H1431)+Reference!M$17,0)</f>
        <v>4493</v>
      </c>
      <c r="U1431" s="35">
        <f>ROUND((Reference!N$16*List!$H1431)+Reference!N$17,0)</f>
        <v>18129</v>
      </c>
      <c r="V1431" s="36">
        <f>ROUND((Reference!O$16*List!$H1431)+Reference!O$17,0)</f>
        <v>674</v>
      </c>
      <c r="W1431" s="36">
        <f>ROUND((Reference!P$16*List!$H1431)+Reference!P$17,0)</f>
        <v>950</v>
      </c>
      <c r="X1431" s="36">
        <f>ROUND((Reference!Q$16*List!$H1431)+Reference!Q$17,0)</f>
        <v>475</v>
      </c>
      <c r="Y1431" s="37"/>
      <c r="Z1431" s="4" t="str">
        <f t="shared" si="45"/>
        <v>WASECA, Minnesota</v>
      </c>
      <c r="AA1431" s="50" t="s">
        <v>4297</v>
      </c>
      <c r="AB1431" s="38" t="s">
        <v>54</v>
      </c>
      <c r="AC1431" s="43" t="s">
        <v>4081</v>
      </c>
      <c r="AD1431" s="45"/>
      <c r="AE1431">
        <f t="shared" si="46"/>
        <v>0.8972</v>
      </c>
    </row>
    <row r="1432" spans="1:31" x14ac:dyDescent="0.35">
      <c r="A1432" s="28" t="s">
        <v>4298</v>
      </c>
      <c r="B1432" s="48" t="s">
        <v>4299</v>
      </c>
      <c r="C1432" s="51">
        <v>33460</v>
      </c>
      <c r="D1432" s="30" t="s">
        <v>4084</v>
      </c>
      <c r="E1432" s="38" t="s">
        <v>259</v>
      </c>
      <c r="F1432" s="54" t="s">
        <v>4081</v>
      </c>
      <c r="G1432" s="33" t="s">
        <v>53</v>
      </c>
      <c r="H1432" s="34">
        <v>1.0760000000000001</v>
      </c>
      <c r="I1432" s="35">
        <f>ROUND((Reference!B$16*List!$H1432)+Reference!B$17,0)</f>
        <v>1191</v>
      </c>
      <c r="J1432" s="35">
        <f>ROUND((Reference!C$16*List!$H1432)+Reference!C$17,0)</f>
        <v>1777</v>
      </c>
      <c r="K1432" s="35">
        <f>ROUND((Reference!D$16*List!$H1432)+Reference!D$17,0)</f>
        <v>2129</v>
      </c>
      <c r="L1432" s="35">
        <f>ROUND((Reference!E$16*List!$H1432)+Reference!E$17,0)</f>
        <v>2632</v>
      </c>
      <c r="M1432" s="35">
        <f>ROUND((Reference!F$16*List!$H1432)+Reference!F$17,0)</f>
        <v>2742</v>
      </c>
      <c r="N1432" s="35">
        <f>ROUND((Reference!G$16*List!$H1432)+Reference!G$17,0)</f>
        <v>3104</v>
      </c>
      <c r="O1432" s="35">
        <f>ROUND((Reference!H$16*List!$H1432)+Reference!H$17,0)</f>
        <v>3223</v>
      </c>
      <c r="P1432" s="35">
        <f>ROUND((Reference!I$16*List!$H1432)+Reference!I$17,0)</f>
        <v>3350</v>
      </c>
      <c r="Q1432" s="35">
        <f>ROUND((Reference!J$16*List!$H1432)+Reference!J$17,0)</f>
        <v>3879</v>
      </c>
      <c r="R1432" s="35">
        <f>ROUND((Reference!K$16*List!$H1432)+Reference!K$17,0)</f>
        <v>4001</v>
      </c>
      <c r="S1432" s="35">
        <f>ROUND((Reference!L$16*List!$H1432)+Reference!L$17,0)</f>
        <v>4317</v>
      </c>
      <c r="T1432" s="35">
        <f>ROUND((Reference!M$16*List!$H1432)+Reference!M$17,0)</f>
        <v>5156</v>
      </c>
      <c r="U1432" s="35">
        <f>ROUND((Reference!N$16*List!$H1432)+Reference!N$17,0)</f>
        <v>20805</v>
      </c>
      <c r="V1432" s="36">
        <f>ROUND((Reference!O$16*List!$H1432)+Reference!O$17,0)</f>
        <v>773</v>
      </c>
      <c r="W1432" s="36">
        <f>ROUND((Reference!P$16*List!$H1432)+Reference!P$17,0)</f>
        <v>1090</v>
      </c>
      <c r="X1432" s="36">
        <f>ROUND((Reference!Q$16*List!$H1432)+Reference!Q$17,0)</f>
        <v>545</v>
      </c>
      <c r="Y1432" s="37"/>
      <c r="Z1432" s="4" t="str">
        <f t="shared" si="45"/>
        <v>WASHINGTON, Minnesota</v>
      </c>
      <c r="AA1432" s="38" t="s">
        <v>259</v>
      </c>
      <c r="AB1432" s="38" t="s">
        <v>54</v>
      </c>
      <c r="AC1432" s="32" t="s">
        <v>4081</v>
      </c>
      <c r="AD1432" s="39"/>
      <c r="AE1432">
        <f t="shared" si="46"/>
        <v>1.0760000000000001</v>
      </c>
    </row>
    <row r="1433" spans="1:31" x14ac:dyDescent="0.35">
      <c r="A1433" s="28" t="s">
        <v>4300</v>
      </c>
      <c r="B1433" s="48" t="s">
        <v>4301</v>
      </c>
      <c r="C1433" s="51">
        <v>99924</v>
      </c>
      <c r="D1433" s="30" t="s">
        <v>148</v>
      </c>
      <c r="E1433" s="38" t="s">
        <v>4302</v>
      </c>
      <c r="F1433" s="55" t="s">
        <v>4081</v>
      </c>
      <c r="G1433" s="33" t="s">
        <v>64</v>
      </c>
      <c r="H1433" s="52">
        <v>0.8972</v>
      </c>
      <c r="I1433" s="35">
        <f>ROUND((Reference!B$16*List!$H1433)+Reference!B$17,0)</f>
        <v>1038</v>
      </c>
      <c r="J1433" s="35">
        <f>ROUND((Reference!C$16*List!$H1433)+Reference!C$17,0)</f>
        <v>1548</v>
      </c>
      <c r="K1433" s="35">
        <f>ROUND((Reference!D$16*List!$H1433)+Reference!D$17,0)</f>
        <v>1855</v>
      </c>
      <c r="L1433" s="35">
        <f>ROUND((Reference!E$16*List!$H1433)+Reference!E$17,0)</f>
        <v>2293</v>
      </c>
      <c r="M1433" s="35">
        <f>ROUND((Reference!F$16*List!$H1433)+Reference!F$17,0)</f>
        <v>2389</v>
      </c>
      <c r="N1433" s="35">
        <f>ROUND((Reference!G$16*List!$H1433)+Reference!G$17,0)</f>
        <v>2705</v>
      </c>
      <c r="O1433" s="35">
        <f>ROUND((Reference!H$16*List!$H1433)+Reference!H$17,0)</f>
        <v>2808</v>
      </c>
      <c r="P1433" s="35">
        <f>ROUND((Reference!I$16*List!$H1433)+Reference!I$17,0)</f>
        <v>2919</v>
      </c>
      <c r="Q1433" s="35">
        <f>ROUND((Reference!J$16*List!$H1433)+Reference!J$17,0)</f>
        <v>3380</v>
      </c>
      <c r="R1433" s="35">
        <f>ROUND((Reference!K$16*List!$H1433)+Reference!K$17,0)</f>
        <v>3487</v>
      </c>
      <c r="S1433" s="35">
        <f>ROUND((Reference!L$16*List!$H1433)+Reference!L$17,0)</f>
        <v>3762</v>
      </c>
      <c r="T1433" s="35">
        <f>ROUND((Reference!M$16*List!$H1433)+Reference!M$17,0)</f>
        <v>4493</v>
      </c>
      <c r="U1433" s="35">
        <f>ROUND((Reference!N$16*List!$H1433)+Reference!N$17,0)</f>
        <v>18129</v>
      </c>
      <c r="V1433" s="36">
        <f>ROUND((Reference!O$16*List!$H1433)+Reference!O$17,0)</f>
        <v>674</v>
      </c>
      <c r="W1433" s="36">
        <f>ROUND((Reference!P$16*List!$H1433)+Reference!P$17,0)</f>
        <v>950</v>
      </c>
      <c r="X1433" s="36">
        <f>ROUND((Reference!Q$16*List!$H1433)+Reference!Q$17,0)</f>
        <v>475</v>
      </c>
      <c r="Y1433" s="37"/>
      <c r="Z1433" s="4" t="str">
        <f t="shared" si="45"/>
        <v>WATONWAN, Minnesota</v>
      </c>
      <c r="AA1433" s="50" t="s">
        <v>4302</v>
      </c>
      <c r="AB1433" s="38" t="s">
        <v>54</v>
      </c>
      <c r="AC1433" s="43" t="s">
        <v>4081</v>
      </c>
      <c r="AD1433" s="45"/>
      <c r="AE1433">
        <f t="shared" si="46"/>
        <v>0.8972</v>
      </c>
    </row>
    <row r="1434" spans="1:31" x14ac:dyDescent="0.35">
      <c r="A1434" s="28" t="s">
        <v>4303</v>
      </c>
      <c r="B1434" s="48" t="s">
        <v>4304</v>
      </c>
      <c r="C1434" s="49">
        <v>99924</v>
      </c>
      <c r="D1434" s="30" t="s">
        <v>148</v>
      </c>
      <c r="E1434" s="50" t="s">
        <v>4305</v>
      </c>
      <c r="F1434" s="55" t="s">
        <v>4081</v>
      </c>
      <c r="G1434" s="33" t="s">
        <v>64</v>
      </c>
      <c r="H1434" s="52">
        <v>0.8972</v>
      </c>
      <c r="I1434" s="35">
        <f>ROUND((Reference!B$16*List!$H1434)+Reference!B$17,0)</f>
        <v>1038</v>
      </c>
      <c r="J1434" s="35">
        <f>ROUND((Reference!C$16*List!$H1434)+Reference!C$17,0)</f>
        <v>1548</v>
      </c>
      <c r="K1434" s="35">
        <f>ROUND((Reference!D$16*List!$H1434)+Reference!D$17,0)</f>
        <v>1855</v>
      </c>
      <c r="L1434" s="35">
        <f>ROUND((Reference!E$16*List!$H1434)+Reference!E$17,0)</f>
        <v>2293</v>
      </c>
      <c r="M1434" s="35">
        <f>ROUND((Reference!F$16*List!$H1434)+Reference!F$17,0)</f>
        <v>2389</v>
      </c>
      <c r="N1434" s="35">
        <f>ROUND((Reference!G$16*List!$H1434)+Reference!G$17,0)</f>
        <v>2705</v>
      </c>
      <c r="O1434" s="35">
        <f>ROUND((Reference!H$16*List!$H1434)+Reference!H$17,0)</f>
        <v>2808</v>
      </c>
      <c r="P1434" s="35">
        <f>ROUND((Reference!I$16*List!$H1434)+Reference!I$17,0)</f>
        <v>2919</v>
      </c>
      <c r="Q1434" s="35">
        <f>ROUND((Reference!J$16*List!$H1434)+Reference!J$17,0)</f>
        <v>3380</v>
      </c>
      <c r="R1434" s="35">
        <f>ROUND((Reference!K$16*List!$H1434)+Reference!K$17,0)</f>
        <v>3487</v>
      </c>
      <c r="S1434" s="35">
        <f>ROUND((Reference!L$16*List!$H1434)+Reference!L$17,0)</f>
        <v>3762</v>
      </c>
      <c r="T1434" s="35">
        <f>ROUND((Reference!M$16*List!$H1434)+Reference!M$17,0)</f>
        <v>4493</v>
      </c>
      <c r="U1434" s="35">
        <f>ROUND((Reference!N$16*List!$H1434)+Reference!N$17,0)</f>
        <v>18129</v>
      </c>
      <c r="V1434" s="36">
        <f>ROUND((Reference!O$16*List!$H1434)+Reference!O$17,0)</f>
        <v>674</v>
      </c>
      <c r="W1434" s="36">
        <f>ROUND((Reference!P$16*List!$H1434)+Reference!P$17,0)</f>
        <v>950</v>
      </c>
      <c r="X1434" s="36">
        <f>ROUND((Reference!Q$16*List!$H1434)+Reference!Q$17,0)</f>
        <v>475</v>
      </c>
      <c r="Y1434" s="37"/>
      <c r="Z1434" s="4" t="str">
        <f t="shared" si="45"/>
        <v>WILKIN, Minnesota</v>
      </c>
      <c r="AA1434" s="50" t="s">
        <v>4305</v>
      </c>
      <c r="AB1434" s="38" t="s">
        <v>54</v>
      </c>
      <c r="AC1434" s="43" t="s">
        <v>4081</v>
      </c>
      <c r="AD1434" s="45"/>
      <c r="AE1434">
        <f t="shared" si="46"/>
        <v>0.8972</v>
      </c>
    </row>
    <row r="1435" spans="1:31" x14ac:dyDescent="0.35">
      <c r="A1435" s="28" t="s">
        <v>4306</v>
      </c>
      <c r="B1435" s="48" t="s">
        <v>4307</v>
      </c>
      <c r="C1435" s="49">
        <v>99924</v>
      </c>
      <c r="D1435" s="30" t="s">
        <v>148</v>
      </c>
      <c r="E1435" s="50" t="s">
        <v>4308</v>
      </c>
      <c r="F1435" s="55" t="s">
        <v>4081</v>
      </c>
      <c r="G1435" s="33" t="s">
        <v>64</v>
      </c>
      <c r="H1435" s="52">
        <v>0.8972</v>
      </c>
      <c r="I1435" s="35">
        <f>ROUND((Reference!B$16*List!$H1435)+Reference!B$17,0)</f>
        <v>1038</v>
      </c>
      <c r="J1435" s="35">
        <f>ROUND((Reference!C$16*List!$H1435)+Reference!C$17,0)</f>
        <v>1548</v>
      </c>
      <c r="K1435" s="35">
        <f>ROUND((Reference!D$16*List!$H1435)+Reference!D$17,0)</f>
        <v>1855</v>
      </c>
      <c r="L1435" s="35">
        <f>ROUND((Reference!E$16*List!$H1435)+Reference!E$17,0)</f>
        <v>2293</v>
      </c>
      <c r="M1435" s="35">
        <f>ROUND((Reference!F$16*List!$H1435)+Reference!F$17,0)</f>
        <v>2389</v>
      </c>
      <c r="N1435" s="35">
        <f>ROUND((Reference!G$16*List!$H1435)+Reference!G$17,0)</f>
        <v>2705</v>
      </c>
      <c r="O1435" s="35">
        <f>ROUND((Reference!H$16*List!$H1435)+Reference!H$17,0)</f>
        <v>2808</v>
      </c>
      <c r="P1435" s="35">
        <f>ROUND((Reference!I$16*List!$H1435)+Reference!I$17,0)</f>
        <v>2919</v>
      </c>
      <c r="Q1435" s="35">
        <f>ROUND((Reference!J$16*List!$H1435)+Reference!J$17,0)</f>
        <v>3380</v>
      </c>
      <c r="R1435" s="35">
        <f>ROUND((Reference!K$16*List!$H1435)+Reference!K$17,0)</f>
        <v>3487</v>
      </c>
      <c r="S1435" s="35">
        <f>ROUND((Reference!L$16*List!$H1435)+Reference!L$17,0)</f>
        <v>3762</v>
      </c>
      <c r="T1435" s="35">
        <f>ROUND((Reference!M$16*List!$H1435)+Reference!M$17,0)</f>
        <v>4493</v>
      </c>
      <c r="U1435" s="35">
        <f>ROUND((Reference!N$16*List!$H1435)+Reference!N$17,0)</f>
        <v>18129</v>
      </c>
      <c r="V1435" s="36">
        <f>ROUND((Reference!O$16*List!$H1435)+Reference!O$17,0)</f>
        <v>674</v>
      </c>
      <c r="W1435" s="36">
        <f>ROUND((Reference!P$16*List!$H1435)+Reference!P$17,0)</f>
        <v>950</v>
      </c>
      <c r="X1435" s="36">
        <f>ROUND((Reference!Q$16*List!$H1435)+Reference!Q$17,0)</f>
        <v>475</v>
      </c>
      <c r="Y1435" s="37"/>
      <c r="Z1435" s="4" t="str">
        <f t="shared" si="45"/>
        <v>WINONA, Minnesota</v>
      </c>
      <c r="AA1435" s="50" t="s">
        <v>4308</v>
      </c>
      <c r="AB1435" s="38" t="s">
        <v>54</v>
      </c>
      <c r="AC1435" s="43" t="s">
        <v>4081</v>
      </c>
      <c r="AD1435" s="45"/>
      <c r="AE1435">
        <f t="shared" si="46"/>
        <v>0.8972</v>
      </c>
    </row>
    <row r="1436" spans="1:31" x14ac:dyDescent="0.35">
      <c r="A1436" s="28" t="s">
        <v>4309</v>
      </c>
      <c r="B1436" s="48" t="s">
        <v>4310</v>
      </c>
      <c r="C1436" s="49">
        <v>33460</v>
      </c>
      <c r="D1436" s="30" t="s">
        <v>4084</v>
      </c>
      <c r="E1436" s="50" t="s">
        <v>2937</v>
      </c>
      <c r="F1436" s="54" t="s">
        <v>4081</v>
      </c>
      <c r="G1436" s="33" t="s">
        <v>53</v>
      </c>
      <c r="H1436" s="34">
        <v>1.0760000000000001</v>
      </c>
      <c r="I1436" s="35">
        <f>ROUND((Reference!B$16*List!$H1436)+Reference!B$17,0)</f>
        <v>1191</v>
      </c>
      <c r="J1436" s="35">
        <f>ROUND((Reference!C$16*List!$H1436)+Reference!C$17,0)</f>
        <v>1777</v>
      </c>
      <c r="K1436" s="35">
        <f>ROUND((Reference!D$16*List!$H1436)+Reference!D$17,0)</f>
        <v>2129</v>
      </c>
      <c r="L1436" s="35">
        <f>ROUND((Reference!E$16*List!$H1436)+Reference!E$17,0)</f>
        <v>2632</v>
      </c>
      <c r="M1436" s="35">
        <f>ROUND((Reference!F$16*List!$H1436)+Reference!F$17,0)</f>
        <v>2742</v>
      </c>
      <c r="N1436" s="35">
        <f>ROUND((Reference!G$16*List!$H1436)+Reference!G$17,0)</f>
        <v>3104</v>
      </c>
      <c r="O1436" s="35">
        <f>ROUND((Reference!H$16*List!$H1436)+Reference!H$17,0)</f>
        <v>3223</v>
      </c>
      <c r="P1436" s="35">
        <f>ROUND((Reference!I$16*List!$H1436)+Reference!I$17,0)</f>
        <v>3350</v>
      </c>
      <c r="Q1436" s="35">
        <f>ROUND((Reference!J$16*List!$H1436)+Reference!J$17,0)</f>
        <v>3879</v>
      </c>
      <c r="R1436" s="35">
        <f>ROUND((Reference!K$16*List!$H1436)+Reference!K$17,0)</f>
        <v>4001</v>
      </c>
      <c r="S1436" s="35">
        <f>ROUND((Reference!L$16*List!$H1436)+Reference!L$17,0)</f>
        <v>4317</v>
      </c>
      <c r="T1436" s="35">
        <f>ROUND((Reference!M$16*List!$H1436)+Reference!M$17,0)</f>
        <v>5156</v>
      </c>
      <c r="U1436" s="35">
        <f>ROUND((Reference!N$16*List!$H1436)+Reference!N$17,0)</f>
        <v>20805</v>
      </c>
      <c r="V1436" s="36">
        <f>ROUND((Reference!O$16*List!$H1436)+Reference!O$17,0)</f>
        <v>773</v>
      </c>
      <c r="W1436" s="36">
        <f>ROUND((Reference!P$16*List!$H1436)+Reference!P$17,0)</f>
        <v>1090</v>
      </c>
      <c r="X1436" s="36">
        <f>ROUND((Reference!Q$16*List!$H1436)+Reference!Q$17,0)</f>
        <v>545</v>
      </c>
      <c r="Y1436" s="37"/>
      <c r="Z1436" s="4" t="str">
        <f t="shared" si="45"/>
        <v>WRIGHT, Minnesota</v>
      </c>
      <c r="AA1436" s="38" t="s">
        <v>2937</v>
      </c>
      <c r="AB1436" s="38" t="s">
        <v>54</v>
      </c>
      <c r="AC1436" s="32" t="s">
        <v>4081</v>
      </c>
      <c r="AD1436" s="39"/>
      <c r="AE1436">
        <f t="shared" si="46"/>
        <v>1.0760000000000001</v>
      </c>
    </row>
    <row r="1437" spans="1:31" x14ac:dyDescent="0.35">
      <c r="A1437" s="28" t="s">
        <v>4311</v>
      </c>
      <c r="B1437" s="48" t="s">
        <v>4312</v>
      </c>
      <c r="C1437" s="49">
        <v>99924</v>
      </c>
      <c r="D1437" s="30" t="s">
        <v>148</v>
      </c>
      <c r="E1437" s="50" t="s">
        <v>4313</v>
      </c>
      <c r="F1437" s="55" t="s">
        <v>4081</v>
      </c>
      <c r="G1437" s="33" t="s">
        <v>64</v>
      </c>
      <c r="H1437" s="52">
        <v>0.8972</v>
      </c>
      <c r="I1437" s="35">
        <f>ROUND((Reference!B$16*List!$H1437)+Reference!B$17,0)</f>
        <v>1038</v>
      </c>
      <c r="J1437" s="35">
        <f>ROUND((Reference!C$16*List!$H1437)+Reference!C$17,0)</f>
        <v>1548</v>
      </c>
      <c r="K1437" s="35">
        <f>ROUND((Reference!D$16*List!$H1437)+Reference!D$17,0)</f>
        <v>1855</v>
      </c>
      <c r="L1437" s="35">
        <f>ROUND((Reference!E$16*List!$H1437)+Reference!E$17,0)</f>
        <v>2293</v>
      </c>
      <c r="M1437" s="35">
        <f>ROUND((Reference!F$16*List!$H1437)+Reference!F$17,0)</f>
        <v>2389</v>
      </c>
      <c r="N1437" s="35">
        <f>ROUND((Reference!G$16*List!$H1437)+Reference!G$17,0)</f>
        <v>2705</v>
      </c>
      <c r="O1437" s="35">
        <f>ROUND((Reference!H$16*List!$H1437)+Reference!H$17,0)</f>
        <v>2808</v>
      </c>
      <c r="P1437" s="35">
        <f>ROUND((Reference!I$16*List!$H1437)+Reference!I$17,0)</f>
        <v>2919</v>
      </c>
      <c r="Q1437" s="35">
        <f>ROUND((Reference!J$16*List!$H1437)+Reference!J$17,0)</f>
        <v>3380</v>
      </c>
      <c r="R1437" s="35">
        <f>ROUND((Reference!K$16*List!$H1437)+Reference!K$17,0)</f>
        <v>3487</v>
      </c>
      <c r="S1437" s="35">
        <f>ROUND((Reference!L$16*List!$H1437)+Reference!L$17,0)</f>
        <v>3762</v>
      </c>
      <c r="T1437" s="35">
        <f>ROUND((Reference!M$16*List!$H1437)+Reference!M$17,0)</f>
        <v>4493</v>
      </c>
      <c r="U1437" s="35">
        <f>ROUND((Reference!N$16*List!$H1437)+Reference!N$17,0)</f>
        <v>18129</v>
      </c>
      <c r="V1437" s="36">
        <f>ROUND((Reference!O$16*List!$H1437)+Reference!O$17,0)</f>
        <v>674</v>
      </c>
      <c r="W1437" s="36">
        <f>ROUND((Reference!P$16*List!$H1437)+Reference!P$17,0)</f>
        <v>950</v>
      </c>
      <c r="X1437" s="36">
        <f>ROUND((Reference!Q$16*List!$H1437)+Reference!Q$17,0)</f>
        <v>475</v>
      </c>
      <c r="Y1437" s="37"/>
      <c r="Z1437" s="4" t="str">
        <f t="shared" si="45"/>
        <v>YELLOW MEDCINE, Minnesota</v>
      </c>
      <c r="AA1437" s="50" t="s">
        <v>4313</v>
      </c>
      <c r="AB1437" s="38" t="s">
        <v>54</v>
      </c>
      <c r="AC1437" s="43" t="s">
        <v>4081</v>
      </c>
      <c r="AD1437" s="45"/>
      <c r="AE1437">
        <f t="shared" si="46"/>
        <v>0.8972</v>
      </c>
    </row>
    <row r="1438" spans="1:31" x14ac:dyDescent="0.35">
      <c r="A1438" s="28" t="s">
        <v>4314</v>
      </c>
      <c r="B1438" s="48" t="s">
        <v>4315</v>
      </c>
      <c r="C1438" s="51">
        <v>99924</v>
      </c>
      <c r="D1438" s="30" t="s">
        <v>148</v>
      </c>
      <c r="E1438" s="38" t="s">
        <v>334</v>
      </c>
      <c r="F1438" s="55" t="s">
        <v>4081</v>
      </c>
      <c r="G1438" s="33" t="s">
        <v>64</v>
      </c>
      <c r="H1438" s="52">
        <v>0.8972</v>
      </c>
      <c r="I1438" s="35">
        <f>ROUND((Reference!B$16*List!$H1438)+Reference!B$17,0)</f>
        <v>1038</v>
      </c>
      <c r="J1438" s="35">
        <f>ROUND((Reference!C$16*List!$H1438)+Reference!C$17,0)</f>
        <v>1548</v>
      </c>
      <c r="K1438" s="35">
        <f>ROUND((Reference!D$16*List!$H1438)+Reference!D$17,0)</f>
        <v>1855</v>
      </c>
      <c r="L1438" s="35">
        <f>ROUND((Reference!E$16*List!$H1438)+Reference!E$17,0)</f>
        <v>2293</v>
      </c>
      <c r="M1438" s="35">
        <f>ROUND((Reference!F$16*List!$H1438)+Reference!F$17,0)</f>
        <v>2389</v>
      </c>
      <c r="N1438" s="35">
        <f>ROUND((Reference!G$16*List!$H1438)+Reference!G$17,0)</f>
        <v>2705</v>
      </c>
      <c r="O1438" s="35">
        <f>ROUND((Reference!H$16*List!$H1438)+Reference!H$17,0)</f>
        <v>2808</v>
      </c>
      <c r="P1438" s="35">
        <f>ROUND((Reference!I$16*List!$H1438)+Reference!I$17,0)</f>
        <v>2919</v>
      </c>
      <c r="Q1438" s="35">
        <f>ROUND((Reference!J$16*List!$H1438)+Reference!J$17,0)</f>
        <v>3380</v>
      </c>
      <c r="R1438" s="35">
        <f>ROUND((Reference!K$16*List!$H1438)+Reference!K$17,0)</f>
        <v>3487</v>
      </c>
      <c r="S1438" s="35">
        <f>ROUND((Reference!L$16*List!$H1438)+Reference!L$17,0)</f>
        <v>3762</v>
      </c>
      <c r="T1438" s="35">
        <f>ROUND((Reference!M$16*List!$H1438)+Reference!M$17,0)</f>
        <v>4493</v>
      </c>
      <c r="U1438" s="35">
        <f>ROUND((Reference!N$16*List!$H1438)+Reference!N$17,0)</f>
        <v>18129</v>
      </c>
      <c r="V1438" s="36">
        <f>ROUND((Reference!O$16*List!$H1438)+Reference!O$17,0)</f>
        <v>674</v>
      </c>
      <c r="W1438" s="36">
        <f>ROUND((Reference!P$16*List!$H1438)+Reference!P$17,0)</f>
        <v>950</v>
      </c>
      <c r="X1438" s="36">
        <f>ROUND((Reference!Q$16*List!$H1438)+Reference!Q$17,0)</f>
        <v>475</v>
      </c>
      <c r="Y1438" s="37"/>
      <c r="Z1438" s="4" t="str">
        <f t="shared" si="45"/>
        <v>STATEWIDE, Minnesota</v>
      </c>
      <c r="AA1438" s="50" t="s">
        <v>334</v>
      </c>
      <c r="AB1438" s="38" t="s">
        <v>54</v>
      </c>
      <c r="AC1438" s="43" t="s">
        <v>4081</v>
      </c>
      <c r="AD1438" s="45"/>
      <c r="AE1438">
        <f t="shared" si="46"/>
        <v>0.8972</v>
      </c>
    </row>
    <row r="1439" spans="1:31" x14ac:dyDescent="0.35">
      <c r="A1439" s="28" t="s">
        <v>4316</v>
      </c>
      <c r="B1439" s="48" t="s">
        <v>4317</v>
      </c>
      <c r="C1439" s="51">
        <v>99925</v>
      </c>
      <c r="D1439" s="30" t="s">
        <v>152</v>
      </c>
      <c r="E1439" s="38" t="s">
        <v>1037</v>
      </c>
      <c r="F1439" s="55" t="s">
        <v>4318</v>
      </c>
      <c r="G1439" s="33" t="s">
        <v>64</v>
      </c>
      <c r="H1439" s="52">
        <v>0.71950000000000003</v>
      </c>
      <c r="I1439" s="35">
        <f>ROUND((Reference!B$16*List!$H1439)+Reference!B$17,0)</f>
        <v>886</v>
      </c>
      <c r="J1439" s="35">
        <f>ROUND((Reference!C$16*List!$H1439)+Reference!C$17,0)</f>
        <v>1321</v>
      </c>
      <c r="K1439" s="35">
        <f>ROUND((Reference!D$16*List!$H1439)+Reference!D$17,0)</f>
        <v>1583</v>
      </c>
      <c r="L1439" s="35">
        <f>ROUND((Reference!E$16*List!$H1439)+Reference!E$17,0)</f>
        <v>1957</v>
      </c>
      <c r="M1439" s="35">
        <f>ROUND((Reference!F$16*List!$H1439)+Reference!F$17,0)</f>
        <v>2039</v>
      </c>
      <c r="N1439" s="35">
        <f>ROUND((Reference!G$16*List!$H1439)+Reference!G$17,0)</f>
        <v>2308</v>
      </c>
      <c r="O1439" s="35">
        <f>ROUND((Reference!H$16*List!$H1439)+Reference!H$17,0)</f>
        <v>2396</v>
      </c>
      <c r="P1439" s="35">
        <f>ROUND((Reference!I$16*List!$H1439)+Reference!I$17,0)</f>
        <v>2491</v>
      </c>
      <c r="Q1439" s="35">
        <f>ROUND((Reference!J$16*List!$H1439)+Reference!J$17,0)</f>
        <v>2884</v>
      </c>
      <c r="R1439" s="35">
        <f>ROUND((Reference!K$16*List!$H1439)+Reference!K$17,0)</f>
        <v>2975</v>
      </c>
      <c r="S1439" s="35">
        <f>ROUND((Reference!L$16*List!$H1439)+Reference!L$17,0)</f>
        <v>3210</v>
      </c>
      <c r="T1439" s="35">
        <f>ROUND((Reference!M$16*List!$H1439)+Reference!M$17,0)</f>
        <v>3834</v>
      </c>
      <c r="U1439" s="35">
        <f>ROUND((Reference!N$16*List!$H1439)+Reference!N$17,0)</f>
        <v>15469</v>
      </c>
      <c r="V1439" s="36">
        <f>ROUND((Reference!O$16*List!$H1439)+Reference!O$17,0)</f>
        <v>575</v>
      </c>
      <c r="W1439" s="36">
        <f>ROUND((Reference!P$16*List!$H1439)+Reference!P$17,0)</f>
        <v>810</v>
      </c>
      <c r="X1439" s="36">
        <f>ROUND((Reference!Q$16*List!$H1439)+Reference!Q$17,0)</f>
        <v>405</v>
      </c>
      <c r="Y1439" s="37"/>
      <c r="Z1439" s="4" t="str">
        <f t="shared" si="45"/>
        <v>ADAMS, Mississippi</v>
      </c>
      <c r="AA1439" s="50" t="s">
        <v>1037</v>
      </c>
      <c r="AB1439" s="38" t="s">
        <v>54</v>
      </c>
      <c r="AC1439" s="43" t="s">
        <v>4318</v>
      </c>
      <c r="AD1439" s="45"/>
      <c r="AE1439">
        <f t="shared" si="46"/>
        <v>0.71950000000000003</v>
      </c>
    </row>
    <row r="1440" spans="1:31" x14ac:dyDescent="0.35">
      <c r="A1440" s="28" t="s">
        <v>4319</v>
      </c>
      <c r="B1440" s="48" t="s">
        <v>4320</v>
      </c>
      <c r="C1440" s="51">
        <v>99925</v>
      </c>
      <c r="D1440" s="30" t="s">
        <v>152</v>
      </c>
      <c r="E1440" s="38" t="s">
        <v>4321</v>
      </c>
      <c r="F1440" s="55" t="s">
        <v>4318</v>
      </c>
      <c r="G1440" s="33" t="s">
        <v>64</v>
      </c>
      <c r="H1440" s="52">
        <v>0.71950000000000003</v>
      </c>
      <c r="I1440" s="35">
        <f>ROUND((Reference!B$16*List!$H1440)+Reference!B$17,0)</f>
        <v>886</v>
      </c>
      <c r="J1440" s="35">
        <f>ROUND((Reference!C$16*List!$H1440)+Reference!C$17,0)</f>
        <v>1321</v>
      </c>
      <c r="K1440" s="35">
        <f>ROUND((Reference!D$16*List!$H1440)+Reference!D$17,0)</f>
        <v>1583</v>
      </c>
      <c r="L1440" s="35">
        <f>ROUND((Reference!E$16*List!$H1440)+Reference!E$17,0)</f>
        <v>1957</v>
      </c>
      <c r="M1440" s="35">
        <f>ROUND((Reference!F$16*List!$H1440)+Reference!F$17,0)</f>
        <v>2039</v>
      </c>
      <c r="N1440" s="35">
        <f>ROUND((Reference!G$16*List!$H1440)+Reference!G$17,0)</f>
        <v>2308</v>
      </c>
      <c r="O1440" s="35">
        <f>ROUND((Reference!H$16*List!$H1440)+Reference!H$17,0)</f>
        <v>2396</v>
      </c>
      <c r="P1440" s="35">
        <f>ROUND((Reference!I$16*List!$H1440)+Reference!I$17,0)</f>
        <v>2491</v>
      </c>
      <c r="Q1440" s="35">
        <f>ROUND((Reference!J$16*List!$H1440)+Reference!J$17,0)</f>
        <v>2884</v>
      </c>
      <c r="R1440" s="35">
        <f>ROUND((Reference!K$16*List!$H1440)+Reference!K$17,0)</f>
        <v>2975</v>
      </c>
      <c r="S1440" s="35">
        <f>ROUND((Reference!L$16*List!$H1440)+Reference!L$17,0)</f>
        <v>3210</v>
      </c>
      <c r="T1440" s="35">
        <f>ROUND((Reference!M$16*List!$H1440)+Reference!M$17,0)</f>
        <v>3834</v>
      </c>
      <c r="U1440" s="35">
        <f>ROUND((Reference!N$16*List!$H1440)+Reference!N$17,0)</f>
        <v>15469</v>
      </c>
      <c r="V1440" s="36">
        <f>ROUND((Reference!O$16*List!$H1440)+Reference!O$17,0)</f>
        <v>575</v>
      </c>
      <c r="W1440" s="36">
        <f>ROUND((Reference!P$16*List!$H1440)+Reference!P$17,0)</f>
        <v>810</v>
      </c>
      <c r="X1440" s="36">
        <f>ROUND((Reference!Q$16*List!$H1440)+Reference!Q$17,0)</f>
        <v>405</v>
      </c>
      <c r="Y1440" s="37"/>
      <c r="Z1440" s="4" t="str">
        <f t="shared" si="45"/>
        <v>ALCORN, Mississippi</v>
      </c>
      <c r="AA1440" s="50" t="s">
        <v>4321</v>
      </c>
      <c r="AB1440" s="38" t="s">
        <v>54</v>
      </c>
      <c r="AC1440" s="43" t="s">
        <v>4318</v>
      </c>
      <c r="AD1440" s="45"/>
      <c r="AE1440">
        <f t="shared" si="46"/>
        <v>0.71950000000000003</v>
      </c>
    </row>
    <row r="1441" spans="1:31" x14ac:dyDescent="0.35">
      <c r="A1441" s="28" t="s">
        <v>4322</v>
      </c>
      <c r="B1441" s="48" t="s">
        <v>4323</v>
      </c>
      <c r="C1441" s="49">
        <v>99925</v>
      </c>
      <c r="D1441" s="30" t="s">
        <v>152</v>
      </c>
      <c r="E1441" s="50" t="s">
        <v>4324</v>
      </c>
      <c r="F1441" s="55" t="s">
        <v>4318</v>
      </c>
      <c r="G1441" s="33" t="s">
        <v>64</v>
      </c>
      <c r="H1441" s="52">
        <v>0.71950000000000003</v>
      </c>
      <c r="I1441" s="35">
        <f>ROUND((Reference!B$16*List!$H1441)+Reference!B$17,0)</f>
        <v>886</v>
      </c>
      <c r="J1441" s="35">
        <f>ROUND((Reference!C$16*List!$H1441)+Reference!C$17,0)</f>
        <v>1321</v>
      </c>
      <c r="K1441" s="35">
        <f>ROUND((Reference!D$16*List!$H1441)+Reference!D$17,0)</f>
        <v>1583</v>
      </c>
      <c r="L1441" s="35">
        <f>ROUND((Reference!E$16*List!$H1441)+Reference!E$17,0)</f>
        <v>1957</v>
      </c>
      <c r="M1441" s="35">
        <f>ROUND((Reference!F$16*List!$H1441)+Reference!F$17,0)</f>
        <v>2039</v>
      </c>
      <c r="N1441" s="35">
        <f>ROUND((Reference!G$16*List!$H1441)+Reference!G$17,0)</f>
        <v>2308</v>
      </c>
      <c r="O1441" s="35">
        <f>ROUND((Reference!H$16*List!$H1441)+Reference!H$17,0)</f>
        <v>2396</v>
      </c>
      <c r="P1441" s="35">
        <f>ROUND((Reference!I$16*List!$H1441)+Reference!I$17,0)</f>
        <v>2491</v>
      </c>
      <c r="Q1441" s="35">
        <f>ROUND((Reference!J$16*List!$H1441)+Reference!J$17,0)</f>
        <v>2884</v>
      </c>
      <c r="R1441" s="35">
        <f>ROUND((Reference!K$16*List!$H1441)+Reference!K$17,0)</f>
        <v>2975</v>
      </c>
      <c r="S1441" s="35">
        <f>ROUND((Reference!L$16*List!$H1441)+Reference!L$17,0)</f>
        <v>3210</v>
      </c>
      <c r="T1441" s="35">
        <f>ROUND((Reference!M$16*List!$H1441)+Reference!M$17,0)</f>
        <v>3834</v>
      </c>
      <c r="U1441" s="35">
        <f>ROUND((Reference!N$16*List!$H1441)+Reference!N$17,0)</f>
        <v>15469</v>
      </c>
      <c r="V1441" s="36">
        <f>ROUND((Reference!O$16*List!$H1441)+Reference!O$17,0)</f>
        <v>575</v>
      </c>
      <c r="W1441" s="36">
        <f>ROUND((Reference!P$16*List!$H1441)+Reference!P$17,0)</f>
        <v>810</v>
      </c>
      <c r="X1441" s="36">
        <f>ROUND((Reference!Q$16*List!$H1441)+Reference!Q$17,0)</f>
        <v>405</v>
      </c>
      <c r="Y1441" s="37"/>
      <c r="Z1441" s="4" t="str">
        <f t="shared" si="45"/>
        <v>AMITE, Mississippi</v>
      </c>
      <c r="AA1441" s="50" t="s">
        <v>4324</v>
      </c>
      <c r="AB1441" s="38" t="s">
        <v>54</v>
      </c>
      <c r="AC1441" s="43" t="s">
        <v>4318</v>
      </c>
      <c r="AD1441" s="45"/>
      <c r="AE1441">
        <f t="shared" si="46"/>
        <v>0.71950000000000003</v>
      </c>
    </row>
    <row r="1442" spans="1:31" x14ac:dyDescent="0.35">
      <c r="A1442" s="28" t="s">
        <v>4325</v>
      </c>
      <c r="B1442" s="48" t="s">
        <v>4326</v>
      </c>
      <c r="C1442" s="49">
        <v>99925</v>
      </c>
      <c r="D1442" s="30" t="s">
        <v>152</v>
      </c>
      <c r="E1442" s="50" t="s">
        <v>4327</v>
      </c>
      <c r="F1442" s="55" t="s">
        <v>4318</v>
      </c>
      <c r="G1442" s="33" t="s">
        <v>64</v>
      </c>
      <c r="H1442" s="34">
        <v>0.71950000000000003</v>
      </c>
      <c r="I1442" s="35">
        <f>ROUND((Reference!B$16*List!$H1442)+Reference!B$17,0)</f>
        <v>886</v>
      </c>
      <c r="J1442" s="35">
        <f>ROUND((Reference!C$16*List!$H1442)+Reference!C$17,0)</f>
        <v>1321</v>
      </c>
      <c r="K1442" s="35">
        <f>ROUND((Reference!D$16*List!$H1442)+Reference!D$17,0)</f>
        <v>1583</v>
      </c>
      <c r="L1442" s="35">
        <f>ROUND((Reference!E$16*List!$H1442)+Reference!E$17,0)</f>
        <v>1957</v>
      </c>
      <c r="M1442" s="35">
        <f>ROUND((Reference!F$16*List!$H1442)+Reference!F$17,0)</f>
        <v>2039</v>
      </c>
      <c r="N1442" s="35">
        <f>ROUND((Reference!G$16*List!$H1442)+Reference!G$17,0)</f>
        <v>2308</v>
      </c>
      <c r="O1442" s="35">
        <f>ROUND((Reference!H$16*List!$H1442)+Reference!H$17,0)</f>
        <v>2396</v>
      </c>
      <c r="P1442" s="35">
        <f>ROUND((Reference!I$16*List!$H1442)+Reference!I$17,0)</f>
        <v>2491</v>
      </c>
      <c r="Q1442" s="35">
        <f>ROUND((Reference!J$16*List!$H1442)+Reference!J$17,0)</f>
        <v>2884</v>
      </c>
      <c r="R1442" s="35">
        <f>ROUND((Reference!K$16*List!$H1442)+Reference!K$17,0)</f>
        <v>2975</v>
      </c>
      <c r="S1442" s="35">
        <f>ROUND((Reference!L$16*List!$H1442)+Reference!L$17,0)</f>
        <v>3210</v>
      </c>
      <c r="T1442" s="35">
        <f>ROUND((Reference!M$16*List!$H1442)+Reference!M$17,0)</f>
        <v>3834</v>
      </c>
      <c r="U1442" s="35">
        <f>ROUND((Reference!N$16*List!$H1442)+Reference!N$17,0)</f>
        <v>15469</v>
      </c>
      <c r="V1442" s="36">
        <f>ROUND((Reference!O$16*List!$H1442)+Reference!O$17,0)</f>
        <v>575</v>
      </c>
      <c r="W1442" s="36">
        <f>ROUND((Reference!P$16*List!$H1442)+Reference!P$17,0)</f>
        <v>810</v>
      </c>
      <c r="X1442" s="36">
        <f>ROUND((Reference!Q$16*List!$H1442)+Reference!Q$17,0)</f>
        <v>405</v>
      </c>
      <c r="Y1442" s="37"/>
      <c r="Z1442" s="4" t="str">
        <f t="shared" si="45"/>
        <v>ATTALA, Mississippi</v>
      </c>
      <c r="AA1442" s="38" t="s">
        <v>4327</v>
      </c>
      <c r="AB1442" s="38" t="s">
        <v>54</v>
      </c>
      <c r="AC1442" s="32" t="s">
        <v>4318</v>
      </c>
      <c r="AD1442" s="39"/>
      <c r="AE1442">
        <f t="shared" si="46"/>
        <v>0.71950000000000003</v>
      </c>
    </row>
    <row r="1443" spans="1:31" x14ac:dyDescent="0.35">
      <c r="A1443" s="28" t="s">
        <v>4328</v>
      </c>
      <c r="B1443" s="48" t="s">
        <v>4329</v>
      </c>
      <c r="C1443" s="49">
        <v>99925</v>
      </c>
      <c r="D1443" s="30" t="s">
        <v>152</v>
      </c>
      <c r="E1443" s="50" t="s">
        <v>512</v>
      </c>
      <c r="F1443" s="54" t="s">
        <v>4318</v>
      </c>
      <c r="G1443" s="33" t="s">
        <v>64</v>
      </c>
      <c r="H1443" s="52">
        <v>0.71950000000000003</v>
      </c>
      <c r="I1443" s="35">
        <f>ROUND((Reference!B$16*List!$H1443)+Reference!B$17,0)</f>
        <v>886</v>
      </c>
      <c r="J1443" s="35">
        <f>ROUND((Reference!C$16*List!$H1443)+Reference!C$17,0)</f>
        <v>1321</v>
      </c>
      <c r="K1443" s="35">
        <f>ROUND((Reference!D$16*List!$H1443)+Reference!D$17,0)</f>
        <v>1583</v>
      </c>
      <c r="L1443" s="35">
        <f>ROUND((Reference!E$16*List!$H1443)+Reference!E$17,0)</f>
        <v>1957</v>
      </c>
      <c r="M1443" s="35">
        <f>ROUND((Reference!F$16*List!$H1443)+Reference!F$17,0)</f>
        <v>2039</v>
      </c>
      <c r="N1443" s="35">
        <f>ROUND((Reference!G$16*List!$H1443)+Reference!G$17,0)</f>
        <v>2308</v>
      </c>
      <c r="O1443" s="35">
        <f>ROUND((Reference!H$16*List!$H1443)+Reference!H$17,0)</f>
        <v>2396</v>
      </c>
      <c r="P1443" s="35">
        <f>ROUND((Reference!I$16*List!$H1443)+Reference!I$17,0)</f>
        <v>2491</v>
      </c>
      <c r="Q1443" s="35">
        <f>ROUND((Reference!J$16*List!$H1443)+Reference!J$17,0)</f>
        <v>2884</v>
      </c>
      <c r="R1443" s="35">
        <f>ROUND((Reference!K$16*List!$H1443)+Reference!K$17,0)</f>
        <v>2975</v>
      </c>
      <c r="S1443" s="35">
        <f>ROUND((Reference!L$16*List!$H1443)+Reference!L$17,0)</f>
        <v>3210</v>
      </c>
      <c r="T1443" s="35">
        <f>ROUND((Reference!M$16*List!$H1443)+Reference!M$17,0)</f>
        <v>3834</v>
      </c>
      <c r="U1443" s="35">
        <f>ROUND((Reference!N$16*List!$H1443)+Reference!N$17,0)</f>
        <v>15469</v>
      </c>
      <c r="V1443" s="36">
        <f>ROUND((Reference!O$16*List!$H1443)+Reference!O$17,0)</f>
        <v>575</v>
      </c>
      <c r="W1443" s="36">
        <f>ROUND((Reference!P$16*List!$H1443)+Reference!P$17,0)</f>
        <v>810</v>
      </c>
      <c r="X1443" s="36">
        <f>ROUND((Reference!Q$16*List!$H1443)+Reference!Q$17,0)</f>
        <v>405</v>
      </c>
      <c r="Y1443" s="37"/>
      <c r="Z1443" s="4" t="str">
        <f t="shared" si="45"/>
        <v>BENTON, Mississippi</v>
      </c>
      <c r="AA1443" s="50" t="s">
        <v>512</v>
      </c>
      <c r="AB1443" s="38" t="s">
        <v>54</v>
      </c>
      <c r="AC1443" s="43" t="s">
        <v>4318</v>
      </c>
      <c r="AD1443" s="45"/>
      <c r="AE1443">
        <f t="shared" si="46"/>
        <v>0.71950000000000003</v>
      </c>
    </row>
    <row r="1444" spans="1:31" x14ac:dyDescent="0.35">
      <c r="A1444" s="28" t="s">
        <v>4330</v>
      </c>
      <c r="B1444" s="48" t="s">
        <v>4331</v>
      </c>
      <c r="C1444" s="49">
        <v>99925</v>
      </c>
      <c r="D1444" s="30" t="s">
        <v>152</v>
      </c>
      <c r="E1444" s="50" t="s">
        <v>4332</v>
      </c>
      <c r="F1444" s="55" t="s">
        <v>4318</v>
      </c>
      <c r="G1444" s="33" t="s">
        <v>64</v>
      </c>
      <c r="H1444" s="52">
        <v>0.71950000000000003</v>
      </c>
      <c r="I1444" s="35">
        <f>ROUND((Reference!B$16*List!$H1444)+Reference!B$17,0)</f>
        <v>886</v>
      </c>
      <c r="J1444" s="35">
        <f>ROUND((Reference!C$16*List!$H1444)+Reference!C$17,0)</f>
        <v>1321</v>
      </c>
      <c r="K1444" s="35">
        <f>ROUND((Reference!D$16*List!$H1444)+Reference!D$17,0)</f>
        <v>1583</v>
      </c>
      <c r="L1444" s="35">
        <f>ROUND((Reference!E$16*List!$H1444)+Reference!E$17,0)</f>
        <v>1957</v>
      </c>
      <c r="M1444" s="35">
        <f>ROUND((Reference!F$16*List!$H1444)+Reference!F$17,0)</f>
        <v>2039</v>
      </c>
      <c r="N1444" s="35">
        <f>ROUND((Reference!G$16*List!$H1444)+Reference!G$17,0)</f>
        <v>2308</v>
      </c>
      <c r="O1444" s="35">
        <f>ROUND((Reference!H$16*List!$H1444)+Reference!H$17,0)</f>
        <v>2396</v>
      </c>
      <c r="P1444" s="35">
        <f>ROUND((Reference!I$16*List!$H1444)+Reference!I$17,0)</f>
        <v>2491</v>
      </c>
      <c r="Q1444" s="35">
        <f>ROUND((Reference!J$16*List!$H1444)+Reference!J$17,0)</f>
        <v>2884</v>
      </c>
      <c r="R1444" s="35">
        <f>ROUND((Reference!K$16*List!$H1444)+Reference!K$17,0)</f>
        <v>2975</v>
      </c>
      <c r="S1444" s="35">
        <f>ROUND((Reference!L$16*List!$H1444)+Reference!L$17,0)</f>
        <v>3210</v>
      </c>
      <c r="T1444" s="35">
        <f>ROUND((Reference!M$16*List!$H1444)+Reference!M$17,0)</f>
        <v>3834</v>
      </c>
      <c r="U1444" s="35">
        <f>ROUND((Reference!N$16*List!$H1444)+Reference!N$17,0)</f>
        <v>15469</v>
      </c>
      <c r="V1444" s="36">
        <f>ROUND((Reference!O$16*List!$H1444)+Reference!O$17,0)</f>
        <v>575</v>
      </c>
      <c r="W1444" s="36">
        <f>ROUND((Reference!P$16*List!$H1444)+Reference!P$17,0)</f>
        <v>810</v>
      </c>
      <c r="X1444" s="36">
        <f>ROUND((Reference!Q$16*List!$H1444)+Reference!Q$17,0)</f>
        <v>405</v>
      </c>
      <c r="Y1444" s="37"/>
      <c r="Z1444" s="4" t="str">
        <f t="shared" si="45"/>
        <v>BOLIVAR, Mississippi</v>
      </c>
      <c r="AA1444" s="50" t="s">
        <v>4332</v>
      </c>
      <c r="AB1444" s="38" t="s">
        <v>54</v>
      </c>
      <c r="AC1444" s="43" t="s">
        <v>4318</v>
      </c>
      <c r="AD1444" s="45"/>
      <c r="AE1444">
        <f t="shared" si="46"/>
        <v>0.71950000000000003</v>
      </c>
    </row>
    <row r="1445" spans="1:31" x14ac:dyDescent="0.35">
      <c r="A1445" s="28" t="s">
        <v>4333</v>
      </c>
      <c r="B1445" s="48" t="s">
        <v>4334</v>
      </c>
      <c r="C1445" s="51">
        <v>99925</v>
      </c>
      <c r="D1445" s="30" t="s">
        <v>152</v>
      </c>
      <c r="E1445" s="38" t="s">
        <v>86</v>
      </c>
      <c r="F1445" s="55" t="s">
        <v>4318</v>
      </c>
      <c r="G1445" s="33" t="s">
        <v>64</v>
      </c>
      <c r="H1445" s="52">
        <v>0.71950000000000003</v>
      </c>
      <c r="I1445" s="35">
        <f>ROUND((Reference!B$16*List!$H1445)+Reference!B$17,0)</f>
        <v>886</v>
      </c>
      <c r="J1445" s="35">
        <f>ROUND((Reference!C$16*List!$H1445)+Reference!C$17,0)</f>
        <v>1321</v>
      </c>
      <c r="K1445" s="35">
        <f>ROUND((Reference!D$16*List!$H1445)+Reference!D$17,0)</f>
        <v>1583</v>
      </c>
      <c r="L1445" s="35">
        <f>ROUND((Reference!E$16*List!$H1445)+Reference!E$17,0)</f>
        <v>1957</v>
      </c>
      <c r="M1445" s="35">
        <f>ROUND((Reference!F$16*List!$H1445)+Reference!F$17,0)</f>
        <v>2039</v>
      </c>
      <c r="N1445" s="35">
        <f>ROUND((Reference!G$16*List!$H1445)+Reference!G$17,0)</f>
        <v>2308</v>
      </c>
      <c r="O1445" s="35">
        <f>ROUND((Reference!H$16*List!$H1445)+Reference!H$17,0)</f>
        <v>2396</v>
      </c>
      <c r="P1445" s="35">
        <f>ROUND((Reference!I$16*List!$H1445)+Reference!I$17,0)</f>
        <v>2491</v>
      </c>
      <c r="Q1445" s="35">
        <f>ROUND((Reference!J$16*List!$H1445)+Reference!J$17,0)</f>
        <v>2884</v>
      </c>
      <c r="R1445" s="35">
        <f>ROUND((Reference!K$16*List!$H1445)+Reference!K$17,0)</f>
        <v>2975</v>
      </c>
      <c r="S1445" s="35">
        <f>ROUND((Reference!L$16*List!$H1445)+Reference!L$17,0)</f>
        <v>3210</v>
      </c>
      <c r="T1445" s="35">
        <f>ROUND((Reference!M$16*List!$H1445)+Reference!M$17,0)</f>
        <v>3834</v>
      </c>
      <c r="U1445" s="35">
        <f>ROUND((Reference!N$16*List!$H1445)+Reference!N$17,0)</f>
        <v>15469</v>
      </c>
      <c r="V1445" s="36">
        <f>ROUND((Reference!O$16*List!$H1445)+Reference!O$17,0)</f>
        <v>575</v>
      </c>
      <c r="W1445" s="36">
        <f>ROUND((Reference!P$16*List!$H1445)+Reference!P$17,0)</f>
        <v>810</v>
      </c>
      <c r="X1445" s="36">
        <f>ROUND((Reference!Q$16*List!$H1445)+Reference!Q$17,0)</f>
        <v>405</v>
      </c>
      <c r="Y1445" s="37"/>
      <c r="Z1445" s="4" t="str">
        <f t="shared" si="45"/>
        <v>CALHOUN, Mississippi</v>
      </c>
      <c r="AA1445" s="50" t="s">
        <v>86</v>
      </c>
      <c r="AB1445" s="38" t="s">
        <v>54</v>
      </c>
      <c r="AC1445" s="43" t="s">
        <v>4318</v>
      </c>
      <c r="AD1445" s="45"/>
      <c r="AE1445">
        <f t="shared" si="46"/>
        <v>0.71950000000000003</v>
      </c>
    </row>
    <row r="1446" spans="1:31" x14ac:dyDescent="0.35">
      <c r="A1446" s="28" t="s">
        <v>4335</v>
      </c>
      <c r="B1446" s="48" t="s">
        <v>4336</v>
      </c>
      <c r="C1446" s="49">
        <v>99925</v>
      </c>
      <c r="D1446" s="30" t="s">
        <v>152</v>
      </c>
      <c r="E1446" s="50" t="s">
        <v>527</v>
      </c>
      <c r="F1446" s="55" t="s">
        <v>4318</v>
      </c>
      <c r="G1446" s="33" t="s">
        <v>64</v>
      </c>
      <c r="H1446" s="52">
        <v>0.71950000000000003</v>
      </c>
      <c r="I1446" s="35">
        <f>ROUND((Reference!B$16*List!$H1446)+Reference!B$17,0)</f>
        <v>886</v>
      </c>
      <c r="J1446" s="35">
        <f>ROUND((Reference!C$16*List!$H1446)+Reference!C$17,0)</f>
        <v>1321</v>
      </c>
      <c r="K1446" s="35">
        <f>ROUND((Reference!D$16*List!$H1446)+Reference!D$17,0)</f>
        <v>1583</v>
      </c>
      <c r="L1446" s="35">
        <f>ROUND((Reference!E$16*List!$H1446)+Reference!E$17,0)</f>
        <v>1957</v>
      </c>
      <c r="M1446" s="35">
        <f>ROUND((Reference!F$16*List!$H1446)+Reference!F$17,0)</f>
        <v>2039</v>
      </c>
      <c r="N1446" s="35">
        <f>ROUND((Reference!G$16*List!$H1446)+Reference!G$17,0)</f>
        <v>2308</v>
      </c>
      <c r="O1446" s="35">
        <f>ROUND((Reference!H$16*List!$H1446)+Reference!H$17,0)</f>
        <v>2396</v>
      </c>
      <c r="P1446" s="35">
        <f>ROUND((Reference!I$16*List!$H1446)+Reference!I$17,0)</f>
        <v>2491</v>
      </c>
      <c r="Q1446" s="35">
        <f>ROUND((Reference!J$16*List!$H1446)+Reference!J$17,0)</f>
        <v>2884</v>
      </c>
      <c r="R1446" s="35">
        <f>ROUND((Reference!K$16*List!$H1446)+Reference!K$17,0)</f>
        <v>2975</v>
      </c>
      <c r="S1446" s="35">
        <f>ROUND((Reference!L$16*List!$H1446)+Reference!L$17,0)</f>
        <v>3210</v>
      </c>
      <c r="T1446" s="35">
        <f>ROUND((Reference!M$16*List!$H1446)+Reference!M$17,0)</f>
        <v>3834</v>
      </c>
      <c r="U1446" s="35">
        <f>ROUND((Reference!N$16*List!$H1446)+Reference!N$17,0)</f>
        <v>15469</v>
      </c>
      <c r="V1446" s="36">
        <f>ROUND((Reference!O$16*List!$H1446)+Reference!O$17,0)</f>
        <v>575</v>
      </c>
      <c r="W1446" s="36">
        <f>ROUND((Reference!P$16*List!$H1446)+Reference!P$17,0)</f>
        <v>810</v>
      </c>
      <c r="X1446" s="36">
        <f>ROUND((Reference!Q$16*List!$H1446)+Reference!Q$17,0)</f>
        <v>405</v>
      </c>
      <c r="Y1446" s="37"/>
      <c r="Z1446" s="4" t="str">
        <f t="shared" si="45"/>
        <v>CARROLL, Mississippi</v>
      </c>
      <c r="AA1446" s="50" t="s">
        <v>527</v>
      </c>
      <c r="AB1446" s="38" t="s">
        <v>54</v>
      </c>
      <c r="AC1446" s="43" t="s">
        <v>4318</v>
      </c>
      <c r="AD1446" s="45"/>
      <c r="AE1446">
        <f t="shared" si="46"/>
        <v>0.71950000000000003</v>
      </c>
    </row>
    <row r="1447" spans="1:31" x14ac:dyDescent="0.35">
      <c r="A1447" s="28" t="s">
        <v>4337</v>
      </c>
      <c r="B1447" s="48" t="s">
        <v>4338</v>
      </c>
      <c r="C1447" s="49">
        <v>99925</v>
      </c>
      <c r="D1447" s="30" t="s">
        <v>152</v>
      </c>
      <c r="E1447" s="50" t="s">
        <v>2744</v>
      </c>
      <c r="F1447" s="55" t="s">
        <v>4318</v>
      </c>
      <c r="G1447" s="33" t="s">
        <v>64</v>
      </c>
      <c r="H1447" s="52">
        <v>0.71950000000000003</v>
      </c>
      <c r="I1447" s="35">
        <f>ROUND((Reference!B$16*List!$H1447)+Reference!B$17,0)</f>
        <v>886</v>
      </c>
      <c r="J1447" s="35">
        <f>ROUND((Reference!C$16*List!$H1447)+Reference!C$17,0)</f>
        <v>1321</v>
      </c>
      <c r="K1447" s="35">
        <f>ROUND((Reference!D$16*List!$H1447)+Reference!D$17,0)</f>
        <v>1583</v>
      </c>
      <c r="L1447" s="35">
        <f>ROUND((Reference!E$16*List!$H1447)+Reference!E$17,0)</f>
        <v>1957</v>
      </c>
      <c r="M1447" s="35">
        <f>ROUND((Reference!F$16*List!$H1447)+Reference!F$17,0)</f>
        <v>2039</v>
      </c>
      <c r="N1447" s="35">
        <f>ROUND((Reference!G$16*List!$H1447)+Reference!G$17,0)</f>
        <v>2308</v>
      </c>
      <c r="O1447" s="35">
        <f>ROUND((Reference!H$16*List!$H1447)+Reference!H$17,0)</f>
        <v>2396</v>
      </c>
      <c r="P1447" s="35">
        <f>ROUND((Reference!I$16*List!$H1447)+Reference!I$17,0)</f>
        <v>2491</v>
      </c>
      <c r="Q1447" s="35">
        <f>ROUND((Reference!J$16*List!$H1447)+Reference!J$17,0)</f>
        <v>2884</v>
      </c>
      <c r="R1447" s="35">
        <f>ROUND((Reference!K$16*List!$H1447)+Reference!K$17,0)</f>
        <v>2975</v>
      </c>
      <c r="S1447" s="35">
        <f>ROUND((Reference!L$16*List!$H1447)+Reference!L$17,0)</f>
        <v>3210</v>
      </c>
      <c r="T1447" s="35">
        <f>ROUND((Reference!M$16*List!$H1447)+Reference!M$17,0)</f>
        <v>3834</v>
      </c>
      <c r="U1447" s="35">
        <f>ROUND((Reference!N$16*List!$H1447)+Reference!N$17,0)</f>
        <v>15469</v>
      </c>
      <c r="V1447" s="36">
        <f>ROUND((Reference!O$16*List!$H1447)+Reference!O$17,0)</f>
        <v>575</v>
      </c>
      <c r="W1447" s="36">
        <f>ROUND((Reference!P$16*List!$H1447)+Reference!P$17,0)</f>
        <v>810</v>
      </c>
      <c r="X1447" s="36">
        <f>ROUND((Reference!Q$16*List!$H1447)+Reference!Q$17,0)</f>
        <v>405</v>
      </c>
      <c r="Y1447" s="37"/>
      <c r="Z1447" s="4" t="str">
        <f t="shared" si="45"/>
        <v>CHICKASAW, Mississippi</v>
      </c>
      <c r="AA1447" s="50" t="s">
        <v>2744</v>
      </c>
      <c r="AB1447" s="38" t="s">
        <v>54</v>
      </c>
      <c r="AC1447" s="43" t="s">
        <v>4318</v>
      </c>
      <c r="AD1447" s="45"/>
      <c r="AE1447">
        <f t="shared" si="46"/>
        <v>0.71950000000000003</v>
      </c>
    </row>
    <row r="1448" spans="1:31" x14ac:dyDescent="0.35">
      <c r="A1448" s="28" t="s">
        <v>4339</v>
      </c>
      <c r="B1448" s="48" t="s">
        <v>4340</v>
      </c>
      <c r="C1448" s="49">
        <v>99925</v>
      </c>
      <c r="D1448" s="30" t="s">
        <v>152</v>
      </c>
      <c r="E1448" s="50" t="s">
        <v>102</v>
      </c>
      <c r="F1448" s="55" t="s">
        <v>4318</v>
      </c>
      <c r="G1448" s="33" t="s">
        <v>64</v>
      </c>
      <c r="H1448" s="52">
        <v>0.71950000000000003</v>
      </c>
      <c r="I1448" s="35">
        <f>ROUND((Reference!B$16*List!$H1448)+Reference!B$17,0)</f>
        <v>886</v>
      </c>
      <c r="J1448" s="35">
        <f>ROUND((Reference!C$16*List!$H1448)+Reference!C$17,0)</f>
        <v>1321</v>
      </c>
      <c r="K1448" s="35">
        <f>ROUND((Reference!D$16*List!$H1448)+Reference!D$17,0)</f>
        <v>1583</v>
      </c>
      <c r="L1448" s="35">
        <f>ROUND((Reference!E$16*List!$H1448)+Reference!E$17,0)</f>
        <v>1957</v>
      </c>
      <c r="M1448" s="35">
        <f>ROUND((Reference!F$16*List!$H1448)+Reference!F$17,0)</f>
        <v>2039</v>
      </c>
      <c r="N1448" s="35">
        <f>ROUND((Reference!G$16*List!$H1448)+Reference!G$17,0)</f>
        <v>2308</v>
      </c>
      <c r="O1448" s="35">
        <f>ROUND((Reference!H$16*List!$H1448)+Reference!H$17,0)</f>
        <v>2396</v>
      </c>
      <c r="P1448" s="35">
        <f>ROUND((Reference!I$16*List!$H1448)+Reference!I$17,0)</f>
        <v>2491</v>
      </c>
      <c r="Q1448" s="35">
        <f>ROUND((Reference!J$16*List!$H1448)+Reference!J$17,0)</f>
        <v>2884</v>
      </c>
      <c r="R1448" s="35">
        <f>ROUND((Reference!K$16*List!$H1448)+Reference!K$17,0)</f>
        <v>2975</v>
      </c>
      <c r="S1448" s="35">
        <f>ROUND((Reference!L$16*List!$H1448)+Reference!L$17,0)</f>
        <v>3210</v>
      </c>
      <c r="T1448" s="35">
        <f>ROUND((Reference!M$16*List!$H1448)+Reference!M$17,0)</f>
        <v>3834</v>
      </c>
      <c r="U1448" s="35">
        <f>ROUND((Reference!N$16*List!$H1448)+Reference!N$17,0)</f>
        <v>15469</v>
      </c>
      <c r="V1448" s="36">
        <f>ROUND((Reference!O$16*List!$H1448)+Reference!O$17,0)</f>
        <v>575</v>
      </c>
      <c r="W1448" s="36">
        <f>ROUND((Reference!P$16*List!$H1448)+Reference!P$17,0)</f>
        <v>810</v>
      </c>
      <c r="X1448" s="36">
        <f>ROUND((Reference!Q$16*List!$H1448)+Reference!Q$17,0)</f>
        <v>405</v>
      </c>
      <c r="Y1448" s="37"/>
      <c r="Z1448" s="4" t="str">
        <f t="shared" si="45"/>
        <v>CHOCTAW, Mississippi</v>
      </c>
      <c r="AA1448" s="50" t="s">
        <v>102</v>
      </c>
      <c r="AB1448" s="38" t="s">
        <v>54</v>
      </c>
      <c r="AC1448" s="43" t="s">
        <v>4318</v>
      </c>
      <c r="AD1448" s="45"/>
      <c r="AE1448">
        <f t="shared" si="46"/>
        <v>0.71950000000000003</v>
      </c>
    </row>
    <row r="1449" spans="1:31" x14ac:dyDescent="0.35">
      <c r="A1449" s="28" t="s">
        <v>4341</v>
      </c>
      <c r="B1449" s="48" t="s">
        <v>4342</v>
      </c>
      <c r="C1449" s="49">
        <v>99925</v>
      </c>
      <c r="D1449" s="30" t="s">
        <v>152</v>
      </c>
      <c r="E1449" s="50" t="s">
        <v>3557</v>
      </c>
      <c r="F1449" s="55" t="s">
        <v>4318</v>
      </c>
      <c r="G1449" s="33" t="s">
        <v>64</v>
      </c>
      <c r="H1449" s="52">
        <v>0.71950000000000003</v>
      </c>
      <c r="I1449" s="35">
        <f>ROUND((Reference!B$16*List!$H1449)+Reference!B$17,0)</f>
        <v>886</v>
      </c>
      <c r="J1449" s="35">
        <f>ROUND((Reference!C$16*List!$H1449)+Reference!C$17,0)</f>
        <v>1321</v>
      </c>
      <c r="K1449" s="35">
        <f>ROUND((Reference!D$16*List!$H1449)+Reference!D$17,0)</f>
        <v>1583</v>
      </c>
      <c r="L1449" s="35">
        <f>ROUND((Reference!E$16*List!$H1449)+Reference!E$17,0)</f>
        <v>1957</v>
      </c>
      <c r="M1449" s="35">
        <f>ROUND((Reference!F$16*List!$H1449)+Reference!F$17,0)</f>
        <v>2039</v>
      </c>
      <c r="N1449" s="35">
        <f>ROUND((Reference!G$16*List!$H1449)+Reference!G$17,0)</f>
        <v>2308</v>
      </c>
      <c r="O1449" s="35">
        <f>ROUND((Reference!H$16*List!$H1449)+Reference!H$17,0)</f>
        <v>2396</v>
      </c>
      <c r="P1449" s="35">
        <f>ROUND((Reference!I$16*List!$H1449)+Reference!I$17,0)</f>
        <v>2491</v>
      </c>
      <c r="Q1449" s="35">
        <f>ROUND((Reference!J$16*List!$H1449)+Reference!J$17,0)</f>
        <v>2884</v>
      </c>
      <c r="R1449" s="35">
        <f>ROUND((Reference!K$16*List!$H1449)+Reference!K$17,0)</f>
        <v>2975</v>
      </c>
      <c r="S1449" s="35">
        <f>ROUND((Reference!L$16*List!$H1449)+Reference!L$17,0)</f>
        <v>3210</v>
      </c>
      <c r="T1449" s="35">
        <f>ROUND((Reference!M$16*List!$H1449)+Reference!M$17,0)</f>
        <v>3834</v>
      </c>
      <c r="U1449" s="35">
        <f>ROUND((Reference!N$16*List!$H1449)+Reference!N$17,0)</f>
        <v>15469</v>
      </c>
      <c r="V1449" s="36">
        <f>ROUND((Reference!O$16*List!$H1449)+Reference!O$17,0)</f>
        <v>575</v>
      </c>
      <c r="W1449" s="36">
        <f>ROUND((Reference!P$16*List!$H1449)+Reference!P$17,0)</f>
        <v>810</v>
      </c>
      <c r="X1449" s="36">
        <f>ROUND((Reference!Q$16*List!$H1449)+Reference!Q$17,0)</f>
        <v>405</v>
      </c>
      <c r="Y1449" s="37"/>
      <c r="Z1449" s="4" t="str">
        <f t="shared" si="45"/>
        <v>CLAIBORNE, Mississippi</v>
      </c>
      <c r="AA1449" s="50" t="s">
        <v>3557</v>
      </c>
      <c r="AB1449" s="38" t="s">
        <v>54</v>
      </c>
      <c r="AC1449" s="43" t="s">
        <v>4318</v>
      </c>
      <c r="AD1449" s="45"/>
      <c r="AE1449">
        <f t="shared" si="46"/>
        <v>0.71950000000000003</v>
      </c>
    </row>
    <row r="1450" spans="1:31" x14ac:dyDescent="0.35">
      <c r="A1450" s="28" t="s">
        <v>4343</v>
      </c>
      <c r="B1450" s="48" t="s">
        <v>4344</v>
      </c>
      <c r="C1450" s="49">
        <v>99925</v>
      </c>
      <c r="D1450" s="30" t="s">
        <v>152</v>
      </c>
      <c r="E1450" s="50" t="s">
        <v>106</v>
      </c>
      <c r="F1450" s="55" t="s">
        <v>4318</v>
      </c>
      <c r="G1450" s="33" t="s">
        <v>64</v>
      </c>
      <c r="H1450" s="52">
        <v>0.71950000000000003</v>
      </c>
      <c r="I1450" s="35">
        <f>ROUND((Reference!B$16*List!$H1450)+Reference!B$17,0)</f>
        <v>886</v>
      </c>
      <c r="J1450" s="35">
        <f>ROUND((Reference!C$16*List!$H1450)+Reference!C$17,0)</f>
        <v>1321</v>
      </c>
      <c r="K1450" s="35">
        <f>ROUND((Reference!D$16*List!$H1450)+Reference!D$17,0)</f>
        <v>1583</v>
      </c>
      <c r="L1450" s="35">
        <f>ROUND((Reference!E$16*List!$H1450)+Reference!E$17,0)</f>
        <v>1957</v>
      </c>
      <c r="M1450" s="35">
        <f>ROUND((Reference!F$16*List!$H1450)+Reference!F$17,0)</f>
        <v>2039</v>
      </c>
      <c r="N1450" s="35">
        <f>ROUND((Reference!G$16*List!$H1450)+Reference!G$17,0)</f>
        <v>2308</v>
      </c>
      <c r="O1450" s="35">
        <f>ROUND((Reference!H$16*List!$H1450)+Reference!H$17,0)</f>
        <v>2396</v>
      </c>
      <c r="P1450" s="35">
        <f>ROUND((Reference!I$16*List!$H1450)+Reference!I$17,0)</f>
        <v>2491</v>
      </c>
      <c r="Q1450" s="35">
        <f>ROUND((Reference!J$16*List!$H1450)+Reference!J$17,0)</f>
        <v>2884</v>
      </c>
      <c r="R1450" s="35">
        <f>ROUND((Reference!K$16*List!$H1450)+Reference!K$17,0)</f>
        <v>2975</v>
      </c>
      <c r="S1450" s="35">
        <f>ROUND((Reference!L$16*List!$H1450)+Reference!L$17,0)</f>
        <v>3210</v>
      </c>
      <c r="T1450" s="35">
        <f>ROUND((Reference!M$16*List!$H1450)+Reference!M$17,0)</f>
        <v>3834</v>
      </c>
      <c r="U1450" s="35">
        <f>ROUND((Reference!N$16*List!$H1450)+Reference!N$17,0)</f>
        <v>15469</v>
      </c>
      <c r="V1450" s="36">
        <f>ROUND((Reference!O$16*List!$H1450)+Reference!O$17,0)</f>
        <v>575</v>
      </c>
      <c r="W1450" s="36">
        <f>ROUND((Reference!P$16*List!$H1450)+Reference!P$17,0)</f>
        <v>810</v>
      </c>
      <c r="X1450" s="36">
        <f>ROUND((Reference!Q$16*List!$H1450)+Reference!Q$17,0)</f>
        <v>405</v>
      </c>
      <c r="Y1450" s="37"/>
      <c r="Z1450" s="4" t="str">
        <f t="shared" si="45"/>
        <v>CLARKE, Mississippi</v>
      </c>
      <c r="AA1450" s="50" t="s">
        <v>106</v>
      </c>
      <c r="AB1450" s="38" t="s">
        <v>54</v>
      </c>
      <c r="AC1450" s="43" t="s">
        <v>4318</v>
      </c>
      <c r="AD1450" s="45"/>
      <c r="AE1450">
        <f t="shared" si="46"/>
        <v>0.71950000000000003</v>
      </c>
    </row>
    <row r="1451" spans="1:31" x14ac:dyDescent="0.35">
      <c r="A1451" s="28" t="s">
        <v>4345</v>
      </c>
      <c r="B1451" s="48" t="s">
        <v>4346</v>
      </c>
      <c r="C1451" s="49">
        <v>99925</v>
      </c>
      <c r="D1451" s="30" t="s">
        <v>152</v>
      </c>
      <c r="E1451" s="50" t="s">
        <v>110</v>
      </c>
      <c r="F1451" s="55" t="s">
        <v>4318</v>
      </c>
      <c r="G1451" s="33" t="s">
        <v>64</v>
      </c>
      <c r="H1451" s="52">
        <v>0.71950000000000003</v>
      </c>
      <c r="I1451" s="35">
        <f>ROUND((Reference!B$16*List!$H1451)+Reference!B$17,0)</f>
        <v>886</v>
      </c>
      <c r="J1451" s="35">
        <f>ROUND((Reference!C$16*List!$H1451)+Reference!C$17,0)</f>
        <v>1321</v>
      </c>
      <c r="K1451" s="35">
        <f>ROUND((Reference!D$16*List!$H1451)+Reference!D$17,0)</f>
        <v>1583</v>
      </c>
      <c r="L1451" s="35">
        <f>ROUND((Reference!E$16*List!$H1451)+Reference!E$17,0)</f>
        <v>1957</v>
      </c>
      <c r="M1451" s="35">
        <f>ROUND((Reference!F$16*List!$H1451)+Reference!F$17,0)</f>
        <v>2039</v>
      </c>
      <c r="N1451" s="35">
        <f>ROUND((Reference!G$16*List!$H1451)+Reference!G$17,0)</f>
        <v>2308</v>
      </c>
      <c r="O1451" s="35">
        <f>ROUND((Reference!H$16*List!$H1451)+Reference!H$17,0)</f>
        <v>2396</v>
      </c>
      <c r="P1451" s="35">
        <f>ROUND((Reference!I$16*List!$H1451)+Reference!I$17,0)</f>
        <v>2491</v>
      </c>
      <c r="Q1451" s="35">
        <f>ROUND((Reference!J$16*List!$H1451)+Reference!J$17,0)</f>
        <v>2884</v>
      </c>
      <c r="R1451" s="35">
        <f>ROUND((Reference!K$16*List!$H1451)+Reference!K$17,0)</f>
        <v>2975</v>
      </c>
      <c r="S1451" s="35">
        <f>ROUND((Reference!L$16*List!$H1451)+Reference!L$17,0)</f>
        <v>3210</v>
      </c>
      <c r="T1451" s="35">
        <f>ROUND((Reference!M$16*List!$H1451)+Reference!M$17,0)</f>
        <v>3834</v>
      </c>
      <c r="U1451" s="35">
        <f>ROUND((Reference!N$16*List!$H1451)+Reference!N$17,0)</f>
        <v>15469</v>
      </c>
      <c r="V1451" s="36">
        <f>ROUND((Reference!O$16*List!$H1451)+Reference!O$17,0)</f>
        <v>575</v>
      </c>
      <c r="W1451" s="36">
        <f>ROUND((Reference!P$16*List!$H1451)+Reference!P$17,0)</f>
        <v>810</v>
      </c>
      <c r="X1451" s="36">
        <f>ROUND((Reference!Q$16*List!$H1451)+Reference!Q$17,0)</f>
        <v>405</v>
      </c>
      <c r="Y1451" s="37"/>
      <c r="Z1451" s="4" t="str">
        <f t="shared" si="45"/>
        <v>CLAY, Mississippi</v>
      </c>
      <c r="AA1451" s="50" t="s">
        <v>110</v>
      </c>
      <c r="AB1451" s="38" t="s">
        <v>54</v>
      </c>
      <c r="AC1451" s="43" t="s">
        <v>4318</v>
      </c>
      <c r="AD1451" s="45"/>
      <c r="AE1451">
        <f t="shared" si="46"/>
        <v>0.71950000000000003</v>
      </c>
    </row>
    <row r="1452" spans="1:31" x14ac:dyDescent="0.35">
      <c r="A1452" s="28" t="s">
        <v>4347</v>
      </c>
      <c r="B1452" s="48" t="s">
        <v>4348</v>
      </c>
      <c r="C1452" s="51">
        <v>99925</v>
      </c>
      <c r="D1452" s="30" t="s">
        <v>152</v>
      </c>
      <c r="E1452" s="38" t="s">
        <v>4349</v>
      </c>
      <c r="F1452" s="55" t="s">
        <v>4318</v>
      </c>
      <c r="G1452" s="33" t="s">
        <v>64</v>
      </c>
      <c r="H1452" s="34">
        <v>0.71950000000000003</v>
      </c>
      <c r="I1452" s="35">
        <f>ROUND((Reference!B$16*List!$H1452)+Reference!B$17,0)</f>
        <v>886</v>
      </c>
      <c r="J1452" s="35">
        <f>ROUND((Reference!C$16*List!$H1452)+Reference!C$17,0)</f>
        <v>1321</v>
      </c>
      <c r="K1452" s="35">
        <f>ROUND((Reference!D$16*List!$H1452)+Reference!D$17,0)</f>
        <v>1583</v>
      </c>
      <c r="L1452" s="35">
        <f>ROUND((Reference!E$16*List!$H1452)+Reference!E$17,0)</f>
        <v>1957</v>
      </c>
      <c r="M1452" s="35">
        <f>ROUND((Reference!F$16*List!$H1452)+Reference!F$17,0)</f>
        <v>2039</v>
      </c>
      <c r="N1452" s="35">
        <f>ROUND((Reference!G$16*List!$H1452)+Reference!G$17,0)</f>
        <v>2308</v>
      </c>
      <c r="O1452" s="35">
        <f>ROUND((Reference!H$16*List!$H1452)+Reference!H$17,0)</f>
        <v>2396</v>
      </c>
      <c r="P1452" s="35">
        <f>ROUND((Reference!I$16*List!$H1452)+Reference!I$17,0)</f>
        <v>2491</v>
      </c>
      <c r="Q1452" s="35">
        <f>ROUND((Reference!J$16*List!$H1452)+Reference!J$17,0)</f>
        <v>2884</v>
      </c>
      <c r="R1452" s="35">
        <f>ROUND((Reference!K$16*List!$H1452)+Reference!K$17,0)</f>
        <v>2975</v>
      </c>
      <c r="S1452" s="35">
        <f>ROUND((Reference!L$16*List!$H1452)+Reference!L$17,0)</f>
        <v>3210</v>
      </c>
      <c r="T1452" s="35">
        <f>ROUND((Reference!M$16*List!$H1452)+Reference!M$17,0)</f>
        <v>3834</v>
      </c>
      <c r="U1452" s="35">
        <f>ROUND((Reference!N$16*List!$H1452)+Reference!N$17,0)</f>
        <v>15469</v>
      </c>
      <c r="V1452" s="36">
        <f>ROUND((Reference!O$16*List!$H1452)+Reference!O$17,0)</f>
        <v>575</v>
      </c>
      <c r="W1452" s="36">
        <f>ROUND((Reference!P$16*List!$H1452)+Reference!P$17,0)</f>
        <v>810</v>
      </c>
      <c r="X1452" s="36">
        <f>ROUND((Reference!Q$16*List!$H1452)+Reference!Q$17,0)</f>
        <v>405</v>
      </c>
      <c r="Y1452" s="37"/>
      <c r="Z1452" s="4" t="str">
        <f t="shared" si="45"/>
        <v>COAHOMA, Mississippi</v>
      </c>
      <c r="AA1452" s="38" t="s">
        <v>4349</v>
      </c>
      <c r="AB1452" s="38" t="s">
        <v>54</v>
      </c>
      <c r="AC1452" s="32" t="s">
        <v>4318</v>
      </c>
      <c r="AD1452" s="39"/>
      <c r="AE1452">
        <f t="shared" si="46"/>
        <v>0.71950000000000003</v>
      </c>
    </row>
    <row r="1453" spans="1:31" x14ac:dyDescent="0.35">
      <c r="A1453" s="28" t="s">
        <v>4350</v>
      </c>
      <c r="B1453" s="48" t="s">
        <v>4351</v>
      </c>
      <c r="C1453" s="49">
        <v>27140</v>
      </c>
      <c r="D1453" s="30" t="s">
        <v>956</v>
      </c>
      <c r="E1453" s="50" t="s">
        <v>4352</v>
      </c>
      <c r="F1453" s="54" t="s">
        <v>4318</v>
      </c>
      <c r="G1453" s="33" t="s">
        <v>53</v>
      </c>
      <c r="H1453" s="52">
        <v>0.84320000000000006</v>
      </c>
      <c r="I1453" s="35">
        <f>ROUND((Reference!B$16*List!$H1453)+Reference!B$17,0)</f>
        <v>992</v>
      </c>
      <c r="J1453" s="35">
        <f>ROUND((Reference!C$16*List!$H1453)+Reference!C$17,0)</f>
        <v>1479</v>
      </c>
      <c r="K1453" s="35">
        <f>ROUND((Reference!D$16*List!$H1453)+Reference!D$17,0)</f>
        <v>1773</v>
      </c>
      <c r="L1453" s="35">
        <f>ROUND((Reference!E$16*List!$H1453)+Reference!E$17,0)</f>
        <v>2191</v>
      </c>
      <c r="M1453" s="35">
        <f>ROUND((Reference!F$16*List!$H1453)+Reference!F$17,0)</f>
        <v>2283</v>
      </c>
      <c r="N1453" s="35">
        <f>ROUND((Reference!G$16*List!$H1453)+Reference!G$17,0)</f>
        <v>2584</v>
      </c>
      <c r="O1453" s="35">
        <f>ROUND((Reference!H$16*List!$H1453)+Reference!H$17,0)</f>
        <v>2683</v>
      </c>
      <c r="P1453" s="35">
        <f>ROUND((Reference!I$16*List!$H1453)+Reference!I$17,0)</f>
        <v>2789</v>
      </c>
      <c r="Q1453" s="35">
        <f>ROUND((Reference!J$16*List!$H1453)+Reference!J$17,0)</f>
        <v>3229</v>
      </c>
      <c r="R1453" s="35">
        <f>ROUND((Reference!K$16*List!$H1453)+Reference!K$17,0)</f>
        <v>3331</v>
      </c>
      <c r="S1453" s="35">
        <f>ROUND((Reference!L$16*List!$H1453)+Reference!L$17,0)</f>
        <v>3594</v>
      </c>
      <c r="T1453" s="35">
        <f>ROUND((Reference!M$16*List!$H1453)+Reference!M$17,0)</f>
        <v>4293</v>
      </c>
      <c r="U1453" s="35">
        <f>ROUND((Reference!N$16*List!$H1453)+Reference!N$17,0)</f>
        <v>17321</v>
      </c>
      <c r="V1453" s="36">
        <f>ROUND((Reference!O$16*List!$H1453)+Reference!O$17,0)</f>
        <v>644</v>
      </c>
      <c r="W1453" s="36">
        <f>ROUND((Reference!P$16*List!$H1453)+Reference!P$17,0)</f>
        <v>907</v>
      </c>
      <c r="X1453" s="36">
        <f>ROUND((Reference!Q$16*List!$H1453)+Reference!Q$17,0)</f>
        <v>454</v>
      </c>
      <c r="Y1453" s="37"/>
      <c r="Z1453" s="4" t="str">
        <f t="shared" si="45"/>
        <v>COPIAH, Mississippi</v>
      </c>
      <c r="AA1453" s="50" t="s">
        <v>4352</v>
      </c>
      <c r="AB1453" s="38" t="s">
        <v>54</v>
      </c>
      <c r="AC1453" s="43" t="s">
        <v>4318</v>
      </c>
      <c r="AD1453" s="45"/>
      <c r="AE1453">
        <f t="shared" si="46"/>
        <v>0.84320000000000006</v>
      </c>
    </row>
    <row r="1454" spans="1:31" x14ac:dyDescent="0.35">
      <c r="A1454" s="28" t="s">
        <v>4353</v>
      </c>
      <c r="B1454" s="48" t="s">
        <v>4354</v>
      </c>
      <c r="C1454" s="49">
        <v>25620</v>
      </c>
      <c r="D1454" s="30" t="s">
        <v>891</v>
      </c>
      <c r="E1454" s="50" t="s">
        <v>135</v>
      </c>
      <c r="F1454" s="55" t="s">
        <v>4318</v>
      </c>
      <c r="G1454" s="33" t="s">
        <v>53</v>
      </c>
      <c r="H1454" s="34">
        <v>0.69290000000000007</v>
      </c>
      <c r="I1454" s="35">
        <f>ROUND((Reference!B$16*List!$H1454)+Reference!B$17,0)</f>
        <v>863</v>
      </c>
      <c r="J1454" s="35">
        <f>ROUND((Reference!C$16*List!$H1454)+Reference!C$17,0)</f>
        <v>1287</v>
      </c>
      <c r="K1454" s="35">
        <f>ROUND((Reference!D$16*List!$H1454)+Reference!D$17,0)</f>
        <v>1542</v>
      </c>
      <c r="L1454" s="35">
        <f>ROUND((Reference!E$16*List!$H1454)+Reference!E$17,0)</f>
        <v>1907</v>
      </c>
      <c r="M1454" s="35">
        <f>ROUND((Reference!F$16*List!$H1454)+Reference!F$17,0)</f>
        <v>1986</v>
      </c>
      <c r="N1454" s="35">
        <f>ROUND((Reference!G$16*List!$H1454)+Reference!G$17,0)</f>
        <v>2249</v>
      </c>
      <c r="O1454" s="35">
        <f>ROUND((Reference!H$16*List!$H1454)+Reference!H$17,0)</f>
        <v>2335</v>
      </c>
      <c r="P1454" s="35">
        <f>ROUND((Reference!I$16*List!$H1454)+Reference!I$17,0)</f>
        <v>2426</v>
      </c>
      <c r="Q1454" s="35">
        <f>ROUND((Reference!J$16*List!$H1454)+Reference!J$17,0)</f>
        <v>2810</v>
      </c>
      <c r="R1454" s="35">
        <f>ROUND((Reference!K$16*List!$H1454)+Reference!K$17,0)</f>
        <v>2899</v>
      </c>
      <c r="S1454" s="35">
        <f>ROUND((Reference!L$16*List!$H1454)+Reference!L$17,0)</f>
        <v>3128</v>
      </c>
      <c r="T1454" s="35">
        <f>ROUND((Reference!M$16*List!$H1454)+Reference!M$17,0)</f>
        <v>3735</v>
      </c>
      <c r="U1454" s="35">
        <f>ROUND((Reference!N$16*List!$H1454)+Reference!N$17,0)</f>
        <v>15071</v>
      </c>
      <c r="V1454" s="36">
        <f>ROUND((Reference!O$16*List!$H1454)+Reference!O$17,0)</f>
        <v>560</v>
      </c>
      <c r="W1454" s="36">
        <f>ROUND((Reference!P$16*List!$H1454)+Reference!P$17,0)</f>
        <v>789</v>
      </c>
      <c r="X1454" s="36">
        <f>ROUND((Reference!Q$16*List!$H1454)+Reference!Q$17,0)</f>
        <v>395</v>
      </c>
      <c r="Y1454" s="37"/>
      <c r="Z1454" s="4" t="str">
        <f t="shared" si="45"/>
        <v>COVINGTON, Mississippi</v>
      </c>
      <c r="AA1454" s="38" t="s">
        <v>135</v>
      </c>
      <c r="AB1454" s="38" t="s">
        <v>54</v>
      </c>
      <c r="AC1454" s="32" t="s">
        <v>4318</v>
      </c>
      <c r="AD1454" s="39"/>
      <c r="AE1454">
        <f t="shared" si="46"/>
        <v>0.69290000000000007</v>
      </c>
    </row>
    <row r="1455" spans="1:31" x14ac:dyDescent="0.35">
      <c r="A1455" s="28" t="s">
        <v>4355</v>
      </c>
      <c r="B1455" s="48" t="s">
        <v>4356</v>
      </c>
      <c r="C1455" s="49">
        <v>32820</v>
      </c>
      <c r="D1455" s="30" t="s">
        <v>568</v>
      </c>
      <c r="E1455" s="50" t="s">
        <v>1389</v>
      </c>
      <c r="F1455" s="54" t="s">
        <v>4318</v>
      </c>
      <c r="G1455" s="33" t="s">
        <v>53</v>
      </c>
      <c r="H1455" s="34">
        <v>0.82210000000000005</v>
      </c>
      <c r="I1455" s="35">
        <f>ROUND((Reference!B$16*List!$H1455)+Reference!B$17,0)</f>
        <v>974</v>
      </c>
      <c r="J1455" s="35">
        <f>ROUND((Reference!C$16*List!$H1455)+Reference!C$17,0)</f>
        <v>1452</v>
      </c>
      <c r="K1455" s="35">
        <f>ROUND((Reference!D$16*List!$H1455)+Reference!D$17,0)</f>
        <v>1740</v>
      </c>
      <c r="L1455" s="35">
        <f>ROUND((Reference!E$16*List!$H1455)+Reference!E$17,0)</f>
        <v>2151</v>
      </c>
      <c r="M1455" s="35">
        <f>ROUND((Reference!F$16*List!$H1455)+Reference!F$17,0)</f>
        <v>2241</v>
      </c>
      <c r="N1455" s="35">
        <f>ROUND((Reference!G$16*List!$H1455)+Reference!G$17,0)</f>
        <v>2537</v>
      </c>
      <c r="O1455" s="35">
        <f>ROUND((Reference!H$16*List!$H1455)+Reference!H$17,0)</f>
        <v>2634</v>
      </c>
      <c r="P1455" s="35">
        <f>ROUND((Reference!I$16*List!$H1455)+Reference!I$17,0)</f>
        <v>2738</v>
      </c>
      <c r="Q1455" s="35">
        <f>ROUND((Reference!J$16*List!$H1455)+Reference!J$17,0)</f>
        <v>3170</v>
      </c>
      <c r="R1455" s="35">
        <f>ROUND((Reference!K$16*List!$H1455)+Reference!K$17,0)</f>
        <v>3270</v>
      </c>
      <c r="S1455" s="35">
        <f>ROUND((Reference!L$16*List!$H1455)+Reference!L$17,0)</f>
        <v>3529</v>
      </c>
      <c r="T1455" s="35">
        <f>ROUND((Reference!M$16*List!$H1455)+Reference!M$17,0)</f>
        <v>4215</v>
      </c>
      <c r="U1455" s="35">
        <f>ROUND((Reference!N$16*List!$H1455)+Reference!N$17,0)</f>
        <v>17005</v>
      </c>
      <c r="V1455" s="36">
        <f>ROUND((Reference!O$16*List!$H1455)+Reference!O$17,0)</f>
        <v>632</v>
      </c>
      <c r="W1455" s="36">
        <f>ROUND((Reference!P$16*List!$H1455)+Reference!P$17,0)</f>
        <v>891</v>
      </c>
      <c r="X1455" s="36">
        <f>ROUND((Reference!Q$16*List!$H1455)+Reference!Q$17,0)</f>
        <v>445</v>
      </c>
      <c r="Y1455" s="37"/>
      <c r="Z1455" s="4" t="str">
        <f t="shared" si="45"/>
        <v>DE SOTO, Mississippi</v>
      </c>
      <c r="AA1455" s="38" t="s">
        <v>1389</v>
      </c>
      <c r="AB1455" s="38" t="s">
        <v>54</v>
      </c>
      <c r="AC1455" s="32" t="s">
        <v>4318</v>
      </c>
      <c r="AD1455" s="39"/>
      <c r="AE1455">
        <f t="shared" si="46"/>
        <v>0.82210000000000005</v>
      </c>
    </row>
    <row r="1456" spans="1:31" x14ac:dyDescent="0.35">
      <c r="A1456" s="28" t="s">
        <v>4357</v>
      </c>
      <c r="B1456" s="48" t="s">
        <v>4358</v>
      </c>
      <c r="C1456" s="49">
        <v>25620</v>
      </c>
      <c r="D1456" s="30" t="s">
        <v>891</v>
      </c>
      <c r="E1456" s="50" t="s">
        <v>4359</v>
      </c>
      <c r="F1456" s="54" t="s">
        <v>4318</v>
      </c>
      <c r="G1456" s="33" t="s">
        <v>53</v>
      </c>
      <c r="H1456" s="52">
        <v>0.69290000000000007</v>
      </c>
      <c r="I1456" s="35">
        <f>ROUND((Reference!B$16*List!$H1456)+Reference!B$17,0)</f>
        <v>863</v>
      </c>
      <c r="J1456" s="35">
        <f>ROUND((Reference!C$16*List!$H1456)+Reference!C$17,0)</f>
        <v>1287</v>
      </c>
      <c r="K1456" s="35">
        <f>ROUND((Reference!D$16*List!$H1456)+Reference!D$17,0)</f>
        <v>1542</v>
      </c>
      <c r="L1456" s="35">
        <f>ROUND((Reference!E$16*List!$H1456)+Reference!E$17,0)</f>
        <v>1907</v>
      </c>
      <c r="M1456" s="35">
        <f>ROUND((Reference!F$16*List!$H1456)+Reference!F$17,0)</f>
        <v>1986</v>
      </c>
      <c r="N1456" s="35">
        <f>ROUND((Reference!G$16*List!$H1456)+Reference!G$17,0)</f>
        <v>2249</v>
      </c>
      <c r="O1456" s="35">
        <f>ROUND((Reference!H$16*List!$H1456)+Reference!H$17,0)</f>
        <v>2335</v>
      </c>
      <c r="P1456" s="35">
        <f>ROUND((Reference!I$16*List!$H1456)+Reference!I$17,0)</f>
        <v>2426</v>
      </c>
      <c r="Q1456" s="35">
        <f>ROUND((Reference!J$16*List!$H1456)+Reference!J$17,0)</f>
        <v>2810</v>
      </c>
      <c r="R1456" s="35">
        <f>ROUND((Reference!K$16*List!$H1456)+Reference!K$17,0)</f>
        <v>2899</v>
      </c>
      <c r="S1456" s="35">
        <f>ROUND((Reference!L$16*List!$H1456)+Reference!L$17,0)</f>
        <v>3128</v>
      </c>
      <c r="T1456" s="35">
        <f>ROUND((Reference!M$16*List!$H1456)+Reference!M$17,0)</f>
        <v>3735</v>
      </c>
      <c r="U1456" s="35">
        <f>ROUND((Reference!N$16*List!$H1456)+Reference!N$17,0)</f>
        <v>15071</v>
      </c>
      <c r="V1456" s="36">
        <f>ROUND((Reference!O$16*List!$H1456)+Reference!O$17,0)</f>
        <v>560</v>
      </c>
      <c r="W1456" s="36">
        <f>ROUND((Reference!P$16*List!$H1456)+Reference!P$17,0)</f>
        <v>789</v>
      </c>
      <c r="X1456" s="36">
        <f>ROUND((Reference!Q$16*List!$H1456)+Reference!Q$17,0)</f>
        <v>395</v>
      </c>
      <c r="Y1456" s="37"/>
      <c r="Z1456" s="4" t="str">
        <f t="shared" si="45"/>
        <v>FORREST, Mississippi</v>
      </c>
      <c r="AA1456" s="50" t="s">
        <v>4359</v>
      </c>
      <c r="AB1456" s="38" t="s">
        <v>54</v>
      </c>
      <c r="AC1456" s="43" t="s">
        <v>4318</v>
      </c>
      <c r="AD1456" s="45"/>
      <c r="AE1456">
        <f t="shared" si="46"/>
        <v>0.69290000000000007</v>
      </c>
    </row>
    <row r="1457" spans="1:31" x14ac:dyDescent="0.35">
      <c r="A1457" s="28" t="s">
        <v>4360</v>
      </c>
      <c r="B1457" s="48" t="s">
        <v>4361</v>
      </c>
      <c r="C1457" s="49">
        <v>99925</v>
      </c>
      <c r="D1457" s="30" t="s">
        <v>152</v>
      </c>
      <c r="E1457" s="50" t="s">
        <v>176</v>
      </c>
      <c r="F1457" s="55" t="s">
        <v>4318</v>
      </c>
      <c r="G1457" s="33" t="s">
        <v>64</v>
      </c>
      <c r="H1457" s="52">
        <v>0.71950000000000003</v>
      </c>
      <c r="I1457" s="35">
        <f>ROUND((Reference!B$16*List!$H1457)+Reference!B$17,0)</f>
        <v>886</v>
      </c>
      <c r="J1457" s="35">
        <f>ROUND((Reference!C$16*List!$H1457)+Reference!C$17,0)</f>
        <v>1321</v>
      </c>
      <c r="K1457" s="35">
        <f>ROUND((Reference!D$16*List!$H1457)+Reference!D$17,0)</f>
        <v>1583</v>
      </c>
      <c r="L1457" s="35">
        <f>ROUND((Reference!E$16*List!$H1457)+Reference!E$17,0)</f>
        <v>1957</v>
      </c>
      <c r="M1457" s="35">
        <f>ROUND((Reference!F$16*List!$H1457)+Reference!F$17,0)</f>
        <v>2039</v>
      </c>
      <c r="N1457" s="35">
        <f>ROUND((Reference!G$16*List!$H1457)+Reference!G$17,0)</f>
        <v>2308</v>
      </c>
      <c r="O1457" s="35">
        <f>ROUND((Reference!H$16*List!$H1457)+Reference!H$17,0)</f>
        <v>2396</v>
      </c>
      <c r="P1457" s="35">
        <f>ROUND((Reference!I$16*List!$H1457)+Reference!I$17,0)</f>
        <v>2491</v>
      </c>
      <c r="Q1457" s="35">
        <f>ROUND((Reference!J$16*List!$H1457)+Reference!J$17,0)</f>
        <v>2884</v>
      </c>
      <c r="R1457" s="35">
        <f>ROUND((Reference!K$16*List!$H1457)+Reference!K$17,0)</f>
        <v>2975</v>
      </c>
      <c r="S1457" s="35">
        <f>ROUND((Reference!L$16*List!$H1457)+Reference!L$17,0)</f>
        <v>3210</v>
      </c>
      <c r="T1457" s="35">
        <f>ROUND((Reference!M$16*List!$H1457)+Reference!M$17,0)</f>
        <v>3834</v>
      </c>
      <c r="U1457" s="35">
        <f>ROUND((Reference!N$16*List!$H1457)+Reference!N$17,0)</f>
        <v>15469</v>
      </c>
      <c r="V1457" s="36">
        <f>ROUND((Reference!O$16*List!$H1457)+Reference!O$17,0)</f>
        <v>575</v>
      </c>
      <c r="W1457" s="36">
        <f>ROUND((Reference!P$16*List!$H1457)+Reference!P$17,0)</f>
        <v>810</v>
      </c>
      <c r="X1457" s="36">
        <f>ROUND((Reference!Q$16*List!$H1457)+Reference!Q$17,0)</f>
        <v>405</v>
      </c>
      <c r="Y1457" s="37"/>
      <c r="Z1457" s="4" t="str">
        <f t="shared" si="45"/>
        <v>FRANKLIN, Mississippi</v>
      </c>
      <c r="AA1457" s="50" t="s">
        <v>176</v>
      </c>
      <c r="AB1457" s="38" t="s">
        <v>54</v>
      </c>
      <c r="AC1457" s="43" t="s">
        <v>4318</v>
      </c>
      <c r="AD1457" s="45"/>
      <c r="AE1457">
        <f t="shared" si="46"/>
        <v>0.71950000000000003</v>
      </c>
    </row>
    <row r="1458" spans="1:31" x14ac:dyDescent="0.35">
      <c r="A1458" s="28" t="s">
        <v>4362</v>
      </c>
      <c r="B1458" s="48" t="s">
        <v>4363</v>
      </c>
      <c r="C1458" s="49">
        <v>99925</v>
      </c>
      <c r="D1458" s="30" t="s">
        <v>152</v>
      </c>
      <c r="E1458" s="50" t="s">
        <v>4364</v>
      </c>
      <c r="F1458" s="55" t="s">
        <v>4318</v>
      </c>
      <c r="G1458" s="33" t="s">
        <v>64</v>
      </c>
      <c r="H1458" s="52">
        <v>0.71950000000000003</v>
      </c>
      <c r="I1458" s="35">
        <f>ROUND((Reference!B$16*List!$H1458)+Reference!B$17,0)</f>
        <v>886</v>
      </c>
      <c r="J1458" s="35">
        <f>ROUND((Reference!C$16*List!$H1458)+Reference!C$17,0)</f>
        <v>1321</v>
      </c>
      <c r="K1458" s="35">
        <f>ROUND((Reference!D$16*List!$H1458)+Reference!D$17,0)</f>
        <v>1583</v>
      </c>
      <c r="L1458" s="35">
        <f>ROUND((Reference!E$16*List!$H1458)+Reference!E$17,0)</f>
        <v>1957</v>
      </c>
      <c r="M1458" s="35">
        <f>ROUND((Reference!F$16*List!$H1458)+Reference!F$17,0)</f>
        <v>2039</v>
      </c>
      <c r="N1458" s="35">
        <f>ROUND((Reference!G$16*List!$H1458)+Reference!G$17,0)</f>
        <v>2308</v>
      </c>
      <c r="O1458" s="35">
        <f>ROUND((Reference!H$16*List!$H1458)+Reference!H$17,0)</f>
        <v>2396</v>
      </c>
      <c r="P1458" s="35">
        <f>ROUND((Reference!I$16*List!$H1458)+Reference!I$17,0)</f>
        <v>2491</v>
      </c>
      <c r="Q1458" s="35">
        <f>ROUND((Reference!J$16*List!$H1458)+Reference!J$17,0)</f>
        <v>2884</v>
      </c>
      <c r="R1458" s="35">
        <f>ROUND((Reference!K$16*List!$H1458)+Reference!K$17,0)</f>
        <v>2975</v>
      </c>
      <c r="S1458" s="35">
        <f>ROUND((Reference!L$16*List!$H1458)+Reference!L$17,0)</f>
        <v>3210</v>
      </c>
      <c r="T1458" s="35">
        <f>ROUND((Reference!M$16*List!$H1458)+Reference!M$17,0)</f>
        <v>3834</v>
      </c>
      <c r="U1458" s="35">
        <f>ROUND((Reference!N$16*List!$H1458)+Reference!N$17,0)</f>
        <v>15469</v>
      </c>
      <c r="V1458" s="36">
        <f>ROUND((Reference!O$16*List!$H1458)+Reference!O$17,0)</f>
        <v>575</v>
      </c>
      <c r="W1458" s="36">
        <f>ROUND((Reference!P$16*List!$H1458)+Reference!P$17,0)</f>
        <v>810</v>
      </c>
      <c r="X1458" s="36">
        <f>ROUND((Reference!Q$16*List!$H1458)+Reference!Q$17,0)</f>
        <v>405</v>
      </c>
      <c r="Y1458" s="37"/>
      <c r="Z1458" s="4" t="str">
        <f t="shared" si="45"/>
        <v>GEORGE, Mississippi</v>
      </c>
      <c r="AA1458" s="50" t="s">
        <v>4364</v>
      </c>
      <c r="AB1458" s="38" t="s">
        <v>54</v>
      </c>
      <c r="AC1458" s="43" t="s">
        <v>4318</v>
      </c>
      <c r="AD1458" s="45"/>
      <c r="AE1458">
        <f t="shared" si="46"/>
        <v>0.71950000000000003</v>
      </c>
    </row>
    <row r="1459" spans="1:31" x14ac:dyDescent="0.35">
      <c r="A1459" s="28" t="s">
        <v>4365</v>
      </c>
      <c r="B1459" s="48" t="s">
        <v>4366</v>
      </c>
      <c r="C1459" s="49">
        <v>99925</v>
      </c>
      <c r="D1459" s="30" t="s">
        <v>152</v>
      </c>
      <c r="E1459" s="50" t="s">
        <v>186</v>
      </c>
      <c r="F1459" s="55" t="s">
        <v>4318</v>
      </c>
      <c r="G1459" s="33" t="s">
        <v>64</v>
      </c>
      <c r="H1459" s="52">
        <v>0.71950000000000003</v>
      </c>
      <c r="I1459" s="35">
        <f>ROUND((Reference!B$16*List!$H1459)+Reference!B$17,0)</f>
        <v>886</v>
      </c>
      <c r="J1459" s="35">
        <f>ROUND((Reference!C$16*List!$H1459)+Reference!C$17,0)</f>
        <v>1321</v>
      </c>
      <c r="K1459" s="35">
        <f>ROUND((Reference!D$16*List!$H1459)+Reference!D$17,0)</f>
        <v>1583</v>
      </c>
      <c r="L1459" s="35">
        <f>ROUND((Reference!E$16*List!$H1459)+Reference!E$17,0)</f>
        <v>1957</v>
      </c>
      <c r="M1459" s="35">
        <f>ROUND((Reference!F$16*List!$H1459)+Reference!F$17,0)</f>
        <v>2039</v>
      </c>
      <c r="N1459" s="35">
        <f>ROUND((Reference!G$16*List!$H1459)+Reference!G$17,0)</f>
        <v>2308</v>
      </c>
      <c r="O1459" s="35">
        <f>ROUND((Reference!H$16*List!$H1459)+Reference!H$17,0)</f>
        <v>2396</v>
      </c>
      <c r="P1459" s="35">
        <f>ROUND((Reference!I$16*List!$H1459)+Reference!I$17,0)</f>
        <v>2491</v>
      </c>
      <c r="Q1459" s="35">
        <f>ROUND((Reference!J$16*List!$H1459)+Reference!J$17,0)</f>
        <v>2884</v>
      </c>
      <c r="R1459" s="35">
        <f>ROUND((Reference!K$16*List!$H1459)+Reference!K$17,0)</f>
        <v>2975</v>
      </c>
      <c r="S1459" s="35">
        <f>ROUND((Reference!L$16*List!$H1459)+Reference!L$17,0)</f>
        <v>3210</v>
      </c>
      <c r="T1459" s="35">
        <f>ROUND((Reference!M$16*List!$H1459)+Reference!M$17,0)</f>
        <v>3834</v>
      </c>
      <c r="U1459" s="35">
        <f>ROUND((Reference!N$16*List!$H1459)+Reference!N$17,0)</f>
        <v>15469</v>
      </c>
      <c r="V1459" s="36">
        <f>ROUND((Reference!O$16*List!$H1459)+Reference!O$17,0)</f>
        <v>575</v>
      </c>
      <c r="W1459" s="36">
        <f>ROUND((Reference!P$16*List!$H1459)+Reference!P$17,0)</f>
        <v>810</v>
      </c>
      <c r="X1459" s="36">
        <f>ROUND((Reference!Q$16*List!$H1459)+Reference!Q$17,0)</f>
        <v>405</v>
      </c>
      <c r="Y1459" s="37"/>
      <c r="Z1459" s="4" t="str">
        <f t="shared" si="45"/>
        <v>GREENE, Mississippi</v>
      </c>
      <c r="AA1459" s="50" t="s">
        <v>186</v>
      </c>
      <c r="AB1459" s="38" t="s">
        <v>54</v>
      </c>
      <c r="AC1459" s="43" t="s">
        <v>4318</v>
      </c>
      <c r="AD1459" s="45"/>
      <c r="AE1459">
        <f t="shared" si="46"/>
        <v>0.71950000000000003</v>
      </c>
    </row>
    <row r="1460" spans="1:31" x14ac:dyDescent="0.35">
      <c r="A1460" s="28" t="s">
        <v>4367</v>
      </c>
      <c r="B1460" s="48" t="s">
        <v>4368</v>
      </c>
      <c r="C1460" s="51">
        <v>99925</v>
      </c>
      <c r="D1460" s="30" t="s">
        <v>152</v>
      </c>
      <c r="E1460" s="38" t="s">
        <v>4369</v>
      </c>
      <c r="F1460" s="55" t="s">
        <v>4318</v>
      </c>
      <c r="G1460" s="33" t="s">
        <v>64</v>
      </c>
      <c r="H1460" s="34">
        <v>0.71950000000000003</v>
      </c>
      <c r="I1460" s="35">
        <f>ROUND((Reference!B$16*List!$H1460)+Reference!B$17,0)</f>
        <v>886</v>
      </c>
      <c r="J1460" s="35">
        <f>ROUND((Reference!C$16*List!$H1460)+Reference!C$17,0)</f>
        <v>1321</v>
      </c>
      <c r="K1460" s="35">
        <f>ROUND((Reference!D$16*List!$H1460)+Reference!D$17,0)</f>
        <v>1583</v>
      </c>
      <c r="L1460" s="35">
        <f>ROUND((Reference!E$16*List!$H1460)+Reference!E$17,0)</f>
        <v>1957</v>
      </c>
      <c r="M1460" s="35">
        <f>ROUND((Reference!F$16*List!$H1460)+Reference!F$17,0)</f>
        <v>2039</v>
      </c>
      <c r="N1460" s="35">
        <f>ROUND((Reference!G$16*List!$H1460)+Reference!G$17,0)</f>
        <v>2308</v>
      </c>
      <c r="O1460" s="35">
        <f>ROUND((Reference!H$16*List!$H1460)+Reference!H$17,0)</f>
        <v>2396</v>
      </c>
      <c r="P1460" s="35">
        <f>ROUND((Reference!I$16*List!$H1460)+Reference!I$17,0)</f>
        <v>2491</v>
      </c>
      <c r="Q1460" s="35">
        <f>ROUND((Reference!J$16*List!$H1460)+Reference!J$17,0)</f>
        <v>2884</v>
      </c>
      <c r="R1460" s="35">
        <f>ROUND((Reference!K$16*List!$H1460)+Reference!K$17,0)</f>
        <v>2975</v>
      </c>
      <c r="S1460" s="35">
        <f>ROUND((Reference!L$16*List!$H1460)+Reference!L$17,0)</f>
        <v>3210</v>
      </c>
      <c r="T1460" s="35">
        <f>ROUND((Reference!M$16*List!$H1460)+Reference!M$17,0)</f>
        <v>3834</v>
      </c>
      <c r="U1460" s="35">
        <f>ROUND((Reference!N$16*List!$H1460)+Reference!N$17,0)</f>
        <v>15469</v>
      </c>
      <c r="V1460" s="36">
        <f>ROUND((Reference!O$16*List!$H1460)+Reference!O$17,0)</f>
        <v>575</v>
      </c>
      <c r="W1460" s="36">
        <f>ROUND((Reference!P$16*List!$H1460)+Reference!P$17,0)</f>
        <v>810</v>
      </c>
      <c r="X1460" s="36">
        <f>ROUND((Reference!Q$16*List!$H1460)+Reference!Q$17,0)</f>
        <v>405</v>
      </c>
      <c r="Y1460" s="37"/>
      <c r="Z1460" s="4" t="str">
        <f t="shared" si="45"/>
        <v>GRENADA, Mississippi</v>
      </c>
      <c r="AA1460" s="38" t="s">
        <v>4369</v>
      </c>
      <c r="AB1460" s="38" t="s">
        <v>54</v>
      </c>
      <c r="AC1460" s="32" t="s">
        <v>4318</v>
      </c>
      <c r="AD1460" s="39"/>
      <c r="AE1460">
        <f t="shared" si="46"/>
        <v>0.71950000000000003</v>
      </c>
    </row>
    <row r="1461" spans="1:31" x14ac:dyDescent="0.35">
      <c r="A1461" s="28" t="s">
        <v>4370</v>
      </c>
      <c r="B1461" s="48" t="s">
        <v>4371</v>
      </c>
      <c r="C1461" s="49">
        <v>25060</v>
      </c>
      <c r="D1461" s="30" t="s">
        <v>861</v>
      </c>
      <c r="E1461" s="50" t="s">
        <v>1830</v>
      </c>
      <c r="F1461" s="54" t="s">
        <v>4318</v>
      </c>
      <c r="G1461" s="33" t="s">
        <v>53</v>
      </c>
      <c r="H1461" s="34">
        <v>0.74130000000000007</v>
      </c>
      <c r="I1461" s="35">
        <f>ROUND((Reference!B$16*List!$H1461)+Reference!B$17,0)</f>
        <v>905</v>
      </c>
      <c r="J1461" s="35">
        <f>ROUND((Reference!C$16*List!$H1461)+Reference!C$17,0)</f>
        <v>1349</v>
      </c>
      <c r="K1461" s="35">
        <f>ROUND((Reference!D$16*List!$H1461)+Reference!D$17,0)</f>
        <v>1616</v>
      </c>
      <c r="L1461" s="35">
        <f>ROUND((Reference!E$16*List!$H1461)+Reference!E$17,0)</f>
        <v>1998</v>
      </c>
      <c r="M1461" s="35">
        <f>ROUND((Reference!F$16*List!$H1461)+Reference!F$17,0)</f>
        <v>2082</v>
      </c>
      <c r="N1461" s="35">
        <f>ROUND((Reference!G$16*List!$H1461)+Reference!G$17,0)</f>
        <v>2357</v>
      </c>
      <c r="O1461" s="35">
        <f>ROUND((Reference!H$16*List!$H1461)+Reference!H$17,0)</f>
        <v>2447</v>
      </c>
      <c r="P1461" s="35">
        <f>ROUND((Reference!I$16*List!$H1461)+Reference!I$17,0)</f>
        <v>2543</v>
      </c>
      <c r="Q1461" s="35">
        <f>ROUND((Reference!J$16*List!$H1461)+Reference!J$17,0)</f>
        <v>2945</v>
      </c>
      <c r="R1461" s="35">
        <f>ROUND((Reference!K$16*List!$H1461)+Reference!K$17,0)</f>
        <v>3038</v>
      </c>
      <c r="S1461" s="35">
        <f>ROUND((Reference!L$16*List!$H1461)+Reference!L$17,0)</f>
        <v>3278</v>
      </c>
      <c r="T1461" s="35">
        <f>ROUND((Reference!M$16*List!$H1461)+Reference!M$17,0)</f>
        <v>3915</v>
      </c>
      <c r="U1461" s="35">
        <f>ROUND((Reference!N$16*List!$H1461)+Reference!N$17,0)</f>
        <v>15795</v>
      </c>
      <c r="V1461" s="36">
        <f>ROUND((Reference!O$16*List!$H1461)+Reference!O$17,0)</f>
        <v>587</v>
      </c>
      <c r="W1461" s="36">
        <f>ROUND((Reference!P$16*List!$H1461)+Reference!P$17,0)</f>
        <v>827</v>
      </c>
      <c r="X1461" s="36">
        <f>ROUND((Reference!Q$16*List!$H1461)+Reference!Q$17,0)</f>
        <v>414</v>
      </c>
      <c r="Y1461" s="37"/>
      <c r="Z1461" s="4" t="str">
        <f t="shared" si="45"/>
        <v>HANCOCK, Mississippi</v>
      </c>
      <c r="AA1461" s="38" t="s">
        <v>1830</v>
      </c>
      <c r="AB1461" s="38" t="s">
        <v>54</v>
      </c>
      <c r="AC1461" s="32" t="s">
        <v>4318</v>
      </c>
      <c r="AD1461" s="39"/>
      <c r="AE1461">
        <f t="shared" si="46"/>
        <v>0.74130000000000007</v>
      </c>
    </row>
    <row r="1462" spans="1:31" x14ac:dyDescent="0.35">
      <c r="A1462" s="28" t="s">
        <v>4372</v>
      </c>
      <c r="B1462" s="48" t="s">
        <v>4373</v>
      </c>
      <c r="C1462" s="51">
        <v>25060</v>
      </c>
      <c r="D1462" s="30" t="s">
        <v>861</v>
      </c>
      <c r="E1462" s="38" t="s">
        <v>2541</v>
      </c>
      <c r="F1462" s="54" t="s">
        <v>4318</v>
      </c>
      <c r="G1462" s="33" t="s">
        <v>53</v>
      </c>
      <c r="H1462" s="34">
        <v>0.74130000000000007</v>
      </c>
      <c r="I1462" s="35">
        <f>ROUND((Reference!B$16*List!$H1462)+Reference!B$17,0)</f>
        <v>905</v>
      </c>
      <c r="J1462" s="35">
        <f>ROUND((Reference!C$16*List!$H1462)+Reference!C$17,0)</f>
        <v>1349</v>
      </c>
      <c r="K1462" s="35">
        <f>ROUND((Reference!D$16*List!$H1462)+Reference!D$17,0)</f>
        <v>1616</v>
      </c>
      <c r="L1462" s="35">
        <f>ROUND((Reference!E$16*List!$H1462)+Reference!E$17,0)</f>
        <v>1998</v>
      </c>
      <c r="M1462" s="35">
        <f>ROUND((Reference!F$16*List!$H1462)+Reference!F$17,0)</f>
        <v>2082</v>
      </c>
      <c r="N1462" s="35">
        <f>ROUND((Reference!G$16*List!$H1462)+Reference!G$17,0)</f>
        <v>2357</v>
      </c>
      <c r="O1462" s="35">
        <f>ROUND((Reference!H$16*List!$H1462)+Reference!H$17,0)</f>
        <v>2447</v>
      </c>
      <c r="P1462" s="35">
        <f>ROUND((Reference!I$16*List!$H1462)+Reference!I$17,0)</f>
        <v>2543</v>
      </c>
      <c r="Q1462" s="35">
        <f>ROUND((Reference!J$16*List!$H1462)+Reference!J$17,0)</f>
        <v>2945</v>
      </c>
      <c r="R1462" s="35">
        <f>ROUND((Reference!K$16*List!$H1462)+Reference!K$17,0)</f>
        <v>3038</v>
      </c>
      <c r="S1462" s="35">
        <f>ROUND((Reference!L$16*List!$H1462)+Reference!L$17,0)</f>
        <v>3278</v>
      </c>
      <c r="T1462" s="35">
        <f>ROUND((Reference!M$16*List!$H1462)+Reference!M$17,0)</f>
        <v>3915</v>
      </c>
      <c r="U1462" s="35">
        <f>ROUND((Reference!N$16*List!$H1462)+Reference!N$17,0)</f>
        <v>15795</v>
      </c>
      <c r="V1462" s="36">
        <f>ROUND((Reference!O$16*List!$H1462)+Reference!O$17,0)</f>
        <v>587</v>
      </c>
      <c r="W1462" s="36">
        <f>ROUND((Reference!P$16*List!$H1462)+Reference!P$17,0)</f>
        <v>827</v>
      </c>
      <c r="X1462" s="36">
        <f>ROUND((Reference!Q$16*List!$H1462)+Reference!Q$17,0)</f>
        <v>414</v>
      </c>
      <c r="Y1462" s="37"/>
      <c r="Z1462" s="4" t="str">
        <f t="shared" si="45"/>
        <v>HARRISON, Mississippi</v>
      </c>
      <c r="AA1462" s="38" t="s">
        <v>2541</v>
      </c>
      <c r="AB1462" s="38" t="s">
        <v>54</v>
      </c>
      <c r="AC1462" s="32" t="s">
        <v>4318</v>
      </c>
      <c r="AD1462" s="39"/>
      <c r="AE1462">
        <f t="shared" si="46"/>
        <v>0.74130000000000007</v>
      </c>
    </row>
    <row r="1463" spans="1:31" x14ac:dyDescent="0.35">
      <c r="A1463" s="28" t="s">
        <v>4374</v>
      </c>
      <c r="B1463" s="48" t="s">
        <v>4375</v>
      </c>
      <c r="C1463" s="49">
        <v>27140</v>
      </c>
      <c r="D1463" s="30" t="s">
        <v>956</v>
      </c>
      <c r="E1463" s="50" t="s">
        <v>4376</v>
      </c>
      <c r="F1463" s="54" t="s">
        <v>4318</v>
      </c>
      <c r="G1463" s="33" t="s">
        <v>53</v>
      </c>
      <c r="H1463" s="52">
        <v>0.84320000000000006</v>
      </c>
      <c r="I1463" s="35">
        <f>ROUND((Reference!B$16*List!$H1463)+Reference!B$17,0)</f>
        <v>992</v>
      </c>
      <c r="J1463" s="35">
        <f>ROUND((Reference!C$16*List!$H1463)+Reference!C$17,0)</f>
        <v>1479</v>
      </c>
      <c r="K1463" s="35">
        <f>ROUND((Reference!D$16*List!$H1463)+Reference!D$17,0)</f>
        <v>1773</v>
      </c>
      <c r="L1463" s="35">
        <f>ROUND((Reference!E$16*List!$H1463)+Reference!E$17,0)</f>
        <v>2191</v>
      </c>
      <c r="M1463" s="35">
        <f>ROUND((Reference!F$16*List!$H1463)+Reference!F$17,0)</f>
        <v>2283</v>
      </c>
      <c r="N1463" s="35">
        <f>ROUND((Reference!G$16*List!$H1463)+Reference!G$17,0)</f>
        <v>2584</v>
      </c>
      <c r="O1463" s="35">
        <f>ROUND((Reference!H$16*List!$H1463)+Reference!H$17,0)</f>
        <v>2683</v>
      </c>
      <c r="P1463" s="35">
        <f>ROUND((Reference!I$16*List!$H1463)+Reference!I$17,0)</f>
        <v>2789</v>
      </c>
      <c r="Q1463" s="35">
        <f>ROUND((Reference!J$16*List!$H1463)+Reference!J$17,0)</f>
        <v>3229</v>
      </c>
      <c r="R1463" s="35">
        <f>ROUND((Reference!K$16*List!$H1463)+Reference!K$17,0)</f>
        <v>3331</v>
      </c>
      <c r="S1463" s="35">
        <f>ROUND((Reference!L$16*List!$H1463)+Reference!L$17,0)</f>
        <v>3594</v>
      </c>
      <c r="T1463" s="35">
        <f>ROUND((Reference!M$16*List!$H1463)+Reference!M$17,0)</f>
        <v>4293</v>
      </c>
      <c r="U1463" s="35">
        <f>ROUND((Reference!N$16*List!$H1463)+Reference!N$17,0)</f>
        <v>17321</v>
      </c>
      <c r="V1463" s="36">
        <f>ROUND((Reference!O$16*List!$H1463)+Reference!O$17,0)</f>
        <v>644</v>
      </c>
      <c r="W1463" s="36">
        <f>ROUND((Reference!P$16*List!$H1463)+Reference!P$17,0)</f>
        <v>907</v>
      </c>
      <c r="X1463" s="36">
        <f>ROUND((Reference!Q$16*List!$H1463)+Reference!Q$17,0)</f>
        <v>454</v>
      </c>
      <c r="Y1463" s="37"/>
      <c r="Z1463" s="4" t="str">
        <f t="shared" si="45"/>
        <v>HINDS, Mississippi</v>
      </c>
      <c r="AA1463" s="50" t="s">
        <v>4376</v>
      </c>
      <c r="AB1463" s="38" t="s">
        <v>54</v>
      </c>
      <c r="AC1463" s="43" t="s">
        <v>4318</v>
      </c>
      <c r="AD1463" s="45"/>
      <c r="AE1463">
        <f t="shared" si="46"/>
        <v>0.84320000000000006</v>
      </c>
    </row>
    <row r="1464" spans="1:31" x14ac:dyDescent="0.35">
      <c r="A1464" s="28" t="s">
        <v>4377</v>
      </c>
      <c r="B1464" s="48" t="s">
        <v>4378</v>
      </c>
      <c r="C1464" s="49">
        <v>27140</v>
      </c>
      <c r="D1464" s="30" t="s">
        <v>956</v>
      </c>
      <c r="E1464" s="50" t="s">
        <v>1449</v>
      </c>
      <c r="F1464" s="55" t="s">
        <v>4318</v>
      </c>
      <c r="G1464" s="33" t="s">
        <v>53</v>
      </c>
      <c r="H1464" s="52">
        <v>0.84320000000000006</v>
      </c>
      <c r="I1464" s="35">
        <f>ROUND((Reference!B$16*List!$H1464)+Reference!B$17,0)</f>
        <v>992</v>
      </c>
      <c r="J1464" s="35">
        <f>ROUND((Reference!C$16*List!$H1464)+Reference!C$17,0)</f>
        <v>1479</v>
      </c>
      <c r="K1464" s="35">
        <f>ROUND((Reference!D$16*List!$H1464)+Reference!D$17,0)</f>
        <v>1773</v>
      </c>
      <c r="L1464" s="35">
        <f>ROUND((Reference!E$16*List!$H1464)+Reference!E$17,0)</f>
        <v>2191</v>
      </c>
      <c r="M1464" s="35">
        <f>ROUND((Reference!F$16*List!$H1464)+Reference!F$17,0)</f>
        <v>2283</v>
      </c>
      <c r="N1464" s="35">
        <f>ROUND((Reference!G$16*List!$H1464)+Reference!G$17,0)</f>
        <v>2584</v>
      </c>
      <c r="O1464" s="35">
        <f>ROUND((Reference!H$16*List!$H1464)+Reference!H$17,0)</f>
        <v>2683</v>
      </c>
      <c r="P1464" s="35">
        <f>ROUND((Reference!I$16*List!$H1464)+Reference!I$17,0)</f>
        <v>2789</v>
      </c>
      <c r="Q1464" s="35">
        <f>ROUND((Reference!J$16*List!$H1464)+Reference!J$17,0)</f>
        <v>3229</v>
      </c>
      <c r="R1464" s="35">
        <f>ROUND((Reference!K$16*List!$H1464)+Reference!K$17,0)</f>
        <v>3331</v>
      </c>
      <c r="S1464" s="35">
        <f>ROUND((Reference!L$16*List!$H1464)+Reference!L$17,0)</f>
        <v>3594</v>
      </c>
      <c r="T1464" s="35">
        <f>ROUND((Reference!M$16*List!$H1464)+Reference!M$17,0)</f>
        <v>4293</v>
      </c>
      <c r="U1464" s="35">
        <f>ROUND((Reference!N$16*List!$H1464)+Reference!N$17,0)</f>
        <v>17321</v>
      </c>
      <c r="V1464" s="36">
        <f>ROUND((Reference!O$16*List!$H1464)+Reference!O$17,0)</f>
        <v>644</v>
      </c>
      <c r="W1464" s="36">
        <f>ROUND((Reference!P$16*List!$H1464)+Reference!P$17,0)</f>
        <v>907</v>
      </c>
      <c r="X1464" s="36">
        <f>ROUND((Reference!Q$16*List!$H1464)+Reference!Q$17,0)</f>
        <v>454</v>
      </c>
      <c r="Y1464" s="37"/>
      <c r="Z1464" s="4" t="str">
        <f t="shared" si="45"/>
        <v>HOLMES, Mississippi</v>
      </c>
      <c r="AA1464" s="50" t="s">
        <v>1449</v>
      </c>
      <c r="AB1464" s="38" t="s">
        <v>54</v>
      </c>
      <c r="AC1464" s="43" t="s">
        <v>4318</v>
      </c>
      <c r="AD1464" s="45"/>
      <c r="AE1464">
        <f t="shared" si="46"/>
        <v>0.84320000000000006</v>
      </c>
    </row>
    <row r="1465" spans="1:31" x14ac:dyDescent="0.35">
      <c r="A1465" s="28" t="s">
        <v>4379</v>
      </c>
      <c r="B1465" s="48" t="s">
        <v>4380</v>
      </c>
      <c r="C1465" s="49">
        <v>99925</v>
      </c>
      <c r="D1465" s="30" t="s">
        <v>152</v>
      </c>
      <c r="E1465" s="50" t="s">
        <v>4381</v>
      </c>
      <c r="F1465" s="55" t="s">
        <v>4318</v>
      </c>
      <c r="G1465" s="33" t="s">
        <v>64</v>
      </c>
      <c r="H1465" s="52">
        <v>0.71950000000000003</v>
      </c>
      <c r="I1465" s="35">
        <f>ROUND((Reference!B$16*List!$H1465)+Reference!B$17,0)</f>
        <v>886</v>
      </c>
      <c r="J1465" s="35">
        <f>ROUND((Reference!C$16*List!$H1465)+Reference!C$17,0)</f>
        <v>1321</v>
      </c>
      <c r="K1465" s="35">
        <f>ROUND((Reference!D$16*List!$H1465)+Reference!D$17,0)</f>
        <v>1583</v>
      </c>
      <c r="L1465" s="35">
        <f>ROUND((Reference!E$16*List!$H1465)+Reference!E$17,0)</f>
        <v>1957</v>
      </c>
      <c r="M1465" s="35">
        <f>ROUND((Reference!F$16*List!$H1465)+Reference!F$17,0)</f>
        <v>2039</v>
      </c>
      <c r="N1465" s="35">
        <f>ROUND((Reference!G$16*List!$H1465)+Reference!G$17,0)</f>
        <v>2308</v>
      </c>
      <c r="O1465" s="35">
        <f>ROUND((Reference!H$16*List!$H1465)+Reference!H$17,0)</f>
        <v>2396</v>
      </c>
      <c r="P1465" s="35">
        <f>ROUND((Reference!I$16*List!$H1465)+Reference!I$17,0)</f>
        <v>2491</v>
      </c>
      <c r="Q1465" s="35">
        <f>ROUND((Reference!J$16*List!$H1465)+Reference!J$17,0)</f>
        <v>2884</v>
      </c>
      <c r="R1465" s="35">
        <f>ROUND((Reference!K$16*List!$H1465)+Reference!K$17,0)</f>
        <v>2975</v>
      </c>
      <c r="S1465" s="35">
        <f>ROUND((Reference!L$16*List!$H1465)+Reference!L$17,0)</f>
        <v>3210</v>
      </c>
      <c r="T1465" s="35">
        <f>ROUND((Reference!M$16*List!$H1465)+Reference!M$17,0)</f>
        <v>3834</v>
      </c>
      <c r="U1465" s="35">
        <f>ROUND((Reference!N$16*List!$H1465)+Reference!N$17,0)</f>
        <v>15469</v>
      </c>
      <c r="V1465" s="36">
        <f>ROUND((Reference!O$16*List!$H1465)+Reference!O$17,0)</f>
        <v>575</v>
      </c>
      <c r="W1465" s="36">
        <f>ROUND((Reference!P$16*List!$H1465)+Reference!P$17,0)</f>
        <v>810</v>
      </c>
      <c r="X1465" s="36">
        <f>ROUND((Reference!Q$16*List!$H1465)+Reference!Q$17,0)</f>
        <v>405</v>
      </c>
      <c r="Y1465" s="37"/>
      <c r="Z1465" s="4" t="str">
        <f t="shared" si="45"/>
        <v>HUMPHREYS, Mississippi</v>
      </c>
      <c r="AA1465" s="50" t="s">
        <v>4381</v>
      </c>
      <c r="AB1465" s="38" t="s">
        <v>54</v>
      </c>
      <c r="AC1465" s="43" t="s">
        <v>4318</v>
      </c>
      <c r="AD1465" s="45"/>
      <c r="AE1465">
        <f t="shared" si="46"/>
        <v>0.71950000000000003</v>
      </c>
    </row>
    <row r="1466" spans="1:31" x14ac:dyDescent="0.35">
      <c r="A1466" s="28" t="s">
        <v>4382</v>
      </c>
      <c r="B1466" s="48" t="s">
        <v>4383</v>
      </c>
      <c r="C1466" s="49">
        <v>99925</v>
      </c>
      <c r="D1466" s="30" t="s">
        <v>152</v>
      </c>
      <c r="E1466" s="50" t="s">
        <v>4384</v>
      </c>
      <c r="F1466" s="55" t="s">
        <v>4318</v>
      </c>
      <c r="G1466" s="33" t="s">
        <v>64</v>
      </c>
      <c r="H1466" s="52">
        <v>0.71950000000000003</v>
      </c>
      <c r="I1466" s="35">
        <f>ROUND((Reference!B$16*List!$H1466)+Reference!B$17,0)</f>
        <v>886</v>
      </c>
      <c r="J1466" s="35">
        <f>ROUND((Reference!C$16*List!$H1466)+Reference!C$17,0)</f>
        <v>1321</v>
      </c>
      <c r="K1466" s="35">
        <f>ROUND((Reference!D$16*List!$H1466)+Reference!D$17,0)</f>
        <v>1583</v>
      </c>
      <c r="L1466" s="35">
        <f>ROUND((Reference!E$16*List!$H1466)+Reference!E$17,0)</f>
        <v>1957</v>
      </c>
      <c r="M1466" s="35">
        <f>ROUND((Reference!F$16*List!$H1466)+Reference!F$17,0)</f>
        <v>2039</v>
      </c>
      <c r="N1466" s="35">
        <f>ROUND((Reference!G$16*List!$H1466)+Reference!G$17,0)</f>
        <v>2308</v>
      </c>
      <c r="O1466" s="35">
        <f>ROUND((Reference!H$16*List!$H1466)+Reference!H$17,0)</f>
        <v>2396</v>
      </c>
      <c r="P1466" s="35">
        <f>ROUND((Reference!I$16*List!$H1466)+Reference!I$17,0)</f>
        <v>2491</v>
      </c>
      <c r="Q1466" s="35">
        <f>ROUND((Reference!J$16*List!$H1466)+Reference!J$17,0)</f>
        <v>2884</v>
      </c>
      <c r="R1466" s="35">
        <f>ROUND((Reference!K$16*List!$H1466)+Reference!K$17,0)</f>
        <v>2975</v>
      </c>
      <c r="S1466" s="35">
        <f>ROUND((Reference!L$16*List!$H1466)+Reference!L$17,0)</f>
        <v>3210</v>
      </c>
      <c r="T1466" s="35">
        <f>ROUND((Reference!M$16*List!$H1466)+Reference!M$17,0)</f>
        <v>3834</v>
      </c>
      <c r="U1466" s="35">
        <f>ROUND((Reference!N$16*List!$H1466)+Reference!N$17,0)</f>
        <v>15469</v>
      </c>
      <c r="V1466" s="36">
        <f>ROUND((Reference!O$16*List!$H1466)+Reference!O$17,0)</f>
        <v>575</v>
      </c>
      <c r="W1466" s="36">
        <f>ROUND((Reference!P$16*List!$H1466)+Reference!P$17,0)</f>
        <v>810</v>
      </c>
      <c r="X1466" s="36">
        <f>ROUND((Reference!Q$16*List!$H1466)+Reference!Q$17,0)</f>
        <v>405</v>
      </c>
      <c r="Y1466" s="37"/>
      <c r="Z1466" s="4" t="str">
        <f t="shared" si="45"/>
        <v>ISSAQUENA, Mississippi</v>
      </c>
      <c r="AA1466" s="50" t="s">
        <v>4384</v>
      </c>
      <c r="AB1466" s="38" t="s">
        <v>54</v>
      </c>
      <c r="AC1466" s="43" t="s">
        <v>4318</v>
      </c>
      <c r="AD1466" s="45"/>
      <c r="AE1466">
        <f t="shared" si="46"/>
        <v>0.71950000000000003</v>
      </c>
    </row>
    <row r="1467" spans="1:31" x14ac:dyDescent="0.35">
      <c r="A1467" s="28" t="s">
        <v>4385</v>
      </c>
      <c r="B1467" s="48" t="s">
        <v>4386</v>
      </c>
      <c r="C1467" s="49">
        <v>99925</v>
      </c>
      <c r="D1467" s="30" t="s">
        <v>152</v>
      </c>
      <c r="E1467" s="50" t="s">
        <v>4387</v>
      </c>
      <c r="F1467" s="55" t="s">
        <v>4318</v>
      </c>
      <c r="G1467" s="33" t="s">
        <v>64</v>
      </c>
      <c r="H1467" s="34">
        <v>0.71950000000000003</v>
      </c>
      <c r="I1467" s="35">
        <f>ROUND((Reference!B$16*List!$H1467)+Reference!B$17,0)</f>
        <v>886</v>
      </c>
      <c r="J1467" s="35">
        <f>ROUND((Reference!C$16*List!$H1467)+Reference!C$17,0)</f>
        <v>1321</v>
      </c>
      <c r="K1467" s="35">
        <f>ROUND((Reference!D$16*List!$H1467)+Reference!D$17,0)</f>
        <v>1583</v>
      </c>
      <c r="L1467" s="35">
        <f>ROUND((Reference!E$16*List!$H1467)+Reference!E$17,0)</f>
        <v>1957</v>
      </c>
      <c r="M1467" s="35">
        <f>ROUND((Reference!F$16*List!$H1467)+Reference!F$17,0)</f>
        <v>2039</v>
      </c>
      <c r="N1467" s="35">
        <f>ROUND((Reference!G$16*List!$H1467)+Reference!G$17,0)</f>
        <v>2308</v>
      </c>
      <c r="O1467" s="35">
        <f>ROUND((Reference!H$16*List!$H1467)+Reference!H$17,0)</f>
        <v>2396</v>
      </c>
      <c r="P1467" s="35">
        <f>ROUND((Reference!I$16*List!$H1467)+Reference!I$17,0)</f>
        <v>2491</v>
      </c>
      <c r="Q1467" s="35">
        <f>ROUND((Reference!J$16*List!$H1467)+Reference!J$17,0)</f>
        <v>2884</v>
      </c>
      <c r="R1467" s="35">
        <f>ROUND((Reference!K$16*List!$H1467)+Reference!K$17,0)</f>
        <v>2975</v>
      </c>
      <c r="S1467" s="35">
        <f>ROUND((Reference!L$16*List!$H1467)+Reference!L$17,0)</f>
        <v>3210</v>
      </c>
      <c r="T1467" s="35">
        <f>ROUND((Reference!M$16*List!$H1467)+Reference!M$17,0)</f>
        <v>3834</v>
      </c>
      <c r="U1467" s="35">
        <f>ROUND((Reference!N$16*List!$H1467)+Reference!N$17,0)</f>
        <v>15469</v>
      </c>
      <c r="V1467" s="36">
        <f>ROUND((Reference!O$16*List!$H1467)+Reference!O$17,0)</f>
        <v>575</v>
      </c>
      <c r="W1467" s="36">
        <f>ROUND((Reference!P$16*List!$H1467)+Reference!P$17,0)</f>
        <v>810</v>
      </c>
      <c r="X1467" s="36">
        <f>ROUND((Reference!Q$16*List!$H1467)+Reference!Q$17,0)</f>
        <v>405</v>
      </c>
      <c r="Y1467" s="37"/>
      <c r="Z1467" s="4" t="str">
        <f t="shared" si="45"/>
        <v>ITAWAMBA, Mississippi</v>
      </c>
      <c r="AA1467" s="38" t="s">
        <v>4387</v>
      </c>
      <c r="AB1467" s="38" t="s">
        <v>54</v>
      </c>
      <c r="AC1467" s="32" t="s">
        <v>4318</v>
      </c>
      <c r="AD1467" s="39"/>
      <c r="AE1467">
        <f t="shared" si="46"/>
        <v>0.71950000000000003</v>
      </c>
    </row>
    <row r="1468" spans="1:31" x14ac:dyDescent="0.35">
      <c r="A1468" s="28" t="s">
        <v>4388</v>
      </c>
      <c r="B1468" s="48" t="s">
        <v>4389</v>
      </c>
      <c r="C1468" s="49">
        <v>25060</v>
      </c>
      <c r="D1468" s="30" t="s">
        <v>861</v>
      </c>
      <c r="E1468" s="50" t="s">
        <v>202</v>
      </c>
      <c r="F1468" s="54" t="s">
        <v>4318</v>
      </c>
      <c r="G1468" s="33" t="s">
        <v>53</v>
      </c>
      <c r="H1468" s="52">
        <v>0.74130000000000007</v>
      </c>
      <c r="I1468" s="35">
        <f>ROUND((Reference!B$16*List!$H1468)+Reference!B$17,0)</f>
        <v>905</v>
      </c>
      <c r="J1468" s="35">
        <f>ROUND((Reference!C$16*List!$H1468)+Reference!C$17,0)</f>
        <v>1349</v>
      </c>
      <c r="K1468" s="35">
        <f>ROUND((Reference!D$16*List!$H1468)+Reference!D$17,0)</f>
        <v>1616</v>
      </c>
      <c r="L1468" s="35">
        <f>ROUND((Reference!E$16*List!$H1468)+Reference!E$17,0)</f>
        <v>1998</v>
      </c>
      <c r="M1468" s="35">
        <f>ROUND((Reference!F$16*List!$H1468)+Reference!F$17,0)</f>
        <v>2082</v>
      </c>
      <c r="N1468" s="35">
        <f>ROUND((Reference!G$16*List!$H1468)+Reference!G$17,0)</f>
        <v>2357</v>
      </c>
      <c r="O1468" s="35">
        <f>ROUND((Reference!H$16*List!$H1468)+Reference!H$17,0)</f>
        <v>2447</v>
      </c>
      <c r="P1468" s="35">
        <f>ROUND((Reference!I$16*List!$H1468)+Reference!I$17,0)</f>
        <v>2543</v>
      </c>
      <c r="Q1468" s="35">
        <f>ROUND((Reference!J$16*List!$H1468)+Reference!J$17,0)</f>
        <v>2945</v>
      </c>
      <c r="R1468" s="35">
        <f>ROUND((Reference!K$16*List!$H1468)+Reference!K$17,0)</f>
        <v>3038</v>
      </c>
      <c r="S1468" s="35">
        <f>ROUND((Reference!L$16*List!$H1468)+Reference!L$17,0)</f>
        <v>3278</v>
      </c>
      <c r="T1468" s="35">
        <f>ROUND((Reference!M$16*List!$H1468)+Reference!M$17,0)</f>
        <v>3915</v>
      </c>
      <c r="U1468" s="35">
        <f>ROUND((Reference!N$16*List!$H1468)+Reference!N$17,0)</f>
        <v>15795</v>
      </c>
      <c r="V1468" s="36">
        <f>ROUND((Reference!O$16*List!$H1468)+Reference!O$17,0)</f>
        <v>587</v>
      </c>
      <c r="W1468" s="36">
        <f>ROUND((Reference!P$16*List!$H1468)+Reference!P$17,0)</f>
        <v>827</v>
      </c>
      <c r="X1468" s="36">
        <f>ROUND((Reference!Q$16*List!$H1468)+Reference!Q$17,0)</f>
        <v>414</v>
      </c>
      <c r="Y1468" s="37"/>
      <c r="Z1468" s="4" t="str">
        <f t="shared" si="45"/>
        <v>JACKSON, Mississippi</v>
      </c>
      <c r="AA1468" s="50" t="s">
        <v>202</v>
      </c>
      <c r="AB1468" s="38" t="s">
        <v>54</v>
      </c>
      <c r="AC1468" s="43" t="s">
        <v>4318</v>
      </c>
      <c r="AD1468" s="45"/>
      <c r="AE1468">
        <f t="shared" si="46"/>
        <v>0.74130000000000007</v>
      </c>
    </row>
    <row r="1469" spans="1:31" x14ac:dyDescent="0.35">
      <c r="A1469" s="28" t="s">
        <v>4390</v>
      </c>
      <c r="B1469" s="48" t="s">
        <v>4391</v>
      </c>
      <c r="C1469" s="49">
        <v>99925</v>
      </c>
      <c r="D1469" s="30" t="s">
        <v>152</v>
      </c>
      <c r="E1469" s="50" t="s">
        <v>1854</v>
      </c>
      <c r="F1469" s="55" t="s">
        <v>4318</v>
      </c>
      <c r="G1469" s="33" t="s">
        <v>64</v>
      </c>
      <c r="H1469" s="52">
        <v>0.71950000000000003</v>
      </c>
      <c r="I1469" s="35">
        <f>ROUND((Reference!B$16*List!$H1469)+Reference!B$17,0)</f>
        <v>886</v>
      </c>
      <c r="J1469" s="35">
        <f>ROUND((Reference!C$16*List!$H1469)+Reference!C$17,0)</f>
        <v>1321</v>
      </c>
      <c r="K1469" s="35">
        <f>ROUND((Reference!D$16*List!$H1469)+Reference!D$17,0)</f>
        <v>1583</v>
      </c>
      <c r="L1469" s="35">
        <f>ROUND((Reference!E$16*List!$H1469)+Reference!E$17,0)</f>
        <v>1957</v>
      </c>
      <c r="M1469" s="35">
        <f>ROUND((Reference!F$16*List!$H1469)+Reference!F$17,0)</f>
        <v>2039</v>
      </c>
      <c r="N1469" s="35">
        <f>ROUND((Reference!G$16*List!$H1469)+Reference!G$17,0)</f>
        <v>2308</v>
      </c>
      <c r="O1469" s="35">
        <f>ROUND((Reference!H$16*List!$H1469)+Reference!H$17,0)</f>
        <v>2396</v>
      </c>
      <c r="P1469" s="35">
        <f>ROUND((Reference!I$16*List!$H1469)+Reference!I$17,0)</f>
        <v>2491</v>
      </c>
      <c r="Q1469" s="35">
        <f>ROUND((Reference!J$16*List!$H1469)+Reference!J$17,0)</f>
        <v>2884</v>
      </c>
      <c r="R1469" s="35">
        <f>ROUND((Reference!K$16*List!$H1469)+Reference!K$17,0)</f>
        <v>2975</v>
      </c>
      <c r="S1469" s="35">
        <f>ROUND((Reference!L$16*List!$H1469)+Reference!L$17,0)</f>
        <v>3210</v>
      </c>
      <c r="T1469" s="35">
        <f>ROUND((Reference!M$16*List!$H1469)+Reference!M$17,0)</f>
        <v>3834</v>
      </c>
      <c r="U1469" s="35">
        <f>ROUND((Reference!N$16*List!$H1469)+Reference!N$17,0)</f>
        <v>15469</v>
      </c>
      <c r="V1469" s="36">
        <f>ROUND((Reference!O$16*List!$H1469)+Reference!O$17,0)</f>
        <v>575</v>
      </c>
      <c r="W1469" s="36">
        <f>ROUND((Reference!P$16*List!$H1469)+Reference!P$17,0)</f>
        <v>810</v>
      </c>
      <c r="X1469" s="36">
        <f>ROUND((Reference!Q$16*List!$H1469)+Reference!Q$17,0)</f>
        <v>405</v>
      </c>
      <c r="Y1469" s="37"/>
      <c r="Z1469" s="4" t="str">
        <f t="shared" si="45"/>
        <v>JASPER, Mississippi</v>
      </c>
      <c r="AA1469" s="50" t="s">
        <v>1854</v>
      </c>
      <c r="AB1469" s="38" t="s">
        <v>54</v>
      </c>
      <c r="AC1469" s="43" t="s">
        <v>4318</v>
      </c>
      <c r="AD1469" s="45"/>
      <c r="AE1469">
        <f t="shared" si="46"/>
        <v>0.71950000000000003</v>
      </c>
    </row>
    <row r="1470" spans="1:31" x14ac:dyDescent="0.35">
      <c r="A1470" s="28" t="s">
        <v>4392</v>
      </c>
      <c r="B1470" s="48" t="s">
        <v>4393</v>
      </c>
      <c r="C1470" s="49">
        <v>99925</v>
      </c>
      <c r="D1470" s="30" t="s">
        <v>152</v>
      </c>
      <c r="E1470" s="50" t="s">
        <v>206</v>
      </c>
      <c r="F1470" s="55" t="s">
        <v>4318</v>
      </c>
      <c r="G1470" s="33" t="s">
        <v>64</v>
      </c>
      <c r="H1470" s="52">
        <v>0.71950000000000003</v>
      </c>
      <c r="I1470" s="35">
        <f>ROUND((Reference!B$16*List!$H1470)+Reference!B$17,0)</f>
        <v>886</v>
      </c>
      <c r="J1470" s="35">
        <f>ROUND((Reference!C$16*List!$H1470)+Reference!C$17,0)</f>
        <v>1321</v>
      </c>
      <c r="K1470" s="35">
        <f>ROUND((Reference!D$16*List!$H1470)+Reference!D$17,0)</f>
        <v>1583</v>
      </c>
      <c r="L1470" s="35">
        <f>ROUND((Reference!E$16*List!$H1470)+Reference!E$17,0)</f>
        <v>1957</v>
      </c>
      <c r="M1470" s="35">
        <f>ROUND((Reference!F$16*List!$H1470)+Reference!F$17,0)</f>
        <v>2039</v>
      </c>
      <c r="N1470" s="35">
        <f>ROUND((Reference!G$16*List!$H1470)+Reference!G$17,0)</f>
        <v>2308</v>
      </c>
      <c r="O1470" s="35">
        <f>ROUND((Reference!H$16*List!$H1470)+Reference!H$17,0)</f>
        <v>2396</v>
      </c>
      <c r="P1470" s="35">
        <f>ROUND((Reference!I$16*List!$H1470)+Reference!I$17,0)</f>
        <v>2491</v>
      </c>
      <c r="Q1470" s="35">
        <f>ROUND((Reference!J$16*List!$H1470)+Reference!J$17,0)</f>
        <v>2884</v>
      </c>
      <c r="R1470" s="35">
        <f>ROUND((Reference!K$16*List!$H1470)+Reference!K$17,0)</f>
        <v>2975</v>
      </c>
      <c r="S1470" s="35">
        <f>ROUND((Reference!L$16*List!$H1470)+Reference!L$17,0)</f>
        <v>3210</v>
      </c>
      <c r="T1470" s="35">
        <f>ROUND((Reference!M$16*List!$H1470)+Reference!M$17,0)</f>
        <v>3834</v>
      </c>
      <c r="U1470" s="35">
        <f>ROUND((Reference!N$16*List!$H1470)+Reference!N$17,0)</f>
        <v>15469</v>
      </c>
      <c r="V1470" s="36">
        <f>ROUND((Reference!O$16*List!$H1470)+Reference!O$17,0)</f>
        <v>575</v>
      </c>
      <c r="W1470" s="36">
        <f>ROUND((Reference!P$16*List!$H1470)+Reference!P$17,0)</f>
        <v>810</v>
      </c>
      <c r="X1470" s="36">
        <f>ROUND((Reference!Q$16*List!$H1470)+Reference!Q$17,0)</f>
        <v>405</v>
      </c>
      <c r="Y1470" s="37"/>
      <c r="Z1470" s="4" t="str">
        <f t="shared" si="45"/>
        <v>JEFFERSON, Mississippi</v>
      </c>
      <c r="AA1470" s="50" t="s">
        <v>206</v>
      </c>
      <c r="AB1470" s="38" t="s">
        <v>54</v>
      </c>
      <c r="AC1470" s="43" t="s">
        <v>4318</v>
      </c>
      <c r="AD1470" s="45"/>
      <c r="AE1470">
        <f t="shared" si="46"/>
        <v>0.71950000000000003</v>
      </c>
    </row>
    <row r="1471" spans="1:31" x14ac:dyDescent="0.35">
      <c r="A1471" s="28" t="s">
        <v>4394</v>
      </c>
      <c r="B1471" s="48" t="s">
        <v>4395</v>
      </c>
      <c r="C1471" s="51">
        <v>99925</v>
      </c>
      <c r="D1471" s="30" t="s">
        <v>152</v>
      </c>
      <c r="E1471" s="38" t="s">
        <v>4396</v>
      </c>
      <c r="F1471" s="55" t="s">
        <v>4318</v>
      </c>
      <c r="G1471" s="33" t="s">
        <v>64</v>
      </c>
      <c r="H1471" s="52">
        <v>0.71950000000000003</v>
      </c>
      <c r="I1471" s="35">
        <f>ROUND((Reference!B$16*List!$H1471)+Reference!B$17,0)</f>
        <v>886</v>
      </c>
      <c r="J1471" s="35">
        <f>ROUND((Reference!C$16*List!$H1471)+Reference!C$17,0)</f>
        <v>1321</v>
      </c>
      <c r="K1471" s="35">
        <f>ROUND((Reference!D$16*List!$H1471)+Reference!D$17,0)</f>
        <v>1583</v>
      </c>
      <c r="L1471" s="35">
        <f>ROUND((Reference!E$16*List!$H1471)+Reference!E$17,0)</f>
        <v>1957</v>
      </c>
      <c r="M1471" s="35">
        <f>ROUND((Reference!F$16*List!$H1471)+Reference!F$17,0)</f>
        <v>2039</v>
      </c>
      <c r="N1471" s="35">
        <f>ROUND((Reference!G$16*List!$H1471)+Reference!G$17,0)</f>
        <v>2308</v>
      </c>
      <c r="O1471" s="35">
        <f>ROUND((Reference!H$16*List!$H1471)+Reference!H$17,0)</f>
        <v>2396</v>
      </c>
      <c r="P1471" s="35">
        <f>ROUND((Reference!I$16*List!$H1471)+Reference!I$17,0)</f>
        <v>2491</v>
      </c>
      <c r="Q1471" s="35">
        <f>ROUND((Reference!J$16*List!$H1471)+Reference!J$17,0)</f>
        <v>2884</v>
      </c>
      <c r="R1471" s="35">
        <f>ROUND((Reference!K$16*List!$H1471)+Reference!K$17,0)</f>
        <v>2975</v>
      </c>
      <c r="S1471" s="35">
        <f>ROUND((Reference!L$16*List!$H1471)+Reference!L$17,0)</f>
        <v>3210</v>
      </c>
      <c r="T1471" s="35">
        <f>ROUND((Reference!M$16*List!$H1471)+Reference!M$17,0)</f>
        <v>3834</v>
      </c>
      <c r="U1471" s="35">
        <f>ROUND((Reference!N$16*List!$H1471)+Reference!N$17,0)</f>
        <v>15469</v>
      </c>
      <c r="V1471" s="36">
        <f>ROUND((Reference!O$16*List!$H1471)+Reference!O$17,0)</f>
        <v>575</v>
      </c>
      <c r="W1471" s="36">
        <f>ROUND((Reference!P$16*List!$H1471)+Reference!P$17,0)</f>
        <v>810</v>
      </c>
      <c r="X1471" s="36">
        <f>ROUND((Reference!Q$16*List!$H1471)+Reference!Q$17,0)</f>
        <v>405</v>
      </c>
      <c r="Y1471" s="37"/>
      <c r="Z1471" s="4" t="str">
        <f t="shared" si="45"/>
        <v>JEFFERSON DAVIS, Mississippi</v>
      </c>
      <c r="AA1471" s="50" t="s">
        <v>4396</v>
      </c>
      <c r="AB1471" s="38" t="s">
        <v>54</v>
      </c>
      <c r="AC1471" s="43" t="s">
        <v>4318</v>
      </c>
      <c r="AD1471" s="45"/>
      <c r="AE1471">
        <f t="shared" si="46"/>
        <v>0.71950000000000003</v>
      </c>
    </row>
    <row r="1472" spans="1:31" x14ac:dyDescent="0.35">
      <c r="A1472" s="28" t="s">
        <v>4397</v>
      </c>
      <c r="B1472" s="48" t="s">
        <v>4398</v>
      </c>
      <c r="C1472" s="49">
        <v>99925</v>
      </c>
      <c r="D1472" s="30" t="s">
        <v>152</v>
      </c>
      <c r="E1472" s="50" t="s">
        <v>1867</v>
      </c>
      <c r="F1472" s="55" t="s">
        <v>4318</v>
      </c>
      <c r="G1472" s="33" t="s">
        <v>64</v>
      </c>
      <c r="H1472" s="52">
        <v>0.71950000000000003</v>
      </c>
      <c r="I1472" s="35">
        <f>ROUND((Reference!B$16*List!$H1472)+Reference!B$17,0)</f>
        <v>886</v>
      </c>
      <c r="J1472" s="35">
        <f>ROUND((Reference!C$16*List!$H1472)+Reference!C$17,0)</f>
        <v>1321</v>
      </c>
      <c r="K1472" s="35">
        <f>ROUND((Reference!D$16*List!$H1472)+Reference!D$17,0)</f>
        <v>1583</v>
      </c>
      <c r="L1472" s="35">
        <f>ROUND((Reference!E$16*List!$H1472)+Reference!E$17,0)</f>
        <v>1957</v>
      </c>
      <c r="M1472" s="35">
        <f>ROUND((Reference!F$16*List!$H1472)+Reference!F$17,0)</f>
        <v>2039</v>
      </c>
      <c r="N1472" s="35">
        <f>ROUND((Reference!G$16*List!$H1472)+Reference!G$17,0)</f>
        <v>2308</v>
      </c>
      <c r="O1472" s="35">
        <f>ROUND((Reference!H$16*List!$H1472)+Reference!H$17,0)</f>
        <v>2396</v>
      </c>
      <c r="P1472" s="35">
        <f>ROUND((Reference!I$16*List!$H1472)+Reference!I$17,0)</f>
        <v>2491</v>
      </c>
      <c r="Q1472" s="35">
        <f>ROUND((Reference!J$16*List!$H1472)+Reference!J$17,0)</f>
        <v>2884</v>
      </c>
      <c r="R1472" s="35">
        <f>ROUND((Reference!K$16*List!$H1472)+Reference!K$17,0)</f>
        <v>2975</v>
      </c>
      <c r="S1472" s="35">
        <f>ROUND((Reference!L$16*List!$H1472)+Reference!L$17,0)</f>
        <v>3210</v>
      </c>
      <c r="T1472" s="35">
        <f>ROUND((Reference!M$16*List!$H1472)+Reference!M$17,0)</f>
        <v>3834</v>
      </c>
      <c r="U1472" s="35">
        <f>ROUND((Reference!N$16*List!$H1472)+Reference!N$17,0)</f>
        <v>15469</v>
      </c>
      <c r="V1472" s="36">
        <f>ROUND((Reference!O$16*List!$H1472)+Reference!O$17,0)</f>
        <v>575</v>
      </c>
      <c r="W1472" s="36">
        <f>ROUND((Reference!P$16*List!$H1472)+Reference!P$17,0)</f>
        <v>810</v>
      </c>
      <c r="X1472" s="36">
        <f>ROUND((Reference!Q$16*List!$H1472)+Reference!Q$17,0)</f>
        <v>405</v>
      </c>
      <c r="Y1472" s="37"/>
      <c r="Z1472" s="4" t="str">
        <f t="shared" si="45"/>
        <v>JONES, Mississippi</v>
      </c>
      <c r="AA1472" s="50" t="s">
        <v>1867</v>
      </c>
      <c r="AB1472" s="38" t="s">
        <v>54</v>
      </c>
      <c r="AC1472" s="43" t="s">
        <v>4318</v>
      </c>
      <c r="AD1472" s="45"/>
      <c r="AE1472">
        <f t="shared" si="46"/>
        <v>0.71950000000000003</v>
      </c>
    </row>
    <row r="1473" spans="1:31" x14ac:dyDescent="0.35">
      <c r="A1473" s="28" t="s">
        <v>4399</v>
      </c>
      <c r="B1473" s="48" t="s">
        <v>4400</v>
      </c>
      <c r="C1473" s="49">
        <v>99925</v>
      </c>
      <c r="D1473" s="30" t="s">
        <v>152</v>
      </c>
      <c r="E1473" s="50" t="s">
        <v>4401</v>
      </c>
      <c r="F1473" s="55" t="s">
        <v>4318</v>
      </c>
      <c r="G1473" s="33" t="s">
        <v>64</v>
      </c>
      <c r="H1473" s="52">
        <v>0.71950000000000003</v>
      </c>
      <c r="I1473" s="35">
        <f>ROUND((Reference!B$16*List!$H1473)+Reference!B$17,0)</f>
        <v>886</v>
      </c>
      <c r="J1473" s="35">
        <f>ROUND((Reference!C$16*List!$H1473)+Reference!C$17,0)</f>
        <v>1321</v>
      </c>
      <c r="K1473" s="35">
        <f>ROUND((Reference!D$16*List!$H1473)+Reference!D$17,0)</f>
        <v>1583</v>
      </c>
      <c r="L1473" s="35">
        <f>ROUND((Reference!E$16*List!$H1473)+Reference!E$17,0)</f>
        <v>1957</v>
      </c>
      <c r="M1473" s="35">
        <f>ROUND((Reference!F$16*List!$H1473)+Reference!F$17,0)</f>
        <v>2039</v>
      </c>
      <c r="N1473" s="35">
        <f>ROUND((Reference!G$16*List!$H1473)+Reference!G$17,0)</f>
        <v>2308</v>
      </c>
      <c r="O1473" s="35">
        <f>ROUND((Reference!H$16*List!$H1473)+Reference!H$17,0)</f>
        <v>2396</v>
      </c>
      <c r="P1473" s="35">
        <f>ROUND((Reference!I$16*List!$H1473)+Reference!I$17,0)</f>
        <v>2491</v>
      </c>
      <c r="Q1473" s="35">
        <f>ROUND((Reference!J$16*List!$H1473)+Reference!J$17,0)</f>
        <v>2884</v>
      </c>
      <c r="R1473" s="35">
        <f>ROUND((Reference!K$16*List!$H1473)+Reference!K$17,0)</f>
        <v>2975</v>
      </c>
      <c r="S1473" s="35">
        <f>ROUND((Reference!L$16*List!$H1473)+Reference!L$17,0)</f>
        <v>3210</v>
      </c>
      <c r="T1473" s="35">
        <f>ROUND((Reference!M$16*List!$H1473)+Reference!M$17,0)</f>
        <v>3834</v>
      </c>
      <c r="U1473" s="35">
        <f>ROUND((Reference!N$16*List!$H1473)+Reference!N$17,0)</f>
        <v>15469</v>
      </c>
      <c r="V1473" s="36">
        <f>ROUND((Reference!O$16*List!$H1473)+Reference!O$17,0)</f>
        <v>575</v>
      </c>
      <c r="W1473" s="36">
        <f>ROUND((Reference!P$16*List!$H1473)+Reference!P$17,0)</f>
        <v>810</v>
      </c>
      <c r="X1473" s="36">
        <f>ROUND((Reference!Q$16*List!$H1473)+Reference!Q$17,0)</f>
        <v>405</v>
      </c>
      <c r="Y1473" s="37"/>
      <c r="Z1473" s="4" t="str">
        <f t="shared" si="45"/>
        <v>KEMPER, Mississippi</v>
      </c>
      <c r="AA1473" s="50" t="s">
        <v>4401</v>
      </c>
      <c r="AB1473" s="38" t="s">
        <v>54</v>
      </c>
      <c r="AC1473" s="43" t="s">
        <v>4318</v>
      </c>
      <c r="AD1473" s="45"/>
      <c r="AE1473">
        <f t="shared" si="46"/>
        <v>0.71950000000000003</v>
      </c>
    </row>
    <row r="1474" spans="1:31" x14ac:dyDescent="0.35">
      <c r="A1474" s="28" t="s">
        <v>4402</v>
      </c>
      <c r="B1474" s="48" t="s">
        <v>4403</v>
      </c>
      <c r="C1474" s="49">
        <v>99925</v>
      </c>
      <c r="D1474" s="30" t="s">
        <v>152</v>
      </c>
      <c r="E1474" s="50" t="s">
        <v>641</v>
      </c>
      <c r="F1474" s="55" t="s">
        <v>4318</v>
      </c>
      <c r="G1474" s="33" t="s">
        <v>64</v>
      </c>
      <c r="H1474" s="34">
        <v>0.71950000000000003</v>
      </c>
      <c r="I1474" s="35">
        <f>ROUND((Reference!B$16*List!$H1474)+Reference!B$17,0)</f>
        <v>886</v>
      </c>
      <c r="J1474" s="35">
        <f>ROUND((Reference!C$16*List!$H1474)+Reference!C$17,0)</f>
        <v>1321</v>
      </c>
      <c r="K1474" s="35">
        <f>ROUND((Reference!D$16*List!$H1474)+Reference!D$17,0)</f>
        <v>1583</v>
      </c>
      <c r="L1474" s="35">
        <f>ROUND((Reference!E$16*List!$H1474)+Reference!E$17,0)</f>
        <v>1957</v>
      </c>
      <c r="M1474" s="35">
        <f>ROUND((Reference!F$16*List!$H1474)+Reference!F$17,0)</f>
        <v>2039</v>
      </c>
      <c r="N1474" s="35">
        <f>ROUND((Reference!G$16*List!$H1474)+Reference!G$17,0)</f>
        <v>2308</v>
      </c>
      <c r="O1474" s="35">
        <f>ROUND((Reference!H$16*List!$H1474)+Reference!H$17,0)</f>
        <v>2396</v>
      </c>
      <c r="P1474" s="35">
        <f>ROUND((Reference!I$16*List!$H1474)+Reference!I$17,0)</f>
        <v>2491</v>
      </c>
      <c r="Q1474" s="35">
        <f>ROUND((Reference!J$16*List!$H1474)+Reference!J$17,0)</f>
        <v>2884</v>
      </c>
      <c r="R1474" s="35">
        <f>ROUND((Reference!K$16*List!$H1474)+Reference!K$17,0)</f>
        <v>2975</v>
      </c>
      <c r="S1474" s="35">
        <f>ROUND((Reference!L$16*List!$H1474)+Reference!L$17,0)</f>
        <v>3210</v>
      </c>
      <c r="T1474" s="35">
        <f>ROUND((Reference!M$16*List!$H1474)+Reference!M$17,0)</f>
        <v>3834</v>
      </c>
      <c r="U1474" s="35">
        <f>ROUND((Reference!N$16*List!$H1474)+Reference!N$17,0)</f>
        <v>15469</v>
      </c>
      <c r="V1474" s="36">
        <f>ROUND((Reference!O$16*List!$H1474)+Reference!O$17,0)</f>
        <v>575</v>
      </c>
      <c r="W1474" s="36">
        <f>ROUND((Reference!P$16*List!$H1474)+Reference!P$17,0)</f>
        <v>810</v>
      </c>
      <c r="X1474" s="36">
        <f>ROUND((Reference!Q$16*List!$H1474)+Reference!Q$17,0)</f>
        <v>405</v>
      </c>
      <c r="Y1474" s="37"/>
      <c r="Z1474" s="4" t="str">
        <f t="shared" si="45"/>
        <v>LAFAYETTE, Mississippi</v>
      </c>
      <c r="AA1474" s="38" t="s">
        <v>641</v>
      </c>
      <c r="AB1474" s="38" t="s">
        <v>54</v>
      </c>
      <c r="AC1474" s="32" t="s">
        <v>4318</v>
      </c>
      <c r="AD1474" s="39"/>
      <c r="AE1474">
        <f t="shared" si="46"/>
        <v>0.71950000000000003</v>
      </c>
    </row>
    <row r="1475" spans="1:31" x14ac:dyDescent="0.35">
      <c r="A1475" s="28" t="s">
        <v>4404</v>
      </c>
      <c r="B1475" s="48" t="s">
        <v>4405</v>
      </c>
      <c r="C1475" s="49">
        <v>25620</v>
      </c>
      <c r="D1475" s="30" t="s">
        <v>891</v>
      </c>
      <c r="E1475" s="50" t="s">
        <v>210</v>
      </c>
      <c r="F1475" s="54" t="s">
        <v>4318</v>
      </c>
      <c r="G1475" s="33" t="s">
        <v>53</v>
      </c>
      <c r="H1475" s="52">
        <v>0.69290000000000007</v>
      </c>
      <c r="I1475" s="35">
        <f>ROUND((Reference!B$16*List!$H1475)+Reference!B$17,0)</f>
        <v>863</v>
      </c>
      <c r="J1475" s="35">
        <f>ROUND((Reference!C$16*List!$H1475)+Reference!C$17,0)</f>
        <v>1287</v>
      </c>
      <c r="K1475" s="35">
        <f>ROUND((Reference!D$16*List!$H1475)+Reference!D$17,0)</f>
        <v>1542</v>
      </c>
      <c r="L1475" s="35">
        <f>ROUND((Reference!E$16*List!$H1475)+Reference!E$17,0)</f>
        <v>1907</v>
      </c>
      <c r="M1475" s="35">
        <f>ROUND((Reference!F$16*List!$H1475)+Reference!F$17,0)</f>
        <v>1986</v>
      </c>
      <c r="N1475" s="35">
        <f>ROUND((Reference!G$16*List!$H1475)+Reference!G$17,0)</f>
        <v>2249</v>
      </c>
      <c r="O1475" s="35">
        <f>ROUND((Reference!H$16*List!$H1475)+Reference!H$17,0)</f>
        <v>2335</v>
      </c>
      <c r="P1475" s="35">
        <f>ROUND((Reference!I$16*List!$H1475)+Reference!I$17,0)</f>
        <v>2426</v>
      </c>
      <c r="Q1475" s="35">
        <f>ROUND((Reference!J$16*List!$H1475)+Reference!J$17,0)</f>
        <v>2810</v>
      </c>
      <c r="R1475" s="35">
        <f>ROUND((Reference!K$16*List!$H1475)+Reference!K$17,0)</f>
        <v>2899</v>
      </c>
      <c r="S1475" s="35">
        <f>ROUND((Reference!L$16*List!$H1475)+Reference!L$17,0)</f>
        <v>3128</v>
      </c>
      <c r="T1475" s="35">
        <f>ROUND((Reference!M$16*List!$H1475)+Reference!M$17,0)</f>
        <v>3735</v>
      </c>
      <c r="U1475" s="35">
        <f>ROUND((Reference!N$16*List!$H1475)+Reference!N$17,0)</f>
        <v>15071</v>
      </c>
      <c r="V1475" s="36">
        <f>ROUND((Reference!O$16*List!$H1475)+Reference!O$17,0)</f>
        <v>560</v>
      </c>
      <c r="W1475" s="36">
        <f>ROUND((Reference!P$16*List!$H1475)+Reference!P$17,0)</f>
        <v>789</v>
      </c>
      <c r="X1475" s="36">
        <f>ROUND((Reference!Q$16*List!$H1475)+Reference!Q$17,0)</f>
        <v>395</v>
      </c>
      <c r="Y1475" s="37"/>
      <c r="Z1475" s="4" t="str">
        <f t="shared" si="45"/>
        <v>LAMAR, Mississippi</v>
      </c>
      <c r="AA1475" s="50" t="s">
        <v>210</v>
      </c>
      <c r="AB1475" s="38" t="s">
        <v>54</v>
      </c>
      <c r="AC1475" s="43" t="s">
        <v>4318</v>
      </c>
      <c r="AD1475" s="45"/>
      <c r="AE1475">
        <f t="shared" si="46"/>
        <v>0.69290000000000007</v>
      </c>
    </row>
    <row r="1476" spans="1:31" x14ac:dyDescent="0.35">
      <c r="A1476" s="28" t="s">
        <v>4406</v>
      </c>
      <c r="B1476" s="48" t="s">
        <v>4407</v>
      </c>
      <c r="C1476" s="51">
        <v>99925</v>
      </c>
      <c r="D1476" s="30" t="s">
        <v>152</v>
      </c>
      <c r="E1476" s="38" t="s">
        <v>214</v>
      </c>
      <c r="F1476" s="55" t="s">
        <v>4318</v>
      </c>
      <c r="G1476" s="33" t="s">
        <v>64</v>
      </c>
      <c r="H1476" s="52">
        <v>0.71950000000000003</v>
      </c>
      <c r="I1476" s="35">
        <f>ROUND((Reference!B$16*List!$H1476)+Reference!B$17,0)</f>
        <v>886</v>
      </c>
      <c r="J1476" s="35">
        <f>ROUND((Reference!C$16*List!$H1476)+Reference!C$17,0)</f>
        <v>1321</v>
      </c>
      <c r="K1476" s="35">
        <f>ROUND((Reference!D$16*List!$H1476)+Reference!D$17,0)</f>
        <v>1583</v>
      </c>
      <c r="L1476" s="35">
        <f>ROUND((Reference!E$16*List!$H1476)+Reference!E$17,0)</f>
        <v>1957</v>
      </c>
      <c r="M1476" s="35">
        <f>ROUND((Reference!F$16*List!$H1476)+Reference!F$17,0)</f>
        <v>2039</v>
      </c>
      <c r="N1476" s="35">
        <f>ROUND((Reference!G$16*List!$H1476)+Reference!G$17,0)</f>
        <v>2308</v>
      </c>
      <c r="O1476" s="35">
        <f>ROUND((Reference!H$16*List!$H1476)+Reference!H$17,0)</f>
        <v>2396</v>
      </c>
      <c r="P1476" s="35">
        <f>ROUND((Reference!I$16*List!$H1476)+Reference!I$17,0)</f>
        <v>2491</v>
      </c>
      <c r="Q1476" s="35">
        <f>ROUND((Reference!J$16*List!$H1476)+Reference!J$17,0)</f>
        <v>2884</v>
      </c>
      <c r="R1476" s="35">
        <f>ROUND((Reference!K$16*List!$H1476)+Reference!K$17,0)</f>
        <v>2975</v>
      </c>
      <c r="S1476" s="35">
        <f>ROUND((Reference!L$16*List!$H1476)+Reference!L$17,0)</f>
        <v>3210</v>
      </c>
      <c r="T1476" s="35">
        <f>ROUND((Reference!M$16*List!$H1476)+Reference!M$17,0)</f>
        <v>3834</v>
      </c>
      <c r="U1476" s="35">
        <f>ROUND((Reference!N$16*List!$H1476)+Reference!N$17,0)</f>
        <v>15469</v>
      </c>
      <c r="V1476" s="36">
        <f>ROUND((Reference!O$16*List!$H1476)+Reference!O$17,0)</f>
        <v>575</v>
      </c>
      <c r="W1476" s="36">
        <f>ROUND((Reference!P$16*List!$H1476)+Reference!P$17,0)</f>
        <v>810</v>
      </c>
      <c r="X1476" s="36">
        <f>ROUND((Reference!Q$16*List!$H1476)+Reference!Q$17,0)</f>
        <v>405</v>
      </c>
      <c r="Y1476" s="37"/>
      <c r="Z1476" s="4" t="str">
        <f t="shared" si="45"/>
        <v>LAUDERDALE, Mississippi</v>
      </c>
      <c r="AA1476" s="50" t="s">
        <v>214</v>
      </c>
      <c r="AB1476" s="38" t="s">
        <v>54</v>
      </c>
      <c r="AC1476" s="43" t="s">
        <v>4318</v>
      </c>
      <c r="AD1476" s="45"/>
      <c r="AE1476">
        <f t="shared" si="46"/>
        <v>0.71950000000000003</v>
      </c>
    </row>
    <row r="1477" spans="1:31" x14ac:dyDescent="0.35">
      <c r="A1477" s="28" t="s">
        <v>4408</v>
      </c>
      <c r="B1477" s="48" t="s">
        <v>4409</v>
      </c>
      <c r="C1477" s="49">
        <v>99925</v>
      </c>
      <c r="D1477" s="30" t="s">
        <v>152</v>
      </c>
      <c r="E1477" s="50" t="s">
        <v>219</v>
      </c>
      <c r="F1477" s="55" t="s">
        <v>4318</v>
      </c>
      <c r="G1477" s="33" t="s">
        <v>64</v>
      </c>
      <c r="H1477" s="52">
        <v>0.71950000000000003</v>
      </c>
      <c r="I1477" s="35">
        <f>ROUND((Reference!B$16*List!$H1477)+Reference!B$17,0)</f>
        <v>886</v>
      </c>
      <c r="J1477" s="35">
        <f>ROUND((Reference!C$16*List!$H1477)+Reference!C$17,0)</f>
        <v>1321</v>
      </c>
      <c r="K1477" s="35">
        <f>ROUND((Reference!D$16*List!$H1477)+Reference!D$17,0)</f>
        <v>1583</v>
      </c>
      <c r="L1477" s="35">
        <f>ROUND((Reference!E$16*List!$H1477)+Reference!E$17,0)</f>
        <v>1957</v>
      </c>
      <c r="M1477" s="35">
        <f>ROUND((Reference!F$16*List!$H1477)+Reference!F$17,0)</f>
        <v>2039</v>
      </c>
      <c r="N1477" s="35">
        <f>ROUND((Reference!G$16*List!$H1477)+Reference!G$17,0)</f>
        <v>2308</v>
      </c>
      <c r="O1477" s="35">
        <f>ROUND((Reference!H$16*List!$H1477)+Reference!H$17,0)</f>
        <v>2396</v>
      </c>
      <c r="P1477" s="35">
        <f>ROUND((Reference!I$16*List!$H1477)+Reference!I$17,0)</f>
        <v>2491</v>
      </c>
      <c r="Q1477" s="35">
        <f>ROUND((Reference!J$16*List!$H1477)+Reference!J$17,0)</f>
        <v>2884</v>
      </c>
      <c r="R1477" s="35">
        <f>ROUND((Reference!K$16*List!$H1477)+Reference!K$17,0)</f>
        <v>2975</v>
      </c>
      <c r="S1477" s="35">
        <f>ROUND((Reference!L$16*List!$H1477)+Reference!L$17,0)</f>
        <v>3210</v>
      </c>
      <c r="T1477" s="35">
        <f>ROUND((Reference!M$16*List!$H1477)+Reference!M$17,0)</f>
        <v>3834</v>
      </c>
      <c r="U1477" s="35">
        <f>ROUND((Reference!N$16*List!$H1477)+Reference!N$17,0)</f>
        <v>15469</v>
      </c>
      <c r="V1477" s="36">
        <f>ROUND((Reference!O$16*List!$H1477)+Reference!O$17,0)</f>
        <v>575</v>
      </c>
      <c r="W1477" s="36">
        <f>ROUND((Reference!P$16*List!$H1477)+Reference!P$17,0)</f>
        <v>810</v>
      </c>
      <c r="X1477" s="36">
        <f>ROUND((Reference!Q$16*List!$H1477)+Reference!Q$17,0)</f>
        <v>405</v>
      </c>
      <c r="Y1477" s="37"/>
      <c r="Z1477" s="4" t="str">
        <f t="shared" si="45"/>
        <v>LAWRENCE, Mississippi</v>
      </c>
      <c r="AA1477" s="50" t="s">
        <v>219</v>
      </c>
      <c r="AB1477" s="38" t="s">
        <v>54</v>
      </c>
      <c r="AC1477" s="43" t="s">
        <v>4318</v>
      </c>
      <c r="AD1477" s="45"/>
      <c r="AE1477">
        <f t="shared" si="46"/>
        <v>0.71950000000000003</v>
      </c>
    </row>
    <row r="1478" spans="1:31" x14ac:dyDescent="0.35">
      <c r="A1478" s="28" t="s">
        <v>4410</v>
      </c>
      <c r="B1478" s="48" t="s">
        <v>4411</v>
      </c>
      <c r="C1478" s="49">
        <v>99925</v>
      </c>
      <c r="D1478" s="30" t="s">
        <v>152</v>
      </c>
      <c r="E1478" s="50" t="s">
        <v>4412</v>
      </c>
      <c r="F1478" s="55" t="s">
        <v>4318</v>
      </c>
      <c r="G1478" s="33" t="s">
        <v>64</v>
      </c>
      <c r="H1478" s="52">
        <v>0.71950000000000003</v>
      </c>
      <c r="I1478" s="35">
        <f>ROUND((Reference!B$16*List!$H1478)+Reference!B$17,0)</f>
        <v>886</v>
      </c>
      <c r="J1478" s="35">
        <f>ROUND((Reference!C$16*List!$H1478)+Reference!C$17,0)</f>
        <v>1321</v>
      </c>
      <c r="K1478" s="35">
        <f>ROUND((Reference!D$16*List!$H1478)+Reference!D$17,0)</f>
        <v>1583</v>
      </c>
      <c r="L1478" s="35">
        <f>ROUND((Reference!E$16*List!$H1478)+Reference!E$17,0)</f>
        <v>1957</v>
      </c>
      <c r="M1478" s="35">
        <f>ROUND((Reference!F$16*List!$H1478)+Reference!F$17,0)</f>
        <v>2039</v>
      </c>
      <c r="N1478" s="35">
        <f>ROUND((Reference!G$16*List!$H1478)+Reference!G$17,0)</f>
        <v>2308</v>
      </c>
      <c r="O1478" s="35">
        <f>ROUND((Reference!H$16*List!$H1478)+Reference!H$17,0)</f>
        <v>2396</v>
      </c>
      <c r="P1478" s="35">
        <f>ROUND((Reference!I$16*List!$H1478)+Reference!I$17,0)</f>
        <v>2491</v>
      </c>
      <c r="Q1478" s="35">
        <f>ROUND((Reference!J$16*List!$H1478)+Reference!J$17,0)</f>
        <v>2884</v>
      </c>
      <c r="R1478" s="35">
        <f>ROUND((Reference!K$16*List!$H1478)+Reference!K$17,0)</f>
        <v>2975</v>
      </c>
      <c r="S1478" s="35">
        <f>ROUND((Reference!L$16*List!$H1478)+Reference!L$17,0)</f>
        <v>3210</v>
      </c>
      <c r="T1478" s="35">
        <f>ROUND((Reference!M$16*List!$H1478)+Reference!M$17,0)</f>
        <v>3834</v>
      </c>
      <c r="U1478" s="35">
        <f>ROUND((Reference!N$16*List!$H1478)+Reference!N$17,0)</f>
        <v>15469</v>
      </c>
      <c r="V1478" s="36">
        <f>ROUND((Reference!O$16*List!$H1478)+Reference!O$17,0)</f>
        <v>575</v>
      </c>
      <c r="W1478" s="36">
        <f>ROUND((Reference!P$16*List!$H1478)+Reference!P$17,0)</f>
        <v>810</v>
      </c>
      <c r="X1478" s="36">
        <f>ROUND((Reference!Q$16*List!$H1478)+Reference!Q$17,0)</f>
        <v>405</v>
      </c>
      <c r="Y1478" s="37"/>
      <c r="Z1478" s="4" t="str">
        <f t="shared" si="45"/>
        <v>LEAKE, Mississippi</v>
      </c>
      <c r="AA1478" s="50" t="s">
        <v>4412</v>
      </c>
      <c r="AB1478" s="38" t="s">
        <v>54</v>
      </c>
      <c r="AC1478" s="43" t="s">
        <v>4318</v>
      </c>
      <c r="AD1478" s="45"/>
      <c r="AE1478">
        <f t="shared" si="46"/>
        <v>0.71950000000000003</v>
      </c>
    </row>
    <row r="1479" spans="1:31" x14ac:dyDescent="0.35">
      <c r="A1479" s="28" t="s">
        <v>4413</v>
      </c>
      <c r="B1479" s="48" t="s">
        <v>4414</v>
      </c>
      <c r="C1479" s="51">
        <v>99925</v>
      </c>
      <c r="D1479" s="30" t="s">
        <v>152</v>
      </c>
      <c r="E1479" s="38" t="s">
        <v>224</v>
      </c>
      <c r="F1479" s="55" t="s">
        <v>4318</v>
      </c>
      <c r="G1479" s="33" t="s">
        <v>64</v>
      </c>
      <c r="H1479" s="52">
        <v>0.71950000000000003</v>
      </c>
      <c r="I1479" s="35">
        <f>ROUND((Reference!B$16*List!$H1479)+Reference!B$17,0)</f>
        <v>886</v>
      </c>
      <c r="J1479" s="35">
        <f>ROUND((Reference!C$16*List!$H1479)+Reference!C$17,0)</f>
        <v>1321</v>
      </c>
      <c r="K1479" s="35">
        <f>ROUND((Reference!D$16*List!$H1479)+Reference!D$17,0)</f>
        <v>1583</v>
      </c>
      <c r="L1479" s="35">
        <f>ROUND((Reference!E$16*List!$H1479)+Reference!E$17,0)</f>
        <v>1957</v>
      </c>
      <c r="M1479" s="35">
        <f>ROUND((Reference!F$16*List!$H1479)+Reference!F$17,0)</f>
        <v>2039</v>
      </c>
      <c r="N1479" s="35">
        <f>ROUND((Reference!G$16*List!$H1479)+Reference!G$17,0)</f>
        <v>2308</v>
      </c>
      <c r="O1479" s="35">
        <f>ROUND((Reference!H$16*List!$H1479)+Reference!H$17,0)</f>
        <v>2396</v>
      </c>
      <c r="P1479" s="35">
        <f>ROUND((Reference!I$16*List!$H1479)+Reference!I$17,0)</f>
        <v>2491</v>
      </c>
      <c r="Q1479" s="35">
        <f>ROUND((Reference!J$16*List!$H1479)+Reference!J$17,0)</f>
        <v>2884</v>
      </c>
      <c r="R1479" s="35">
        <f>ROUND((Reference!K$16*List!$H1479)+Reference!K$17,0)</f>
        <v>2975</v>
      </c>
      <c r="S1479" s="35">
        <f>ROUND((Reference!L$16*List!$H1479)+Reference!L$17,0)</f>
        <v>3210</v>
      </c>
      <c r="T1479" s="35">
        <f>ROUND((Reference!M$16*List!$H1479)+Reference!M$17,0)</f>
        <v>3834</v>
      </c>
      <c r="U1479" s="35">
        <f>ROUND((Reference!N$16*List!$H1479)+Reference!N$17,0)</f>
        <v>15469</v>
      </c>
      <c r="V1479" s="36">
        <f>ROUND((Reference!O$16*List!$H1479)+Reference!O$17,0)</f>
        <v>575</v>
      </c>
      <c r="W1479" s="36">
        <f>ROUND((Reference!P$16*List!$H1479)+Reference!P$17,0)</f>
        <v>810</v>
      </c>
      <c r="X1479" s="36">
        <f>ROUND((Reference!Q$16*List!$H1479)+Reference!Q$17,0)</f>
        <v>405</v>
      </c>
      <c r="Y1479" s="37"/>
      <c r="Z1479" s="4" t="str">
        <f t="shared" si="45"/>
        <v>LEE, Mississippi</v>
      </c>
      <c r="AA1479" s="50" t="s">
        <v>224</v>
      </c>
      <c r="AB1479" s="38" t="s">
        <v>54</v>
      </c>
      <c r="AC1479" s="43" t="s">
        <v>4318</v>
      </c>
      <c r="AD1479" s="45"/>
      <c r="AE1479">
        <f t="shared" si="46"/>
        <v>0.71950000000000003</v>
      </c>
    </row>
    <row r="1480" spans="1:31" x14ac:dyDescent="0.35">
      <c r="A1480" s="28" t="s">
        <v>4415</v>
      </c>
      <c r="B1480" s="48" t="s">
        <v>4416</v>
      </c>
      <c r="C1480" s="49">
        <v>99925</v>
      </c>
      <c r="D1480" s="30" t="s">
        <v>152</v>
      </c>
      <c r="E1480" s="50" t="s">
        <v>4417</v>
      </c>
      <c r="F1480" s="55" t="s">
        <v>4318</v>
      </c>
      <c r="G1480" s="33" t="s">
        <v>64</v>
      </c>
      <c r="H1480" s="52">
        <v>0.71950000000000003</v>
      </c>
      <c r="I1480" s="35">
        <f>ROUND((Reference!B$16*List!$H1480)+Reference!B$17,0)</f>
        <v>886</v>
      </c>
      <c r="J1480" s="35">
        <f>ROUND((Reference!C$16*List!$H1480)+Reference!C$17,0)</f>
        <v>1321</v>
      </c>
      <c r="K1480" s="35">
        <f>ROUND((Reference!D$16*List!$H1480)+Reference!D$17,0)</f>
        <v>1583</v>
      </c>
      <c r="L1480" s="35">
        <f>ROUND((Reference!E$16*List!$H1480)+Reference!E$17,0)</f>
        <v>1957</v>
      </c>
      <c r="M1480" s="35">
        <f>ROUND((Reference!F$16*List!$H1480)+Reference!F$17,0)</f>
        <v>2039</v>
      </c>
      <c r="N1480" s="35">
        <f>ROUND((Reference!G$16*List!$H1480)+Reference!G$17,0)</f>
        <v>2308</v>
      </c>
      <c r="O1480" s="35">
        <f>ROUND((Reference!H$16*List!$H1480)+Reference!H$17,0)</f>
        <v>2396</v>
      </c>
      <c r="P1480" s="35">
        <f>ROUND((Reference!I$16*List!$H1480)+Reference!I$17,0)</f>
        <v>2491</v>
      </c>
      <c r="Q1480" s="35">
        <f>ROUND((Reference!J$16*List!$H1480)+Reference!J$17,0)</f>
        <v>2884</v>
      </c>
      <c r="R1480" s="35">
        <f>ROUND((Reference!K$16*List!$H1480)+Reference!K$17,0)</f>
        <v>2975</v>
      </c>
      <c r="S1480" s="35">
        <f>ROUND((Reference!L$16*List!$H1480)+Reference!L$17,0)</f>
        <v>3210</v>
      </c>
      <c r="T1480" s="35">
        <f>ROUND((Reference!M$16*List!$H1480)+Reference!M$17,0)</f>
        <v>3834</v>
      </c>
      <c r="U1480" s="35">
        <f>ROUND((Reference!N$16*List!$H1480)+Reference!N$17,0)</f>
        <v>15469</v>
      </c>
      <c r="V1480" s="36">
        <f>ROUND((Reference!O$16*List!$H1480)+Reference!O$17,0)</f>
        <v>575</v>
      </c>
      <c r="W1480" s="36">
        <f>ROUND((Reference!P$16*List!$H1480)+Reference!P$17,0)</f>
        <v>810</v>
      </c>
      <c r="X1480" s="36">
        <f>ROUND((Reference!Q$16*List!$H1480)+Reference!Q$17,0)</f>
        <v>405</v>
      </c>
      <c r="Y1480" s="37"/>
      <c r="Z1480" s="4" t="str">
        <f t="shared" si="45"/>
        <v>LEFLORE, Mississippi</v>
      </c>
      <c r="AA1480" s="50" t="s">
        <v>4417</v>
      </c>
      <c r="AB1480" s="38" t="s">
        <v>54</v>
      </c>
      <c r="AC1480" s="43" t="s">
        <v>4318</v>
      </c>
      <c r="AD1480" s="45"/>
      <c r="AE1480">
        <f t="shared" si="46"/>
        <v>0.71950000000000003</v>
      </c>
    </row>
    <row r="1481" spans="1:31" x14ac:dyDescent="0.35">
      <c r="A1481" s="28" t="s">
        <v>4418</v>
      </c>
      <c r="B1481" s="48" t="s">
        <v>4419</v>
      </c>
      <c r="C1481" s="49">
        <v>99925</v>
      </c>
      <c r="D1481" s="30" t="s">
        <v>152</v>
      </c>
      <c r="E1481" s="50" t="s">
        <v>650</v>
      </c>
      <c r="F1481" s="55" t="s">
        <v>4318</v>
      </c>
      <c r="G1481" s="33" t="s">
        <v>64</v>
      </c>
      <c r="H1481" s="52">
        <v>0.71950000000000003</v>
      </c>
      <c r="I1481" s="35">
        <f>ROUND((Reference!B$16*List!$H1481)+Reference!B$17,0)</f>
        <v>886</v>
      </c>
      <c r="J1481" s="35">
        <f>ROUND((Reference!C$16*List!$H1481)+Reference!C$17,0)</f>
        <v>1321</v>
      </c>
      <c r="K1481" s="35">
        <f>ROUND((Reference!D$16*List!$H1481)+Reference!D$17,0)</f>
        <v>1583</v>
      </c>
      <c r="L1481" s="35">
        <f>ROUND((Reference!E$16*List!$H1481)+Reference!E$17,0)</f>
        <v>1957</v>
      </c>
      <c r="M1481" s="35">
        <f>ROUND((Reference!F$16*List!$H1481)+Reference!F$17,0)</f>
        <v>2039</v>
      </c>
      <c r="N1481" s="35">
        <f>ROUND((Reference!G$16*List!$H1481)+Reference!G$17,0)</f>
        <v>2308</v>
      </c>
      <c r="O1481" s="35">
        <f>ROUND((Reference!H$16*List!$H1481)+Reference!H$17,0)</f>
        <v>2396</v>
      </c>
      <c r="P1481" s="35">
        <f>ROUND((Reference!I$16*List!$H1481)+Reference!I$17,0)</f>
        <v>2491</v>
      </c>
      <c r="Q1481" s="35">
        <f>ROUND((Reference!J$16*List!$H1481)+Reference!J$17,0)</f>
        <v>2884</v>
      </c>
      <c r="R1481" s="35">
        <f>ROUND((Reference!K$16*List!$H1481)+Reference!K$17,0)</f>
        <v>2975</v>
      </c>
      <c r="S1481" s="35">
        <f>ROUND((Reference!L$16*List!$H1481)+Reference!L$17,0)</f>
        <v>3210</v>
      </c>
      <c r="T1481" s="35">
        <f>ROUND((Reference!M$16*List!$H1481)+Reference!M$17,0)</f>
        <v>3834</v>
      </c>
      <c r="U1481" s="35">
        <f>ROUND((Reference!N$16*List!$H1481)+Reference!N$17,0)</f>
        <v>15469</v>
      </c>
      <c r="V1481" s="36">
        <f>ROUND((Reference!O$16*List!$H1481)+Reference!O$17,0)</f>
        <v>575</v>
      </c>
      <c r="W1481" s="36">
        <f>ROUND((Reference!P$16*List!$H1481)+Reference!P$17,0)</f>
        <v>810</v>
      </c>
      <c r="X1481" s="36">
        <f>ROUND((Reference!Q$16*List!$H1481)+Reference!Q$17,0)</f>
        <v>405</v>
      </c>
      <c r="Y1481" s="37"/>
      <c r="Z1481" s="4" t="str">
        <f t="shared" si="45"/>
        <v>LINCOLN, Mississippi</v>
      </c>
      <c r="AA1481" s="50" t="s">
        <v>650</v>
      </c>
      <c r="AB1481" s="38" t="s">
        <v>54</v>
      </c>
      <c r="AC1481" s="43" t="s">
        <v>4318</v>
      </c>
      <c r="AD1481" s="45"/>
      <c r="AE1481">
        <f t="shared" si="46"/>
        <v>0.71950000000000003</v>
      </c>
    </row>
    <row r="1482" spans="1:31" x14ac:dyDescent="0.35">
      <c r="A1482" s="28" t="s">
        <v>4420</v>
      </c>
      <c r="B1482" s="48" t="s">
        <v>4421</v>
      </c>
      <c r="C1482" s="49">
        <v>99925</v>
      </c>
      <c r="D1482" s="30" t="s">
        <v>152</v>
      </c>
      <c r="E1482" s="50" t="s">
        <v>233</v>
      </c>
      <c r="F1482" s="55" t="s">
        <v>4318</v>
      </c>
      <c r="G1482" s="33" t="s">
        <v>64</v>
      </c>
      <c r="H1482" s="34">
        <v>0.71950000000000003</v>
      </c>
      <c r="I1482" s="35">
        <f>ROUND((Reference!B$16*List!$H1482)+Reference!B$17,0)</f>
        <v>886</v>
      </c>
      <c r="J1482" s="35">
        <f>ROUND((Reference!C$16*List!$H1482)+Reference!C$17,0)</f>
        <v>1321</v>
      </c>
      <c r="K1482" s="35">
        <f>ROUND((Reference!D$16*List!$H1482)+Reference!D$17,0)</f>
        <v>1583</v>
      </c>
      <c r="L1482" s="35">
        <f>ROUND((Reference!E$16*List!$H1482)+Reference!E$17,0)</f>
        <v>1957</v>
      </c>
      <c r="M1482" s="35">
        <f>ROUND((Reference!F$16*List!$H1482)+Reference!F$17,0)</f>
        <v>2039</v>
      </c>
      <c r="N1482" s="35">
        <f>ROUND((Reference!G$16*List!$H1482)+Reference!G$17,0)</f>
        <v>2308</v>
      </c>
      <c r="O1482" s="35">
        <f>ROUND((Reference!H$16*List!$H1482)+Reference!H$17,0)</f>
        <v>2396</v>
      </c>
      <c r="P1482" s="35">
        <f>ROUND((Reference!I$16*List!$H1482)+Reference!I$17,0)</f>
        <v>2491</v>
      </c>
      <c r="Q1482" s="35">
        <f>ROUND((Reference!J$16*List!$H1482)+Reference!J$17,0)</f>
        <v>2884</v>
      </c>
      <c r="R1482" s="35">
        <f>ROUND((Reference!K$16*List!$H1482)+Reference!K$17,0)</f>
        <v>2975</v>
      </c>
      <c r="S1482" s="35">
        <f>ROUND((Reference!L$16*List!$H1482)+Reference!L$17,0)</f>
        <v>3210</v>
      </c>
      <c r="T1482" s="35">
        <f>ROUND((Reference!M$16*List!$H1482)+Reference!M$17,0)</f>
        <v>3834</v>
      </c>
      <c r="U1482" s="35">
        <f>ROUND((Reference!N$16*List!$H1482)+Reference!N$17,0)</f>
        <v>15469</v>
      </c>
      <c r="V1482" s="36">
        <f>ROUND((Reference!O$16*List!$H1482)+Reference!O$17,0)</f>
        <v>575</v>
      </c>
      <c r="W1482" s="36">
        <f>ROUND((Reference!P$16*List!$H1482)+Reference!P$17,0)</f>
        <v>810</v>
      </c>
      <c r="X1482" s="36">
        <f>ROUND((Reference!Q$16*List!$H1482)+Reference!Q$17,0)</f>
        <v>405</v>
      </c>
      <c r="Y1482" s="37"/>
      <c r="Z1482" s="4" t="str">
        <f t="shared" si="45"/>
        <v>LOWNDES, Mississippi</v>
      </c>
      <c r="AA1482" s="38" t="s">
        <v>233</v>
      </c>
      <c r="AB1482" s="38" t="s">
        <v>54</v>
      </c>
      <c r="AC1482" s="32" t="s">
        <v>4318</v>
      </c>
      <c r="AD1482" s="39"/>
      <c r="AE1482">
        <f t="shared" si="46"/>
        <v>0.71950000000000003</v>
      </c>
    </row>
    <row r="1483" spans="1:31" x14ac:dyDescent="0.35">
      <c r="A1483" s="28" t="s">
        <v>4422</v>
      </c>
      <c r="B1483" s="48" t="s">
        <v>4423</v>
      </c>
      <c r="C1483" s="49">
        <v>27140</v>
      </c>
      <c r="D1483" s="30" t="s">
        <v>956</v>
      </c>
      <c r="E1483" s="50" t="s">
        <v>241</v>
      </c>
      <c r="F1483" s="54" t="s">
        <v>4318</v>
      </c>
      <c r="G1483" s="33" t="s">
        <v>53</v>
      </c>
      <c r="H1483" s="52">
        <v>0.84320000000000006</v>
      </c>
      <c r="I1483" s="35">
        <f>ROUND((Reference!B$16*List!$H1483)+Reference!B$17,0)</f>
        <v>992</v>
      </c>
      <c r="J1483" s="35">
        <f>ROUND((Reference!C$16*List!$H1483)+Reference!C$17,0)</f>
        <v>1479</v>
      </c>
      <c r="K1483" s="35">
        <f>ROUND((Reference!D$16*List!$H1483)+Reference!D$17,0)</f>
        <v>1773</v>
      </c>
      <c r="L1483" s="35">
        <f>ROUND((Reference!E$16*List!$H1483)+Reference!E$17,0)</f>
        <v>2191</v>
      </c>
      <c r="M1483" s="35">
        <f>ROUND((Reference!F$16*List!$H1483)+Reference!F$17,0)</f>
        <v>2283</v>
      </c>
      <c r="N1483" s="35">
        <f>ROUND((Reference!G$16*List!$H1483)+Reference!G$17,0)</f>
        <v>2584</v>
      </c>
      <c r="O1483" s="35">
        <f>ROUND((Reference!H$16*List!$H1483)+Reference!H$17,0)</f>
        <v>2683</v>
      </c>
      <c r="P1483" s="35">
        <f>ROUND((Reference!I$16*List!$H1483)+Reference!I$17,0)</f>
        <v>2789</v>
      </c>
      <c r="Q1483" s="35">
        <f>ROUND((Reference!J$16*List!$H1483)+Reference!J$17,0)</f>
        <v>3229</v>
      </c>
      <c r="R1483" s="35">
        <f>ROUND((Reference!K$16*List!$H1483)+Reference!K$17,0)</f>
        <v>3331</v>
      </c>
      <c r="S1483" s="35">
        <f>ROUND((Reference!L$16*List!$H1483)+Reference!L$17,0)</f>
        <v>3594</v>
      </c>
      <c r="T1483" s="35">
        <f>ROUND((Reference!M$16*List!$H1483)+Reference!M$17,0)</f>
        <v>4293</v>
      </c>
      <c r="U1483" s="35">
        <f>ROUND((Reference!N$16*List!$H1483)+Reference!N$17,0)</f>
        <v>17321</v>
      </c>
      <c r="V1483" s="36">
        <f>ROUND((Reference!O$16*List!$H1483)+Reference!O$17,0)</f>
        <v>644</v>
      </c>
      <c r="W1483" s="36">
        <f>ROUND((Reference!P$16*List!$H1483)+Reference!P$17,0)</f>
        <v>907</v>
      </c>
      <c r="X1483" s="36">
        <f>ROUND((Reference!Q$16*List!$H1483)+Reference!Q$17,0)</f>
        <v>454</v>
      </c>
      <c r="Y1483" s="37"/>
      <c r="Z1483" s="4" t="str">
        <f t="shared" si="45"/>
        <v>MADISON, Mississippi</v>
      </c>
      <c r="AA1483" s="50" t="s">
        <v>241</v>
      </c>
      <c r="AB1483" s="38" t="s">
        <v>54</v>
      </c>
      <c r="AC1483" s="43" t="s">
        <v>4318</v>
      </c>
      <c r="AD1483" s="45"/>
      <c r="AE1483">
        <f t="shared" si="46"/>
        <v>0.84320000000000006</v>
      </c>
    </row>
    <row r="1484" spans="1:31" x14ac:dyDescent="0.35">
      <c r="A1484" s="28" t="s">
        <v>4424</v>
      </c>
      <c r="B1484" s="48" t="s">
        <v>4425</v>
      </c>
      <c r="C1484" s="51">
        <v>99925</v>
      </c>
      <c r="D1484" s="30" t="s">
        <v>152</v>
      </c>
      <c r="E1484" s="38" t="s">
        <v>249</v>
      </c>
      <c r="F1484" s="55" t="s">
        <v>4318</v>
      </c>
      <c r="G1484" s="33" t="s">
        <v>64</v>
      </c>
      <c r="H1484" s="34">
        <v>0.71950000000000003</v>
      </c>
      <c r="I1484" s="35">
        <f>ROUND((Reference!B$16*List!$H1484)+Reference!B$17,0)</f>
        <v>886</v>
      </c>
      <c r="J1484" s="35">
        <f>ROUND((Reference!C$16*List!$H1484)+Reference!C$17,0)</f>
        <v>1321</v>
      </c>
      <c r="K1484" s="35">
        <f>ROUND((Reference!D$16*List!$H1484)+Reference!D$17,0)</f>
        <v>1583</v>
      </c>
      <c r="L1484" s="35">
        <f>ROUND((Reference!E$16*List!$H1484)+Reference!E$17,0)</f>
        <v>1957</v>
      </c>
      <c r="M1484" s="35">
        <f>ROUND((Reference!F$16*List!$H1484)+Reference!F$17,0)</f>
        <v>2039</v>
      </c>
      <c r="N1484" s="35">
        <f>ROUND((Reference!G$16*List!$H1484)+Reference!G$17,0)</f>
        <v>2308</v>
      </c>
      <c r="O1484" s="35">
        <f>ROUND((Reference!H$16*List!$H1484)+Reference!H$17,0)</f>
        <v>2396</v>
      </c>
      <c r="P1484" s="35">
        <f>ROUND((Reference!I$16*List!$H1484)+Reference!I$17,0)</f>
        <v>2491</v>
      </c>
      <c r="Q1484" s="35">
        <f>ROUND((Reference!J$16*List!$H1484)+Reference!J$17,0)</f>
        <v>2884</v>
      </c>
      <c r="R1484" s="35">
        <f>ROUND((Reference!K$16*List!$H1484)+Reference!K$17,0)</f>
        <v>2975</v>
      </c>
      <c r="S1484" s="35">
        <f>ROUND((Reference!L$16*List!$H1484)+Reference!L$17,0)</f>
        <v>3210</v>
      </c>
      <c r="T1484" s="35">
        <f>ROUND((Reference!M$16*List!$H1484)+Reference!M$17,0)</f>
        <v>3834</v>
      </c>
      <c r="U1484" s="35">
        <f>ROUND((Reference!N$16*List!$H1484)+Reference!N$17,0)</f>
        <v>15469</v>
      </c>
      <c r="V1484" s="36">
        <f>ROUND((Reference!O$16*List!$H1484)+Reference!O$17,0)</f>
        <v>575</v>
      </c>
      <c r="W1484" s="36">
        <f>ROUND((Reference!P$16*List!$H1484)+Reference!P$17,0)</f>
        <v>810</v>
      </c>
      <c r="X1484" s="36">
        <f>ROUND((Reference!Q$16*List!$H1484)+Reference!Q$17,0)</f>
        <v>405</v>
      </c>
      <c r="Y1484" s="37"/>
      <c r="Z1484" s="4" t="str">
        <f t="shared" si="45"/>
        <v>MARION, Mississippi</v>
      </c>
      <c r="AA1484" s="38" t="s">
        <v>249</v>
      </c>
      <c r="AB1484" s="38" t="s">
        <v>54</v>
      </c>
      <c r="AC1484" s="32" t="s">
        <v>4318</v>
      </c>
      <c r="AD1484" s="39"/>
      <c r="AE1484">
        <f t="shared" si="46"/>
        <v>0.71950000000000003</v>
      </c>
    </row>
    <row r="1485" spans="1:31" x14ac:dyDescent="0.35">
      <c r="A1485" s="28" t="s">
        <v>4426</v>
      </c>
      <c r="B1485" s="48" t="s">
        <v>4427</v>
      </c>
      <c r="C1485" s="49">
        <v>32820</v>
      </c>
      <c r="D1485" s="30" t="s">
        <v>568</v>
      </c>
      <c r="E1485" s="50" t="s">
        <v>253</v>
      </c>
      <c r="F1485" s="54" t="s">
        <v>4318</v>
      </c>
      <c r="G1485" s="33" t="s">
        <v>53</v>
      </c>
      <c r="H1485" s="52">
        <v>0.82210000000000005</v>
      </c>
      <c r="I1485" s="35">
        <f>ROUND((Reference!B$16*List!$H1485)+Reference!B$17,0)</f>
        <v>974</v>
      </c>
      <c r="J1485" s="35">
        <f>ROUND((Reference!C$16*List!$H1485)+Reference!C$17,0)</f>
        <v>1452</v>
      </c>
      <c r="K1485" s="35">
        <f>ROUND((Reference!D$16*List!$H1485)+Reference!D$17,0)</f>
        <v>1740</v>
      </c>
      <c r="L1485" s="35">
        <f>ROUND((Reference!E$16*List!$H1485)+Reference!E$17,0)</f>
        <v>2151</v>
      </c>
      <c r="M1485" s="35">
        <f>ROUND((Reference!F$16*List!$H1485)+Reference!F$17,0)</f>
        <v>2241</v>
      </c>
      <c r="N1485" s="35">
        <f>ROUND((Reference!G$16*List!$H1485)+Reference!G$17,0)</f>
        <v>2537</v>
      </c>
      <c r="O1485" s="35">
        <f>ROUND((Reference!H$16*List!$H1485)+Reference!H$17,0)</f>
        <v>2634</v>
      </c>
      <c r="P1485" s="35">
        <f>ROUND((Reference!I$16*List!$H1485)+Reference!I$17,0)</f>
        <v>2738</v>
      </c>
      <c r="Q1485" s="35">
        <f>ROUND((Reference!J$16*List!$H1485)+Reference!J$17,0)</f>
        <v>3170</v>
      </c>
      <c r="R1485" s="35">
        <f>ROUND((Reference!K$16*List!$H1485)+Reference!K$17,0)</f>
        <v>3270</v>
      </c>
      <c r="S1485" s="35">
        <f>ROUND((Reference!L$16*List!$H1485)+Reference!L$17,0)</f>
        <v>3529</v>
      </c>
      <c r="T1485" s="35">
        <f>ROUND((Reference!M$16*List!$H1485)+Reference!M$17,0)</f>
        <v>4215</v>
      </c>
      <c r="U1485" s="35">
        <f>ROUND((Reference!N$16*List!$H1485)+Reference!N$17,0)</f>
        <v>17005</v>
      </c>
      <c r="V1485" s="36">
        <f>ROUND((Reference!O$16*List!$H1485)+Reference!O$17,0)</f>
        <v>632</v>
      </c>
      <c r="W1485" s="36">
        <f>ROUND((Reference!P$16*List!$H1485)+Reference!P$17,0)</f>
        <v>891</v>
      </c>
      <c r="X1485" s="36">
        <f>ROUND((Reference!Q$16*List!$H1485)+Reference!Q$17,0)</f>
        <v>445</v>
      </c>
      <c r="Y1485" s="37"/>
      <c r="Z1485" s="4" t="str">
        <f t="shared" si="45"/>
        <v>MARSHALL, Mississippi</v>
      </c>
      <c r="AA1485" s="50" t="s">
        <v>253</v>
      </c>
      <c r="AB1485" s="38" t="s">
        <v>54</v>
      </c>
      <c r="AC1485" s="43" t="s">
        <v>4318</v>
      </c>
      <c r="AD1485" s="45"/>
      <c r="AE1485">
        <f t="shared" si="46"/>
        <v>0.82210000000000005</v>
      </c>
    </row>
    <row r="1486" spans="1:31" x14ac:dyDescent="0.35">
      <c r="A1486" s="28" t="s">
        <v>4428</v>
      </c>
      <c r="B1486" s="48" t="s">
        <v>4429</v>
      </c>
      <c r="C1486" s="49">
        <v>99925</v>
      </c>
      <c r="D1486" s="30" t="s">
        <v>152</v>
      </c>
      <c r="E1486" s="50" t="s">
        <v>262</v>
      </c>
      <c r="F1486" s="55" t="s">
        <v>4318</v>
      </c>
      <c r="G1486" s="33" t="s">
        <v>64</v>
      </c>
      <c r="H1486" s="52">
        <v>0.71950000000000003</v>
      </c>
      <c r="I1486" s="35">
        <f>ROUND((Reference!B$16*List!$H1486)+Reference!B$17,0)</f>
        <v>886</v>
      </c>
      <c r="J1486" s="35">
        <f>ROUND((Reference!C$16*List!$H1486)+Reference!C$17,0)</f>
        <v>1321</v>
      </c>
      <c r="K1486" s="35">
        <f>ROUND((Reference!D$16*List!$H1486)+Reference!D$17,0)</f>
        <v>1583</v>
      </c>
      <c r="L1486" s="35">
        <f>ROUND((Reference!E$16*List!$H1486)+Reference!E$17,0)</f>
        <v>1957</v>
      </c>
      <c r="M1486" s="35">
        <f>ROUND((Reference!F$16*List!$H1486)+Reference!F$17,0)</f>
        <v>2039</v>
      </c>
      <c r="N1486" s="35">
        <f>ROUND((Reference!G$16*List!$H1486)+Reference!G$17,0)</f>
        <v>2308</v>
      </c>
      <c r="O1486" s="35">
        <f>ROUND((Reference!H$16*List!$H1486)+Reference!H$17,0)</f>
        <v>2396</v>
      </c>
      <c r="P1486" s="35">
        <f>ROUND((Reference!I$16*List!$H1486)+Reference!I$17,0)</f>
        <v>2491</v>
      </c>
      <c r="Q1486" s="35">
        <f>ROUND((Reference!J$16*List!$H1486)+Reference!J$17,0)</f>
        <v>2884</v>
      </c>
      <c r="R1486" s="35">
        <f>ROUND((Reference!K$16*List!$H1486)+Reference!K$17,0)</f>
        <v>2975</v>
      </c>
      <c r="S1486" s="35">
        <f>ROUND((Reference!L$16*List!$H1486)+Reference!L$17,0)</f>
        <v>3210</v>
      </c>
      <c r="T1486" s="35">
        <f>ROUND((Reference!M$16*List!$H1486)+Reference!M$17,0)</f>
        <v>3834</v>
      </c>
      <c r="U1486" s="35">
        <f>ROUND((Reference!N$16*List!$H1486)+Reference!N$17,0)</f>
        <v>15469</v>
      </c>
      <c r="V1486" s="36">
        <f>ROUND((Reference!O$16*List!$H1486)+Reference!O$17,0)</f>
        <v>575</v>
      </c>
      <c r="W1486" s="36">
        <f>ROUND((Reference!P$16*List!$H1486)+Reference!P$17,0)</f>
        <v>810</v>
      </c>
      <c r="X1486" s="36">
        <f>ROUND((Reference!Q$16*List!$H1486)+Reference!Q$17,0)</f>
        <v>405</v>
      </c>
      <c r="Y1486" s="37"/>
      <c r="Z1486" s="4" t="str">
        <f t="shared" si="45"/>
        <v>MONROE, Mississippi</v>
      </c>
      <c r="AA1486" s="50" t="s">
        <v>262</v>
      </c>
      <c r="AB1486" s="38" t="s">
        <v>54</v>
      </c>
      <c r="AC1486" s="43" t="s">
        <v>4318</v>
      </c>
      <c r="AD1486" s="45"/>
      <c r="AE1486">
        <f t="shared" si="46"/>
        <v>0.71950000000000003</v>
      </c>
    </row>
    <row r="1487" spans="1:31" x14ac:dyDescent="0.35">
      <c r="A1487" s="28" t="s">
        <v>4430</v>
      </c>
      <c r="B1487" s="48" t="s">
        <v>4431</v>
      </c>
      <c r="C1487" s="51">
        <v>99925</v>
      </c>
      <c r="D1487" s="30" t="s">
        <v>152</v>
      </c>
      <c r="E1487" s="38" t="s">
        <v>266</v>
      </c>
      <c r="F1487" s="55" t="s">
        <v>4318</v>
      </c>
      <c r="G1487" s="33" t="s">
        <v>64</v>
      </c>
      <c r="H1487" s="52">
        <v>0.71950000000000003</v>
      </c>
      <c r="I1487" s="35">
        <f>ROUND((Reference!B$16*List!$H1487)+Reference!B$17,0)</f>
        <v>886</v>
      </c>
      <c r="J1487" s="35">
        <f>ROUND((Reference!C$16*List!$H1487)+Reference!C$17,0)</f>
        <v>1321</v>
      </c>
      <c r="K1487" s="35">
        <f>ROUND((Reference!D$16*List!$H1487)+Reference!D$17,0)</f>
        <v>1583</v>
      </c>
      <c r="L1487" s="35">
        <f>ROUND((Reference!E$16*List!$H1487)+Reference!E$17,0)</f>
        <v>1957</v>
      </c>
      <c r="M1487" s="35">
        <f>ROUND((Reference!F$16*List!$H1487)+Reference!F$17,0)</f>
        <v>2039</v>
      </c>
      <c r="N1487" s="35">
        <f>ROUND((Reference!G$16*List!$H1487)+Reference!G$17,0)</f>
        <v>2308</v>
      </c>
      <c r="O1487" s="35">
        <f>ROUND((Reference!H$16*List!$H1487)+Reference!H$17,0)</f>
        <v>2396</v>
      </c>
      <c r="P1487" s="35">
        <f>ROUND((Reference!I$16*List!$H1487)+Reference!I$17,0)</f>
        <v>2491</v>
      </c>
      <c r="Q1487" s="35">
        <f>ROUND((Reference!J$16*List!$H1487)+Reference!J$17,0)</f>
        <v>2884</v>
      </c>
      <c r="R1487" s="35">
        <f>ROUND((Reference!K$16*List!$H1487)+Reference!K$17,0)</f>
        <v>2975</v>
      </c>
      <c r="S1487" s="35">
        <f>ROUND((Reference!L$16*List!$H1487)+Reference!L$17,0)</f>
        <v>3210</v>
      </c>
      <c r="T1487" s="35">
        <f>ROUND((Reference!M$16*List!$H1487)+Reference!M$17,0)</f>
        <v>3834</v>
      </c>
      <c r="U1487" s="35">
        <f>ROUND((Reference!N$16*List!$H1487)+Reference!N$17,0)</f>
        <v>15469</v>
      </c>
      <c r="V1487" s="36">
        <f>ROUND((Reference!O$16*List!$H1487)+Reference!O$17,0)</f>
        <v>575</v>
      </c>
      <c r="W1487" s="36">
        <f>ROUND((Reference!P$16*List!$H1487)+Reference!P$17,0)</f>
        <v>810</v>
      </c>
      <c r="X1487" s="36">
        <f>ROUND((Reference!Q$16*List!$H1487)+Reference!Q$17,0)</f>
        <v>405</v>
      </c>
      <c r="Y1487" s="37"/>
      <c r="Z1487" s="4" t="str">
        <f t="shared" ref="Z1487:Z1550" si="47">CONCATENATE(AA1487, AB1487, AC1487)</f>
        <v>MONTGOMERY, Mississippi</v>
      </c>
      <c r="AA1487" s="50" t="s">
        <v>266</v>
      </c>
      <c r="AB1487" s="38" t="s">
        <v>54</v>
      </c>
      <c r="AC1487" s="43" t="s">
        <v>4318</v>
      </c>
      <c r="AD1487" s="45"/>
      <c r="AE1487">
        <f t="shared" ref="AE1487:AE1550" si="48">IFERROR(INDEX($AH:$AH,MATCH($C1487,$AF:$AF,0)),"")</f>
        <v>0.71950000000000003</v>
      </c>
    </row>
    <row r="1488" spans="1:31" x14ac:dyDescent="0.35">
      <c r="A1488" s="28" t="s">
        <v>4432</v>
      </c>
      <c r="B1488" s="48" t="s">
        <v>4433</v>
      </c>
      <c r="C1488" s="49">
        <v>99925</v>
      </c>
      <c r="D1488" s="30" t="s">
        <v>152</v>
      </c>
      <c r="E1488" s="50" t="s">
        <v>4434</v>
      </c>
      <c r="F1488" s="55" t="s">
        <v>4318</v>
      </c>
      <c r="G1488" s="33" t="s">
        <v>64</v>
      </c>
      <c r="H1488" s="52">
        <v>0.71950000000000003</v>
      </c>
      <c r="I1488" s="35">
        <f>ROUND((Reference!B$16*List!$H1488)+Reference!B$17,0)</f>
        <v>886</v>
      </c>
      <c r="J1488" s="35">
        <f>ROUND((Reference!C$16*List!$H1488)+Reference!C$17,0)</f>
        <v>1321</v>
      </c>
      <c r="K1488" s="35">
        <f>ROUND((Reference!D$16*List!$H1488)+Reference!D$17,0)</f>
        <v>1583</v>
      </c>
      <c r="L1488" s="35">
        <f>ROUND((Reference!E$16*List!$H1488)+Reference!E$17,0)</f>
        <v>1957</v>
      </c>
      <c r="M1488" s="35">
        <f>ROUND((Reference!F$16*List!$H1488)+Reference!F$17,0)</f>
        <v>2039</v>
      </c>
      <c r="N1488" s="35">
        <f>ROUND((Reference!G$16*List!$H1488)+Reference!G$17,0)</f>
        <v>2308</v>
      </c>
      <c r="O1488" s="35">
        <f>ROUND((Reference!H$16*List!$H1488)+Reference!H$17,0)</f>
        <v>2396</v>
      </c>
      <c r="P1488" s="35">
        <f>ROUND((Reference!I$16*List!$H1488)+Reference!I$17,0)</f>
        <v>2491</v>
      </c>
      <c r="Q1488" s="35">
        <f>ROUND((Reference!J$16*List!$H1488)+Reference!J$17,0)</f>
        <v>2884</v>
      </c>
      <c r="R1488" s="35">
        <f>ROUND((Reference!K$16*List!$H1488)+Reference!K$17,0)</f>
        <v>2975</v>
      </c>
      <c r="S1488" s="35">
        <f>ROUND((Reference!L$16*List!$H1488)+Reference!L$17,0)</f>
        <v>3210</v>
      </c>
      <c r="T1488" s="35">
        <f>ROUND((Reference!M$16*List!$H1488)+Reference!M$17,0)</f>
        <v>3834</v>
      </c>
      <c r="U1488" s="35">
        <f>ROUND((Reference!N$16*List!$H1488)+Reference!N$17,0)</f>
        <v>15469</v>
      </c>
      <c r="V1488" s="36">
        <f>ROUND((Reference!O$16*List!$H1488)+Reference!O$17,0)</f>
        <v>575</v>
      </c>
      <c r="W1488" s="36">
        <f>ROUND((Reference!P$16*List!$H1488)+Reference!P$17,0)</f>
        <v>810</v>
      </c>
      <c r="X1488" s="36">
        <f>ROUND((Reference!Q$16*List!$H1488)+Reference!Q$17,0)</f>
        <v>405</v>
      </c>
      <c r="Y1488" s="37"/>
      <c r="Z1488" s="4" t="str">
        <f t="shared" si="47"/>
        <v>NESHOBA, Mississippi</v>
      </c>
      <c r="AA1488" s="50" t="s">
        <v>4434</v>
      </c>
      <c r="AB1488" s="38" t="s">
        <v>54</v>
      </c>
      <c r="AC1488" s="43" t="s">
        <v>4318</v>
      </c>
      <c r="AD1488" s="45"/>
      <c r="AE1488">
        <f t="shared" si="48"/>
        <v>0.71950000000000003</v>
      </c>
    </row>
    <row r="1489" spans="1:31" x14ac:dyDescent="0.35">
      <c r="A1489" s="28" t="s">
        <v>4435</v>
      </c>
      <c r="B1489" s="48" t="s">
        <v>4436</v>
      </c>
      <c r="C1489" s="49">
        <v>99925</v>
      </c>
      <c r="D1489" s="30" t="s">
        <v>152</v>
      </c>
      <c r="E1489" s="50" t="s">
        <v>688</v>
      </c>
      <c r="F1489" s="55" t="s">
        <v>4318</v>
      </c>
      <c r="G1489" s="33" t="s">
        <v>64</v>
      </c>
      <c r="H1489" s="52">
        <v>0.71950000000000003</v>
      </c>
      <c r="I1489" s="35">
        <f>ROUND((Reference!B$16*List!$H1489)+Reference!B$17,0)</f>
        <v>886</v>
      </c>
      <c r="J1489" s="35">
        <f>ROUND((Reference!C$16*List!$H1489)+Reference!C$17,0)</f>
        <v>1321</v>
      </c>
      <c r="K1489" s="35">
        <f>ROUND((Reference!D$16*List!$H1489)+Reference!D$17,0)</f>
        <v>1583</v>
      </c>
      <c r="L1489" s="35">
        <f>ROUND((Reference!E$16*List!$H1489)+Reference!E$17,0)</f>
        <v>1957</v>
      </c>
      <c r="M1489" s="35">
        <f>ROUND((Reference!F$16*List!$H1489)+Reference!F$17,0)</f>
        <v>2039</v>
      </c>
      <c r="N1489" s="35">
        <f>ROUND((Reference!G$16*List!$H1489)+Reference!G$17,0)</f>
        <v>2308</v>
      </c>
      <c r="O1489" s="35">
        <f>ROUND((Reference!H$16*List!$H1489)+Reference!H$17,0)</f>
        <v>2396</v>
      </c>
      <c r="P1489" s="35">
        <f>ROUND((Reference!I$16*List!$H1489)+Reference!I$17,0)</f>
        <v>2491</v>
      </c>
      <c r="Q1489" s="35">
        <f>ROUND((Reference!J$16*List!$H1489)+Reference!J$17,0)</f>
        <v>2884</v>
      </c>
      <c r="R1489" s="35">
        <f>ROUND((Reference!K$16*List!$H1489)+Reference!K$17,0)</f>
        <v>2975</v>
      </c>
      <c r="S1489" s="35">
        <f>ROUND((Reference!L$16*List!$H1489)+Reference!L$17,0)</f>
        <v>3210</v>
      </c>
      <c r="T1489" s="35">
        <f>ROUND((Reference!M$16*List!$H1489)+Reference!M$17,0)</f>
        <v>3834</v>
      </c>
      <c r="U1489" s="35">
        <f>ROUND((Reference!N$16*List!$H1489)+Reference!N$17,0)</f>
        <v>15469</v>
      </c>
      <c r="V1489" s="36">
        <f>ROUND((Reference!O$16*List!$H1489)+Reference!O$17,0)</f>
        <v>575</v>
      </c>
      <c r="W1489" s="36">
        <f>ROUND((Reference!P$16*List!$H1489)+Reference!P$17,0)</f>
        <v>810</v>
      </c>
      <c r="X1489" s="36">
        <f>ROUND((Reference!Q$16*List!$H1489)+Reference!Q$17,0)</f>
        <v>405</v>
      </c>
      <c r="Y1489" s="37"/>
      <c r="Z1489" s="4" t="str">
        <f t="shared" si="47"/>
        <v>NEWTON, Mississippi</v>
      </c>
      <c r="AA1489" s="50" t="s">
        <v>688</v>
      </c>
      <c r="AB1489" s="38" t="s">
        <v>54</v>
      </c>
      <c r="AC1489" s="43" t="s">
        <v>4318</v>
      </c>
      <c r="AD1489" s="45"/>
      <c r="AE1489">
        <f t="shared" si="48"/>
        <v>0.71950000000000003</v>
      </c>
    </row>
    <row r="1490" spans="1:31" x14ac:dyDescent="0.35">
      <c r="A1490" s="28" t="s">
        <v>4437</v>
      </c>
      <c r="B1490" s="48" t="s">
        <v>4438</v>
      </c>
      <c r="C1490" s="49">
        <v>99925</v>
      </c>
      <c r="D1490" s="30" t="s">
        <v>152</v>
      </c>
      <c r="E1490" s="50" t="s">
        <v>4439</v>
      </c>
      <c r="F1490" s="55" t="s">
        <v>4318</v>
      </c>
      <c r="G1490" s="33" t="s">
        <v>64</v>
      </c>
      <c r="H1490" s="52">
        <v>0.71950000000000003</v>
      </c>
      <c r="I1490" s="35">
        <f>ROUND((Reference!B$16*List!$H1490)+Reference!B$17,0)</f>
        <v>886</v>
      </c>
      <c r="J1490" s="35">
        <f>ROUND((Reference!C$16*List!$H1490)+Reference!C$17,0)</f>
        <v>1321</v>
      </c>
      <c r="K1490" s="35">
        <f>ROUND((Reference!D$16*List!$H1490)+Reference!D$17,0)</f>
        <v>1583</v>
      </c>
      <c r="L1490" s="35">
        <f>ROUND((Reference!E$16*List!$H1490)+Reference!E$17,0)</f>
        <v>1957</v>
      </c>
      <c r="M1490" s="35">
        <f>ROUND((Reference!F$16*List!$H1490)+Reference!F$17,0)</f>
        <v>2039</v>
      </c>
      <c r="N1490" s="35">
        <f>ROUND((Reference!G$16*List!$H1490)+Reference!G$17,0)</f>
        <v>2308</v>
      </c>
      <c r="O1490" s="35">
        <f>ROUND((Reference!H$16*List!$H1490)+Reference!H$17,0)</f>
        <v>2396</v>
      </c>
      <c r="P1490" s="35">
        <f>ROUND((Reference!I$16*List!$H1490)+Reference!I$17,0)</f>
        <v>2491</v>
      </c>
      <c r="Q1490" s="35">
        <f>ROUND((Reference!J$16*List!$H1490)+Reference!J$17,0)</f>
        <v>2884</v>
      </c>
      <c r="R1490" s="35">
        <f>ROUND((Reference!K$16*List!$H1490)+Reference!K$17,0)</f>
        <v>2975</v>
      </c>
      <c r="S1490" s="35">
        <f>ROUND((Reference!L$16*List!$H1490)+Reference!L$17,0)</f>
        <v>3210</v>
      </c>
      <c r="T1490" s="35">
        <f>ROUND((Reference!M$16*List!$H1490)+Reference!M$17,0)</f>
        <v>3834</v>
      </c>
      <c r="U1490" s="35">
        <f>ROUND((Reference!N$16*List!$H1490)+Reference!N$17,0)</f>
        <v>15469</v>
      </c>
      <c r="V1490" s="36">
        <f>ROUND((Reference!O$16*List!$H1490)+Reference!O$17,0)</f>
        <v>575</v>
      </c>
      <c r="W1490" s="36">
        <f>ROUND((Reference!P$16*List!$H1490)+Reference!P$17,0)</f>
        <v>810</v>
      </c>
      <c r="X1490" s="36">
        <f>ROUND((Reference!Q$16*List!$H1490)+Reference!Q$17,0)</f>
        <v>405</v>
      </c>
      <c r="Y1490" s="37"/>
      <c r="Z1490" s="4" t="str">
        <f t="shared" si="47"/>
        <v>NOXUBEE, Mississippi</v>
      </c>
      <c r="AA1490" s="50" t="s">
        <v>4439</v>
      </c>
      <c r="AB1490" s="38" t="s">
        <v>54</v>
      </c>
      <c r="AC1490" s="43" t="s">
        <v>4318</v>
      </c>
      <c r="AD1490" s="45"/>
      <c r="AE1490">
        <f t="shared" si="48"/>
        <v>0.71950000000000003</v>
      </c>
    </row>
    <row r="1491" spans="1:31" x14ac:dyDescent="0.35">
      <c r="A1491" s="28" t="s">
        <v>4440</v>
      </c>
      <c r="B1491" s="48" t="s">
        <v>4441</v>
      </c>
      <c r="C1491" s="49">
        <v>99925</v>
      </c>
      <c r="D1491" s="30" t="s">
        <v>152</v>
      </c>
      <c r="E1491" s="50" t="s">
        <v>4442</v>
      </c>
      <c r="F1491" s="55" t="s">
        <v>4318</v>
      </c>
      <c r="G1491" s="33" t="s">
        <v>64</v>
      </c>
      <c r="H1491" s="52">
        <v>0.71950000000000003</v>
      </c>
      <c r="I1491" s="35">
        <f>ROUND((Reference!B$16*List!$H1491)+Reference!B$17,0)</f>
        <v>886</v>
      </c>
      <c r="J1491" s="35">
        <f>ROUND((Reference!C$16*List!$H1491)+Reference!C$17,0)</f>
        <v>1321</v>
      </c>
      <c r="K1491" s="35">
        <f>ROUND((Reference!D$16*List!$H1491)+Reference!D$17,0)</f>
        <v>1583</v>
      </c>
      <c r="L1491" s="35">
        <f>ROUND((Reference!E$16*List!$H1491)+Reference!E$17,0)</f>
        <v>1957</v>
      </c>
      <c r="M1491" s="35">
        <f>ROUND((Reference!F$16*List!$H1491)+Reference!F$17,0)</f>
        <v>2039</v>
      </c>
      <c r="N1491" s="35">
        <f>ROUND((Reference!G$16*List!$H1491)+Reference!G$17,0)</f>
        <v>2308</v>
      </c>
      <c r="O1491" s="35">
        <f>ROUND((Reference!H$16*List!$H1491)+Reference!H$17,0)</f>
        <v>2396</v>
      </c>
      <c r="P1491" s="35">
        <f>ROUND((Reference!I$16*List!$H1491)+Reference!I$17,0)</f>
        <v>2491</v>
      </c>
      <c r="Q1491" s="35">
        <f>ROUND((Reference!J$16*List!$H1491)+Reference!J$17,0)</f>
        <v>2884</v>
      </c>
      <c r="R1491" s="35">
        <f>ROUND((Reference!K$16*List!$H1491)+Reference!K$17,0)</f>
        <v>2975</v>
      </c>
      <c r="S1491" s="35">
        <f>ROUND((Reference!L$16*List!$H1491)+Reference!L$17,0)</f>
        <v>3210</v>
      </c>
      <c r="T1491" s="35">
        <f>ROUND((Reference!M$16*List!$H1491)+Reference!M$17,0)</f>
        <v>3834</v>
      </c>
      <c r="U1491" s="35">
        <f>ROUND((Reference!N$16*List!$H1491)+Reference!N$17,0)</f>
        <v>15469</v>
      </c>
      <c r="V1491" s="36">
        <f>ROUND((Reference!O$16*List!$H1491)+Reference!O$17,0)</f>
        <v>575</v>
      </c>
      <c r="W1491" s="36">
        <f>ROUND((Reference!P$16*List!$H1491)+Reference!P$17,0)</f>
        <v>810</v>
      </c>
      <c r="X1491" s="36">
        <f>ROUND((Reference!Q$16*List!$H1491)+Reference!Q$17,0)</f>
        <v>405</v>
      </c>
      <c r="Y1491" s="37"/>
      <c r="Z1491" s="4" t="str">
        <f t="shared" si="47"/>
        <v>OKTIBBEHA, Mississippi</v>
      </c>
      <c r="AA1491" s="50" t="s">
        <v>4442</v>
      </c>
      <c r="AB1491" s="38" t="s">
        <v>54</v>
      </c>
      <c r="AC1491" s="43" t="s">
        <v>4318</v>
      </c>
      <c r="AD1491" s="45"/>
      <c r="AE1491">
        <f t="shared" si="48"/>
        <v>0.71950000000000003</v>
      </c>
    </row>
    <row r="1492" spans="1:31" x14ac:dyDescent="0.35">
      <c r="A1492" s="28" t="s">
        <v>4443</v>
      </c>
      <c r="B1492" s="48" t="s">
        <v>4444</v>
      </c>
      <c r="C1492" s="49">
        <v>99925</v>
      </c>
      <c r="D1492" s="30" t="s">
        <v>152</v>
      </c>
      <c r="E1492" s="50" t="s">
        <v>4445</v>
      </c>
      <c r="F1492" s="55" t="s">
        <v>4318</v>
      </c>
      <c r="G1492" s="33" t="s">
        <v>64</v>
      </c>
      <c r="H1492" s="52">
        <v>0.71950000000000003</v>
      </c>
      <c r="I1492" s="35">
        <f>ROUND((Reference!B$16*List!$H1492)+Reference!B$17,0)</f>
        <v>886</v>
      </c>
      <c r="J1492" s="35">
        <f>ROUND((Reference!C$16*List!$H1492)+Reference!C$17,0)</f>
        <v>1321</v>
      </c>
      <c r="K1492" s="35">
        <f>ROUND((Reference!D$16*List!$H1492)+Reference!D$17,0)</f>
        <v>1583</v>
      </c>
      <c r="L1492" s="35">
        <f>ROUND((Reference!E$16*List!$H1492)+Reference!E$17,0)</f>
        <v>1957</v>
      </c>
      <c r="M1492" s="35">
        <f>ROUND((Reference!F$16*List!$H1492)+Reference!F$17,0)</f>
        <v>2039</v>
      </c>
      <c r="N1492" s="35">
        <f>ROUND((Reference!G$16*List!$H1492)+Reference!G$17,0)</f>
        <v>2308</v>
      </c>
      <c r="O1492" s="35">
        <f>ROUND((Reference!H$16*List!$H1492)+Reference!H$17,0)</f>
        <v>2396</v>
      </c>
      <c r="P1492" s="35">
        <f>ROUND((Reference!I$16*List!$H1492)+Reference!I$17,0)</f>
        <v>2491</v>
      </c>
      <c r="Q1492" s="35">
        <f>ROUND((Reference!J$16*List!$H1492)+Reference!J$17,0)</f>
        <v>2884</v>
      </c>
      <c r="R1492" s="35">
        <f>ROUND((Reference!K$16*List!$H1492)+Reference!K$17,0)</f>
        <v>2975</v>
      </c>
      <c r="S1492" s="35">
        <f>ROUND((Reference!L$16*List!$H1492)+Reference!L$17,0)</f>
        <v>3210</v>
      </c>
      <c r="T1492" s="35">
        <f>ROUND((Reference!M$16*List!$H1492)+Reference!M$17,0)</f>
        <v>3834</v>
      </c>
      <c r="U1492" s="35">
        <f>ROUND((Reference!N$16*List!$H1492)+Reference!N$17,0)</f>
        <v>15469</v>
      </c>
      <c r="V1492" s="36">
        <f>ROUND((Reference!O$16*List!$H1492)+Reference!O$17,0)</f>
        <v>575</v>
      </c>
      <c r="W1492" s="36">
        <f>ROUND((Reference!P$16*List!$H1492)+Reference!P$17,0)</f>
        <v>810</v>
      </c>
      <c r="X1492" s="36">
        <f>ROUND((Reference!Q$16*List!$H1492)+Reference!Q$17,0)</f>
        <v>405</v>
      </c>
      <c r="Y1492" s="37"/>
      <c r="Z1492" s="4" t="str">
        <f t="shared" si="47"/>
        <v>PANOLA, Mississippi</v>
      </c>
      <c r="AA1492" s="50" t="s">
        <v>4445</v>
      </c>
      <c r="AB1492" s="38" t="s">
        <v>54</v>
      </c>
      <c r="AC1492" s="43" t="s">
        <v>4318</v>
      </c>
      <c r="AD1492" s="45"/>
      <c r="AE1492">
        <f t="shared" si="48"/>
        <v>0.71950000000000003</v>
      </c>
    </row>
    <row r="1493" spans="1:31" x14ac:dyDescent="0.35">
      <c r="A1493" s="28" t="s">
        <v>4446</v>
      </c>
      <c r="B1493" s="48" t="s">
        <v>4447</v>
      </c>
      <c r="C1493" s="49">
        <v>99925</v>
      </c>
      <c r="D1493" s="30" t="s">
        <v>152</v>
      </c>
      <c r="E1493" s="50" t="s">
        <v>4448</v>
      </c>
      <c r="F1493" s="55" t="s">
        <v>4318</v>
      </c>
      <c r="G1493" s="33" t="s">
        <v>64</v>
      </c>
      <c r="H1493" s="34">
        <v>0.71950000000000003</v>
      </c>
      <c r="I1493" s="35">
        <f>ROUND((Reference!B$16*List!$H1493)+Reference!B$17,0)</f>
        <v>886</v>
      </c>
      <c r="J1493" s="35">
        <f>ROUND((Reference!C$16*List!$H1493)+Reference!C$17,0)</f>
        <v>1321</v>
      </c>
      <c r="K1493" s="35">
        <f>ROUND((Reference!D$16*List!$H1493)+Reference!D$17,0)</f>
        <v>1583</v>
      </c>
      <c r="L1493" s="35">
        <f>ROUND((Reference!E$16*List!$H1493)+Reference!E$17,0)</f>
        <v>1957</v>
      </c>
      <c r="M1493" s="35">
        <f>ROUND((Reference!F$16*List!$H1493)+Reference!F$17,0)</f>
        <v>2039</v>
      </c>
      <c r="N1493" s="35">
        <f>ROUND((Reference!G$16*List!$H1493)+Reference!G$17,0)</f>
        <v>2308</v>
      </c>
      <c r="O1493" s="35">
        <f>ROUND((Reference!H$16*List!$H1493)+Reference!H$17,0)</f>
        <v>2396</v>
      </c>
      <c r="P1493" s="35">
        <f>ROUND((Reference!I$16*List!$H1493)+Reference!I$17,0)</f>
        <v>2491</v>
      </c>
      <c r="Q1493" s="35">
        <f>ROUND((Reference!J$16*List!$H1493)+Reference!J$17,0)</f>
        <v>2884</v>
      </c>
      <c r="R1493" s="35">
        <f>ROUND((Reference!K$16*List!$H1493)+Reference!K$17,0)</f>
        <v>2975</v>
      </c>
      <c r="S1493" s="35">
        <f>ROUND((Reference!L$16*List!$H1493)+Reference!L$17,0)</f>
        <v>3210</v>
      </c>
      <c r="T1493" s="35">
        <f>ROUND((Reference!M$16*List!$H1493)+Reference!M$17,0)</f>
        <v>3834</v>
      </c>
      <c r="U1493" s="35">
        <f>ROUND((Reference!N$16*List!$H1493)+Reference!N$17,0)</f>
        <v>15469</v>
      </c>
      <c r="V1493" s="36">
        <f>ROUND((Reference!O$16*List!$H1493)+Reference!O$17,0)</f>
        <v>575</v>
      </c>
      <c r="W1493" s="36">
        <f>ROUND((Reference!P$16*List!$H1493)+Reference!P$17,0)</f>
        <v>810</v>
      </c>
      <c r="X1493" s="36">
        <f>ROUND((Reference!Q$16*List!$H1493)+Reference!Q$17,0)</f>
        <v>405</v>
      </c>
      <c r="Y1493" s="37"/>
      <c r="Z1493" s="4" t="str">
        <f t="shared" si="47"/>
        <v>PEARL RIVER, Mississippi</v>
      </c>
      <c r="AA1493" s="38" t="s">
        <v>4448</v>
      </c>
      <c r="AB1493" s="38" t="s">
        <v>54</v>
      </c>
      <c r="AC1493" s="32" t="s">
        <v>4318</v>
      </c>
      <c r="AD1493" s="39"/>
      <c r="AE1493">
        <f t="shared" si="48"/>
        <v>0.71950000000000003</v>
      </c>
    </row>
    <row r="1494" spans="1:31" x14ac:dyDescent="0.35">
      <c r="A1494" s="28" t="s">
        <v>4449</v>
      </c>
      <c r="B1494" s="48" t="s">
        <v>4450</v>
      </c>
      <c r="C1494" s="49">
        <v>25620</v>
      </c>
      <c r="D1494" s="30" t="s">
        <v>891</v>
      </c>
      <c r="E1494" s="50" t="s">
        <v>274</v>
      </c>
      <c r="F1494" s="54" t="s">
        <v>4318</v>
      </c>
      <c r="G1494" s="33" t="s">
        <v>53</v>
      </c>
      <c r="H1494" s="52">
        <v>0.69290000000000007</v>
      </c>
      <c r="I1494" s="35">
        <f>ROUND((Reference!B$16*List!$H1494)+Reference!B$17,0)</f>
        <v>863</v>
      </c>
      <c r="J1494" s="35">
        <f>ROUND((Reference!C$16*List!$H1494)+Reference!C$17,0)</f>
        <v>1287</v>
      </c>
      <c r="K1494" s="35">
        <f>ROUND((Reference!D$16*List!$H1494)+Reference!D$17,0)</f>
        <v>1542</v>
      </c>
      <c r="L1494" s="35">
        <f>ROUND((Reference!E$16*List!$H1494)+Reference!E$17,0)</f>
        <v>1907</v>
      </c>
      <c r="M1494" s="35">
        <f>ROUND((Reference!F$16*List!$H1494)+Reference!F$17,0)</f>
        <v>1986</v>
      </c>
      <c r="N1494" s="35">
        <f>ROUND((Reference!G$16*List!$H1494)+Reference!G$17,0)</f>
        <v>2249</v>
      </c>
      <c r="O1494" s="35">
        <f>ROUND((Reference!H$16*List!$H1494)+Reference!H$17,0)</f>
        <v>2335</v>
      </c>
      <c r="P1494" s="35">
        <f>ROUND((Reference!I$16*List!$H1494)+Reference!I$17,0)</f>
        <v>2426</v>
      </c>
      <c r="Q1494" s="35">
        <f>ROUND((Reference!J$16*List!$H1494)+Reference!J$17,0)</f>
        <v>2810</v>
      </c>
      <c r="R1494" s="35">
        <f>ROUND((Reference!K$16*List!$H1494)+Reference!K$17,0)</f>
        <v>2899</v>
      </c>
      <c r="S1494" s="35">
        <f>ROUND((Reference!L$16*List!$H1494)+Reference!L$17,0)</f>
        <v>3128</v>
      </c>
      <c r="T1494" s="35">
        <f>ROUND((Reference!M$16*List!$H1494)+Reference!M$17,0)</f>
        <v>3735</v>
      </c>
      <c r="U1494" s="35">
        <f>ROUND((Reference!N$16*List!$H1494)+Reference!N$17,0)</f>
        <v>15071</v>
      </c>
      <c r="V1494" s="36">
        <f>ROUND((Reference!O$16*List!$H1494)+Reference!O$17,0)</f>
        <v>560</v>
      </c>
      <c r="W1494" s="36">
        <f>ROUND((Reference!P$16*List!$H1494)+Reference!P$17,0)</f>
        <v>789</v>
      </c>
      <c r="X1494" s="36">
        <f>ROUND((Reference!Q$16*List!$H1494)+Reference!Q$17,0)</f>
        <v>395</v>
      </c>
      <c r="Y1494" s="37"/>
      <c r="Z1494" s="4" t="str">
        <f t="shared" si="47"/>
        <v>PERRY, Mississippi</v>
      </c>
      <c r="AA1494" s="50" t="s">
        <v>274</v>
      </c>
      <c r="AB1494" s="38" t="s">
        <v>54</v>
      </c>
      <c r="AC1494" s="43" t="s">
        <v>4318</v>
      </c>
      <c r="AD1494" s="45"/>
      <c r="AE1494">
        <f t="shared" si="48"/>
        <v>0.69290000000000007</v>
      </c>
    </row>
    <row r="1495" spans="1:31" x14ac:dyDescent="0.35">
      <c r="A1495" s="28" t="s">
        <v>4451</v>
      </c>
      <c r="B1495" s="48" t="s">
        <v>4452</v>
      </c>
      <c r="C1495" s="49">
        <v>99925</v>
      </c>
      <c r="D1495" s="30" t="s">
        <v>152</v>
      </c>
      <c r="E1495" s="50" t="s">
        <v>282</v>
      </c>
      <c r="F1495" s="55" t="s">
        <v>4318</v>
      </c>
      <c r="G1495" s="33" t="s">
        <v>64</v>
      </c>
      <c r="H1495" s="52">
        <v>0.71950000000000003</v>
      </c>
      <c r="I1495" s="35">
        <f>ROUND((Reference!B$16*List!$H1495)+Reference!B$17,0)</f>
        <v>886</v>
      </c>
      <c r="J1495" s="35">
        <f>ROUND((Reference!C$16*List!$H1495)+Reference!C$17,0)</f>
        <v>1321</v>
      </c>
      <c r="K1495" s="35">
        <f>ROUND((Reference!D$16*List!$H1495)+Reference!D$17,0)</f>
        <v>1583</v>
      </c>
      <c r="L1495" s="35">
        <f>ROUND((Reference!E$16*List!$H1495)+Reference!E$17,0)</f>
        <v>1957</v>
      </c>
      <c r="M1495" s="35">
        <f>ROUND((Reference!F$16*List!$H1495)+Reference!F$17,0)</f>
        <v>2039</v>
      </c>
      <c r="N1495" s="35">
        <f>ROUND((Reference!G$16*List!$H1495)+Reference!G$17,0)</f>
        <v>2308</v>
      </c>
      <c r="O1495" s="35">
        <f>ROUND((Reference!H$16*List!$H1495)+Reference!H$17,0)</f>
        <v>2396</v>
      </c>
      <c r="P1495" s="35">
        <f>ROUND((Reference!I$16*List!$H1495)+Reference!I$17,0)</f>
        <v>2491</v>
      </c>
      <c r="Q1495" s="35">
        <f>ROUND((Reference!J$16*List!$H1495)+Reference!J$17,0)</f>
        <v>2884</v>
      </c>
      <c r="R1495" s="35">
        <f>ROUND((Reference!K$16*List!$H1495)+Reference!K$17,0)</f>
        <v>2975</v>
      </c>
      <c r="S1495" s="35">
        <f>ROUND((Reference!L$16*List!$H1495)+Reference!L$17,0)</f>
        <v>3210</v>
      </c>
      <c r="T1495" s="35">
        <f>ROUND((Reference!M$16*List!$H1495)+Reference!M$17,0)</f>
        <v>3834</v>
      </c>
      <c r="U1495" s="35">
        <f>ROUND((Reference!N$16*List!$H1495)+Reference!N$17,0)</f>
        <v>15469</v>
      </c>
      <c r="V1495" s="36">
        <f>ROUND((Reference!O$16*List!$H1495)+Reference!O$17,0)</f>
        <v>575</v>
      </c>
      <c r="W1495" s="36">
        <f>ROUND((Reference!P$16*List!$H1495)+Reference!P$17,0)</f>
        <v>810</v>
      </c>
      <c r="X1495" s="36">
        <f>ROUND((Reference!Q$16*List!$H1495)+Reference!Q$17,0)</f>
        <v>405</v>
      </c>
      <c r="Y1495" s="37"/>
      <c r="Z1495" s="4" t="str">
        <f t="shared" si="47"/>
        <v>PIKE, Mississippi</v>
      </c>
      <c r="AA1495" s="50" t="s">
        <v>282</v>
      </c>
      <c r="AB1495" s="38" t="s">
        <v>54</v>
      </c>
      <c r="AC1495" s="43" t="s">
        <v>4318</v>
      </c>
      <c r="AD1495" s="45"/>
      <c r="AE1495">
        <f t="shared" si="48"/>
        <v>0.71950000000000003</v>
      </c>
    </row>
    <row r="1496" spans="1:31" x14ac:dyDescent="0.35">
      <c r="A1496" s="28" t="s">
        <v>4453</v>
      </c>
      <c r="B1496" s="48" t="s">
        <v>4454</v>
      </c>
      <c r="C1496" s="49">
        <v>99925</v>
      </c>
      <c r="D1496" s="30" t="s">
        <v>152</v>
      </c>
      <c r="E1496" s="50" t="s">
        <v>4455</v>
      </c>
      <c r="F1496" s="55" t="s">
        <v>4318</v>
      </c>
      <c r="G1496" s="33" t="s">
        <v>64</v>
      </c>
      <c r="H1496" s="52">
        <v>0.71950000000000003</v>
      </c>
      <c r="I1496" s="35">
        <f>ROUND((Reference!B$16*List!$H1496)+Reference!B$17,0)</f>
        <v>886</v>
      </c>
      <c r="J1496" s="35">
        <f>ROUND((Reference!C$16*List!$H1496)+Reference!C$17,0)</f>
        <v>1321</v>
      </c>
      <c r="K1496" s="35">
        <f>ROUND((Reference!D$16*List!$H1496)+Reference!D$17,0)</f>
        <v>1583</v>
      </c>
      <c r="L1496" s="35">
        <f>ROUND((Reference!E$16*List!$H1496)+Reference!E$17,0)</f>
        <v>1957</v>
      </c>
      <c r="M1496" s="35">
        <f>ROUND((Reference!F$16*List!$H1496)+Reference!F$17,0)</f>
        <v>2039</v>
      </c>
      <c r="N1496" s="35">
        <f>ROUND((Reference!G$16*List!$H1496)+Reference!G$17,0)</f>
        <v>2308</v>
      </c>
      <c r="O1496" s="35">
        <f>ROUND((Reference!H$16*List!$H1496)+Reference!H$17,0)</f>
        <v>2396</v>
      </c>
      <c r="P1496" s="35">
        <f>ROUND((Reference!I$16*List!$H1496)+Reference!I$17,0)</f>
        <v>2491</v>
      </c>
      <c r="Q1496" s="35">
        <f>ROUND((Reference!J$16*List!$H1496)+Reference!J$17,0)</f>
        <v>2884</v>
      </c>
      <c r="R1496" s="35">
        <f>ROUND((Reference!K$16*List!$H1496)+Reference!K$17,0)</f>
        <v>2975</v>
      </c>
      <c r="S1496" s="35">
        <f>ROUND((Reference!L$16*List!$H1496)+Reference!L$17,0)</f>
        <v>3210</v>
      </c>
      <c r="T1496" s="35">
        <f>ROUND((Reference!M$16*List!$H1496)+Reference!M$17,0)</f>
        <v>3834</v>
      </c>
      <c r="U1496" s="35">
        <f>ROUND((Reference!N$16*List!$H1496)+Reference!N$17,0)</f>
        <v>15469</v>
      </c>
      <c r="V1496" s="36">
        <f>ROUND((Reference!O$16*List!$H1496)+Reference!O$17,0)</f>
        <v>575</v>
      </c>
      <c r="W1496" s="36">
        <f>ROUND((Reference!P$16*List!$H1496)+Reference!P$17,0)</f>
        <v>810</v>
      </c>
      <c r="X1496" s="36">
        <f>ROUND((Reference!Q$16*List!$H1496)+Reference!Q$17,0)</f>
        <v>405</v>
      </c>
      <c r="Y1496" s="37"/>
      <c r="Z1496" s="4" t="str">
        <f t="shared" si="47"/>
        <v>PONTOTOC, Mississippi</v>
      </c>
      <c r="AA1496" s="50" t="s">
        <v>4455</v>
      </c>
      <c r="AB1496" s="38" t="s">
        <v>54</v>
      </c>
      <c r="AC1496" s="43" t="s">
        <v>4318</v>
      </c>
      <c r="AD1496" s="45"/>
      <c r="AE1496">
        <f t="shared" si="48"/>
        <v>0.71950000000000003</v>
      </c>
    </row>
    <row r="1497" spans="1:31" x14ac:dyDescent="0.35">
      <c r="A1497" s="28" t="s">
        <v>4456</v>
      </c>
      <c r="B1497" s="48" t="s">
        <v>4457</v>
      </c>
      <c r="C1497" s="51">
        <v>99925</v>
      </c>
      <c r="D1497" s="30" t="s">
        <v>152</v>
      </c>
      <c r="E1497" s="38" t="s">
        <v>4458</v>
      </c>
      <c r="F1497" s="55" t="s">
        <v>4318</v>
      </c>
      <c r="G1497" s="33" t="s">
        <v>64</v>
      </c>
      <c r="H1497" s="52">
        <v>0.71950000000000003</v>
      </c>
      <c r="I1497" s="35">
        <f>ROUND((Reference!B$16*List!$H1497)+Reference!B$17,0)</f>
        <v>886</v>
      </c>
      <c r="J1497" s="35">
        <f>ROUND((Reference!C$16*List!$H1497)+Reference!C$17,0)</f>
        <v>1321</v>
      </c>
      <c r="K1497" s="35">
        <f>ROUND((Reference!D$16*List!$H1497)+Reference!D$17,0)</f>
        <v>1583</v>
      </c>
      <c r="L1497" s="35">
        <f>ROUND((Reference!E$16*List!$H1497)+Reference!E$17,0)</f>
        <v>1957</v>
      </c>
      <c r="M1497" s="35">
        <f>ROUND((Reference!F$16*List!$H1497)+Reference!F$17,0)</f>
        <v>2039</v>
      </c>
      <c r="N1497" s="35">
        <f>ROUND((Reference!G$16*List!$H1497)+Reference!G$17,0)</f>
        <v>2308</v>
      </c>
      <c r="O1497" s="35">
        <f>ROUND((Reference!H$16*List!$H1497)+Reference!H$17,0)</f>
        <v>2396</v>
      </c>
      <c r="P1497" s="35">
        <f>ROUND((Reference!I$16*List!$H1497)+Reference!I$17,0)</f>
        <v>2491</v>
      </c>
      <c r="Q1497" s="35">
        <f>ROUND((Reference!J$16*List!$H1497)+Reference!J$17,0)</f>
        <v>2884</v>
      </c>
      <c r="R1497" s="35">
        <f>ROUND((Reference!K$16*List!$H1497)+Reference!K$17,0)</f>
        <v>2975</v>
      </c>
      <c r="S1497" s="35">
        <f>ROUND((Reference!L$16*List!$H1497)+Reference!L$17,0)</f>
        <v>3210</v>
      </c>
      <c r="T1497" s="35">
        <f>ROUND((Reference!M$16*List!$H1497)+Reference!M$17,0)</f>
        <v>3834</v>
      </c>
      <c r="U1497" s="35">
        <f>ROUND((Reference!N$16*List!$H1497)+Reference!N$17,0)</f>
        <v>15469</v>
      </c>
      <c r="V1497" s="36">
        <f>ROUND((Reference!O$16*List!$H1497)+Reference!O$17,0)</f>
        <v>575</v>
      </c>
      <c r="W1497" s="36">
        <f>ROUND((Reference!P$16*List!$H1497)+Reference!P$17,0)</f>
        <v>810</v>
      </c>
      <c r="X1497" s="36">
        <f>ROUND((Reference!Q$16*List!$H1497)+Reference!Q$17,0)</f>
        <v>405</v>
      </c>
      <c r="Y1497" s="37"/>
      <c r="Z1497" s="4" t="str">
        <f t="shared" si="47"/>
        <v>PRENTISS, Mississippi</v>
      </c>
      <c r="AA1497" s="50" t="s">
        <v>4458</v>
      </c>
      <c r="AB1497" s="38" t="s">
        <v>54</v>
      </c>
      <c r="AC1497" s="43" t="s">
        <v>4318</v>
      </c>
      <c r="AD1497" s="45"/>
      <c r="AE1497">
        <f t="shared" si="48"/>
        <v>0.71950000000000003</v>
      </c>
    </row>
    <row r="1498" spans="1:31" x14ac:dyDescent="0.35">
      <c r="A1498" s="28" t="s">
        <v>4459</v>
      </c>
      <c r="B1498" s="48" t="s">
        <v>4460</v>
      </c>
      <c r="C1498" s="49">
        <v>99925</v>
      </c>
      <c r="D1498" s="30" t="s">
        <v>152</v>
      </c>
      <c r="E1498" s="50" t="s">
        <v>1953</v>
      </c>
      <c r="F1498" s="55" t="s">
        <v>4318</v>
      </c>
      <c r="G1498" s="33" t="s">
        <v>64</v>
      </c>
      <c r="H1498" s="34">
        <v>0.71950000000000003</v>
      </c>
      <c r="I1498" s="35">
        <f>ROUND((Reference!B$16*List!$H1498)+Reference!B$17,0)</f>
        <v>886</v>
      </c>
      <c r="J1498" s="35">
        <f>ROUND((Reference!C$16*List!$H1498)+Reference!C$17,0)</f>
        <v>1321</v>
      </c>
      <c r="K1498" s="35">
        <f>ROUND((Reference!D$16*List!$H1498)+Reference!D$17,0)</f>
        <v>1583</v>
      </c>
      <c r="L1498" s="35">
        <f>ROUND((Reference!E$16*List!$H1498)+Reference!E$17,0)</f>
        <v>1957</v>
      </c>
      <c r="M1498" s="35">
        <f>ROUND((Reference!F$16*List!$H1498)+Reference!F$17,0)</f>
        <v>2039</v>
      </c>
      <c r="N1498" s="35">
        <f>ROUND((Reference!G$16*List!$H1498)+Reference!G$17,0)</f>
        <v>2308</v>
      </c>
      <c r="O1498" s="35">
        <f>ROUND((Reference!H$16*List!$H1498)+Reference!H$17,0)</f>
        <v>2396</v>
      </c>
      <c r="P1498" s="35">
        <f>ROUND((Reference!I$16*List!$H1498)+Reference!I$17,0)</f>
        <v>2491</v>
      </c>
      <c r="Q1498" s="35">
        <f>ROUND((Reference!J$16*List!$H1498)+Reference!J$17,0)</f>
        <v>2884</v>
      </c>
      <c r="R1498" s="35">
        <f>ROUND((Reference!K$16*List!$H1498)+Reference!K$17,0)</f>
        <v>2975</v>
      </c>
      <c r="S1498" s="35">
        <f>ROUND((Reference!L$16*List!$H1498)+Reference!L$17,0)</f>
        <v>3210</v>
      </c>
      <c r="T1498" s="35">
        <f>ROUND((Reference!M$16*List!$H1498)+Reference!M$17,0)</f>
        <v>3834</v>
      </c>
      <c r="U1498" s="35">
        <f>ROUND((Reference!N$16*List!$H1498)+Reference!N$17,0)</f>
        <v>15469</v>
      </c>
      <c r="V1498" s="36">
        <f>ROUND((Reference!O$16*List!$H1498)+Reference!O$17,0)</f>
        <v>575</v>
      </c>
      <c r="W1498" s="36">
        <f>ROUND((Reference!P$16*List!$H1498)+Reference!P$17,0)</f>
        <v>810</v>
      </c>
      <c r="X1498" s="36">
        <f>ROUND((Reference!Q$16*List!$H1498)+Reference!Q$17,0)</f>
        <v>405</v>
      </c>
      <c r="Y1498" s="37"/>
      <c r="Z1498" s="4" t="str">
        <f t="shared" si="47"/>
        <v>QUITMAN, Mississippi</v>
      </c>
      <c r="AA1498" s="38" t="s">
        <v>1953</v>
      </c>
      <c r="AB1498" s="38" t="s">
        <v>54</v>
      </c>
      <c r="AC1498" s="32" t="s">
        <v>4318</v>
      </c>
      <c r="AD1498" s="39"/>
      <c r="AE1498">
        <f t="shared" si="48"/>
        <v>0.71950000000000003</v>
      </c>
    </row>
    <row r="1499" spans="1:31" x14ac:dyDescent="0.35">
      <c r="A1499" s="28" t="s">
        <v>4461</v>
      </c>
      <c r="B1499" s="48" t="s">
        <v>4462</v>
      </c>
      <c r="C1499" s="51">
        <v>27140</v>
      </c>
      <c r="D1499" s="30" t="s">
        <v>956</v>
      </c>
      <c r="E1499" s="38" t="s">
        <v>4463</v>
      </c>
      <c r="F1499" s="54" t="s">
        <v>4318</v>
      </c>
      <c r="G1499" s="33" t="s">
        <v>53</v>
      </c>
      <c r="H1499" s="52">
        <v>0.84320000000000006</v>
      </c>
      <c r="I1499" s="35">
        <f>ROUND((Reference!B$16*List!$H1499)+Reference!B$17,0)</f>
        <v>992</v>
      </c>
      <c r="J1499" s="35">
        <f>ROUND((Reference!C$16*List!$H1499)+Reference!C$17,0)</f>
        <v>1479</v>
      </c>
      <c r="K1499" s="35">
        <f>ROUND((Reference!D$16*List!$H1499)+Reference!D$17,0)</f>
        <v>1773</v>
      </c>
      <c r="L1499" s="35">
        <f>ROUND((Reference!E$16*List!$H1499)+Reference!E$17,0)</f>
        <v>2191</v>
      </c>
      <c r="M1499" s="35">
        <f>ROUND((Reference!F$16*List!$H1499)+Reference!F$17,0)</f>
        <v>2283</v>
      </c>
      <c r="N1499" s="35">
        <f>ROUND((Reference!G$16*List!$H1499)+Reference!G$17,0)</f>
        <v>2584</v>
      </c>
      <c r="O1499" s="35">
        <f>ROUND((Reference!H$16*List!$H1499)+Reference!H$17,0)</f>
        <v>2683</v>
      </c>
      <c r="P1499" s="35">
        <f>ROUND((Reference!I$16*List!$H1499)+Reference!I$17,0)</f>
        <v>2789</v>
      </c>
      <c r="Q1499" s="35">
        <f>ROUND((Reference!J$16*List!$H1499)+Reference!J$17,0)</f>
        <v>3229</v>
      </c>
      <c r="R1499" s="35">
        <f>ROUND((Reference!K$16*List!$H1499)+Reference!K$17,0)</f>
        <v>3331</v>
      </c>
      <c r="S1499" s="35">
        <f>ROUND((Reference!L$16*List!$H1499)+Reference!L$17,0)</f>
        <v>3594</v>
      </c>
      <c r="T1499" s="35">
        <f>ROUND((Reference!M$16*List!$H1499)+Reference!M$17,0)</f>
        <v>4293</v>
      </c>
      <c r="U1499" s="35">
        <f>ROUND((Reference!N$16*List!$H1499)+Reference!N$17,0)</f>
        <v>17321</v>
      </c>
      <c r="V1499" s="36">
        <f>ROUND((Reference!O$16*List!$H1499)+Reference!O$17,0)</f>
        <v>644</v>
      </c>
      <c r="W1499" s="36">
        <f>ROUND((Reference!P$16*List!$H1499)+Reference!P$17,0)</f>
        <v>907</v>
      </c>
      <c r="X1499" s="36">
        <f>ROUND((Reference!Q$16*List!$H1499)+Reference!Q$17,0)</f>
        <v>454</v>
      </c>
      <c r="Y1499" s="37"/>
      <c r="Z1499" s="4" t="str">
        <f t="shared" si="47"/>
        <v>RANKIN, Mississippi</v>
      </c>
      <c r="AA1499" s="50" t="s">
        <v>4463</v>
      </c>
      <c r="AB1499" s="38" t="s">
        <v>54</v>
      </c>
      <c r="AC1499" s="43" t="s">
        <v>4318</v>
      </c>
      <c r="AD1499" s="45"/>
      <c r="AE1499">
        <f t="shared" si="48"/>
        <v>0.84320000000000006</v>
      </c>
    </row>
    <row r="1500" spans="1:31" x14ac:dyDescent="0.35">
      <c r="A1500" s="28" t="s">
        <v>4464</v>
      </c>
      <c r="B1500" s="48" t="s">
        <v>4465</v>
      </c>
      <c r="C1500" s="49">
        <v>99925</v>
      </c>
      <c r="D1500" s="30" t="s">
        <v>152</v>
      </c>
      <c r="E1500" s="50" t="s">
        <v>736</v>
      </c>
      <c r="F1500" s="55" t="s">
        <v>4318</v>
      </c>
      <c r="G1500" s="33" t="s">
        <v>64</v>
      </c>
      <c r="H1500" s="52">
        <v>0.71950000000000003</v>
      </c>
      <c r="I1500" s="35">
        <f>ROUND((Reference!B$16*List!$H1500)+Reference!B$17,0)</f>
        <v>886</v>
      </c>
      <c r="J1500" s="35">
        <f>ROUND((Reference!C$16*List!$H1500)+Reference!C$17,0)</f>
        <v>1321</v>
      </c>
      <c r="K1500" s="35">
        <f>ROUND((Reference!D$16*List!$H1500)+Reference!D$17,0)</f>
        <v>1583</v>
      </c>
      <c r="L1500" s="35">
        <f>ROUND((Reference!E$16*List!$H1500)+Reference!E$17,0)</f>
        <v>1957</v>
      </c>
      <c r="M1500" s="35">
        <f>ROUND((Reference!F$16*List!$H1500)+Reference!F$17,0)</f>
        <v>2039</v>
      </c>
      <c r="N1500" s="35">
        <f>ROUND((Reference!G$16*List!$H1500)+Reference!G$17,0)</f>
        <v>2308</v>
      </c>
      <c r="O1500" s="35">
        <f>ROUND((Reference!H$16*List!$H1500)+Reference!H$17,0)</f>
        <v>2396</v>
      </c>
      <c r="P1500" s="35">
        <f>ROUND((Reference!I$16*List!$H1500)+Reference!I$17,0)</f>
        <v>2491</v>
      </c>
      <c r="Q1500" s="35">
        <f>ROUND((Reference!J$16*List!$H1500)+Reference!J$17,0)</f>
        <v>2884</v>
      </c>
      <c r="R1500" s="35">
        <f>ROUND((Reference!K$16*List!$H1500)+Reference!K$17,0)</f>
        <v>2975</v>
      </c>
      <c r="S1500" s="35">
        <f>ROUND((Reference!L$16*List!$H1500)+Reference!L$17,0)</f>
        <v>3210</v>
      </c>
      <c r="T1500" s="35">
        <f>ROUND((Reference!M$16*List!$H1500)+Reference!M$17,0)</f>
        <v>3834</v>
      </c>
      <c r="U1500" s="35">
        <f>ROUND((Reference!N$16*List!$H1500)+Reference!N$17,0)</f>
        <v>15469</v>
      </c>
      <c r="V1500" s="36">
        <f>ROUND((Reference!O$16*List!$H1500)+Reference!O$17,0)</f>
        <v>575</v>
      </c>
      <c r="W1500" s="36">
        <f>ROUND((Reference!P$16*List!$H1500)+Reference!P$17,0)</f>
        <v>810</v>
      </c>
      <c r="X1500" s="36">
        <f>ROUND((Reference!Q$16*List!$H1500)+Reference!Q$17,0)</f>
        <v>405</v>
      </c>
      <c r="Y1500" s="37"/>
      <c r="Z1500" s="4" t="str">
        <f t="shared" si="47"/>
        <v>SCOTT, Mississippi</v>
      </c>
      <c r="AA1500" s="50" t="s">
        <v>736</v>
      </c>
      <c r="AB1500" s="38" t="s">
        <v>54</v>
      </c>
      <c r="AC1500" s="43" t="s">
        <v>4318</v>
      </c>
      <c r="AD1500" s="45"/>
      <c r="AE1500">
        <f t="shared" si="48"/>
        <v>0.71950000000000003</v>
      </c>
    </row>
    <row r="1501" spans="1:31" x14ac:dyDescent="0.35">
      <c r="A1501" s="28" t="s">
        <v>4466</v>
      </c>
      <c r="B1501" s="48" t="s">
        <v>4467</v>
      </c>
      <c r="C1501" s="49">
        <v>99925</v>
      </c>
      <c r="D1501" s="30" t="s">
        <v>152</v>
      </c>
      <c r="E1501" s="50" t="s">
        <v>4468</v>
      </c>
      <c r="F1501" s="55" t="s">
        <v>4318</v>
      </c>
      <c r="G1501" s="33" t="s">
        <v>64</v>
      </c>
      <c r="H1501" s="34">
        <v>0.71950000000000003</v>
      </c>
      <c r="I1501" s="35">
        <f>ROUND((Reference!B$16*List!$H1501)+Reference!B$17,0)</f>
        <v>886</v>
      </c>
      <c r="J1501" s="35">
        <f>ROUND((Reference!C$16*List!$H1501)+Reference!C$17,0)</f>
        <v>1321</v>
      </c>
      <c r="K1501" s="35">
        <f>ROUND((Reference!D$16*List!$H1501)+Reference!D$17,0)</f>
        <v>1583</v>
      </c>
      <c r="L1501" s="35">
        <f>ROUND((Reference!E$16*List!$H1501)+Reference!E$17,0)</f>
        <v>1957</v>
      </c>
      <c r="M1501" s="35">
        <f>ROUND((Reference!F$16*List!$H1501)+Reference!F$17,0)</f>
        <v>2039</v>
      </c>
      <c r="N1501" s="35">
        <f>ROUND((Reference!G$16*List!$H1501)+Reference!G$17,0)</f>
        <v>2308</v>
      </c>
      <c r="O1501" s="35">
        <f>ROUND((Reference!H$16*List!$H1501)+Reference!H$17,0)</f>
        <v>2396</v>
      </c>
      <c r="P1501" s="35">
        <f>ROUND((Reference!I$16*List!$H1501)+Reference!I$17,0)</f>
        <v>2491</v>
      </c>
      <c r="Q1501" s="35">
        <f>ROUND((Reference!J$16*List!$H1501)+Reference!J$17,0)</f>
        <v>2884</v>
      </c>
      <c r="R1501" s="35">
        <f>ROUND((Reference!K$16*List!$H1501)+Reference!K$17,0)</f>
        <v>2975</v>
      </c>
      <c r="S1501" s="35">
        <f>ROUND((Reference!L$16*List!$H1501)+Reference!L$17,0)</f>
        <v>3210</v>
      </c>
      <c r="T1501" s="35">
        <f>ROUND((Reference!M$16*List!$H1501)+Reference!M$17,0)</f>
        <v>3834</v>
      </c>
      <c r="U1501" s="35">
        <f>ROUND((Reference!N$16*List!$H1501)+Reference!N$17,0)</f>
        <v>15469</v>
      </c>
      <c r="V1501" s="36">
        <f>ROUND((Reference!O$16*List!$H1501)+Reference!O$17,0)</f>
        <v>575</v>
      </c>
      <c r="W1501" s="36">
        <f>ROUND((Reference!P$16*List!$H1501)+Reference!P$17,0)</f>
        <v>810</v>
      </c>
      <c r="X1501" s="36">
        <f>ROUND((Reference!Q$16*List!$H1501)+Reference!Q$17,0)</f>
        <v>405</v>
      </c>
      <c r="Y1501" s="37"/>
      <c r="Z1501" s="4" t="str">
        <f t="shared" si="47"/>
        <v>SHARKEY, Mississippi</v>
      </c>
      <c r="AA1501" s="38" t="s">
        <v>4468</v>
      </c>
      <c r="AB1501" s="38" t="s">
        <v>54</v>
      </c>
      <c r="AC1501" s="32" t="s">
        <v>4318</v>
      </c>
      <c r="AD1501" s="39"/>
      <c r="AE1501">
        <f t="shared" si="48"/>
        <v>0.71950000000000003</v>
      </c>
    </row>
    <row r="1502" spans="1:31" x14ac:dyDescent="0.35">
      <c r="A1502" s="28" t="s">
        <v>4469</v>
      </c>
      <c r="B1502" s="48" t="s">
        <v>4470</v>
      </c>
      <c r="C1502" s="49">
        <v>27140</v>
      </c>
      <c r="D1502" s="30" t="s">
        <v>956</v>
      </c>
      <c r="E1502" s="50" t="s">
        <v>3485</v>
      </c>
      <c r="F1502" s="54" t="s">
        <v>4318</v>
      </c>
      <c r="G1502" s="33" t="s">
        <v>53</v>
      </c>
      <c r="H1502" s="52">
        <v>0.84320000000000006</v>
      </c>
      <c r="I1502" s="35">
        <f>ROUND((Reference!B$16*List!$H1502)+Reference!B$17,0)</f>
        <v>992</v>
      </c>
      <c r="J1502" s="35">
        <f>ROUND((Reference!C$16*List!$H1502)+Reference!C$17,0)</f>
        <v>1479</v>
      </c>
      <c r="K1502" s="35">
        <f>ROUND((Reference!D$16*List!$H1502)+Reference!D$17,0)</f>
        <v>1773</v>
      </c>
      <c r="L1502" s="35">
        <f>ROUND((Reference!E$16*List!$H1502)+Reference!E$17,0)</f>
        <v>2191</v>
      </c>
      <c r="M1502" s="35">
        <f>ROUND((Reference!F$16*List!$H1502)+Reference!F$17,0)</f>
        <v>2283</v>
      </c>
      <c r="N1502" s="35">
        <f>ROUND((Reference!G$16*List!$H1502)+Reference!G$17,0)</f>
        <v>2584</v>
      </c>
      <c r="O1502" s="35">
        <f>ROUND((Reference!H$16*List!$H1502)+Reference!H$17,0)</f>
        <v>2683</v>
      </c>
      <c r="P1502" s="35">
        <f>ROUND((Reference!I$16*List!$H1502)+Reference!I$17,0)</f>
        <v>2789</v>
      </c>
      <c r="Q1502" s="35">
        <f>ROUND((Reference!J$16*List!$H1502)+Reference!J$17,0)</f>
        <v>3229</v>
      </c>
      <c r="R1502" s="35">
        <f>ROUND((Reference!K$16*List!$H1502)+Reference!K$17,0)</f>
        <v>3331</v>
      </c>
      <c r="S1502" s="35">
        <f>ROUND((Reference!L$16*List!$H1502)+Reference!L$17,0)</f>
        <v>3594</v>
      </c>
      <c r="T1502" s="35">
        <f>ROUND((Reference!M$16*List!$H1502)+Reference!M$17,0)</f>
        <v>4293</v>
      </c>
      <c r="U1502" s="35">
        <f>ROUND((Reference!N$16*List!$H1502)+Reference!N$17,0)</f>
        <v>17321</v>
      </c>
      <c r="V1502" s="36">
        <f>ROUND((Reference!O$16*List!$H1502)+Reference!O$17,0)</f>
        <v>644</v>
      </c>
      <c r="W1502" s="36">
        <f>ROUND((Reference!P$16*List!$H1502)+Reference!P$17,0)</f>
        <v>907</v>
      </c>
      <c r="X1502" s="36">
        <f>ROUND((Reference!Q$16*List!$H1502)+Reference!Q$17,0)</f>
        <v>454</v>
      </c>
      <c r="Y1502" s="37"/>
      <c r="Z1502" s="4" t="str">
        <f t="shared" si="47"/>
        <v>SIMPSON, Mississippi</v>
      </c>
      <c r="AA1502" s="50" t="s">
        <v>3485</v>
      </c>
      <c r="AB1502" s="38" t="s">
        <v>54</v>
      </c>
      <c r="AC1502" s="43" t="s">
        <v>4318</v>
      </c>
      <c r="AD1502" s="45"/>
      <c r="AE1502">
        <f t="shared" si="48"/>
        <v>0.84320000000000006</v>
      </c>
    </row>
    <row r="1503" spans="1:31" x14ac:dyDescent="0.35">
      <c r="A1503" s="28" t="s">
        <v>4471</v>
      </c>
      <c r="B1503" s="48" t="s">
        <v>4472</v>
      </c>
      <c r="C1503" s="49">
        <v>99925</v>
      </c>
      <c r="D1503" s="30" t="s">
        <v>152</v>
      </c>
      <c r="E1503" s="50" t="s">
        <v>3180</v>
      </c>
      <c r="F1503" s="55" t="s">
        <v>4318</v>
      </c>
      <c r="G1503" s="33" t="s">
        <v>64</v>
      </c>
      <c r="H1503" s="52">
        <v>0.71950000000000003</v>
      </c>
      <c r="I1503" s="35">
        <f>ROUND((Reference!B$16*List!$H1503)+Reference!B$17,0)</f>
        <v>886</v>
      </c>
      <c r="J1503" s="35">
        <f>ROUND((Reference!C$16*List!$H1503)+Reference!C$17,0)</f>
        <v>1321</v>
      </c>
      <c r="K1503" s="35">
        <f>ROUND((Reference!D$16*List!$H1503)+Reference!D$17,0)</f>
        <v>1583</v>
      </c>
      <c r="L1503" s="35">
        <f>ROUND((Reference!E$16*List!$H1503)+Reference!E$17,0)</f>
        <v>1957</v>
      </c>
      <c r="M1503" s="35">
        <f>ROUND((Reference!F$16*List!$H1503)+Reference!F$17,0)</f>
        <v>2039</v>
      </c>
      <c r="N1503" s="35">
        <f>ROUND((Reference!G$16*List!$H1503)+Reference!G$17,0)</f>
        <v>2308</v>
      </c>
      <c r="O1503" s="35">
        <f>ROUND((Reference!H$16*List!$H1503)+Reference!H$17,0)</f>
        <v>2396</v>
      </c>
      <c r="P1503" s="35">
        <f>ROUND((Reference!I$16*List!$H1503)+Reference!I$17,0)</f>
        <v>2491</v>
      </c>
      <c r="Q1503" s="35">
        <f>ROUND((Reference!J$16*List!$H1503)+Reference!J$17,0)</f>
        <v>2884</v>
      </c>
      <c r="R1503" s="35">
        <f>ROUND((Reference!K$16*List!$H1503)+Reference!K$17,0)</f>
        <v>2975</v>
      </c>
      <c r="S1503" s="35">
        <f>ROUND((Reference!L$16*List!$H1503)+Reference!L$17,0)</f>
        <v>3210</v>
      </c>
      <c r="T1503" s="35">
        <f>ROUND((Reference!M$16*List!$H1503)+Reference!M$17,0)</f>
        <v>3834</v>
      </c>
      <c r="U1503" s="35">
        <f>ROUND((Reference!N$16*List!$H1503)+Reference!N$17,0)</f>
        <v>15469</v>
      </c>
      <c r="V1503" s="36">
        <f>ROUND((Reference!O$16*List!$H1503)+Reference!O$17,0)</f>
        <v>575</v>
      </c>
      <c r="W1503" s="36">
        <f>ROUND((Reference!P$16*List!$H1503)+Reference!P$17,0)</f>
        <v>810</v>
      </c>
      <c r="X1503" s="36">
        <f>ROUND((Reference!Q$16*List!$H1503)+Reference!Q$17,0)</f>
        <v>405</v>
      </c>
      <c r="Y1503" s="37"/>
      <c r="Z1503" s="4" t="str">
        <f t="shared" si="47"/>
        <v>SMITH, Mississippi</v>
      </c>
      <c r="AA1503" s="50" t="s">
        <v>3180</v>
      </c>
      <c r="AB1503" s="38" t="s">
        <v>54</v>
      </c>
      <c r="AC1503" s="43" t="s">
        <v>4318</v>
      </c>
      <c r="AD1503" s="45"/>
      <c r="AE1503">
        <f t="shared" si="48"/>
        <v>0.71950000000000003</v>
      </c>
    </row>
    <row r="1504" spans="1:31" x14ac:dyDescent="0.35">
      <c r="A1504" s="28" t="s">
        <v>4473</v>
      </c>
      <c r="B1504" s="48" t="s">
        <v>4474</v>
      </c>
      <c r="C1504" s="51">
        <v>25060</v>
      </c>
      <c r="D1504" s="30" t="s">
        <v>861</v>
      </c>
      <c r="E1504" s="38" t="s">
        <v>753</v>
      </c>
      <c r="F1504" s="55" t="s">
        <v>4318</v>
      </c>
      <c r="G1504" s="33" t="s">
        <v>53</v>
      </c>
      <c r="H1504" s="52">
        <v>0.74130000000000007</v>
      </c>
      <c r="I1504" s="35">
        <f>ROUND((Reference!B$16*List!$H1504)+Reference!B$17,0)</f>
        <v>905</v>
      </c>
      <c r="J1504" s="35">
        <f>ROUND((Reference!C$16*List!$H1504)+Reference!C$17,0)</f>
        <v>1349</v>
      </c>
      <c r="K1504" s="35">
        <f>ROUND((Reference!D$16*List!$H1504)+Reference!D$17,0)</f>
        <v>1616</v>
      </c>
      <c r="L1504" s="35">
        <f>ROUND((Reference!E$16*List!$H1504)+Reference!E$17,0)</f>
        <v>1998</v>
      </c>
      <c r="M1504" s="35">
        <f>ROUND((Reference!F$16*List!$H1504)+Reference!F$17,0)</f>
        <v>2082</v>
      </c>
      <c r="N1504" s="35">
        <f>ROUND((Reference!G$16*List!$H1504)+Reference!G$17,0)</f>
        <v>2357</v>
      </c>
      <c r="O1504" s="35">
        <f>ROUND((Reference!H$16*List!$H1504)+Reference!H$17,0)</f>
        <v>2447</v>
      </c>
      <c r="P1504" s="35">
        <f>ROUND((Reference!I$16*List!$H1504)+Reference!I$17,0)</f>
        <v>2543</v>
      </c>
      <c r="Q1504" s="35">
        <f>ROUND((Reference!J$16*List!$H1504)+Reference!J$17,0)</f>
        <v>2945</v>
      </c>
      <c r="R1504" s="35">
        <f>ROUND((Reference!K$16*List!$H1504)+Reference!K$17,0)</f>
        <v>3038</v>
      </c>
      <c r="S1504" s="35">
        <f>ROUND((Reference!L$16*List!$H1504)+Reference!L$17,0)</f>
        <v>3278</v>
      </c>
      <c r="T1504" s="35">
        <f>ROUND((Reference!M$16*List!$H1504)+Reference!M$17,0)</f>
        <v>3915</v>
      </c>
      <c r="U1504" s="35">
        <f>ROUND((Reference!N$16*List!$H1504)+Reference!N$17,0)</f>
        <v>15795</v>
      </c>
      <c r="V1504" s="36">
        <f>ROUND((Reference!O$16*List!$H1504)+Reference!O$17,0)</f>
        <v>587</v>
      </c>
      <c r="W1504" s="36">
        <f>ROUND((Reference!P$16*List!$H1504)+Reference!P$17,0)</f>
        <v>827</v>
      </c>
      <c r="X1504" s="36">
        <f>ROUND((Reference!Q$16*List!$H1504)+Reference!Q$17,0)</f>
        <v>414</v>
      </c>
      <c r="Y1504" s="37"/>
      <c r="Z1504" s="4" t="str">
        <f t="shared" si="47"/>
        <v>STONE, Mississippi</v>
      </c>
      <c r="AA1504" s="50" t="s">
        <v>753</v>
      </c>
      <c r="AB1504" s="38" t="s">
        <v>54</v>
      </c>
      <c r="AC1504" s="43" t="s">
        <v>4318</v>
      </c>
      <c r="AD1504" s="45"/>
      <c r="AE1504">
        <f t="shared" si="48"/>
        <v>0.74130000000000007</v>
      </c>
    </row>
    <row r="1505" spans="1:31" x14ac:dyDescent="0.35">
      <c r="A1505" s="28" t="s">
        <v>4475</v>
      </c>
      <c r="B1505" s="48" t="s">
        <v>4476</v>
      </c>
      <c r="C1505" s="49">
        <v>99925</v>
      </c>
      <c r="D1505" s="30" t="s">
        <v>152</v>
      </c>
      <c r="E1505" s="50" t="s">
        <v>4477</v>
      </c>
      <c r="F1505" s="55" t="s">
        <v>4318</v>
      </c>
      <c r="G1505" s="33" t="s">
        <v>64</v>
      </c>
      <c r="H1505" s="52">
        <v>0.71950000000000003</v>
      </c>
      <c r="I1505" s="35">
        <f>ROUND((Reference!B$16*List!$H1505)+Reference!B$17,0)</f>
        <v>886</v>
      </c>
      <c r="J1505" s="35">
        <f>ROUND((Reference!C$16*List!$H1505)+Reference!C$17,0)</f>
        <v>1321</v>
      </c>
      <c r="K1505" s="35">
        <f>ROUND((Reference!D$16*List!$H1505)+Reference!D$17,0)</f>
        <v>1583</v>
      </c>
      <c r="L1505" s="35">
        <f>ROUND((Reference!E$16*List!$H1505)+Reference!E$17,0)</f>
        <v>1957</v>
      </c>
      <c r="M1505" s="35">
        <f>ROUND((Reference!F$16*List!$H1505)+Reference!F$17,0)</f>
        <v>2039</v>
      </c>
      <c r="N1505" s="35">
        <f>ROUND((Reference!G$16*List!$H1505)+Reference!G$17,0)</f>
        <v>2308</v>
      </c>
      <c r="O1505" s="35">
        <f>ROUND((Reference!H$16*List!$H1505)+Reference!H$17,0)</f>
        <v>2396</v>
      </c>
      <c r="P1505" s="35">
        <f>ROUND((Reference!I$16*List!$H1505)+Reference!I$17,0)</f>
        <v>2491</v>
      </c>
      <c r="Q1505" s="35">
        <f>ROUND((Reference!J$16*List!$H1505)+Reference!J$17,0)</f>
        <v>2884</v>
      </c>
      <c r="R1505" s="35">
        <f>ROUND((Reference!K$16*List!$H1505)+Reference!K$17,0)</f>
        <v>2975</v>
      </c>
      <c r="S1505" s="35">
        <f>ROUND((Reference!L$16*List!$H1505)+Reference!L$17,0)</f>
        <v>3210</v>
      </c>
      <c r="T1505" s="35">
        <f>ROUND((Reference!M$16*List!$H1505)+Reference!M$17,0)</f>
        <v>3834</v>
      </c>
      <c r="U1505" s="35">
        <f>ROUND((Reference!N$16*List!$H1505)+Reference!N$17,0)</f>
        <v>15469</v>
      </c>
      <c r="V1505" s="36">
        <f>ROUND((Reference!O$16*List!$H1505)+Reference!O$17,0)</f>
        <v>575</v>
      </c>
      <c r="W1505" s="36">
        <f>ROUND((Reference!P$16*List!$H1505)+Reference!P$17,0)</f>
        <v>810</v>
      </c>
      <c r="X1505" s="36">
        <f>ROUND((Reference!Q$16*List!$H1505)+Reference!Q$17,0)</f>
        <v>405</v>
      </c>
      <c r="Y1505" s="37"/>
      <c r="Z1505" s="4" t="str">
        <f t="shared" si="47"/>
        <v>SUNFLOWER, Mississippi</v>
      </c>
      <c r="AA1505" s="50" t="s">
        <v>4477</v>
      </c>
      <c r="AB1505" s="38" t="s">
        <v>54</v>
      </c>
      <c r="AC1505" s="43" t="s">
        <v>4318</v>
      </c>
      <c r="AD1505" s="45"/>
      <c r="AE1505">
        <f t="shared" si="48"/>
        <v>0.71950000000000003</v>
      </c>
    </row>
    <row r="1506" spans="1:31" x14ac:dyDescent="0.35">
      <c r="A1506" s="28" t="s">
        <v>4478</v>
      </c>
      <c r="B1506" s="48" t="s">
        <v>4479</v>
      </c>
      <c r="C1506" s="51">
        <v>99925</v>
      </c>
      <c r="D1506" s="30" t="s">
        <v>152</v>
      </c>
      <c r="E1506" s="38" t="s">
        <v>4480</v>
      </c>
      <c r="F1506" s="55" t="s">
        <v>4318</v>
      </c>
      <c r="G1506" s="33" t="s">
        <v>64</v>
      </c>
      <c r="H1506" s="34">
        <v>0.71950000000000003</v>
      </c>
      <c r="I1506" s="35">
        <f>ROUND((Reference!B$16*List!$H1506)+Reference!B$17,0)</f>
        <v>886</v>
      </c>
      <c r="J1506" s="35">
        <f>ROUND((Reference!C$16*List!$H1506)+Reference!C$17,0)</f>
        <v>1321</v>
      </c>
      <c r="K1506" s="35">
        <f>ROUND((Reference!D$16*List!$H1506)+Reference!D$17,0)</f>
        <v>1583</v>
      </c>
      <c r="L1506" s="35">
        <f>ROUND((Reference!E$16*List!$H1506)+Reference!E$17,0)</f>
        <v>1957</v>
      </c>
      <c r="M1506" s="35">
        <f>ROUND((Reference!F$16*List!$H1506)+Reference!F$17,0)</f>
        <v>2039</v>
      </c>
      <c r="N1506" s="35">
        <f>ROUND((Reference!G$16*List!$H1506)+Reference!G$17,0)</f>
        <v>2308</v>
      </c>
      <c r="O1506" s="35">
        <f>ROUND((Reference!H$16*List!$H1506)+Reference!H$17,0)</f>
        <v>2396</v>
      </c>
      <c r="P1506" s="35">
        <f>ROUND((Reference!I$16*List!$H1506)+Reference!I$17,0)</f>
        <v>2491</v>
      </c>
      <c r="Q1506" s="35">
        <f>ROUND((Reference!J$16*List!$H1506)+Reference!J$17,0)</f>
        <v>2884</v>
      </c>
      <c r="R1506" s="35">
        <f>ROUND((Reference!K$16*List!$H1506)+Reference!K$17,0)</f>
        <v>2975</v>
      </c>
      <c r="S1506" s="35">
        <f>ROUND((Reference!L$16*List!$H1506)+Reference!L$17,0)</f>
        <v>3210</v>
      </c>
      <c r="T1506" s="35">
        <f>ROUND((Reference!M$16*List!$H1506)+Reference!M$17,0)</f>
        <v>3834</v>
      </c>
      <c r="U1506" s="35">
        <f>ROUND((Reference!N$16*List!$H1506)+Reference!N$17,0)</f>
        <v>15469</v>
      </c>
      <c r="V1506" s="36">
        <f>ROUND((Reference!O$16*List!$H1506)+Reference!O$17,0)</f>
        <v>575</v>
      </c>
      <c r="W1506" s="36">
        <f>ROUND((Reference!P$16*List!$H1506)+Reference!P$17,0)</f>
        <v>810</v>
      </c>
      <c r="X1506" s="36">
        <f>ROUND((Reference!Q$16*List!$H1506)+Reference!Q$17,0)</f>
        <v>405</v>
      </c>
      <c r="Y1506" s="37"/>
      <c r="Z1506" s="4" t="str">
        <f t="shared" si="47"/>
        <v>TALLAHATCHIE, Mississippi</v>
      </c>
      <c r="AA1506" s="38" t="s">
        <v>4480</v>
      </c>
      <c r="AB1506" s="38" t="s">
        <v>54</v>
      </c>
      <c r="AC1506" s="32" t="s">
        <v>4318</v>
      </c>
      <c r="AD1506" s="39"/>
      <c r="AE1506">
        <f t="shared" si="48"/>
        <v>0.71950000000000003</v>
      </c>
    </row>
    <row r="1507" spans="1:31" x14ac:dyDescent="0.35">
      <c r="A1507" s="28" t="s">
        <v>4481</v>
      </c>
      <c r="B1507" s="48" t="s">
        <v>4482</v>
      </c>
      <c r="C1507" s="51">
        <v>32820</v>
      </c>
      <c r="D1507" s="30" t="s">
        <v>568</v>
      </c>
      <c r="E1507" s="38" t="s">
        <v>4483</v>
      </c>
      <c r="F1507" s="54" t="s">
        <v>4318</v>
      </c>
      <c r="G1507" s="33" t="s">
        <v>53</v>
      </c>
      <c r="H1507" s="52">
        <v>0.82210000000000005</v>
      </c>
      <c r="I1507" s="35">
        <f>ROUND((Reference!B$16*List!$H1507)+Reference!B$17,0)</f>
        <v>974</v>
      </c>
      <c r="J1507" s="35">
        <f>ROUND((Reference!C$16*List!$H1507)+Reference!C$17,0)</f>
        <v>1452</v>
      </c>
      <c r="K1507" s="35">
        <f>ROUND((Reference!D$16*List!$H1507)+Reference!D$17,0)</f>
        <v>1740</v>
      </c>
      <c r="L1507" s="35">
        <f>ROUND((Reference!E$16*List!$H1507)+Reference!E$17,0)</f>
        <v>2151</v>
      </c>
      <c r="M1507" s="35">
        <f>ROUND((Reference!F$16*List!$H1507)+Reference!F$17,0)</f>
        <v>2241</v>
      </c>
      <c r="N1507" s="35">
        <f>ROUND((Reference!G$16*List!$H1507)+Reference!G$17,0)</f>
        <v>2537</v>
      </c>
      <c r="O1507" s="35">
        <f>ROUND((Reference!H$16*List!$H1507)+Reference!H$17,0)</f>
        <v>2634</v>
      </c>
      <c r="P1507" s="35">
        <f>ROUND((Reference!I$16*List!$H1507)+Reference!I$17,0)</f>
        <v>2738</v>
      </c>
      <c r="Q1507" s="35">
        <f>ROUND((Reference!J$16*List!$H1507)+Reference!J$17,0)</f>
        <v>3170</v>
      </c>
      <c r="R1507" s="35">
        <f>ROUND((Reference!K$16*List!$H1507)+Reference!K$17,0)</f>
        <v>3270</v>
      </c>
      <c r="S1507" s="35">
        <f>ROUND((Reference!L$16*List!$H1507)+Reference!L$17,0)</f>
        <v>3529</v>
      </c>
      <c r="T1507" s="35">
        <f>ROUND((Reference!M$16*List!$H1507)+Reference!M$17,0)</f>
        <v>4215</v>
      </c>
      <c r="U1507" s="35">
        <f>ROUND((Reference!N$16*List!$H1507)+Reference!N$17,0)</f>
        <v>17005</v>
      </c>
      <c r="V1507" s="36">
        <f>ROUND((Reference!O$16*List!$H1507)+Reference!O$17,0)</f>
        <v>632</v>
      </c>
      <c r="W1507" s="36">
        <f>ROUND((Reference!P$16*List!$H1507)+Reference!P$17,0)</f>
        <v>891</v>
      </c>
      <c r="X1507" s="36">
        <f>ROUND((Reference!Q$16*List!$H1507)+Reference!Q$17,0)</f>
        <v>445</v>
      </c>
      <c r="Y1507" s="37"/>
      <c r="Z1507" s="4" t="str">
        <f t="shared" si="47"/>
        <v>TATE, Mississippi</v>
      </c>
      <c r="AA1507" s="50" t="s">
        <v>4483</v>
      </c>
      <c r="AB1507" s="38" t="s">
        <v>54</v>
      </c>
      <c r="AC1507" s="43" t="s">
        <v>4318</v>
      </c>
      <c r="AD1507" s="45"/>
      <c r="AE1507">
        <f t="shared" si="48"/>
        <v>0.82210000000000005</v>
      </c>
    </row>
    <row r="1508" spans="1:31" x14ac:dyDescent="0.35">
      <c r="A1508" s="28" t="s">
        <v>4484</v>
      </c>
      <c r="B1508" s="48" t="s">
        <v>4485</v>
      </c>
      <c r="C1508" s="51">
        <v>99925</v>
      </c>
      <c r="D1508" s="30" t="s">
        <v>152</v>
      </c>
      <c r="E1508" s="38" t="s">
        <v>4486</v>
      </c>
      <c r="F1508" s="55" t="s">
        <v>4318</v>
      </c>
      <c r="G1508" s="33" t="s">
        <v>64</v>
      </c>
      <c r="H1508" s="52">
        <v>0.71950000000000003</v>
      </c>
      <c r="I1508" s="35">
        <f>ROUND((Reference!B$16*List!$H1508)+Reference!B$17,0)</f>
        <v>886</v>
      </c>
      <c r="J1508" s="35">
        <f>ROUND((Reference!C$16*List!$H1508)+Reference!C$17,0)</f>
        <v>1321</v>
      </c>
      <c r="K1508" s="35">
        <f>ROUND((Reference!D$16*List!$H1508)+Reference!D$17,0)</f>
        <v>1583</v>
      </c>
      <c r="L1508" s="35">
        <f>ROUND((Reference!E$16*List!$H1508)+Reference!E$17,0)</f>
        <v>1957</v>
      </c>
      <c r="M1508" s="35">
        <f>ROUND((Reference!F$16*List!$H1508)+Reference!F$17,0)</f>
        <v>2039</v>
      </c>
      <c r="N1508" s="35">
        <f>ROUND((Reference!G$16*List!$H1508)+Reference!G$17,0)</f>
        <v>2308</v>
      </c>
      <c r="O1508" s="35">
        <f>ROUND((Reference!H$16*List!$H1508)+Reference!H$17,0)</f>
        <v>2396</v>
      </c>
      <c r="P1508" s="35">
        <f>ROUND((Reference!I$16*List!$H1508)+Reference!I$17,0)</f>
        <v>2491</v>
      </c>
      <c r="Q1508" s="35">
        <f>ROUND((Reference!J$16*List!$H1508)+Reference!J$17,0)</f>
        <v>2884</v>
      </c>
      <c r="R1508" s="35">
        <f>ROUND((Reference!K$16*List!$H1508)+Reference!K$17,0)</f>
        <v>2975</v>
      </c>
      <c r="S1508" s="35">
        <f>ROUND((Reference!L$16*List!$H1508)+Reference!L$17,0)</f>
        <v>3210</v>
      </c>
      <c r="T1508" s="35">
        <f>ROUND((Reference!M$16*List!$H1508)+Reference!M$17,0)</f>
        <v>3834</v>
      </c>
      <c r="U1508" s="35">
        <f>ROUND((Reference!N$16*List!$H1508)+Reference!N$17,0)</f>
        <v>15469</v>
      </c>
      <c r="V1508" s="36">
        <f>ROUND((Reference!O$16*List!$H1508)+Reference!O$17,0)</f>
        <v>575</v>
      </c>
      <c r="W1508" s="36">
        <f>ROUND((Reference!P$16*List!$H1508)+Reference!P$17,0)</f>
        <v>810</v>
      </c>
      <c r="X1508" s="36">
        <f>ROUND((Reference!Q$16*List!$H1508)+Reference!Q$17,0)</f>
        <v>405</v>
      </c>
      <c r="Y1508" s="37"/>
      <c r="Z1508" s="4" t="str">
        <f t="shared" si="47"/>
        <v>TIPPAH, Mississippi</v>
      </c>
      <c r="AA1508" s="50" t="s">
        <v>4486</v>
      </c>
      <c r="AB1508" s="38" t="s">
        <v>54</v>
      </c>
      <c r="AC1508" s="43" t="s">
        <v>4318</v>
      </c>
      <c r="AD1508" s="45"/>
      <c r="AE1508">
        <f t="shared" si="48"/>
        <v>0.71950000000000003</v>
      </c>
    </row>
    <row r="1509" spans="1:31" x14ac:dyDescent="0.35">
      <c r="A1509" s="28" t="s">
        <v>4487</v>
      </c>
      <c r="B1509" s="48" t="s">
        <v>4488</v>
      </c>
      <c r="C1509" s="49">
        <v>99925</v>
      </c>
      <c r="D1509" s="30" t="s">
        <v>152</v>
      </c>
      <c r="E1509" s="50" t="s">
        <v>4489</v>
      </c>
      <c r="F1509" s="55" t="s">
        <v>4318</v>
      </c>
      <c r="G1509" s="33" t="s">
        <v>64</v>
      </c>
      <c r="H1509" s="34">
        <v>0.71950000000000003</v>
      </c>
      <c r="I1509" s="35">
        <f>ROUND((Reference!B$16*List!$H1509)+Reference!B$17,0)</f>
        <v>886</v>
      </c>
      <c r="J1509" s="35">
        <f>ROUND((Reference!C$16*List!$H1509)+Reference!C$17,0)</f>
        <v>1321</v>
      </c>
      <c r="K1509" s="35">
        <f>ROUND((Reference!D$16*List!$H1509)+Reference!D$17,0)</f>
        <v>1583</v>
      </c>
      <c r="L1509" s="35">
        <f>ROUND((Reference!E$16*List!$H1509)+Reference!E$17,0)</f>
        <v>1957</v>
      </c>
      <c r="M1509" s="35">
        <f>ROUND((Reference!F$16*List!$H1509)+Reference!F$17,0)</f>
        <v>2039</v>
      </c>
      <c r="N1509" s="35">
        <f>ROUND((Reference!G$16*List!$H1509)+Reference!G$17,0)</f>
        <v>2308</v>
      </c>
      <c r="O1509" s="35">
        <f>ROUND((Reference!H$16*List!$H1509)+Reference!H$17,0)</f>
        <v>2396</v>
      </c>
      <c r="P1509" s="35">
        <f>ROUND((Reference!I$16*List!$H1509)+Reference!I$17,0)</f>
        <v>2491</v>
      </c>
      <c r="Q1509" s="35">
        <f>ROUND((Reference!J$16*List!$H1509)+Reference!J$17,0)</f>
        <v>2884</v>
      </c>
      <c r="R1509" s="35">
        <f>ROUND((Reference!K$16*List!$H1509)+Reference!K$17,0)</f>
        <v>2975</v>
      </c>
      <c r="S1509" s="35">
        <f>ROUND((Reference!L$16*List!$H1509)+Reference!L$17,0)</f>
        <v>3210</v>
      </c>
      <c r="T1509" s="35">
        <f>ROUND((Reference!M$16*List!$H1509)+Reference!M$17,0)</f>
        <v>3834</v>
      </c>
      <c r="U1509" s="35">
        <f>ROUND((Reference!N$16*List!$H1509)+Reference!N$17,0)</f>
        <v>15469</v>
      </c>
      <c r="V1509" s="36">
        <f>ROUND((Reference!O$16*List!$H1509)+Reference!O$17,0)</f>
        <v>575</v>
      </c>
      <c r="W1509" s="36">
        <f>ROUND((Reference!P$16*List!$H1509)+Reference!P$17,0)</f>
        <v>810</v>
      </c>
      <c r="X1509" s="36">
        <f>ROUND((Reference!Q$16*List!$H1509)+Reference!Q$17,0)</f>
        <v>405</v>
      </c>
      <c r="Y1509" s="37"/>
      <c r="Z1509" s="4" t="str">
        <f t="shared" si="47"/>
        <v>TISHOMINGO, Mississippi</v>
      </c>
      <c r="AA1509" s="38" t="s">
        <v>4489</v>
      </c>
      <c r="AB1509" s="38" t="s">
        <v>54</v>
      </c>
      <c r="AC1509" s="32" t="s">
        <v>4318</v>
      </c>
      <c r="AD1509" s="39"/>
      <c r="AE1509">
        <f t="shared" si="48"/>
        <v>0.71950000000000003</v>
      </c>
    </row>
    <row r="1510" spans="1:31" x14ac:dyDescent="0.35">
      <c r="A1510" s="28" t="s">
        <v>4490</v>
      </c>
      <c r="B1510" s="48" t="s">
        <v>4491</v>
      </c>
      <c r="C1510" s="51">
        <v>32820</v>
      </c>
      <c r="D1510" s="30" t="s">
        <v>568</v>
      </c>
      <c r="E1510" s="38" t="s">
        <v>4492</v>
      </c>
      <c r="F1510" s="54" t="s">
        <v>4318</v>
      </c>
      <c r="G1510" s="33" t="s">
        <v>53</v>
      </c>
      <c r="H1510" s="52">
        <v>0.82210000000000005</v>
      </c>
      <c r="I1510" s="35">
        <f>ROUND((Reference!B$16*List!$H1510)+Reference!B$17,0)</f>
        <v>974</v>
      </c>
      <c r="J1510" s="35">
        <f>ROUND((Reference!C$16*List!$H1510)+Reference!C$17,0)</f>
        <v>1452</v>
      </c>
      <c r="K1510" s="35">
        <f>ROUND((Reference!D$16*List!$H1510)+Reference!D$17,0)</f>
        <v>1740</v>
      </c>
      <c r="L1510" s="35">
        <f>ROUND((Reference!E$16*List!$H1510)+Reference!E$17,0)</f>
        <v>2151</v>
      </c>
      <c r="M1510" s="35">
        <f>ROUND((Reference!F$16*List!$H1510)+Reference!F$17,0)</f>
        <v>2241</v>
      </c>
      <c r="N1510" s="35">
        <f>ROUND((Reference!G$16*List!$H1510)+Reference!G$17,0)</f>
        <v>2537</v>
      </c>
      <c r="O1510" s="35">
        <f>ROUND((Reference!H$16*List!$H1510)+Reference!H$17,0)</f>
        <v>2634</v>
      </c>
      <c r="P1510" s="35">
        <f>ROUND((Reference!I$16*List!$H1510)+Reference!I$17,0)</f>
        <v>2738</v>
      </c>
      <c r="Q1510" s="35">
        <f>ROUND((Reference!J$16*List!$H1510)+Reference!J$17,0)</f>
        <v>3170</v>
      </c>
      <c r="R1510" s="35">
        <f>ROUND((Reference!K$16*List!$H1510)+Reference!K$17,0)</f>
        <v>3270</v>
      </c>
      <c r="S1510" s="35">
        <f>ROUND((Reference!L$16*List!$H1510)+Reference!L$17,0)</f>
        <v>3529</v>
      </c>
      <c r="T1510" s="35">
        <f>ROUND((Reference!M$16*List!$H1510)+Reference!M$17,0)</f>
        <v>4215</v>
      </c>
      <c r="U1510" s="35">
        <f>ROUND((Reference!N$16*List!$H1510)+Reference!N$17,0)</f>
        <v>17005</v>
      </c>
      <c r="V1510" s="36">
        <f>ROUND((Reference!O$16*List!$H1510)+Reference!O$17,0)</f>
        <v>632</v>
      </c>
      <c r="W1510" s="36">
        <f>ROUND((Reference!P$16*List!$H1510)+Reference!P$17,0)</f>
        <v>891</v>
      </c>
      <c r="X1510" s="36">
        <f>ROUND((Reference!Q$16*List!$H1510)+Reference!Q$17,0)</f>
        <v>445</v>
      </c>
      <c r="Y1510" s="37"/>
      <c r="Z1510" s="4" t="str">
        <f t="shared" si="47"/>
        <v>TUNICA, Mississippi</v>
      </c>
      <c r="AA1510" s="50" t="s">
        <v>4492</v>
      </c>
      <c r="AB1510" s="38" t="s">
        <v>54</v>
      </c>
      <c r="AC1510" s="43" t="s">
        <v>4318</v>
      </c>
      <c r="AD1510" s="45"/>
      <c r="AE1510">
        <f t="shared" si="48"/>
        <v>0.82210000000000005</v>
      </c>
    </row>
    <row r="1511" spans="1:31" x14ac:dyDescent="0.35">
      <c r="A1511" s="28" t="s">
        <v>4493</v>
      </c>
      <c r="B1511" s="48" t="s">
        <v>4494</v>
      </c>
      <c r="C1511" s="51">
        <v>99925</v>
      </c>
      <c r="D1511" s="30" t="s">
        <v>152</v>
      </c>
      <c r="E1511" s="38" t="s">
        <v>757</v>
      </c>
      <c r="F1511" s="55" t="s">
        <v>4318</v>
      </c>
      <c r="G1511" s="33" t="s">
        <v>64</v>
      </c>
      <c r="H1511" s="52">
        <v>0.71950000000000003</v>
      </c>
      <c r="I1511" s="35">
        <f>ROUND((Reference!B$16*List!$H1511)+Reference!B$17,0)</f>
        <v>886</v>
      </c>
      <c r="J1511" s="35">
        <f>ROUND((Reference!C$16*List!$H1511)+Reference!C$17,0)</f>
        <v>1321</v>
      </c>
      <c r="K1511" s="35">
        <f>ROUND((Reference!D$16*List!$H1511)+Reference!D$17,0)</f>
        <v>1583</v>
      </c>
      <c r="L1511" s="35">
        <f>ROUND((Reference!E$16*List!$H1511)+Reference!E$17,0)</f>
        <v>1957</v>
      </c>
      <c r="M1511" s="35">
        <f>ROUND((Reference!F$16*List!$H1511)+Reference!F$17,0)</f>
        <v>2039</v>
      </c>
      <c r="N1511" s="35">
        <f>ROUND((Reference!G$16*List!$H1511)+Reference!G$17,0)</f>
        <v>2308</v>
      </c>
      <c r="O1511" s="35">
        <f>ROUND((Reference!H$16*List!$H1511)+Reference!H$17,0)</f>
        <v>2396</v>
      </c>
      <c r="P1511" s="35">
        <f>ROUND((Reference!I$16*List!$H1511)+Reference!I$17,0)</f>
        <v>2491</v>
      </c>
      <c r="Q1511" s="35">
        <f>ROUND((Reference!J$16*List!$H1511)+Reference!J$17,0)</f>
        <v>2884</v>
      </c>
      <c r="R1511" s="35">
        <f>ROUND((Reference!K$16*List!$H1511)+Reference!K$17,0)</f>
        <v>2975</v>
      </c>
      <c r="S1511" s="35">
        <f>ROUND((Reference!L$16*List!$H1511)+Reference!L$17,0)</f>
        <v>3210</v>
      </c>
      <c r="T1511" s="35">
        <f>ROUND((Reference!M$16*List!$H1511)+Reference!M$17,0)</f>
        <v>3834</v>
      </c>
      <c r="U1511" s="35">
        <f>ROUND((Reference!N$16*List!$H1511)+Reference!N$17,0)</f>
        <v>15469</v>
      </c>
      <c r="V1511" s="36">
        <f>ROUND((Reference!O$16*List!$H1511)+Reference!O$17,0)</f>
        <v>575</v>
      </c>
      <c r="W1511" s="36">
        <f>ROUND((Reference!P$16*List!$H1511)+Reference!P$17,0)</f>
        <v>810</v>
      </c>
      <c r="X1511" s="36">
        <f>ROUND((Reference!Q$16*List!$H1511)+Reference!Q$17,0)</f>
        <v>405</v>
      </c>
      <c r="Y1511" s="37"/>
      <c r="Z1511" s="4" t="str">
        <f t="shared" si="47"/>
        <v>UNION, Mississippi</v>
      </c>
      <c r="AA1511" s="50" t="s">
        <v>757</v>
      </c>
      <c r="AB1511" s="38" t="s">
        <v>54</v>
      </c>
      <c r="AC1511" s="43" t="s">
        <v>4318</v>
      </c>
      <c r="AD1511" s="45"/>
      <c r="AE1511">
        <f t="shared" si="48"/>
        <v>0.71950000000000003</v>
      </c>
    </row>
    <row r="1512" spans="1:31" x14ac:dyDescent="0.35">
      <c r="A1512" s="28" t="s">
        <v>4495</v>
      </c>
      <c r="B1512" s="48" t="s">
        <v>4496</v>
      </c>
      <c r="C1512" s="49">
        <v>99925</v>
      </c>
      <c r="D1512" s="30" t="s">
        <v>152</v>
      </c>
      <c r="E1512" s="50" t="s">
        <v>4497</v>
      </c>
      <c r="F1512" s="55" t="s">
        <v>4318</v>
      </c>
      <c r="G1512" s="33" t="s">
        <v>64</v>
      </c>
      <c r="H1512" s="52">
        <v>0.71950000000000003</v>
      </c>
      <c r="I1512" s="35">
        <f>ROUND((Reference!B$16*List!$H1512)+Reference!B$17,0)</f>
        <v>886</v>
      </c>
      <c r="J1512" s="35">
        <f>ROUND((Reference!C$16*List!$H1512)+Reference!C$17,0)</f>
        <v>1321</v>
      </c>
      <c r="K1512" s="35">
        <f>ROUND((Reference!D$16*List!$H1512)+Reference!D$17,0)</f>
        <v>1583</v>
      </c>
      <c r="L1512" s="35">
        <f>ROUND((Reference!E$16*List!$H1512)+Reference!E$17,0)</f>
        <v>1957</v>
      </c>
      <c r="M1512" s="35">
        <f>ROUND((Reference!F$16*List!$H1512)+Reference!F$17,0)</f>
        <v>2039</v>
      </c>
      <c r="N1512" s="35">
        <f>ROUND((Reference!G$16*List!$H1512)+Reference!G$17,0)</f>
        <v>2308</v>
      </c>
      <c r="O1512" s="35">
        <f>ROUND((Reference!H$16*List!$H1512)+Reference!H$17,0)</f>
        <v>2396</v>
      </c>
      <c r="P1512" s="35">
        <f>ROUND((Reference!I$16*List!$H1512)+Reference!I$17,0)</f>
        <v>2491</v>
      </c>
      <c r="Q1512" s="35">
        <f>ROUND((Reference!J$16*List!$H1512)+Reference!J$17,0)</f>
        <v>2884</v>
      </c>
      <c r="R1512" s="35">
        <f>ROUND((Reference!K$16*List!$H1512)+Reference!K$17,0)</f>
        <v>2975</v>
      </c>
      <c r="S1512" s="35">
        <f>ROUND((Reference!L$16*List!$H1512)+Reference!L$17,0)</f>
        <v>3210</v>
      </c>
      <c r="T1512" s="35">
        <f>ROUND((Reference!M$16*List!$H1512)+Reference!M$17,0)</f>
        <v>3834</v>
      </c>
      <c r="U1512" s="35">
        <f>ROUND((Reference!N$16*List!$H1512)+Reference!N$17,0)</f>
        <v>15469</v>
      </c>
      <c r="V1512" s="36">
        <f>ROUND((Reference!O$16*List!$H1512)+Reference!O$17,0)</f>
        <v>575</v>
      </c>
      <c r="W1512" s="36">
        <f>ROUND((Reference!P$16*List!$H1512)+Reference!P$17,0)</f>
        <v>810</v>
      </c>
      <c r="X1512" s="36">
        <f>ROUND((Reference!Q$16*List!$H1512)+Reference!Q$17,0)</f>
        <v>405</v>
      </c>
      <c r="Y1512" s="37"/>
      <c r="Z1512" s="4" t="str">
        <f t="shared" si="47"/>
        <v>WALTHALL, Mississippi</v>
      </c>
      <c r="AA1512" s="50" t="s">
        <v>4497</v>
      </c>
      <c r="AB1512" s="38" t="s">
        <v>54</v>
      </c>
      <c r="AC1512" s="43" t="s">
        <v>4318</v>
      </c>
      <c r="AD1512" s="45"/>
      <c r="AE1512">
        <f t="shared" si="48"/>
        <v>0.71950000000000003</v>
      </c>
    </row>
    <row r="1513" spans="1:31" x14ac:dyDescent="0.35">
      <c r="A1513" s="28" t="s">
        <v>4498</v>
      </c>
      <c r="B1513" s="48" t="s">
        <v>4499</v>
      </c>
      <c r="C1513" s="51">
        <v>99925</v>
      </c>
      <c r="D1513" s="30" t="s">
        <v>152</v>
      </c>
      <c r="E1513" s="38" t="s">
        <v>2039</v>
      </c>
      <c r="F1513" s="55" t="s">
        <v>4318</v>
      </c>
      <c r="G1513" s="33" t="s">
        <v>64</v>
      </c>
      <c r="H1513" s="52">
        <v>0.71950000000000003</v>
      </c>
      <c r="I1513" s="35">
        <f>ROUND((Reference!B$16*List!$H1513)+Reference!B$17,0)</f>
        <v>886</v>
      </c>
      <c r="J1513" s="35">
        <f>ROUND((Reference!C$16*List!$H1513)+Reference!C$17,0)</f>
        <v>1321</v>
      </c>
      <c r="K1513" s="35">
        <f>ROUND((Reference!D$16*List!$H1513)+Reference!D$17,0)</f>
        <v>1583</v>
      </c>
      <c r="L1513" s="35">
        <f>ROUND((Reference!E$16*List!$H1513)+Reference!E$17,0)</f>
        <v>1957</v>
      </c>
      <c r="M1513" s="35">
        <f>ROUND((Reference!F$16*List!$H1513)+Reference!F$17,0)</f>
        <v>2039</v>
      </c>
      <c r="N1513" s="35">
        <f>ROUND((Reference!G$16*List!$H1513)+Reference!G$17,0)</f>
        <v>2308</v>
      </c>
      <c r="O1513" s="35">
        <f>ROUND((Reference!H$16*List!$H1513)+Reference!H$17,0)</f>
        <v>2396</v>
      </c>
      <c r="P1513" s="35">
        <f>ROUND((Reference!I$16*List!$H1513)+Reference!I$17,0)</f>
        <v>2491</v>
      </c>
      <c r="Q1513" s="35">
        <f>ROUND((Reference!J$16*List!$H1513)+Reference!J$17,0)</f>
        <v>2884</v>
      </c>
      <c r="R1513" s="35">
        <f>ROUND((Reference!K$16*List!$H1513)+Reference!K$17,0)</f>
        <v>2975</v>
      </c>
      <c r="S1513" s="35">
        <f>ROUND((Reference!L$16*List!$H1513)+Reference!L$17,0)</f>
        <v>3210</v>
      </c>
      <c r="T1513" s="35">
        <f>ROUND((Reference!M$16*List!$H1513)+Reference!M$17,0)</f>
        <v>3834</v>
      </c>
      <c r="U1513" s="35">
        <f>ROUND((Reference!N$16*List!$H1513)+Reference!N$17,0)</f>
        <v>15469</v>
      </c>
      <c r="V1513" s="36">
        <f>ROUND((Reference!O$16*List!$H1513)+Reference!O$17,0)</f>
        <v>575</v>
      </c>
      <c r="W1513" s="36">
        <f>ROUND((Reference!P$16*List!$H1513)+Reference!P$17,0)</f>
        <v>810</v>
      </c>
      <c r="X1513" s="36">
        <f>ROUND((Reference!Q$16*List!$H1513)+Reference!Q$17,0)</f>
        <v>405</v>
      </c>
      <c r="Y1513" s="37"/>
      <c r="Z1513" s="4" t="str">
        <f t="shared" si="47"/>
        <v>WARREN, Mississippi</v>
      </c>
      <c r="AA1513" s="50" t="s">
        <v>2039</v>
      </c>
      <c r="AB1513" s="38" t="s">
        <v>54</v>
      </c>
      <c r="AC1513" s="43" t="s">
        <v>4318</v>
      </c>
      <c r="AD1513" s="45"/>
      <c r="AE1513">
        <f t="shared" si="48"/>
        <v>0.71950000000000003</v>
      </c>
    </row>
    <row r="1514" spans="1:31" x14ac:dyDescent="0.35">
      <c r="A1514" s="28" t="s">
        <v>4500</v>
      </c>
      <c r="B1514" s="48" t="s">
        <v>4501</v>
      </c>
      <c r="C1514" s="49">
        <v>99925</v>
      </c>
      <c r="D1514" s="30" t="s">
        <v>152</v>
      </c>
      <c r="E1514" s="50" t="s">
        <v>259</v>
      </c>
      <c r="F1514" s="55" t="s">
        <v>4318</v>
      </c>
      <c r="G1514" s="33" t="s">
        <v>64</v>
      </c>
      <c r="H1514" s="52">
        <v>0.71950000000000003</v>
      </c>
      <c r="I1514" s="35">
        <f>ROUND((Reference!B$16*List!$H1514)+Reference!B$17,0)</f>
        <v>886</v>
      </c>
      <c r="J1514" s="35">
        <f>ROUND((Reference!C$16*List!$H1514)+Reference!C$17,0)</f>
        <v>1321</v>
      </c>
      <c r="K1514" s="35">
        <f>ROUND((Reference!D$16*List!$H1514)+Reference!D$17,0)</f>
        <v>1583</v>
      </c>
      <c r="L1514" s="35">
        <f>ROUND((Reference!E$16*List!$H1514)+Reference!E$17,0)</f>
        <v>1957</v>
      </c>
      <c r="M1514" s="35">
        <f>ROUND((Reference!F$16*List!$H1514)+Reference!F$17,0)</f>
        <v>2039</v>
      </c>
      <c r="N1514" s="35">
        <f>ROUND((Reference!G$16*List!$H1514)+Reference!G$17,0)</f>
        <v>2308</v>
      </c>
      <c r="O1514" s="35">
        <f>ROUND((Reference!H$16*List!$H1514)+Reference!H$17,0)</f>
        <v>2396</v>
      </c>
      <c r="P1514" s="35">
        <f>ROUND((Reference!I$16*List!$H1514)+Reference!I$17,0)</f>
        <v>2491</v>
      </c>
      <c r="Q1514" s="35">
        <f>ROUND((Reference!J$16*List!$H1514)+Reference!J$17,0)</f>
        <v>2884</v>
      </c>
      <c r="R1514" s="35">
        <f>ROUND((Reference!K$16*List!$H1514)+Reference!K$17,0)</f>
        <v>2975</v>
      </c>
      <c r="S1514" s="35">
        <f>ROUND((Reference!L$16*List!$H1514)+Reference!L$17,0)</f>
        <v>3210</v>
      </c>
      <c r="T1514" s="35">
        <f>ROUND((Reference!M$16*List!$H1514)+Reference!M$17,0)</f>
        <v>3834</v>
      </c>
      <c r="U1514" s="35">
        <f>ROUND((Reference!N$16*List!$H1514)+Reference!N$17,0)</f>
        <v>15469</v>
      </c>
      <c r="V1514" s="36">
        <f>ROUND((Reference!O$16*List!$H1514)+Reference!O$17,0)</f>
        <v>575</v>
      </c>
      <c r="W1514" s="36">
        <f>ROUND((Reference!P$16*List!$H1514)+Reference!P$17,0)</f>
        <v>810</v>
      </c>
      <c r="X1514" s="36">
        <f>ROUND((Reference!Q$16*List!$H1514)+Reference!Q$17,0)</f>
        <v>405</v>
      </c>
      <c r="Y1514" s="37"/>
      <c r="Z1514" s="4" t="str">
        <f t="shared" si="47"/>
        <v>WASHINGTON, Mississippi</v>
      </c>
      <c r="AA1514" s="50" t="s">
        <v>259</v>
      </c>
      <c r="AB1514" s="38" t="s">
        <v>54</v>
      </c>
      <c r="AC1514" s="43" t="s">
        <v>4318</v>
      </c>
      <c r="AD1514" s="45"/>
      <c r="AE1514">
        <f t="shared" si="48"/>
        <v>0.71950000000000003</v>
      </c>
    </row>
    <row r="1515" spans="1:31" x14ac:dyDescent="0.35">
      <c r="A1515" s="28" t="s">
        <v>4502</v>
      </c>
      <c r="B1515" s="48" t="s">
        <v>4503</v>
      </c>
      <c r="C1515" s="49">
        <v>99925</v>
      </c>
      <c r="D1515" s="30" t="s">
        <v>152</v>
      </c>
      <c r="E1515" s="50" t="s">
        <v>2044</v>
      </c>
      <c r="F1515" s="55" t="s">
        <v>4318</v>
      </c>
      <c r="G1515" s="33" t="s">
        <v>64</v>
      </c>
      <c r="H1515" s="52">
        <v>0.71950000000000003</v>
      </c>
      <c r="I1515" s="35">
        <f>ROUND((Reference!B$16*List!$H1515)+Reference!B$17,0)</f>
        <v>886</v>
      </c>
      <c r="J1515" s="35">
        <f>ROUND((Reference!C$16*List!$H1515)+Reference!C$17,0)</f>
        <v>1321</v>
      </c>
      <c r="K1515" s="35">
        <f>ROUND((Reference!D$16*List!$H1515)+Reference!D$17,0)</f>
        <v>1583</v>
      </c>
      <c r="L1515" s="35">
        <f>ROUND((Reference!E$16*List!$H1515)+Reference!E$17,0)</f>
        <v>1957</v>
      </c>
      <c r="M1515" s="35">
        <f>ROUND((Reference!F$16*List!$H1515)+Reference!F$17,0)</f>
        <v>2039</v>
      </c>
      <c r="N1515" s="35">
        <f>ROUND((Reference!G$16*List!$H1515)+Reference!G$17,0)</f>
        <v>2308</v>
      </c>
      <c r="O1515" s="35">
        <f>ROUND((Reference!H$16*List!$H1515)+Reference!H$17,0)</f>
        <v>2396</v>
      </c>
      <c r="P1515" s="35">
        <f>ROUND((Reference!I$16*List!$H1515)+Reference!I$17,0)</f>
        <v>2491</v>
      </c>
      <c r="Q1515" s="35">
        <f>ROUND((Reference!J$16*List!$H1515)+Reference!J$17,0)</f>
        <v>2884</v>
      </c>
      <c r="R1515" s="35">
        <f>ROUND((Reference!K$16*List!$H1515)+Reference!K$17,0)</f>
        <v>2975</v>
      </c>
      <c r="S1515" s="35">
        <f>ROUND((Reference!L$16*List!$H1515)+Reference!L$17,0)</f>
        <v>3210</v>
      </c>
      <c r="T1515" s="35">
        <f>ROUND((Reference!M$16*List!$H1515)+Reference!M$17,0)</f>
        <v>3834</v>
      </c>
      <c r="U1515" s="35">
        <f>ROUND((Reference!N$16*List!$H1515)+Reference!N$17,0)</f>
        <v>15469</v>
      </c>
      <c r="V1515" s="36">
        <f>ROUND((Reference!O$16*List!$H1515)+Reference!O$17,0)</f>
        <v>575</v>
      </c>
      <c r="W1515" s="36">
        <f>ROUND((Reference!P$16*List!$H1515)+Reference!P$17,0)</f>
        <v>810</v>
      </c>
      <c r="X1515" s="36">
        <f>ROUND((Reference!Q$16*List!$H1515)+Reference!Q$17,0)</f>
        <v>405</v>
      </c>
      <c r="Y1515" s="37"/>
      <c r="Z1515" s="4" t="str">
        <f t="shared" si="47"/>
        <v>WAYNE, Mississippi</v>
      </c>
      <c r="AA1515" s="50" t="s">
        <v>2044</v>
      </c>
      <c r="AB1515" s="38" t="s">
        <v>54</v>
      </c>
      <c r="AC1515" s="43" t="s">
        <v>4318</v>
      </c>
      <c r="AD1515" s="45"/>
      <c r="AE1515">
        <f t="shared" si="48"/>
        <v>0.71950000000000003</v>
      </c>
    </row>
    <row r="1516" spans="1:31" x14ac:dyDescent="0.35">
      <c r="A1516" s="28" t="s">
        <v>4504</v>
      </c>
      <c r="B1516" s="48" t="s">
        <v>4505</v>
      </c>
      <c r="C1516" s="51">
        <v>99925</v>
      </c>
      <c r="D1516" s="30" t="s">
        <v>152</v>
      </c>
      <c r="E1516" s="38" t="s">
        <v>2047</v>
      </c>
      <c r="F1516" s="55" t="s">
        <v>4318</v>
      </c>
      <c r="G1516" s="33" t="s">
        <v>64</v>
      </c>
      <c r="H1516" s="52">
        <v>0.71950000000000003</v>
      </c>
      <c r="I1516" s="35">
        <f>ROUND((Reference!B$16*List!$H1516)+Reference!B$17,0)</f>
        <v>886</v>
      </c>
      <c r="J1516" s="35">
        <f>ROUND((Reference!C$16*List!$H1516)+Reference!C$17,0)</f>
        <v>1321</v>
      </c>
      <c r="K1516" s="35">
        <f>ROUND((Reference!D$16*List!$H1516)+Reference!D$17,0)</f>
        <v>1583</v>
      </c>
      <c r="L1516" s="35">
        <f>ROUND((Reference!E$16*List!$H1516)+Reference!E$17,0)</f>
        <v>1957</v>
      </c>
      <c r="M1516" s="35">
        <f>ROUND((Reference!F$16*List!$H1516)+Reference!F$17,0)</f>
        <v>2039</v>
      </c>
      <c r="N1516" s="35">
        <f>ROUND((Reference!G$16*List!$H1516)+Reference!G$17,0)</f>
        <v>2308</v>
      </c>
      <c r="O1516" s="35">
        <f>ROUND((Reference!H$16*List!$H1516)+Reference!H$17,0)</f>
        <v>2396</v>
      </c>
      <c r="P1516" s="35">
        <f>ROUND((Reference!I$16*List!$H1516)+Reference!I$17,0)</f>
        <v>2491</v>
      </c>
      <c r="Q1516" s="35">
        <f>ROUND((Reference!J$16*List!$H1516)+Reference!J$17,0)</f>
        <v>2884</v>
      </c>
      <c r="R1516" s="35">
        <f>ROUND((Reference!K$16*List!$H1516)+Reference!K$17,0)</f>
        <v>2975</v>
      </c>
      <c r="S1516" s="35">
        <f>ROUND((Reference!L$16*List!$H1516)+Reference!L$17,0)</f>
        <v>3210</v>
      </c>
      <c r="T1516" s="35">
        <f>ROUND((Reference!M$16*List!$H1516)+Reference!M$17,0)</f>
        <v>3834</v>
      </c>
      <c r="U1516" s="35">
        <f>ROUND((Reference!N$16*List!$H1516)+Reference!N$17,0)</f>
        <v>15469</v>
      </c>
      <c r="V1516" s="36">
        <f>ROUND((Reference!O$16*List!$H1516)+Reference!O$17,0)</f>
        <v>575</v>
      </c>
      <c r="W1516" s="36">
        <f>ROUND((Reference!P$16*List!$H1516)+Reference!P$17,0)</f>
        <v>810</v>
      </c>
      <c r="X1516" s="36">
        <f>ROUND((Reference!Q$16*List!$H1516)+Reference!Q$17,0)</f>
        <v>405</v>
      </c>
      <c r="Y1516" s="37"/>
      <c r="Z1516" s="4" t="str">
        <f t="shared" si="47"/>
        <v>WEBSTER, Mississippi</v>
      </c>
      <c r="AA1516" s="50" t="s">
        <v>2047</v>
      </c>
      <c r="AB1516" s="38" t="s">
        <v>54</v>
      </c>
      <c r="AC1516" s="43" t="s">
        <v>4318</v>
      </c>
      <c r="AD1516" s="45"/>
      <c r="AE1516">
        <f t="shared" si="48"/>
        <v>0.71950000000000003</v>
      </c>
    </row>
    <row r="1517" spans="1:31" x14ac:dyDescent="0.35">
      <c r="A1517" s="28" t="s">
        <v>4506</v>
      </c>
      <c r="B1517" s="48" t="s">
        <v>4507</v>
      </c>
      <c r="C1517" s="49">
        <v>99925</v>
      </c>
      <c r="D1517" s="30" t="s">
        <v>152</v>
      </c>
      <c r="E1517" s="50" t="s">
        <v>2063</v>
      </c>
      <c r="F1517" s="55" t="s">
        <v>4318</v>
      </c>
      <c r="G1517" s="33" t="s">
        <v>64</v>
      </c>
      <c r="H1517" s="52">
        <v>0.71950000000000003</v>
      </c>
      <c r="I1517" s="35">
        <f>ROUND((Reference!B$16*List!$H1517)+Reference!B$17,0)</f>
        <v>886</v>
      </c>
      <c r="J1517" s="35">
        <f>ROUND((Reference!C$16*List!$H1517)+Reference!C$17,0)</f>
        <v>1321</v>
      </c>
      <c r="K1517" s="35">
        <f>ROUND((Reference!D$16*List!$H1517)+Reference!D$17,0)</f>
        <v>1583</v>
      </c>
      <c r="L1517" s="35">
        <f>ROUND((Reference!E$16*List!$H1517)+Reference!E$17,0)</f>
        <v>1957</v>
      </c>
      <c r="M1517" s="35">
        <f>ROUND((Reference!F$16*List!$H1517)+Reference!F$17,0)</f>
        <v>2039</v>
      </c>
      <c r="N1517" s="35">
        <f>ROUND((Reference!G$16*List!$H1517)+Reference!G$17,0)</f>
        <v>2308</v>
      </c>
      <c r="O1517" s="35">
        <f>ROUND((Reference!H$16*List!$H1517)+Reference!H$17,0)</f>
        <v>2396</v>
      </c>
      <c r="P1517" s="35">
        <f>ROUND((Reference!I$16*List!$H1517)+Reference!I$17,0)</f>
        <v>2491</v>
      </c>
      <c r="Q1517" s="35">
        <f>ROUND((Reference!J$16*List!$H1517)+Reference!J$17,0)</f>
        <v>2884</v>
      </c>
      <c r="R1517" s="35">
        <f>ROUND((Reference!K$16*List!$H1517)+Reference!K$17,0)</f>
        <v>2975</v>
      </c>
      <c r="S1517" s="35">
        <f>ROUND((Reference!L$16*List!$H1517)+Reference!L$17,0)</f>
        <v>3210</v>
      </c>
      <c r="T1517" s="35">
        <f>ROUND((Reference!M$16*List!$H1517)+Reference!M$17,0)</f>
        <v>3834</v>
      </c>
      <c r="U1517" s="35">
        <f>ROUND((Reference!N$16*List!$H1517)+Reference!N$17,0)</f>
        <v>15469</v>
      </c>
      <c r="V1517" s="36">
        <f>ROUND((Reference!O$16*List!$H1517)+Reference!O$17,0)</f>
        <v>575</v>
      </c>
      <c r="W1517" s="36">
        <f>ROUND((Reference!P$16*List!$H1517)+Reference!P$17,0)</f>
        <v>810</v>
      </c>
      <c r="X1517" s="36">
        <f>ROUND((Reference!Q$16*List!$H1517)+Reference!Q$17,0)</f>
        <v>405</v>
      </c>
      <c r="Y1517" s="37"/>
      <c r="Z1517" s="4" t="str">
        <f t="shared" si="47"/>
        <v>WILKINSON, Mississippi</v>
      </c>
      <c r="AA1517" s="50" t="s">
        <v>2063</v>
      </c>
      <c r="AB1517" s="38" t="s">
        <v>54</v>
      </c>
      <c r="AC1517" s="43" t="s">
        <v>4318</v>
      </c>
      <c r="AD1517" s="45"/>
      <c r="AE1517">
        <f t="shared" si="48"/>
        <v>0.71950000000000003</v>
      </c>
    </row>
    <row r="1518" spans="1:31" x14ac:dyDescent="0.35">
      <c r="A1518" s="28" t="s">
        <v>4508</v>
      </c>
      <c r="B1518" s="48" t="s">
        <v>4509</v>
      </c>
      <c r="C1518" s="49">
        <v>99925</v>
      </c>
      <c r="D1518" s="30" t="s">
        <v>152</v>
      </c>
      <c r="E1518" s="50" t="s">
        <v>330</v>
      </c>
      <c r="F1518" s="55" t="s">
        <v>4318</v>
      </c>
      <c r="G1518" s="33" t="s">
        <v>64</v>
      </c>
      <c r="H1518" s="52">
        <v>0.71950000000000003</v>
      </c>
      <c r="I1518" s="35">
        <f>ROUND((Reference!B$16*List!$H1518)+Reference!B$17,0)</f>
        <v>886</v>
      </c>
      <c r="J1518" s="35">
        <f>ROUND((Reference!C$16*List!$H1518)+Reference!C$17,0)</f>
        <v>1321</v>
      </c>
      <c r="K1518" s="35">
        <f>ROUND((Reference!D$16*List!$H1518)+Reference!D$17,0)</f>
        <v>1583</v>
      </c>
      <c r="L1518" s="35">
        <f>ROUND((Reference!E$16*List!$H1518)+Reference!E$17,0)</f>
        <v>1957</v>
      </c>
      <c r="M1518" s="35">
        <f>ROUND((Reference!F$16*List!$H1518)+Reference!F$17,0)</f>
        <v>2039</v>
      </c>
      <c r="N1518" s="35">
        <f>ROUND((Reference!G$16*List!$H1518)+Reference!G$17,0)</f>
        <v>2308</v>
      </c>
      <c r="O1518" s="35">
        <f>ROUND((Reference!H$16*List!$H1518)+Reference!H$17,0)</f>
        <v>2396</v>
      </c>
      <c r="P1518" s="35">
        <f>ROUND((Reference!I$16*List!$H1518)+Reference!I$17,0)</f>
        <v>2491</v>
      </c>
      <c r="Q1518" s="35">
        <f>ROUND((Reference!J$16*List!$H1518)+Reference!J$17,0)</f>
        <v>2884</v>
      </c>
      <c r="R1518" s="35">
        <f>ROUND((Reference!K$16*List!$H1518)+Reference!K$17,0)</f>
        <v>2975</v>
      </c>
      <c r="S1518" s="35">
        <f>ROUND((Reference!L$16*List!$H1518)+Reference!L$17,0)</f>
        <v>3210</v>
      </c>
      <c r="T1518" s="35">
        <f>ROUND((Reference!M$16*List!$H1518)+Reference!M$17,0)</f>
        <v>3834</v>
      </c>
      <c r="U1518" s="35">
        <f>ROUND((Reference!N$16*List!$H1518)+Reference!N$17,0)</f>
        <v>15469</v>
      </c>
      <c r="V1518" s="36">
        <f>ROUND((Reference!O$16*List!$H1518)+Reference!O$17,0)</f>
        <v>575</v>
      </c>
      <c r="W1518" s="36">
        <f>ROUND((Reference!P$16*List!$H1518)+Reference!P$17,0)</f>
        <v>810</v>
      </c>
      <c r="X1518" s="36">
        <f>ROUND((Reference!Q$16*List!$H1518)+Reference!Q$17,0)</f>
        <v>405</v>
      </c>
      <c r="Y1518" s="37"/>
      <c r="Z1518" s="4" t="str">
        <f t="shared" si="47"/>
        <v>WINSTON, Mississippi</v>
      </c>
      <c r="AA1518" s="50" t="s">
        <v>330</v>
      </c>
      <c r="AB1518" s="38" t="s">
        <v>54</v>
      </c>
      <c r="AC1518" s="43" t="s">
        <v>4318</v>
      </c>
      <c r="AD1518" s="45"/>
      <c r="AE1518">
        <f t="shared" si="48"/>
        <v>0.71950000000000003</v>
      </c>
    </row>
    <row r="1519" spans="1:31" x14ac:dyDescent="0.35">
      <c r="A1519" s="28" t="s">
        <v>4510</v>
      </c>
      <c r="B1519" s="48" t="s">
        <v>4511</v>
      </c>
      <c r="C1519" s="51">
        <v>99925</v>
      </c>
      <c r="D1519" s="30" t="s">
        <v>152</v>
      </c>
      <c r="E1519" s="38" t="s">
        <v>4512</v>
      </c>
      <c r="F1519" s="55" t="s">
        <v>4318</v>
      </c>
      <c r="G1519" s="33" t="s">
        <v>64</v>
      </c>
      <c r="H1519" s="34">
        <v>0.71950000000000003</v>
      </c>
      <c r="I1519" s="35">
        <f>ROUND((Reference!B$16*List!$H1519)+Reference!B$17,0)</f>
        <v>886</v>
      </c>
      <c r="J1519" s="35">
        <f>ROUND((Reference!C$16*List!$H1519)+Reference!C$17,0)</f>
        <v>1321</v>
      </c>
      <c r="K1519" s="35">
        <f>ROUND((Reference!D$16*List!$H1519)+Reference!D$17,0)</f>
        <v>1583</v>
      </c>
      <c r="L1519" s="35">
        <f>ROUND((Reference!E$16*List!$H1519)+Reference!E$17,0)</f>
        <v>1957</v>
      </c>
      <c r="M1519" s="35">
        <f>ROUND((Reference!F$16*List!$H1519)+Reference!F$17,0)</f>
        <v>2039</v>
      </c>
      <c r="N1519" s="35">
        <f>ROUND((Reference!G$16*List!$H1519)+Reference!G$17,0)</f>
        <v>2308</v>
      </c>
      <c r="O1519" s="35">
        <f>ROUND((Reference!H$16*List!$H1519)+Reference!H$17,0)</f>
        <v>2396</v>
      </c>
      <c r="P1519" s="35">
        <f>ROUND((Reference!I$16*List!$H1519)+Reference!I$17,0)</f>
        <v>2491</v>
      </c>
      <c r="Q1519" s="35">
        <f>ROUND((Reference!J$16*List!$H1519)+Reference!J$17,0)</f>
        <v>2884</v>
      </c>
      <c r="R1519" s="35">
        <f>ROUND((Reference!K$16*List!$H1519)+Reference!K$17,0)</f>
        <v>2975</v>
      </c>
      <c r="S1519" s="35">
        <f>ROUND((Reference!L$16*List!$H1519)+Reference!L$17,0)</f>
        <v>3210</v>
      </c>
      <c r="T1519" s="35">
        <f>ROUND((Reference!M$16*List!$H1519)+Reference!M$17,0)</f>
        <v>3834</v>
      </c>
      <c r="U1519" s="35">
        <f>ROUND((Reference!N$16*List!$H1519)+Reference!N$17,0)</f>
        <v>15469</v>
      </c>
      <c r="V1519" s="36">
        <f>ROUND((Reference!O$16*List!$H1519)+Reference!O$17,0)</f>
        <v>575</v>
      </c>
      <c r="W1519" s="36">
        <f>ROUND((Reference!P$16*List!$H1519)+Reference!P$17,0)</f>
        <v>810</v>
      </c>
      <c r="X1519" s="36">
        <f>ROUND((Reference!Q$16*List!$H1519)+Reference!Q$17,0)</f>
        <v>405</v>
      </c>
      <c r="Y1519" s="37"/>
      <c r="Z1519" s="4" t="str">
        <f t="shared" si="47"/>
        <v>YALOBUSHA, Mississippi</v>
      </c>
      <c r="AA1519" s="38" t="s">
        <v>4512</v>
      </c>
      <c r="AB1519" s="38" t="s">
        <v>54</v>
      </c>
      <c r="AC1519" s="32" t="s">
        <v>4318</v>
      </c>
      <c r="AD1519" s="39"/>
      <c r="AE1519">
        <f t="shared" si="48"/>
        <v>0.71950000000000003</v>
      </c>
    </row>
    <row r="1520" spans="1:31" x14ac:dyDescent="0.35">
      <c r="A1520" s="28" t="s">
        <v>4513</v>
      </c>
      <c r="B1520" s="48" t="s">
        <v>4514</v>
      </c>
      <c r="C1520" s="49">
        <v>27140</v>
      </c>
      <c r="D1520" s="30" t="s">
        <v>956</v>
      </c>
      <c r="E1520" s="50" t="s">
        <v>4515</v>
      </c>
      <c r="F1520" s="54" t="s">
        <v>4318</v>
      </c>
      <c r="G1520" s="33" t="s">
        <v>53</v>
      </c>
      <c r="H1520" s="52">
        <v>0.84320000000000006</v>
      </c>
      <c r="I1520" s="35">
        <f>ROUND((Reference!B$16*List!$H1520)+Reference!B$17,0)</f>
        <v>992</v>
      </c>
      <c r="J1520" s="35">
        <f>ROUND((Reference!C$16*List!$H1520)+Reference!C$17,0)</f>
        <v>1479</v>
      </c>
      <c r="K1520" s="35">
        <f>ROUND((Reference!D$16*List!$H1520)+Reference!D$17,0)</f>
        <v>1773</v>
      </c>
      <c r="L1520" s="35">
        <f>ROUND((Reference!E$16*List!$H1520)+Reference!E$17,0)</f>
        <v>2191</v>
      </c>
      <c r="M1520" s="35">
        <f>ROUND((Reference!F$16*List!$H1520)+Reference!F$17,0)</f>
        <v>2283</v>
      </c>
      <c r="N1520" s="35">
        <f>ROUND((Reference!G$16*List!$H1520)+Reference!G$17,0)</f>
        <v>2584</v>
      </c>
      <c r="O1520" s="35">
        <f>ROUND((Reference!H$16*List!$H1520)+Reference!H$17,0)</f>
        <v>2683</v>
      </c>
      <c r="P1520" s="35">
        <f>ROUND((Reference!I$16*List!$H1520)+Reference!I$17,0)</f>
        <v>2789</v>
      </c>
      <c r="Q1520" s="35">
        <f>ROUND((Reference!J$16*List!$H1520)+Reference!J$17,0)</f>
        <v>3229</v>
      </c>
      <c r="R1520" s="35">
        <f>ROUND((Reference!K$16*List!$H1520)+Reference!K$17,0)</f>
        <v>3331</v>
      </c>
      <c r="S1520" s="35">
        <f>ROUND((Reference!L$16*List!$H1520)+Reference!L$17,0)</f>
        <v>3594</v>
      </c>
      <c r="T1520" s="35">
        <f>ROUND((Reference!M$16*List!$H1520)+Reference!M$17,0)</f>
        <v>4293</v>
      </c>
      <c r="U1520" s="35">
        <f>ROUND((Reference!N$16*List!$H1520)+Reference!N$17,0)</f>
        <v>17321</v>
      </c>
      <c r="V1520" s="36">
        <f>ROUND((Reference!O$16*List!$H1520)+Reference!O$17,0)</f>
        <v>644</v>
      </c>
      <c r="W1520" s="36">
        <f>ROUND((Reference!P$16*List!$H1520)+Reference!P$17,0)</f>
        <v>907</v>
      </c>
      <c r="X1520" s="36">
        <f>ROUND((Reference!Q$16*List!$H1520)+Reference!Q$17,0)</f>
        <v>454</v>
      </c>
      <c r="Y1520" s="37"/>
      <c r="Z1520" s="4" t="str">
        <f t="shared" si="47"/>
        <v>YAZOO, Mississippi</v>
      </c>
      <c r="AA1520" s="50" t="s">
        <v>4515</v>
      </c>
      <c r="AB1520" s="38" t="s">
        <v>54</v>
      </c>
      <c r="AC1520" s="43" t="s">
        <v>4318</v>
      </c>
      <c r="AD1520" s="45"/>
      <c r="AE1520">
        <f t="shared" si="48"/>
        <v>0.84320000000000006</v>
      </c>
    </row>
    <row r="1521" spans="1:31" x14ac:dyDescent="0.35">
      <c r="A1521" s="28" t="s">
        <v>4516</v>
      </c>
      <c r="B1521" s="48" t="s">
        <v>4517</v>
      </c>
      <c r="C1521" s="51">
        <v>99925</v>
      </c>
      <c r="D1521" s="30" t="s">
        <v>152</v>
      </c>
      <c r="E1521" s="38" t="s">
        <v>334</v>
      </c>
      <c r="F1521" s="54" t="s">
        <v>4318</v>
      </c>
      <c r="G1521" s="33" t="s">
        <v>64</v>
      </c>
      <c r="H1521" s="34">
        <v>0.71950000000000003</v>
      </c>
      <c r="I1521" s="35">
        <f>ROUND((Reference!B$16*List!$H1521)+Reference!B$17,0)</f>
        <v>886</v>
      </c>
      <c r="J1521" s="35">
        <f>ROUND((Reference!C$16*List!$H1521)+Reference!C$17,0)</f>
        <v>1321</v>
      </c>
      <c r="K1521" s="35">
        <f>ROUND((Reference!D$16*List!$H1521)+Reference!D$17,0)</f>
        <v>1583</v>
      </c>
      <c r="L1521" s="35">
        <f>ROUND((Reference!E$16*List!$H1521)+Reference!E$17,0)</f>
        <v>1957</v>
      </c>
      <c r="M1521" s="35">
        <f>ROUND((Reference!F$16*List!$H1521)+Reference!F$17,0)</f>
        <v>2039</v>
      </c>
      <c r="N1521" s="35">
        <f>ROUND((Reference!G$16*List!$H1521)+Reference!G$17,0)</f>
        <v>2308</v>
      </c>
      <c r="O1521" s="35">
        <f>ROUND((Reference!H$16*List!$H1521)+Reference!H$17,0)</f>
        <v>2396</v>
      </c>
      <c r="P1521" s="35">
        <f>ROUND((Reference!I$16*List!$H1521)+Reference!I$17,0)</f>
        <v>2491</v>
      </c>
      <c r="Q1521" s="35">
        <f>ROUND((Reference!J$16*List!$H1521)+Reference!J$17,0)</f>
        <v>2884</v>
      </c>
      <c r="R1521" s="35">
        <f>ROUND((Reference!K$16*List!$H1521)+Reference!K$17,0)</f>
        <v>2975</v>
      </c>
      <c r="S1521" s="35">
        <f>ROUND((Reference!L$16*List!$H1521)+Reference!L$17,0)</f>
        <v>3210</v>
      </c>
      <c r="T1521" s="35">
        <f>ROUND((Reference!M$16*List!$H1521)+Reference!M$17,0)</f>
        <v>3834</v>
      </c>
      <c r="U1521" s="35">
        <f>ROUND((Reference!N$16*List!$H1521)+Reference!N$17,0)</f>
        <v>15469</v>
      </c>
      <c r="V1521" s="36">
        <f>ROUND((Reference!O$16*List!$H1521)+Reference!O$17,0)</f>
        <v>575</v>
      </c>
      <c r="W1521" s="36">
        <f>ROUND((Reference!P$16*List!$H1521)+Reference!P$17,0)</f>
        <v>810</v>
      </c>
      <c r="X1521" s="36">
        <f>ROUND((Reference!Q$16*List!$H1521)+Reference!Q$17,0)</f>
        <v>405</v>
      </c>
      <c r="Y1521" s="37"/>
      <c r="Z1521" s="4" t="str">
        <f t="shared" si="47"/>
        <v>STATEWIDE, Mississippi</v>
      </c>
      <c r="AA1521" s="38" t="s">
        <v>334</v>
      </c>
      <c r="AB1521" s="38" t="s">
        <v>54</v>
      </c>
      <c r="AC1521" s="32" t="s">
        <v>4318</v>
      </c>
      <c r="AD1521" s="39"/>
      <c r="AE1521">
        <f t="shared" si="48"/>
        <v>0.71950000000000003</v>
      </c>
    </row>
    <row r="1522" spans="1:31" x14ac:dyDescent="0.35">
      <c r="A1522" s="28" t="s">
        <v>4518</v>
      </c>
      <c r="B1522" s="48" t="s">
        <v>4519</v>
      </c>
      <c r="C1522" s="51">
        <v>99926</v>
      </c>
      <c r="D1522" s="30" t="s">
        <v>156</v>
      </c>
      <c r="E1522" s="38" t="s">
        <v>2697</v>
      </c>
      <c r="F1522" s="55" t="s">
        <v>4520</v>
      </c>
      <c r="G1522" s="33" t="s">
        <v>64</v>
      </c>
      <c r="H1522" s="52">
        <v>0.78650000000000009</v>
      </c>
      <c r="I1522" s="35">
        <f>ROUND((Reference!B$16*List!$H1522)+Reference!B$17,0)</f>
        <v>943</v>
      </c>
      <c r="J1522" s="35">
        <f>ROUND((Reference!C$16*List!$H1522)+Reference!C$17,0)</f>
        <v>1407</v>
      </c>
      <c r="K1522" s="35">
        <f>ROUND((Reference!D$16*List!$H1522)+Reference!D$17,0)</f>
        <v>1686</v>
      </c>
      <c r="L1522" s="35">
        <f>ROUND((Reference!E$16*List!$H1522)+Reference!E$17,0)</f>
        <v>2084</v>
      </c>
      <c r="M1522" s="35">
        <f>ROUND((Reference!F$16*List!$H1522)+Reference!F$17,0)</f>
        <v>2171</v>
      </c>
      <c r="N1522" s="35">
        <f>ROUND((Reference!G$16*List!$H1522)+Reference!G$17,0)</f>
        <v>2458</v>
      </c>
      <c r="O1522" s="35">
        <f>ROUND((Reference!H$16*List!$H1522)+Reference!H$17,0)</f>
        <v>2552</v>
      </c>
      <c r="P1522" s="35">
        <f>ROUND((Reference!I$16*List!$H1522)+Reference!I$17,0)</f>
        <v>2652</v>
      </c>
      <c r="Q1522" s="35">
        <f>ROUND((Reference!J$16*List!$H1522)+Reference!J$17,0)</f>
        <v>3071</v>
      </c>
      <c r="R1522" s="35">
        <f>ROUND((Reference!K$16*List!$H1522)+Reference!K$17,0)</f>
        <v>3168</v>
      </c>
      <c r="S1522" s="35">
        <f>ROUND((Reference!L$16*List!$H1522)+Reference!L$17,0)</f>
        <v>3418</v>
      </c>
      <c r="T1522" s="35">
        <f>ROUND((Reference!M$16*List!$H1522)+Reference!M$17,0)</f>
        <v>4082</v>
      </c>
      <c r="U1522" s="35">
        <f>ROUND((Reference!N$16*List!$H1522)+Reference!N$17,0)</f>
        <v>16472</v>
      </c>
      <c r="V1522" s="36">
        <f>ROUND((Reference!O$16*List!$H1522)+Reference!O$17,0)</f>
        <v>612</v>
      </c>
      <c r="W1522" s="36">
        <f>ROUND((Reference!P$16*List!$H1522)+Reference!P$17,0)</f>
        <v>863</v>
      </c>
      <c r="X1522" s="36">
        <f>ROUND((Reference!Q$16*List!$H1522)+Reference!Q$17,0)</f>
        <v>431</v>
      </c>
      <c r="Y1522" s="37"/>
      <c r="Z1522" s="4" t="str">
        <f t="shared" si="47"/>
        <v>ADAIR, Missouri</v>
      </c>
      <c r="AA1522" s="50" t="s">
        <v>2697</v>
      </c>
      <c r="AB1522" s="38" t="s">
        <v>54</v>
      </c>
      <c r="AC1522" s="43" t="s">
        <v>4520</v>
      </c>
      <c r="AD1522" s="45"/>
      <c r="AE1522">
        <f t="shared" si="48"/>
        <v>0.78650000000000009</v>
      </c>
    </row>
    <row r="1523" spans="1:31" x14ac:dyDescent="0.35">
      <c r="A1523" s="28" t="s">
        <v>4521</v>
      </c>
      <c r="B1523" s="48" t="s">
        <v>4522</v>
      </c>
      <c r="C1523" s="51">
        <v>41140</v>
      </c>
      <c r="D1523" s="30" t="s">
        <v>1513</v>
      </c>
      <c r="E1523" s="38" t="s">
        <v>4523</v>
      </c>
      <c r="F1523" s="54" t="s">
        <v>4520</v>
      </c>
      <c r="G1523" s="33" t="s">
        <v>53</v>
      </c>
      <c r="H1523" s="52">
        <v>0.8983000000000001</v>
      </c>
      <c r="I1523" s="35">
        <f>ROUND((Reference!B$16*List!$H1523)+Reference!B$17,0)</f>
        <v>1039</v>
      </c>
      <c r="J1523" s="35">
        <f>ROUND((Reference!C$16*List!$H1523)+Reference!C$17,0)</f>
        <v>1550</v>
      </c>
      <c r="K1523" s="35">
        <f>ROUND((Reference!D$16*List!$H1523)+Reference!D$17,0)</f>
        <v>1857</v>
      </c>
      <c r="L1523" s="35">
        <f>ROUND((Reference!E$16*List!$H1523)+Reference!E$17,0)</f>
        <v>2296</v>
      </c>
      <c r="M1523" s="35">
        <f>ROUND((Reference!F$16*List!$H1523)+Reference!F$17,0)</f>
        <v>2392</v>
      </c>
      <c r="N1523" s="35">
        <f>ROUND((Reference!G$16*List!$H1523)+Reference!G$17,0)</f>
        <v>2707</v>
      </c>
      <c r="O1523" s="35">
        <f>ROUND((Reference!H$16*List!$H1523)+Reference!H$17,0)</f>
        <v>2811</v>
      </c>
      <c r="P1523" s="35">
        <f>ROUND((Reference!I$16*List!$H1523)+Reference!I$17,0)</f>
        <v>2921</v>
      </c>
      <c r="Q1523" s="35">
        <f>ROUND((Reference!J$16*List!$H1523)+Reference!J$17,0)</f>
        <v>3383</v>
      </c>
      <c r="R1523" s="35">
        <f>ROUND((Reference!K$16*List!$H1523)+Reference!K$17,0)</f>
        <v>3490</v>
      </c>
      <c r="S1523" s="35">
        <f>ROUND((Reference!L$16*List!$H1523)+Reference!L$17,0)</f>
        <v>3765</v>
      </c>
      <c r="T1523" s="35">
        <f>ROUND((Reference!M$16*List!$H1523)+Reference!M$17,0)</f>
        <v>4497</v>
      </c>
      <c r="U1523" s="35">
        <f>ROUND((Reference!N$16*List!$H1523)+Reference!N$17,0)</f>
        <v>18145</v>
      </c>
      <c r="V1523" s="36">
        <f>ROUND((Reference!O$16*List!$H1523)+Reference!O$17,0)</f>
        <v>675</v>
      </c>
      <c r="W1523" s="36">
        <f>ROUND((Reference!P$16*List!$H1523)+Reference!P$17,0)</f>
        <v>950</v>
      </c>
      <c r="X1523" s="36">
        <f>ROUND((Reference!Q$16*List!$H1523)+Reference!Q$17,0)</f>
        <v>475</v>
      </c>
      <c r="Y1523" s="37"/>
      <c r="Z1523" s="4" t="str">
        <f t="shared" si="47"/>
        <v>ANDREW, Missouri</v>
      </c>
      <c r="AA1523" s="50" t="s">
        <v>4523</v>
      </c>
      <c r="AB1523" s="38" t="s">
        <v>54</v>
      </c>
      <c r="AC1523" s="43" t="s">
        <v>4520</v>
      </c>
      <c r="AD1523" s="45"/>
      <c r="AE1523">
        <f t="shared" si="48"/>
        <v>0.8983000000000001</v>
      </c>
    </row>
    <row r="1524" spans="1:31" x14ac:dyDescent="0.35">
      <c r="A1524" s="28" t="s">
        <v>4524</v>
      </c>
      <c r="B1524" s="48" t="s">
        <v>4525</v>
      </c>
      <c r="C1524" s="49">
        <v>99926</v>
      </c>
      <c r="D1524" s="30" t="s">
        <v>156</v>
      </c>
      <c r="E1524" s="50" t="s">
        <v>2948</v>
      </c>
      <c r="F1524" s="55" t="s">
        <v>4520</v>
      </c>
      <c r="G1524" s="33" t="s">
        <v>64</v>
      </c>
      <c r="H1524" s="52">
        <v>0.78650000000000009</v>
      </c>
      <c r="I1524" s="35">
        <f>ROUND((Reference!B$16*List!$H1524)+Reference!B$17,0)</f>
        <v>943</v>
      </c>
      <c r="J1524" s="35">
        <f>ROUND((Reference!C$16*List!$H1524)+Reference!C$17,0)</f>
        <v>1407</v>
      </c>
      <c r="K1524" s="35">
        <f>ROUND((Reference!D$16*List!$H1524)+Reference!D$17,0)</f>
        <v>1686</v>
      </c>
      <c r="L1524" s="35">
        <f>ROUND((Reference!E$16*List!$H1524)+Reference!E$17,0)</f>
        <v>2084</v>
      </c>
      <c r="M1524" s="35">
        <f>ROUND((Reference!F$16*List!$H1524)+Reference!F$17,0)</f>
        <v>2171</v>
      </c>
      <c r="N1524" s="35">
        <f>ROUND((Reference!G$16*List!$H1524)+Reference!G$17,0)</f>
        <v>2458</v>
      </c>
      <c r="O1524" s="35">
        <f>ROUND((Reference!H$16*List!$H1524)+Reference!H$17,0)</f>
        <v>2552</v>
      </c>
      <c r="P1524" s="35">
        <f>ROUND((Reference!I$16*List!$H1524)+Reference!I$17,0)</f>
        <v>2652</v>
      </c>
      <c r="Q1524" s="35">
        <f>ROUND((Reference!J$16*List!$H1524)+Reference!J$17,0)</f>
        <v>3071</v>
      </c>
      <c r="R1524" s="35">
        <f>ROUND((Reference!K$16*List!$H1524)+Reference!K$17,0)</f>
        <v>3168</v>
      </c>
      <c r="S1524" s="35">
        <f>ROUND((Reference!L$16*List!$H1524)+Reference!L$17,0)</f>
        <v>3418</v>
      </c>
      <c r="T1524" s="35">
        <f>ROUND((Reference!M$16*List!$H1524)+Reference!M$17,0)</f>
        <v>4082</v>
      </c>
      <c r="U1524" s="35">
        <f>ROUND((Reference!N$16*List!$H1524)+Reference!N$17,0)</f>
        <v>16472</v>
      </c>
      <c r="V1524" s="36">
        <f>ROUND((Reference!O$16*List!$H1524)+Reference!O$17,0)</f>
        <v>612</v>
      </c>
      <c r="W1524" s="36">
        <f>ROUND((Reference!P$16*List!$H1524)+Reference!P$17,0)</f>
        <v>863</v>
      </c>
      <c r="X1524" s="36">
        <f>ROUND((Reference!Q$16*List!$H1524)+Reference!Q$17,0)</f>
        <v>431</v>
      </c>
      <c r="Y1524" s="37"/>
      <c r="Z1524" s="4" t="str">
        <f t="shared" si="47"/>
        <v>ATCHISON, Missouri</v>
      </c>
      <c r="AA1524" s="50" t="s">
        <v>2948</v>
      </c>
      <c r="AB1524" s="38" t="s">
        <v>54</v>
      </c>
      <c r="AC1524" s="43" t="s">
        <v>4520</v>
      </c>
      <c r="AD1524" s="45"/>
      <c r="AE1524">
        <f t="shared" si="48"/>
        <v>0.78650000000000009</v>
      </c>
    </row>
    <row r="1525" spans="1:31" x14ac:dyDescent="0.35">
      <c r="A1525" s="28" t="s">
        <v>4526</v>
      </c>
      <c r="B1525" s="48" t="s">
        <v>4527</v>
      </c>
      <c r="C1525" s="49">
        <v>99926</v>
      </c>
      <c r="D1525" s="30" t="s">
        <v>156</v>
      </c>
      <c r="E1525" s="50" t="s">
        <v>4528</v>
      </c>
      <c r="F1525" s="55" t="s">
        <v>4520</v>
      </c>
      <c r="G1525" s="33" t="s">
        <v>64</v>
      </c>
      <c r="H1525" s="52">
        <v>0.78650000000000009</v>
      </c>
      <c r="I1525" s="35">
        <f>ROUND((Reference!B$16*List!$H1525)+Reference!B$17,0)</f>
        <v>943</v>
      </c>
      <c r="J1525" s="35">
        <f>ROUND((Reference!C$16*List!$H1525)+Reference!C$17,0)</f>
        <v>1407</v>
      </c>
      <c r="K1525" s="35">
        <f>ROUND((Reference!D$16*List!$H1525)+Reference!D$17,0)</f>
        <v>1686</v>
      </c>
      <c r="L1525" s="35">
        <f>ROUND((Reference!E$16*List!$H1525)+Reference!E$17,0)</f>
        <v>2084</v>
      </c>
      <c r="M1525" s="35">
        <f>ROUND((Reference!F$16*List!$H1525)+Reference!F$17,0)</f>
        <v>2171</v>
      </c>
      <c r="N1525" s="35">
        <f>ROUND((Reference!G$16*List!$H1525)+Reference!G$17,0)</f>
        <v>2458</v>
      </c>
      <c r="O1525" s="35">
        <f>ROUND((Reference!H$16*List!$H1525)+Reference!H$17,0)</f>
        <v>2552</v>
      </c>
      <c r="P1525" s="35">
        <f>ROUND((Reference!I$16*List!$H1525)+Reference!I$17,0)</f>
        <v>2652</v>
      </c>
      <c r="Q1525" s="35">
        <f>ROUND((Reference!J$16*List!$H1525)+Reference!J$17,0)</f>
        <v>3071</v>
      </c>
      <c r="R1525" s="35">
        <f>ROUND((Reference!K$16*List!$H1525)+Reference!K$17,0)</f>
        <v>3168</v>
      </c>
      <c r="S1525" s="35">
        <f>ROUND((Reference!L$16*List!$H1525)+Reference!L$17,0)</f>
        <v>3418</v>
      </c>
      <c r="T1525" s="35">
        <f>ROUND((Reference!M$16*List!$H1525)+Reference!M$17,0)</f>
        <v>4082</v>
      </c>
      <c r="U1525" s="35">
        <f>ROUND((Reference!N$16*List!$H1525)+Reference!N$17,0)</f>
        <v>16472</v>
      </c>
      <c r="V1525" s="36">
        <f>ROUND((Reference!O$16*List!$H1525)+Reference!O$17,0)</f>
        <v>612</v>
      </c>
      <c r="W1525" s="36">
        <f>ROUND((Reference!P$16*List!$H1525)+Reference!P$17,0)</f>
        <v>863</v>
      </c>
      <c r="X1525" s="36">
        <f>ROUND((Reference!Q$16*List!$H1525)+Reference!Q$17,0)</f>
        <v>431</v>
      </c>
      <c r="Y1525" s="37"/>
      <c r="Z1525" s="4" t="str">
        <f t="shared" si="47"/>
        <v>AUDRAIN, Missouri</v>
      </c>
      <c r="AA1525" s="50" t="s">
        <v>4528</v>
      </c>
      <c r="AB1525" s="38" t="s">
        <v>54</v>
      </c>
      <c r="AC1525" s="43" t="s">
        <v>4520</v>
      </c>
      <c r="AD1525" s="45"/>
      <c r="AE1525">
        <f t="shared" si="48"/>
        <v>0.78650000000000009</v>
      </c>
    </row>
    <row r="1526" spans="1:31" x14ac:dyDescent="0.35">
      <c r="A1526" s="28" t="s">
        <v>4529</v>
      </c>
      <c r="B1526" s="48" t="s">
        <v>4530</v>
      </c>
      <c r="C1526" s="49">
        <v>99926</v>
      </c>
      <c r="D1526" s="30" t="s">
        <v>156</v>
      </c>
      <c r="E1526" s="50" t="s">
        <v>3871</v>
      </c>
      <c r="F1526" s="55" t="s">
        <v>4520</v>
      </c>
      <c r="G1526" s="33" t="s">
        <v>64</v>
      </c>
      <c r="H1526" s="34">
        <v>0.78650000000000009</v>
      </c>
      <c r="I1526" s="35">
        <f>ROUND((Reference!B$16*List!$H1526)+Reference!B$17,0)</f>
        <v>943</v>
      </c>
      <c r="J1526" s="35">
        <f>ROUND((Reference!C$16*List!$H1526)+Reference!C$17,0)</f>
        <v>1407</v>
      </c>
      <c r="K1526" s="35">
        <f>ROUND((Reference!D$16*List!$H1526)+Reference!D$17,0)</f>
        <v>1686</v>
      </c>
      <c r="L1526" s="35">
        <f>ROUND((Reference!E$16*List!$H1526)+Reference!E$17,0)</f>
        <v>2084</v>
      </c>
      <c r="M1526" s="35">
        <f>ROUND((Reference!F$16*List!$H1526)+Reference!F$17,0)</f>
        <v>2171</v>
      </c>
      <c r="N1526" s="35">
        <f>ROUND((Reference!G$16*List!$H1526)+Reference!G$17,0)</f>
        <v>2458</v>
      </c>
      <c r="O1526" s="35">
        <f>ROUND((Reference!H$16*List!$H1526)+Reference!H$17,0)</f>
        <v>2552</v>
      </c>
      <c r="P1526" s="35">
        <f>ROUND((Reference!I$16*List!$H1526)+Reference!I$17,0)</f>
        <v>2652</v>
      </c>
      <c r="Q1526" s="35">
        <f>ROUND((Reference!J$16*List!$H1526)+Reference!J$17,0)</f>
        <v>3071</v>
      </c>
      <c r="R1526" s="35">
        <f>ROUND((Reference!K$16*List!$H1526)+Reference!K$17,0)</f>
        <v>3168</v>
      </c>
      <c r="S1526" s="35">
        <f>ROUND((Reference!L$16*List!$H1526)+Reference!L$17,0)</f>
        <v>3418</v>
      </c>
      <c r="T1526" s="35">
        <f>ROUND((Reference!M$16*List!$H1526)+Reference!M$17,0)</f>
        <v>4082</v>
      </c>
      <c r="U1526" s="35">
        <f>ROUND((Reference!N$16*List!$H1526)+Reference!N$17,0)</f>
        <v>16472</v>
      </c>
      <c r="V1526" s="36">
        <f>ROUND((Reference!O$16*List!$H1526)+Reference!O$17,0)</f>
        <v>612</v>
      </c>
      <c r="W1526" s="36">
        <f>ROUND((Reference!P$16*List!$H1526)+Reference!P$17,0)</f>
        <v>863</v>
      </c>
      <c r="X1526" s="36">
        <f>ROUND((Reference!Q$16*List!$H1526)+Reference!Q$17,0)</f>
        <v>431</v>
      </c>
      <c r="Y1526" s="37"/>
      <c r="Z1526" s="4" t="str">
        <f t="shared" si="47"/>
        <v>BARRY, Missouri</v>
      </c>
      <c r="AA1526" s="38" t="s">
        <v>3871</v>
      </c>
      <c r="AB1526" s="38" t="s">
        <v>54</v>
      </c>
      <c r="AC1526" s="32" t="s">
        <v>4520</v>
      </c>
      <c r="AD1526" s="39"/>
      <c r="AE1526">
        <f t="shared" si="48"/>
        <v>0.78650000000000009</v>
      </c>
    </row>
    <row r="1527" spans="1:31" x14ac:dyDescent="0.35">
      <c r="A1527" s="28" t="s">
        <v>4531</v>
      </c>
      <c r="B1527" s="48" t="s">
        <v>4532</v>
      </c>
      <c r="C1527" s="51">
        <v>99926</v>
      </c>
      <c r="D1527" s="30" t="s">
        <v>156</v>
      </c>
      <c r="E1527" s="38" t="s">
        <v>2954</v>
      </c>
      <c r="F1527" s="55" t="s">
        <v>4520</v>
      </c>
      <c r="G1527" s="33" t="s">
        <v>64</v>
      </c>
      <c r="H1527" s="52">
        <v>0.78650000000000009</v>
      </c>
      <c r="I1527" s="35">
        <f>ROUND((Reference!B$16*List!$H1527)+Reference!B$17,0)</f>
        <v>943</v>
      </c>
      <c r="J1527" s="35">
        <f>ROUND((Reference!C$16*List!$H1527)+Reference!C$17,0)</f>
        <v>1407</v>
      </c>
      <c r="K1527" s="35">
        <f>ROUND((Reference!D$16*List!$H1527)+Reference!D$17,0)</f>
        <v>1686</v>
      </c>
      <c r="L1527" s="35">
        <f>ROUND((Reference!E$16*List!$H1527)+Reference!E$17,0)</f>
        <v>2084</v>
      </c>
      <c r="M1527" s="35">
        <f>ROUND((Reference!F$16*List!$H1527)+Reference!F$17,0)</f>
        <v>2171</v>
      </c>
      <c r="N1527" s="35">
        <f>ROUND((Reference!G$16*List!$H1527)+Reference!G$17,0)</f>
        <v>2458</v>
      </c>
      <c r="O1527" s="35">
        <f>ROUND((Reference!H$16*List!$H1527)+Reference!H$17,0)</f>
        <v>2552</v>
      </c>
      <c r="P1527" s="35">
        <f>ROUND((Reference!I$16*List!$H1527)+Reference!I$17,0)</f>
        <v>2652</v>
      </c>
      <c r="Q1527" s="35">
        <f>ROUND((Reference!J$16*List!$H1527)+Reference!J$17,0)</f>
        <v>3071</v>
      </c>
      <c r="R1527" s="35">
        <f>ROUND((Reference!K$16*List!$H1527)+Reference!K$17,0)</f>
        <v>3168</v>
      </c>
      <c r="S1527" s="35">
        <f>ROUND((Reference!L$16*List!$H1527)+Reference!L$17,0)</f>
        <v>3418</v>
      </c>
      <c r="T1527" s="35">
        <f>ROUND((Reference!M$16*List!$H1527)+Reference!M$17,0)</f>
        <v>4082</v>
      </c>
      <c r="U1527" s="35">
        <f>ROUND((Reference!N$16*List!$H1527)+Reference!N$17,0)</f>
        <v>16472</v>
      </c>
      <c r="V1527" s="36">
        <f>ROUND((Reference!O$16*List!$H1527)+Reference!O$17,0)</f>
        <v>612</v>
      </c>
      <c r="W1527" s="36">
        <f>ROUND((Reference!P$16*List!$H1527)+Reference!P$17,0)</f>
        <v>863</v>
      </c>
      <c r="X1527" s="36">
        <f>ROUND((Reference!Q$16*List!$H1527)+Reference!Q$17,0)</f>
        <v>431</v>
      </c>
      <c r="Y1527" s="37"/>
      <c r="Z1527" s="4" t="str">
        <f t="shared" si="47"/>
        <v>BARTON, Missouri</v>
      </c>
      <c r="AA1527" s="50" t="s">
        <v>2954</v>
      </c>
      <c r="AB1527" s="38" t="s">
        <v>54</v>
      </c>
      <c r="AC1527" s="43" t="s">
        <v>4520</v>
      </c>
      <c r="AD1527" s="45"/>
      <c r="AE1527">
        <f t="shared" si="48"/>
        <v>0.78650000000000009</v>
      </c>
    </row>
    <row r="1528" spans="1:31" x14ac:dyDescent="0.35">
      <c r="A1528" s="28" t="s">
        <v>4533</v>
      </c>
      <c r="B1528" s="48" t="s">
        <v>4534</v>
      </c>
      <c r="C1528" s="49">
        <v>28140</v>
      </c>
      <c r="D1528" s="30" t="s">
        <v>1014</v>
      </c>
      <c r="E1528" s="50" t="s">
        <v>4535</v>
      </c>
      <c r="F1528" s="54" t="s">
        <v>4520</v>
      </c>
      <c r="G1528" s="33" t="s">
        <v>53</v>
      </c>
      <c r="H1528" s="34">
        <v>0.91920000000000002</v>
      </c>
      <c r="I1528" s="35">
        <f>ROUND((Reference!B$16*List!$H1528)+Reference!B$17,0)</f>
        <v>1057</v>
      </c>
      <c r="J1528" s="35">
        <f>ROUND((Reference!C$16*List!$H1528)+Reference!C$17,0)</f>
        <v>1577</v>
      </c>
      <c r="K1528" s="35">
        <f>ROUND((Reference!D$16*List!$H1528)+Reference!D$17,0)</f>
        <v>1889</v>
      </c>
      <c r="L1528" s="35">
        <f>ROUND((Reference!E$16*List!$H1528)+Reference!E$17,0)</f>
        <v>2335</v>
      </c>
      <c r="M1528" s="35">
        <f>ROUND((Reference!F$16*List!$H1528)+Reference!F$17,0)</f>
        <v>2433</v>
      </c>
      <c r="N1528" s="35">
        <f>ROUND((Reference!G$16*List!$H1528)+Reference!G$17,0)</f>
        <v>2754</v>
      </c>
      <c r="O1528" s="35">
        <f>ROUND((Reference!H$16*List!$H1528)+Reference!H$17,0)</f>
        <v>2859</v>
      </c>
      <c r="P1528" s="35">
        <f>ROUND((Reference!I$16*List!$H1528)+Reference!I$17,0)</f>
        <v>2972</v>
      </c>
      <c r="Q1528" s="35">
        <f>ROUND((Reference!J$16*List!$H1528)+Reference!J$17,0)</f>
        <v>3441</v>
      </c>
      <c r="R1528" s="35">
        <f>ROUND((Reference!K$16*List!$H1528)+Reference!K$17,0)</f>
        <v>3550</v>
      </c>
      <c r="S1528" s="35">
        <f>ROUND((Reference!L$16*List!$H1528)+Reference!L$17,0)</f>
        <v>3830</v>
      </c>
      <c r="T1528" s="35">
        <f>ROUND((Reference!M$16*List!$H1528)+Reference!M$17,0)</f>
        <v>4575</v>
      </c>
      <c r="U1528" s="35">
        <f>ROUND((Reference!N$16*List!$H1528)+Reference!N$17,0)</f>
        <v>18458</v>
      </c>
      <c r="V1528" s="36">
        <f>ROUND((Reference!O$16*List!$H1528)+Reference!O$17,0)</f>
        <v>686</v>
      </c>
      <c r="W1528" s="36">
        <f>ROUND((Reference!P$16*List!$H1528)+Reference!P$17,0)</f>
        <v>967</v>
      </c>
      <c r="X1528" s="36">
        <f>ROUND((Reference!Q$16*List!$H1528)+Reference!Q$17,0)</f>
        <v>483</v>
      </c>
      <c r="Y1528" s="37"/>
      <c r="Z1528" s="4" t="str">
        <f t="shared" si="47"/>
        <v>BATES, Missouri</v>
      </c>
      <c r="AA1528" s="38" t="s">
        <v>4535</v>
      </c>
      <c r="AB1528" s="38" t="s">
        <v>54</v>
      </c>
      <c r="AC1528" s="32" t="s">
        <v>4520</v>
      </c>
      <c r="AD1528" s="39"/>
      <c r="AE1528">
        <f t="shared" si="48"/>
        <v>0.91920000000000002</v>
      </c>
    </row>
    <row r="1529" spans="1:31" x14ac:dyDescent="0.35">
      <c r="A1529" s="28" t="s">
        <v>4536</v>
      </c>
      <c r="B1529" s="48" t="s">
        <v>4537</v>
      </c>
      <c r="C1529" s="51">
        <v>99926</v>
      </c>
      <c r="D1529" s="30" t="s">
        <v>156</v>
      </c>
      <c r="E1529" s="38" t="s">
        <v>512</v>
      </c>
      <c r="F1529" s="55" t="s">
        <v>4520</v>
      </c>
      <c r="G1529" s="33" t="s">
        <v>64</v>
      </c>
      <c r="H1529" s="34">
        <v>0.78650000000000009</v>
      </c>
      <c r="I1529" s="35">
        <f>ROUND((Reference!B$16*List!$H1529)+Reference!B$17,0)</f>
        <v>943</v>
      </c>
      <c r="J1529" s="35">
        <f>ROUND((Reference!C$16*List!$H1529)+Reference!C$17,0)</f>
        <v>1407</v>
      </c>
      <c r="K1529" s="35">
        <f>ROUND((Reference!D$16*List!$H1529)+Reference!D$17,0)</f>
        <v>1686</v>
      </c>
      <c r="L1529" s="35">
        <f>ROUND((Reference!E$16*List!$H1529)+Reference!E$17,0)</f>
        <v>2084</v>
      </c>
      <c r="M1529" s="35">
        <f>ROUND((Reference!F$16*List!$H1529)+Reference!F$17,0)</f>
        <v>2171</v>
      </c>
      <c r="N1529" s="35">
        <f>ROUND((Reference!G$16*List!$H1529)+Reference!G$17,0)</f>
        <v>2458</v>
      </c>
      <c r="O1529" s="35">
        <f>ROUND((Reference!H$16*List!$H1529)+Reference!H$17,0)</f>
        <v>2552</v>
      </c>
      <c r="P1529" s="35">
        <f>ROUND((Reference!I$16*List!$H1529)+Reference!I$17,0)</f>
        <v>2652</v>
      </c>
      <c r="Q1529" s="35">
        <f>ROUND((Reference!J$16*List!$H1529)+Reference!J$17,0)</f>
        <v>3071</v>
      </c>
      <c r="R1529" s="35">
        <f>ROUND((Reference!K$16*List!$H1529)+Reference!K$17,0)</f>
        <v>3168</v>
      </c>
      <c r="S1529" s="35">
        <f>ROUND((Reference!L$16*List!$H1529)+Reference!L$17,0)</f>
        <v>3418</v>
      </c>
      <c r="T1529" s="35">
        <f>ROUND((Reference!M$16*List!$H1529)+Reference!M$17,0)</f>
        <v>4082</v>
      </c>
      <c r="U1529" s="35">
        <f>ROUND((Reference!N$16*List!$H1529)+Reference!N$17,0)</f>
        <v>16472</v>
      </c>
      <c r="V1529" s="36">
        <f>ROUND((Reference!O$16*List!$H1529)+Reference!O$17,0)</f>
        <v>612</v>
      </c>
      <c r="W1529" s="36">
        <f>ROUND((Reference!P$16*List!$H1529)+Reference!P$17,0)</f>
        <v>863</v>
      </c>
      <c r="X1529" s="36">
        <f>ROUND((Reference!Q$16*List!$H1529)+Reference!Q$17,0)</f>
        <v>431</v>
      </c>
      <c r="Y1529" s="37"/>
      <c r="Z1529" s="4" t="str">
        <f t="shared" si="47"/>
        <v>BENTON, Missouri</v>
      </c>
      <c r="AA1529" s="38" t="s">
        <v>512</v>
      </c>
      <c r="AB1529" s="38" t="s">
        <v>54</v>
      </c>
      <c r="AC1529" s="32" t="s">
        <v>4520</v>
      </c>
      <c r="AD1529" s="39"/>
      <c r="AE1529">
        <f t="shared" si="48"/>
        <v>0.78650000000000009</v>
      </c>
    </row>
    <row r="1530" spans="1:31" x14ac:dyDescent="0.35">
      <c r="A1530" s="28" t="s">
        <v>4538</v>
      </c>
      <c r="B1530" s="48" t="s">
        <v>4539</v>
      </c>
      <c r="C1530" s="49">
        <v>16020</v>
      </c>
      <c r="D1530" s="30" t="s">
        <v>496</v>
      </c>
      <c r="E1530" s="50" t="s">
        <v>4540</v>
      </c>
      <c r="F1530" s="54" t="s">
        <v>4520</v>
      </c>
      <c r="G1530" s="33" t="s">
        <v>53</v>
      </c>
      <c r="H1530" s="34">
        <v>0.80549999999999999</v>
      </c>
      <c r="I1530" s="35">
        <f>ROUND((Reference!B$16*List!$H1530)+Reference!B$17,0)</f>
        <v>960</v>
      </c>
      <c r="J1530" s="35">
        <f>ROUND((Reference!C$16*List!$H1530)+Reference!C$17,0)</f>
        <v>1431</v>
      </c>
      <c r="K1530" s="35">
        <f>ROUND((Reference!D$16*List!$H1530)+Reference!D$17,0)</f>
        <v>1715</v>
      </c>
      <c r="L1530" s="35">
        <f>ROUND((Reference!E$16*List!$H1530)+Reference!E$17,0)</f>
        <v>2120</v>
      </c>
      <c r="M1530" s="35">
        <f>ROUND((Reference!F$16*List!$H1530)+Reference!F$17,0)</f>
        <v>2208</v>
      </c>
      <c r="N1530" s="35">
        <f>ROUND((Reference!G$16*List!$H1530)+Reference!G$17,0)</f>
        <v>2500</v>
      </c>
      <c r="O1530" s="35">
        <f>ROUND((Reference!H$16*List!$H1530)+Reference!H$17,0)</f>
        <v>2596</v>
      </c>
      <c r="P1530" s="35">
        <f>ROUND((Reference!I$16*List!$H1530)+Reference!I$17,0)</f>
        <v>2698</v>
      </c>
      <c r="Q1530" s="35">
        <f>ROUND((Reference!J$16*List!$H1530)+Reference!J$17,0)</f>
        <v>3124</v>
      </c>
      <c r="R1530" s="35">
        <f>ROUND((Reference!K$16*List!$H1530)+Reference!K$17,0)</f>
        <v>3223</v>
      </c>
      <c r="S1530" s="35">
        <f>ROUND((Reference!L$16*List!$H1530)+Reference!L$17,0)</f>
        <v>3477</v>
      </c>
      <c r="T1530" s="35">
        <f>ROUND((Reference!M$16*List!$H1530)+Reference!M$17,0)</f>
        <v>4153</v>
      </c>
      <c r="U1530" s="35">
        <f>ROUND((Reference!N$16*List!$H1530)+Reference!N$17,0)</f>
        <v>16756</v>
      </c>
      <c r="V1530" s="36">
        <f>ROUND((Reference!O$16*List!$H1530)+Reference!O$17,0)</f>
        <v>623</v>
      </c>
      <c r="W1530" s="36">
        <f>ROUND((Reference!P$16*List!$H1530)+Reference!P$17,0)</f>
        <v>878</v>
      </c>
      <c r="X1530" s="36">
        <f>ROUND((Reference!Q$16*List!$H1530)+Reference!Q$17,0)</f>
        <v>439</v>
      </c>
      <c r="Y1530" s="37"/>
      <c r="Z1530" s="4" t="str">
        <f t="shared" si="47"/>
        <v>BOLLINGER, Missouri</v>
      </c>
      <c r="AA1530" s="38" t="s">
        <v>4540</v>
      </c>
      <c r="AB1530" s="38" t="s">
        <v>54</v>
      </c>
      <c r="AC1530" s="32" t="s">
        <v>4520</v>
      </c>
      <c r="AD1530" s="39"/>
      <c r="AE1530">
        <f t="shared" si="48"/>
        <v>0.80549999999999999</v>
      </c>
    </row>
    <row r="1531" spans="1:31" x14ac:dyDescent="0.35">
      <c r="A1531" s="28" t="s">
        <v>4541</v>
      </c>
      <c r="B1531" s="48" t="s">
        <v>4542</v>
      </c>
      <c r="C1531" s="49">
        <v>17860</v>
      </c>
      <c r="D1531" s="30" t="s">
        <v>585</v>
      </c>
      <c r="E1531" s="50" t="s">
        <v>516</v>
      </c>
      <c r="F1531" s="54" t="s">
        <v>4520</v>
      </c>
      <c r="G1531" s="33" t="s">
        <v>53</v>
      </c>
      <c r="H1531" s="52">
        <v>0.84700000000000009</v>
      </c>
      <c r="I1531" s="35">
        <f>ROUND((Reference!B$16*List!$H1531)+Reference!B$17,0)</f>
        <v>995</v>
      </c>
      <c r="J1531" s="35">
        <f>ROUND((Reference!C$16*List!$H1531)+Reference!C$17,0)</f>
        <v>1484</v>
      </c>
      <c r="K1531" s="35">
        <f>ROUND((Reference!D$16*List!$H1531)+Reference!D$17,0)</f>
        <v>1778</v>
      </c>
      <c r="L1531" s="35">
        <f>ROUND((Reference!E$16*List!$H1531)+Reference!E$17,0)</f>
        <v>2198</v>
      </c>
      <c r="M1531" s="35">
        <f>ROUND((Reference!F$16*List!$H1531)+Reference!F$17,0)</f>
        <v>2290</v>
      </c>
      <c r="N1531" s="35">
        <f>ROUND((Reference!G$16*List!$H1531)+Reference!G$17,0)</f>
        <v>2593</v>
      </c>
      <c r="O1531" s="35">
        <f>ROUND((Reference!H$16*List!$H1531)+Reference!H$17,0)</f>
        <v>2692</v>
      </c>
      <c r="P1531" s="35">
        <f>ROUND((Reference!I$16*List!$H1531)+Reference!I$17,0)</f>
        <v>2798</v>
      </c>
      <c r="Q1531" s="35">
        <f>ROUND((Reference!J$16*List!$H1531)+Reference!J$17,0)</f>
        <v>3240</v>
      </c>
      <c r="R1531" s="35">
        <f>ROUND((Reference!K$16*List!$H1531)+Reference!K$17,0)</f>
        <v>3342</v>
      </c>
      <c r="S1531" s="35">
        <f>ROUND((Reference!L$16*List!$H1531)+Reference!L$17,0)</f>
        <v>3606</v>
      </c>
      <c r="T1531" s="35">
        <f>ROUND((Reference!M$16*List!$H1531)+Reference!M$17,0)</f>
        <v>4307</v>
      </c>
      <c r="U1531" s="35">
        <f>ROUND((Reference!N$16*List!$H1531)+Reference!N$17,0)</f>
        <v>17377</v>
      </c>
      <c r="V1531" s="36">
        <f>ROUND((Reference!O$16*List!$H1531)+Reference!O$17,0)</f>
        <v>646</v>
      </c>
      <c r="W1531" s="36">
        <f>ROUND((Reference!P$16*List!$H1531)+Reference!P$17,0)</f>
        <v>910</v>
      </c>
      <c r="X1531" s="36">
        <f>ROUND((Reference!Q$16*List!$H1531)+Reference!Q$17,0)</f>
        <v>455</v>
      </c>
      <c r="Y1531" s="37"/>
      <c r="Z1531" s="4" t="str">
        <f t="shared" si="47"/>
        <v>BOONE, Missouri</v>
      </c>
      <c r="AA1531" s="50" t="s">
        <v>516</v>
      </c>
      <c r="AB1531" s="38" t="s">
        <v>54</v>
      </c>
      <c r="AC1531" s="43" t="s">
        <v>4520</v>
      </c>
      <c r="AD1531" s="45"/>
      <c r="AE1531">
        <f t="shared" si="48"/>
        <v>0.84700000000000009</v>
      </c>
    </row>
    <row r="1532" spans="1:31" x14ac:dyDescent="0.35">
      <c r="A1532" s="28" t="s">
        <v>4543</v>
      </c>
      <c r="B1532" s="48" t="s">
        <v>4544</v>
      </c>
      <c r="C1532" s="49">
        <v>41140</v>
      </c>
      <c r="D1532" s="30" t="s">
        <v>1513</v>
      </c>
      <c r="E1532" s="50" t="s">
        <v>2722</v>
      </c>
      <c r="F1532" s="54" t="s">
        <v>4520</v>
      </c>
      <c r="G1532" s="33" t="s">
        <v>53</v>
      </c>
      <c r="H1532" s="34">
        <v>0.8983000000000001</v>
      </c>
      <c r="I1532" s="35">
        <f>ROUND((Reference!B$16*List!$H1532)+Reference!B$17,0)</f>
        <v>1039</v>
      </c>
      <c r="J1532" s="35">
        <f>ROUND((Reference!C$16*List!$H1532)+Reference!C$17,0)</f>
        <v>1550</v>
      </c>
      <c r="K1532" s="35">
        <f>ROUND((Reference!D$16*List!$H1532)+Reference!D$17,0)</f>
        <v>1857</v>
      </c>
      <c r="L1532" s="35">
        <f>ROUND((Reference!E$16*List!$H1532)+Reference!E$17,0)</f>
        <v>2296</v>
      </c>
      <c r="M1532" s="35">
        <f>ROUND((Reference!F$16*List!$H1532)+Reference!F$17,0)</f>
        <v>2392</v>
      </c>
      <c r="N1532" s="35">
        <f>ROUND((Reference!G$16*List!$H1532)+Reference!G$17,0)</f>
        <v>2707</v>
      </c>
      <c r="O1532" s="35">
        <f>ROUND((Reference!H$16*List!$H1532)+Reference!H$17,0)</f>
        <v>2811</v>
      </c>
      <c r="P1532" s="35">
        <f>ROUND((Reference!I$16*List!$H1532)+Reference!I$17,0)</f>
        <v>2921</v>
      </c>
      <c r="Q1532" s="35">
        <f>ROUND((Reference!J$16*List!$H1532)+Reference!J$17,0)</f>
        <v>3383</v>
      </c>
      <c r="R1532" s="35">
        <f>ROUND((Reference!K$16*List!$H1532)+Reference!K$17,0)</f>
        <v>3490</v>
      </c>
      <c r="S1532" s="35">
        <f>ROUND((Reference!L$16*List!$H1532)+Reference!L$17,0)</f>
        <v>3765</v>
      </c>
      <c r="T1532" s="35">
        <f>ROUND((Reference!M$16*List!$H1532)+Reference!M$17,0)</f>
        <v>4497</v>
      </c>
      <c r="U1532" s="35">
        <f>ROUND((Reference!N$16*List!$H1532)+Reference!N$17,0)</f>
        <v>18145</v>
      </c>
      <c r="V1532" s="36">
        <f>ROUND((Reference!O$16*List!$H1532)+Reference!O$17,0)</f>
        <v>675</v>
      </c>
      <c r="W1532" s="36">
        <f>ROUND((Reference!P$16*List!$H1532)+Reference!P$17,0)</f>
        <v>950</v>
      </c>
      <c r="X1532" s="36">
        <f>ROUND((Reference!Q$16*List!$H1532)+Reference!Q$17,0)</f>
        <v>475</v>
      </c>
      <c r="Y1532" s="37"/>
      <c r="Z1532" s="4" t="str">
        <f t="shared" si="47"/>
        <v>BUCHANAN, Missouri</v>
      </c>
      <c r="AA1532" s="38" t="s">
        <v>2722</v>
      </c>
      <c r="AB1532" s="38" t="s">
        <v>54</v>
      </c>
      <c r="AC1532" s="32" t="s">
        <v>4520</v>
      </c>
      <c r="AD1532" s="39"/>
      <c r="AE1532">
        <f t="shared" si="48"/>
        <v>0.8983000000000001</v>
      </c>
    </row>
    <row r="1533" spans="1:31" x14ac:dyDescent="0.35">
      <c r="A1533" s="28" t="s">
        <v>4545</v>
      </c>
      <c r="B1533" s="48" t="s">
        <v>4546</v>
      </c>
      <c r="C1533" s="51">
        <v>99926</v>
      </c>
      <c r="D1533" s="30" t="s">
        <v>156</v>
      </c>
      <c r="E1533" s="38" t="s">
        <v>81</v>
      </c>
      <c r="F1533" s="55" t="s">
        <v>4520</v>
      </c>
      <c r="G1533" s="33" t="s">
        <v>64</v>
      </c>
      <c r="H1533" s="34">
        <v>0.78650000000000009</v>
      </c>
      <c r="I1533" s="35">
        <f>ROUND((Reference!B$16*List!$H1533)+Reference!B$17,0)</f>
        <v>943</v>
      </c>
      <c r="J1533" s="35">
        <f>ROUND((Reference!C$16*List!$H1533)+Reference!C$17,0)</f>
        <v>1407</v>
      </c>
      <c r="K1533" s="35">
        <f>ROUND((Reference!D$16*List!$H1533)+Reference!D$17,0)</f>
        <v>1686</v>
      </c>
      <c r="L1533" s="35">
        <f>ROUND((Reference!E$16*List!$H1533)+Reference!E$17,0)</f>
        <v>2084</v>
      </c>
      <c r="M1533" s="35">
        <f>ROUND((Reference!F$16*List!$H1533)+Reference!F$17,0)</f>
        <v>2171</v>
      </c>
      <c r="N1533" s="35">
        <f>ROUND((Reference!G$16*List!$H1533)+Reference!G$17,0)</f>
        <v>2458</v>
      </c>
      <c r="O1533" s="35">
        <f>ROUND((Reference!H$16*List!$H1533)+Reference!H$17,0)</f>
        <v>2552</v>
      </c>
      <c r="P1533" s="35">
        <f>ROUND((Reference!I$16*List!$H1533)+Reference!I$17,0)</f>
        <v>2652</v>
      </c>
      <c r="Q1533" s="35">
        <f>ROUND((Reference!J$16*List!$H1533)+Reference!J$17,0)</f>
        <v>3071</v>
      </c>
      <c r="R1533" s="35">
        <f>ROUND((Reference!K$16*List!$H1533)+Reference!K$17,0)</f>
        <v>3168</v>
      </c>
      <c r="S1533" s="35">
        <f>ROUND((Reference!L$16*List!$H1533)+Reference!L$17,0)</f>
        <v>3418</v>
      </c>
      <c r="T1533" s="35">
        <f>ROUND((Reference!M$16*List!$H1533)+Reference!M$17,0)</f>
        <v>4082</v>
      </c>
      <c r="U1533" s="35">
        <f>ROUND((Reference!N$16*List!$H1533)+Reference!N$17,0)</f>
        <v>16472</v>
      </c>
      <c r="V1533" s="36">
        <f>ROUND((Reference!O$16*List!$H1533)+Reference!O$17,0)</f>
        <v>612</v>
      </c>
      <c r="W1533" s="36">
        <f>ROUND((Reference!P$16*List!$H1533)+Reference!P$17,0)</f>
        <v>863</v>
      </c>
      <c r="X1533" s="36">
        <f>ROUND((Reference!Q$16*List!$H1533)+Reference!Q$17,0)</f>
        <v>431</v>
      </c>
      <c r="Y1533" s="37"/>
      <c r="Z1533" s="4" t="str">
        <f t="shared" si="47"/>
        <v>BUTLER, Missouri</v>
      </c>
      <c r="AA1533" s="38" t="s">
        <v>81</v>
      </c>
      <c r="AB1533" s="38" t="s">
        <v>54</v>
      </c>
      <c r="AC1533" s="32" t="s">
        <v>4520</v>
      </c>
      <c r="AD1533" s="39"/>
      <c r="AE1533">
        <f t="shared" si="48"/>
        <v>0.78650000000000009</v>
      </c>
    </row>
    <row r="1534" spans="1:31" x14ac:dyDescent="0.35">
      <c r="A1534" s="28" t="s">
        <v>4547</v>
      </c>
      <c r="B1534" s="48" t="s">
        <v>4548</v>
      </c>
      <c r="C1534" s="49">
        <v>28140</v>
      </c>
      <c r="D1534" s="30" t="s">
        <v>1014</v>
      </c>
      <c r="E1534" s="50" t="s">
        <v>3265</v>
      </c>
      <c r="F1534" s="54" t="s">
        <v>4520</v>
      </c>
      <c r="G1534" s="33" t="s">
        <v>53</v>
      </c>
      <c r="H1534" s="52">
        <v>0.91920000000000002</v>
      </c>
      <c r="I1534" s="35">
        <f>ROUND((Reference!B$16*List!$H1534)+Reference!B$17,0)</f>
        <v>1057</v>
      </c>
      <c r="J1534" s="35">
        <f>ROUND((Reference!C$16*List!$H1534)+Reference!C$17,0)</f>
        <v>1577</v>
      </c>
      <c r="K1534" s="35">
        <f>ROUND((Reference!D$16*List!$H1534)+Reference!D$17,0)</f>
        <v>1889</v>
      </c>
      <c r="L1534" s="35">
        <f>ROUND((Reference!E$16*List!$H1534)+Reference!E$17,0)</f>
        <v>2335</v>
      </c>
      <c r="M1534" s="35">
        <f>ROUND((Reference!F$16*List!$H1534)+Reference!F$17,0)</f>
        <v>2433</v>
      </c>
      <c r="N1534" s="35">
        <f>ROUND((Reference!G$16*List!$H1534)+Reference!G$17,0)</f>
        <v>2754</v>
      </c>
      <c r="O1534" s="35">
        <f>ROUND((Reference!H$16*List!$H1534)+Reference!H$17,0)</f>
        <v>2859</v>
      </c>
      <c r="P1534" s="35">
        <f>ROUND((Reference!I$16*List!$H1534)+Reference!I$17,0)</f>
        <v>2972</v>
      </c>
      <c r="Q1534" s="35">
        <f>ROUND((Reference!J$16*List!$H1534)+Reference!J$17,0)</f>
        <v>3441</v>
      </c>
      <c r="R1534" s="35">
        <f>ROUND((Reference!K$16*List!$H1534)+Reference!K$17,0)</f>
        <v>3550</v>
      </c>
      <c r="S1534" s="35">
        <f>ROUND((Reference!L$16*List!$H1534)+Reference!L$17,0)</f>
        <v>3830</v>
      </c>
      <c r="T1534" s="35">
        <f>ROUND((Reference!M$16*List!$H1534)+Reference!M$17,0)</f>
        <v>4575</v>
      </c>
      <c r="U1534" s="35">
        <f>ROUND((Reference!N$16*List!$H1534)+Reference!N$17,0)</f>
        <v>18458</v>
      </c>
      <c r="V1534" s="36">
        <f>ROUND((Reference!O$16*List!$H1534)+Reference!O$17,0)</f>
        <v>686</v>
      </c>
      <c r="W1534" s="36">
        <f>ROUND((Reference!P$16*List!$H1534)+Reference!P$17,0)</f>
        <v>967</v>
      </c>
      <c r="X1534" s="36">
        <f>ROUND((Reference!Q$16*List!$H1534)+Reference!Q$17,0)</f>
        <v>483</v>
      </c>
      <c r="Y1534" s="37"/>
      <c r="Z1534" s="4" t="str">
        <f t="shared" si="47"/>
        <v>CALDWELL, Missouri</v>
      </c>
      <c r="AA1534" s="50" t="s">
        <v>3265</v>
      </c>
      <c r="AB1534" s="38" t="s">
        <v>54</v>
      </c>
      <c r="AC1534" s="43" t="s">
        <v>4520</v>
      </c>
      <c r="AD1534" s="45"/>
      <c r="AE1534">
        <f t="shared" si="48"/>
        <v>0.91920000000000002</v>
      </c>
    </row>
    <row r="1535" spans="1:31" x14ac:dyDescent="0.35">
      <c r="A1535" s="28" t="s">
        <v>4549</v>
      </c>
      <c r="B1535" s="48" t="s">
        <v>4550</v>
      </c>
      <c r="C1535" s="49">
        <v>27620</v>
      </c>
      <c r="D1535" s="30" t="s">
        <v>978</v>
      </c>
      <c r="E1535" s="50" t="s">
        <v>4551</v>
      </c>
      <c r="F1535" s="54" t="s">
        <v>4520</v>
      </c>
      <c r="G1535" s="33" t="s">
        <v>53</v>
      </c>
      <c r="H1535" s="34">
        <v>0.79570000000000007</v>
      </c>
      <c r="I1535" s="35">
        <f>ROUND((Reference!B$16*List!$H1535)+Reference!B$17,0)</f>
        <v>951</v>
      </c>
      <c r="J1535" s="35">
        <f>ROUND((Reference!C$16*List!$H1535)+Reference!C$17,0)</f>
        <v>1419</v>
      </c>
      <c r="K1535" s="35">
        <f>ROUND((Reference!D$16*List!$H1535)+Reference!D$17,0)</f>
        <v>1700</v>
      </c>
      <c r="L1535" s="35">
        <f>ROUND((Reference!E$16*List!$H1535)+Reference!E$17,0)</f>
        <v>2101</v>
      </c>
      <c r="M1535" s="35">
        <f>ROUND((Reference!F$16*List!$H1535)+Reference!F$17,0)</f>
        <v>2189</v>
      </c>
      <c r="N1535" s="35">
        <f>ROUND((Reference!G$16*List!$H1535)+Reference!G$17,0)</f>
        <v>2478</v>
      </c>
      <c r="O1535" s="35">
        <f>ROUND((Reference!H$16*List!$H1535)+Reference!H$17,0)</f>
        <v>2573</v>
      </c>
      <c r="P1535" s="35">
        <f>ROUND((Reference!I$16*List!$H1535)+Reference!I$17,0)</f>
        <v>2674</v>
      </c>
      <c r="Q1535" s="35">
        <f>ROUND((Reference!J$16*List!$H1535)+Reference!J$17,0)</f>
        <v>3096</v>
      </c>
      <c r="R1535" s="35">
        <f>ROUND((Reference!K$16*List!$H1535)+Reference!K$17,0)</f>
        <v>3194</v>
      </c>
      <c r="S1535" s="35">
        <f>ROUND((Reference!L$16*List!$H1535)+Reference!L$17,0)</f>
        <v>3447</v>
      </c>
      <c r="T1535" s="35">
        <f>ROUND((Reference!M$16*List!$H1535)+Reference!M$17,0)</f>
        <v>4117</v>
      </c>
      <c r="U1535" s="35">
        <f>ROUND((Reference!N$16*List!$H1535)+Reference!N$17,0)</f>
        <v>16610</v>
      </c>
      <c r="V1535" s="36">
        <f>ROUND((Reference!O$16*List!$H1535)+Reference!O$17,0)</f>
        <v>617</v>
      </c>
      <c r="W1535" s="36">
        <f>ROUND((Reference!P$16*List!$H1535)+Reference!P$17,0)</f>
        <v>870</v>
      </c>
      <c r="X1535" s="36">
        <f>ROUND((Reference!Q$16*List!$H1535)+Reference!Q$17,0)</f>
        <v>435</v>
      </c>
      <c r="Y1535" s="37"/>
      <c r="Z1535" s="4" t="str">
        <f t="shared" si="47"/>
        <v>CALLAWAY, Missouri</v>
      </c>
      <c r="AA1535" s="38" t="s">
        <v>4551</v>
      </c>
      <c r="AB1535" s="38" t="s">
        <v>54</v>
      </c>
      <c r="AC1535" s="32" t="s">
        <v>4520</v>
      </c>
      <c r="AD1535" s="39"/>
      <c r="AE1535">
        <f t="shared" si="48"/>
        <v>0.79570000000000007</v>
      </c>
    </row>
    <row r="1536" spans="1:31" x14ac:dyDescent="0.35">
      <c r="A1536" s="28" t="s">
        <v>4552</v>
      </c>
      <c r="B1536" s="48" t="s">
        <v>4553</v>
      </c>
      <c r="C1536" s="51">
        <v>99926</v>
      </c>
      <c r="D1536" s="30" t="s">
        <v>156</v>
      </c>
      <c r="E1536" s="38" t="s">
        <v>1658</v>
      </c>
      <c r="F1536" s="55" t="s">
        <v>4520</v>
      </c>
      <c r="G1536" s="33" t="s">
        <v>64</v>
      </c>
      <c r="H1536" s="52">
        <v>0.78650000000000009</v>
      </c>
      <c r="I1536" s="35">
        <f>ROUND((Reference!B$16*List!$H1536)+Reference!B$17,0)</f>
        <v>943</v>
      </c>
      <c r="J1536" s="35">
        <f>ROUND((Reference!C$16*List!$H1536)+Reference!C$17,0)</f>
        <v>1407</v>
      </c>
      <c r="K1536" s="35">
        <f>ROUND((Reference!D$16*List!$H1536)+Reference!D$17,0)</f>
        <v>1686</v>
      </c>
      <c r="L1536" s="35">
        <f>ROUND((Reference!E$16*List!$H1536)+Reference!E$17,0)</f>
        <v>2084</v>
      </c>
      <c r="M1536" s="35">
        <f>ROUND((Reference!F$16*List!$H1536)+Reference!F$17,0)</f>
        <v>2171</v>
      </c>
      <c r="N1536" s="35">
        <f>ROUND((Reference!G$16*List!$H1536)+Reference!G$17,0)</f>
        <v>2458</v>
      </c>
      <c r="O1536" s="35">
        <f>ROUND((Reference!H$16*List!$H1536)+Reference!H$17,0)</f>
        <v>2552</v>
      </c>
      <c r="P1536" s="35">
        <f>ROUND((Reference!I$16*List!$H1536)+Reference!I$17,0)</f>
        <v>2652</v>
      </c>
      <c r="Q1536" s="35">
        <f>ROUND((Reference!J$16*List!$H1536)+Reference!J$17,0)</f>
        <v>3071</v>
      </c>
      <c r="R1536" s="35">
        <f>ROUND((Reference!K$16*List!$H1536)+Reference!K$17,0)</f>
        <v>3168</v>
      </c>
      <c r="S1536" s="35">
        <f>ROUND((Reference!L$16*List!$H1536)+Reference!L$17,0)</f>
        <v>3418</v>
      </c>
      <c r="T1536" s="35">
        <f>ROUND((Reference!M$16*List!$H1536)+Reference!M$17,0)</f>
        <v>4082</v>
      </c>
      <c r="U1536" s="35">
        <f>ROUND((Reference!N$16*List!$H1536)+Reference!N$17,0)</f>
        <v>16472</v>
      </c>
      <c r="V1536" s="36">
        <f>ROUND((Reference!O$16*List!$H1536)+Reference!O$17,0)</f>
        <v>612</v>
      </c>
      <c r="W1536" s="36">
        <f>ROUND((Reference!P$16*List!$H1536)+Reference!P$17,0)</f>
        <v>863</v>
      </c>
      <c r="X1536" s="36">
        <f>ROUND((Reference!Q$16*List!$H1536)+Reference!Q$17,0)</f>
        <v>431</v>
      </c>
      <c r="Y1536" s="37"/>
      <c r="Z1536" s="4" t="str">
        <f t="shared" si="47"/>
        <v>CAMDEN, Missouri</v>
      </c>
      <c r="AA1536" s="50" t="s">
        <v>1658</v>
      </c>
      <c r="AB1536" s="38" t="s">
        <v>54</v>
      </c>
      <c r="AC1536" s="43" t="s">
        <v>4520</v>
      </c>
      <c r="AD1536" s="45"/>
      <c r="AE1536">
        <f t="shared" si="48"/>
        <v>0.78650000000000009</v>
      </c>
    </row>
    <row r="1537" spans="1:31" x14ac:dyDescent="0.35">
      <c r="A1537" s="28" t="s">
        <v>4554</v>
      </c>
      <c r="B1537" s="48" t="s">
        <v>4555</v>
      </c>
      <c r="C1537" s="49">
        <v>16020</v>
      </c>
      <c r="D1537" s="30" t="s">
        <v>496</v>
      </c>
      <c r="E1537" s="50" t="s">
        <v>4556</v>
      </c>
      <c r="F1537" s="54" t="s">
        <v>4520</v>
      </c>
      <c r="G1537" s="33" t="s">
        <v>53</v>
      </c>
      <c r="H1537" s="52">
        <v>0.80549999999999999</v>
      </c>
      <c r="I1537" s="35">
        <f>ROUND((Reference!B$16*List!$H1537)+Reference!B$17,0)</f>
        <v>960</v>
      </c>
      <c r="J1537" s="35">
        <f>ROUND((Reference!C$16*List!$H1537)+Reference!C$17,0)</f>
        <v>1431</v>
      </c>
      <c r="K1537" s="35">
        <f>ROUND((Reference!D$16*List!$H1537)+Reference!D$17,0)</f>
        <v>1715</v>
      </c>
      <c r="L1537" s="35">
        <f>ROUND((Reference!E$16*List!$H1537)+Reference!E$17,0)</f>
        <v>2120</v>
      </c>
      <c r="M1537" s="35">
        <f>ROUND((Reference!F$16*List!$H1537)+Reference!F$17,0)</f>
        <v>2208</v>
      </c>
      <c r="N1537" s="35">
        <f>ROUND((Reference!G$16*List!$H1537)+Reference!G$17,0)</f>
        <v>2500</v>
      </c>
      <c r="O1537" s="35">
        <f>ROUND((Reference!H$16*List!$H1537)+Reference!H$17,0)</f>
        <v>2596</v>
      </c>
      <c r="P1537" s="35">
        <f>ROUND((Reference!I$16*List!$H1537)+Reference!I$17,0)</f>
        <v>2698</v>
      </c>
      <c r="Q1537" s="35">
        <f>ROUND((Reference!J$16*List!$H1537)+Reference!J$17,0)</f>
        <v>3124</v>
      </c>
      <c r="R1537" s="35">
        <f>ROUND((Reference!K$16*List!$H1537)+Reference!K$17,0)</f>
        <v>3223</v>
      </c>
      <c r="S1537" s="35">
        <f>ROUND((Reference!L$16*List!$H1537)+Reference!L$17,0)</f>
        <v>3477</v>
      </c>
      <c r="T1537" s="35">
        <f>ROUND((Reference!M$16*List!$H1537)+Reference!M$17,0)</f>
        <v>4153</v>
      </c>
      <c r="U1537" s="35">
        <f>ROUND((Reference!N$16*List!$H1537)+Reference!N$17,0)</f>
        <v>16756</v>
      </c>
      <c r="V1537" s="36">
        <f>ROUND((Reference!O$16*List!$H1537)+Reference!O$17,0)</f>
        <v>623</v>
      </c>
      <c r="W1537" s="36">
        <f>ROUND((Reference!P$16*List!$H1537)+Reference!P$17,0)</f>
        <v>878</v>
      </c>
      <c r="X1537" s="36">
        <f>ROUND((Reference!Q$16*List!$H1537)+Reference!Q$17,0)</f>
        <v>439</v>
      </c>
      <c r="Y1537" s="37"/>
      <c r="Z1537" s="4" t="str">
        <f t="shared" si="47"/>
        <v>CAPE GIRARDEAU, Missouri</v>
      </c>
      <c r="AA1537" s="50" t="s">
        <v>4556</v>
      </c>
      <c r="AB1537" s="38" t="s">
        <v>54</v>
      </c>
      <c r="AC1537" s="43" t="s">
        <v>4520</v>
      </c>
      <c r="AD1537" s="45"/>
      <c r="AE1537">
        <f t="shared" si="48"/>
        <v>0.80549999999999999</v>
      </c>
    </row>
    <row r="1538" spans="1:31" x14ac:dyDescent="0.35">
      <c r="A1538" s="28" t="s">
        <v>4557</v>
      </c>
      <c r="B1538" s="48" t="s">
        <v>4558</v>
      </c>
      <c r="C1538" s="49">
        <v>99926</v>
      </c>
      <c r="D1538" s="30" t="s">
        <v>156</v>
      </c>
      <c r="E1538" s="50" t="s">
        <v>527</v>
      </c>
      <c r="F1538" s="55" t="s">
        <v>4520</v>
      </c>
      <c r="G1538" s="33" t="s">
        <v>64</v>
      </c>
      <c r="H1538" s="34">
        <v>0.78650000000000009</v>
      </c>
      <c r="I1538" s="35">
        <f>ROUND((Reference!B$16*List!$H1538)+Reference!B$17,0)</f>
        <v>943</v>
      </c>
      <c r="J1538" s="35">
        <f>ROUND((Reference!C$16*List!$H1538)+Reference!C$17,0)</f>
        <v>1407</v>
      </c>
      <c r="K1538" s="35">
        <f>ROUND((Reference!D$16*List!$H1538)+Reference!D$17,0)</f>
        <v>1686</v>
      </c>
      <c r="L1538" s="35">
        <f>ROUND((Reference!E$16*List!$H1538)+Reference!E$17,0)</f>
        <v>2084</v>
      </c>
      <c r="M1538" s="35">
        <f>ROUND((Reference!F$16*List!$H1538)+Reference!F$17,0)</f>
        <v>2171</v>
      </c>
      <c r="N1538" s="35">
        <f>ROUND((Reference!G$16*List!$H1538)+Reference!G$17,0)</f>
        <v>2458</v>
      </c>
      <c r="O1538" s="35">
        <f>ROUND((Reference!H$16*List!$H1538)+Reference!H$17,0)</f>
        <v>2552</v>
      </c>
      <c r="P1538" s="35">
        <f>ROUND((Reference!I$16*List!$H1538)+Reference!I$17,0)</f>
        <v>2652</v>
      </c>
      <c r="Q1538" s="35">
        <f>ROUND((Reference!J$16*List!$H1538)+Reference!J$17,0)</f>
        <v>3071</v>
      </c>
      <c r="R1538" s="35">
        <f>ROUND((Reference!K$16*List!$H1538)+Reference!K$17,0)</f>
        <v>3168</v>
      </c>
      <c r="S1538" s="35">
        <f>ROUND((Reference!L$16*List!$H1538)+Reference!L$17,0)</f>
        <v>3418</v>
      </c>
      <c r="T1538" s="35">
        <f>ROUND((Reference!M$16*List!$H1538)+Reference!M$17,0)</f>
        <v>4082</v>
      </c>
      <c r="U1538" s="35">
        <f>ROUND((Reference!N$16*List!$H1538)+Reference!N$17,0)</f>
        <v>16472</v>
      </c>
      <c r="V1538" s="36">
        <f>ROUND((Reference!O$16*List!$H1538)+Reference!O$17,0)</f>
        <v>612</v>
      </c>
      <c r="W1538" s="36">
        <f>ROUND((Reference!P$16*List!$H1538)+Reference!P$17,0)</f>
        <v>863</v>
      </c>
      <c r="X1538" s="36">
        <f>ROUND((Reference!Q$16*List!$H1538)+Reference!Q$17,0)</f>
        <v>431</v>
      </c>
      <c r="Y1538" s="37"/>
      <c r="Z1538" s="4" t="str">
        <f t="shared" si="47"/>
        <v>CARROLL, Missouri</v>
      </c>
      <c r="AA1538" s="38" t="s">
        <v>527</v>
      </c>
      <c r="AB1538" s="38" t="s">
        <v>54</v>
      </c>
      <c r="AC1538" s="32" t="s">
        <v>4520</v>
      </c>
      <c r="AD1538" s="39"/>
      <c r="AE1538">
        <f t="shared" si="48"/>
        <v>0.78650000000000009</v>
      </c>
    </row>
    <row r="1539" spans="1:31" x14ac:dyDescent="0.35">
      <c r="A1539" s="28" t="s">
        <v>4559</v>
      </c>
      <c r="B1539" s="48" t="s">
        <v>4560</v>
      </c>
      <c r="C1539" s="49">
        <v>99926</v>
      </c>
      <c r="D1539" s="30" t="s">
        <v>156</v>
      </c>
      <c r="E1539" s="50" t="s">
        <v>3279</v>
      </c>
      <c r="F1539" s="55" t="s">
        <v>4520</v>
      </c>
      <c r="G1539" s="33" t="s">
        <v>64</v>
      </c>
      <c r="H1539" s="52">
        <v>0.78650000000000009</v>
      </c>
      <c r="I1539" s="35">
        <f>ROUND((Reference!B$16*List!$H1539)+Reference!B$17,0)</f>
        <v>943</v>
      </c>
      <c r="J1539" s="35">
        <f>ROUND((Reference!C$16*List!$H1539)+Reference!C$17,0)</f>
        <v>1407</v>
      </c>
      <c r="K1539" s="35">
        <f>ROUND((Reference!D$16*List!$H1539)+Reference!D$17,0)</f>
        <v>1686</v>
      </c>
      <c r="L1539" s="35">
        <f>ROUND((Reference!E$16*List!$H1539)+Reference!E$17,0)</f>
        <v>2084</v>
      </c>
      <c r="M1539" s="35">
        <f>ROUND((Reference!F$16*List!$H1539)+Reference!F$17,0)</f>
        <v>2171</v>
      </c>
      <c r="N1539" s="35">
        <f>ROUND((Reference!G$16*List!$H1539)+Reference!G$17,0)</f>
        <v>2458</v>
      </c>
      <c r="O1539" s="35">
        <f>ROUND((Reference!H$16*List!$H1539)+Reference!H$17,0)</f>
        <v>2552</v>
      </c>
      <c r="P1539" s="35">
        <f>ROUND((Reference!I$16*List!$H1539)+Reference!I$17,0)</f>
        <v>2652</v>
      </c>
      <c r="Q1539" s="35">
        <f>ROUND((Reference!J$16*List!$H1539)+Reference!J$17,0)</f>
        <v>3071</v>
      </c>
      <c r="R1539" s="35">
        <f>ROUND((Reference!K$16*List!$H1539)+Reference!K$17,0)</f>
        <v>3168</v>
      </c>
      <c r="S1539" s="35">
        <f>ROUND((Reference!L$16*List!$H1539)+Reference!L$17,0)</f>
        <v>3418</v>
      </c>
      <c r="T1539" s="35">
        <f>ROUND((Reference!M$16*List!$H1539)+Reference!M$17,0)</f>
        <v>4082</v>
      </c>
      <c r="U1539" s="35">
        <f>ROUND((Reference!N$16*List!$H1539)+Reference!N$17,0)</f>
        <v>16472</v>
      </c>
      <c r="V1539" s="36">
        <f>ROUND((Reference!O$16*List!$H1539)+Reference!O$17,0)</f>
        <v>612</v>
      </c>
      <c r="W1539" s="36">
        <f>ROUND((Reference!P$16*List!$H1539)+Reference!P$17,0)</f>
        <v>863</v>
      </c>
      <c r="X1539" s="36">
        <f>ROUND((Reference!Q$16*List!$H1539)+Reference!Q$17,0)</f>
        <v>431</v>
      </c>
      <c r="Y1539" s="37"/>
      <c r="Z1539" s="4" t="str">
        <f t="shared" si="47"/>
        <v>CARTER, Missouri</v>
      </c>
      <c r="AA1539" s="50" t="s">
        <v>3279</v>
      </c>
      <c r="AB1539" s="38" t="s">
        <v>54</v>
      </c>
      <c r="AC1539" s="43" t="s">
        <v>4520</v>
      </c>
      <c r="AD1539" s="45"/>
      <c r="AE1539">
        <f t="shared" si="48"/>
        <v>0.78650000000000009</v>
      </c>
    </row>
    <row r="1540" spans="1:31" x14ac:dyDescent="0.35">
      <c r="A1540" s="28" t="s">
        <v>4561</v>
      </c>
      <c r="B1540" s="48" t="s">
        <v>4562</v>
      </c>
      <c r="C1540" s="49">
        <v>28140</v>
      </c>
      <c r="D1540" s="30" t="s">
        <v>1014</v>
      </c>
      <c r="E1540" s="50" t="s">
        <v>2231</v>
      </c>
      <c r="F1540" s="54" t="s">
        <v>4520</v>
      </c>
      <c r="G1540" s="33" t="s">
        <v>53</v>
      </c>
      <c r="H1540" s="52">
        <v>0.91920000000000002</v>
      </c>
      <c r="I1540" s="35">
        <f>ROUND((Reference!B$16*List!$H1540)+Reference!B$17,0)</f>
        <v>1057</v>
      </c>
      <c r="J1540" s="35">
        <f>ROUND((Reference!C$16*List!$H1540)+Reference!C$17,0)</f>
        <v>1577</v>
      </c>
      <c r="K1540" s="35">
        <f>ROUND((Reference!D$16*List!$H1540)+Reference!D$17,0)</f>
        <v>1889</v>
      </c>
      <c r="L1540" s="35">
        <f>ROUND((Reference!E$16*List!$H1540)+Reference!E$17,0)</f>
        <v>2335</v>
      </c>
      <c r="M1540" s="35">
        <f>ROUND((Reference!F$16*List!$H1540)+Reference!F$17,0)</f>
        <v>2433</v>
      </c>
      <c r="N1540" s="35">
        <f>ROUND((Reference!G$16*List!$H1540)+Reference!G$17,0)</f>
        <v>2754</v>
      </c>
      <c r="O1540" s="35">
        <f>ROUND((Reference!H$16*List!$H1540)+Reference!H$17,0)</f>
        <v>2859</v>
      </c>
      <c r="P1540" s="35">
        <f>ROUND((Reference!I$16*List!$H1540)+Reference!I$17,0)</f>
        <v>2972</v>
      </c>
      <c r="Q1540" s="35">
        <f>ROUND((Reference!J$16*List!$H1540)+Reference!J$17,0)</f>
        <v>3441</v>
      </c>
      <c r="R1540" s="35">
        <f>ROUND((Reference!K$16*List!$H1540)+Reference!K$17,0)</f>
        <v>3550</v>
      </c>
      <c r="S1540" s="35">
        <f>ROUND((Reference!L$16*List!$H1540)+Reference!L$17,0)</f>
        <v>3830</v>
      </c>
      <c r="T1540" s="35">
        <f>ROUND((Reference!M$16*List!$H1540)+Reference!M$17,0)</f>
        <v>4575</v>
      </c>
      <c r="U1540" s="35">
        <f>ROUND((Reference!N$16*List!$H1540)+Reference!N$17,0)</f>
        <v>18458</v>
      </c>
      <c r="V1540" s="36">
        <f>ROUND((Reference!O$16*List!$H1540)+Reference!O$17,0)</f>
        <v>686</v>
      </c>
      <c r="W1540" s="36">
        <f>ROUND((Reference!P$16*List!$H1540)+Reference!P$17,0)</f>
        <v>967</v>
      </c>
      <c r="X1540" s="36">
        <f>ROUND((Reference!Q$16*List!$H1540)+Reference!Q$17,0)</f>
        <v>483</v>
      </c>
      <c r="Y1540" s="37"/>
      <c r="Z1540" s="4" t="str">
        <f t="shared" si="47"/>
        <v>CASS, Missouri</v>
      </c>
      <c r="AA1540" s="50" t="s">
        <v>2231</v>
      </c>
      <c r="AB1540" s="38" t="s">
        <v>54</v>
      </c>
      <c r="AC1540" s="43" t="s">
        <v>4520</v>
      </c>
      <c r="AD1540" s="45"/>
      <c r="AE1540">
        <f t="shared" si="48"/>
        <v>0.91920000000000002</v>
      </c>
    </row>
    <row r="1541" spans="1:31" x14ac:dyDescent="0.35">
      <c r="A1541" s="28" t="s">
        <v>4563</v>
      </c>
      <c r="B1541" s="48" t="s">
        <v>4564</v>
      </c>
      <c r="C1541" s="49">
        <v>99926</v>
      </c>
      <c r="D1541" s="30" t="s">
        <v>156</v>
      </c>
      <c r="E1541" s="50" t="s">
        <v>2736</v>
      </c>
      <c r="F1541" s="55" t="s">
        <v>4520</v>
      </c>
      <c r="G1541" s="33" t="s">
        <v>64</v>
      </c>
      <c r="H1541" s="34">
        <v>0.78650000000000009</v>
      </c>
      <c r="I1541" s="35">
        <f>ROUND((Reference!B$16*List!$H1541)+Reference!B$17,0)</f>
        <v>943</v>
      </c>
      <c r="J1541" s="35">
        <f>ROUND((Reference!C$16*List!$H1541)+Reference!C$17,0)</f>
        <v>1407</v>
      </c>
      <c r="K1541" s="35">
        <f>ROUND((Reference!D$16*List!$H1541)+Reference!D$17,0)</f>
        <v>1686</v>
      </c>
      <c r="L1541" s="35">
        <f>ROUND((Reference!E$16*List!$H1541)+Reference!E$17,0)</f>
        <v>2084</v>
      </c>
      <c r="M1541" s="35">
        <f>ROUND((Reference!F$16*List!$H1541)+Reference!F$17,0)</f>
        <v>2171</v>
      </c>
      <c r="N1541" s="35">
        <f>ROUND((Reference!G$16*List!$H1541)+Reference!G$17,0)</f>
        <v>2458</v>
      </c>
      <c r="O1541" s="35">
        <f>ROUND((Reference!H$16*List!$H1541)+Reference!H$17,0)</f>
        <v>2552</v>
      </c>
      <c r="P1541" s="35">
        <f>ROUND((Reference!I$16*List!$H1541)+Reference!I$17,0)</f>
        <v>2652</v>
      </c>
      <c r="Q1541" s="35">
        <f>ROUND((Reference!J$16*List!$H1541)+Reference!J$17,0)</f>
        <v>3071</v>
      </c>
      <c r="R1541" s="35">
        <f>ROUND((Reference!K$16*List!$H1541)+Reference!K$17,0)</f>
        <v>3168</v>
      </c>
      <c r="S1541" s="35">
        <f>ROUND((Reference!L$16*List!$H1541)+Reference!L$17,0)</f>
        <v>3418</v>
      </c>
      <c r="T1541" s="35">
        <f>ROUND((Reference!M$16*List!$H1541)+Reference!M$17,0)</f>
        <v>4082</v>
      </c>
      <c r="U1541" s="35">
        <f>ROUND((Reference!N$16*List!$H1541)+Reference!N$17,0)</f>
        <v>16472</v>
      </c>
      <c r="V1541" s="36">
        <f>ROUND((Reference!O$16*List!$H1541)+Reference!O$17,0)</f>
        <v>612</v>
      </c>
      <c r="W1541" s="36">
        <f>ROUND((Reference!P$16*List!$H1541)+Reference!P$17,0)</f>
        <v>863</v>
      </c>
      <c r="X1541" s="36">
        <f>ROUND((Reference!Q$16*List!$H1541)+Reference!Q$17,0)</f>
        <v>431</v>
      </c>
      <c r="Y1541" s="37"/>
      <c r="Z1541" s="4" t="str">
        <f t="shared" si="47"/>
        <v>CEDAR, Missouri</v>
      </c>
      <c r="AA1541" s="38" t="s">
        <v>2736</v>
      </c>
      <c r="AB1541" s="38" t="s">
        <v>54</v>
      </c>
      <c r="AC1541" s="32" t="s">
        <v>4520</v>
      </c>
      <c r="AD1541" s="39"/>
      <c r="AE1541">
        <f t="shared" si="48"/>
        <v>0.78650000000000009</v>
      </c>
    </row>
    <row r="1542" spans="1:31" x14ac:dyDescent="0.35">
      <c r="A1542" s="28" t="s">
        <v>4565</v>
      </c>
      <c r="B1542" s="48" t="s">
        <v>4566</v>
      </c>
      <c r="C1542" s="49">
        <v>99926</v>
      </c>
      <c r="D1542" s="30" t="s">
        <v>156</v>
      </c>
      <c r="E1542" s="50" t="s">
        <v>4567</v>
      </c>
      <c r="F1542" s="55" t="s">
        <v>4520</v>
      </c>
      <c r="G1542" s="33" t="s">
        <v>64</v>
      </c>
      <c r="H1542" s="52">
        <v>0.78650000000000009</v>
      </c>
      <c r="I1542" s="35">
        <f>ROUND((Reference!B$16*List!$H1542)+Reference!B$17,0)</f>
        <v>943</v>
      </c>
      <c r="J1542" s="35">
        <f>ROUND((Reference!C$16*List!$H1542)+Reference!C$17,0)</f>
        <v>1407</v>
      </c>
      <c r="K1542" s="35">
        <f>ROUND((Reference!D$16*List!$H1542)+Reference!D$17,0)</f>
        <v>1686</v>
      </c>
      <c r="L1542" s="35">
        <f>ROUND((Reference!E$16*List!$H1542)+Reference!E$17,0)</f>
        <v>2084</v>
      </c>
      <c r="M1542" s="35">
        <f>ROUND((Reference!F$16*List!$H1542)+Reference!F$17,0)</f>
        <v>2171</v>
      </c>
      <c r="N1542" s="35">
        <f>ROUND((Reference!G$16*List!$H1542)+Reference!G$17,0)</f>
        <v>2458</v>
      </c>
      <c r="O1542" s="35">
        <f>ROUND((Reference!H$16*List!$H1542)+Reference!H$17,0)</f>
        <v>2552</v>
      </c>
      <c r="P1542" s="35">
        <f>ROUND((Reference!I$16*List!$H1542)+Reference!I$17,0)</f>
        <v>2652</v>
      </c>
      <c r="Q1542" s="35">
        <f>ROUND((Reference!J$16*List!$H1542)+Reference!J$17,0)</f>
        <v>3071</v>
      </c>
      <c r="R1542" s="35">
        <f>ROUND((Reference!K$16*List!$H1542)+Reference!K$17,0)</f>
        <v>3168</v>
      </c>
      <c r="S1542" s="35">
        <f>ROUND((Reference!L$16*List!$H1542)+Reference!L$17,0)</f>
        <v>3418</v>
      </c>
      <c r="T1542" s="35">
        <f>ROUND((Reference!M$16*List!$H1542)+Reference!M$17,0)</f>
        <v>4082</v>
      </c>
      <c r="U1542" s="35">
        <f>ROUND((Reference!N$16*List!$H1542)+Reference!N$17,0)</f>
        <v>16472</v>
      </c>
      <c r="V1542" s="36">
        <f>ROUND((Reference!O$16*List!$H1542)+Reference!O$17,0)</f>
        <v>612</v>
      </c>
      <c r="W1542" s="36">
        <f>ROUND((Reference!P$16*List!$H1542)+Reference!P$17,0)</f>
        <v>863</v>
      </c>
      <c r="X1542" s="36">
        <f>ROUND((Reference!Q$16*List!$H1542)+Reference!Q$17,0)</f>
        <v>431</v>
      </c>
      <c r="Y1542" s="37"/>
      <c r="Z1542" s="4" t="str">
        <f t="shared" si="47"/>
        <v>CHARITON, Missouri</v>
      </c>
      <c r="AA1542" s="50" t="s">
        <v>4567</v>
      </c>
      <c r="AB1542" s="38" t="s">
        <v>54</v>
      </c>
      <c r="AC1542" s="43" t="s">
        <v>4520</v>
      </c>
      <c r="AD1542" s="45"/>
      <c r="AE1542">
        <f t="shared" si="48"/>
        <v>0.78650000000000009</v>
      </c>
    </row>
    <row r="1543" spans="1:31" x14ac:dyDescent="0.35">
      <c r="A1543" s="28" t="s">
        <v>4568</v>
      </c>
      <c r="B1543" s="48" t="s">
        <v>4569</v>
      </c>
      <c r="C1543" s="49">
        <v>44180</v>
      </c>
      <c r="D1543" s="30" t="s">
        <v>1637</v>
      </c>
      <c r="E1543" s="50" t="s">
        <v>2237</v>
      </c>
      <c r="F1543" s="54" t="s">
        <v>4520</v>
      </c>
      <c r="G1543" s="33" t="s">
        <v>53</v>
      </c>
      <c r="H1543" s="34">
        <v>0.75680000000000003</v>
      </c>
      <c r="I1543" s="35">
        <f>ROUND((Reference!B$16*List!$H1543)+Reference!B$17,0)</f>
        <v>918</v>
      </c>
      <c r="J1543" s="35">
        <f>ROUND((Reference!C$16*List!$H1543)+Reference!C$17,0)</f>
        <v>1369</v>
      </c>
      <c r="K1543" s="35">
        <f>ROUND((Reference!D$16*List!$H1543)+Reference!D$17,0)</f>
        <v>1640</v>
      </c>
      <c r="L1543" s="35">
        <f>ROUND((Reference!E$16*List!$H1543)+Reference!E$17,0)</f>
        <v>2028</v>
      </c>
      <c r="M1543" s="35">
        <f>ROUND((Reference!F$16*List!$H1543)+Reference!F$17,0)</f>
        <v>2112</v>
      </c>
      <c r="N1543" s="35">
        <f>ROUND((Reference!G$16*List!$H1543)+Reference!G$17,0)</f>
        <v>2391</v>
      </c>
      <c r="O1543" s="35">
        <f>ROUND((Reference!H$16*List!$H1543)+Reference!H$17,0)</f>
        <v>2483</v>
      </c>
      <c r="P1543" s="35">
        <f>ROUND((Reference!I$16*List!$H1543)+Reference!I$17,0)</f>
        <v>2580</v>
      </c>
      <c r="Q1543" s="35">
        <f>ROUND((Reference!J$16*List!$H1543)+Reference!J$17,0)</f>
        <v>2988</v>
      </c>
      <c r="R1543" s="35">
        <f>ROUND((Reference!K$16*List!$H1543)+Reference!K$17,0)</f>
        <v>3082</v>
      </c>
      <c r="S1543" s="35">
        <f>ROUND((Reference!L$16*List!$H1543)+Reference!L$17,0)</f>
        <v>3326</v>
      </c>
      <c r="T1543" s="35">
        <f>ROUND((Reference!M$16*List!$H1543)+Reference!M$17,0)</f>
        <v>3972</v>
      </c>
      <c r="U1543" s="35">
        <f>ROUND((Reference!N$16*List!$H1543)+Reference!N$17,0)</f>
        <v>16027</v>
      </c>
      <c r="V1543" s="36">
        <f>ROUND((Reference!O$16*List!$H1543)+Reference!O$17,0)</f>
        <v>596</v>
      </c>
      <c r="W1543" s="36">
        <f>ROUND((Reference!P$16*List!$H1543)+Reference!P$17,0)</f>
        <v>840</v>
      </c>
      <c r="X1543" s="36">
        <f>ROUND((Reference!Q$16*List!$H1543)+Reference!Q$17,0)</f>
        <v>420</v>
      </c>
      <c r="Y1543" s="37"/>
      <c r="Z1543" s="4" t="str">
        <f t="shared" si="47"/>
        <v>CHRISTIAN, Missouri</v>
      </c>
      <c r="AA1543" s="38" t="s">
        <v>2237</v>
      </c>
      <c r="AB1543" s="38" t="s">
        <v>54</v>
      </c>
      <c r="AC1543" s="32" t="s">
        <v>4520</v>
      </c>
      <c r="AD1543" s="39"/>
      <c r="AE1543">
        <f t="shared" si="48"/>
        <v>0.75680000000000003</v>
      </c>
    </row>
    <row r="1544" spans="1:31" x14ac:dyDescent="0.35">
      <c r="A1544" s="28" t="s">
        <v>4570</v>
      </c>
      <c r="B1544" s="48" t="s">
        <v>4571</v>
      </c>
      <c r="C1544" s="49">
        <v>99926</v>
      </c>
      <c r="D1544" s="30" t="s">
        <v>156</v>
      </c>
      <c r="E1544" s="50" t="s">
        <v>535</v>
      </c>
      <c r="F1544" s="55" t="s">
        <v>4520</v>
      </c>
      <c r="G1544" s="33" t="s">
        <v>64</v>
      </c>
      <c r="H1544" s="34">
        <v>0.78650000000000009</v>
      </c>
      <c r="I1544" s="35">
        <f>ROUND((Reference!B$16*List!$H1544)+Reference!B$17,0)</f>
        <v>943</v>
      </c>
      <c r="J1544" s="35">
        <f>ROUND((Reference!C$16*List!$H1544)+Reference!C$17,0)</f>
        <v>1407</v>
      </c>
      <c r="K1544" s="35">
        <f>ROUND((Reference!D$16*List!$H1544)+Reference!D$17,0)</f>
        <v>1686</v>
      </c>
      <c r="L1544" s="35">
        <f>ROUND((Reference!E$16*List!$H1544)+Reference!E$17,0)</f>
        <v>2084</v>
      </c>
      <c r="M1544" s="35">
        <f>ROUND((Reference!F$16*List!$H1544)+Reference!F$17,0)</f>
        <v>2171</v>
      </c>
      <c r="N1544" s="35">
        <f>ROUND((Reference!G$16*List!$H1544)+Reference!G$17,0)</f>
        <v>2458</v>
      </c>
      <c r="O1544" s="35">
        <f>ROUND((Reference!H$16*List!$H1544)+Reference!H$17,0)</f>
        <v>2552</v>
      </c>
      <c r="P1544" s="35">
        <f>ROUND((Reference!I$16*List!$H1544)+Reference!I$17,0)</f>
        <v>2652</v>
      </c>
      <c r="Q1544" s="35">
        <f>ROUND((Reference!J$16*List!$H1544)+Reference!J$17,0)</f>
        <v>3071</v>
      </c>
      <c r="R1544" s="35">
        <f>ROUND((Reference!K$16*List!$H1544)+Reference!K$17,0)</f>
        <v>3168</v>
      </c>
      <c r="S1544" s="35">
        <f>ROUND((Reference!L$16*List!$H1544)+Reference!L$17,0)</f>
        <v>3418</v>
      </c>
      <c r="T1544" s="35">
        <f>ROUND((Reference!M$16*List!$H1544)+Reference!M$17,0)</f>
        <v>4082</v>
      </c>
      <c r="U1544" s="35">
        <f>ROUND((Reference!N$16*List!$H1544)+Reference!N$17,0)</f>
        <v>16472</v>
      </c>
      <c r="V1544" s="36">
        <f>ROUND((Reference!O$16*List!$H1544)+Reference!O$17,0)</f>
        <v>612</v>
      </c>
      <c r="W1544" s="36">
        <f>ROUND((Reference!P$16*List!$H1544)+Reference!P$17,0)</f>
        <v>863</v>
      </c>
      <c r="X1544" s="36">
        <f>ROUND((Reference!Q$16*List!$H1544)+Reference!Q$17,0)</f>
        <v>431</v>
      </c>
      <c r="Y1544" s="37"/>
      <c r="Z1544" s="4" t="str">
        <f t="shared" si="47"/>
        <v>CLARK, Missouri</v>
      </c>
      <c r="AA1544" s="38" t="s">
        <v>535</v>
      </c>
      <c r="AB1544" s="38" t="s">
        <v>54</v>
      </c>
      <c r="AC1544" s="32" t="s">
        <v>4520</v>
      </c>
      <c r="AD1544" s="39"/>
      <c r="AE1544">
        <f t="shared" si="48"/>
        <v>0.78650000000000009</v>
      </c>
    </row>
    <row r="1545" spans="1:31" x14ac:dyDescent="0.35">
      <c r="A1545" s="28" t="s">
        <v>4572</v>
      </c>
      <c r="B1545" s="48" t="s">
        <v>4573</v>
      </c>
      <c r="C1545" s="51">
        <v>28140</v>
      </c>
      <c r="D1545" s="30" t="s">
        <v>1014</v>
      </c>
      <c r="E1545" s="38" t="s">
        <v>110</v>
      </c>
      <c r="F1545" s="54" t="s">
        <v>4520</v>
      </c>
      <c r="G1545" s="33" t="s">
        <v>53</v>
      </c>
      <c r="H1545" s="34">
        <v>0.91920000000000002</v>
      </c>
      <c r="I1545" s="35">
        <f>ROUND((Reference!B$16*List!$H1545)+Reference!B$17,0)</f>
        <v>1057</v>
      </c>
      <c r="J1545" s="35">
        <f>ROUND((Reference!C$16*List!$H1545)+Reference!C$17,0)</f>
        <v>1577</v>
      </c>
      <c r="K1545" s="35">
        <f>ROUND((Reference!D$16*List!$H1545)+Reference!D$17,0)</f>
        <v>1889</v>
      </c>
      <c r="L1545" s="35">
        <f>ROUND((Reference!E$16*List!$H1545)+Reference!E$17,0)</f>
        <v>2335</v>
      </c>
      <c r="M1545" s="35">
        <f>ROUND((Reference!F$16*List!$H1545)+Reference!F$17,0)</f>
        <v>2433</v>
      </c>
      <c r="N1545" s="35">
        <f>ROUND((Reference!G$16*List!$H1545)+Reference!G$17,0)</f>
        <v>2754</v>
      </c>
      <c r="O1545" s="35">
        <f>ROUND((Reference!H$16*List!$H1545)+Reference!H$17,0)</f>
        <v>2859</v>
      </c>
      <c r="P1545" s="35">
        <f>ROUND((Reference!I$16*List!$H1545)+Reference!I$17,0)</f>
        <v>2972</v>
      </c>
      <c r="Q1545" s="35">
        <f>ROUND((Reference!J$16*List!$H1545)+Reference!J$17,0)</f>
        <v>3441</v>
      </c>
      <c r="R1545" s="35">
        <f>ROUND((Reference!K$16*List!$H1545)+Reference!K$17,0)</f>
        <v>3550</v>
      </c>
      <c r="S1545" s="35">
        <f>ROUND((Reference!L$16*List!$H1545)+Reference!L$17,0)</f>
        <v>3830</v>
      </c>
      <c r="T1545" s="35">
        <f>ROUND((Reference!M$16*List!$H1545)+Reference!M$17,0)</f>
        <v>4575</v>
      </c>
      <c r="U1545" s="35">
        <f>ROUND((Reference!N$16*List!$H1545)+Reference!N$17,0)</f>
        <v>18458</v>
      </c>
      <c r="V1545" s="36">
        <f>ROUND((Reference!O$16*List!$H1545)+Reference!O$17,0)</f>
        <v>686</v>
      </c>
      <c r="W1545" s="36">
        <f>ROUND((Reference!P$16*List!$H1545)+Reference!P$17,0)</f>
        <v>967</v>
      </c>
      <c r="X1545" s="36">
        <f>ROUND((Reference!Q$16*List!$H1545)+Reference!Q$17,0)</f>
        <v>483</v>
      </c>
      <c r="Y1545" s="37"/>
      <c r="Z1545" s="4" t="str">
        <f t="shared" si="47"/>
        <v>CLAY, Missouri</v>
      </c>
      <c r="AA1545" s="38" t="s">
        <v>110</v>
      </c>
      <c r="AB1545" s="38" t="s">
        <v>54</v>
      </c>
      <c r="AC1545" s="32" t="s">
        <v>4520</v>
      </c>
      <c r="AD1545" s="39"/>
      <c r="AE1545">
        <f t="shared" si="48"/>
        <v>0.91920000000000002</v>
      </c>
    </row>
    <row r="1546" spans="1:31" x14ac:dyDescent="0.35">
      <c r="A1546" s="28" t="s">
        <v>4574</v>
      </c>
      <c r="B1546" s="48" t="s">
        <v>4575</v>
      </c>
      <c r="C1546" s="51">
        <v>28140</v>
      </c>
      <c r="D1546" s="30" t="s">
        <v>1014</v>
      </c>
      <c r="E1546" s="38" t="s">
        <v>2244</v>
      </c>
      <c r="F1546" s="54" t="s">
        <v>4520</v>
      </c>
      <c r="G1546" s="33" t="s">
        <v>53</v>
      </c>
      <c r="H1546" s="52">
        <v>0.91920000000000002</v>
      </c>
      <c r="I1546" s="35">
        <f>ROUND((Reference!B$16*List!$H1546)+Reference!B$17,0)</f>
        <v>1057</v>
      </c>
      <c r="J1546" s="35">
        <f>ROUND((Reference!C$16*List!$H1546)+Reference!C$17,0)</f>
        <v>1577</v>
      </c>
      <c r="K1546" s="35">
        <f>ROUND((Reference!D$16*List!$H1546)+Reference!D$17,0)</f>
        <v>1889</v>
      </c>
      <c r="L1546" s="35">
        <f>ROUND((Reference!E$16*List!$H1546)+Reference!E$17,0)</f>
        <v>2335</v>
      </c>
      <c r="M1546" s="35">
        <f>ROUND((Reference!F$16*List!$H1546)+Reference!F$17,0)</f>
        <v>2433</v>
      </c>
      <c r="N1546" s="35">
        <f>ROUND((Reference!G$16*List!$H1546)+Reference!G$17,0)</f>
        <v>2754</v>
      </c>
      <c r="O1546" s="35">
        <f>ROUND((Reference!H$16*List!$H1546)+Reference!H$17,0)</f>
        <v>2859</v>
      </c>
      <c r="P1546" s="35">
        <f>ROUND((Reference!I$16*List!$H1546)+Reference!I$17,0)</f>
        <v>2972</v>
      </c>
      <c r="Q1546" s="35">
        <f>ROUND((Reference!J$16*List!$H1546)+Reference!J$17,0)</f>
        <v>3441</v>
      </c>
      <c r="R1546" s="35">
        <f>ROUND((Reference!K$16*List!$H1546)+Reference!K$17,0)</f>
        <v>3550</v>
      </c>
      <c r="S1546" s="35">
        <f>ROUND((Reference!L$16*List!$H1546)+Reference!L$17,0)</f>
        <v>3830</v>
      </c>
      <c r="T1546" s="35">
        <f>ROUND((Reference!M$16*List!$H1546)+Reference!M$17,0)</f>
        <v>4575</v>
      </c>
      <c r="U1546" s="35">
        <f>ROUND((Reference!N$16*List!$H1546)+Reference!N$17,0)</f>
        <v>18458</v>
      </c>
      <c r="V1546" s="36">
        <f>ROUND((Reference!O$16*List!$H1546)+Reference!O$17,0)</f>
        <v>686</v>
      </c>
      <c r="W1546" s="36">
        <f>ROUND((Reference!P$16*List!$H1546)+Reference!P$17,0)</f>
        <v>967</v>
      </c>
      <c r="X1546" s="36">
        <f>ROUND((Reference!Q$16*List!$H1546)+Reference!Q$17,0)</f>
        <v>483</v>
      </c>
      <c r="Y1546" s="37"/>
      <c r="Z1546" s="4" t="str">
        <f t="shared" si="47"/>
        <v>CLINTON, Missouri</v>
      </c>
      <c r="AA1546" s="50" t="s">
        <v>2244</v>
      </c>
      <c r="AB1546" s="38" t="s">
        <v>54</v>
      </c>
      <c r="AC1546" s="43" t="s">
        <v>4520</v>
      </c>
      <c r="AD1546" s="45"/>
      <c r="AE1546">
        <f t="shared" si="48"/>
        <v>0.91920000000000002</v>
      </c>
    </row>
    <row r="1547" spans="1:31" x14ac:dyDescent="0.35">
      <c r="A1547" s="28" t="s">
        <v>4576</v>
      </c>
      <c r="B1547" s="48" t="s">
        <v>4577</v>
      </c>
      <c r="C1547" s="51">
        <v>27620</v>
      </c>
      <c r="D1547" s="30" t="s">
        <v>978</v>
      </c>
      <c r="E1547" s="38" t="s">
        <v>4578</v>
      </c>
      <c r="F1547" s="54" t="s">
        <v>4520</v>
      </c>
      <c r="G1547" s="33" t="s">
        <v>53</v>
      </c>
      <c r="H1547" s="52">
        <v>0.79570000000000007</v>
      </c>
      <c r="I1547" s="35">
        <f>ROUND((Reference!B$16*List!$H1547)+Reference!B$17,0)</f>
        <v>951</v>
      </c>
      <c r="J1547" s="35">
        <f>ROUND((Reference!C$16*List!$H1547)+Reference!C$17,0)</f>
        <v>1419</v>
      </c>
      <c r="K1547" s="35">
        <f>ROUND((Reference!D$16*List!$H1547)+Reference!D$17,0)</f>
        <v>1700</v>
      </c>
      <c r="L1547" s="35">
        <f>ROUND((Reference!E$16*List!$H1547)+Reference!E$17,0)</f>
        <v>2101</v>
      </c>
      <c r="M1547" s="35">
        <f>ROUND((Reference!F$16*List!$H1547)+Reference!F$17,0)</f>
        <v>2189</v>
      </c>
      <c r="N1547" s="35">
        <f>ROUND((Reference!G$16*List!$H1547)+Reference!G$17,0)</f>
        <v>2478</v>
      </c>
      <c r="O1547" s="35">
        <f>ROUND((Reference!H$16*List!$H1547)+Reference!H$17,0)</f>
        <v>2573</v>
      </c>
      <c r="P1547" s="35">
        <f>ROUND((Reference!I$16*List!$H1547)+Reference!I$17,0)</f>
        <v>2674</v>
      </c>
      <c r="Q1547" s="35">
        <f>ROUND((Reference!J$16*List!$H1547)+Reference!J$17,0)</f>
        <v>3096</v>
      </c>
      <c r="R1547" s="35">
        <f>ROUND((Reference!K$16*List!$H1547)+Reference!K$17,0)</f>
        <v>3194</v>
      </c>
      <c r="S1547" s="35">
        <f>ROUND((Reference!L$16*List!$H1547)+Reference!L$17,0)</f>
        <v>3447</v>
      </c>
      <c r="T1547" s="35">
        <f>ROUND((Reference!M$16*List!$H1547)+Reference!M$17,0)</f>
        <v>4117</v>
      </c>
      <c r="U1547" s="35">
        <f>ROUND((Reference!N$16*List!$H1547)+Reference!N$17,0)</f>
        <v>16610</v>
      </c>
      <c r="V1547" s="36">
        <f>ROUND((Reference!O$16*List!$H1547)+Reference!O$17,0)</f>
        <v>617</v>
      </c>
      <c r="W1547" s="36">
        <f>ROUND((Reference!P$16*List!$H1547)+Reference!P$17,0)</f>
        <v>870</v>
      </c>
      <c r="X1547" s="36">
        <f>ROUND((Reference!Q$16*List!$H1547)+Reference!Q$17,0)</f>
        <v>435</v>
      </c>
      <c r="Y1547" s="37"/>
      <c r="Z1547" s="4" t="str">
        <f t="shared" si="47"/>
        <v>COLE, Missouri</v>
      </c>
      <c r="AA1547" s="50" t="s">
        <v>4578</v>
      </c>
      <c r="AB1547" s="38" t="s">
        <v>54</v>
      </c>
      <c r="AC1547" s="43" t="s">
        <v>4520</v>
      </c>
      <c r="AD1547" s="45"/>
      <c r="AE1547">
        <f t="shared" si="48"/>
        <v>0.79570000000000007</v>
      </c>
    </row>
    <row r="1548" spans="1:31" x14ac:dyDescent="0.35">
      <c r="A1548" s="28" t="s">
        <v>4579</v>
      </c>
      <c r="B1548" s="48" t="s">
        <v>4580</v>
      </c>
      <c r="C1548" s="49">
        <v>17860</v>
      </c>
      <c r="D1548" s="30" t="s">
        <v>585</v>
      </c>
      <c r="E1548" s="50" t="s">
        <v>4581</v>
      </c>
      <c r="F1548" s="55" t="s">
        <v>4520</v>
      </c>
      <c r="G1548" s="33" t="s">
        <v>53</v>
      </c>
      <c r="H1548" s="52">
        <v>0.84700000000000009</v>
      </c>
      <c r="I1548" s="35">
        <f>ROUND((Reference!B$16*List!$H1548)+Reference!B$17,0)</f>
        <v>995</v>
      </c>
      <c r="J1548" s="35">
        <f>ROUND((Reference!C$16*List!$H1548)+Reference!C$17,0)</f>
        <v>1484</v>
      </c>
      <c r="K1548" s="35">
        <f>ROUND((Reference!D$16*List!$H1548)+Reference!D$17,0)</f>
        <v>1778</v>
      </c>
      <c r="L1548" s="35">
        <f>ROUND((Reference!E$16*List!$H1548)+Reference!E$17,0)</f>
        <v>2198</v>
      </c>
      <c r="M1548" s="35">
        <f>ROUND((Reference!F$16*List!$H1548)+Reference!F$17,0)</f>
        <v>2290</v>
      </c>
      <c r="N1548" s="35">
        <f>ROUND((Reference!G$16*List!$H1548)+Reference!G$17,0)</f>
        <v>2593</v>
      </c>
      <c r="O1548" s="35">
        <f>ROUND((Reference!H$16*List!$H1548)+Reference!H$17,0)</f>
        <v>2692</v>
      </c>
      <c r="P1548" s="35">
        <f>ROUND((Reference!I$16*List!$H1548)+Reference!I$17,0)</f>
        <v>2798</v>
      </c>
      <c r="Q1548" s="35">
        <f>ROUND((Reference!J$16*List!$H1548)+Reference!J$17,0)</f>
        <v>3240</v>
      </c>
      <c r="R1548" s="35">
        <f>ROUND((Reference!K$16*List!$H1548)+Reference!K$17,0)</f>
        <v>3342</v>
      </c>
      <c r="S1548" s="35">
        <f>ROUND((Reference!L$16*List!$H1548)+Reference!L$17,0)</f>
        <v>3606</v>
      </c>
      <c r="T1548" s="35">
        <f>ROUND((Reference!M$16*List!$H1548)+Reference!M$17,0)</f>
        <v>4307</v>
      </c>
      <c r="U1548" s="35">
        <f>ROUND((Reference!N$16*List!$H1548)+Reference!N$17,0)</f>
        <v>17377</v>
      </c>
      <c r="V1548" s="36">
        <f>ROUND((Reference!O$16*List!$H1548)+Reference!O$17,0)</f>
        <v>646</v>
      </c>
      <c r="W1548" s="36">
        <f>ROUND((Reference!P$16*List!$H1548)+Reference!P$17,0)</f>
        <v>910</v>
      </c>
      <c r="X1548" s="36">
        <f>ROUND((Reference!Q$16*List!$H1548)+Reference!Q$17,0)</f>
        <v>455</v>
      </c>
      <c r="Y1548" s="37"/>
      <c r="Z1548" s="4" t="str">
        <f t="shared" si="47"/>
        <v>COOPER, Missouri</v>
      </c>
      <c r="AA1548" s="50" t="s">
        <v>4581</v>
      </c>
      <c r="AB1548" s="38" t="s">
        <v>54</v>
      </c>
      <c r="AC1548" s="43" t="s">
        <v>4520</v>
      </c>
      <c r="AD1548" s="45"/>
      <c r="AE1548">
        <f t="shared" si="48"/>
        <v>0.84700000000000009</v>
      </c>
    </row>
    <row r="1549" spans="1:31" x14ac:dyDescent="0.35">
      <c r="A1549" s="28" t="s">
        <v>4582</v>
      </c>
      <c r="B1549" s="48" t="s">
        <v>4583</v>
      </c>
      <c r="C1549" s="49">
        <v>99926</v>
      </c>
      <c r="D1549" s="30" t="s">
        <v>156</v>
      </c>
      <c r="E1549" s="50" t="s">
        <v>564</v>
      </c>
      <c r="F1549" s="55" t="s">
        <v>4520</v>
      </c>
      <c r="G1549" s="33" t="s">
        <v>64</v>
      </c>
      <c r="H1549" s="34">
        <v>0.78650000000000009</v>
      </c>
      <c r="I1549" s="35">
        <f>ROUND((Reference!B$16*List!$H1549)+Reference!B$17,0)</f>
        <v>943</v>
      </c>
      <c r="J1549" s="35">
        <f>ROUND((Reference!C$16*List!$H1549)+Reference!C$17,0)</f>
        <v>1407</v>
      </c>
      <c r="K1549" s="35">
        <f>ROUND((Reference!D$16*List!$H1549)+Reference!D$17,0)</f>
        <v>1686</v>
      </c>
      <c r="L1549" s="35">
        <f>ROUND((Reference!E$16*List!$H1549)+Reference!E$17,0)</f>
        <v>2084</v>
      </c>
      <c r="M1549" s="35">
        <f>ROUND((Reference!F$16*List!$H1549)+Reference!F$17,0)</f>
        <v>2171</v>
      </c>
      <c r="N1549" s="35">
        <f>ROUND((Reference!G$16*List!$H1549)+Reference!G$17,0)</f>
        <v>2458</v>
      </c>
      <c r="O1549" s="35">
        <f>ROUND((Reference!H$16*List!$H1549)+Reference!H$17,0)</f>
        <v>2552</v>
      </c>
      <c r="P1549" s="35">
        <f>ROUND((Reference!I$16*List!$H1549)+Reference!I$17,0)</f>
        <v>2652</v>
      </c>
      <c r="Q1549" s="35">
        <f>ROUND((Reference!J$16*List!$H1549)+Reference!J$17,0)</f>
        <v>3071</v>
      </c>
      <c r="R1549" s="35">
        <f>ROUND((Reference!K$16*List!$H1549)+Reference!K$17,0)</f>
        <v>3168</v>
      </c>
      <c r="S1549" s="35">
        <f>ROUND((Reference!L$16*List!$H1549)+Reference!L$17,0)</f>
        <v>3418</v>
      </c>
      <c r="T1549" s="35">
        <f>ROUND((Reference!M$16*List!$H1549)+Reference!M$17,0)</f>
        <v>4082</v>
      </c>
      <c r="U1549" s="35">
        <f>ROUND((Reference!N$16*List!$H1549)+Reference!N$17,0)</f>
        <v>16472</v>
      </c>
      <c r="V1549" s="36">
        <f>ROUND((Reference!O$16*List!$H1549)+Reference!O$17,0)</f>
        <v>612</v>
      </c>
      <c r="W1549" s="36">
        <f>ROUND((Reference!P$16*List!$H1549)+Reference!P$17,0)</f>
        <v>863</v>
      </c>
      <c r="X1549" s="36">
        <f>ROUND((Reference!Q$16*List!$H1549)+Reference!Q$17,0)</f>
        <v>431</v>
      </c>
      <c r="Y1549" s="37"/>
      <c r="Z1549" s="4" t="str">
        <f t="shared" si="47"/>
        <v>CRAWFORD, Missouri</v>
      </c>
      <c r="AA1549" s="38" t="s">
        <v>564</v>
      </c>
      <c r="AB1549" s="38" t="s">
        <v>54</v>
      </c>
      <c r="AC1549" s="32" t="s">
        <v>4520</v>
      </c>
      <c r="AD1549" s="39"/>
      <c r="AE1549">
        <f t="shared" si="48"/>
        <v>0.78650000000000009</v>
      </c>
    </row>
    <row r="1550" spans="1:31" x14ac:dyDescent="0.35">
      <c r="A1550" s="28" t="s">
        <v>4584</v>
      </c>
      <c r="B1550" s="48" t="s">
        <v>4585</v>
      </c>
      <c r="C1550" s="49">
        <v>99926</v>
      </c>
      <c r="D1550" s="30" t="s">
        <v>156</v>
      </c>
      <c r="E1550" s="50" t="s">
        <v>1727</v>
      </c>
      <c r="F1550" s="55" t="s">
        <v>4520</v>
      </c>
      <c r="G1550" s="33" t="s">
        <v>64</v>
      </c>
      <c r="H1550" s="52">
        <v>0.78650000000000009</v>
      </c>
      <c r="I1550" s="35">
        <f>ROUND((Reference!B$16*List!$H1550)+Reference!B$17,0)</f>
        <v>943</v>
      </c>
      <c r="J1550" s="35">
        <f>ROUND((Reference!C$16*List!$H1550)+Reference!C$17,0)</f>
        <v>1407</v>
      </c>
      <c r="K1550" s="35">
        <f>ROUND((Reference!D$16*List!$H1550)+Reference!D$17,0)</f>
        <v>1686</v>
      </c>
      <c r="L1550" s="35">
        <f>ROUND((Reference!E$16*List!$H1550)+Reference!E$17,0)</f>
        <v>2084</v>
      </c>
      <c r="M1550" s="35">
        <f>ROUND((Reference!F$16*List!$H1550)+Reference!F$17,0)</f>
        <v>2171</v>
      </c>
      <c r="N1550" s="35">
        <f>ROUND((Reference!G$16*List!$H1550)+Reference!G$17,0)</f>
        <v>2458</v>
      </c>
      <c r="O1550" s="35">
        <f>ROUND((Reference!H$16*List!$H1550)+Reference!H$17,0)</f>
        <v>2552</v>
      </c>
      <c r="P1550" s="35">
        <f>ROUND((Reference!I$16*List!$H1550)+Reference!I$17,0)</f>
        <v>2652</v>
      </c>
      <c r="Q1550" s="35">
        <f>ROUND((Reference!J$16*List!$H1550)+Reference!J$17,0)</f>
        <v>3071</v>
      </c>
      <c r="R1550" s="35">
        <f>ROUND((Reference!K$16*List!$H1550)+Reference!K$17,0)</f>
        <v>3168</v>
      </c>
      <c r="S1550" s="35">
        <f>ROUND((Reference!L$16*List!$H1550)+Reference!L$17,0)</f>
        <v>3418</v>
      </c>
      <c r="T1550" s="35">
        <f>ROUND((Reference!M$16*List!$H1550)+Reference!M$17,0)</f>
        <v>4082</v>
      </c>
      <c r="U1550" s="35">
        <f>ROUND((Reference!N$16*List!$H1550)+Reference!N$17,0)</f>
        <v>16472</v>
      </c>
      <c r="V1550" s="36">
        <f>ROUND((Reference!O$16*List!$H1550)+Reference!O$17,0)</f>
        <v>612</v>
      </c>
      <c r="W1550" s="36">
        <f>ROUND((Reference!P$16*List!$H1550)+Reference!P$17,0)</f>
        <v>863</v>
      </c>
      <c r="X1550" s="36">
        <f>ROUND((Reference!Q$16*List!$H1550)+Reference!Q$17,0)</f>
        <v>431</v>
      </c>
      <c r="Y1550" s="37"/>
      <c r="Z1550" s="4" t="str">
        <f t="shared" si="47"/>
        <v>DADE, Missouri</v>
      </c>
      <c r="AA1550" s="50" t="s">
        <v>1727</v>
      </c>
      <c r="AB1550" s="38" t="s">
        <v>54</v>
      </c>
      <c r="AC1550" s="43" t="s">
        <v>4520</v>
      </c>
      <c r="AD1550" s="45"/>
      <c r="AE1550">
        <f t="shared" si="48"/>
        <v>0.78650000000000009</v>
      </c>
    </row>
    <row r="1551" spans="1:31" x14ac:dyDescent="0.35">
      <c r="A1551" s="28" t="s">
        <v>4586</v>
      </c>
      <c r="B1551" s="48" t="s">
        <v>4587</v>
      </c>
      <c r="C1551" s="51">
        <v>44180</v>
      </c>
      <c r="D1551" s="30" t="s">
        <v>1637</v>
      </c>
      <c r="E1551" s="38" t="s">
        <v>151</v>
      </c>
      <c r="F1551" s="54" t="s">
        <v>4520</v>
      </c>
      <c r="G1551" s="33" t="s">
        <v>53</v>
      </c>
      <c r="H1551" s="34">
        <v>0.75680000000000003</v>
      </c>
      <c r="I1551" s="35">
        <f>ROUND((Reference!B$16*List!$H1551)+Reference!B$17,0)</f>
        <v>918</v>
      </c>
      <c r="J1551" s="35">
        <f>ROUND((Reference!C$16*List!$H1551)+Reference!C$17,0)</f>
        <v>1369</v>
      </c>
      <c r="K1551" s="35">
        <f>ROUND((Reference!D$16*List!$H1551)+Reference!D$17,0)</f>
        <v>1640</v>
      </c>
      <c r="L1551" s="35">
        <f>ROUND((Reference!E$16*List!$H1551)+Reference!E$17,0)</f>
        <v>2028</v>
      </c>
      <c r="M1551" s="35">
        <f>ROUND((Reference!F$16*List!$H1551)+Reference!F$17,0)</f>
        <v>2112</v>
      </c>
      <c r="N1551" s="35">
        <f>ROUND((Reference!G$16*List!$H1551)+Reference!G$17,0)</f>
        <v>2391</v>
      </c>
      <c r="O1551" s="35">
        <f>ROUND((Reference!H$16*List!$H1551)+Reference!H$17,0)</f>
        <v>2483</v>
      </c>
      <c r="P1551" s="35">
        <f>ROUND((Reference!I$16*List!$H1551)+Reference!I$17,0)</f>
        <v>2580</v>
      </c>
      <c r="Q1551" s="35">
        <f>ROUND((Reference!J$16*List!$H1551)+Reference!J$17,0)</f>
        <v>2988</v>
      </c>
      <c r="R1551" s="35">
        <f>ROUND((Reference!K$16*List!$H1551)+Reference!K$17,0)</f>
        <v>3082</v>
      </c>
      <c r="S1551" s="35">
        <f>ROUND((Reference!L$16*List!$H1551)+Reference!L$17,0)</f>
        <v>3326</v>
      </c>
      <c r="T1551" s="35">
        <f>ROUND((Reference!M$16*List!$H1551)+Reference!M$17,0)</f>
        <v>3972</v>
      </c>
      <c r="U1551" s="35">
        <f>ROUND((Reference!N$16*List!$H1551)+Reference!N$17,0)</f>
        <v>16027</v>
      </c>
      <c r="V1551" s="36">
        <f>ROUND((Reference!O$16*List!$H1551)+Reference!O$17,0)</f>
        <v>596</v>
      </c>
      <c r="W1551" s="36">
        <f>ROUND((Reference!P$16*List!$H1551)+Reference!P$17,0)</f>
        <v>840</v>
      </c>
      <c r="X1551" s="36">
        <f>ROUND((Reference!Q$16*List!$H1551)+Reference!Q$17,0)</f>
        <v>420</v>
      </c>
      <c r="Y1551" s="37"/>
      <c r="Z1551" s="4" t="str">
        <f t="shared" ref="Z1551:Z1614" si="49">CONCATENATE(AA1551, AB1551, AC1551)</f>
        <v>DALLAS, Missouri</v>
      </c>
      <c r="AA1551" s="38" t="s">
        <v>151</v>
      </c>
      <c r="AB1551" s="38" t="s">
        <v>54</v>
      </c>
      <c r="AC1551" s="32" t="s">
        <v>4520</v>
      </c>
      <c r="AD1551" s="39"/>
      <c r="AE1551">
        <f t="shared" ref="AE1551:AE1614" si="50">IFERROR(INDEX($AH:$AH,MATCH($C1551,$AF:$AF,0)),"")</f>
        <v>0.75680000000000003</v>
      </c>
    </row>
    <row r="1552" spans="1:31" x14ac:dyDescent="0.35">
      <c r="A1552" s="28" t="s">
        <v>4588</v>
      </c>
      <c r="B1552" s="48" t="s">
        <v>4589</v>
      </c>
      <c r="C1552" s="49">
        <v>99926</v>
      </c>
      <c r="D1552" s="30" t="s">
        <v>156</v>
      </c>
      <c r="E1552" s="50" t="s">
        <v>2501</v>
      </c>
      <c r="F1552" s="55" t="s">
        <v>4520</v>
      </c>
      <c r="G1552" s="33" t="s">
        <v>64</v>
      </c>
      <c r="H1552" s="52">
        <v>0.78650000000000009</v>
      </c>
      <c r="I1552" s="35">
        <f>ROUND((Reference!B$16*List!$H1552)+Reference!B$17,0)</f>
        <v>943</v>
      </c>
      <c r="J1552" s="35">
        <f>ROUND((Reference!C$16*List!$H1552)+Reference!C$17,0)</f>
        <v>1407</v>
      </c>
      <c r="K1552" s="35">
        <f>ROUND((Reference!D$16*List!$H1552)+Reference!D$17,0)</f>
        <v>1686</v>
      </c>
      <c r="L1552" s="35">
        <f>ROUND((Reference!E$16*List!$H1552)+Reference!E$17,0)</f>
        <v>2084</v>
      </c>
      <c r="M1552" s="35">
        <f>ROUND((Reference!F$16*List!$H1552)+Reference!F$17,0)</f>
        <v>2171</v>
      </c>
      <c r="N1552" s="35">
        <f>ROUND((Reference!G$16*List!$H1552)+Reference!G$17,0)</f>
        <v>2458</v>
      </c>
      <c r="O1552" s="35">
        <f>ROUND((Reference!H$16*List!$H1552)+Reference!H$17,0)</f>
        <v>2552</v>
      </c>
      <c r="P1552" s="35">
        <f>ROUND((Reference!I$16*List!$H1552)+Reference!I$17,0)</f>
        <v>2652</v>
      </c>
      <c r="Q1552" s="35">
        <f>ROUND((Reference!J$16*List!$H1552)+Reference!J$17,0)</f>
        <v>3071</v>
      </c>
      <c r="R1552" s="35">
        <f>ROUND((Reference!K$16*List!$H1552)+Reference!K$17,0)</f>
        <v>3168</v>
      </c>
      <c r="S1552" s="35">
        <f>ROUND((Reference!L$16*List!$H1552)+Reference!L$17,0)</f>
        <v>3418</v>
      </c>
      <c r="T1552" s="35">
        <f>ROUND((Reference!M$16*List!$H1552)+Reference!M$17,0)</f>
        <v>4082</v>
      </c>
      <c r="U1552" s="35">
        <f>ROUND((Reference!N$16*List!$H1552)+Reference!N$17,0)</f>
        <v>16472</v>
      </c>
      <c r="V1552" s="36">
        <f>ROUND((Reference!O$16*List!$H1552)+Reference!O$17,0)</f>
        <v>612</v>
      </c>
      <c r="W1552" s="36">
        <f>ROUND((Reference!P$16*List!$H1552)+Reference!P$17,0)</f>
        <v>863</v>
      </c>
      <c r="X1552" s="36">
        <f>ROUND((Reference!Q$16*List!$H1552)+Reference!Q$17,0)</f>
        <v>431</v>
      </c>
      <c r="Y1552" s="37"/>
      <c r="Z1552" s="4" t="str">
        <f t="shared" si="49"/>
        <v>DAVIESS, Missouri</v>
      </c>
      <c r="AA1552" s="50" t="s">
        <v>2501</v>
      </c>
      <c r="AB1552" s="38" t="s">
        <v>54</v>
      </c>
      <c r="AC1552" s="43" t="s">
        <v>4520</v>
      </c>
      <c r="AD1552" s="45"/>
      <c r="AE1552">
        <f t="shared" si="50"/>
        <v>0.78650000000000009</v>
      </c>
    </row>
    <row r="1553" spans="1:31" x14ac:dyDescent="0.35">
      <c r="A1553" s="28" t="s">
        <v>4590</v>
      </c>
      <c r="B1553" s="48" t="s">
        <v>4591</v>
      </c>
      <c r="C1553" s="49">
        <v>41140</v>
      </c>
      <c r="D1553" s="30" t="s">
        <v>1513</v>
      </c>
      <c r="E1553" s="50" t="s">
        <v>155</v>
      </c>
      <c r="F1553" s="54" t="s">
        <v>4520</v>
      </c>
      <c r="G1553" s="33" t="s">
        <v>53</v>
      </c>
      <c r="H1553" s="52">
        <v>0.8983000000000001</v>
      </c>
      <c r="I1553" s="35">
        <f>ROUND((Reference!B$16*List!$H1553)+Reference!B$17,0)</f>
        <v>1039</v>
      </c>
      <c r="J1553" s="35">
        <f>ROUND((Reference!C$16*List!$H1553)+Reference!C$17,0)</f>
        <v>1550</v>
      </c>
      <c r="K1553" s="35">
        <f>ROUND((Reference!D$16*List!$H1553)+Reference!D$17,0)</f>
        <v>1857</v>
      </c>
      <c r="L1553" s="35">
        <f>ROUND((Reference!E$16*List!$H1553)+Reference!E$17,0)</f>
        <v>2296</v>
      </c>
      <c r="M1553" s="35">
        <f>ROUND((Reference!F$16*List!$H1553)+Reference!F$17,0)</f>
        <v>2392</v>
      </c>
      <c r="N1553" s="35">
        <f>ROUND((Reference!G$16*List!$H1553)+Reference!G$17,0)</f>
        <v>2707</v>
      </c>
      <c r="O1553" s="35">
        <f>ROUND((Reference!H$16*List!$H1553)+Reference!H$17,0)</f>
        <v>2811</v>
      </c>
      <c r="P1553" s="35">
        <f>ROUND((Reference!I$16*List!$H1553)+Reference!I$17,0)</f>
        <v>2921</v>
      </c>
      <c r="Q1553" s="35">
        <f>ROUND((Reference!J$16*List!$H1553)+Reference!J$17,0)</f>
        <v>3383</v>
      </c>
      <c r="R1553" s="35">
        <f>ROUND((Reference!K$16*List!$H1553)+Reference!K$17,0)</f>
        <v>3490</v>
      </c>
      <c r="S1553" s="35">
        <f>ROUND((Reference!L$16*List!$H1553)+Reference!L$17,0)</f>
        <v>3765</v>
      </c>
      <c r="T1553" s="35">
        <f>ROUND((Reference!M$16*List!$H1553)+Reference!M$17,0)</f>
        <v>4497</v>
      </c>
      <c r="U1553" s="35">
        <f>ROUND((Reference!N$16*List!$H1553)+Reference!N$17,0)</f>
        <v>18145</v>
      </c>
      <c r="V1553" s="36">
        <f>ROUND((Reference!O$16*List!$H1553)+Reference!O$17,0)</f>
        <v>675</v>
      </c>
      <c r="W1553" s="36">
        <f>ROUND((Reference!P$16*List!$H1553)+Reference!P$17,0)</f>
        <v>950</v>
      </c>
      <c r="X1553" s="36">
        <f>ROUND((Reference!Q$16*List!$H1553)+Reference!Q$17,0)</f>
        <v>475</v>
      </c>
      <c r="Y1553" s="37"/>
      <c r="Z1553" s="4" t="str">
        <f t="shared" si="49"/>
        <v>DE KALB, Missouri</v>
      </c>
      <c r="AA1553" s="50" t="s">
        <v>155</v>
      </c>
      <c r="AB1553" s="38" t="s">
        <v>54</v>
      </c>
      <c r="AC1553" s="43" t="s">
        <v>4520</v>
      </c>
      <c r="AD1553" s="45"/>
      <c r="AE1553">
        <f t="shared" si="50"/>
        <v>0.8983000000000001</v>
      </c>
    </row>
    <row r="1554" spans="1:31" x14ac:dyDescent="0.35">
      <c r="A1554" s="28" t="s">
        <v>4592</v>
      </c>
      <c r="B1554" s="48" t="s">
        <v>4593</v>
      </c>
      <c r="C1554" s="51">
        <v>99926</v>
      </c>
      <c r="D1554" s="30" t="s">
        <v>156</v>
      </c>
      <c r="E1554" s="38" t="s">
        <v>4594</v>
      </c>
      <c r="F1554" s="55" t="s">
        <v>4520</v>
      </c>
      <c r="G1554" s="33" t="s">
        <v>64</v>
      </c>
      <c r="H1554" s="52">
        <v>0.78650000000000009</v>
      </c>
      <c r="I1554" s="35">
        <f>ROUND((Reference!B$16*List!$H1554)+Reference!B$17,0)</f>
        <v>943</v>
      </c>
      <c r="J1554" s="35">
        <f>ROUND((Reference!C$16*List!$H1554)+Reference!C$17,0)</f>
        <v>1407</v>
      </c>
      <c r="K1554" s="35">
        <f>ROUND((Reference!D$16*List!$H1554)+Reference!D$17,0)</f>
        <v>1686</v>
      </c>
      <c r="L1554" s="35">
        <f>ROUND((Reference!E$16*List!$H1554)+Reference!E$17,0)</f>
        <v>2084</v>
      </c>
      <c r="M1554" s="35">
        <f>ROUND((Reference!F$16*List!$H1554)+Reference!F$17,0)</f>
        <v>2171</v>
      </c>
      <c r="N1554" s="35">
        <f>ROUND((Reference!G$16*List!$H1554)+Reference!G$17,0)</f>
        <v>2458</v>
      </c>
      <c r="O1554" s="35">
        <f>ROUND((Reference!H$16*List!$H1554)+Reference!H$17,0)</f>
        <v>2552</v>
      </c>
      <c r="P1554" s="35">
        <f>ROUND((Reference!I$16*List!$H1554)+Reference!I$17,0)</f>
        <v>2652</v>
      </c>
      <c r="Q1554" s="35">
        <f>ROUND((Reference!J$16*List!$H1554)+Reference!J$17,0)</f>
        <v>3071</v>
      </c>
      <c r="R1554" s="35">
        <f>ROUND((Reference!K$16*List!$H1554)+Reference!K$17,0)</f>
        <v>3168</v>
      </c>
      <c r="S1554" s="35">
        <f>ROUND((Reference!L$16*List!$H1554)+Reference!L$17,0)</f>
        <v>3418</v>
      </c>
      <c r="T1554" s="35">
        <f>ROUND((Reference!M$16*List!$H1554)+Reference!M$17,0)</f>
        <v>4082</v>
      </c>
      <c r="U1554" s="35">
        <f>ROUND((Reference!N$16*List!$H1554)+Reference!N$17,0)</f>
        <v>16472</v>
      </c>
      <c r="V1554" s="36">
        <f>ROUND((Reference!O$16*List!$H1554)+Reference!O$17,0)</f>
        <v>612</v>
      </c>
      <c r="W1554" s="36">
        <f>ROUND((Reference!P$16*List!$H1554)+Reference!P$17,0)</f>
        <v>863</v>
      </c>
      <c r="X1554" s="36">
        <f>ROUND((Reference!Q$16*List!$H1554)+Reference!Q$17,0)</f>
        <v>431</v>
      </c>
      <c r="Y1554" s="37"/>
      <c r="Z1554" s="4" t="str">
        <f t="shared" si="49"/>
        <v>DENT, Missouri</v>
      </c>
      <c r="AA1554" s="50" t="s">
        <v>4594</v>
      </c>
      <c r="AB1554" s="38" t="s">
        <v>54</v>
      </c>
      <c r="AC1554" s="43" t="s">
        <v>4520</v>
      </c>
      <c r="AD1554" s="45"/>
      <c r="AE1554">
        <f t="shared" si="50"/>
        <v>0.78650000000000009</v>
      </c>
    </row>
    <row r="1555" spans="1:31" x14ac:dyDescent="0.35">
      <c r="A1555" s="28" t="s">
        <v>4595</v>
      </c>
      <c r="B1555" s="48" t="s">
        <v>4596</v>
      </c>
      <c r="C1555" s="49">
        <v>99926</v>
      </c>
      <c r="D1555" s="30" t="s">
        <v>156</v>
      </c>
      <c r="E1555" s="50" t="s">
        <v>1109</v>
      </c>
      <c r="F1555" s="55" t="s">
        <v>4520</v>
      </c>
      <c r="G1555" s="33" t="s">
        <v>64</v>
      </c>
      <c r="H1555" s="34">
        <v>0.78650000000000009</v>
      </c>
      <c r="I1555" s="35">
        <f>ROUND((Reference!B$16*List!$H1555)+Reference!B$17,0)</f>
        <v>943</v>
      </c>
      <c r="J1555" s="35">
        <f>ROUND((Reference!C$16*List!$H1555)+Reference!C$17,0)</f>
        <v>1407</v>
      </c>
      <c r="K1555" s="35">
        <f>ROUND((Reference!D$16*List!$H1555)+Reference!D$17,0)</f>
        <v>1686</v>
      </c>
      <c r="L1555" s="35">
        <f>ROUND((Reference!E$16*List!$H1555)+Reference!E$17,0)</f>
        <v>2084</v>
      </c>
      <c r="M1555" s="35">
        <f>ROUND((Reference!F$16*List!$H1555)+Reference!F$17,0)</f>
        <v>2171</v>
      </c>
      <c r="N1555" s="35">
        <f>ROUND((Reference!G$16*List!$H1555)+Reference!G$17,0)</f>
        <v>2458</v>
      </c>
      <c r="O1555" s="35">
        <f>ROUND((Reference!H$16*List!$H1555)+Reference!H$17,0)</f>
        <v>2552</v>
      </c>
      <c r="P1555" s="35">
        <f>ROUND((Reference!I$16*List!$H1555)+Reference!I$17,0)</f>
        <v>2652</v>
      </c>
      <c r="Q1555" s="35">
        <f>ROUND((Reference!J$16*List!$H1555)+Reference!J$17,0)</f>
        <v>3071</v>
      </c>
      <c r="R1555" s="35">
        <f>ROUND((Reference!K$16*List!$H1555)+Reference!K$17,0)</f>
        <v>3168</v>
      </c>
      <c r="S1555" s="35">
        <f>ROUND((Reference!L$16*List!$H1555)+Reference!L$17,0)</f>
        <v>3418</v>
      </c>
      <c r="T1555" s="35">
        <f>ROUND((Reference!M$16*List!$H1555)+Reference!M$17,0)</f>
        <v>4082</v>
      </c>
      <c r="U1555" s="35">
        <f>ROUND((Reference!N$16*List!$H1555)+Reference!N$17,0)</f>
        <v>16472</v>
      </c>
      <c r="V1555" s="36">
        <f>ROUND((Reference!O$16*List!$H1555)+Reference!O$17,0)</f>
        <v>612</v>
      </c>
      <c r="W1555" s="36">
        <f>ROUND((Reference!P$16*List!$H1555)+Reference!P$17,0)</f>
        <v>863</v>
      </c>
      <c r="X1555" s="36">
        <f>ROUND((Reference!Q$16*List!$H1555)+Reference!Q$17,0)</f>
        <v>431</v>
      </c>
      <c r="Y1555" s="37"/>
      <c r="Z1555" s="4" t="str">
        <f t="shared" si="49"/>
        <v>DOUGLAS, Missouri</v>
      </c>
      <c r="AA1555" s="38" t="s">
        <v>1109</v>
      </c>
      <c r="AB1555" s="38" t="s">
        <v>54</v>
      </c>
      <c r="AC1555" s="32" t="s">
        <v>4520</v>
      </c>
      <c r="AD1555" s="39"/>
      <c r="AE1555">
        <f t="shared" si="50"/>
        <v>0.78650000000000009</v>
      </c>
    </row>
    <row r="1556" spans="1:31" x14ac:dyDescent="0.35">
      <c r="A1556" s="28" t="s">
        <v>4597</v>
      </c>
      <c r="B1556" s="48" t="s">
        <v>4598</v>
      </c>
      <c r="C1556" s="49">
        <v>99926</v>
      </c>
      <c r="D1556" s="30" t="s">
        <v>156</v>
      </c>
      <c r="E1556" s="50" t="s">
        <v>4599</v>
      </c>
      <c r="F1556" s="55" t="s">
        <v>4520</v>
      </c>
      <c r="G1556" s="33" t="s">
        <v>64</v>
      </c>
      <c r="H1556" s="52">
        <v>0.78650000000000009</v>
      </c>
      <c r="I1556" s="35">
        <f>ROUND((Reference!B$16*List!$H1556)+Reference!B$17,0)</f>
        <v>943</v>
      </c>
      <c r="J1556" s="35">
        <f>ROUND((Reference!C$16*List!$H1556)+Reference!C$17,0)</f>
        <v>1407</v>
      </c>
      <c r="K1556" s="35">
        <f>ROUND((Reference!D$16*List!$H1556)+Reference!D$17,0)</f>
        <v>1686</v>
      </c>
      <c r="L1556" s="35">
        <f>ROUND((Reference!E$16*List!$H1556)+Reference!E$17,0)</f>
        <v>2084</v>
      </c>
      <c r="M1556" s="35">
        <f>ROUND((Reference!F$16*List!$H1556)+Reference!F$17,0)</f>
        <v>2171</v>
      </c>
      <c r="N1556" s="35">
        <f>ROUND((Reference!G$16*List!$H1556)+Reference!G$17,0)</f>
        <v>2458</v>
      </c>
      <c r="O1556" s="35">
        <f>ROUND((Reference!H$16*List!$H1556)+Reference!H$17,0)</f>
        <v>2552</v>
      </c>
      <c r="P1556" s="35">
        <f>ROUND((Reference!I$16*List!$H1556)+Reference!I$17,0)</f>
        <v>2652</v>
      </c>
      <c r="Q1556" s="35">
        <f>ROUND((Reference!J$16*List!$H1556)+Reference!J$17,0)</f>
        <v>3071</v>
      </c>
      <c r="R1556" s="35">
        <f>ROUND((Reference!K$16*List!$H1556)+Reference!K$17,0)</f>
        <v>3168</v>
      </c>
      <c r="S1556" s="35">
        <f>ROUND((Reference!L$16*List!$H1556)+Reference!L$17,0)</f>
        <v>3418</v>
      </c>
      <c r="T1556" s="35">
        <f>ROUND((Reference!M$16*List!$H1556)+Reference!M$17,0)</f>
        <v>4082</v>
      </c>
      <c r="U1556" s="35">
        <f>ROUND((Reference!N$16*List!$H1556)+Reference!N$17,0)</f>
        <v>16472</v>
      </c>
      <c r="V1556" s="36">
        <f>ROUND((Reference!O$16*List!$H1556)+Reference!O$17,0)</f>
        <v>612</v>
      </c>
      <c r="W1556" s="36">
        <f>ROUND((Reference!P$16*List!$H1556)+Reference!P$17,0)</f>
        <v>863</v>
      </c>
      <c r="X1556" s="36">
        <f>ROUND((Reference!Q$16*List!$H1556)+Reference!Q$17,0)</f>
        <v>431</v>
      </c>
      <c r="Y1556" s="37"/>
      <c r="Z1556" s="4" t="str">
        <f t="shared" si="49"/>
        <v>DUNKLIN, Missouri</v>
      </c>
      <c r="AA1556" s="50" t="s">
        <v>4599</v>
      </c>
      <c r="AB1556" s="38" t="s">
        <v>54</v>
      </c>
      <c r="AC1556" s="43" t="s">
        <v>4520</v>
      </c>
      <c r="AD1556" s="45"/>
      <c r="AE1556">
        <f t="shared" si="50"/>
        <v>0.78650000000000009</v>
      </c>
    </row>
    <row r="1557" spans="1:31" x14ac:dyDescent="0.35">
      <c r="A1557" s="28" t="s">
        <v>4600</v>
      </c>
      <c r="B1557" s="48" t="s">
        <v>4601</v>
      </c>
      <c r="C1557" s="51">
        <v>41180</v>
      </c>
      <c r="D1557" s="30" t="s">
        <v>1516</v>
      </c>
      <c r="E1557" s="38" t="s">
        <v>176</v>
      </c>
      <c r="F1557" s="54" t="s">
        <v>4520</v>
      </c>
      <c r="G1557" s="33" t="s">
        <v>53</v>
      </c>
      <c r="H1557" s="52">
        <v>0.95100000000000007</v>
      </c>
      <c r="I1557" s="35">
        <f>ROUND((Reference!B$16*List!$H1557)+Reference!B$17,0)</f>
        <v>1084</v>
      </c>
      <c r="J1557" s="35">
        <f>ROUND((Reference!C$16*List!$H1557)+Reference!C$17,0)</f>
        <v>1617</v>
      </c>
      <c r="K1557" s="35">
        <f>ROUND((Reference!D$16*List!$H1557)+Reference!D$17,0)</f>
        <v>1938</v>
      </c>
      <c r="L1557" s="35">
        <f>ROUND((Reference!E$16*List!$H1557)+Reference!E$17,0)</f>
        <v>2395</v>
      </c>
      <c r="M1557" s="35">
        <f>ROUND((Reference!F$16*List!$H1557)+Reference!F$17,0)</f>
        <v>2495</v>
      </c>
      <c r="N1557" s="35">
        <f>ROUND((Reference!G$16*List!$H1557)+Reference!G$17,0)</f>
        <v>2825</v>
      </c>
      <c r="O1557" s="35">
        <f>ROUND((Reference!H$16*List!$H1557)+Reference!H$17,0)</f>
        <v>2933</v>
      </c>
      <c r="P1557" s="35">
        <f>ROUND((Reference!I$16*List!$H1557)+Reference!I$17,0)</f>
        <v>3048</v>
      </c>
      <c r="Q1557" s="35">
        <f>ROUND((Reference!J$16*List!$H1557)+Reference!J$17,0)</f>
        <v>3530</v>
      </c>
      <c r="R1557" s="35">
        <f>ROUND((Reference!K$16*List!$H1557)+Reference!K$17,0)</f>
        <v>3641</v>
      </c>
      <c r="S1557" s="35">
        <f>ROUND((Reference!L$16*List!$H1557)+Reference!L$17,0)</f>
        <v>3929</v>
      </c>
      <c r="T1557" s="35">
        <f>ROUND((Reference!M$16*List!$H1557)+Reference!M$17,0)</f>
        <v>4693</v>
      </c>
      <c r="U1557" s="35">
        <f>ROUND((Reference!N$16*List!$H1557)+Reference!N$17,0)</f>
        <v>18934</v>
      </c>
      <c r="V1557" s="36">
        <f>ROUND((Reference!O$16*List!$H1557)+Reference!O$17,0)</f>
        <v>704</v>
      </c>
      <c r="W1557" s="36">
        <f>ROUND((Reference!P$16*List!$H1557)+Reference!P$17,0)</f>
        <v>992</v>
      </c>
      <c r="X1557" s="36">
        <f>ROUND((Reference!Q$16*List!$H1557)+Reference!Q$17,0)</f>
        <v>496</v>
      </c>
      <c r="Y1557" s="37"/>
      <c r="Z1557" s="4" t="str">
        <f t="shared" si="49"/>
        <v>FRANKLIN, Missouri</v>
      </c>
      <c r="AA1557" s="50" t="s">
        <v>176</v>
      </c>
      <c r="AB1557" s="38" t="s">
        <v>54</v>
      </c>
      <c r="AC1557" s="43" t="s">
        <v>4520</v>
      </c>
      <c r="AD1557" s="45"/>
      <c r="AE1557">
        <f t="shared" si="50"/>
        <v>0.95100000000000007</v>
      </c>
    </row>
    <row r="1558" spans="1:31" x14ac:dyDescent="0.35">
      <c r="A1558" s="28" t="s">
        <v>4602</v>
      </c>
      <c r="B1558" s="48" t="s">
        <v>4603</v>
      </c>
      <c r="C1558" s="49">
        <v>99926</v>
      </c>
      <c r="D1558" s="30" t="s">
        <v>156</v>
      </c>
      <c r="E1558" s="50" t="s">
        <v>4604</v>
      </c>
      <c r="F1558" s="55" t="s">
        <v>4520</v>
      </c>
      <c r="G1558" s="33" t="s">
        <v>64</v>
      </c>
      <c r="H1558" s="34">
        <v>0.78650000000000009</v>
      </c>
      <c r="I1558" s="35">
        <f>ROUND((Reference!B$16*List!$H1558)+Reference!B$17,0)</f>
        <v>943</v>
      </c>
      <c r="J1558" s="35">
        <f>ROUND((Reference!C$16*List!$H1558)+Reference!C$17,0)</f>
        <v>1407</v>
      </c>
      <c r="K1558" s="35">
        <f>ROUND((Reference!D$16*List!$H1558)+Reference!D$17,0)</f>
        <v>1686</v>
      </c>
      <c r="L1558" s="35">
        <f>ROUND((Reference!E$16*List!$H1558)+Reference!E$17,0)</f>
        <v>2084</v>
      </c>
      <c r="M1558" s="35">
        <f>ROUND((Reference!F$16*List!$H1558)+Reference!F$17,0)</f>
        <v>2171</v>
      </c>
      <c r="N1558" s="35">
        <f>ROUND((Reference!G$16*List!$H1558)+Reference!G$17,0)</f>
        <v>2458</v>
      </c>
      <c r="O1558" s="35">
        <f>ROUND((Reference!H$16*List!$H1558)+Reference!H$17,0)</f>
        <v>2552</v>
      </c>
      <c r="P1558" s="35">
        <f>ROUND((Reference!I$16*List!$H1558)+Reference!I$17,0)</f>
        <v>2652</v>
      </c>
      <c r="Q1558" s="35">
        <f>ROUND((Reference!J$16*List!$H1558)+Reference!J$17,0)</f>
        <v>3071</v>
      </c>
      <c r="R1558" s="35">
        <f>ROUND((Reference!K$16*List!$H1558)+Reference!K$17,0)</f>
        <v>3168</v>
      </c>
      <c r="S1558" s="35">
        <f>ROUND((Reference!L$16*List!$H1558)+Reference!L$17,0)</f>
        <v>3418</v>
      </c>
      <c r="T1558" s="35">
        <f>ROUND((Reference!M$16*List!$H1558)+Reference!M$17,0)</f>
        <v>4082</v>
      </c>
      <c r="U1558" s="35">
        <f>ROUND((Reference!N$16*List!$H1558)+Reference!N$17,0)</f>
        <v>16472</v>
      </c>
      <c r="V1558" s="36">
        <f>ROUND((Reference!O$16*List!$H1558)+Reference!O$17,0)</f>
        <v>612</v>
      </c>
      <c r="W1558" s="36">
        <f>ROUND((Reference!P$16*List!$H1558)+Reference!P$17,0)</f>
        <v>863</v>
      </c>
      <c r="X1558" s="36">
        <f>ROUND((Reference!Q$16*List!$H1558)+Reference!Q$17,0)</f>
        <v>431</v>
      </c>
      <c r="Y1558" s="37"/>
      <c r="Z1558" s="4" t="str">
        <f t="shared" si="49"/>
        <v>GASCONADE, Missouri</v>
      </c>
      <c r="AA1558" s="38" t="s">
        <v>4604</v>
      </c>
      <c r="AB1558" s="38" t="s">
        <v>54</v>
      </c>
      <c r="AC1558" s="32" t="s">
        <v>4520</v>
      </c>
      <c r="AD1558" s="39"/>
      <c r="AE1558">
        <f t="shared" si="50"/>
        <v>0.78650000000000009</v>
      </c>
    </row>
    <row r="1559" spans="1:31" x14ac:dyDescent="0.35">
      <c r="A1559" s="28" t="s">
        <v>4605</v>
      </c>
      <c r="B1559" s="48" t="s">
        <v>4606</v>
      </c>
      <c r="C1559" s="49">
        <v>99926</v>
      </c>
      <c r="D1559" s="30" t="s">
        <v>156</v>
      </c>
      <c r="E1559" s="50" t="s">
        <v>4607</v>
      </c>
      <c r="F1559" s="55" t="s">
        <v>4520</v>
      </c>
      <c r="G1559" s="33" t="s">
        <v>64</v>
      </c>
      <c r="H1559" s="52">
        <v>0.78650000000000009</v>
      </c>
      <c r="I1559" s="35">
        <f>ROUND((Reference!B$16*List!$H1559)+Reference!B$17,0)</f>
        <v>943</v>
      </c>
      <c r="J1559" s="35">
        <f>ROUND((Reference!C$16*List!$H1559)+Reference!C$17,0)</f>
        <v>1407</v>
      </c>
      <c r="K1559" s="35">
        <f>ROUND((Reference!D$16*List!$H1559)+Reference!D$17,0)</f>
        <v>1686</v>
      </c>
      <c r="L1559" s="35">
        <f>ROUND((Reference!E$16*List!$H1559)+Reference!E$17,0)</f>
        <v>2084</v>
      </c>
      <c r="M1559" s="35">
        <f>ROUND((Reference!F$16*List!$H1559)+Reference!F$17,0)</f>
        <v>2171</v>
      </c>
      <c r="N1559" s="35">
        <f>ROUND((Reference!G$16*List!$H1559)+Reference!G$17,0)</f>
        <v>2458</v>
      </c>
      <c r="O1559" s="35">
        <f>ROUND((Reference!H$16*List!$H1559)+Reference!H$17,0)</f>
        <v>2552</v>
      </c>
      <c r="P1559" s="35">
        <f>ROUND((Reference!I$16*List!$H1559)+Reference!I$17,0)</f>
        <v>2652</v>
      </c>
      <c r="Q1559" s="35">
        <f>ROUND((Reference!J$16*List!$H1559)+Reference!J$17,0)</f>
        <v>3071</v>
      </c>
      <c r="R1559" s="35">
        <f>ROUND((Reference!K$16*List!$H1559)+Reference!K$17,0)</f>
        <v>3168</v>
      </c>
      <c r="S1559" s="35">
        <f>ROUND((Reference!L$16*List!$H1559)+Reference!L$17,0)</f>
        <v>3418</v>
      </c>
      <c r="T1559" s="35">
        <f>ROUND((Reference!M$16*List!$H1559)+Reference!M$17,0)</f>
        <v>4082</v>
      </c>
      <c r="U1559" s="35">
        <f>ROUND((Reference!N$16*List!$H1559)+Reference!N$17,0)</f>
        <v>16472</v>
      </c>
      <c r="V1559" s="36">
        <f>ROUND((Reference!O$16*List!$H1559)+Reference!O$17,0)</f>
        <v>612</v>
      </c>
      <c r="W1559" s="36">
        <f>ROUND((Reference!P$16*List!$H1559)+Reference!P$17,0)</f>
        <v>863</v>
      </c>
      <c r="X1559" s="36">
        <f>ROUND((Reference!Q$16*List!$H1559)+Reference!Q$17,0)</f>
        <v>431</v>
      </c>
      <c r="Y1559" s="37"/>
      <c r="Z1559" s="4" t="str">
        <f t="shared" si="49"/>
        <v>GENTRY, Missouri</v>
      </c>
      <c r="AA1559" s="50" t="s">
        <v>4607</v>
      </c>
      <c r="AB1559" s="38" t="s">
        <v>54</v>
      </c>
      <c r="AC1559" s="43" t="s">
        <v>4520</v>
      </c>
      <c r="AD1559" s="45"/>
      <c r="AE1559">
        <f t="shared" si="50"/>
        <v>0.78650000000000009</v>
      </c>
    </row>
    <row r="1560" spans="1:31" x14ac:dyDescent="0.35">
      <c r="A1560" s="28" t="s">
        <v>4608</v>
      </c>
      <c r="B1560" s="48" t="s">
        <v>4609</v>
      </c>
      <c r="C1560" s="49">
        <v>44180</v>
      </c>
      <c r="D1560" s="30" t="s">
        <v>1637</v>
      </c>
      <c r="E1560" s="50" t="s">
        <v>186</v>
      </c>
      <c r="F1560" s="54" t="s">
        <v>4520</v>
      </c>
      <c r="G1560" s="33" t="s">
        <v>53</v>
      </c>
      <c r="H1560" s="52">
        <v>0.75680000000000003</v>
      </c>
      <c r="I1560" s="35">
        <f>ROUND((Reference!B$16*List!$H1560)+Reference!B$17,0)</f>
        <v>918</v>
      </c>
      <c r="J1560" s="35">
        <f>ROUND((Reference!C$16*List!$H1560)+Reference!C$17,0)</f>
        <v>1369</v>
      </c>
      <c r="K1560" s="35">
        <f>ROUND((Reference!D$16*List!$H1560)+Reference!D$17,0)</f>
        <v>1640</v>
      </c>
      <c r="L1560" s="35">
        <f>ROUND((Reference!E$16*List!$H1560)+Reference!E$17,0)</f>
        <v>2028</v>
      </c>
      <c r="M1560" s="35">
        <f>ROUND((Reference!F$16*List!$H1560)+Reference!F$17,0)</f>
        <v>2112</v>
      </c>
      <c r="N1560" s="35">
        <f>ROUND((Reference!G$16*List!$H1560)+Reference!G$17,0)</f>
        <v>2391</v>
      </c>
      <c r="O1560" s="35">
        <f>ROUND((Reference!H$16*List!$H1560)+Reference!H$17,0)</f>
        <v>2483</v>
      </c>
      <c r="P1560" s="35">
        <f>ROUND((Reference!I$16*List!$H1560)+Reference!I$17,0)</f>
        <v>2580</v>
      </c>
      <c r="Q1560" s="35">
        <f>ROUND((Reference!J$16*List!$H1560)+Reference!J$17,0)</f>
        <v>2988</v>
      </c>
      <c r="R1560" s="35">
        <f>ROUND((Reference!K$16*List!$H1560)+Reference!K$17,0)</f>
        <v>3082</v>
      </c>
      <c r="S1560" s="35">
        <f>ROUND((Reference!L$16*List!$H1560)+Reference!L$17,0)</f>
        <v>3326</v>
      </c>
      <c r="T1560" s="35">
        <f>ROUND((Reference!M$16*List!$H1560)+Reference!M$17,0)</f>
        <v>3972</v>
      </c>
      <c r="U1560" s="35">
        <f>ROUND((Reference!N$16*List!$H1560)+Reference!N$17,0)</f>
        <v>16027</v>
      </c>
      <c r="V1560" s="36">
        <f>ROUND((Reference!O$16*List!$H1560)+Reference!O$17,0)</f>
        <v>596</v>
      </c>
      <c r="W1560" s="36">
        <f>ROUND((Reference!P$16*List!$H1560)+Reference!P$17,0)</f>
        <v>840</v>
      </c>
      <c r="X1560" s="36">
        <f>ROUND((Reference!Q$16*List!$H1560)+Reference!Q$17,0)</f>
        <v>420</v>
      </c>
      <c r="Y1560" s="37"/>
      <c r="Z1560" s="4" t="str">
        <f t="shared" si="49"/>
        <v>GREENE, Missouri</v>
      </c>
      <c r="AA1560" s="50" t="s">
        <v>186</v>
      </c>
      <c r="AB1560" s="38" t="s">
        <v>54</v>
      </c>
      <c r="AC1560" s="43" t="s">
        <v>4520</v>
      </c>
      <c r="AD1560" s="45"/>
      <c r="AE1560">
        <f t="shared" si="50"/>
        <v>0.75680000000000003</v>
      </c>
    </row>
    <row r="1561" spans="1:31" x14ac:dyDescent="0.35">
      <c r="A1561" s="28" t="s">
        <v>4610</v>
      </c>
      <c r="B1561" s="48" t="s">
        <v>4611</v>
      </c>
      <c r="C1561" s="49">
        <v>99926</v>
      </c>
      <c r="D1561" s="30" t="s">
        <v>156</v>
      </c>
      <c r="E1561" s="50" t="s">
        <v>2289</v>
      </c>
      <c r="F1561" s="55" t="s">
        <v>4520</v>
      </c>
      <c r="G1561" s="33" t="s">
        <v>64</v>
      </c>
      <c r="H1561" s="52">
        <v>0.78650000000000009</v>
      </c>
      <c r="I1561" s="35">
        <f>ROUND((Reference!B$16*List!$H1561)+Reference!B$17,0)</f>
        <v>943</v>
      </c>
      <c r="J1561" s="35">
        <f>ROUND((Reference!C$16*List!$H1561)+Reference!C$17,0)</f>
        <v>1407</v>
      </c>
      <c r="K1561" s="35">
        <f>ROUND((Reference!D$16*List!$H1561)+Reference!D$17,0)</f>
        <v>1686</v>
      </c>
      <c r="L1561" s="35">
        <f>ROUND((Reference!E$16*List!$H1561)+Reference!E$17,0)</f>
        <v>2084</v>
      </c>
      <c r="M1561" s="35">
        <f>ROUND((Reference!F$16*List!$H1561)+Reference!F$17,0)</f>
        <v>2171</v>
      </c>
      <c r="N1561" s="35">
        <f>ROUND((Reference!G$16*List!$H1561)+Reference!G$17,0)</f>
        <v>2458</v>
      </c>
      <c r="O1561" s="35">
        <f>ROUND((Reference!H$16*List!$H1561)+Reference!H$17,0)</f>
        <v>2552</v>
      </c>
      <c r="P1561" s="35">
        <f>ROUND((Reference!I$16*List!$H1561)+Reference!I$17,0)</f>
        <v>2652</v>
      </c>
      <c r="Q1561" s="35">
        <f>ROUND((Reference!J$16*List!$H1561)+Reference!J$17,0)</f>
        <v>3071</v>
      </c>
      <c r="R1561" s="35">
        <f>ROUND((Reference!K$16*List!$H1561)+Reference!K$17,0)</f>
        <v>3168</v>
      </c>
      <c r="S1561" s="35">
        <f>ROUND((Reference!L$16*List!$H1561)+Reference!L$17,0)</f>
        <v>3418</v>
      </c>
      <c r="T1561" s="35">
        <f>ROUND((Reference!M$16*List!$H1561)+Reference!M$17,0)</f>
        <v>4082</v>
      </c>
      <c r="U1561" s="35">
        <f>ROUND((Reference!N$16*List!$H1561)+Reference!N$17,0)</f>
        <v>16472</v>
      </c>
      <c r="V1561" s="36">
        <f>ROUND((Reference!O$16*List!$H1561)+Reference!O$17,0)</f>
        <v>612</v>
      </c>
      <c r="W1561" s="36">
        <f>ROUND((Reference!P$16*List!$H1561)+Reference!P$17,0)</f>
        <v>863</v>
      </c>
      <c r="X1561" s="36">
        <f>ROUND((Reference!Q$16*List!$H1561)+Reference!Q$17,0)</f>
        <v>431</v>
      </c>
      <c r="Y1561" s="37"/>
      <c r="Z1561" s="4" t="str">
        <f t="shared" si="49"/>
        <v>GRUNDY, Missouri</v>
      </c>
      <c r="AA1561" s="50" t="s">
        <v>2289</v>
      </c>
      <c r="AB1561" s="38" t="s">
        <v>54</v>
      </c>
      <c r="AC1561" s="43" t="s">
        <v>4520</v>
      </c>
      <c r="AD1561" s="45"/>
      <c r="AE1561">
        <f t="shared" si="50"/>
        <v>0.78650000000000009</v>
      </c>
    </row>
    <row r="1562" spans="1:31" x14ac:dyDescent="0.35">
      <c r="A1562" s="28" t="s">
        <v>4612</v>
      </c>
      <c r="B1562" s="48" t="s">
        <v>4613</v>
      </c>
      <c r="C1562" s="49">
        <v>99926</v>
      </c>
      <c r="D1562" s="30" t="s">
        <v>156</v>
      </c>
      <c r="E1562" s="50" t="s">
        <v>2541</v>
      </c>
      <c r="F1562" s="55" t="s">
        <v>4520</v>
      </c>
      <c r="G1562" s="33" t="s">
        <v>64</v>
      </c>
      <c r="H1562" s="52">
        <v>0.78650000000000009</v>
      </c>
      <c r="I1562" s="35">
        <f>ROUND((Reference!B$16*List!$H1562)+Reference!B$17,0)</f>
        <v>943</v>
      </c>
      <c r="J1562" s="35">
        <f>ROUND((Reference!C$16*List!$H1562)+Reference!C$17,0)</f>
        <v>1407</v>
      </c>
      <c r="K1562" s="35">
        <f>ROUND((Reference!D$16*List!$H1562)+Reference!D$17,0)</f>
        <v>1686</v>
      </c>
      <c r="L1562" s="35">
        <f>ROUND((Reference!E$16*List!$H1562)+Reference!E$17,0)</f>
        <v>2084</v>
      </c>
      <c r="M1562" s="35">
        <f>ROUND((Reference!F$16*List!$H1562)+Reference!F$17,0)</f>
        <v>2171</v>
      </c>
      <c r="N1562" s="35">
        <f>ROUND((Reference!G$16*List!$H1562)+Reference!G$17,0)</f>
        <v>2458</v>
      </c>
      <c r="O1562" s="35">
        <f>ROUND((Reference!H$16*List!$H1562)+Reference!H$17,0)</f>
        <v>2552</v>
      </c>
      <c r="P1562" s="35">
        <f>ROUND((Reference!I$16*List!$H1562)+Reference!I$17,0)</f>
        <v>2652</v>
      </c>
      <c r="Q1562" s="35">
        <f>ROUND((Reference!J$16*List!$H1562)+Reference!J$17,0)</f>
        <v>3071</v>
      </c>
      <c r="R1562" s="35">
        <f>ROUND((Reference!K$16*List!$H1562)+Reference!K$17,0)</f>
        <v>3168</v>
      </c>
      <c r="S1562" s="35">
        <f>ROUND((Reference!L$16*List!$H1562)+Reference!L$17,0)</f>
        <v>3418</v>
      </c>
      <c r="T1562" s="35">
        <f>ROUND((Reference!M$16*List!$H1562)+Reference!M$17,0)</f>
        <v>4082</v>
      </c>
      <c r="U1562" s="35">
        <f>ROUND((Reference!N$16*List!$H1562)+Reference!N$17,0)</f>
        <v>16472</v>
      </c>
      <c r="V1562" s="36">
        <f>ROUND((Reference!O$16*List!$H1562)+Reference!O$17,0)</f>
        <v>612</v>
      </c>
      <c r="W1562" s="36">
        <f>ROUND((Reference!P$16*List!$H1562)+Reference!P$17,0)</f>
        <v>863</v>
      </c>
      <c r="X1562" s="36">
        <f>ROUND((Reference!Q$16*List!$H1562)+Reference!Q$17,0)</f>
        <v>431</v>
      </c>
      <c r="Y1562" s="37"/>
      <c r="Z1562" s="4" t="str">
        <f t="shared" si="49"/>
        <v>HARRISON, Missouri</v>
      </c>
      <c r="AA1562" s="50" t="s">
        <v>2541</v>
      </c>
      <c r="AB1562" s="38" t="s">
        <v>54</v>
      </c>
      <c r="AC1562" s="43" t="s">
        <v>4520</v>
      </c>
      <c r="AD1562" s="45"/>
      <c r="AE1562">
        <f t="shared" si="50"/>
        <v>0.78650000000000009</v>
      </c>
    </row>
    <row r="1563" spans="1:31" x14ac:dyDescent="0.35">
      <c r="A1563" s="28" t="s">
        <v>4614</v>
      </c>
      <c r="B1563" s="48" t="s">
        <v>4615</v>
      </c>
      <c r="C1563" s="49">
        <v>99926</v>
      </c>
      <c r="D1563" s="30" t="s">
        <v>156</v>
      </c>
      <c r="E1563" s="50" t="s">
        <v>194</v>
      </c>
      <c r="F1563" s="55" t="s">
        <v>4520</v>
      </c>
      <c r="G1563" s="33" t="s">
        <v>64</v>
      </c>
      <c r="H1563" s="52">
        <v>0.78650000000000009</v>
      </c>
      <c r="I1563" s="35">
        <f>ROUND((Reference!B$16*List!$H1563)+Reference!B$17,0)</f>
        <v>943</v>
      </c>
      <c r="J1563" s="35">
        <f>ROUND((Reference!C$16*List!$H1563)+Reference!C$17,0)</f>
        <v>1407</v>
      </c>
      <c r="K1563" s="35">
        <f>ROUND((Reference!D$16*List!$H1563)+Reference!D$17,0)</f>
        <v>1686</v>
      </c>
      <c r="L1563" s="35">
        <f>ROUND((Reference!E$16*List!$H1563)+Reference!E$17,0)</f>
        <v>2084</v>
      </c>
      <c r="M1563" s="35">
        <f>ROUND((Reference!F$16*List!$H1563)+Reference!F$17,0)</f>
        <v>2171</v>
      </c>
      <c r="N1563" s="35">
        <f>ROUND((Reference!G$16*List!$H1563)+Reference!G$17,0)</f>
        <v>2458</v>
      </c>
      <c r="O1563" s="35">
        <f>ROUND((Reference!H$16*List!$H1563)+Reference!H$17,0)</f>
        <v>2552</v>
      </c>
      <c r="P1563" s="35">
        <f>ROUND((Reference!I$16*List!$H1563)+Reference!I$17,0)</f>
        <v>2652</v>
      </c>
      <c r="Q1563" s="35">
        <f>ROUND((Reference!J$16*List!$H1563)+Reference!J$17,0)</f>
        <v>3071</v>
      </c>
      <c r="R1563" s="35">
        <f>ROUND((Reference!K$16*List!$H1563)+Reference!K$17,0)</f>
        <v>3168</v>
      </c>
      <c r="S1563" s="35">
        <f>ROUND((Reference!L$16*List!$H1563)+Reference!L$17,0)</f>
        <v>3418</v>
      </c>
      <c r="T1563" s="35">
        <f>ROUND((Reference!M$16*List!$H1563)+Reference!M$17,0)</f>
        <v>4082</v>
      </c>
      <c r="U1563" s="35">
        <f>ROUND((Reference!N$16*List!$H1563)+Reference!N$17,0)</f>
        <v>16472</v>
      </c>
      <c r="V1563" s="36">
        <f>ROUND((Reference!O$16*List!$H1563)+Reference!O$17,0)</f>
        <v>612</v>
      </c>
      <c r="W1563" s="36">
        <f>ROUND((Reference!P$16*List!$H1563)+Reference!P$17,0)</f>
        <v>863</v>
      </c>
      <c r="X1563" s="36">
        <f>ROUND((Reference!Q$16*List!$H1563)+Reference!Q$17,0)</f>
        <v>431</v>
      </c>
      <c r="Y1563" s="37"/>
      <c r="Z1563" s="4" t="str">
        <f t="shared" si="49"/>
        <v>HENRY, Missouri</v>
      </c>
      <c r="AA1563" s="50" t="s">
        <v>194</v>
      </c>
      <c r="AB1563" s="38" t="s">
        <v>54</v>
      </c>
      <c r="AC1563" s="43" t="s">
        <v>4520</v>
      </c>
      <c r="AD1563" s="45"/>
      <c r="AE1563">
        <f t="shared" si="50"/>
        <v>0.78650000000000009</v>
      </c>
    </row>
    <row r="1564" spans="1:31" x14ac:dyDescent="0.35">
      <c r="A1564" s="28" t="s">
        <v>4616</v>
      </c>
      <c r="B1564" s="48" t="s">
        <v>4617</v>
      </c>
      <c r="C1564" s="49">
        <v>99926</v>
      </c>
      <c r="D1564" s="30" t="s">
        <v>156</v>
      </c>
      <c r="E1564" s="50" t="s">
        <v>4618</v>
      </c>
      <c r="F1564" s="55" t="s">
        <v>4520</v>
      </c>
      <c r="G1564" s="33" t="s">
        <v>64</v>
      </c>
      <c r="H1564" s="52">
        <v>0.78650000000000009</v>
      </c>
      <c r="I1564" s="35">
        <f>ROUND((Reference!B$16*List!$H1564)+Reference!B$17,0)</f>
        <v>943</v>
      </c>
      <c r="J1564" s="35">
        <f>ROUND((Reference!C$16*List!$H1564)+Reference!C$17,0)</f>
        <v>1407</v>
      </c>
      <c r="K1564" s="35">
        <f>ROUND((Reference!D$16*List!$H1564)+Reference!D$17,0)</f>
        <v>1686</v>
      </c>
      <c r="L1564" s="35">
        <f>ROUND((Reference!E$16*List!$H1564)+Reference!E$17,0)</f>
        <v>2084</v>
      </c>
      <c r="M1564" s="35">
        <f>ROUND((Reference!F$16*List!$H1564)+Reference!F$17,0)</f>
        <v>2171</v>
      </c>
      <c r="N1564" s="35">
        <f>ROUND((Reference!G$16*List!$H1564)+Reference!G$17,0)</f>
        <v>2458</v>
      </c>
      <c r="O1564" s="35">
        <f>ROUND((Reference!H$16*List!$H1564)+Reference!H$17,0)</f>
        <v>2552</v>
      </c>
      <c r="P1564" s="35">
        <f>ROUND((Reference!I$16*List!$H1564)+Reference!I$17,0)</f>
        <v>2652</v>
      </c>
      <c r="Q1564" s="35">
        <f>ROUND((Reference!J$16*List!$H1564)+Reference!J$17,0)</f>
        <v>3071</v>
      </c>
      <c r="R1564" s="35">
        <f>ROUND((Reference!K$16*List!$H1564)+Reference!K$17,0)</f>
        <v>3168</v>
      </c>
      <c r="S1564" s="35">
        <f>ROUND((Reference!L$16*List!$H1564)+Reference!L$17,0)</f>
        <v>3418</v>
      </c>
      <c r="T1564" s="35">
        <f>ROUND((Reference!M$16*List!$H1564)+Reference!M$17,0)</f>
        <v>4082</v>
      </c>
      <c r="U1564" s="35">
        <f>ROUND((Reference!N$16*List!$H1564)+Reference!N$17,0)</f>
        <v>16472</v>
      </c>
      <c r="V1564" s="36">
        <f>ROUND((Reference!O$16*List!$H1564)+Reference!O$17,0)</f>
        <v>612</v>
      </c>
      <c r="W1564" s="36">
        <f>ROUND((Reference!P$16*List!$H1564)+Reference!P$17,0)</f>
        <v>863</v>
      </c>
      <c r="X1564" s="36">
        <f>ROUND((Reference!Q$16*List!$H1564)+Reference!Q$17,0)</f>
        <v>431</v>
      </c>
      <c r="Y1564" s="37"/>
      <c r="Z1564" s="4" t="str">
        <f t="shared" si="49"/>
        <v>HICKORY, Missouri</v>
      </c>
      <c r="AA1564" s="50" t="s">
        <v>4618</v>
      </c>
      <c r="AB1564" s="38" t="s">
        <v>54</v>
      </c>
      <c r="AC1564" s="43" t="s">
        <v>4520</v>
      </c>
      <c r="AD1564" s="45"/>
      <c r="AE1564">
        <f t="shared" si="50"/>
        <v>0.78650000000000009</v>
      </c>
    </row>
    <row r="1565" spans="1:31" x14ac:dyDescent="0.35">
      <c r="A1565" s="28" t="s">
        <v>4619</v>
      </c>
      <c r="B1565" s="48" t="s">
        <v>4620</v>
      </c>
      <c r="C1565" s="51">
        <v>99926</v>
      </c>
      <c r="D1565" s="30" t="s">
        <v>156</v>
      </c>
      <c r="E1565" s="38" t="s">
        <v>4621</v>
      </c>
      <c r="F1565" s="55" t="s">
        <v>4520</v>
      </c>
      <c r="G1565" s="33" t="s">
        <v>64</v>
      </c>
      <c r="H1565" s="52">
        <v>0.78650000000000009</v>
      </c>
      <c r="I1565" s="35">
        <f>ROUND((Reference!B$16*List!$H1565)+Reference!B$17,0)</f>
        <v>943</v>
      </c>
      <c r="J1565" s="35">
        <f>ROUND((Reference!C$16*List!$H1565)+Reference!C$17,0)</f>
        <v>1407</v>
      </c>
      <c r="K1565" s="35">
        <f>ROUND((Reference!D$16*List!$H1565)+Reference!D$17,0)</f>
        <v>1686</v>
      </c>
      <c r="L1565" s="35">
        <f>ROUND((Reference!E$16*List!$H1565)+Reference!E$17,0)</f>
        <v>2084</v>
      </c>
      <c r="M1565" s="35">
        <f>ROUND((Reference!F$16*List!$H1565)+Reference!F$17,0)</f>
        <v>2171</v>
      </c>
      <c r="N1565" s="35">
        <f>ROUND((Reference!G$16*List!$H1565)+Reference!G$17,0)</f>
        <v>2458</v>
      </c>
      <c r="O1565" s="35">
        <f>ROUND((Reference!H$16*List!$H1565)+Reference!H$17,0)</f>
        <v>2552</v>
      </c>
      <c r="P1565" s="35">
        <f>ROUND((Reference!I$16*List!$H1565)+Reference!I$17,0)</f>
        <v>2652</v>
      </c>
      <c r="Q1565" s="35">
        <f>ROUND((Reference!J$16*List!$H1565)+Reference!J$17,0)</f>
        <v>3071</v>
      </c>
      <c r="R1565" s="35">
        <f>ROUND((Reference!K$16*List!$H1565)+Reference!K$17,0)</f>
        <v>3168</v>
      </c>
      <c r="S1565" s="35">
        <f>ROUND((Reference!L$16*List!$H1565)+Reference!L$17,0)</f>
        <v>3418</v>
      </c>
      <c r="T1565" s="35">
        <f>ROUND((Reference!M$16*List!$H1565)+Reference!M$17,0)</f>
        <v>4082</v>
      </c>
      <c r="U1565" s="35">
        <f>ROUND((Reference!N$16*List!$H1565)+Reference!N$17,0)</f>
        <v>16472</v>
      </c>
      <c r="V1565" s="36">
        <f>ROUND((Reference!O$16*List!$H1565)+Reference!O$17,0)</f>
        <v>612</v>
      </c>
      <c r="W1565" s="36">
        <f>ROUND((Reference!P$16*List!$H1565)+Reference!P$17,0)</f>
        <v>863</v>
      </c>
      <c r="X1565" s="36">
        <f>ROUND((Reference!Q$16*List!$H1565)+Reference!Q$17,0)</f>
        <v>431</v>
      </c>
      <c r="Y1565" s="37"/>
      <c r="Z1565" s="4" t="str">
        <f t="shared" si="49"/>
        <v>HOLT, Missouri</v>
      </c>
      <c r="AA1565" s="50" t="s">
        <v>4621</v>
      </c>
      <c r="AB1565" s="38" t="s">
        <v>54</v>
      </c>
      <c r="AC1565" s="43" t="s">
        <v>4520</v>
      </c>
      <c r="AD1565" s="45"/>
      <c r="AE1565">
        <f t="shared" si="50"/>
        <v>0.78650000000000009</v>
      </c>
    </row>
    <row r="1566" spans="1:31" x14ac:dyDescent="0.35">
      <c r="A1566" s="28" t="s">
        <v>4622</v>
      </c>
      <c r="B1566" s="48" t="s">
        <v>4623</v>
      </c>
      <c r="C1566" s="49">
        <v>17860</v>
      </c>
      <c r="D1566" s="30" t="s">
        <v>585</v>
      </c>
      <c r="E1566" s="50" t="s">
        <v>620</v>
      </c>
      <c r="F1566" s="55" t="s">
        <v>4520</v>
      </c>
      <c r="G1566" s="33" t="s">
        <v>53</v>
      </c>
      <c r="H1566" s="52">
        <v>0.84700000000000009</v>
      </c>
      <c r="I1566" s="35">
        <f>ROUND((Reference!B$16*List!$H1566)+Reference!B$17,0)</f>
        <v>995</v>
      </c>
      <c r="J1566" s="35">
        <f>ROUND((Reference!C$16*List!$H1566)+Reference!C$17,0)</f>
        <v>1484</v>
      </c>
      <c r="K1566" s="35">
        <f>ROUND((Reference!D$16*List!$H1566)+Reference!D$17,0)</f>
        <v>1778</v>
      </c>
      <c r="L1566" s="35">
        <f>ROUND((Reference!E$16*List!$H1566)+Reference!E$17,0)</f>
        <v>2198</v>
      </c>
      <c r="M1566" s="35">
        <f>ROUND((Reference!F$16*List!$H1566)+Reference!F$17,0)</f>
        <v>2290</v>
      </c>
      <c r="N1566" s="35">
        <f>ROUND((Reference!G$16*List!$H1566)+Reference!G$17,0)</f>
        <v>2593</v>
      </c>
      <c r="O1566" s="35">
        <f>ROUND((Reference!H$16*List!$H1566)+Reference!H$17,0)</f>
        <v>2692</v>
      </c>
      <c r="P1566" s="35">
        <f>ROUND((Reference!I$16*List!$H1566)+Reference!I$17,0)</f>
        <v>2798</v>
      </c>
      <c r="Q1566" s="35">
        <f>ROUND((Reference!J$16*List!$H1566)+Reference!J$17,0)</f>
        <v>3240</v>
      </c>
      <c r="R1566" s="35">
        <f>ROUND((Reference!K$16*List!$H1566)+Reference!K$17,0)</f>
        <v>3342</v>
      </c>
      <c r="S1566" s="35">
        <f>ROUND((Reference!L$16*List!$H1566)+Reference!L$17,0)</f>
        <v>3606</v>
      </c>
      <c r="T1566" s="35">
        <f>ROUND((Reference!M$16*List!$H1566)+Reference!M$17,0)</f>
        <v>4307</v>
      </c>
      <c r="U1566" s="35">
        <f>ROUND((Reference!N$16*List!$H1566)+Reference!N$17,0)</f>
        <v>17377</v>
      </c>
      <c r="V1566" s="36">
        <f>ROUND((Reference!O$16*List!$H1566)+Reference!O$17,0)</f>
        <v>646</v>
      </c>
      <c r="W1566" s="36">
        <f>ROUND((Reference!P$16*List!$H1566)+Reference!P$17,0)</f>
        <v>910</v>
      </c>
      <c r="X1566" s="36">
        <f>ROUND((Reference!Q$16*List!$H1566)+Reference!Q$17,0)</f>
        <v>455</v>
      </c>
      <c r="Y1566" s="37"/>
      <c r="Z1566" s="4" t="str">
        <f t="shared" si="49"/>
        <v>HOWARD, Missouri</v>
      </c>
      <c r="AA1566" s="50" t="s">
        <v>620</v>
      </c>
      <c r="AB1566" s="38" t="s">
        <v>54</v>
      </c>
      <c r="AC1566" s="43" t="s">
        <v>4520</v>
      </c>
      <c r="AD1566" s="45"/>
      <c r="AE1566">
        <f t="shared" si="50"/>
        <v>0.84700000000000009</v>
      </c>
    </row>
    <row r="1567" spans="1:31" x14ac:dyDescent="0.35">
      <c r="A1567" s="28" t="s">
        <v>4624</v>
      </c>
      <c r="B1567" s="48" t="s">
        <v>4625</v>
      </c>
      <c r="C1567" s="49">
        <v>99926</v>
      </c>
      <c r="D1567" s="30" t="s">
        <v>156</v>
      </c>
      <c r="E1567" s="50" t="s">
        <v>4626</v>
      </c>
      <c r="F1567" s="55" t="s">
        <v>4520</v>
      </c>
      <c r="G1567" s="33" t="s">
        <v>64</v>
      </c>
      <c r="H1567" s="34">
        <v>0.78650000000000009</v>
      </c>
      <c r="I1567" s="35">
        <f>ROUND((Reference!B$16*List!$H1567)+Reference!B$17,0)</f>
        <v>943</v>
      </c>
      <c r="J1567" s="35">
        <f>ROUND((Reference!C$16*List!$H1567)+Reference!C$17,0)</f>
        <v>1407</v>
      </c>
      <c r="K1567" s="35">
        <f>ROUND((Reference!D$16*List!$H1567)+Reference!D$17,0)</f>
        <v>1686</v>
      </c>
      <c r="L1567" s="35">
        <f>ROUND((Reference!E$16*List!$H1567)+Reference!E$17,0)</f>
        <v>2084</v>
      </c>
      <c r="M1567" s="35">
        <f>ROUND((Reference!F$16*List!$H1567)+Reference!F$17,0)</f>
        <v>2171</v>
      </c>
      <c r="N1567" s="35">
        <f>ROUND((Reference!G$16*List!$H1567)+Reference!G$17,0)</f>
        <v>2458</v>
      </c>
      <c r="O1567" s="35">
        <f>ROUND((Reference!H$16*List!$H1567)+Reference!H$17,0)</f>
        <v>2552</v>
      </c>
      <c r="P1567" s="35">
        <f>ROUND((Reference!I$16*List!$H1567)+Reference!I$17,0)</f>
        <v>2652</v>
      </c>
      <c r="Q1567" s="35">
        <f>ROUND((Reference!J$16*List!$H1567)+Reference!J$17,0)</f>
        <v>3071</v>
      </c>
      <c r="R1567" s="35">
        <f>ROUND((Reference!K$16*List!$H1567)+Reference!K$17,0)</f>
        <v>3168</v>
      </c>
      <c r="S1567" s="35">
        <f>ROUND((Reference!L$16*List!$H1567)+Reference!L$17,0)</f>
        <v>3418</v>
      </c>
      <c r="T1567" s="35">
        <f>ROUND((Reference!M$16*List!$H1567)+Reference!M$17,0)</f>
        <v>4082</v>
      </c>
      <c r="U1567" s="35">
        <f>ROUND((Reference!N$16*List!$H1567)+Reference!N$17,0)</f>
        <v>16472</v>
      </c>
      <c r="V1567" s="36">
        <f>ROUND((Reference!O$16*List!$H1567)+Reference!O$17,0)</f>
        <v>612</v>
      </c>
      <c r="W1567" s="36">
        <f>ROUND((Reference!P$16*List!$H1567)+Reference!P$17,0)</f>
        <v>863</v>
      </c>
      <c r="X1567" s="36">
        <f>ROUND((Reference!Q$16*List!$H1567)+Reference!Q$17,0)</f>
        <v>431</v>
      </c>
      <c r="Y1567" s="37"/>
      <c r="Z1567" s="4" t="str">
        <f t="shared" si="49"/>
        <v>HOWELL, Missouri</v>
      </c>
      <c r="AA1567" s="38" t="s">
        <v>4626</v>
      </c>
      <c r="AB1567" s="38" t="s">
        <v>54</v>
      </c>
      <c r="AC1567" s="32" t="s">
        <v>4520</v>
      </c>
      <c r="AD1567" s="39"/>
      <c r="AE1567">
        <f t="shared" si="50"/>
        <v>0.78650000000000009</v>
      </c>
    </row>
    <row r="1568" spans="1:31" x14ac:dyDescent="0.35">
      <c r="A1568" s="28" t="s">
        <v>4627</v>
      </c>
      <c r="B1568" s="48" t="s">
        <v>4628</v>
      </c>
      <c r="C1568" s="49">
        <v>99926</v>
      </c>
      <c r="D1568" s="30" t="s">
        <v>156</v>
      </c>
      <c r="E1568" s="50" t="s">
        <v>3946</v>
      </c>
      <c r="F1568" s="55" t="s">
        <v>4520</v>
      </c>
      <c r="G1568" s="33" t="s">
        <v>64</v>
      </c>
      <c r="H1568" s="34">
        <v>0.78650000000000009</v>
      </c>
      <c r="I1568" s="35">
        <f>ROUND((Reference!B$16*List!$H1568)+Reference!B$17,0)</f>
        <v>943</v>
      </c>
      <c r="J1568" s="35">
        <f>ROUND((Reference!C$16*List!$H1568)+Reference!C$17,0)</f>
        <v>1407</v>
      </c>
      <c r="K1568" s="35">
        <f>ROUND((Reference!D$16*List!$H1568)+Reference!D$17,0)</f>
        <v>1686</v>
      </c>
      <c r="L1568" s="35">
        <f>ROUND((Reference!E$16*List!$H1568)+Reference!E$17,0)</f>
        <v>2084</v>
      </c>
      <c r="M1568" s="35">
        <f>ROUND((Reference!F$16*List!$H1568)+Reference!F$17,0)</f>
        <v>2171</v>
      </c>
      <c r="N1568" s="35">
        <f>ROUND((Reference!G$16*List!$H1568)+Reference!G$17,0)</f>
        <v>2458</v>
      </c>
      <c r="O1568" s="35">
        <f>ROUND((Reference!H$16*List!$H1568)+Reference!H$17,0)</f>
        <v>2552</v>
      </c>
      <c r="P1568" s="35">
        <f>ROUND((Reference!I$16*List!$H1568)+Reference!I$17,0)</f>
        <v>2652</v>
      </c>
      <c r="Q1568" s="35">
        <f>ROUND((Reference!J$16*List!$H1568)+Reference!J$17,0)</f>
        <v>3071</v>
      </c>
      <c r="R1568" s="35">
        <f>ROUND((Reference!K$16*List!$H1568)+Reference!K$17,0)</f>
        <v>3168</v>
      </c>
      <c r="S1568" s="35">
        <f>ROUND((Reference!L$16*List!$H1568)+Reference!L$17,0)</f>
        <v>3418</v>
      </c>
      <c r="T1568" s="35">
        <f>ROUND((Reference!M$16*List!$H1568)+Reference!M$17,0)</f>
        <v>4082</v>
      </c>
      <c r="U1568" s="35">
        <f>ROUND((Reference!N$16*List!$H1568)+Reference!N$17,0)</f>
        <v>16472</v>
      </c>
      <c r="V1568" s="36">
        <f>ROUND((Reference!O$16*List!$H1568)+Reference!O$17,0)</f>
        <v>612</v>
      </c>
      <c r="W1568" s="36">
        <f>ROUND((Reference!P$16*List!$H1568)+Reference!P$17,0)</f>
        <v>863</v>
      </c>
      <c r="X1568" s="36">
        <f>ROUND((Reference!Q$16*List!$H1568)+Reference!Q$17,0)</f>
        <v>431</v>
      </c>
      <c r="Y1568" s="37"/>
      <c r="Z1568" s="4" t="str">
        <f t="shared" si="49"/>
        <v>IRON, Missouri</v>
      </c>
      <c r="AA1568" s="38" t="s">
        <v>3946</v>
      </c>
      <c r="AB1568" s="38" t="s">
        <v>54</v>
      </c>
      <c r="AC1568" s="32" t="s">
        <v>4520</v>
      </c>
      <c r="AD1568" s="39"/>
      <c r="AE1568">
        <f t="shared" si="50"/>
        <v>0.78650000000000009</v>
      </c>
    </row>
    <row r="1569" spans="1:31" x14ac:dyDescent="0.35">
      <c r="A1569" s="28" t="s">
        <v>4629</v>
      </c>
      <c r="B1569" s="48" t="s">
        <v>4630</v>
      </c>
      <c r="C1569" s="49">
        <v>28140</v>
      </c>
      <c r="D1569" s="30" t="s">
        <v>1014</v>
      </c>
      <c r="E1569" s="50" t="s">
        <v>202</v>
      </c>
      <c r="F1569" s="54" t="s">
        <v>4520</v>
      </c>
      <c r="G1569" s="33" t="s">
        <v>53</v>
      </c>
      <c r="H1569" s="34">
        <v>0.91920000000000002</v>
      </c>
      <c r="I1569" s="35">
        <f>ROUND((Reference!B$16*List!$H1569)+Reference!B$17,0)</f>
        <v>1057</v>
      </c>
      <c r="J1569" s="35">
        <f>ROUND((Reference!C$16*List!$H1569)+Reference!C$17,0)</f>
        <v>1577</v>
      </c>
      <c r="K1569" s="35">
        <f>ROUND((Reference!D$16*List!$H1569)+Reference!D$17,0)</f>
        <v>1889</v>
      </c>
      <c r="L1569" s="35">
        <f>ROUND((Reference!E$16*List!$H1569)+Reference!E$17,0)</f>
        <v>2335</v>
      </c>
      <c r="M1569" s="35">
        <f>ROUND((Reference!F$16*List!$H1569)+Reference!F$17,0)</f>
        <v>2433</v>
      </c>
      <c r="N1569" s="35">
        <f>ROUND((Reference!G$16*List!$H1569)+Reference!G$17,0)</f>
        <v>2754</v>
      </c>
      <c r="O1569" s="35">
        <f>ROUND((Reference!H$16*List!$H1569)+Reference!H$17,0)</f>
        <v>2859</v>
      </c>
      <c r="P1569" s="35">
        <f>ROUND((Reference!I$16*List!$H1569)+Reference!I$17,0)</f>
        <v>2972</v>
      </c>
      <c r="Q1569" s="35">
        <f>ROUND((Reference!J$16*List!$H1569)+Reference!J$17,0)</f>
        <v>3441</v>
      </c>
      <c r="R1569" s="35">
        <f>ROUND((Reference!K$16*List!$H1569)+Reference!K$17,0)</f>
        <v>3550</v>
      </c>
      <c r="S1569" s="35">
        <f>ROUND((Reference!L$16*List!$H1569)+Reference!L$17,0)</f>
        <v>3830</v>
      </c>
      <c r="T1569" s="35">
        <f>ROUND((Reference!M$16*List!$H1569)+Reference!M$17,0)</f>
        <v>4575</v>
      </c>
      <c r="U1569" s="35">
        <f>ROUND((Reference!N$16*List!$H1569)+Reference!N$17,0)</f>
        <v>18458</v>
      </c>
      <c r="V1569" s="36">
        <f>ROUND((Reference!O$16*List!$H1569)+Reference!O$17,0)</f>
        <v>686</v>
      </c>
      <c r="W1569" s="36">
        <f>ROUND((Reference!P$16*List!$H1569)+Reference!P$17,0)</f>
        <v>967</v>
      </c>
      <c r="X1569" s="36">
        <f>ROUND((Reference!Q$16*List!$H1569)+Reference!Q$17,0)</f>
        <v>483</v>
      </c>
      <c r="Y1569" s="37"/>
      <c r="Z1569" s="4" t="str">
        <f t="shared" si="49"/>
        <v>JACKSON, Missouri</v>
      </c>
      <c r="AA1569" s="38" t="s">
        <v>202</v>
      </c>
      <c r="AB1569" s="38" t="s">
        <v>54</v>
      </c>
      <c r="AC1569" s="32" t="s">
        <v>4520</v>
      </c>
      <c r="AD1569" s="39"/>
      <c r="AE1569">
        <f t="shared" si="50"/>
        <v>0.91920000000000002</v>
      </c>
    </row>
    <row r="1570" spans="1:31" x14ac:dyDescent="0.35">
      <c r="A1570" s="28" t="s">
        <v>4631</v>
      </c>
      <c r="B1570" s="48" t="s">
        <v>4632</v>
      </c>
      <c r="C1570" s="51">
        <v>27900</v>
      </c>
      <c r="D1570" s="30" t="s">
        <v>996</v>
      </c>
      <c r="E1570" s="38" t="s">
        <v>1854</v>
      </c>
      <c r="F1570" s="54" t="s">
        <v>4520</v>
      </c>
      <c r="G1570" s="33" t="s">
        <v>53</v>
      </c>
      <c r="H1570" s="52">
        <v>0.74690000000000001</v>
      </c>
      <c r="I1570" s="35">
        <f>ROUND((Reference!B$16*List!$H1570)+Reference!B$17,0)</f>
        <v>909</v>
      </c>
      <c r="J1570" s="35">
        <f>ROUND((Reference!C$16*List!$H1570)+Reference!C$17,0)</f>
        <v>1356</v>
      </c>
      <c r="K1570" s="35">
        <f>ROUND((Reference!D$16*List!$H1570)+Reference!D$17,0)</f>
        <v>1625</v>
      </c>
      <c r="L1570" s="35">
        <f>ROUND((Reference!E$16*List!$H1570)+Reference!E$17,0)</f>
        <v>2009</v>
      </c>
      <c r="M1570" s="35">
        <f>ROUND((Reference!F$16*List!$H1570)+Reference!F$17,0)</f>
        <v>2093</v>
      </c>
      <c r="N1570" s="35">
        <f>ROUND((Reference!G$16*List!$H1570)+Reference!G$17,0)</f>
        <v>2369</v>
      </c>
      <c r="O1570" s="35">
        <f>ROUND((Reference!H$16*List!$H1570)+Reference!H$17,0)</f>
        <v>2460</v>
      </c>
      <c r="P1570" s="35">
        <f>ROUND((Reference!I$16*List!$H1570)+Reference!I$17,0)</f>
        <v>2557</v>
      </c>
      <c r="Q1570" s="35">
        <f>ROUND((Reference!J$16*List!$H1570)+Reference!J$17,0)</f>
        <v>2960</v>
      </c>
      <c r="R1570" s="35">
        <f>ROUND((Reference!K$16*List!$H1570)+Reference!K$17,0)</f>
        <v>3054</v>
      </c>
      <c r="S1570" s="35">
        <f>ROUND((Reference!L$16*List!$H1570)+Reference!L$17,0)</f>
        <v>3295</v>
      </c>
      <c r="T1570" s="35">
        <f>ROUND((Reference!M$16*List!$H1570)+Reference!M$17,0)</f>
        <v>3936</v>
      </c>
      <c r="U1570" s="35">
        <f>ROUND((Reference!N$16*List!$H1570)+Reference!N$17,0)</f>
        <v>15879</v>
      </c>
      <c r="V1570" s="36">
        <f>ROUND((Reference!O$16*List!$H1570)+Reference!O$17,0)</f>
        <v>590</v>
      </c>
      <c r="W1570" s="36">
        <f>ROUND((Reference!P$16*List!$H1570)+Reference!P$17,0)</f>
        <v>832</v>
      </c>
      <c r="X1570" s="36">
        <f>ROUND((Reference!Q$16*List!$H1570)+Reference!Q$17,0)</f>
        <v>416</v>
      </c>
      <c r="Y1570" s="37"/>
      <c r="Z1570" s="4" t="str">
        <f t="shared" si="49"/>
        <v>JASPER, Missouri</v>
      </c>
      <c r="AA1570" s="50" t="s">
        <v>1854</v>
      </c>
      <c r="AB1570" s="38" t="s">
        <v>54</v>
      </c>
      <c r="AC1570" s="43" t="s">
        <v>4520</v>
      </c>
      <c r="AD1570" s="45"/>
      <c r="AE1570">
        <f t="shared" si="50"/>
        <v>0.74690000000000001</v>
      </c>
    </row>
    <row r="1571" spans="1:31" x14ac:dyDescent="0.35">
      <c r="A1571" s="28" t="s">
        <v>4633</v>
      </c>
      <c r="B1571" s="48" t="s">
        <v>4634</v>
      </c>
      <c r="C1571" s="49">
        <v>41180</v>
      </c>
      <c r="D1571" s="30" t="s">
        <v>1516</v>
      </c>
      <c r="E1571" s="50" t="s">
        <v>206</v>
      </c>
      <c r="F1571" s="54" t="s">
        <v>4520</v>
      </c>
      <c r="G1571" s="33" t="s">
        <v>53</v>
      </c>
      <c r="H1571" s="52">
        <v>0.95100000000000007</v>
      </c>
      <c r="I1571" s="35">
        <f>ROUND((Reference!B$16*List!$H1571)+Reference!B$17,0)</f>
        <v>1084</v>
      </c>
      <c r="J1571" s="35">
        <f>ROUND((Reference!C$16*List!$H1571)+Reference!C$17,0)</f>
        <v>1617</v>
      </c>
      <c r="K1571" s="35">
        <f>ROUND((Reference!D$16*List!$H1571)+Reference!D$17,0)</f>
        <v>1938</v>
      </c>
      <c r="L1571" s="35">
        <f>ROUND((Reference!E$16*List!$H1571)+Reference!E$17,0)</f>
        <v>2395</v>
      </c>
      <c r="M1571" s="35">
        <f>ROUND((Reference!F$16*List!$H1571)+Reference!F$17,0)</f>
        <v>2495</v>
      </c>
      <c r="N1571" s="35">
        <f>ROUND((Reference!G$16*List!$H1571)+Reference!G$17,0)</f>
        <v>2825</v>
      </c>
      <c r="O1571" s="35">
        <f>ROUND((Reference!H$16*List!$H1571)+Reference!H$17,0)</f>
        <v>2933</v>
      </c>
      <c r="P1571" s="35">
        <f>ROUND((Reference!I$16*List!$H1571)+Reference!I$17,0)</f>
        <v>3048</v>
      </c>
      <c r="Q1571" s="35">
        <f>ROUND((Reference!J$16*List!$H1571)+Reference!J$17,0)</f>
        <v>3530</v>
      </c>
      <c r="R1571" s="35">
        <f>ROUND((Reference!K$16*List!$H1571)+Reference!K$17,0)</f>
        <v>3641</v>
      </c>
      <c r="S1571" s="35">
        <f>ROUND((Reference!L$16*List!$H1571)+Reference!L$17,0)</f>
        <v>3929</v>
      </c>
      <c r="T1571" s="35">
        <f>ROUND((Reference!M$16*List!$H1571)+Reference!M$17,0)</f>
        <v>4693</v>
      </c>
      <c r="U1571" s="35">
        <f>ROUND((Reference!N$16*List!$H1571)+Reference!N$17,0)</f>
        <v>18934</v>
      </c>
      <c r="V1571" s="36">
        <f>ROUND((Reference!O$16*List!$H1571)+Reference!O$17,0)</f>
        <v>704</v>
      </c>
      <c r="W1571" s="36">
        <f>ROUND((Reference!P$16*List!$H1571)+Reference!P$17,0)</f>
        <v>992</v>
      </c>
      <c r="X1571" s="36">
        <f>ROUND((Reference!Q$16*List!$H1571)+Reference!Q$17,0)</f>
        <v>496</v>
      </c>
      <c r="Y1571" s="37"/>
      <c r="Z1571" s="4" t="str">
        <f t="shared" si="49"/>
        <v>JEFFERSON, Missouri</v>
      </c>
      <c r="AA1571" s="50" t="s">
        <v>206</v>
      </c>
      <c r="AB1571" s="38" t="s">
        <v>54</v>
      </c>
      <c r="AC1571" s="43" t="s">
        <v>4520</v>
      </c>
      <c r="AD1571" s="45"/>
      <c r="AE1571">
        <f t="shared" si="50"/>
        <v>0.95100000000000007</v>
      </c>
    </row>
    <row r="1572" spans="1:31" x14ac:dyDescent="0.35">
      <c r="A1572" s="28" t="s">
        <v>4635</v>
      </c>
      <c r="B1572" s="48" t="s">
        <v>4636</v>
      </c>
      <c r="C1572" s="49">
        <v>99926</v>
      </c>
      <c r="D1572" s="30" t="s">
        <v>156</v>
      </c>
      <c r="E1572" s="50" t="s">
        <v>637</v>
      </c>
      <c r="F1572" s="55" t="s">
        <v>4520</v>
      </c>
      <c r="G1572" s="33" t="s">
        <v>64</v>
      </c>
      <c r="H1572" s="52">
        <v>0.78650000000000009</v>
      </c>
      <c r="I1572" s="35">
        <f>ROUND((Reference!B$16*List!$H1572)+Reference!B$17,0)</f>
        <v>943</v>
      </c>
      <c r="J1572" s="35">
        <f>ROUND((Reference!C$16*List!$H1572)+Reference!C$17,0)</f>
        <v>1407</v>
      </c>
      <c r="K1572" s="35">
        <f>ROUND((Reference!D$16*List!$H1572)+Reference!D$17,0)</f>
        <v>1686</v>
      </c>
      <c r="L1572" s="35">
        <f>ROUND((Reference!E$16*List!$H1572)+Reference!E$17,0)</f>
        <v>2084</v>
      </c>
      <c r="M1572" s="35">
        <f>ROUND((Reference!F$16*List!$H1572)+Reference!F$17,0)</f>
        <v>2171</v>
      </c>
      <c r="N1572" s="35">
        <f>ROUND((Reference!G$16*List!$H1572)+Reference!G$17,0)</f>
        <v>2458</v>
      </c>
      <c r="O1572" s="35">
        <f>ROUND((Reference!H$16*List!$H1572)+Reference!H$17,0)</f>
        <v>2552</v>
      </c>
      <c r="P1572" s="35">
        <f>ROUND((Reference!I$16*List!$H1572)+Reference!I$17,0)</f>
        <v>2652</v>
      </c>
      <c r="Q1572" s="35">
        <f>ROUND((Reference!J$16*List!$H1572)+Reference!J$17,0)</f>
        <v>3071</v>
      </c>
      <c r="R1572" s="35">
        <f>ROUND((Reference!K$16*List!$H1572)+Reference!K$17,0)</f>
        <v>3168</v>
      </c>
      <c r="S1572" s="35">
        <f>ROUND((Reference!L$16*List!$H1572)+Reference!L$17,0)</f>
        <v>3418</v>
      </c>
      <c r="T1572" s="35">
        <f>ROUND((Reference!M$16*List!$H1572)+Reference!M$17,0)</f>
        <v>4082</v>
      </c>
      <c r="U1572" s="35">
        <f>ROUND((Reference!N$16*List!$H1572)+Reference!N$17,0)</f>
        <v>16472</v>
      </c>
      <c r="V1572" s="36">
        <f>ROUND((Reference!O$16*List!$H1572)+Reference!O$17,0)</f>
        <v>612</v>
      </c>
      <c r="W1572" s="36">
        <f>ROUND((Reference!P$16*List!$H1572)+Reference!P$17,0)</f>
        <v>863</v>
      </c>
      <c r="X1572" s="36">
        <f>ROUND((Reference!Q$16*List!$H1572)+Reference!Q$17,0)</f>
        <v>431</v>
      </c>
      <c r="Y1572" s="37"/>
      <c r="Z1572" s="4" t="str">
        <f t="shared" si="49"/>
        <v>JOHNSON, Missouri</v>
      </c>
      <c r="AA1572" s="50" t="s">
        <v>637</v>
      </c>
      <c r="AB1572" s="38" t="s">
        <v>54</v>
      </c>
      <c r="AC1572" s="43" t="s">
        <v>4520</v>
      </c>
      <c r="AD1572" s="45"/>
      <c r="AE1572">
        <f t="shared" si="50"/>
        <v>0.78650000000000009</v>
      </c>
    </row>
    <row r="1573" spans="1:31" x14ac:dyDescent="0.35">
      <c r="A1573" s="28" t="s">
        <v>4637</v>
      </c>
      <c r="B1573" s="48" t="s">
        <v>4638</v>
      </c>
      <c r="C1573" s="51">
        <v>99926</v>
      </c>
      <c r="D1573" s="30" t="s">
        <v>156</v>
      </c>
      <c r="E1573" s="38" t="s">
        <v>2330</v>
      </c>
      <c r="F1573" s="55" t="s">
        <v>4520</v>
      </c>
      <c r="G1573" s="33" t="s">
        <v>64</v>
      </c>
      <c r="H1573" s="34">
        <v>0.78650000000000009</v>
      </c>
      <c r="I1573" s="35">
        <f>ROUND((Reference!B$16*List!$H1573)+Reference!B$17,0)</f>
        <v>943</v>
      </c>
      <c r="J1573" s="35">
        <f>ROUND((Reference!C$16*List!$H1573)+Reference!C$17,0)</f>
        <v>1407</v>
      </c>
      <c r="K1573" s="35">
        <f>ROUND((Reference!D$16*List!$H1573)+Reference!D$17,0)</f>
        <v>1686</v>
      </c>
      <c r="L1573" s="35">
        <f>ROUND((Reference!E$16*List!$H1573)+Reference!E$17,0)</f>
        <v>2084</v>
      </c>
      <c r="M1573" s="35">
        <f>ROUND((Reference!F$16*List!$H1573)+Reference!F$17,0)</f>
        <v>2171</v>
      </c>
      <c r="N1573" s="35">
        <f>ROUND((Reference!G$16*List!$H1573)+Reference!G$17,0)</f>
        <v>2458</v>
      </c>
      <c r="O1573" s="35">
        <f>ROUND((Reference!H$16*List!$H1573)+Reference!H$17,0)</f>
        <v>2552</v>
      </c>
      <c r="P1573" s="35">
        <f>ROUND((Reference!I$16*List!$H1573)+Reference!I$17,0)</f>
        <v>2652</v>
      </c>
      <c r="Q1573" s="35">
        <f>ROUND((Reference!J$16*List!$H1573)+Reference!J$17,0)</f>
        <v>3071</v>
      </c>
      <c r="R1573" s="35">
        <f>ROUND((Reference!K$16*List!$H1573)+Reference!K$17,0)</f>
        <v>3168</v>
      </c>
      <c r="S1573" s="35">
        <f>ROUND((Reference!L$16*List!$H1573)+Reference!L$17,0)</f>
        <v>3418</v>
      </c>
      <c r="T1573" s="35">
        <f>ROUND((Reference!M$16*List!$H1573)+Reference!M$17,0)</f>
        <v>4082</v>
      </c>
      <c r="U1573" s="35">
        <f>ROUND((Reference!N$16*List!$H1573)+Reference!N$17,0)</f>
        <v>16472</v>
      </c>
      <c r="V1573" s="36">
        <f>ROUND((Reference!O$16*List!$H1573)+Reference!O$17,0)</f>
        <v>612</v>
      </c>
      <c r="W1573" s="36">
        <f>ROUND((Reference!P$16*List!$H1573)+Reference!P$17,0)</f>
        <v>863</v>
      </c>
      <c r="X1573" s="36">
        <f>ROUND((Reference!Q$16*List!$H1573)+Reference!Q$17,0)</f>
        <v>431</v>
      </c>
      <c r="Y1573" s="37"/>
      <c r="Z1573" s="4" t="str">
        <f t="shared" si="49"/>
        <v>KNOX, Missouri</v>
      </c>
      <c r="AA1573" s="38" t="s">
        <v>2330</v>
      </c>
      <c r="AB1573" s="38" t="s">
        <v>54</v>
      </c>
      <c r="AC1573" s="32" t="s">
        <v>4520</v>
      </c>
      <c r="AD1573" s="39"/>
      <c r="AE1573">
        <f t="shared" si="50"/>
        <v>0.78650000000000009</v>
      </c>
    </row>
    <row r="1574" spans="1:31" x14ac:dyDescent="0.35">
      <c r="A1574" s="28" t="s">
        <v>4639</v>
      </c>
      <c r="B1574" s="48" t="s">
        <v>4640</v>
      </c>
      <c r="C1574" s="49">
        <v>99926</v>
      </c>
      <c r="D1574" s="30" t="s">
        <v>156</v>
      </c>
      <c r="E1574" s="50" t="s">
        <v>4641</v>
      </c>
      <c r="F1574" s="55" t="s">
        <v>4520</v>
      </c>
      <c r="G1574" s="33" t="s">
        <v>64</v>
      </c>
      <c r="H1574" s="52">
        <v>0.78650000000000009</v>
      </c>
      <c r="I1574" s="35">
        <f>ROUND((Reference!B$16*List!$H1574)+Reference!B$17,0)</f>
        <v>943</v>
      </c>
      <c r="J1574" s="35">
        <f>ROUND((Reference!C$16*List!$H1574)+Reference!C$17,0)</f>
        <v>1407</v>
      </c>
      <c r="K1574" s="35">
        <f>ROUND((Reference!D$16*List!$H1574)+Reference!D$17,0)</f>
        <v>1686</v>
      </c>
      <c r="L1574" s="35">
        <f>ROUND((Reference!E$16*List!$H1574)+Reference!E$17,0)</f>
        <v>2084</v>
      </c>
      <c r="M1574" s="35">
        <f>ROUND((Reference!F$16*List!$H1574)+Reference!F$17,0)</f>
        <v>2171</v>
      </c>
      <c r="N1574" s="35">
        <f>ROUND((Reference!G$16*List!$H1574)+Reference!G$17,0)</f>
        <v>2458</v>
      </c>
      <c r="O1574" s="35">
        <f>ROUND((Reference!H$16*List!$H1574)+Reference!H$17,0)</f>
        <v>2552</v>
      </c>
      <c r="P1574" s="35">
        <f>ROUND((Reference!I$16*List!$H1574)+Reference!I$17,0)</f>
        <v>2652</v>
      </c>
      <c r="Q1574" s="35">
        <f>ROUND((Reference!J$16*List!$H1574)+Reference!J$17,0)</f>
        <v>3071</v>
      </c>
      <c r="R1574" s="35">
        <f>ROUND((Reference!K$16*List!$H1574)+Reference!K$17,0)</f>
        <v>3168</v>
      </c>
      <c r="S1574" s="35">
        <f>ROUND((Reference!L$16*List!$H1574)+Reference!L$17,0)</f>
        <v>3418</v>
      </c>
      <c r="T1574" s="35">
        <f>ROUND((Reference!M$16*List!$H1574)+Reference!M$17,0)</f>
        <v>4082</v>
      </c>
      <c r="U1574" s="35">
        <f>ROUND((Reference!N$16*List!$H1574)+Reference!N$17,0)</f>
        <v>16472</v>
      </c>
      <c r="V1574" s="36">
        <f>ROUND((Reference!O$16*List!$H1574)+Reference!O$17,0)</f>
        <v>612</v>
      </c>
      <c r="W1574" s="36">
        <f>ROUND((Reference!P$16*List!$H1574)+Reference!P$17,0)</f>
        <v>863</v>
      </c>
      <c r="X1574" s="36">
        <f>ROUND((Reference!Q$16*List!$H1574)+Reference!Q$17,0)</f>
        <v>431</v>
      </c>
      <c r="Y1574" s="37"/>
      <c r="Z1574" s="4" t="str">
        <f t="shared" si="49"/>
        <v>LACLEDE, Missouri</v>
      </c>
      <c r="AA1574" s="50" t="s">
        <v>4641</v>
      </c>
      <c r="AB1574" s="38" t="s">
        <v>54</v>
      </c>
      <c r="AC1574" s="43" t="s">
        <v>4520</v>
      </c>
      <c r="AD1574" s="45"/>
      <c r="AE1574">
        <f t="shared" si="50"/>
        <v>0.78650000000000009</v>
      </c>
    </row>
    <row r="1575" spans="1:31" x14ac:dyDescent="0.35">
      <c r="A1575" s="28" t="s">
        <v>4642</v>
      </c>
      <c r="B1575" s="48" t="s">
        <v>4643</v>
      </c>
      <c r="C1575" s="49">
        <v>28140</v>
      </c>
      <c r="D1575" s="30" t="s">
        <v>1014</v>
      </c>
      <c r="E1575" s="50" t="s">
        <v>641</v>
      </c>
      <c r="F1575" s="54" t="s">
        <v>4520</v>
      </c>
      <c r="G1575" s="33" t="s">
        <v>53</v>
      </c>
      <c r="H1575" s="52">
        <v>0.91920000000000002</v>
      </c>
      <c r="I1575" s="35">
        <f>ROUND((Reference!B$16*List!$H1575)+Reference!B$17,0)</f>
        <v>1057</v>
      </c>
      <c r="J1575" s="35">
        <f>ROUND((Reference!C$16*List!$H1575)+Reference!C$17,0)</f>
        <v>1577</v>
      </c>
      <c r="K1575" s="35">
        <f>ROUND((Reference!D$16*List!$H1575)+Reference!D$17,0)</f>
        <v>1889</v>
      </c>
      <c r="L1575" s="35">
        <f>ROUND((Reference!E$16*List!$H1575)+Reference!E$17,0)</f>
        <v>2335</v>
      </c>
      <c r="M1575" s="35">
        <f>ROUND((Reference!F$16*List!$H1575)+Reference!F$17,0)</f>
        <v>2433</v>
      </c>
      <c r="N1575" s="35">
        <f>ROUND((Reference!G$16*List!$H1575)+Reference!G$17,0)</f>
        <v>2754</v>
      </c>
      <c r="O1575" s="35">
        <f>ROUND((Reference!H$16*List!$H1575)+Reference!H$17,0)</f>
        <v>2859</v>
      </c>
      <c r="P1575" s="35">
        <f>ROUND((Reference!I$16*List!$H1575)+Reference!I$17,0)</f>
        <v>2972</v>
      </c>
      <c r="Q1575" s="35">
        <f>ROUND((Reference!J$16*List!$H1575)+Reference!J$17,0)</f>
        <v>3441</v>
      </c>
      <c r="R1575" s="35">
        <f>ROUND((Reference!K$16*List!$H1575)+Reference!K$17,0)</f>
        <v>3550</v>
      </c>
      <c r="S1575" s="35">
        <f>ROUND((Reference!L$16*List!$H1575)+Reference!L$17,0)</f>
        <v>3830</v>
      </c>
      <c r="T1575" s="35">
        <f>ROUND((Reference!M$16*List!$H1575)+Reference!M$17,0)</f>
        <v>4575</v>
      </c>
      <c r="U1575" s="35">
        <f>ROUND((Reference!N$16*List!$H1575)+Reference!N$17,0)</f>
        <v>18458</v>
      </c>
      <c r="V1575" s="36">
        <f>ROUND((Reference!O$16*List!$H1575)+Reference!O$17,0)</f>
        <v>686</v>
      </c>
      <c r="W1575" s="36">
        <f>ROUND((Reference!P$16*List!$H1575)+Reference!P$17,0)</f>
        <v>967</v>
      </c>
      <c r="X1575" s="36">
        <f>ROUND((Reference!Q$16*List!$H1575)+Reference!Q$17,0)</f>
        <v>483</v>
      </c>
      <c r="Y1575" s="37"/>
      <c r="Z1575" s="4" t="str">
        <f t="shared" si="49"/>
        <v>LAFAYETTE, Missouri</v>
      </c>
      <c r="AA1575" s="50" t="s">
        <v>641</v>
      </c>
      <c r="AB1575" s="38" t="s">
        <v>54</v>
      </c>
      <c r="AC1575" s="43" t="s">
        <v>4520</v>
      </c>
      <c r="AD1575" s="45"/>
      <c r="AE1575">
        <f t="shared" si="50"/>
        <v>0.91920000000000002</v>
      </c>
    </row>
    <row r="1576" spans="1:31" x14ac:dyDescent="0.35">
      <c r="A1576" s="28" t="s">
        <v>4644</v>
      </c>
      <c r="B1576" s="48" t="s">
        <v>4645</v>
      </c>
      <c r="C1576" s="49">
        <v>99926</v>
      </c>
      <c r="D1576" s="30" t="s">
        <v>156</v>
      </c>
      <c r="E1576" s="50" t="s">
        <v>219</v>
      </c>
      <c r="F1576" s="55" t="s">
        <v>4520</v>
      </c>
      <c r="G1576" s="33" t="s">
        <v>64</v>
      </c>
      <c r="H1576" s="34">
        <v>0.78650000000000009</v>
      </c>
      <c r="I1576" s="35">
        <f>ROUND((Reference!B$16*List!$H1576)+Reference!B$17,0)</f>
        <v>943</v>
      </c>
      <c r="J1576" s="35">
        <f>ROUND((Reference!C$16*List!$H1576)+Reference!C$17,0)</f>
        <v>1407</v>
      </c>
      <c r="K1576" s="35">
        <f>ROUND((Reference!D$16*List!$H1576)+Reference!D$17,0)</f>
        <v>1686</v>
      </c>
      <c r="L1576" s="35">
        <f>ROUND((Reference!E$16*List!$H1576)+Reference!E$17,0)</f>
        <v>2084</v>
      </c>
      <c r="M1576" s="35">
        <f>ROUND((Reference!F$16*List!$H1576)+Reference!F$17,0)</f>
        <v>2171</v>
      </c>
      <c r="N1576" s="35">
        <f>ROUND((Reference!G$16*List!$H1576)+Reference!G$17,0)</f>
        <v>2458</v>
      </c>
      <c r="O1576" s="35">
        <f>ROUND((Reference!H$16*List!$H1576)+Reference!H$17,0)</f>
        <v>2552</v>
      </c>
      <c r="P1576" s="35">
        <f>ROUND((Reference!I$16*List!$H1576)+Reference!I$17,0)</f>
        <v>2652</v>
      </c>
      <c r="Q1576" s="35">
        <f>ROUND((Reference!J$16*List!$H1576)+Reference!J$17,0)</f>
        <v>3071</v>
      </c>
      <c r="R1576" s="35">
        <f>ROUND((Reference!K$16*List!$H1576)+Reference!K$17,0)</f>
        <v>3168</v>
      </c>
      <c r="S1576" s="35">
        <f>ROUND((Reference!L$16*List!$H1576)+Reference!L$17,0)</f>
        <v>3418</v>
      </c>
      <c r="T1576" s="35">
        <f>ROUND((Reference!M$16*List!$H1576)+Reference!M$17,0)</f>
        <v>4082</v>
      </c>
      <c r="U1576" s="35">
        <f>ROUND((Reference!N$16*List!$H1576)+Reference!N$17,0)</f>
        <v>16472</v>
      </c>
      <c r="V1576" s="36">
        <f>ROUND((Reference!O$16*List!$H1576)+Reference!O$17,0)</f>
        <v>612</v>
      </c>
      <c r="W1576" s="36">
        <f>ROUND((Reference!P$16*List!$H1576)+Reference!P$17,0)</f>
        <v>863</v>
      </c>
      <c r="X1576" s="36">
        <f>ROUND((Reference!Q$16*List!$H1576)+Reference!Q$17,0)</f>
        <v>431</v>
      </c>
      <c r="Y1576" s="37"/>
      <c r="Z1576" s="4" t="str">
        <f t="shared" si="49"/>
        <v>LAWRENCE, Missouri</v>
      </c>
      <c r="AA1576" s="38" t="s">
        <v>219</v>
      </c>
      <c r="AB1576" s="38" t="s">
        <v>54</v>
      </c>
      <c r="AC1576" s="32" t="s">
        <v>4520</v>
      </c>
      <c r="AD1576" s="39"/>
      <c r="AE1576">
        <f t="shared" si="50"/>
        <v>0.78650000000000009</v>
      </c>
    </row>
    <row r="1577" spans="1:31" x14ac:dyDescent="0.35">
      <c r="A1577" s="28" t="s">
        <v>4646</v>
      </c>
      <c r="B1577" s="48" t="s">
        <v>4647</v>
      </c>
      <c r="C1577" s="49">
        <v>99926</v>
      </c>
      <c r="D1577" s="30" t="s">
        <v>156</v>
      </c>
      <c r="E1577" s="50" t="s">
        <v>2169</v>
      </c>
      <c r="F1577" s="55" t="s">
        <v>4520</v>
      </c>
      <c r="G1577" s="33" t="s">
        <v>64</v>
      </c>
      <c r="H1577" s="52">
        <v>0.78650000000000009</v>
      </c>
      <c r="I1577" s="35">
        <f>ROUND((Reference!B$16*List!$H1577)+Reference!B$17,0)</f>
        <v>943</v>
      </c>
      <c r="J1577" s="35">
        <f>ROUND((Reference!C$16*List!$H1577)+Reference!C$17,0)</f>
        <v>1407</v>
      </c>
      <c r="K1577" s="35">
        <f>ROUND((Reference!D$16*List!$H1577)+Reference!D$17,0)</f>
        <v>1686</v>
      </c>
      <c r="L1577" s="35">
        <f>ROUND((Reference!E$16*List!$H1577)+Reference!E$17,0)</f>
        <v>2084</v>
      </c>
      <c r="M1577" s="35">
        <f>ROUND((Reference!F$16*List!$H1577)+Reference!F$17,0)</f>
        <v>2171</v>
      </c>
      <c r="N1577" s="35">
        <f>ROUND((Reference!G$16*List!$H1577)+Reference!G$17,0)</f>
        <v>2458</v>
      </c>
      <c r="O1577" s="35">
        <f>ROUND((Reference!H$16*List!$H1577)+Reference!H$17,0)</f>
        <v>2552</v>
      </c>
      <c r="P1577" s="35">
        <f>ROUND((Reference!I$16*List!$H1577)+Reference!I$17,0)</f>
        <v>2652</v>
      </c>
      <c r="Q1577" s="35">
        <f>ROUND((Reference!J$16*List!$H1577)+Reference!J$17,0)</f>
        <v>3071</v>
      </c>
      <c r="R1577" s="35">
        <f>ROUND((Reference!K$16*List!$H1577)+Reference!K$17,0)</f>
        <v>3168</v>
      </c>
      <c r="S1577" s="35">
        <f>ROUND((Reference!L$16*List!$H1577)+Reference!L$17,0)</f>
        <v>3418</v>
      </c>
      <c r="T1577" s="35">
        <f>ROUND((Reference!M$16*List!$H1577)+Reference!M$17,0)</f>
        <v>4082</v>
      </c>
      <c r="U1577" s="35">
        <f>ROUND((Reference!N$16*List!$H1577)+Reference!N$17,0)</f>
        <v>16472</v>
      </c>
      <c r="V1577" s="36">
        <f>ROUND((Reference!O$16*List!$H1577)+Reference!O$17,0)</f>
        <v>612</v>
      </c>
      <c r="W1577" s="36">
        <f>ROUND((Reference!P$16*List!$H1577)+Reference!P$17,0)</f>
        <v>863</v>
      </c>
      <c r="X1577" s="36">
        <f>ROUND((Reference!Q$16*List!$H1577)+Reference!Q$17,0)</f>
        <v>431</v>
      </c>
      <c r="Y1577" s="37"/>
      <c r="Z1577" s="4" t="str">
        <f t="shared" si="49"/>
        <v>LEWIS, Missouri</v>
      </c>
      <c r="AA1577" s="50" t="s">
        <v>2169</v>
      </c>
      <c r="AB1577" s="38" t="s">
        <v>54</v>
      </c>
      <c r="AC1577" s="43" t="s">
        <v>4520</v>
      </c>
      <c r="AD1577" s="45"/>
      <c r="AE1577">
        <f t="shared" si="50"/>
        <v>0.78650000000000009</v>
      </c>
    </row>
    <row r="1578" spans="1:31" x14ac:dyDescent="0.35">
      <c r="A1578" s="28" t="s">
        <v>4648</v>
      </c>
      <c r="B1578" s="48" t="s">
        <v>4649</v>
      </c>
      <c r="C1578" s="49">
        <v>41180</v>
      </c>
      <c r="D1578" s="30" t="s">
        <v>1516</v>
      </c>
      <c r="E1578" s="50" t="s">
        <v>650</v>
      </c>
      <c r="F1578" s="54" t="s">
        <v>4520</v>
      </c>
      <c r="G1578" s="33" t="s">
        <v>53</v>
      </c>
      <c r="H1578" s="52">
        <v>0.95100000000000007</v>
      </c>
      <c r="I1578" s="35">
        <f>ROUND((Reference!B$16*List!$H1578)+Reference!B$17,0)</f>
        <v>1084</v>
      </c>
      <c r="J1578" s="35">
        <f>ROUND((Reference!C$16*List!$H1578)+Reference!C$17,0)</f>
        <v>1617</v>
      </c>
      <c r="K1578" s="35">
        <f>ROUND((Reference!D$16*List!$H1578)+Reference!D$17,0)</f>
        <v>1938</v>
      </c>
      <c r="L1578" s="35">
        <f>ROUND((Reference!E$16*List!$H1578)+Reference!E$17,0)</f>
        <v>2395</v>
      </c>
      <c r="M1578" s="35">
        <f>ROUND((Reference!F$16*List!$H1578)+Reference!F$17,0)</f>
        <v>2495</v>
      </c>
      <c r="N1578" s="35">
        <f>ROUND((Reference!G$16*List!$H1578)+Reference!G$17,0)</f>
        <v>2825</v>
      </c>
      <c r="O1578" s="35">
        <f>ROUND((Reference!H$16*List!$H1578)+Reference!H$17,0)</f>
        <v>2933</v>
      </c>
      <c r="P1578" s="35">
        <f>ROUND((Reference!I$16*List!$H1578)+Reference!I$17,0)</f>
        <v>3048</v>
      </c>
      <c r="Q1578" s="35">
        <f>ROUND((Reference!J$16*List!$H1578)+Reference!J$17,0)</f>
        <v>3530</v>
      </c>
      <c r="R1578" s="35">
        <f>ROUND((Reference!K$16*List!$H1578)+Reference!K$17,0)</f>
        <v>3641</v>
      </c>
      <c r="S1578" s="35">
        <f>ROUND((Reference!L$16*List!$H1578)+Reference!L$17,0)</f>
        <v>3929</v>
      </c>
      <c r="T1578" s="35">
        <f>ROUND((Reference!M$16*List!$H1578)+Reference!M$17,0)</f>
        <v>4693</v>
      </c>
      <c r="U1578" s="35">
        <f>ROUND((Reference!N$16*List!$H1578)+Reference!N$17,0)</f>
        <v>18934</v>
      </c>
      <c r="V1578" s="36">
        <f>ROUND((Reference!O$16*List!$H1578)+Reference!O$17,0)</f>
        <v>704</v>
      </c>
      <c r="W1578" s="36">
        <f>ROUND((Reference!P$16*List!$H1578)+Reference!P$17,0)</f>
        <v>992</v>
      </c>
      <c r="X1578" s="36">
        <f>ROUND((Reference!Q$16*List!$H1578)+Reference!Q$17,0)</f>
        <v>496</v>
      </c>
      <c r="Y1578" s="37"/>
      <c r="Z1578" s="4" t="str">
        <f t="shared" si="49"/>
        <v>LINCOLN, Missouri</v>
      </c>
      <c r="AA1578" s="50" t="s">
        <v>650</v>
      </c>
      <c r="AB1578" s="38" t="s">
        <v>54</v>
      </c>
      <c r="AC1578" s="43" t="s">
        <v>4520</v>
      </c>
      <c r="AD1578" s="45"/>
      <c r="AE1578">
        <f t="shared" si="50"/>
        <v>0.95100000000000007</v>
      </c>
    </row>
    <row r="1579" spans="1:31" x14ac:dyDescent="0.35">
      <c r="A1579" s="28" t="s">
        <v>4650</v>
      </c>
      <c r="B1579" s="48" t="s">
        <v>4651</v>
      </c>
      <c r="C1579" s="49">
        <v>99926</v>
      </c>
      <c r="D1579" s="30" t="s">
        <v>156</v>
      </c>
      <c r="E1579" s="50" t="s">
        <v>2830</v>
      </c>
      <c r="F1579" s="55" t="s">
        <v>4520</v>
      </c>
      <c r="G1579" s="33" t="s">
        <v>64</v>
      </c>
      <c r="H1579" s="52">
        <v>0.78650000000000009</v>
      </c>
      <c r="I1579" s="35">
        <f>ROUND((Reference!B$16*List!$H1579)+Reference!B$17,0)</f>
        <v>943</v>
      </c>
      <c r="J1579" s="35">
        <f>ROUND((Reference!C$16*List!$H1579)+Reference!C$17,0)</f>
        <v>1407</v>
      </c>
      <c r="K1579" s="35">
        <f>ROUND((Reference!D$16*List!$H1579)+Reference!D$17,0)</f>
        <v>1686</v>
      </c>
      <c r="L1579" s="35">
        <f>ROUND((Reference!E$16*List!$H1579)+Reference!E$17,0)</f>
        <v>2084</v>
      </c>
      <c r="M1579" s="35">
        <f>ROUND((Reference!F$16*List!$H1579)+Reference!F$17,0)</f>
        <v>2171</v>
      </c>
      <c r="N1579" s="35">
        <f>ROUND((Reference!G$16*List!$H1579)+Reference!G$17,0)</f>
        <v>2458</v>
      </c>
      <c r="O1579" s="35">
        <f>ROUND((Reference!H$16*List!$H1579)+Reference!H$17,0)</f>
        <v>2552</v>
      </c>
      <c r="P1579" s="35">
        <f>ROUND((Reference!I$16*List!$H1579)+Reference!I$17,0)</f>
        <v>2652</v>
      </c>
      <c r="Q1579" s="35">
        <f>ROUND((Reference!J$16*List!$H1579)+Reference!J$17,0)</f>
        <v>3071</v>
      </c>
      <c r="R1579" s="35">
        <f>ROUND((Reference!K$16*List!$H1579)+Reference!K$17,0)</f>
        <v>3168</v>
      </c>
      <c r="S1579" s="35">
        <f>ROUND((Reference!L$16*List!$H1579)+Reference!L$17,0)</f>
        <v>3418</v>
      </c>
      <c r="T1579" s="35">
        <f>ROUND((Reference!M$16*List!$H1579)+Reference!M$17,0)</f>
        <v>4082</v>
      </c>
      <c r="U1579" s="35">
        <f>ROUND((Reference!N$16*List!$H1579)+Reference!N$17,0)</f>
        <v>16472</v>
      </c>
      <c r="V1579" s="36">
        <f>ROUND((Reference!O$16*List!$H1579)+Reference!O$17,0)</f>
        <v>612</v>
      </c>
      <c r="W1579" s="36">
        <f>ROUND((Reference!P$16*List!$H1579)+Reference!P$17,0)</f>
        <v>863</v>
      </c>
      <c r="X1579" s="36">
        <f>ROUND((Reference!Q$16*List!$H1579)+Reference!Q$17,0)</f>
        <v>431</v>
      </c>
      <c r="Y1579" s="37"/>
      <c r="Z1579" s="4" t="str">
        <f t="shared" si="49"/>
        <v>LINN, Missouri</v>
      </c>
      <c r="AA1579" s="50" t="s">
        <v>2830</v>
      </c>
      <c r="AB1579" s="38" t="s">
        <v>54</v>
      </c>
      <c r="AC1579" s="43" t="s">
        <v>4520</v>
      </c>
      <c r="AD1579" s="45"/>
      <c r="AE1579">
        <f t="shared" si="50"/>
        <v>0.78650000000000009</v>
      </c>
    </row>
    <row r="1580" spans="1:31" x14ac:dyDescent="0.35">
      <c r="A1580" s="28" t="s">
        <v>4652</v>
      </c>
      <c r="B1580" s="48" t="s">
        <v>4653</v>
      </c>
      <c r="C1580" s="51">
        <v>99926</v>
      </c>
      <c r="D1580" s="30" t="s">
        <v>156</v>
      </c>
      <c r="E1580" s="38" t="s">
        <v>2342</v>
      </c>
      <c r="F1580" s="55" t="s">
        <v>4520</v>
      </c>
      <c r="G1580" s="33" t="s">
        <v>64</v>
      </c>
      <c r="H1580" s="52">
        <v>0.78650000000000009</v>
      </c>
      <c r="I1580" s="35">
        <f>ROUND((Reference!B$16*List!$H1580)+Reference!B$17,0)</f>
        <v>943</v>
      </c>
      <c r="J1580" s="35">
        <f>ROUND((Reference!C$16*List!$H1580)+Reference!C$17,0)</f>
        <v>1407</v>
      </c>
      <c r="K1580" s="35">
        <f>ROUND((Reference!D$16*List!$H1580)+Reference!D$17,0)</f>
        <v>1686</v>
      </c>
      <c r="L1580" s="35">
        <f>ROUND((Reference!E$16*List!$H1580)+Reference!E$17,0)</f>
        <v>2084</v>
      </c>
      <c r="M1580" s="35">
        <f>ROUND((Reference!F$16*List!$H1580)+Reference!F$17,0)</f>
        <v>2171</v>
      </c>
      <c r="N1580" s="35">
        <f>ROUND((Reference!G$16*List!$H1580)+Reference!G$17,0)</f>
        <v>2458</v>
      </c>
      <c r="O1580" s="35">
        <f>ROUND((Reference!H$16*List!$H1580)+Reference!H$17,0)</f>
        <v>2552</v>
      </c>
      <c r="P1580" s="35">
        <f>ROUND((Reference!I$16*List!$H1580)+Reference!I$17,0)</f>
        <v>2652</v>
      </c>
      <c r="Q1580" s="35">
        <f>ROUND((Reference!J$16*List!$H1580)+Reference!J$17,0)</f>
        <v>3071</v>
      </c>
      <c r="R1580" s="35">
        <f>ROUND((Reference!K$16*List!$H1580)+Reference!K$17,0)</f>
        <v>3168</v>
      </c>
      <c r="S1580" s="35">
        <f>ROUND((Reference!L$16*List!$H1580)+Reference!L$17,0)</f>
        <v>3418</v>
      </c>
      <c r="T1580" s="35">
        <f>ROUND((Reference!M$16*List!$H1580)+Reference!M$17,0)</f>
        <v>4082</v>
      </c>
      <c r="U1580" s="35">
        <f>ROUND((Reference!N$16*List!$H1580)+Reference!N$17,0)</f>
        <v>16472</v>
      </c>
      <c r="V1580" s="36">
        <f>ROUND((Reference!O$16*List!$H1580)+Reference!O$17,0)</f>
        <v>612</v>
      </c>
      <c r="W1580" s="36">
        <f>ROUND((Reference!P$16*List!$H1580)+Reference!P$17,0)</f>
        <v>863</v>
      </c>
      <c r="X1580" s="36">
        <f>ROUND((Reference!Q$16*List!$H1580)+Reference!Q$17,0)</f>
        <v>431</v>
      </c>
      <c r="Y1580" s="37"/>
      <c r="Z1580" s="4" t="str">
        <f t="shared" si="49"/>
        <v>LIVINGSTON, Missouri</v>
      </c>
      <c r="AA1580" s="50" t="s">
        <v>2342</v>
      </c>
      <c r="AB1580" s="38" t="s">
        <v>54</v>
      </c>
      <c r="AC1580" s="43" t="s">
        <v>4520</v>
      </c>
      <c r="AD1580" s="45"/>
      <c r="AE1580">
        <f t="shared" si="50"/>
        <v>0.78650000000000009</v>
      </c>
    </row>
    <row r="1581" spans="1:31" x14ac:dyDescent="0.35">
      <c r="A1581" s="28" t="s">
        <v>4654</v>
      </c>
      <c r="B1581" s="48" t="s">
        <v>4655</v>
      </c>
      <c r="C1581" s="51">
        <v>99926</v>
      </c>
      <c r="D1581" s="30" t="s">
        <v>156</v>
      </c>
      <c r="E1581" s="38" t="s">
        <v>4656</v>
      </c>
      <c r="F1581" s="54" t="s">
        <v>4520</v>
      </c>
      <c r="G1581" s="33" t="s">
        <v>64</v>
      </c>
      <c r="H1581" s="52">
        <v>0.78650000000000009</v>
      </c>
      <c r="I1581" s="35">
        <f>ROUND((Reference!B$16*List!$H1581)+Reference!B$17,0)</f>
        <v>943</v>
      </c>
      <c r="J1581" s="35">
        <f>ROUND((Reference!C$16*List!$H1581)+Reference!C$17,0)</f>
        <v>1407</v>
      </c>
      <c r="K1581" s="35">
        <f>ROUND((Reference!D$16*List!$H1581)+Reference!D$17,0)</f>
        <v>1686</v>
      </c>
      <c r="L1581" s="35">
        <f>ROUND((Reference!E$16*List!$H1581)+Reference!E$17,0)</f>
        <v>2084</v>
      </c>
      <c r="M1581" s="35">
        <f>ROUND((Reference!F$16*List!$H1581)+Reference!F$17,0)</f>
        <v>2171</v>
      </c>
      <c r="N1581" s="35">
        <f>ROUND((Reference!G$16*List!$H1581)+Reference!G$17,0)</f>
        <v>2458</v>
      </c>
      <c r="O1581" s="35">
        <f>ROUND((Reference!H$16*List!$H1581)+Reference!H$17,0)</f>
        <v>2552</v>
      </c>
      <c r="P1581" s="35">
        <f>ROUND((Reference!I$16*List!$H1581)+Reference!I$17,0)</f>
        <v>2652</v>
      </c>
      <c r="Q1581" s="35">
        <f>ROUND((Reference!J$16*List!$H1581)+Reference!J$17,0)</f>
        <v>3071</v>
      </c>
      <c r="R1581" s="35">
        <f>ROUND((Reference!K$16*List!$H1581)+Reference!K$17,0)</f>
        <v>3168</v>
      </c>
      <c r="S1581" s="35">
        <f>ROUND((Reference!L$16*List!$H1581)+Reference!L$17,0)</f>
        <v>3418</v>
      </c>
      <c r="T1581" s="35">
        <f>ROUND((Reference!M$16*List!$H1581)+Reference!M$17,0)</f>
        <v>4082</v>
      </c>
      <c r="U1581" s="35">
        <f>ROUND((Reference!N$16*List!$H1581)+Reference!N$17,0)</f>
        <v>16472</v>
      </c>
      <c r="V1581" s="36">
        <f>ROUND((Reference!O$16*List!$H1581)+Reference!O$17,0)</f>
        <v>612</v>
      </c>
      <c r="W1581" s="36">
        <f>ROUND((Reference!P$16*List!$H1581)+Reference!P$17,0)</f>
        <v>863</v>
      </c>
      <c r="X1581" s="36">
        <f>ROUND((Reference!Q$16*List!$H1581)+Reference!Q$17,0)</f>
        <v>431</v>
      </c>
      <c r="Y1581" s="37"/>
      <c r="Z1581" s="4" t="str">
        <f t="shared" si="49"/>
        <v>MC DONALD, Missouri</v>
      </c>
      <c r="AA1581" s="50" t="s">
        <v>4656</v>
      </c>
      <c r="AB1581" s="38" t="s">
        <v>54</v>
      </c>
      <c r="AC1581" s="43" t="s">
        <v>4520</v>
      </c>
      <c r="AD1581" s="45"/>
      <c r="AE1581">
        <f t="shared" si="50"/>
        <v>0.78650000000000009</v>
      </c>
    </row>
    <row r="1582" spans="1:31" x14ac:dyDescent="0.35">
      <c r="A1582" s="28" t="s">
        <v>4657</v>
      </c>
      <c r="B1582" s="48" t="s">
        <v>4658</v>
      </c>
      <c r="C1582" s="49">
        <v>99926</v>
      </c>
      <c r="D1582" s="30" t="s">
        <v>156</v>
      </c>
      <c r="E1582" s="50" t="s">
        <v>237</v>
      </c>
      <c r="F1582" s="55" t="s">
        <v>4520</v>
      </c>
      <c r="G1582" s="33" t="s">
        <v>64</v>
      </c>
      <c r="H1582" s="52">
        <v>0.78650000000000009</v>
      </c>
      <c r="I1582" s="35">
        <f>ROUND((Reference!B$16*List!$H1582)+Reference!B$17,0)</f>
        <v>943</v>
      </c>
      <c r="J1582" s="35">
        <f>ROUND((Reference!C$16*List!$H1582)+Reference!C$17,0)</f>
        <v>1407</v>
      </c>
      <c r="K1582" s="35">
        <f>ROUND((Reference!D$16*List!$H1582)+Reference!D$17,0)</f>
        <v>1686</v>
      </c>
      <c r="L1582" s="35">
        <f>ROUND((Reference!E$16*List!$H1582)+Reference!E$17,0)</f>
        <v>2084</v>
      </c>
      <c r="M1582" s="35">
        <f>ROUND((Reference!F$16*List!$H1582)+Reference!F$17,0)</f>
        <v>2171</v>
      </c>
      <c r="N1582" s="35">
        <f>ROUND((Reference!G$16*List!$H1582)+Reference!G$17,0)</f>
        <v>2458</v>
      </c>
      <c r="O1582" s="35">
        <f>ROUND((Reference!H$16*List!$H1582)+Reference!H$17,0)</f>
        <v>2552</v>
      </c>
      <c r="P1582" s="35">
        <f>ROUND((Reference!I$16*List!$H1582)+Reference!I$17,0)</f>
        <v>2652</v>
      </c>
      <c r="Q1582" s="35">
        <f>ROUND((Reference!J$16*List!$H1582)+Reference!J$17,0)</f>
        <v>3071</v>
      </c>
      <c r="R1582" s="35">
        <f>ROUND((Reference!K$16*List!$H1582)+Reference!K$17,0)</f>
        <v>3168</v>
      </c>
      <c r="S1582" s="35">
        <f>ROUND((Reference!L$16*List!$H1582)+Reference!L$17,0)</f>
        <v>3418</v>
      </c>
      <c r="T1582" s="35">
        <f>ROUND((Reference!M$16*List!$H1582)+Reference!M$17,0)</f>
        <v>4082</v>
      </c>
      <c r="U1582" s="35">
        <f>ROUND((Reference!N$16*List!$H1582)+Reference!N$17,0)</f>
        <v>16472</v>
      </c>
      <c r="V1582" s="36">
        <f>ROUND((Reference!O$16*List!$H1582)+Reference!O$17,0)</f>
        <v>612</v>
      </c>
      <c r="W1582" s="36">
        <f>ROUND((Reference!P$16*List!$H1582)+Reference!P$17,0)</f>
        <v>863</v>
      </c>
      <c r="X1582" s="36">
        <f>ROUND((Reference!Q$16*List!$H1582)+Reference!Q$17,0)</f>
        <v>431</v>
      </c>
      <c r="Y1582" s="37"/>
      <c r="Z1582" s="4" t="str">
        <f t="shared" si="49"/>
        <v>MACON, Missouri</v>
      </c>
      <c r="AA1582" s="50" t="s">
        <v>237</v>
      </c>
      <c r="AB1582" s="38" t="s">
        <v>54</v>
      </c>
      <c r="AC1582" s="43" t="s">
        <v>4520</v>
      </c>
      <c r="AD1582" s="45"/>
      <c r="AE1582">
        <f t="shared" si="50"/>
        <v>0.78650000000000009</v>
      </c>
    </row>
    <row r="1583" spans="1:31" x14ac:dyDescent="0.35">
      <c r="A1583" s="28" t="s">
        <v>4659</v>
      </c>
      <c r="B1583" s="48" t="s">
        <v>4660</v>
      </c>
      <c r="C1583" s="49">
        <v>99926</v>
      </c>
      <c r="D1583" s="30" t="s">
        <v>156</v>
      </c>
      <c r="E1583" s="50" t="s">
        <v>241</v>
      </c>
      <c r="F1583" s="55" t="s">
        <v>4520</v>
      </c>
      <c r="G1583" s="33" t="s">
        <v>64</v>
      </c>
      <c r="H1583" s="34">
        <v>0.78650000000000009</v>
      </c>
      <c r="I1583" s="35">
        <f>ROUND((Reference!B$16*List!$H1583)+Reference!B$17,0)</f>
        <v>943</v>
      </c>
      <c r="J1583" s="35">
        <f>ROUND((Reference!C$16*List!$H1583)+Reference!C$17,0)</f>
        <v>1407</v>
      </c>
      <c r="K1583" s="35">
        <f>ROUND((Reference!D$16*List!$H1583)+Reference!D$17,0)</f>
        <v>1686</v>
      </c>
      <c r="L1583" s="35">
        <f>ROUND((Reference!E$16*List!$H1583)+Reference!E$17,0)</f>
        <v>2084</v>
      </c>
      <c r="M1583" s="35">
        <f>ROUND((Reference!F$16*List!$H1583)+Reference!F$17,0)</f>
        <v>2171</v>
      </c>
      <c r="N1583" s="35">
        <f>ROUND((Reference!G$16*List!$H1583)+Reference!G$17,0)</f>
        <v>2458</v>
      </c>
      <c r="O1583" s="35">
        <f>ROUND((Reference!H$16*List!$H1583)+Reference!H$17,0)</f>
        <v>2552</v>
      </c>
      <c r="P1583" s="35">
        <f>ROUND((Reference!I$16*List!$H1583)+Reference!I$17,0)</f>
        <v>2652</v>
      </c>
      <c r="Q1583" s="35">
        <f>ROUND((Reference!J$16*List!$H1583)+Reference!J$17,0)</f>
        <v>3071</v>
      </c>
      <c r="R1583" s="35">
        <f>ROUND((Reference!K$16*List!$H1583)+Reference!K$17,0)</f>
        <v>3168</v>
      </c>
      <c r="S1583" s="35">
        <f>ROUND((Reference!L$16*List!$H1583)+Reference!L$17,0)</f>
        <v>3418</v>
      </c>
      <c r="T1583" s="35">
        <f>ROUND((Reference!M$16*List!$H1583)+Reference!M$17,0)</f>
        <v>4082</v>
      </c>
      <c r="U1583" s="35">
        <f>ROUND((Reference!N$16*List!$H1583)+Reference!N$17,0)</f>
        <v>16472</v>
      </c>
      <c r="V1583" s="36">
        <f>ROUND((Reference!O$16*List!$H1583)+Reference!O$17,0)</f>
        <v>612</v>
      </c>
      <c r="W1583" s="36">
        <f>ROUND((Reference!P$16*List!$H1583)+Reference!P$17,0)</f>
        <v>863</v>
      </c>
      <c r="X1583" s="36">
        <f>ROUND((Reference!Q$16*List!$H1583)+Reference!Q$17,0)</f>
        <v>431</v>
      </c>
      <c r="Y1583" s="37"/>
      <c r="Z1583" s="4" t="str">
        <f t="shared" si="49"/>
        <v>MADISON, Missouri</v>
      </c>
      <c r="AA1583" s="38" t="s">
        <v>241</v>
      </c>
      <c r="AB1583" s="38" t="s">
        <v>54</v>
      </c>
      <c r="AC1583" s="32" t="s">
        <v>4520</v>
      </c>
      <c r="AD1583" s="39"/>
      <c r="AE1583">
        <f t="shared" si="50"/>
        <v>0.78650000000000009</v>
      </c>
    </row>
    <row r="1584" spans="1:31" x14ac:dyDescent="0.35">
      <c r="A1584" s="28" t="s">
        <v>4661</v>
      </c>
      <c r="B1584" s="48" t="s">
        <v>4662</v>
      </c>
      <c r="C1584" s="49">
        <v>99926</v>
      </c>
      <c r="D1584" s="30" t="s">
        <v>156</v>
      </c>
      <c r="E1584" s="50" t="s">
        <v>4663</v>
      </c>
      <c r="F1584" s="55" t="s">
        <v>4520</v>
      </c>
      <c r="G1584" s="33" t="s">
        <v>64</v>
      </c>
      <c r="H1584" s="52">
        <v>0.78650000000000009</v>
      </c>
      <c r="I1584" s="35">
        <f>ROUND((Reference!B$16*List!$H1584)+Reference!B$17,0)</f>
        <v>943</v>
      </c>
      <c r="J1584" s="35">
        <f>ROUND((Reference!C$16*List!$H1584)+Reference!C$17,0)</f>
        <v>1407</v>
      </c>
      <c r="K1584" s="35">
        <f>ROUND((Reference!D$16*List!$H1584)+Reference!D$17,0)</f>
        <v>1686</v>
      </c>
      <c r="L1584" s="35">
        <f>ROUND((Reference!E$16*List!$H1584)+Reference!E$17,0)</f>
        <v>2084</v>
      </c>
      <c r="M1584" s="35">
        <f>ROUND((Reference!F$16*List!$H1584)+Reference!F$17,0)</f>
        <v>2171</v>
      </c>
      <c r="N1584" s="35">
        <f>ROUND((Reference!G$16*List!$H1584)+Reference!G$17,0)</f>
        <v>2458</v>
      </c>
      <c r="O1584" s="35">
        <f>ROUND((Reference!H$16*List!$H1584)+Reference!H$17,0)</f>
        <v>2552</v>
      </c>
      <c r="P1584" s="35">
        <f>ROUND((Reference!I$16*List!$H1584)+Reference!I$17,0)</f>
        <v>2652</v>
      </c>
      <c r="Q1584" s="35">
        <f>ROUND((Reference!J$16*List!$H1584)+Reference!J$17,0)</f>
        <v>3071</v>
      </c>
      <c r="R1584" s="35">
        <f>ROUND((Reference!K$16*List!$H1584)+Reference!K$17,0)</f>
        <v>3168</v>
      </c>
      <c r="S1584" s="35">
        <f>ROUND((Reference!L$16*List!$H1584)+Reference!L$17,0)</f>
        <v>3418</v>
      </c>
      <c r="T1584" s="35">
        <f>ROUND((Reference!M$16*List!$H1584)+Reference!M$17,0)</f>
        <v>4082</v>
      </c>
      <c r="U1584" s="35">
        <f>ROUND((Reference!N$16*List!$H1584)+Reference!N$17,0)</f>
        <v>16472</v>
      </c>
      <c r="V1584" s="36">
        <f>ROUND((Reference!O$16*List!$H1584)+Reference!O$17,0)</f>
        <v>612</v>
      </c>
      <c r="W1584" s="36">
        <f>ROUND((Reference!P$16*List!$H1584)+Reference!P$17,0)</f>
        <v>863</v>
      </c>
      <c r="X1584" s="36">
        <f>ROUND((Reference!Q$16*List!$H1584)+Reference!Q$17,0)</f>
        <v>431</v>
      </c>
      <c r="Y1584" s="37"/>
      <c r="Z1584" s="4" t="str">
        <f t="shared" si="49"/>
        <v>MARIES, Missouri</v>
      </c>
      <c r="AA1584" s="50" t="s">
        <v>4663</v>
      </c>
      <c r="AB1584" s="38" t="s">
        <v>54</v>
      </c>
      <c r="AC1584" s="43" t="s">
        <v>4520</v>
      </c>
      <c r="AD1584" s="45"/>
      <c r="AE1584">
        <f t="shared" si="50"/>
        <v>0.78650000000000009</v>
      </c>
    </row>
    <row r="1585" spans="1:31" x14ac:dyDescent="0.35">
      <c r="A1585" s="28" t="s">
        <v>4664</v>
      </c>
      <c r="B1585" s="48" t="s">
        <v>4665</v>
      </c>
      <c r="C1585" s="49">
        <v>99926</v>
      </c>
      <c r="D1585" s="30" t="s">
        <v>156</v>
      </c>
      <c r="E1585" s="50" t="s">
        <v>249</v>
      </c>
      <c r="F1585" s="55" t="s">
        <v>4520</v>
      </c>
      <c r="G1585" s="33" t="s">
        <v>64</v>
      </c>
      <c r="H1585" s="52">
        <v>0.78650000000000009</v>
      </c>
      <c r="I1585" s="35">
        <f>ROUND((Reference!B$16*List!$H1585)+Reference!B$17,0)</f>
        <v>943</v>
      </c>
      <c r="J1585" s="35">
        <f>ROUND((Reference!C$16*List!$H1585)+Reference!C$17,0)</f>
        <v>1407</v>
      </c>
      <c r="K1585" s="35">
        <f>ROUND((Reference!D$16*List!$H1585)+Reference!D$17,0)</f>
        <v>1686</v>
      </c>
      <c r="L1585" s="35">
        <f>ROUND((Reference!E$16*List!$H1585)+Reference!E$17,0)</f>
        <v>2084</v>
      </c>
      <c r="M1585" s="35">
        <f>ROUND((Reference!F$16*List!$H1585)+Reference!F$17,0)</f>
        <v>2171</v>
      </c>
      <c r="N1585" s="35">
        <f>ROUND((Reference!G$16*List!$H1585)+Reference!G$17,0)</f>
        <v>2458</v>
      </c>
      <c r="O1585" s="35">
        <f>ROUND((Reference!H$16*List!$H1585)+Reference!H$17,0)</f>
        <v>2552</v>
      </c>
      <c r="P1585" s="35">
        <f>ROUND((Reference!I$16*List!$H1585)+Reference!I$17,0)</f>
        <v>2652</v>
      </c>
      <c r="Q1585" s="35">
        <f>ROUND((Reference!J$16*List!$H1585)+Reference!J$17,0)</f>
        <v>3071</v>
      </c>
      <c r="R1585" s="35">
        <f>ROUND((Reference!K$16*List!$H1585)+Reference!K$17,0)</f>
        <v>3168</v>
      </c>
      <c r="S1585" s="35">
        <f>ROUND((Reference!L$16*List!$H1585)+Reference!L$17,0)</f>
        <v>3418</v>
      </c>
      <c r="T1585" s="35">
        <f>ROUND((Reference!M$16*List!$H1585)+Reference!M$17,0)</f>
        <v>4082</v>
      </c>
      <c r="U1585" s="35">
        <f>ROUND((Reference!N$16*List!$H1585)+Reference!N$17,0)</f>
        <v>16472</v>
      </c>
      <c r="V1585" s="36">
        <f>ROUND((Reference!O$16*List!$H1585)+Reference!O$17,0)</f>
        <v>612</v>
      </c>
      <c r="W1585" s="36">
        <f>ROUND((Reference!P$16*List!$H1585)+Reference!P$17,0)</f>
        <v>863</v>
      </c>
      <c r="X1585" s="36">
        <f>ROUND((Reference!Q$16*List!$H1585)+Reference!Q$17,0)</f>
        <v>431</v>
      </c>
      <c r="Y1585" s="37"/>
      <c r="Z1585" s="4" t="str">
        <f t="shared" si="49"/>
        <v>MARION, Missouri</v>
      </c>
      <c r="AA1585" s="50" t="s">
        <v>249</v>
      </c>
      <c r="AB1585" s="38" t="s">
        <v>54</v>
      </c>
      <c r="AC1585" s="43" t="s">
        <v>4520</v>
      </c>
      <c r="AD1585" s="45"/>
      <c r="AE1585">
        <f t="shared" si="50"/>
        <v>0.78650000000000009</v>
      </c>
    </row>
    <row r="1586" spans="1:31" x14ac:dyDescent="0.35">
      <c r="A1586" s="28" t="s">
        <v>4666</v>
      </c>
      <c r="B1586" s="48" t="s">
        <v>4667</v>
      </c>
      <c r="C1586" s="51">
        <v>99926</v>
      </c>
      <c r="D1586" s="30" t="s">
        <v>156</v>
      </c>
      <c r="E1586" s="38" t="s">
        <v>2376</v>
      </c>
      <c r="F1586" s="55" t="s">
        <v>4520</v>
      </c>
      <c r="G1586" s="33" t="s">
        <v>64</v>
      </c>
      <c r="H1586" s="52">
        <v>0.78650000000000009</v>
      </c>
      <c r="I1586" s="35">
        <f>ROUND((Reference!B$16*List!$H1586)+Reference!B$17,0)</f>
        <v>943</v>
      </c>
      <c r="J1586" s="35">
        <f>ROUND((Reference!C$16*List!$H1586)+Reference!C$17,0)</f>
        <v>1407</v>
      </c>
      <c r="K1586" s="35">
        <f>ROUND((Reference!D$16*List!$H1586)+Reference!D$17,0)</f>
        <v>1686</v>
      </c>
      <c r="L1586" s="35">
        <f>ROUND((Reference!E$16*List!$H1586)+Reference!E$17,0)</f>
        <v>2084</v>
      </c>
      <c r="M1586" s="35">
        <f>ROUND((Reference!F$16*List!$H1586)+Reference!F$17,0)</f>
        <v>2171</v>
      </c>
      <c r="N1586" s="35">
        <f>ROUND((Reference!G$16*List!$H1586)+Reference!G$17,0)</f>
        <v>2458</v>
      </c>
      <c r="O1586" s="35">
        <f>ROUND((Reference!H$16*List!$H1586)+Reference!H$17,0)</f>
        <v>2552</v>
      </c>
      <c r="P1586" s="35">
        <f>ROUND((Reference!I$16*List!$H1586)+Reference!I$17,0)</f>
        <v>2652</v>
      </c>
      <c r="Q1586" s="35">
        <f>ROUND((Reference!J$16*List!$H1586)+Reference!J$17,0)</f>
        <v>3071</v>
      </c>
      <c r="R1586" s="35">
        <f>ROUND((Reference!K$16*List!$H1586)+Reference!K$17,0)</f>
        <v>3168</v>
      </c>
      <c r="S1586" s="35">
        <f>ROUND((Reference!L$16*List!$H1586)+Reference!L$17,0)</f>
        <v>3418</v>
      </c>
      <c r="T1586" s="35">
        <f>ROUND((Reference!M$16*List!$H1586)+Reference!M$17,0)</f>
        <v>4082</v>
      </c>
      <c r="U1586" s="35">
        <f>ROUND((Reference!N$16*List!$H1586)+Reference!N$17,0)</f>
        <v>16472</v>
      </c>
      <c r="V1586" s="36">
        <f>ROUND((Reference!O$16*List!$H1586)+Reference!O$17,0)</f>
        <v>612</v>
      </c>
      <c r="W1586" s="36">
        <f>ROUND((Reference!P$16*List!$H1586)+Reference!P$17,0)</f>
        <v>863</v>
      </c>
      <c r="X1586" s="36">
        <f>ROUND((Reference!Q$16*List!$H1586)+Reference!Q$17,0)</f>
        <v>431</v>
      </c>
      <c r="Y1586" s="37"/>
      <c r="Z1586" s="4" t="str">
        <f t="shared" si="49"/>
        <v>MERCER, Missouri</v>
      </c>
      <c r="AA1586" s="50" t="s">
        <v>2376</v>
      </c>
      <c r="AB1586" s="38" t="s">
        <v>54</v>
      </c>
      <c r="AC1586" s="43" t="s">
        <v>4520</v>
      </c>
      <c r="AD1586" s="45"/>
      <c r="AE1586">
        <f t="shared" si="50"/>
        <v>0.78650000000000009</v>
      </c>
    </row>
    <row r="1587" spans="1:31" x14ac:dyDescent="0.35">
      <c r="A1587" s="28" t="s">
        <v>4668</v>
      </c>
      <c r="B1587" s="48" t="s">
        <v>4669</v>
      </c>
      <c r="C1587" s="49">
        <v>99926</v>
      </c>
      <c r="D1587" s="30" t="s">
        <v>156</v>
      </c>
      <c r="E1587" s="50" t="s">
        <v>672</v>
      </c>
      <c r="F1587" s="55" t="s">
        <v>4520</v>
      </c>
      <c r="G1587" s="33" t="s">
        <v>64</v>
      </c>
      <c r="H1587" s="34">
        <v>0.78650000000000009</v>
      </c>
      <c r="I1587" s="35">
        <f>ROUND((Reference!B$16*List!$H1587)+Reference!B$17,0)</f>
        <v>943</v>
      </c>
      <c r="J1587" s="35">
        <f>ROUND((Reference!C$16*List!$H1587)+Reference!C$17,0)</f>
        <v>1407</v>
      </c>
      <c r="K1587" s="35">
        <f>ROUND((Reference!D$16*List!$H1587)+Reference!D$17,0)</f>
        <v>1686</v>
      </c>
      <c r="L1587" s="35">
        <f>ROUND((Reference!E$16*List!$H1587)+Reference!E$17,0)</f>
        <v>2084</v>
      </c>
      <c r="M1587" s="35">
        <f>ROUND((Reference!F$16*List!$H1587)+Reference!F$17,0)</f>
        <v>2171</v>
      </c>
      <c r="N1587" s="35">
        <f>ROUND((Reference!G$16*List!$H1587)+Reference!G$17,0)</f>
        <v>2458</v>
      </c>
      <c r="O1587" s="35">
        <f>ROUND((Reference!H$16*List!$H1587)+Reference!H$17,0)</f>
        <v>2552</v>
      </c>
      <c r="P1587" s="35">
        <f>ROUND((Reference!I$16*List!$H1587)+Reference!I$17,0)</f>
        <v>2652</v>
      </c>
      <c r="Q1587" s="35">
        <f>ROUND((Reference!J$16*List!$H1587)+Reference!J$17,0)</f>
        <v>3071</v>
      </c>
      <c r="R1587" s="35">
        <f>ROUND((Reference!K$16*List!$H1587)+Reference!K$17,0)</f>
        <v>3168</v>
      </c>
      <c r="S1587" s="35">
        <f>ROUND((Reference!L$16*List!$H1587)+Reference!L$17,0)</f>
        <v>3418</v>
      </c>
      <c r="T1587" s="35">
        <f>ROUND((Reference!M$16*List!$H1587)+Reference!M$17,0)</f>
        <v>4082</v>
      </c>
      <c r="U1587" s="35">
        <f>ROUND((Reference!N$16*List!$H1587)+Reference!N$17,0)</f>
        <v>16472</v>
      </c>
      <c r="V1587" s="36">
        <f>ROUND((Reference!O$16*List!$H1587)+Reference!O$17,0)</f>
        <v>612</v>
      </c>
      <c r="W1587" s="36">
        <f>ROUND((Reference!P$16*List!$H1587)+Reference!P$17,0)</f>
        <v>863</v>
      </c>
      <c r="X1587" s="36">
        <f>ROUND((Reference!Q$16*List!$H1587)+Reference!Q$17,0)</f>
        <v>431</v>
      </c>
      <c r="Y1587" s="37"/>
      <c r="Z1587" s="4" t="str">
        <f t="shared" si="49"/>
        <v>MILLER, Missouri</v>
      </c>
      <c r="AA1587" s="38" t="s">
        <v>672</v>
      </c>
      <c r="AB1587" s="38" t="s">
        <v>54</v>
      </c>
      <c r="AC1587" s="32" t="s">
        <v>4520</v>
      </c>
      <c r="AD1587" s="39"/>
      <c r="AE1587">
        <f t="shared" si="50"/>
        <v>0.78650000000000009</v>
      </c>
    </row>
    <row r="1588" spans="1:31" x14ac:dyDescent="0.35">
      <c r="A1588" s="28" t="s">
        <v>4670</v>
      </c>
      <c r="B1588" s="48" t="s">
        <v>4671</v>
      </c>
      <c r="C1588" s="49">
        <v>99926</v>
      </c>
      <c r="D1588" s="30" t="s">
        <v>156</v>
      </c>
      <c r="E1588" s="50" t="s">
        <v>152</v>
      </c>
      <c r="F1588" s="55" t="s">
        <v>4520</v>
      </c>
      <c r="G1588" s="33" t="s">
        <v>64</v>
      </c>
      <c r="H1588" s="52">
        <v>0.78650000000000009</v>
      </c>
      <c r="I1588" s="35">
        <f>ROUND((Reference!B$16*List!$H1588)+Reference!B$17,0)</f>
        <v>943</v>
      </c>
      <c r="J1588" s="35">
        <f>ROUND((Reference!C$16*List!$H1588)+Reference!C$17,0)</f>
        <v>1407</v>
      </c>
      <c r="K1588" s="35">
        <f>ROUND((Reference!D$16*List!$H1588)+Reference!D$17,0)</f>
        <v>1686</v>
      </c>
      <c r="L1588" s="35">
        <f>ROUND((Reference!E$16*List!$H1588)+Reference!E$17,0)</f>
        <v>2084</v>
      </c>
      <c r="M1588" s="35">
        <f>ROUND((Reference!F$16*List!$H1588)+Reference!F$17,0)</f>
        <v>2171</v>
      </c>
      <c r="N1588" s="35">
        <f>ROUND((Reference!G$16*List!$H1588)+Reference!G$17,0)</f>
        <v>2458</v>
      </c>
      <c r="O1588" s="35">
        <f>ROUND((Reference!H$16*List!$H1588)+Reference!H$17,0)</f>
        <v>2552</v>
      </c>
      <c r="P1588" s="35">
        <f>ROUND((Reference!I$16*List!$H1588)+Reference!I$17,0)</f>
        <v>2652</v>
      </c>
      <c r="Q1588" s="35">
        <f>ROUND((Reference!J$16*List!$H1588)+Reference!J$17,0)</f>
        <v>3071</v>
      </c>
      <c r="R1588" s="35">
        <f>ROUND((Reference!K$16*List!$H1588)+Reference!K$17,0)</f>
        <v>3168</v>
      </c>
      <c r="S1588" s="35">
        <f>ROUND((Reference!L$16*List!$H1588)+Reference!L$17,0)</f>
        <v>3418</v>
      </c>
      <c r="T1588" s="35">
        <f>ROUND((Reference!M$16*List!$H1588)+Reference!M$17,0)</f>
        <v>4082</v>
      </c>
      <c r="U1588" s="35">
        <f>ROUND((Reference!N$16*List!$H1588)+Reference!N$17,0)</f>
        <v>16472</v>
      </c>
      <c r="V1588" s="36">
        <f>ROUND((Reference!O$16*List!$H1588)+Reference!O$17,0)</f>
        <v>612</v>
      </c>
      <c r="W1588" s="36">
        <f>ROUND((Reference!P$16*List!$H1588)+Reference!P$17,0)</f>
        <v>863</v>
      </c>
      <c r="X1588" s="36">
        <f>ROUND((Reference!Q$16*List!$H1588)+Reference!Q$17,0)</f>
        <v>431</v>
      </c>
      <c r="Y1588" s="37"/>
      <c r="Z1588" s="4" t="str">
        <f t="shared" si="49"/>
        <v>MISSISSIPPI, Missouri</v>
      </c>
      <c r="AA1588" s="50" t="s">
        <v>152</v>
      </c>
      <c r="AB1588" s="38" t="s">
        <v>54</v>
      </c>
      <c r="AC1588" s="43" t="s">
        <v>4520</v>
      </c>
      <c r="AD1588" s="45"/>
      <c r="AE1588">
        <f t="shared" si="50"/>
        <v>0.78650000000000009</v>
      </c>
    </row>
    <row r="1589" spans="1:31" x14ac:dyDescent="0.35">
      <c r="A1589" s="28" t="s">
        <v>4672</v>
      </c>
      <c r="B1589" s="48" t="s">
        <v>4673</v>
      </c>
      <c r="C1589" s="51">
        <v>27620</v>
      </c>
      <c r="D1589" s="30" t="s">
        <v>978</v>
      </c>
      <c r="E1589" s="38" t="s">
        <v>4674</v>
      </c>
      <c r="F1589" s="54" t="s">
        <v>4520</v>
      </c>
      <c r="G1589" s="33" t="s">
        <v>53</v>
      </c>
      <c r="H1589" s="52">
        <v>0.79570000000000007</v>
      </c>
      <c r="I1589" s="35">
        <f>ROUND((Reference!B$16*List!$H1589)+Reference!B$17,0)</f>
        <v>951</v>
      </c>
      <c r="J1589" s="35">
        <f>ROUND((Reference!C$16*List!$H1589)+Reference!C$17,0)</f>
        <v>1419</v>
      </c>
      <c r="K1589" s="35">
        <f>ROUND((Reference!D$16*List!$H1589)+Reference!D$17,0)</f>
        <v>1700</v>
      </c>
      <c r="L1589" s="35">
        <f>ROUND((Reference!E$16*List!$H1589)+Reference!E$17,0)</f>
        <v>2101</v>
      </c>
      <c r="M1589" s="35">
        <f>ROUND((Reference!F$16*List!$H1589)+Reference!F$17,0)</f>
        <v>2189</v>
      </c>
      <c r="N1589" s="35">
        <f>ROUND((Reference!G$16*List!$H1589)+Reference!G$17,0)</f>
        <v>2478</v>
      </c>
      <c r="O1589" s="35">
        <f>ROUND((Reference!H$16*List!$H1589)+Reference!H$17,0)</f>
        <v>2573</v>
      </c>
      <c r="P1589" s="35">
        <f>ROUND((Reference!I$16*List!$H1589)+Reference!I$17,0)</f>
        <v>2674</v>
      </c>
      <c r="Q1589" s="35">
        <f>ROUND((Reference!J$16*List!$H1589)+Reference!J$17,0)</f>
        <v>3096</v>
      </c>
      <c r="R1589" s="35">
        <f>ROUND((Reference!K$16*List!$H1589)+Reference!K$17,0)</f>
        <v>3194</v>
      </c>
      <c r="S1589" s="35">
        <f>ROUND((Reference!L$16*List!$H1589)+Reference!L$17,0)</f>
        <v>3447</v>
      </c>
      <c r="T1589" s="35">
        <f>ROUND((Reference!M$16*List!$H1589)+Reference!M$17,0)</f>
        <v>4117</v>
      </c>
      <c r="U1589" s="35">
        <f>ROUND((Reference!N$16*List!$H1589)+Reference!N$17,0)</f>
        <v>16610</v>
      </c>
      <c r="V1589" s="36">
        <f>ROUND((Reference!O$16*List!$H1589)+Reference!O$17,0)</f>
        <v>617</v>
      </c>
      <c r="W1589" s="36">
        <f>ROUND((Reference!P$16*List!$H1589)+Reference!P$17,0)</f>
        <v>870</v>
      </c>
      <c r="X1589" s="36">
        <f>ROUND((Reference!Q$16*List!$H1589)+Reference!Q$17,0)</f>
        <v>435</v>
      </c>
      <c r="Y1589" s="37"/>
      <c r="Z1589" s="4" t="str">
        <f t="shared" si="49"/>
        <v>MONITEAU, Missouri</v>
      </c>
      <c r="AA1589" s="50" t="s">
        <v>4674</v>
      </c>
      <c r="AB1589" s="38" t="s">
        <v>54</v>
      </c>
      <c r="AC1589" s="43" t="s">
        <v>4520</v>
      </c>
      <c r="AD1589" s="45"/>
      <c r="AE1589">
        <f t="shared" si="50"/>
        <v>0.79570000000000007</v>
      </c>
    </row>
    <row r="1590" spans="1:31" x14ac:dyDescent="0.35">
      <c r="A1590" s="28" t="s">
        <v>4675</v>
      </c>
      <c r="B1590" s="48" t="s">
        <v>4676</v>
      </c>
      <c r="C1590" s="49">
        <v>99926</v>
      </c>
      <c r="D1590" s="30" t="s">
        <v>156</v>
      </c>
      <c r="E1590" s="50" t="s">
        <v>262</v>
      </c>
      <c r="F1590" s="55" t="s">
        <v>4520</v>
      </c>
      <c r="G1590" s="33" t="s">
        <v>64</v>
      </c>
      <c r="H1590" s="52">
        <v>0.78650000000000009</v>
      </c>
      <c r="I1590" s="35">
        <f>ROUND((Reference!B$16*List!$H1590)+Reference!B$17,0)</f>
        <v>943</v>
      </c>
      <c r="J1590" s="35">
        <f>ROUND((Reference!C$16*List!$H1590)+Reference!C$17,0)</f>
        <v>1407</v>
      </c>
      <c r="K1590" s="35">
        <f>ROUND((Reference!D$16*List!$H1590)+Reference!D$17,0)</f>
        <v>1686</v>
      </c>
      <c r="L1590" s="35">
        <f>ROUND((Reference!E$16*List!$H1590)+Reference!E$17,0)</f>
        <v>2084</v>
      </c>
      <c r="M1590" s="35">
        <f>ROUND((Reference!F$16*List!$H1590)+Reference!F$17,0)</f>
        <v>2171</v>
      </c>
      <c r="N1590" s="35">
        <f>ROUND((Reference!G$16*List!$H1590)+Reference!G$17,0)</f>
        <v>2458</v>
      </c>
      <c r="O1590" s="35">
        <f>ROUND((Reference!H$16*List!$H1590)+Reference!H$17,0)</f>
        <v>2552</v>
      </c>
      <c r="P1590" s="35">
        <f>ROUND((Reference!I$16*List!$H1590)+Reference!I$17,0)</f>
        <v>2652</v>
      </c>
      <c r="Q1590" s="35">
        <f>ROUND((Reference!J$16*List!$H1590)+Reference!J$17,0)</f>
        <v>3071</v>
      </c>
      <c r="R1590" s="35">
        <f>ROUND((Reference!K$16*List!$H1590)+Reference!K$17,0)</f>
        <v>3168</v>
      </c>
      <c r="S1590" s="35">
        <f>ROUND((Reference!L$16*List!$H1590)+Reference!L$17,0)</f>
        <v>3418</v>
      </c>
      <c r="T1590" s="35">
        <f>ROUND((Reference!M$16*List!$H1590)+Reference!M$17,0)</f>
        <v>4082</v>
      </c>
      <c r="U1590" s="35">
        <f>ROUND((Reference!N$16*List!$H1590)+Reference!N$17,0)</f>
        <v>16472</v>
      </c>
      <c r="V1590" s="36">
        <f>ROUND((Reference!O$16*List!$H1590)+Reference!O$17,0)</f>
        <v>612</v>
      </c>
      <c r="W1590" s="36">
        <f>ROUND((Reference!P$16*List!$H1590)+Reference!P$17,0)</f>
        <v>863</v>
      </c>
      <c r="X1590" s="36">
        <f>ROUND((Reference!Q$16*List!$H1590)+Reference!Q$17,0)</f>
        <v>431</v>
      </c>
      <c r="Y1590" s="37"/>
      <c r="Z1590" s="4" t="str">
        <f t="shared" si="49"/>
        <v>MONROE, Missouri</v>
      </c>
      <c r="AA1590" s="50" t="s">
        <v>262</v>
      </c>
      <c r="AB1590" s="38" t="s">
        <v>54</v>
      </c>
      <c r="AC1590" s="43" t="s">
        <v>4520</v>
      </c>
      <c r="AD1590" s="45"/>
      <c r="AE1590">
        <f t="shared" si="50"/>
        <v>0.78650000000000009</v>
      </c>
    </row>
    <row r="1591" spans="1:31" x14ac:dyDescent="0.35">
      <c r="A1591" s="28" t="s">
        <v>4677</v>
      </c>
      <c r="B1591" s="48" t="s">
        <v>4678</v>
      </c>
      <c r="C1591" s="49">
        <v>99926</v>
      </c>
      <c r="D1591" s="30" t="s">
        <v>156</v>
      </c>
      <c r="E1591" s="50" t="s">
        <v>266</v>
      </c>
      <c r="F1591" s="55" t="s">
        <v>4520</v>
      </c>
      <c r="G1591" s="33" t="s">
        <v>64</v>
      </c>
      <c r="H1591" s="52">
        <v>0.78650000000000009</v>
      </c>
      <c r="I1591" s="35">
        <f>ROUND((Reference!B$16*List!$H1591)+Reference!B$17,0)</f>
        <v>943</v>
      </c>
      <c r="J1591" s="35">
        <f>ROUND((Reference!C$16*List!$H1591)+Reference!C$17,0)</f>
        <v>1407</v>
      </c>
      <c r="K1591" s="35">
        <f>ROUND((Reference!D$16*List!$H1591)+Reference!D$17,0)</f>
        <v>1686</v>
      </c>
      <c r="L1591" s="35">
        <f>ROUND((Reference!E$16*List!$H1591)+Reference!E$17,0)</f>
        <v>2084</v>
      </c>
      <c r="M1591" s="35">
        <f>ROUND((Reference!F$16*List!$H1591)+Reference!F$17,0)</f>
        <v>2171</v>
      </c>
      <c r="N1591" s="35">
        <f>ROUND((Reference!G$16*List!$H1591)+Reference!G$17,0)</f>
        <v>2458</v>
      </c>
      <c r="O1591" s="35">
        <f>ROUND((Reference!H$16*List!$H1591)+Reference!H$17,0)</f>
        <v>2552</v>
      </c>
      <c r="P1591" s="35">
        <f>ROUND((Reference!I$16*List!$H1591)+Reference!I$17,0)</f>
        <v>2652</v>
      </c>
      <c r="Q1591" s="35">
        <f>ROUND((Reference!J$16*List!$H1591)+Reference!J$17,0)</f>
        <v>3071</v>
      </c>
      <c r="R1591" s="35">
        <f>ROUND((Reference!K$16*List!$H1591)+Reference!K$17,0)</f>
        <v>3168</v>
      </c>
      <c r="S1591" s="35">
        <f>ROUND((Reference!L$16*List!$H1591)+Reference!L$17,0)</f>
        <v>3418</v>
      </c>
      <c r="T1591" s="35">
        <f>ROUND((Reference!M$16*List!$H1591)+Reference!M$17,0)</f>
        <v>4082</v>
      </c>
      <c r="U1591" s="35">
        <f>ROUND((Reference!N$16*List!$H1591)+Reference!N$17,0)</f>
        <v>16472</v>
      </c>
      <c r="V1591" s="36">
        <f>ROUND((Reference!O$16*List!$H1591)+Reference!O$17,0)</f>
        <v>612</v>
      </c>
      <c r="W1591" s="36">
        <f>ROUND((Reference!P$16*List!$H1591)+Reference!P$17,0)</f>
        <v>863</v>
      </c>
      <c r="X1591" s="36">
        <f>ROUND((Reference!Q$16*List!$H1591)+Reference!Q$17,0)</f>
        <v>431</v>
      </c>
      <c r="Y1591" s="37"/>
      <c r="Z1591" s="4" t="str">
        <f t="shared" si="49"/>
        <v>MONTGOMERY, Missouri</v>
      </c>
      <c r="AA1591" s="50" t="s">
        <v>266</v>
      </c>
      <c r="AB1591" s="38" t="s">
        <v>54</v>
      </c>
      <c r="AC1591" s="43" t="s">
        <v>4520</v>
      </c>
      <c r="AD1591" s="45"/>
      <c r="AE1591">
        <f t="shared" si="50"/>
        <v>0.78650000000000009</v>
      </c>
    </row>
    <row r="1592" spans="1:31" x14ac:dyDescent="0.35">
      <c r="A1592" s="28" t="s">
        <v>4679</v>
      </c>
      <c r="B1592" s="48" t="s">
        <v>4680</v>
      </c>
      <c r="C1592" s="51">
        <v>99926</v>
      </c>
      <c r="D1592" s="30" t="s">
        <v>156</v>
      </c>
      <c r="E1592" s="38" t="s">
        <v>270</v>
      </c>
      <c r="F1592" s="55" t="s">
        <v>4520</v>
      </c>
      <c r="G1592" s="33" t="s">
        <v>64</v>
      </c>
      <c r="H1592" s="34">
        <v>0.78650000000000009</v>
      </c>
      <c r="I1592" s="35">
        <f>ROUND((Reference!B$16*List!$H1592)+Reference!B$17,0)</f>
        <v>943</v>
      </c>
      <c r="J1592" s="35">
        <f>ROUND((Reference!C$16*List!$H1592)+Reference!C$17,0)</f>
        <v>1407</v>
      </c>
      <c r="K1592" s="35">
        <f>ROUND((Reference!D$16*List!$H1592)+Reference!D$17,0)</f>
        <v>1686</v>
      </c>
      <c r="L1592" s="35">
        <f>ROUND((Reference!E$16*List!$H1592)+Reference!E$17,0)</f>
        <v>2084</v>
      </c>
      <c r="M1592" s="35">
        <f>ROUND((Reference!F$16*List!$H1592)+Reference!F$17,0)</f>
        <v>2171</v>
      </c>
      <c r="N1592" s="35">
        <f>ROUND((Reference!G$16*List!$H1592)+Reference!G$17,0)</f>
        <v>2458</v>
      </c>
      <c r="O1592" s="35">
        <f>ROUND((Reference!H$16*List!$H1592)+Reference!H$17,0)</f>
        <v>2552</v>
      </c>
      <c r="P1592" s="35">
        <f>ROUND((Reference!I$16*List!$H1592)+Reference!I$17,0)</f>
        <v>2652</v>
      </c>
      <c r="Q1592" s="35">
        <f>ROUND((Reference!J$16*List!$H1592)+Reference!J$17,0)</f>
        <v>3071</v>
      </c>
      <c r="R1592" s="35">
        <f>ROUND((Reference!K$16*List!$H1592)+Reference!K$17,0)</f>
        <v>3168</v>
      </c>
      <c r="S1592" s="35">
        <f>ROUND((Reference!L$16*List!$H1592)+Reference!L$17,0)</f>
        <v>3418</v>
      </c>
      <c r="T1592" s="35">
        <f>ROUND((Reference!M$16*List!$H1592)+Reference!M$17,0)</f>
        <v>4082</v>
      </c>
      <c r="U1592" s="35">
        <f>ROUND((Reference!N$16*List!$H1592)+Reference!N$17,0)</f>
        <v>16472</v>
      </c>
      <c r="V1592" s="36">
        <f>ROUND((Reference!O$16*List!$H1592)+Reference!O$17,0)</f>
        <v>612</v>
      </c>
      <c r="W1592" s="36">
        <f>ROUND((Reference!P$16*List!$H1592)+Reference!P$17,0)</f>
        <v>863</v>
      </c>
      <c r="X1592" s="36">
        <f>ROUND((Reference!Q$16*List!$H1592)+Reference!Q$17,0)</f>
        <v>431</v>
      </c>
      <c r="Y1592" s="37"/>
      <c r="Z1592" s="4" t="str">
        <f t="shared" si="49"/>
        <v>MORGAN, Missouri</v>
      </c>
      <c r="AA1592" s="38" t="s">
        <v>270</v>
      </c>
      <c r="AB1592" s="38" t="s">
        <v>54</v>
      </c>
      <c r="AC1592" s="32" t="s">
        <v>4520</v>
      </c>
      <c r="AD1592" s="39"/>
      <c r="AE1592">
        <f t="shared" si="50"/>
        <v>0.78650000000000009</v>
      </c>
    </row>
    <row r="1593" spans="1:31" x14ac:dyDescent="0.35">
      <c r="A1593" s="28" t="s">
        <v>4681</v>
      </c>
      <c r="B1593" s="48" t="s">
        <v>4682</v>
      </c>
      <c r="C1593" s="51">
        <v>99926</v>
      </c>
      <c r="D1593" s="30" t="s">
        <v>156</v>
      </c>
      <c r="E1593" s="38" t="s">
        <v>4683</v>
      </c>
      <c r="F1593" s="55" t="s">
        <v>4520</v>
      </c>
      <c r="G1593" s="33" t="s">
        <v>64</v>
      </c>
      <c r="H1593" s="52">
        <v>0.78650000000000009</v>
      </c>
      <c r="I1593" s="35">
        <f>ROUND((Reference!B$16*List!$H1593)+Reference!B$17,0)</f>
        <v>943</v>
      </c>
      <c r="J1593" s="35">
        <f>ROUND((Reference!C$16*List!$H1593)+Reference!C$17,0)</f>
        <v>1407</v>
      </c>
      <c r="K1593" s="35">
        <f>ROUND((Reference!D$16*List!$H1593)+Reference!D$17,0)</f>
        <v>1686</v>
      </c>
      <c r="L1593" s="35">
        <f>ROUND((Reference!E$16*List!$H1593)+Reference!E$17,0)</f>
        <v>2084</v>
      </c>
      <c r="M1593" s="35">
        <f>ROUND((Reference!F$16*List!$H1593)+Reference!F$17,0)</f>
        <v>2171</v>
      </c>
      <c r="N1593" s="35">
        <f>ROUND((Reference!G$16*List!$H1593)+Reference!G$17,0)</f>
        <v>2458</v>
      </c>
      <c r="O1593" s="35">
        <f>ROUND((Reference!H$16*List!$H1593)+Reference!H$17,0)</f>
        <v>2552</v>
      </c>
      <c r="P1593" s="35">
        <f>ROUND((Reference!I$16*List!$H1593)+Reference!I$17,0)</f>
        <v>2652</v>
      </c>
      <c r="Q1593" s="35">
        <f>ROUND((Reference!J$16*List!$H1593)+Reference!J$17,0)</f>
        <v>3071</v>
      </c>
      <c r="R1593" s="35">
        <f>ROUND((Reference!K$16*List!$H1593)+Reference!K$17,0)</f>
        <v>3168</v>
      </c>
      <c r="S1593" s="35">
        <f>ROUND((Reference!L$16*List!$H1593)+Reference!L$17,0)</f>
        <v>3418</v>
      </c>
      <c r="T1593" s="35">
        <f>ROUND((Reference!M$16*List!$H1593)+Reference!M$17,0)</f>
        <v>4082</v>
      </c>
      <c r="U1593" s="35">
        <f>ROUND((Reference!N$16*List!$H1593)+Reference!N$17,0)</f>
        <v>16472</v>
      </c>
      <c r="V1593" s="36">
        <f>ROUND((Reference!O$16*List!$H1593)+Reference!O$17,0)</f>
        <v>612</v>
      </c>
      <c r="W1593" s="36">
        <f>ROUND((Reference!P$16*List!$H1593)+Reference!P$17,0)</f>
        <v>863</v>
      </c>
      <c r="X1593" s="36">
        <f>ROUND((Reference!Q$16*List!$H1593)+Reference!Q$17,0)</f>
        <v>431</v>
      </c>
      <c r="Y1593" s="37"/>
      <c r="Z1593" s="4" t="str">
        <f t="shared" si="49"/>
        <v>NEW MADRID, Missouri</v>
      </c>
      <c r="AA1593" s="50" t="s">
        <v>4683</v>
      </c>
      <c r="AB1593" s="38" t="s">
        <v>54</v>
      </c>
      <c r="AC1593" s="43" t="s">
        <v>4520</v>
      </c>
      <c r="AD1593" s="45"/>
      <c r="AE1593">
        <f t="shared" si="50"/>
        <v>0.78650000000000009</v>
      </c>
    </row>
    <row r="1594" spans="1:31" x14ac:dyDescent="0.35">
      <c r="A1594" s="28" t="s">
        <v>4684</v>
      </c>
      <c r="B1594" s="48" t="s">
        <v>4685</v>
      </c>
      <c r="C1594" s="49">
        <v>27900</v>
      </c>
      <c r="D1594" s="30" t="s">
        <v>996</v>
      </c>
      <c r="E1594" s="50" t="s">
        <v>688</v>
      </c>
      <c r="F1594" s="54" t="s">
        <v>4520</v>
      </c>
      <c r="G1594" s="33" t="s">
        <v>53</v>
      </c>
      <c r="H1594" s="52">
        <v>0.74690000000000001</v>
      </c>
      <c r="I1594" s="35">
        <f>ROUND((Reference!B$16*List!$H1594)+Reference!B$17,0)</f>
        <v>909</v>
      </c>
      <c r="J1594" s="35">
        <f>ROUND((Reference!C$16*List!$H1594)+Reference!C$17,0)</f>
        <v>1356</v>
      </c>
      <c r="K1594" s="35">
        <f>ROUND((Reference!D$16*List!$H1594)+Reference!D$17,0)</f>
        <v>1625</v>
      </c>
      <c r="L1594" s="35">
        <f>ROUND((Reference!E$16*List!$H1594)+Reference!E$17,0)</f>
        <v>2009</v>
      </c>
      <c r="M1594" s="35">
        <f>ROUND((Reference!F$16*List!$H1594)+Reference!F$17,0)</f>
        <v>2093</v>
      </c>
      <c r="N1594" s="35">
        <f>ROUND((Reference!G$16*List!$H1594)+Reference!G$17,0)</f>
        <v>2369</v>
      </c>
      <c r="O1594" s="35">
        <f>ROUND((Reference!H$16*List!$H1594)+Reference!H$17,0)</f>
        <v>2460</v>
      </c>
      <c r="P1594" s="35">
        <f>ROUND((Reference!I$16*List!$H1594)+Reference!I$17,0)</f>
        <v>2557</v>
      </c>
      <c r="Q1594" s="35">
        <f>ROUND((Reference!J$16*List!$H1594)+Reference!J$17,0)</f>
        <v>2960</v>
      </c>
      <c r="R1594" s="35">
        <f>ROUND((Reference!K$16*List!$H1594)+Reference!K$17,0)</f>
        <v>3054</v>
      </c>
      <c r="S1594" s="35">
        <f>ROUND((Reference!L$16*List!$H1594)+Reference!L$17,0)</f>
        <v>3295</v>
      </c>
      <c r="T1594" s="35">
        <f>ROUND((Reference!M$16*List!$H1594)+Reference!M$17,0)</f>
        <v>3936</v>
      </c>
      <c r="U1594" s="35">
        <f>ROUND((Reference!N$16*List!$H1594)+Reference!N$17,0)</f>
        <v>15879</v>
      </c>
      <c r="V1594" s="36">
        <f>ROUND((Reference!O$16*List!$H1594)+Reference!O$17,0)</f>
        <v>590</v>
      </c>
      <c r="W1594" s="36">
        <f>ROUND((Reference!P$16*List!$H1594)+Reference!P$17,0)</f>
        <v>832</v>
      </c>
      <c r="X1594" s="36">
        <f>ROUND((Reference!Q$16*List!$H1594)+Reference!Q$17,0)</f>
        <v>416</v>
      </c>
      <c r="Y1594" s="37"/>
      <c r="Z1594" s="4" t="str">
        <f t="shared" si="49"/>
        <v>NEWTON, Missouri</v>
      </c>
      <c r="AA1594" s="50" t="s">
        <v>688</v>
      </c>
      <c r="AB1594" s="38" t="s">
        <v>54</v>
      </c>
      <c r="AC1594" s="43" t="s">
        <v>4520</v>
      </c>
      <c r="AD1594" s="45"/>
      <c r="AE1594">
        <f t="shared" si="50"/>
        <v>0.74690000000000001</v>
      </c>
    </row>
    <row r="1595" spans="1:31" x14ac:dyDescent="0.35">
      <c r="A1595" s="28" t="s">
        <v>4686</v>
      </c>
      <c r="B1595" s="48" t="s">
        <v>4687</v>
      </c>
      <c r="C1595" s="49">
        <v>99926</v>
      </c>
      <c r="D1595" s="30" t="s">
        <v>156</v>
      </c>
      <c r="E1595" s="50" t="s">
        <v>4688</v>
      </c>
      <c r="F1595" s="55" t="s">
        <v>4520</v>
      </c>
      <c r="G1595" s="33" t="s">
        <v>64</v>
      </c>
      <c r="H1595" s="34">
        <v>0.78650000000000009</v>
      </c>
      <c r="I1595" s="35">
        <f>ROUND((Reference!B$16*List!$H1595)+Reference!B$17,0)</f>
        <v>943</v>
      </c>
      <c r="J1595" s="35">
        <f>ROUND((Reference!C$16*List!$H1595)+Reference!C$17,0)</f>
        <v>1407</v>
      </c>
      <c r="K1595" s="35">
        <f>ROUND((Reference!D$16*List!$H1595)+Reference!D$17,0)</f>
        <v>1686</v>
      </c>
      <c r="L1595" s="35">
        <f>ROUND((Reference!E$16*List!$H1595)+Reference!E$17,0)</f>
        <v>2084</v>
      </c>
      <c r="M1595" s="35">
        <f>ROUND((Reference!F$16*List!$H1595)+Reference!F$17,0)</f>
        <v>2171</v>
      </c>
      <c r="N1595" s="35">
        <f>ROUND((Reference!G$16*List!$H1595)+Reference!G$17,0)</f>
        <v>2458</v>
      </c>
      <c r="O1595" s="35">
        <f>ROUND((Reference!H$16*List!$H1595)+Reference!H$17,0)</f>
        <v>2552</v>
      </c>
      <c r="P1595" s="35">
        <f>ROUND((Reference!I$16*List!$H1595)+Reference!I$17,0)</f>
        <v>2652</v>
      </c>
      <c r="Q1595" s="35">
        <f>ROUND((Reference!J$16*List!$H1595)+Reference!J$17,0)</f>
        <v>3071</v>
      </c>
      <c r="R1595" s="35">
        <f>ROUND((Reference!K$16*List!$H1595)+Reference!K$17,0)</f>
        <v>3168</v>
      </c>
      <c r="S1595" s="35">
        <f>ROUND((Reference!L$16*List!$H1595)+Reference!L$17,0)</f>
        <v>3418</v>
      </c>
      <c r="T1595" s="35">
        <f>ROUND((Reference!M$16*List!$H1595)+Reference!M$17,0)</f>
        <v>4082</v>
      </c>
      <c r="U1595" s="35">
        <f>ROUND((Reference!N$16*List!$H1595)+Reference!N$17,0)</f>
        <v>16472</v>
      </c>
      <c r="V1595" s="36">
        <f>ROUND((Reference!O$16*List!$H1595)+Reference!O$17,0)</f>
        <v>612</v>
      </c>
      <c r="W1595" s="36">
        <f>ROUND((Reference!P$16*List!$H1595)+Reference!P$17,0)</f>
        <v>863</v>
      </c>
      <c r="X1595" s="36">
        <f>ROUND((Reference!Q$16*List!$H1595)+Reference!Q$17,0)</f>
        <v>431</v>
      </c>
      <c r="Y1595" s="37"/>
      <c r="Z1595" s="4" t="str">
        <f t="shared" si="49"/>
        <v>NODAWAY, Missouri</v>
      </c>
      <c r="AA1595" s="38" t="s">
        <v>4688</v>
      </c>
      <c r="AB1595" s="38" t="s">
        <v>54</v>
      </c>
      <c r="AC1595" s="32" t="s">
        <v>4520</v>
      </c>
      <c r="AD1595" s="39"/>
      <c r="AE1595">
        <f t="shared" si="50"/>
        <v>0.78650000000000009</v>
      </c>
    </row>
    <row r="1596" spans="1:31" x14ac:dyDescent="0.35">
      <c r="A1596" s="28" t="s">
        <v>4689</v>
      </c>
      <c r="B1596" s="48" t="s">
        <v>4690</v>
      </c>
      <c r="C1596" s="49">
        <v>99926</v>
      </c>
      <c r="D1596" s="30" t="s">
        <v>156</v>
      </c>
      <c r="E1596" s="50" t="s">
        <v>207</v>
      </c>
      <c r="F1596" s="55" t="s">
        <v>4520</v>
      </c>
      <c r="G1596" s="33" t="s">
        <v>64</v>
      </c>
      <c r="H1596" s="52">
        <v>0.78650000000000009</v>
      </c>
      <c r="I1596" s="35">
        <f>ROUND((Reference!B$16*List!$H1596)+Reference!B$17,0)</f>
        <v>943</v>
      </c>
      <c r="J1596" s="35">
        <f>ROUND((Reference!C$16*List!$H1596)+Reference!C$17,0)</f>
        <v>1407</v>
      </c>
      <c r="K1596" s="35">
        <f>ROUND((Reference!D$16*List!$H1596)+Reference!D$17,0)</f>
        <v>1686</v>
      </c>
      <c r="L1596" s="35">
        <f>ROUND((Reference!E$16*List!$H1596)+Reference!E$17,0)</f>
        <v>2084</v>
      </c>
      <c r="M1596" s="35">
        <f>ROUND((Reference!F$16*List!$H1596)+Reference!F$17,0)</f>
        <v>2171</v>
      </c>
      <c r="N1596" s="35">
        <f>ROUND((Reference!G$16*List!$H1596)+Reference!G$17,0)</f>
        <v>2458</v>
      </c>
      <c r="O1596" s="35">
        <f>ROUND((Reference!H$16*List!$H1596)+Reference!H$17,0)</f>
        <v>2552</v>
      </c>
      <c r="P1596" s="35">
        <f>ROUND((Reference!I$16*List!$H1596)+Reference!I$17,0)</f>
        <v>2652</v>
      </c>
      <c r="Q1596" s="35">
        <f>ROUND((Reference!J$16*List!$H1596)+Reference!J$17,0)</f>
        <v>3071</v>
      </c>
      <c r="R1596" s="35">
        <f>ROUND((Reference!K$16*List!$H1596)+Reference!K$17,0)</f>
        <v>3168</v>
      </c>
      <c r="S1596" s="35">
        <f>ROUND((Reference!L$16*List!$H1596)+Reference!L$17,0)</f>
        <v>3418</v>
      </c>
      <c r="T1596" s="35">
        <f>ROUND((Reference!M$16*List!$H1596)+Reference!M$17,0)</f>
        <v>4082</v>
      </c>
      <c r="U1596" s="35">
        <f>ROUND((Reference!N$16*List!$H1596)+Reference!N$17,0)</f>
        <v>16472</v>
      </c>
      <c r="V1596" s="36">
        <f>ROUND((Reference!O$16*List!$H1596)+Reference!O$17,0)</f>
        <v>612</v>
      </c>
      <c r="W1596" s="36">
        <f>ROUND((Reference!P$16*List!$H1596)+Reference!P$17,0)</f>
        <v>863</v>
      </c>
      <c r="X1596" s="36">
        <f>ROUND((Reference!Q$16*List!$H1596)+Reference!Q$17,0)</f>
        <v>431</v>
      </c>
      <c r="Y1596" s="37"/>
      <c r="Z1596" s="4" t="str">
        <f t="shared" si="49"/>
        <v>OREGON, Missouri</v>
      </c>
      <c r="AA1596" s="50" t="s">
        <v>207</v>
      </c>
      <c r="AB1596" s="38" t="s">
        <v>54</v>
      </c>
      <c r="AC1596" s="43" t="s">
        <v>4520</v>
      </c>
      <c r="AD1596" s="45"/>
      <c r="AE1596">
        <f t="shared" si="50"/>
        <v>0.78650000000000009</v>
      </c>
    </row>
    <row r="1597" spans="1:31" x14ac:dyDescent="0.35">
      <c r="A1597" s="28" t="s">
        <v>4691</v>
      </c>
      <c r="B1597" s="48" t="s">
        <v>4692</v>
      </c>
      <c r="C1597" s="49">
        <v>27620</v>
      </c>
      <c r="D1597" s="30" t="s">
        <v>978</v>
      </c>
      <c r="E1597" s="50" t="s">
        <v>3120</v>
      </c>
      <c r="F1597" s="54" t="s">
        <v>4520</v>
      </c>
      <c r="G1597" s="33" t="s">
        <v>53</v>
      </c>
      <c r="H1597" s="52">
        <v>0.79570000000000007</v>
      </c>
      <c r="I1597" s="35">
        <f>ROUND((Reference!B$16*List!$H1597)+Reference!B$17,0)</f>
        <v>951</v>
      </c>
      <c r="J1597" s="35">
        <f>ROUND((Reference!C$16*List!$H1597)+Reference!C$17,0)</f>
        <v>1419</v>
      </c>
      <c r="K1597" s="35">
        <f>ROUND((Reference!D$16*List!$H1597)+Reference!D$17,0)</f>
        <v>1700</v>
      </c>
      <c r="L1597" s="35">
        <f>ROUND((Reference!E$16*List!$H1597)+Reference!E$17,0)</f>
        <v>2101</v>
      </c>
      <c r="M1597" s="35">
        <f>ROUND((Reference!F$16*List!$H1597)+Reference!F$17,0)</f>
        <v>2189</v>
      </c>
      <c r="N1597" s="35">
        <f>ROUND((Reference!G$16*List!$H1597)+Reference!G$17,0)</f>
        <v>2478</v>
      </c>
      <c r="O1597" s="35">
        <f>ROUND((Reference!H$16*List!$H1597)+Reference!H$17,0)</f>
        <v>2573</v>
      </c>
      <c r="P1597" s="35">
        <f>ROUND((Reference!I$16*List!$H1597)+Reference!I$17,0)</f>
        <v>2674</v>
      </c>
      <c r="Q1597" s="35">
        <f>ROUND((Reference!J$16*List!$H1597)+Reference!J$17,0)</f>
        <v>3096</v>
      </c>
      <c r="R1597" s="35">
        <f>ROUND((Reference!K$16*List!$H1597)+Reference!K$17,0)</f>
        <v>3194</v>
      </c>
      <c r="S1597" s="35">
        <f>ROUND((Reference!L$16*List!$H1597)+Reference!L$17,0)</f>
        <v>3447</v>
      </c>
      <c r="T1597" s="35">
        <f>ROUND((Reference!M$16*List!$H1597)+Reference!M$17,0)</f>
        <v>4117</v>
      </c>
      <c r="U1597" s="35">
        <f>ROUND((Reference!N$16*List!$H1597)+Reference!N$17,0)</f>
        <v>16610</v>
      </c>
      <c r="V1597" s="36">
        <f>ROUND((Reference!O$16*List!$H1597)+Reference!O$17,0)</f>
        <v>617</v>
      </c>
      <c r="W1597" s="36">
        <f>ROUND((Reference!P$16*List!$H1597)+Reference!P$17,0)</f>
        <v>870</v>
      </c>
      <c r="X1597" s="36">
        <f>ROUND((Reference!Q$16*List!$H1597)+Reference!Q$17,0)</f>
        <v>435</v>
      </c>
      <c r="Y1597" s="37"/>
      <c r="Z1597" s="4" t="str">
        <f t="shared" si="49"/>
        <v>OSAGE, Missouri</v>
      </c>
      <c r="AA1597" s="50" t="s">
        <v>3120</v>
      </c>
      <c r="AB1597" s="38" t="s">
        <v>54</v>
      </c>
      <c r="AC1597" s="43" t="s">
        <v>4520</v>
      </c>
      <c r="AD1597" s="45"/>
      <c r="AE1597">
        <f t="shared" si="50"/>
        <v>0.79570000000000007</v>
      </c>
    </row>
    <row r="1598" spans="1:31" x14ac:dyDescent="0.35">
      <c r="A1598" s="28" t="s">
        <v>4693</v>
      </c>
      <c r="B1598" s="48" t="s">
        <v>4694</v>
      </c>
      <c r="C1598" s="49">
        <v>99926</v>
      </c>
      <c r="D1598" s="30" t="s">
        <v>156</v>
      </c>
      <c r="E1598" s="50" t="s">
        <v>4695</v>
      </c>
      <c r="F1598" s="55" t="s">
        <v>4520</v>
      </c>
      <c r="G1598" s="33" t="s">
        <v>64</v>
      </c>
      <c r="H1598" s="52">
        <v>0.78650000000000009</v>
      </c>
      <c r="I1598" s="35">
        <f>ROUND((Reference!B$16*List!$H1598)+Reference!B$17,0)</f>
        <v>943</v>
      </c>
      <c r="J1598" s="35">
        <f>ROUND((Reference!C$16*List!$H1598)+Reference!C$17,0)</f>
        <v>1407</v>
      </c>
      <c r="K1598" s="35">
        <f>ROUND((Reference!D$16*List!$H1598)+Reference!D$17,0)</f>
        <v>1686</v>
      </c>
      <c r="L1598" s="35">
        <f>ROUND((Reference!E$16*List!$H1598)+Reference!E$17,0)</f>
        <v>2084</v>
      </c>
      <c r="M1598" s="35">
        <f>ROUND((Reference!F$16*List!$H1598)+Reference!F$17,0)</f>
        <v>2171</v>
      </c>
      <c r="N1598" s="35">
        <f>ROUND((Reference!G$16*List!$H1598)+Reference!G$17,0)</f>
        <v>2458</v>
      </c>
      <c r="O1598" s="35">
        <f>ROUND((Reference!H$16*List!$H1598)+Reference!H$17,0)</f>
        <v>2552</v>
      </c>
      <c r="P1598" s="35">
        <f>ROUND((Reference!I$16*List!$H1598)+Reference!I$17,0)</f>
        <v>2652</v>
      </c>
      <c r="Q1598" s="35">
        <f>ROUND((Reference!J$16*List!$H1598)+Reference!J$17,0)</f>
        <v>3071</v>
      </c>
      <c r="R1598" s="35">
        <f>ROUND((Reference!K$16*List!$H1598)+Reference!K$17,0)</f>
        <v>3168</v>
      </c>
      <c r="S1598" s="35">
        <f>ROUND((Reference!L$16*List!$H1598)+Reference!L$17,0)</f>
        <v>3418</v>
      </c>
      <c r="T1598" s="35">
        <f>ROUND((Reference!M$16*List!$H1598)+Reference!M$17,0)</f>
        <v>4082</v>
      </c>
      <c r="U1598" s="35">
        <f>ROUND((Reference!N$16*List!$H1598)+Reference!N$17,0)</f>
        <v>16472</v>
      </c>
      <c r="V1598" s="36">
        <f>ROUND((Reference!O$16*List!$H1598)+Reference!O$17,0)</f>
        <v>612</v>
      </c>
      <c r="W1598" s="36">
        <f>ROUND((Reference!P$16*List!$H1598)+Reference!P$17,0)</f>
        <v>863</v>
      </c>
      <c r="X1598" s="36">
        <f>ROUND((Reference!Q$16*List!$H1598)+Reference!Q$17,0)</f>
        <v>431</v>
      </c>
      <c r="Y1598" s="37"/>
      <c r="Z1598" s="4" t="str">
        <f t="shared" si="49"/>
        <v>OZARK, Missouri</v>
      </c>
      <c r="AA1598" s="50" t="s">
        <v>4695</v>
      </c>
      <c r="AB1598" s="38" t="s">
        <v>54</v>
      </c>
      <c r="AC1598" s="43" t="s">
        <v>4520</v>
      </c>
      <c r="AD1598" s="45"/>
      <c r="AE1598">
        <f t="shared" si="50"/>
        <v>0.78650000000000009</v>
      </c>
    </row>
    <row r="1599" spans="1:31" x14ac:dyDescent="0.35">
      <c r="A1599" s="28" t="s">
        <v>4696</v>
      </c>
      <c r="B1599" s="48" t="s">
        <v>4697</v>
      </c>
      <c r="C1599" s="49">
        <v>99926</v>
      </c>
      <c r="D1599" s="30" t="s">
        <v>156</v>
      </c>
      <c r="E1599" s="50" t="s">
        <v>4698</v>
      </c>
      <c r="F1599" s="55" t="s">
        <v>4520</v>
      </c>
      <c r="G1599" s="33" t="s">
        <v>64</v>
      </c>
      <c r="H1599" s="52">
        <v>0.78650000000000009</v>
      </c>
      <c r="I1599" s="35">
        <f>ROUND((Reference!B$16*List!$H1599)+Reference!B$17,0)</f>
        <v>943</v>
      </c>
      <c r="J1599" s="35">
        <f>ROUND((Reference!C$16*List!$H1599)+Reference!C$17,0)</f>
        <v>1407</v>
      </c>
      <c r="K1599" s="35">
        <f>ROUND((Reference!D$16*List!$H1599)+Reference!D$17,0)</f>
        <v>1686</v>
      </c>
      <c r="L1599" s="35">
        <f>ROUND((Reference!E$16*List!$H1599)+Reference!E$17,0)</f>
        <v>2084</v>
      </c>
      <c r="M1599" s="35">
        <f>ROUND((Reference!F$16*List!$H1599)+Reference!F$17,0)</f>
        <v>2171</v>
      </c>
      <c r="N1599" s="35">
        <f>ROUND((Reference!G$16*List!$H1599)+Reference!G$17,0)</f>
        <v>2458</v>
      </c>
      <c r="O1599" s="35">
        <f>ROUND((Reference!H$16*List!$H1599)+Reference!H$17,0)</f>
        <v>2552</v>
      </c>
      <c r="P1599" s="35">
        <f>ROUND((Reference!I$16*List!$H1599)+Reference!I$17,0)</f>
        <v>2652</v>
      </c>
      <c r="Q1599" s="35">
        <f>ROUND((Reference!J$16*List!$H1599)+Reference!J$17,0)</f>
        <v>3071</v>
      </c>
      <c r="R1599" s="35">
        <f>ROUND((Reference!K$16*List!$H1599)+Reference!K$17,0)</f>
        <v>3168</v>
      </c>
      <c r="S1599" s="35">
        <f>ROUND((Reference!L$16*List!$H1599)+Reference!L$17,0)</f>
        <v>3418</v>
      </c>
      <c r="T1599" s="35">
        <f>ROUND((Reference!M$16*List!$H1599)+Reference!M$17,0)</f>
        <v>4082</v>
      </c>
      <c r="U1599" s="35">
        <f>ROUND((Reference!N$16*List!$H1599)+Reference!N$17,0)</f>
        <v>16472</v>
      </c>
      <c r="V1599" s="36">
        <f>ROUND((Reference!O$16*List!$H1599)+Reference!O$17,0)</f>
        <v>612</v>
      </c>
      <c r="W1599" s="36">
        <f>ROUND((Reference!P$16*List!$H1599)+Reference!P$17,0)</f>
        <v>863</v>
      </c>
      <c r="X1599" s="36">
        <f>ROUND((Reference!Q$16*List!$H1599)+Reference!Q$17,0)</f>
        <v>431</v>
      </c>
      <c r="Y1599" s="37"/>
      <c r="Z1599" s="4" t="str">
        <f t="shared" si="49"/>
        <v>PEMISCOT, Missouri</v>
      </c>
      <c r="AA1599" s="50" t="s">
        <v>4698</v>
      </c>
      <c r="AB1599" s="38" t="s">
        <v>54</v>
      </c>
      <c r="AC1599" s="43" t="s">
        <v>4520</v>
      </c>
      <c r="AD1599" s="45"/>
      <c r="AE1599">
        <f t="shared" si="50"/>
        <v>0.78650000000000009</v>
      </c>
    </row>
    <row r="1600" spans="1:31" x14ac:dyDescent="0.35">
      <c r="A1600" s="28" t="s">
        <v>4699</v>
      </c>
      <c r="B1600" s="48" t="s">
        <v>4700</v>
      </c>
      <c r="C1600" s="49">
        <v>99926</v>
      </c>
      <c r="D1600" s="30" t="s">
        <v>156</v>
      </c>
      <c r="E1600" s="50" t="s">
        <v>274</v>
      </c>
      <c r="F1600" s="55" t="s">
        <v>4520</v>
      </c>
      <c r="G1600" s="33" t="s">
        <v>64</v>
      </c>
      <c r="H1600" s="52">
        <v>0.78650000000000009</v>
      </c>
      <c r="I1600" s="35">
        <f>ROUND((Reference!B$16*List!$H1600)+Reference!B$17,0)</f>
        <v>943</v>
      </c>
      <c r="J1600" s="35">
        <f>ROUND((Reference!C$16*List!$H1600)+Reference!C$17,0)</f>
        <v>1407</v>
      </c>
      <c r="K1600" s="35">
        <f>ROUND((Reference!D$16*List!$H1600)+Reference!D$17,0)</f>
        <v>1686</v>
      </c>
      <c r="L1600" s="35">
        <f>ROUND((Reference!E$16*List!$H1600)+Reference!E$17,0)</f>
        <v>2084</v>
      </c>
      <c r="M1600" s="35">
        <f>ROUND((Reference!F$16*List!$H1600)+Reference!F$17,0)</f>
        <v>2171</v>
      </c>
      <c r="N1600" s="35">
        <f>ROUND((Reference!G$16*List!$H1600)+Reference!G$17,0)</f>
        <v>2458</v>
      </c>
      <c r="O1600" s="35">
        <f>ROUND((Reference!H$16*List!$H1600)+Reference!H$17,0)</f>
        <v>2552</v>
      </c>
      <c r="P1600" s="35">
        <f>ROUND((Reference!I$16*List!$H1600)+Reference!I$17,0)</f>
        <v>2652</v>
      </c>
      <c r="Q1600" s="35">
        <f>ROUND((Reference!J$16*List!$H1600)+Reference!J$17,0)</f>
        <v>3071</v>
      </c>
      <c r="R1600" s="35">
        <f>ROUND((Reference!K$16*List!$H1600)+Reference!K$17,0)</f>
        <v>3168</v>
      </c>
      <c r="S1600" s="35">
        <f>ROUND((Reference!L$16*List!$H1600)+Reference!L$17,0)</f>
        <v>3418</v>
      </c>
      <c r="T1600" s="35">
        <f>ROUND((Reference!M$16*List!$H1600)+Reference!M$17,0)</f>
        <v>4082</v>
      </c>
      <c r="U1600" s="35">
        <f>ROUND((Reference!N$16*List!$H1600)+Reference!N$17,0)</f>
        <v>16472</v>
      </c>
      <c r="V1600" s="36">
        <f>ROUND((Reference!O$16*List!$H1600)+Reference!O$17,0)</f>
        <v>612</v>
      </c>
      <c r="W1600" s="36">
        <f>ROUND((Reference!P$16*List!$H1600)+Reference!P$17,0)</f>
        <v>863</v>
      </c>
      <c r="X1600" s="36">
        <f>ROUND((Reference!Q$16*List!$H1600)+Reference!Q$17,0)</f>
        <v>431</v>
      </c>
      <c r="Y1600" s="37"/>
      <c r="Z1600" s="4" t="str">
        <f t="shared" si="49"/>
        <v>PERRY, Missouri</v>
      </c>
      <c r="AA1600" s="50" t="s">
        <v>274</v>
      </c>
      <c r="AB1600" s="38" t="s">
        <v>54</v>
      </c>
      <c r="AC1600" s="43" t="s">
        <v>4520</v>
      </c>
      <c r="AD1600" s="45"/>
      <c r="AE1600">
        <f t="shared" si="50"/>
        <v>0.78650000000000009</v>
      </c>
    </row>
    <row r="1601" spans="1:31" x14ac:dyDescent="0.35">
      <c r="A1601" s="28" t="s">
        <v>4701</v>
      </c>
      <c r="B1601" s="48" t="s">
        <v>4702</v>
      </c>
      <c r="C1601" s="49">
        <v>99926</v>
      </c>
      <c r="D1601" s="30" t="s">
        <v>156</v>
      </c>
      <c r="E1601" s="50" t="s">
        <v>4703</v>
      </c>
      <c r="F1601" s="55" t="s">
        <v>4520</v>
      </c>
      <c r="G1601" s="33" t="s">
        <v>64</v>
      </c>
      <c r="H1601" s="52">
        <v>0.78650000000000009</v>
      </c>
      <c r="I1601" s="35">
        <f>ROUND((Reference!B$16*List!$H1601)+Reference!B$17,0)</f>
        <v>943</v>
      </c>
      <c r="J1601" s="35">
        <f>ROUND((Reference!C$16*List!$H1601)+Reference!C$17,0)</f>
        <v>1407</v>
      </c>
      <c r="K1601" s="35">
        <f>ROUND((Reference!D$16*List!$H1601)+Reference!D$17,0)</f>
        <v>1686</v>
      </c>
      <c r="L1601" s="35">
        <f>ROUND((Reference!E$16*List!$H1601)+Reference!E$17,0)</f>
        <v>2084</v>
      </c>
      <c r="M1601" s="35">
        <f>ROUND((Reference!F$16*List!$H1601)+Reference!F$17,0)</f>
        <v>2171</v>
      </c>
      <c r="N1601" s="35">
        <f>ROUND((Reference!G$16*List!$H1601)+Reference!G$17,0)</f>
        <v>2458</v>
      </c>
      <c r="O1601" s="35">
        <f>ROUND((Reference!H$16*List!$H1601)+Reference!H$17,0)</f>
        <v>2552</v>
      </c>
      <c r="P1601" s="35">
        <f>ROUND((Reference!I$16*List!$H1601)+Reference!I$17,0)</f>
        <v>2652</v>
      </c>
      <c r="Q1601" s="35">
        <f>ROUND((Reference!J$16*List!$H1601)+Reference!J$17,0)</f>
        <v>3071</v>
      </c>
      <c r="R1601" s="35">
        <f>ROUND((Reference!K$16*List!$H1601)+Reference!K$17,0)</f>
        <v>3168</v>
      </c>
      <c r="S1601" s="35">
        <f>ROUND((Reference!L$16*List!$H1601)+Reference!L$17,0)</f>
        <v>3418</v>
      </c>
      <c r="T1601" s="35">
        <f>ROUND((Reference!M$16*List!$H1601)+Reference!M$17,0)</f>
        <v>4082</v>
      </c>
      <c r="U1601" s="35">
        <f>ROUND((Reference!N$16*List!$H1601)+Reference!N$17,0)</f>
        <v>16472</v>
      </c>
      <c r="V1601" s="36">
        <f>ROUND((Reference!O$16*List!$H1601)+Reference!O$17,0)</f>
        <v>612</v>
      </c>
      <c r="W1601" s="36">
        <f>ROUND((Reference!P$16*List!$H1601)+Reference!P$17,0)</f>
        <v>863</v>
      </c>
      <c r="X1601" s="36">
        <f>ROUND((Reference!Q$16*List!$H1601)+Reference!Q$17,0)</f>
        <v>431</v>
      </c>
      <c r="Y1601" s="37"/>
      <c r="Z1601" s="4" t="str">
        <f t="shared" si="49"/>
        <v>PETTIS, Missouri</v>
      </c>
      <c r="AA1601" s="50" t="s">
        <v>4703</v>
      </c>
      <c r="AB1601" s="38" t="s">
        <v>54</v>
      </c>
      <c r="AC1601" s="43" t="s">
        <v>4520</v>
      </c>
      <c r="AD1601" s="45"/>
      <c r="AE1601">
        <f t="shared" si="50"/>
        <v>0.78650000000000009</v>
      </c>
    </row>
    <row r="1602" spans="1:31" x14ac:dyDescent="0.35">
      <c r="A1602" s="28" t="s">
        <v>4704</v>
      </c>
      <c r="B1602" s="48" t="s">
        <v>4705</v>
      </c>
      <c r="C1602" s="49">
        <v>99926</v>
      </c>
      <c r="D1602" s="30" t="s">
        <v>156</v>
      </c>
      <c r="E1602" s="50" t="s">
        <v>4706</v>
      </c>
      <c r="F1602" s="55" t="s">
        <v>4520</v>
      </c>
      <c r="G1602" s="33" t="s">
        <v>64</v>
      </c>
      <c r="H1602" s="34">
        <v>0.78650000000000009</v>
      </c>
      <c r="I1602" s="35">
        <f>ROUND((Reference!B$16*List!$H1602)+Reference!B$17,0)</f>
        <v>943</v>
      </c>
      <c r="J1602" s="35">
        <f>ROUND((Reference!C$16*List!$H1602)+Reference!C$17,0)</f>
        <v>1407</v>
      </c>
      <c r="K1602" s="35">
        <f>ROUND((Reference!D$16*List!$H1602)+Reference!D$17,0)</f>
        <v>1686</v>
      </c>
      <c r="L1602" s="35">
        <f>ROUND((Reference!E$16*List!$H1602)+Reference!E$17,0)</f>
        <v>2084</v>
      </c>
      <c r="M1602" s="35">
        <f>ROUND((Reference!F$16*List!$H1602)+Reference!F$17,0)</f>
        <v>2171</v>
      </c>
      <c r="N1602" s="35">
        <f>ROUND((Reference!G$16*List!$H1602)+Reference!G$17,0)</f>
        <v>2458</v>
      </c>
      <c r="O1602" s="35">
        <f>ROUND((Reference!H$16*List!$H1602)+Reference!H$17,0)</f>
        <v>2552</v>
      </c>
      <c r="P1602" s="35">
        <f>ROUND((Reference!I$16*List!$H1602)+Reference!I$17,0)</f>
        <v>2652</v>
      </c>
      <c r="Q1602" s="35">
        <f>ROUND((Reference!J$16*List!$H1602)+Reference!J$17,0)</f>
        <v>3071</v>
      </c>
      <c r="R1602" s="35">
        <f>ROUND((Reference!K$16*List!$H1602)+Reference!K$17,0)</f>
        <v>3168</v>
      </c>
      <c r="S1602" s="35">
        <f>ROUND((Reference!L$16*List!$H1602)+Reference!L$17,0)</f>
        <v>3418</v>
      </c>
      <c r="T1602" s="35">
        <f>ROUND((Reference!M$16*List!$H1602)+Reference!M$17,0)</f>
        <v>4082</v>
      </c>
      <c r="U1602" s="35">
        <f>ROUND((Reference!N$16*List!$H1602)+Reference!N$17,0)</f>
        <v>16472</v>
      </c>
      <c r="V1602" s="36">
        <f>ROUND((Reference!O$16*List!$H1602)+Reference!O$17,0)</f>
        <v>612</v>
      </c>
      <c r="W1602" s="36">
        <f>ROUND((Reference!P$16*List!$H1602)+Reference!P$17,0)</f>
        <v>863</v>
      </c>
      <c r="X1602" s="36">
        <f>ROUND((Reference!Q$16*List!$H1602)+Reference!Q$17,0)</f>
        <v>431</v>
      </c>
      <c r="Y1602" s="37"/>
      <c r="Z1602" s="4" t="str">
        <f t="shared" si="49"/>
        <v>PHELPS, Missouri</v>
      </c>
      <c r="AA1602" s="38" t="s">
        <v>4706</v>
      </c>
      <c r="AB1602" s="38" t="s">
        <v>54</v>
      </c>
      <c r="AC1602" s="32" t="s">
        <v>4520</v>
      </c>
      <c r="AD1602" s="39"/>
      <c r="AE1602">
        <f t="shared" si="50"/>
        <v>0.78650000000000009</v>
      </c>
    </row>
    <row r="1603" spans="1:31" x14ac:dyDescent="0.35">
      <c r="A1603" s="28" t="s">
        <v>4707</v>
      </c>
      <c r="B1603" s="48" t="s">
        <v>4708</v>
      </c>
      <c r="C1603" s="49">
        <v>99926</v>
      </c>
      <c r="D1603" s="30" t="s">
        <v>156</v>
      </c>
      <c r="E1603" s="50" t="s">
        <v>282</v>
      </c>
      <c r="F1603" s="55" t="s">
        <v>4520</v>
      </c>
      <c r="G1603" s="33" t="s">
        <v>64</v>
      </c>
      <c r="H1603" s="34">
        <v>0.78650000000000009</v>
      </c>
      <c r="I1603" s="35">
        <f>ROUND((Reference!B$16*List!$H1603)+Reference!B$17,0)</f>
        <v>943</v>
      </c>
      <c r="J1603" s="35">
        <f>ROUND((Reference!C$16*List!$H1603)+Reference!C$17,0)</f>
        <v>1407</v>
      </c>
      <c r="K1603" s="35">
        <f>ROUND((Reference!D$16*List!$H1603)+Reference!D$17,0)</f>
        <v>1686</v>
      </c>
      <c r="L1603" s="35">
        <f>ROUND((Reference!E$16*List!$H1603)+Reference!E$17,0)</f>
        <v>2084</v>
      </c>
      <c r="M1603" s="35">
        <f>ROUND((Reference!F$16*List!$H1603)+Reference!F$17,0)</f>
        <v>2171</v>
      </c>
      <c r="N1603" s="35">
        <f>ROUND((Reference!G$16*List!$H1603)+Reference!G$17,0)</f>
        <v>2458</v>
      </c>
      <c r="O1603" s="35">
        <f>ROUND((Reference!H$16*List!$H1603)+Reference!H$17,0)</f>
        <v>2552</v>
      </c>
      <c r="P1603" s="35">
        <f>ROUND((Reference!I$16*List!$H1603)+Reference!I$17,0)</f>
        <v>2652</v>
      </c>
      <c r="Q1603" s="35">
        <f>ROUND((Reference!J$16*List!$H1603)+Reference!J$17,0)</f>
        <v>3071</v>
      </c>
      <c r="R1603" s="35">
        <f>ROUND((Reference!K$16*List!$H1603)+Reference!K$17,0)</f>
        <v>3168</v>
      </c>
      <c r="S1603" s="35">
        <f>ROUND((Reference!L$16*List!$H1603)+Reference!L$17,0)</f>
        <v>3418</v>
      </c>
      <c r="T1603" s="35">
        <f>ROUND((Reference!M$16*List!$H1603)+Reference!M$17,0)</f>
        <v>4082</v>
      </c>
      <c r="U1603" s="35">
        <f>ROUND((Reference!N$16*List!$H1603)+Reference!N$17,0)</f>
        <v>16472</v>
      </c>
      <c r="V1603" s="36">
        <f>ROUND((Reference!O$16*List!$H1603)+Reference!O$17,0)</f>
        <v>612</v>
      </c>
      <c r="W1603" s="36">
        <f>ROUND((Reference!P$16*List!$H1603)+Reference!P$17,0)</f>
        <v>863</v>
      </c>
      <c r="X1603" s="36">
        <f>ROUND((Reference!Q$16*List!$H1603)+Reference!Q$17,0)</f>
        <v>431</v>
      </c>
      <c r="Y1603" s="37"/>
      <c r="Z1603" s="4" t="str">
        <f t="shared" si="49"/>
        <v>PIKE, Missouri</v>
      </c>
      <c r="AA1603" s="38" t="s">
        <v>282</v>
      </c>
      <c r="AB1603" s="38" t="s">
        <v>54</v>
      </c>
      <c r="AC1603" s="32" t="s">
        <v>4520</v>
      </c>
      <c r="AD1603" s="39"/>
      <c r="AE1603">
        <f t="shared" si="50"/>
        <v>0.78650000000000009</v>
      </c>
    </row>
    <row r="1604" spans="1:31" x14ac:dyDescent="0.35">
      <c r="A1604" s="28" t="s">
        <v>4709</v>
      </c>
      <c r="B1604" s="48" t="s">
        <v>4710</v>
      </c>
      <c r="C1604" s="49">
        <v>28140</v>
      </c>
      <c r="D1604" s="30" t="s">
        <v>1014</v>
      </c>
      <c r="E1604" s="50" t="s">
        <v>4711</v>
      </c>
      <c r="F1604" s="54" t="s">
        <v>4520</v>
      </c>
      <c r="G1604" s="33" t="s">
        <v>53</v>
      </c>
      <c r="H1604" s="52">
        <v>0.91920000000000002</v>
      </c>
      <c r="I1604" s="35">
        <f>ROUND((Reference!B$16*List!$H1604)+Reference!B$17,0)</f>
        <v>1057</v>
      </c>
      <c r="J1604" s="35">
        <f>ROUND((Reference!C$16*List!$H1604)+Reference!C$17,0)</f>
        <v>1577</v>
      </c>
      <c r="K1604" s="35">
        <f>ROUND((Reference!D$16*List!$H1604)+Reference!D$17,0)</f>
        <v>1889</v>
      </c>
      <c r="L1604" s="35">
        <f>ROUND((Reference!E$16*List!$H1604)+Reference!E$17,0)</f>
        <v>2335</v>
      </c>
      <c r="M1604" s="35">
        <f>ROUND((Reference!F$16*List!$H1604)+Reference!F$17,0)</f>
        <v>2433</v>
      </c>
      <c r="N1604" s="35">
        <f>ROUND((Reference!G$16*List!$H1604)+Reference!G$17,0)</f>
        <v>2754</v>
      </c>
      <c r="O1604" s="35">
        <f>ROUND((Reference!H$16*List!$H1604)+Reference!H$17,0)</f>
        <v>2859</v>
      </c>
      <c r="P1604" s="35">
        <f>ROUND((Reference!I$16*List!$H1604)+Reference!I$17,0)</f>
        <v>2972</v>
      </c>
      <c r="Q1604" s="35">
        <f>ROUND((Reference!J$16*List!$H1604)+Reference!J$17,0)</f>
        <v>3441</v>
      </c>
      <c r="R1604" s="35">
        <f>ROUND((Reference!K$16*List!$H1604)+Reference!K$17,0)</f>
        <v>3550</v>
      </c>
      <c r="S1604" s="35">
        <f>ROUND((Reference!L$16*List!$H1604)+Reference!L$17,0)</f>
        <v>3830</v>
      </c>
      <c r="T1604" s="35">
        <f>ROUND((Reference!M$16*List!$H1604)+Reference!M$17,0)</f>
        <v>4575</v>
      </c>
      <c r="U1604" s="35">
        <f>ROUND((Reference!N$16*List!$H1604)+Reference!N$17,0)</f>
        <v>18458</v>
      </c>
      <c r="V1604" s="36">
        <f>ROUND((Reference!O$16*List!$H1604)+Reference!O$17,0)</f>
        <v>686</v>
      </c>
      <c r="W1604" s="36">
        <f>ROUND((Reference!P$16*List!$H1604)+Reference!P$17,0)</f>
        <v>967</v>
      </c>
      <c r="X1604" s="36">
        <f>ROUND((Reference!Q$16*List!$H1604)+Reference!Q$17,0)</f>
        <v>483</v>
      </c>
      <c r="Y1604" s="37"/>
      <c r="Z1604" s="4" t="str">
        <f t="shared" si="49"/>
        <v>PLATTE, Missouri</v>
      </c>
      <c r="AA1604" s="50" t="s">
        <v>4711</v>
      </c>
      <c r="AB1604" s="38" t="s">
        <v>54</v>
      </c>
      <c r="AC1604" s="43" t="s">
        <v>4520</v>
      </c>
      <c r="AD1604" s="45"/>
      <c r="AE1604">
        <f t="shared" si="50"/>
        <v>0.91920000000000002</v>
      </c>
    </row>
    <row r="1605" spans="1:31" x14ac:dyDescent="0.35">
      <c r="A1605" s="28" t="s">
        <v>4712</v>
      </c>
      <c r="B1605" s="48" t="s">
        <v>4713</v>
      </c>
      <c r="C1605" s="49">
        <v>44180</v>
      </c>
      <c r="D1605" s="30" t="s">
        <v>1637</v>
      </c>
      <c r="E1605" s="50" t="s">
        <v>710</v>
      </c>
      <c r="F1605" s="54" t="s">
        <v>4520</v>
      </c>
      <c r="G1605" s="33" t="s">
        <v>53</v>
      </c>
      <c r="H1605" s="52">
        <v>0.75680000000000003</v>
      </c>
      <c r="I1605" s="35">
        <f>ROUND((Reference!B$16*List!$H1605)+Reference!B$17,0)</f>
        <v>918</v>
      </c>
      <c r="J1605" s="35">
        <f>ROUND((Reference!C$16*List!$H1605)+Reference!C$17,0)</f>
        <v>1369</v>
      </c>
      <c r="K1605" s="35">
        <f>ROUND((Reference!D$16*List!$H1605)+Reference!D$17,0)</f>
        <v>1640</v>
      </c>
      <c r="L1605" s="35">
        <f>ROUND((Reference!E$16*List!$H1605)+Reference!E$17,0)</f>
        <v>2028</v>
      </c>
      <c r="M1605" s="35">
        <f>ROUND((Reference!F$16*List!$H1605)+Reference!F$17,0)</f>
        <v>2112</v>
      </c>
      <c r="N1605" s="35">
        <f>ROUND((Reference!G$16*List!$H1605)+Reference!G$17,0)</f>
        <v>2391</v>
      </c>
      <c r="O1605" s="35">
        <f>ROUND((Reference!H$16*List!$H1605)+Reference!H$17,0)</f>
        <v>2483</v>
      </c>
      <c r="P1605" s="35">
        <f>ROUND((Reference!I$16*List!$H1605)+Reference!I$17,0)</f>
        <v>2580</v>
      </c>
      <c r="Q1605" s="35">
        <f>ROUND((Reference!J$16*List!$H1605)+Reference!J$17,0)</f>
        <v>2988</v>
      </c>
      <c r="R1605" s="35">
        <f>ROUND((Reference!K$16*List!$H1605)+Reference!K$17,0)</f>
        <v>3082</v>
      </c>
      <c r="S1605" s="35">
        <f>ROUND((Reference!L$16*List!$H1605)+Reference!L$17,0)</f>
        <v>3326</v>
      </c>
      <c r="T1605" s="35">
        <f>ROUND((Reference!M$16*List!$H1605)+Reference!M$17,0)</f>
        <v>3972</v>
      </c>
      <c r="U1605" s="35">
        <f>ROUND((Reference!N$16*List!$H1605)+Reference!N$17,0)</f>
        <v>16027</v>
      </c>
      <c r="V1605" s="36">
        <f>ROUND((Reference!O$16*List!$H1605)+Reference!O$17,0)</f>
        <v>596</v>
      </c>
      <c r="W1605" s="36">
        <f>ROUND((Reference!P$16*List!$H1605)+Reference!P$17,0)</f>
        <v>840</v>
      </c>
      <c r="X1605" s="36">
        <f>ROUND((Reference!Q$16*List!$H1605)+Reference!Q$17,0)</f>
        <v>420</v>
      </c>
      <c r="Y1605" s="37"/>
      <c r="Z1605" s="4" t="str">
        <f t="shared" si="49"/>
        <v>POLK, Missouri</v>
      </c>
      <c r="AA1605" s="50" t="s">
        <v>710</v>
      </c>
      <c r="AB1605" s="38" t="s">
        <v>54</v>
      </c>
      <c r="AC1605" s="43" t="s">
        <v>4520</v>
      </c>
      <c r="AD1605" s="45"/>
      <c r="AE1605">
        <f t="shared" si="50"/>
        <v>0.75680000000000003</v>
      </c>
    </row>
    <row r="1606" spans="1:31" x14ac:dyDescent="0.35">
      <c r="A1606" s="28" t="s">
        <v>4714</v>
      </c>
      <c r="B1606" s="48" t="s">
        <v>4715</v>
      </c>
      <c r="C1606" s="49">
        <v>99926</v>
      </c>
      <c r="D1606" s="30" t="s">
        <v>156</v>
      </c>
      <c r="E1606" s="50" t="s">
        <v>722</v>
      </c>
      <c r="F1606" s="55" t="s">
        <v>4520</v>
      </c>
      <c r="G1606" s="33" t="s">
        <v>64</v>
      </c>
      <c r="H1606" s="52">
        <v>0.78650000000000009</v>
      </c>
      <c r="I1606" s="35">
        <f>ROUND((Reference!B$16*List!$H1606)+Reference!B$17,0)</f>
        <v>943</v>
      </c>
      <c r="J1606" s="35">
        <f>ROUND((Reference!C$16*List!$H1606)+Reference!C$17,0)</f>
        <v>1407</v>
      </c>
      <c r="K1606" s="35">
        <f>ROUND((Reference!D$16*List!$H1606)+Reference!D$17,0)</f>
        <v>1686</v>
      </c>
      <c r="L1606" s="35">
        <f>ROUND((Reference!E$16*List!$H1606)+Reference!E$17,0)</f>
        <v>2084</v>
      </c>
      <c r="M1606" s="35">
        <f>ROUND((Reference!F$16*List!$H1606)+Reference!F$17,0)</f>
        <v>2171</v>
      </c>
      <c r="N1606" s="35">
        <f>ROUND((Reference!G$16*List!$H1606)+Reference!G$17,0)</f>
        <v>2458</v>
      </c>
      <c r="O1606" s="35">
        <f>ROUND((Reference!H$16*List!$H1606)+Reference!H$17,0)</f>
        <v>2552</v>
      </c>
      <c r="P1606" s="35">
        <f>ROUND((Reference!I$16*List!$H1606)+Reference!I$17,0)</f>
        <v>2652</v>
      </c>
      <c r="Q1606" s="35">
        <f>ROUND((Reference!J$16*List!$H1606)+Reference!J$17,0)</f>
        <v>3071</v>
      </c>
      <c r="R1606" s="35">
        <f>ROUND((Reference!K$16*List!$H1606)+Reference!K$17,0)</f>
        <v>3168</v>
      </c>
      <c r="S1606" s="35">
        <f>ROUND((Reference!L$16*List!$H1606)+Reference!L$17,0)</f>
        <v>3418</v>
      </c>
      <c r="T1606" s="35">
        <f>ROUND((Reference!M$16*List!$H1606)+Reference!M$17,0)</f>
        <v>4082</v>
      </c>
      <c r="U1606" s="35">
        <f>ROUND((Reference!N$16*List!$H1606)+Reference!N$17,0)</f>
        <v>16472</v>
      </c>
      <c r="V1606" s="36">
        <f>ROUND((Reference!O$16*List!$H1606)+Reference!O$17,0)</f>
        <v>612</v>
      </c>
      <c r="W1606" s="36">
        <f>ROUND((Reference!P$16*List!$H1606)+Reference!P$17,0)</f>
        <v>863</v>
      </c>
      <c r="X1606" s="36">
        <f>ROUND((Reference!Q$16*List!$H1606)+Reference!Q$17,0)</f>
        <v>431</v>
      </c>
      <c r="Y1606" s="37"/>
      <c r="Z1606" s="4" t="str">
        <f t="shared" si="49"/>
        <v>PULASKI, Missouri</v>
      </c>
      <c r="AA1606" s="50" t="s">
        <v>722</v>
      </c>
      <c r="AB1606" s="38" t="s">
        <v>54</v>
      </c>
      <c r="AC1606" s="43" t="s">
        <v>4520</v>
      </c>
      <c r="AD1606" s="45"/>
      <c r="AE1606">
        <f t="shared" si="50"/>
        <v>0.78650000000000009</v>
      </c>
    </row>
    <row r="1607" spans="1:31" x14ac:dyDescent="0.35">
      <c r="A1607" s="28" t="s">
        <v>4716</v>
      </c>
      <c r="B1607" s="48" t="s">
        <v>4717</v>
      </c>
      <c r="C1607" s="51">
        <v>99926</v>
      </c>
      <c r="D1607" s="30" t="s">
        <v>156</v>
      </c>
      <c r="E1607" s="38" t="s">
        <v>1537</v>
      </c>
      <c r="F1607" s="55" t="s">
        <v>4520</v>
      </c>
      <c r="G1607" s="33" t="s">
        <v>64</v>
      </c>
      <c r="H1607" s="52">
        <v>0.78650000000000009</v>
      </c>
      <c r="I1607" s="35">
        <f>ROUND((Reference!B$16*List!$H1607)+Reference!B$17,0)</f>
        <v>943</v>
      </c>
      <c r="J1607" s="35">
        <f>ROUND((Reference!C$16*List!$H1607)+Reference!C$17,0)</f>
        <v>1407</v>
      </c>
      <c r="K1607" s="35">
        <f>ROUND((Reference!D$16*List!$H1607)+Reference!D$17,0)</f>
        <v>1686</v>
      </c>
      <c r="L1607" s="35">
        <f>ROUND((Reference!E$16*List!$H1607)+Reference!E$17,0)</f>
        <v>2084</v>
      </c>
      <c r="M1607" s="35">
        <f>ROUND((Reference!F$16*List!$H1607)+Reference!F$17,0)</f>
        <v>2171</v>
      </c>
      <c r="N1607" s="35">
        <f>ROUND((Reference!G$16*List!$H1607)+Reference!G$17,0)</f>
        <v>2458</v>
      </c>
      <c r="O1607" s="35">
        <f>ROUND((Reference!H$16*List!$H1607)+Reference!H$17,0)</f>
        <v>2552</v>
      </c>
      <c r="P1607" s="35">
        <f>ROUND((Reference!I$16*List!$H1607)+Reference!I$17,0)</f>
        <v>2652</v>
      </c>
      <c r="Q1607" s="35">
        <f>ROUND((Reference!J$16*List!$H1607)+Reference!J$17,0)</f>
        <v>3071</v>
      </c>
      <c r="R1607" s="35">
        <f>ROUND((Reference!K$16*List!$H1607)+Reference!K$17,0)</f>
        <v>3168</v>
      </c>
      <c r="S1607" s="35">
        <f>ROUND((Reference!L$16*List!$H1607)+Reference!L$17,0)</f>
        <v>3418</v>
      </c>
      <c r="T1607" s="35">
        <f>ROUND((Reference!M$16*List!$H1607)+Reference!M$17,0)</f>
        <v>4082</v>
      </c>
      <c r="U1607" s="35">
        <f>ROUND((Reference!N$16*List!$H1607)+Reference!N$17,0)</f>
        <v>16472</v>
      </c>
      <c r="V1607" s="36">
        <f>ROUND((Reference!O$16*List!$H1607)+Reference!O$17,0)</f>
        <v>612</v>
      </c>
      <c r="W1607" s="36">
        <f>ROUND((Reference!P$16*List!$H1607)+Reference!P$17,0)</f>
        <v>863</v>
      </c>
      <c r="X1607" s="36">
        <f>ROUND((Reference!Q$16*List!$H1607)+Reference!Q$17,0)</f>
        <v>431</v>
      </c>
      <c r="Y1607" s="37"/>
      <c r="Z1607" s="4" t="str">
        <f t="shared" si="49"/>
        <v>PUTNAM, Missouri</v>
      </c>
      <c r="AA1607" s="50" t="s">
        <v>1537</v>
      </c>
      <c r="AB1607" s="38" t="s">
        <v>54</v>
      </c>
      <c r="AC1607" s="43" t="s">
        <v>4520</v>
      </c>
      <c r="AD1607" s="45"/>
      <c r="AE1607">
        <f t="shared" si="50"/>
        <v>0.78650000000000009</v>
      </c>
    </row>
    <row r="1608" spans="1:31" x14ac:dyDescent="0.35">
      <c r="A1608" s="28" t="s">
        <v>4718</v>
      </c>
      <c r="B1608" s="48" t="s">
        <v>4719</v>
      </c>
      <c r="C1608" s="49">
        <v>99926</v>
      </c>
      <c r="D1608" s="30" t="s">
        <v>156</v>
      </c>
      <c r="E1608" s="50" t="s">
        <v>4720</v>
      </c>
      <c r="F1608" s="55" t="s">
        <v>4520</v>
      </c>
      <c r="G1608" s="33" t="s">
        <v>64</v>
      </c>
      <c r="H1608" s="34">
        <v>0.78650000000000009</v>
      </c>
      <c r="I1608" s="35">
        <f>ROUND((Reference!B$16*List!$H1608)+Reference!B$17,0)</f>
        <v>943</v>
      </c>
      <c r="J1608" s="35">
        <f>ROUND((Reference!C$16*List!$H1608)+Reference!C$17,0)</f>
        <v>1407</v>
      </c>
      <c r="K1608" s="35">
        <f>ROUND((Reference!D$16*List!$H1608)+Reference!D$17,0)</f>
        <v>1686</v>
      </c>
      <c r="L1608" s="35">
        <f>ROUND((Reference!E$16*List!$H1608)+Reference!E$17,0)</f>
        <v>2084</v>
      </c>
      <c r="M1608" s="35">
        <f>ROUND((Reference!F$16*List!$H1608)+Reference!F$17,0)</f>
        <v>2171</v>
      </c>
      <c r="N1608" s="35">
        <f>ROUND((Reference!G$16*List!$H1608)+Reference!G$17,0)</f>
        <v>2458</v>
      </c>
      <c r="O1608" s="35">
        <f>ROUND((Reference!H$16*List!$H1608)+Reference!H$17,0)</f>
        <v>2552</v>
      </c>
      <c r="P1608" s="35">
        <f>ROUND((Reference!I$16*List!$H1608)+Reference!I$17,0)</f>
        <v>2652</v>
      </c>
      <c r="Q1608" s="35">
        <f>ROUND((Reference!J$16*List!$H1608)+Reference!J$17,0)</f>
        <v>3071</v>
      </c>
      <c r="R1608" s="35">
        <f>ROUND((Reference!K$16*List!$H1608)+Reference!K$17,0)</f>
        <v>3168</v>
      </c>
      <c r="S1608" s="35">
        <f>ROUND((Reference!L$16*List!$H1608)+Reference!L$17,0)</f>
        <v>3418</v>
      </c>
      <c r="T1608" s="35">
        <f>ROUND((Reference!M$16*List!$H1608)+Reference!M$17,0)</f>
        <v>4082</v>
      </c>
      <c r="U1608" s="35">
        <f>ROUND((Reference!N$16*List!$H1608)+Reference!N$17,0)</f>
        <v>16472</v>
      </c>
      <c r="V1608" s="36">
        <f>ROUND((Reference!O$16*List!$H1608)+Reference!O$17,0)</f>
        <v>612</v>
      </c>
      <c r="W1608" s="36">
        <f>ROUND((Reference!P$16*List!$H1608)+Reference!P$17,0)</f>
        <v>863</v>
      </c>
      <c r="X1608" s="36">
        <f>ROUND((Reference!Q$16*List!$H1608)+Reference!Q$17,0)</f>
        <v>431</v>
      </c>
      <c r="Y1608" s="37"/>
      <c r="Z1608" s="4" t="str">
        <f t="shared" si="49"/>
        <v>RALLS, Missouri</v>
      </c>
      <c r="AA1608" s="38" t="s">
        <v>4720</v>
      </c>
      <c r="AB1608" s="38" t="s">
        <v>54</v>
      </c>
      <c r="AC1608" s="32" t="s">
        <v>4520</v>
      </c>
      <c r="AD1608" s="39"/>
      <c r="AE1608">
        <f t="shared" si="50"/>
        <v>0.78650000000000009</v>
      </c>
    </row>
    <row r="1609" spans="1:31" x14ac:dyDescent="0.35">
      <c r="A1609" s="28" t="s">
        <v>4721</v>
      </c>
      <c r="B1609" s="48" t="s">
        <v>4722</v>
      </c>
      <c r="C1609" s="49">
        <v>99926</v>
      </c>
      <c r="D1609" s="30" t="s">
        <v>156</v>
      </c>
      <c r="E1609" s="50" t="s">
        <v>286</v>
      </c>
      <c r="F1609" s="55" t="s">
        <v>4520</v>
      </c>
      <c r="G1609" s="33" t="s">
        <v>64</v>
      </c>
      <c r="H1609" s="52">
        <v>0.78650000000000009</v>
      </c>
      <c r="I1609" s="35">
        <f>ROUND((Reference!B$16*List!$H1609)+Reference!B$17,0)</f>
        <v>943</v>
      </c>
      <c r="J1609" s="35">
        <f>ROUND((Reference!C$16*List!$H1609)+Reference!C$17,0)</f>
        <v>1407</v>
      </c>
      <c r="K1609" s="35">
        <f>ROUND((Reference!D$16*List!$H1609)+Reference!D$17,0)</f>
        <v>1686</v>
      </c>
      <c r="L1609" s="35">
        <f>ROUND((Reference!E$16*List!$H1609)+Reference!E$17,0)</f>
        <v>2084</v>
      </c>
      <c r="M1609" s="35">
        <f>ROUND((Reference!F$16*List!$H1609)+Reference!F$17,0)</f>
        <v>2171</v>
      </c>
      <c r="N1609" s="35">
        <f>ROUND((Reference!G$16*List!$H1609)+Reference!G$17,0)</f>
        <v>2458</v>
      </c>
      <c r="O1609" s="35">
        <f>ROUND((Reference!H$16*List!$H1609)+Reference!H$17,0)</f>
        <v>2552</v>
      </c>
      <c r="P1609" s="35">
        <f>ROUND((Reference!I$16*List!$H1609)+Reference!I$17,0)</f>
        <v>2652</v>
      </c>
      <c r="Q1609" s="35">
        <f>ROUND((Reference!J$16*List!$H1609)+Reference!J$17,0)</f>
        <v>3071</v>
      </c>
      <c r="R1609" s="35">
        <f>ROUND((Reference!K$16*List!$H1609)+Reference!K$17,0)</f>
        <v>3168</v>
      </c>
      <c r="S1609" s="35">
        <f>ROUND((Reference!L$16*List!$H1609)+Reference!L$17,0)</f>
        <v>3418</v>
      </c>
      <c r="T1609" s="35">
        <f>ROUND((Reference!M$16*List!$H1609)+Reference!M$17,0)</f>
        <v>4082</v>
      </c>
      <c r="U1609" s="35">
        <f>ROUND((Reference!N$16*List!$H1609)+Reference!N$17,0)</f>
        <v>16472</v>
      </c>
      <c r="V1609" s="36">
        <f>ROUND((Reference!O$16*List!$H1609)+Reference!O$17,0)</f>
        <v>612</v>
      </c>
      <c r="W1609" s="36">
        <f>ROUND((Reference!P$16*List!$H1609)+Reference!P$17,0)</f>
        <v>863</v>
      </c>
      <c r="X1609" s="36">
        <f>ROUND((Reference!Q$16*List!$H1609)+Reference!Q$17,0)</f>
        <v>431</v>
      </c>
      <c r="Y1609" s="37"/>
      <c r="Z1609" s="4" t="str">
        <f t="shared" si="49"/>
        <v>RANDOLPH, Missouri</v>
      </c>
      <c r="AA1609" s="50" t="s">
        <v>286</v>
      </c>
      <c r="AB1609" s="38" t="s">
        <v>54</v>
      </c>
      <c r="AC1609" s="43" t="s">
        <v>4520</v>
      </c>
      <c r="AD1609" s="45"/>
      <c r="AE1609">
        <f t="shared" si="50"/>
        <v>0.78650000000000009</v>
      </c>
    </row>
    <row r="1610" spans="1:31" x14ac:dyDescent="0.35">
      <c r="A1610" s="28" t="s">
        <v>4723</v>
      </c>
      <c r="B1610" s="48" t="s">
        <v>4724</v>
      </c>
      <c r="C1610" s="51">
        <v>28140</v>
      </c>
      <c r="D1610" s="30" t="s">
        <v>1014</v>
      </c>
      <c r="E1610" s="38" t="s">
        <v>4725</v>
      </c>
      <c r="F1610" s="54" t="s">
        <v>4520</v>
      </c>
      <c r="G1610" s="33" t="s">
        <v>53</v>
      </c>
      <c r="H1610" s="52">
        <v>0.91920000000000002</v>
      </c>
      <c r="I1610" s="35">
        <f>ROUND((Reference!B$16*List!$H1610)+Reference!B$17,0)</f>
        <v>1057</v>
      </c>
      <c r="J1610" s="35">
        <f>ROUND((Reference!C$16*List!$H1610)+Reference!C$17,0)</f>
        <v>1577</v>
      </c>
      <c r="K1610" s="35">
        <f>ROUND((Reference!D$16*List!$H1610)+Reference!D$17,0)</f>
        <v>1889</v>
      </c>
      <c r="L1610" s="35">
        <f>ROUND((Reference!E$16*List!$H1610)+Reference!E$17,0)</f>
        <v>2335</v>
      </c>
      <c r="M1610" s="35">
        <f>ROUND((Reference!F$16*List!$H1610)+Reference!F$17,0)</f>
        <v>2433</v>
      </c>
      <c r="N1610" s="35">
        <f>ROUND((Reference!G$16*List!$H1610)+Reference!G$17,0)</f>
        <v>2754</v>
      </c>
      <c r="O1610" s="35">
        <f>ROUND((Reference!H$16*List!$H1610)+Reference!H$17,0)</f>
        <v>2859</v>
      </c>
      <c r="P1610" s="35">
        <f>ROUND((Reference!I$16*List!$H1610)+Reference!I$17,0)</f>
        <v>2972</v>
      </c>
      <c r="Q1610" s="35">
        <f>ROUND((Reference!J$16*List!$H1610)+Reference!J$17,0)</f>
        <v>3441</v>
      </c>
      <c r="R1610" s="35">
        <f>ROUND((Reference!K$16*List!$H1610)+Reference!K$17,0)</f>
        <v>3550</v>
      </c>
      <c r="S1610" s="35">
        <f>ROUND((Reference!L$16*List!$H1610)+Reference!L$17,0)</f>
        <v>3830</v>
      </c>
      <c r="T1610" s="35">
        <f>ROUND((Reference!M$16*List!$H1610)+Reference!M$17,0)</f>
        <v>4575</v>
      </c>
      <c r="U1610" s="35">
        <f>ROUND((Reference!N$16*List!$H1610)+Reference!N$17,0)</f>
        <v>18458</v>
      </c>
      <c r="V1610" s="36">
        <f>ROUND((Reference!O$16*List!$H1610)+Reference!O$17,0)</f>
        <v>686</v>
      </c>
      <c r="W1610" s="36">
        <f>ROUND((Reference!P$16*List!$H1610)+Reference!P$17,0)</f>
        <v>967</v>
      </c>
      <c r="X1610" s="36">
        <f>ROUND((Reference!Q$16*List!$H1610)+Reference!Q$17,0)</f>
        <v>483</v>
      </c>
      <c r="Y1610" s="37"/>
      <c r="Z1610" s="4" t="str">
        <f t="shared" si="49"/>
        <v>RAY, Missouri</v>
      </c>
      <c r="AA1610" s="50" t="s">
        <v>4725</v>
      </c>
      <c r="AB1610" s="38" t="s">
        <v>54</v>
      </c>
      <c r="AC1610" s="43" t="s">
        <v>4520</v>
      </c>
      <c r="AD1610" s="45"/>
      <c r="AE1610">
        <f t="shared" si="50"/>
        <v>0.91920000000000002</v>
      </c>
    </row>
    <row r="1611" spans="1:31" x14ac:dyDescent="0.35">
      <c r="A1611" s="28" t="s">
        <v>4726</v>
      </c>
      <c r="B1611" s="48" t="s">
        <v>4727</v>
      </c>
      <c r="C1611" s="49">
        <v>99926</v>
      </c>
      <c r="D1611" s="30" t="s">
        <v>156</v>
      </c>
      <c r="E1611" s="50" t="s">
        <v>4728</v>
      </c>
      <c r="F1611" s="55" t="s">
        <v>4520</v>
      </c>
      <c r="G1611" s="33" t="s">
        <v>64</v>
      </c>
      <c r="H1611" s="52">
        <v>0.78650000000000009</v>
      </c>
      <c r="I1611" s="35">
        <f>ROUND((Reference!B$16*List!$H1611)+Reference!B$17,0)</f>
        <v>943</v>
      </c>
      <c r="J1611" s="35">
        <f>ROUND((Reference!C$16*List!$H1611)+Reference!C$17,0)</f>
        <v>1407</v>
      </c>
      <c r="K1611" s="35">
        <f>ROUND((Reference!D$16*List!$H1611)+Reference!D$17,0)</f>
        <v>1686</v>
      </c>
      <c r="L1611" s="35">
        <f>ROUND((Reference!E$16*List!$H1611)+Reference!E$17,0)</f>
        <v>2084</v>
      </c>
      <c r="M1611" s="35">
        <f>ROUND((Reference!F$16*List!$H1611)+Reference!F$17,0)</f>
        <v>2171</v>
      </c>
      <c r="N1611" s="35">
        <f>ROUND((Reference!G$16*List!$H1611)+Reference!G$17,0)</f>
        <v>2458</v>
      </c>
      <c r="O1611" s="35">
        <f>ROUND((Reference!H$16*List!$H1611)+Reference!H$17,0)</f>
        <v>2552</v>
      </c>
      <c r="P1611" s="35">
        <f>ROUND((Reference!I$16*List!$H1611)+Reference!I$17,0)</f>
        <v>2652</v>
      </c>
      <c r="Q1611" s="35">
        <f>ROUND((Reference!J$16*List!$H1611)+Reference!J$17,0)</f>
        <v>3071</v>
      </c>
      <c r="R1611" s="35">
        <f>ROUND((Reference!K$16*List!$H1611)+Reference!K$17,0)</f>
        <v>3168</v>
      </c>
      <c r="S1611" s="35">
        <f>ROUND((Reference!L$16*List!$H1611)+Reference!L$17,0)</f>
        <v>3418</v>
      </c>
      <c r="T1611" s="35">
        <f>ROUND((Reference!M$16*List!$H1611)+Reference!M$17,0)</f>
        <v>4082</v>
      </c>
      <c r="U1611" s="35">
        <f>ROUND((Reference!N$16*List!$H1611)+Reference!N$17,0)</f>
        <v>16472</v>
      </c>
      <c r="V1611" s="36">
        <f>ROUND((Reference!O$16*List!$H1611)+Reference!O$17,0)</f>
        <v>612</v>
      </c>
      <c r="W1611" s="36">
        <f>ROUND((Reference!P$16*List!$H1611)+Reference!P$17,0)</f>
        <v>863</v>
      </c>
      <c r="X1611" s="36">
        <f>ROUND((Reference!Q$16*List!$H1611)+Reference!Q$17,0)</f>
        <v>431</v>
      </c>
      <c r="Y1611" s="37"/>
      <c r="Z1611" s="4" t="str">
        <f t="shared" si="49"/>
        <v>REYNOLDS, Missouri</v>
      </c>
      <c r="AA1611" s="50" t="s">
        <v>4728</v>
      </c>
      <c r="AB1611" s="38" t="s">
        <v>54</v>
      </c>
      <c r="AC1611" s="43" t="s">
        <v>4520</v>
      </c>
      <c r="AD1611" s="45"/>
      <c r="AE1611">
        <f t="shared" si="50"/>
        <v>0.78650000000000009</v>
      </c>
    </row>
    <row r="1612" spans="1:31" x14ac:dyDescent="0.35">
      <c r="A1612" s="28" t="s">
        <v>4729</v>
      </c>
      <c r="B1612" s="48" t="s">
        <v>4730</v>
      </c>
      <c r="C1612" s="49">
        <v>99926</v>
      </c>
      <c r="D1612" s="30" t="s">
        <v>156</v>
      </c>
      <c r="E1612" s="50" t="s">
        <v>2631</v>
      </c>
      <c r="F1612" s="55" t="s">
        <v>4520</v>
      </c>
      <c r="G1612" s="33" t="s">
        <v>64</v>
      </c>
      <c r="H1612" s="52">
        <v>0.78650000000000009</v>
      </c>
      <c r="I1612" s="35">
        <f>ROUND((Reference!B$16*List!$H1612)+Reference!B$17,0)</f>
        <v>943</v>
      </c>
      <c r="J1612" s="35">
        <f>ROUND((Reference!C$16*List!$H1612)+Reference!C$17,0)</f>
        <v>1407</v>
      </c>
      <c r="K1612" s="35">
        <f>ROUND((Reference!D$16*List!$H1612)+Reference!D$17,0)</f>
        <v>1686</v>
      </c>
      <c r="L1612" s="35">
        <f>ROUND((Reference!E$16*List!$H1612)+Reference!E$17,0)</f>
        <v>2084</v>
      </c>
      <c r="M1612" s="35">
        <f>ROUND((Reference!F$16*List!$H1612)+Reference!F$17,0)</f>
        <v>2171</v>
      </c>
      <c r="N1612" s="35">
        <f>ROUND((Reference!G$16*List!$H1612)+Reference!G$17,0)</f>
        <v>2458</v>
      </c>
      <c r="O1612" s="35">
        <f>ROUND((Reference!H$16*List!$H1612)+Reference!H$17,0)</f>
        <v>2552</v>
      </c>
      <c r="P1612" s="35">
        <f>ROUND((Reference!I$16*List!$H1612)+Reference!I$17,0)</f>
        <v>2652</v>
      </c>
      <c r="Q1612" s="35">
        <f>ROUND((Reference!J$16*List!$H1612)+Reference!J$17,0)</f>
        <v>3071</v>
      </c>
      <c r="R1612" s="35">
        <f>ROUND((Reference!K$16*List!$H1612)+Reference!K$17,0)</f>
        <v>3168</v>
      </c>
      <c r="S1612" s="35">
        <f>ROUND((Reference!L$16*List!$H1612)+Reference!L$17,0)</f>
        <v>3418</v>
      </c>
      <c r="T1612" s="35">
        <f>ROUND((Reference!M$16*List!$H1612)+Reference!M$17,0)</f>
        <v>4082</v>
      </c>
      <c r="U1612" s="35">
        <f>ROUND((Reference!N$16*List!$H1612)+Reference!N$17,0)</f>
        <v>16472</v>
      </c>
      <c r="V1612" s="36">
        <f>ROUND((Reference!O$16*List!$H1612)+Reference!O$17,0)</f>
        <v>612</v>
      </c>
      <c r="W1612" s="36">
        <f>ROUND((Reference!P$16*List!$H1612)+Reference!P$17,0)</f>
        <v>863</v>
      </c>
      <c r="X1612" s="36">
        <f>ROUND((Reference!Q$16*List!$H1612)+Reference!Q$17,0)</f>
        <v>431</v>
      </c>
      <c r="Y1612" s="37"/>
      <c r="Z1612" s="4" t="str">
        <f t="shared" si="49"/>
        <v>RIPLEY, Missouri</v>
      </c>
      <c r="AA1612" s="50" t="s">
        <v>2631</v>
      </c>
      <c r="AB1612" s="38" t="s">
        <v>54</v>
      </c>
      <c r="AC1612" s="43" t="s">
        <v>4520</v>
      </c>
      <c r="AD1612" s="45"/>
      <c r="AE1612">
        <f t="shared" si="50"/>
        <v>0.78650000000000009</v>
      </c>
    </row>
    <row r="1613" spans="1:31" x14ac:dyDescent="0.35">
      <c r="A1613" s="28" t="s">
        <v>4731</v>
      </c>
      <c r="B1613" s="48" t="s">
        <v>4732</v>
      </c>
      <c r="C1613" s="49">
        <v>41180</v>
      </c>
      <c r="D1613" s="30" t="s">
        <v>1516</v>
      </c>
      <c r="E1613" s="50" t="s">
        <v>3639</v>
      </c>
      <c r="F1613" s="54" t="s">
        <v>4520</v>
      </c>
      <c r="G1613" s="33" t="s">
        <v>53</v>
      </c>
      <c r="H1613" s="52">
        <v>0.95100000000000007</v>
      </c>
      <c r="I1613" s="35">
        <f>ROUND((Reference!B$16*List!$H1613)+Reference!B$17,0)</f>
        <v>1084</v>
      </c>
      <c r="J1613" s="35">
        <f>ROUND((Reference!C$16*List!$H1613)+Reference!C$17,0)</f>
        <v>1617</v>
      </c>
      <c r="K1613" s="35">
        <f>ROUND((Reference!D$16*List!$H1613)+Reference!D$17,0)</f>
        <v>1938</v>
      </c>
      <c r="L1613" s="35">
        <f>ROUND((Reference!E$16*List!$H1613)+Reference!E$17,0)</f>
        <v>2395</v>
      </c>
      <c r="M1613" s="35">
        <f>ROUND((Reference!F$16*List!$H1613)+Reference!F$17,0)</f>
        <v>2495</v>
      </c>
      <c r="N1613" s="35">
        <f>ROUND((Reference!G$16*List!$H1613)+Reference!G$17,0)</f>
        <v>2825</v>
      </c>
      <c r="O1613" s="35">
        <f>ROUND((Reference!H$16*List!$H1613)+Reference!H$17,0)</f>
        <v>2933</v>
      </c>
      <c r="P1613" s="35">
        <f>ROUND((Reference!I$16*List!$H1613)+Reference!I$17,0)</f>
        <v>3048</v>
      </c>
      <c r="Q1613" s="35">
        <f>ROUND((Reference!J$16*List!$H1613)+Reference!J$17,0)</f>
        <v>3530</v>
      </c>
      <c r="R1613" s="35">
        <f>ROUND((Reference!K$16*List!$H1613)+Reference!K$17,0)</f>
        <v>3641</v>
      </c>
      <c r="S1613" s="35">
        <f>ROUND((Reference!L$16*List!$H1613)+Reference!L$17,0)</f>
        <v>3929</v>
      </c>
      <c r="T1613" s="35">
        <f>ROUND((Reference!M$16*List!$H1613)+Reference!M$17,0)</f>
        <v>4693</v>
      </c>
      <c r="U1613" s="35">
        <f>ROUND((Reference!N$16*List!$H1613)+Reference!N$17,0)</f>
        <v>18934</v>
      </c>
      <c r="V1613" s="36">
        <f>ROUND((Reference!O$16*List!$H1613)+Reference!O$17,0)</f>
        <v>704</v>
      </c>
      <c r="W1613" s="36">
        <f>ROUND((Reference!P$16*List!$H1613)+Reference!P$17,0)</f>
        <v>992</v>
      </c>
      <c r="X1613" s="36">
        <f>ROUND((Reference!Q$16*List!$H1613)+Reference!Q$17,0)</f>
        <v>496</v>
      </c>
      <c r="Y1613" s="37"/>
      <c r="Z1613" s="4" t="str">
        <f t="shared" si="49"/>
        <v>ST. CHARLES, Missouri</v>
      </c>
      <c r="AA1613" s="50" t="s">
        <v>3639</v>
      </c>
      <c r="AB1613" s="38" t="s">
        <v>54</v>
      </c>
      <c r="AC1613" s="43" t="s">
        <v>4520</v>
      </c>
      <c r="AD1613" s="45"/>
      <c r="AE1613">
        <f t="shared" si="50"/>
        <v>0.95100000000000007</v>
      </c>
    </row>
    <row r="1614" spans="1:31" x14ac:dyDescent="0.35">
      <c r="A1614" s="28" t="s">
        <v>4733</v>
      </c>
      <c r="B1614" s="48" t="s">
        <v>4734</v>
      </c>
      <c r="C1614" s="49">
        <v>99926</v>
      </c>
      <c r="D1614" s="30" t="s">
        <v>156</v>
      </c>
      <c r="E1614" s="50" t="s">
        <v>295</v>
      </c>
      <c r="F1614" s="55" t="s">
        <v>4520</v>
      </c>
      <c r="G1614" s="33" t="s">
        <v>64</v>
      </c>
      <c r="H1614" s="52">
        <v>0.78650000000000009</v>
      </c>
      <c r="I1614" s="35">
        <f>ROUND((Reference!B$16*List!$H1614)+Reference!B$17,0)</f>
        <v>943</v>
      </c>
      <c r="J1614" s="35">
        <f>ROUND((Reference!C$16*List!$H1614)+Reference!C$17,0)</f>
        <v>1407</v>
      </c>
      <c r="K1614" s="35">
        <f>ROUND((Reference!D$16*List!$H1614)+Reference!D$17,0)</f>
        <v>1686</v>
      </c>
      <c r="L1614" s="35">
        <f>ROUND((Reference!E$16*List!$H1614)+Reference!E$17,0)</f>
        <v>2084</v>
      </c>
      <c r="M1614" s="35">
        <f>ROUND((Reference!F$16*List!$H1614)+Reference!F$17,0)</f>
        <v>2171</v>
      </c>
      <c r="N1614" s="35">
        <f>ROUND((Reference!G$16*List!$H1614)+Reference!G$17,0)</f>
        <v>2458</v>
      </c>
      <c r="O1614" s="35">
        <f>ROUND((Reference!H$16*List!$H1614)+Reference!H$17,0)</f>
        <v>2552</v>
      </c>
      <c r="P1614" s="35">
        <f>ROUND((Reference!I$16*List!$H1614)+Reference!I$17,0)</f>
        <v>2652</v>
      </c>
      <c r="Q1614" s="35">
        <f>ROUND((Reference!J$16*List!$H1614)+Reference!J$17,0)</f>
        <v>3071</v>
      </c>
      <c r="R1614" s="35">
        <f>ROUND((Reference!K$16*List!$H1614)+Reference!K$17,0)</f>
        <v>3168</v>
      </c>
      <c r="S1614" s="35">
        <f>ROUND((Reference!L$16*List!$H1614)+Reference!L$17,0)</f>
        <v>3418</v>
      </c>
      <c r="T1614" s="35">
        <f>ROUND((Reference!M$16*List!$H1614)+Reference!M$17,0)</f>
        <v>4082</v>
      </c>
      <c r="U1614" s="35">
        <f>ROUND((Reference!N$16*List!$H1614)+Reference!N$17,0)</f>
        <v>16472</v>
      </c>
      <c r="V1614" s="36">
        <f>ROUND((Reference!O$16*List!$H1614)+Reference!O$17,0)</f>
        <v>612</v>
      </c>
      <c r="W1614" s="36">
        <f>ROUND((Reference!P$16*List!$H1614)+Reference!P$17,0)</f>
        <v>863</v>
      </c>
      <c r="X1614" s="36">
        <f>ROUND((Reference!Q$16*List!$H1614)+Reference!Q$17,0)</f>
        <v>431</v>
      </c>
      <c r="Y1614" s="37"/>
      <c r="Z1614" s="4" t="str">
        <f t="shared" si="49"/>
        <v>ST. CLAIR, Missouri</v>
      </c>
      <c r="AA1614" s="50" t="s">
        <v>295</v>
      </c>
      <c r="AB1614" s="38" t="s">
        <v>54</v>
      </c>
      <c r="AC1614" s="43" t="s">
        <v>4520</v>
      </c>
      <c r="AD1614" s="45"/>
      <c r="AE1614">
        <f t="shared" si="50"/>
        <v>0.78650000000000009</v>
      </c>
    </row>
    <row r="1615" spans="1:31" x14ac:dyDescent="0.35">
      <c r="A1615" s="28" t="s">
        <v>4735</v>
      </c>
      <c r="B1615" s="48" t="s">
        <v>4736</v>
      </c>
      <c r="C1615" s="49">
        <v>99926</v>
      </c>
      <c r="D1615" s="30" t="s">
        <v>156</v>
      </c>
      <c r="E1615" s="50" t="s">
        <v>4737</v>
      </c>
      <c r="F1615" s="55" t="s">
        <v>4520</v>
      </c>
      <c r="G1615" s="33" t="s">
        <v>64</v>
      </c>
      <c r="H1615" s="52">
        <v>0.78650000000000009</v>
      </c>
      <c r="I1615" s="35">
        <f>ROUND((Reference!B$16*List!$H1615)+Reference!B$17,0)</f>
        <v>943</v>
      </c>
      <c r="J1615" s="35">
        <f>ROUND((Reference!C$16*List!$H1615)+Reference!C$17,0)</f>
        <v>1407</v>
      </c>
      <c r="K1615" s="35">
        <f>ROUND((Reference!D$16*List!$H1615)+Reference!D$17,0)</f>
        <v>1686</v>
      </c>
      <c r="L1615" s="35">
        <f>ROUND((Reference!E$16*List!$H1615)+Reference!E$17,0)</f>
        <v>2084</v>
      </c>
      <c r="M1615" s="35">
        <f>ROUND((Reference!F$16*List!$H1615)+Reference!F$17,0)</f>
        <v>2171</v>
      </c>
      <c r="N1615" s="35">
        <f>ROUND((Reference!G$16*List!$H1615)+Reference!G$17,0)</f>
        <v>2458</v>
      </c>
      <c r="O1615" s="35">
        <f>ROUND((Reference!H$16*List!$H1615)+Reference!H$17,0)</f>
        <v>2552</v>
      </c>
      <c r="P1615" s="35">
        <f>ROUND((Reference!I$16*List!$H1615)+Reference!I$17,0)</f>
        <v>2652</v>
      </c>
      <c r="Q1615" s="35">
        <f>ROUND((Reference!J$16*List!$H1615)+Reference!J$17,0)</f>
        <v>3071</v>
      </c>
      <c r="R1615" s="35">
        <f>ROUND((Reference!K$16*List!$H1615)+Reference!K$17,0)</f>
        <v>3168</v>
      </c>
      <c r="S1615" s="35">
        <f>ROUND((Reference!L$16*List!$H1615)+Reference!L$17,0)</f>
        <v>3418</v>
      </c>
      <c r="T1615" s="35">
        <f>ROUND((Reference!M$16*List!$H1615)+Reference!M$17,0)</f>
        <v>4082</v>
      </c>
      <c r="U1615" s="35">
        <f>ROUND((Reference!N$16*List!$H1615)+Reference!N$17,0)</f>
        <v>16472</v>
      </c>
      <c r="V1615" s="36">
        <f>ROUND((Reference!O$16*List!$H1615)+Reference!O$17,0)</f>
        <v>612</v>
      </c>
      <c r="W1615" s="36">
        <f>ROUND((Reference!P$16*List!$H1615)+Reference!P$17,0)</f>
        <v>863</v>
      </c>
      <c r="X1615" s="36">
        <f>ROUND((Reference!Q$16*List!$H1615)+Reference!Q$17,0)</f>
        <v>431</v>
      </c>
      <c r="Y1615" s="37"/>
      <c r="Z1615" s="4" t="str">
        <f t="shared" ref="Z1615:Z1678" si="51">CONCATENATE(AA1615, AB1615, AC1615)</f>
        <v>STE. GENEVIEVE, Missouri</v>
      </c>
      <c r="AA1615" s="50" t="s">
        <v>4737</v>
      </c>
      <c r="AB1615" s="38" t="s">
        <v>54</v>
      </c>
      <c r="AC1615" s="43" t="s">
        <v>4520</v>
      </c>
      <c r="AD1615" s="45"/>
      <c r="AE1615">
        <f t="shared" ref="AE1615:AE1678" si="52">IFERROR(INDEX($AH:$AH,MATCH($C1615,$AF:$AF,0)),"")</f>
        <v>0.78650000000000009</v>
      </c>
    </row>
    <row r="1616" spans="1:31" x14ac:dyDescent="0.35">
      <c r="A1616" s="28" t="s">
        <v>4738</v>
      </c>
      <c r="B1616" s="48" t="s">
        <v>4739</v>
      </c>
      <c r="C1616" s="49">
        <v>99926</v>
      </c>
      <c r="D1616" s="30" t="s">
        <v>156</v>
      </c>
      <c r="E1616" s="50" t="s">
        <v>4740</v>
      </c>
      <c r="F1616" s="54" t="s">
        <v>4520</v>
      </c>
      <c r="G1616" s="33" t="s">
        <v>64</v>
      </c>
      <c r="H1616" s="52">
        <v>0.78650000000000009</v>
      </c>
      <c r="I1616" s="35">
        <f>ROUND((Reference!B$16*List!$H1616)+Reference!B$17,0)</f>
        <v>943</v>
      </c>
      <c r="J1616" s="35">
        <f>ROUND((Reference!C$16*List!$H1616)+Reference!C$17,0)</f>
        <v>1407</v>
      </c>
      <c r="K1616" s="35">
        <f>ROUND((Reference!D$16*List!$H1616)+Reference!D$17,0)</f>
        <v>1686</v>
      </c>
      <c r="L1616" s="35">
        <f>ROUND((Reference!E$16*List!$H1616)+Reference!E$17,0)</f>
        <v>2084</v>
      </c>
      <c r="M1616" s="35">
        <f>ROUND((Reference!F$16*List!$H1616)+Reference!F$17,0)</f>
        <v>2171</v>
      </c>
      <c r="N1616" s="35">
        <f>ROUND((Reference!G$16*List!$H1616)+Reference!G$17,0)</f>
        <v>2458</v>
      </c>
      <c r="O1616" s="35">
        <f>ROUND((Reference!H$16*List!$H1616)+Reference!H$17,0)</f>
        <v>2552</v>
      </c>
      <c r="P1616" s="35">
        <f>ROUND((Reference!I$16*List!$H1616)+Reference!I$17,0)</f>
        <v>2652</v>
      </c>
      <c r="Q1616" s="35">
        <f>ROUND((Reference!J$16*List!$H1616)+Reference!J$17,0)</f>
        <v>3071</v>
      </c>
      <c r="R1616" s="35">
        <f>ROUND((Reference!K$16*List!$H1616)+Reference!K$17,0)</f>
        <v>3168</v>
      </c>
      <c r="S1616" s="35">
        <f>ROUND((Reference!L$16*List!$H1616)+Reference!L$17,0)</f>
        <v>3418</v>
      </c>
      <c r="T1616" s="35">
        <f>ROUND((Reference!M$16*List!$H1616)+Reference!M$17,0)</f>
        <v>4082</v>
      </c>
      <c r="U1616" s="35">
        <f>ROUND((Reference!N$16*List!$H1616)+Reference!N$17,0)</f>
        <v>16472</v>
      </c>
      <c r="V1616" s="36">
        <f>ROUND((Reference!O$16*List!$H1616)+Reference!O$17,0)</f>
        <v>612</v>
      </c>
      <c r="W1616" s="36">
        <f>ROUND((Reference!P$16*List!$H1616)+Reference!P$17,0)</f>
        <v>863</v>
      </c>
      <c r="X1616" s="36">
        <f>ROUND((Reference!Q$16*List!$H1616)+Reference!Q$17,0)</f>
        <v>431</v>
      </c>
      <c r="Y1616" s="37"/>
      <c r="Z1616" s="4" t="str">
        <f t="shared" si="51"/>
        <v>ST. FRANCOIS, Missouri</v>
      </c>
      <c r="AA1616" s="50" t="s">
        <v>4740</v>
      </c>
      <c r="AB1616" s="38" t="s">
        <v>54</v>
      </c>
      <c r="AC1616" s="43" t="s">
        <v>4520</v>
      </c>
      <c r="AD1616" s="45"/>
      <c r="AE1616">
        <f t="shared" si="52"/>
        <v>0.78650000000000009</v>
      </c>
    </row>
    <row r="1617" spans="1:31" x14ac:dyDescent="0.35">
      <c r="A1617" s="28" t="s">
        <v>4741</v>
      </c>
      <c r="B1617" s="48" t="s">
        <v>4742</v>
      </c>
      <c r="C1617" s="51">
        <v>41180</v>
      </c>
      <c r="D1617" s="30" t="s">
        <v>1516</v>
      </c>
      <c r="E1617" s="38" t="s">
        <v>4264</v>
      </c>
      <c r="F1617" s="54" t="s">
        <v>4520</v>
      </c>
      <c r="G1617" s="33" t="s">
        <v>53</v>
      </c>
      <c r="H1617" s="34">
        <v>0.95100000000000007</v>
      </c>
      <c r="I1617" s="35">
        <f>ROUND((Reference!B$16*List!$H1617)+Reference!B$17,0)</f>
        <v>1084</v>
      </c>
      <c r="J1617" s="35">
        <f>ROUND((Reference!C$16*List!$H1617)+Reference!C$17,0)</f>
        <v>1617</v>
      </c>
      <c r="K1617" s="35">
        <f>ROUND((Reference!D$16*List!$H1617)+Reference!D$17,0)</f>
        <v>1938</v>
      </c>
      <c r="L1617" s="35">
        <f>ROUND((Reference!E$16*List!$H1617)+Reference!E$17,0)</f>
        <v>2395</v>
      </c>
      <c r="M1617" s="35">
        <f>ROUND((Reference!F$16*List!$H1617)+Reference!F$17,0)</f>
        <v>2495</v>
      </c>
      <c r="N1617" s="35">
        <f>ROUND((Reference!G$16*List!$H1617)+Reference!G$17,0)</f>
        <v>2825</v>
      </c>
      <c r="O1617" s="35">
        <f>ROUND((Reference!H$16*List!$H1617)+Reference!H$17,0)</f>
        <v>2933</v>
      </c>
      <c r="P1617" s="35">
        <f>ROUND((Reference!I$16*List!$H1617)+Reference!I$17,0)</f>
        <v>3048</v>
      </c>
      <c r="Q1617" s="35">
        <f>ROUND((Reference!J$16*List!$H1617)+Reference!J$17,0)</f>
        <v>3530</v>
      </c>
      <c r="R1617" s="35">
        <f>ROUND((Reference!K$16*List!$H1617)+Reference!K$17,0)</f>
        <v>3641</v>
      </c>
      <c r="S1617" s="35">
        <f>ROUND((Reference!L$16*List!$H1617)+Reference!L$17,0)</f>
        <v>3929</v>
      </c>
      <c r="T1617" s="35">
        <f>ROUND((Reference!M$16*List!$H1617)+Reference!M$17,0)</f>
        <v>4693</v>
      </c>
      <c r="U1617" s="35">
        <f>ROUND((Reference!N$16*List!$H1617)+Reference!N$17,0)</f>
        <v>18934</v>
      </c>
      <c r="V1617" s="36">
        <f>ROUND((Reference!O$16*List!$H1617)+Reference!O$17,0)</f>
        <v>704</v>
      </c>
      <c r="W1617" s="36">
        <f>ROUND((Reference!P$16*List!$H1617)+Reference!P$17,0)</f>
        <v>992</v>
      </c>
      <c r="X1617" s="36">
        <f>ROUND((Reference!Q$16*List!$H1617)+Reference!Q$17,0)</f>
        <v>496</v>
      </c>
      <c r="Y1617" s="37"/>
      <c r="Z1617" s="4" t="str">
        <f t="shared" si="51"/>
        <v>ST. LOUIS, Missouri</v>
      </c>
      <c r="AA1617" s="38" t="s">
        <v>4264</v>
      </c>
      <c r="AB1617" s="38" t="s">
        <v>54</v>
      </c>
      <c r="AC1617" s="32" t="s">
        <v>4520</v>
      </c>
      <c r="AD1617" s="39"/>
      <c r="AE1617">
        <f t="shared" si="52"/>
        <v>0.95100000000000007</v>
      </c>
    </row>
    <row r="1618" spans="1:31" x14ac:dyDescent="0.35">
      <c r="A1618" s="28" t="s">
        <v>4743</v>
      </c>
      <c r="B1618" s="48" t="s">
        <v>4744</v>
      </c>
      <c r="C1618" s="49">
        <v>99926</v>
      </c>
      <c r="D1618" s="30" t="s">
        <v>156</v>
      </c>
      <c r="E1618" s="50" t="s">
        <v>732</v>
      </c>
      <c r="F1618" s="55" t="s">
        <v>4520</v>
      </c>
      <c r="G1618" s="33" t="s">
        <v>64</v>
      </c>
      <c r="H1618" s="52">
        <v>0.78650000000000009</v>
      </c>
      <c r="I1618" s="35">
        <f>ROUND((Reference!B$16*List!$H1618)+Reference!B$17,0)</f>
        <v>943</v>
      </c>
      <c r="J1618" s="35">
        <f>ROUND((Reference!C$16*List!$H1618)+Reference!C$17,0)</f>
        <v>1407</v>
      </c>
      <c r="K1618" s="35">
        <f>ROUND((Reference!D$16*List!$H1618)+Reference!D$17,0)</f>
        <v>1686</v>
      </c>
      <c r="L1618" s="35">
        <f>ROUND((Reference!E$16*List!$H1618)+Reference!E$17,0)</f>
        <v>2084</v>
      </c>
      <c r="M1618" s="35">
        <f>ROUND((Reference!F$16*List!$H1618)+Reference!F$17,0)</f>
        <v>2171</v>
      </c>
      <c r="N1618" s="35">
        <f>ROUND((Reference!G$16*List!$H1618)+Reference!G$17,0)</f>
        <v>2458</v>
      </c>
      <c r="O1618" s="35">
        <f>ROUND((Reference!H$16*List!$H1618)+Reference!H$17,0)</f>
        <v>2552</v>
      </c>
      <c r="P1618" s="35">
        <f>ROUND((Reference!I$16*List!$H1618)+Reference!I$17,0)</f>
        <v>2652</v>
      </c>
      <c r="Q1618" s="35">
        <f>ROUND((Reference!J$16*List!$H1618)+Reference!J$17,0)</f>
        <v>3071</v>
      </c>
      <c r="R1618" s="35">
        <f>ROUND((Reference!K$16*List!$H1618)+Reference!K$17,0)</f>
        <v>3168</v>
      </c>
      <c r="S1618" s="35">
        <f>ROUND((Reference!L$16*List!$H1618)+Reference!L$17,0)</f>
        <v>3418</v>
      </c>
      <c r="T1618" s="35">
        <f>ROUND((Reference!M$16*List!$H1618)+Reference!M$17,0)</f>
        <v>4082</v>
      </c>
      <c r="U1618" s="35">
        <f>ROUND((Reference!N$16*List!$H1618)+Reference!N$17,0)</f>
        <v>16472</v>
      </c>
      <c r="V1618" s="36">
        <f>ROUND((Reference!O$16*List!$H1618)+Reference!O$17,0)</f>
        <v>612</v>
      </c>
      <c r="W1618" s="36">
        <f>ROUND((Reference!P$16*List!$H1618)+Reference!P$17,0)</f>
        <v>863</v>
      </c>
      <c r="X1618" s="36">
        <f>ROUND((Reference!Q$16*List!$H1618)+Reference!Q$17,0)</f>
        <v>431</v>
      </c>
      <c r="Y1618" s="37"/>
      <c r="Z1618" s="4" t="str">
        <f t="shared" si="51"/>
        <v>SALINE, Missouri</v>
      </c>
      <c r="AA1618" s="50" t="s">
        <v>732</v>
      </c>
      <c r="AB1618" s="38" t="s">
        <v>54</v>
      </c>
      <c r="AC1618" s="43" t="s">
        <v>4520</v>
      </c>
      <c r="AD1618" s="45"/>
      <c r="AE1618">
        <f t="shared" si="52"/>
        <v>0.78650000000000009</v>
      </c>
    </row>
    <row r="1619" spans="1:31" x14ac:dyDescent="0.35">
      <c r="A1619" s="28" t="s">
        <v>4745</v>
      </c>
      <c r="B1619" s="48" t="s">
        <v>4746</v>
      </c>
      <c r="C1619" s="51">
        <v>99926</v>
      </c>
      <c r="D1619" s="30" t="s">
        <v>156</v>
      </c>
      <c r="E1619" s="38" t="s">
        <v>2422</v>
      </c>
      <c r="F1619" s="55" t="s">
        <v>4520</v>
      </c>
      <c r="G1619" s="33" t="s">
        <v>64</v>
      </c>
      <c r="H1619" s="52">
        <v>0.78650000000000009</v>
      </c>
      <c r="I1619" s="35">
        <f>ROUND((Reference!B$16*List!$H1619)+Reference!B$17,0)</f>
        <v>943</v>
      </c>
      <c r="J1619" s="35">
        <f>ROUND((Reference!C$16*List!$H1619)+Reference!C$17,0)</f>
        <v>1407</v>
      </c>
      <c r="K1619" s="35">
        <f>ROUND((Reference!D$16*List!$H1619)+Reference!D$17,0)</f>
        <v>1686</v>
      </c>
      <c r="L1619" s="35">
        <f>ROUND((Reference!E$16*List!$H1619)+Reference!E$17,0)</f>
        <v>2084</v>
      </c>
      <c r="M1619" s="35">
        <f>ROUND((Reference!F$16*List!$H1619)+Reference!F$17,0)</f>
        <v>2171</v>
      </c>
      <c r="N1619" s="35">
        <f>ROUND((Reference!G$16*List!$H1619)+Reference!G$17,0)</f>
        <v>2458</v>
      </c>
      <c r="O1619" s="35">
        <f>ROUND((Reference!H$16*List!$H1619)+Reference!H$17,0)</f>
        <v>2552</v>
      </c>
      <c r="P1619" s="35">
        <f>ROUND((Reference!I$16*List!$H1619)+Reference!I$17,0)</f>
        <v>2652</v>
      </c>
      <c r="Q1619" s="35">
        <f>ROUND((Reference!J$16*List!$H1619)+Reference!J$17,0)</f>
        <v>3071</v>
      </c>
      <c r="R1619" s="35">
        <f>ROUND((Reference!K$16*List!$H1619)+Reference!K$17,0)</f>
        <v>3168</v>
      </c>
      <c r="S1619" s="35">
        <f>ROUND((Reference!L$16*List!$H1619)+Reference!L$17,0)</f>
        <v>3418</v>
      </c>
      <c r="T1619" s="35">
        <f>ROUND((Reference!M$16*List!$H1619)+Reference!M$17,0)</f>
        <v>4082</v>
      </c>
      <c r="U1619" s="35">
        <f>ROUND((Reference!N$16*List!$H1619)+Reference!N$17,0)</f>
        <v>16472</v>
      </c>
      <c r="V1619" s="36">
        <f>ROUND((Reference!O$16*List!$H1619)+Reference!O$17,0)</f>
        <v>612</v>
      </c>
      <c r="W1619" s="36">
        <f>ROUND((Reference!P$16*List!$H1619)+Reference!P$17,0)</f>
        <v>863</v>
      </c>
      <c r="X1619" s="36">
        <f>ROUND((Reference!Q$16*List!$H1619)+Reference!Q$17,0)</f>
        <v>431</v>
      </c>
      <c r="Y1619" s="37"/>
      <c r="Z1619" s="4" t="str">
        <f t="shared" si="51"/>
        <v>SCHUYLER, Missouri</v>
      </c>
      <c r="AA1619" s="50" t="s">
        <v>2422</v>
      </c>
      <c r="AB1619" s="38" t="s">
        <v>54</v>
      </c>
      <c r="AC1619" s="43" t="s">
        <v>4520</v>
      </c>
      <c r="AD1619" s="45"/>
      <c r="AE1619">
        <f t="shared" si="52"/>
        <v>0.78650000000000009</v>
      </c>
    </row>
    <row r="1620" spans="1:31" x14ac:dyDescent="0.35">
      <c r="A1620" s="28" t="s">
        <v>4747</v>
      </c>
      <c r="B1620" s="48" t="s">
        <v>4748</v>
      </c>
      <c r="C1620" s="49">
        <v>99926</v>
      </c>
      <c r="D1620" s="30" t="s">
        <v>156</v>
      </c>
      <c r="E1620" s="50" t="s">
        <v>4749</v>
      </c>
      <c r="F1620" s="55" t="s">
        <v>4520</v>
      </c>
      <c r="G1620" s="33" t="s">
        <v>64</v>
      </c>
      <c r="H1620" s="34">
        <v>0.78650000000000009</v>
      </c>
      <c r="I1620" s="35">
        <f>ROUND((Reference!B$16*List!$H1620)+Reference!B$17,0)</f>
        <v>943</v>
      </c>
      <c r="J1620" s="35">
        <f>ROUND((Reference!C$16*List!$H1620)+Reference!C$17,0)</f>
        <v>1407</v>
      </c>
      <c r="K1620" s="35">
        <f>ROUND((Reference!D$16*List!$H1620)+Reference!D$17,0)</f>
        <v>1686</v>
      </c>
      <c r="L1620" s="35">
        <f>ROUND((Reference!E$16*List!$H1620)+Reference!E$17,0)</f>
        <v>2084</v>
      </c>
      <c r="M1620" s="35">
        <f>ROUND((Reference!F$16*List!$H1620)+Reference!F$17,0)</f>
        <v>2171</v>
      </c>
      <c r="N1620" s="35">
        <f>ROUND((Reference!G$16*List!$H1620)+Reference!G$17,0)</f>
        <v>2458</v>
      </c>
      <c r="O1620" s="35">
        <f>ROUND((Reference!H$16*List!$H1620)+Reference!H$17,0)</f>
        <v>2552</v>
      </c>
      <c r="P1620" s="35">
        <f>ROUND((Reference!I$16*List!$H1620)+Reference!I$17,0)</f>
        <v>2652</v>
      </c>
      <c r="Q1620" s="35">
        <f>ROUND((Reference!J$16*List!$H1620)+Reference!J$17,0)</f>
        <v>3071</v>
      </c>
      <c r="R1620" s="35">
        <f>ROUND((Reference!K$16*List!$H1620)+Reference!K$17,0)</f>
        <v>3168</v>
      </c>
      <c r="S1620" s="35">
        <f>ROUND((Reference!L$16*List!$H1620)+Reference!L$17,0)</f>
        <v>3418</v>
      </c>
      <c r="T1620" s="35">
        <f>ROUND((Reference!M$16*List!$H1620)+Reference!M$17,0)</f>
        <v>4082</v>
      </c>
      <c r="U1620" s="35">
        <f>ROUND((Reference!N$16*List!$H1620)+Reference!N$17,0)</f>
        <v>16472</v>
      </c>
      <c r="V1620" s="36">
        <f>ROUND((Reference!O$16*List!$H1620)+Reference!O$17,0)</f>
        <v>612</v>
      </c>
      <c r="W1620" s="36">
        <f>ROUND((Reference!P$16*List!$H1620)+Reference!P$17,0)</f>
        <v>863</v>
      </c>
      <c r="X1620" s="36">
        <f>ROUND((Reference!Q$16*List!$H1620)+Reference!Q$17,0)</f>
        <v>431</v>
      </c>
      <c r="Y1620" s="37"/>
      <c r="Z1620" s="4" t="str">
        <f t="shared" si="51"/>
        <v>SCOTLAND, Missouri</v>
      </c>
      <c r="AA1620" s="38" t="s">
        <v>4749</v>
      </c>
      <c r="AB1620" s="38" t="s">
        <v>54</v>
      </c>
      <c r="AC1620" s="32" t="s">
        <v>4520</v>
      </c>
      <c r="AD1620" s="39"/>
      <c r="AE1620">
        <f t="shared" si="52"/>
        <v>0.78650000000000009</v>
      </c>
    </row>
    <row r="1621" spans="1:31" x14ac:dyDescent="0.35">
      <c r="A1621" s="28" t="s">
        <v>4750</v>
      </c>
      <c r="B1621" s="48" t="s">
        <v>4751</v>
      </c>
      <c r="C1621" s="49">
        <v>99926</v>
      </c>
      <c r="D1621" s="30" t="s">
        <v>156</v>
      </c>
      <c r="E1621" s="50" t="s">
        <v>736</v>
      </c>
      <c r="F1621" s="55" t="s">
        <v>4520</v>
      </c>
      <c r="G1621" s="33" t="s">
        <v>64</v>
      </c>
      <c r="H1621" s="34">
        <v>0.78650000000000009</v>
      </c>
      <c r="I1621" s="35">
        <f>ROUND((Reference!B$16*List!$H1621)+Reference!B$17,0)</f>
        <v>943</v>
      </c>
      <c r="J1621" s="35">
        <f>ROUND((Reference!C$16*List!$H1621)+Reference!C$17,0)</f>
        <v>1407</v>
      </c>
      <c r="K1621" s="35">
        <f>ROUND((Reference!D$16*List!$H1621)+Reference!D$17,0)</f>
        <v>1686</v>
      </c>
      <c r="L1621" s="35">
        <f>ROUND((Reference!E$16*List!$H1621)+Reference!E$17,0)</f>
        <v>2084</v>
      </c>
      <c r="M1621" s="35">
        <f>ROUND((Reference!F$16*List!$H1621)+Reference!F$17,0)</f>
        <v>2171</v>
      </c>
      <c r="N1621" s="35">
        <f>ROUND((Reference!G$16*List!$H1621)+Reference!G$17,0)</f>
        <v>2458</v>
      </c>
      <c r="O1621" s="35">
        <f>ROUND((Reference!H$16*List!$H1621)+Reference!H$17,0)</f>
        <v>2552</v>
      </c>
      <c r="P1621" s="35">
        <f>ROUND((Reference!I$16*List!$H1621)+Reference!I$17,0)</f>
        <v>2652</v>
      </c>
      <c r="Q1621" s="35">
        <f>ROUND((Reference!J$16*List!$H1621)+Reference!J$17,0)</f>
        <v>3071</v>
      </c>
      <c r="R1621" s="35">
        <f>ROUND((Reference!K$16*List!$H1621)+Reference!K$17,0)</f>
        <v>3168</v>
      </c>
      <c r="S1621" s="35">
        <f>ROUND((Reference!L$16*List!$H1621)+Reference!L$17,0)</f>
        <v>3418</v>
      </c>
      <c r="T1621" s="35">
        <f>ROUND((Reference!M$16*List!$H1621)+Reference!M$17,0)</f>
        <v>4082</v>
      </c>
      <c r="U1621" s="35">
        <f>ROUND((Reference!N$16*List!$H1621)+Reference!N$17,0)</f>
        <v>16472</v>
      </c>
      <c r="V1621" s="36">
        <f>ROUND((Reference!O$16*List!$H1621)+Reference!O$17,0)</f>
        <v>612</v>
      </c>
      <c r="W1621" s="36">
        <f>ROUND((Reference!P$16*List!$H1621)+Reference!P$17,0)</f>
        <v>863</v>
      </c>
      <c r="X1621" s="36">
        <f>ROUND((Reference!Q$16*List!$H1621)+Reference!Q$17,0)</f>
        <v>431</v>
      </c>
      <c r="Y1621" s="37"/>
      <c r="Z1621" s="4" t="str">
        <f t="shared" si="51"/>
        <v>SCOTT, Missouri</v>
      </c>
      <c r="AA1621" s="38" t="s">
        <v>736</v>
      </c>
      <c r="AB1621" s="38" t="s">
        <v>54</v>
      </c>
      <c r="AC1621" s="32" t="s">
        <v>4520</v>
      </c>
      <c r="AD1621" s="39"/>
      <c r="AE1621">
        <f t="shared" si="52"/>
        <v>0.78650000000000009</v>
      </c>
    </row>
    <row r="1622" spans="1:31" x14ac:dyDescent="0.35">
      <c r="A1622" s="28" t="s">
        <v>4752</v>
      </c>
      <c r="B1622" s="48" t="s">
        <v>4753</v>
      </c>
      <c r="C1622" s="49">
        <v>99926</v>
      </c>
      <c r="D1622" s="30" t="s">
        <v>156</v>
      </c>
      <c r="E1622" s="50" t="s">
        <v>4754</v>
      </c>
      <c r="F1622" s="55" t="s">
        <v>4520</v>
      </c>
      <c r="G1622" s="33" t="s">
        <v>64</v>
      </c>
      <c r="H1622" s="52">
        <v>0.78650000000000009</v>
      </c>
      <c r="I1622" s="35">
        <f>ROUND((Reference!B$16*List!$H1622)+Reference!B$17,0)</f>
        <v>943</v>
      </c>
      <c r="J1622" s="35">
        <f>ROUND((Reference!C$16*List!$H1622)+Reference!C$17,0)</f>
        <v>1407</v>
      </c>
      <c r="K1622" s="35">
        <f>ROUND((Reference!D$16*List!$H1622)+Reference!D$17,0)</f>
        <v>1686</v>
      </c>
      <c r="L1622" s="35">
        <f>ROUND((Reference!E$16*List!$H1622)+Reference!E$17,0)</f>
        <v>2084</v>
      </c>
      <c r="M1622" s="35">
        <f>ROUND((Reference!F$16*List!$H1622)+Reference!F$17,0)</f>
        <v>2171</v>
      </c>
      <c r="N1622" s="35">
        <f>ROUND((Reference!G$16*List!$H1622)+Reference!G$17,0)</f>
        <v>2458</v>
      </c>
      <c r="O1622" s="35">
        <f>ROUND((Reference!H$16*List!$H1622)+Reference!H$17,0)</f>
        <v>2552</v>
      </c>
      <c r="P1622" s="35">
        <f>ROUND((Reference!I$16*List!$H1622)+Reference!I$17,0)</f>
        <v>2652</v>
      </c>
      <c r="Q1622" s="35">
        <f>ROUND((Reference!J$16*List!$H1622)+Reference!J$17,0)</f>
        <v>3071</v>
      </c>
      <c r="R1622" s="35">
        <f>ROUND((Reference!K$16*List!$H1622)+Reference!K$17,0)</f>
        <v>3168</v>
      </c>
      <c r="S1622" s="35">
        <f>ROUND((Reference!L$16*List!$H1622)+Reference!L$17,0)</f>
        <v>3418</v>
      </c>
      <c r="T1622" s="35">
        <f>ROUND((Reference!M$16*List!$H1622)+Reference!M$17,0)</f>
        <v>4082</v>
      </c>
      <c r="U1622" s="35">
        <f>ROUND((Reference!N$16*List!$H1622)+Reference!N$17,0)</f>
        <v>16472</v>
      </c>
      <c r="V1622" s="36">
        <f>ROUND((Reference!O$16*List!$H1622)+Reference!O$17,0)</f>
        <v>612</v>
      </c>
      <c r="W1622" s="36">
        <f>ROUND((Reference!P$16*List!$H1622)+Reference!P$17,0)</f>
        <v>863</v>
      </c>
      <c r="X1622" s="36">
        <f>ROUND((Reference!Q$16*List!$H1622)+Reference!Q$17,0)</f>
        <v>431</v>
      </c>
      <c r="Y1622" s="37"/>
      <c r="Z1622" s="4" t="str">
        <f t="shared" si="51"/>
        <v>SHANNON, Missouri</v>
      </c>
      <c r="AA1622" s="50" t="s">
        <v>4754</v>
      </c>
      <c r="AB1622" s="38" t="s">
        <v>54</v>
      </c>
      <c r="AC1622" s="43" t="s">
        <v>4520</v>
      </c>
      <c r="AD1622" s="45"/>
      <c r="AE1622">
        <f t="shared" si="52"/>
        <v>0.78650000000000009</v>
      </c>
    </row>
    <row r="1623" spans="1:31" x14ac:dyDescent="0.35">
      <c r="A1623" s="28" t="s">
        <v>4755</v>
      </c>
      <c r="B1623" s="48" t="s">
        <v>4756</v>
      </c>
      <c r="C1623" s="49">
        <v>99926</v>
      </c>
      <c r="D1623" s="30" t="s">
        <v>156</v>
      </c>
      <c r="E1623" s="50" t="s">
        <v>299</v>
      </c>
      <c r="F1623" s="55" t="s">
        <v>4520</v>
      </c>
      <c r="G1623" s="33" t="s">
        <v>64</v>
      </c>
      <c r="H1623" s="52">
        <v>0.78650000000000009</v>
      </c>
      <c r="I1623" s="35">
        <f>ROUND((Reference!B$16*List!$H1623)+Reference!B$17,0)</f>
        <v>943</v>
      </c>
      <c r="J1623" s="35">
        <f>ROUND((Reference!C$16*List!$H1623)+Reference!C$17,0)</f>
        <v>1407</v>
      </c>
      <c r="K1623" s="35">
        <f>ROUND((Reference!D$16*List!$H1623)+Reference!D$17,0)</f>
        <v>1686</v>
      </c>
      <c r="L1623" s="35">
        <f>ROUND((Reference!E$16*List!$H1623)+Reference!E$17,0)</f>
        <v>2084</v>
      </c>
      <c r="M1623" s="35">
        <f>ROUND((Reference!F$16*List!$H1623)+Reference!F$17,0)</f>
        <v>2171</v>
      </c>
      <c r="N1623" s="35">
        <f>ROUND((Reference!G$16*List!$H1623)+Reference!G$17,0)</f>
        <v>2458</v>
      </c>
      <c r="O1623" s="35">
        <f>ROUND((Reference!H$16*List!$H1623)+Reference!H$17,0)</f>
        <v>2552</v>
      </c>
      <c r="P1623" s="35">
        <f>ROUND((Reference!I$16*List!$H1623)+Reference!I$17,0)</f>
        <v>2652</v>
      </c>
      <c r="Q1623" s="35">
        <f>ROUND((Reference!J$16*List!$H1623)+Reference!J$17,0)</f>
        <v>3071</v>
      </c>
      <c r="R1623" s="35">
        <f>ROUND((Reference!K$16*List!$H1623)+Reference!K$17,0)</f>
        <v>3168</v>
      </c>
      <c r="S1623" s="35">
        <f>ROUND((Reference!L$16*List!$H1623)+Reference!L$17,0)</f>
        <v>3418</v>
      </c>
      <c r="T1623" s="35">
        <f>ROUND((Reference!M$16*List!$H1623)+Reference!M$17,0)</f>
        <v>4082</v>
      </c>
      <c r="U1623" s="35">
        <f>ROUND((Reference!N$16*List!$H1623)+Reference!N$17,0)</f>
        <v>16472</v>
      </c>
      <c r="V1623" s="36">
        <f>ROUND((Reference!O$16*List!$H1623)+Reference!O$17,0)</f>
        <v>612</v>
      </c>
      <c r="W1623" s="36">
        <f>ROUND((Reference!P$16*List!$H1623)+Reference!P$17,0)</f>
        <v>863</v>
      </c>
      <c r="X1623" s="36">
        <f>ROUND((Reference!Q$16*List!$H1623)+Reference!Q$17,0)</f>
        <v>431</v>
      </c>
      <c r="Y1623" s="37"/>
      <c r="Z1623" s="4" t="str">
        <f t="shared" si="51"/>
        <v>SHELBY, Missouri</v>
      </c>
      <c r="AA1623" s="50" t="s">
        <v>299</v>
      </c>
      <c r="AB1623" s="38" t="s">
        <v>54</v>
      </c>
      <c r="AC1623" s="43" t="s">
        <v>4520</v>
      </c>
      <c r="AD1623" s="45"/>
      <c r="AE1623">
        <f t="shared" si="52"/>
        <v>0.78650000000000009</v>
      </c>
    </row>
    <row r="1624" spans="1:31" x14ac:dyDescent="0.35">
      <c r="A1624" s="28" t="s">
        <v>4757</v>
      </c>
      <c r="B1624" s="48" t="s">
        <v>4758</v>
      </c>
      <c r="C1624" s="49">
        <v>99926</v>
      </c>
      <c r="D1624" s="30" t="s">
        <v>156</v>
      </c>
      <c r="E1624" s="50" t="s">
        <v>4759</v>
      </c>
      <c r="F1624" s="55" t="s">
        <v>4520</v>
      </c>
      <c r="G1624" s="33" t="s">
        <v>64</v>
      </c>
      <c r="H1624" s="52">
        <v>0.78650000000000009</v>
      </c>
      <c r="I1624" s="35">
        <f>ROUND((Reference!B$16*List!$H1624)+Reference!B$17,0)</f>
        <v>943</v>
      </c>
      <c r="J1624" s="35">
        <f>ROUND((Reference!C$16*List!$H1624)+Reference!C$17,0)</f>
        <v>1407</v>
      </c>
      <c r="K1624" s="35">
        <f>ROUND((Reference!D$16*List!$H1624)+Reference!D$17,0)</f>
        <v>1686</v>
      </c>
      <c r="L1624" s="35">
        <f>ROUND((Reference!E$16*List!$H1624)+Reference!E$17,0)</f>
        <v>2084</v>
      </c>
      <c r="M1624" s="35">
        <f>ROUND((Reference!F$16*List!$H1624)+Reference!F$17,0)</f>
        <v>2171</v>
      </c>
      <c r="N1624" s="35">
        <f>ROUND((Reference!G$16*List!$H1624)+Reference!G$17,0)</f>
        <v>2458</v>
      </c>
      <c r="O1624" s="35">
        <f>ROUND((Reference!H$16*List!$H1624)+Reference!H$17,0)</f>
        <v>2552</v>
      </c>
      <c r="P1624" s="35">
        <f>ROUND((Reference!I$16*List!$H1624)+Reference!I$17,0)</f>
        <v>2652</v>
      </c>
      <c r="Q1624" s="35">
        <f>ROUND((Reference!J$16*List!$H1624)+Reference!J$17,0)</f>
        <v>3071</v>
      </c>
      <c r="R1624" s="35">
        <f>ROUND((Reference!K$16*List!$H1624)+Reference!K$17,0)</f>
        <v>3168</v>
      </c>
      <c r="S1624" s="35">
        <f>ROUND((Reference!L$16*List!$H1624)+Reference!L$17,0)</f>
        <v>3418</v>
      </c>
      <c r="T1624" s="35">
        <f>ROUND((Reference!M$16*List!$H1624)+Reference!M$17,0)</f>
        <v>4082</v>
      </c>
      <c r="U1624" s="35">
        <f>ROUND((Reference!N$16*List!$H1624)+Reference!N$17,0)</f>
        <v>16472</v>
      </c>
      <c r="V1624" s="36">
        <f>ROUND((Reference!O$16*List!$H1624)+Reference!O$17,0)</f>
        <v>612</v>
      </c>
      <c r="W1624" s="36">
        <f>ROUND((Reference!P$16*List!$H1624)+Reference!P$17,0)</f>
        <v>863</v>
      </c>
      <c r="X1624" s="36">
        <f>ROUND((Reference!Q$16*List!$H1624)+Reference!Q$17,0)</f>
        <v>431</v>
      </c>
      <c r="Y1624" s="37"/>
      <c r="Z1624" s="4" t="str">
        <f t="shared" si="51"/>
        <v>STODDARD, Missouri</v>
      </c>
      <c r="AA1624" s="50" t="s">
        <v>4759</v>
      </c>
      <c r="AB1624" s="38" t="s">
        <v>54</v>
      </c>
      <c r="AC1624" s="43" t="s">
        <v>4520</v>
      </c>
      <c r="AD1624" s="45"/>
      <c r="AE1624">
        <f t="shared" si="52"/>
        <v>0.78650000000000009</v>
      </c>
    </row>
    <row r="1625" spans="1:31" x14ac:dyDescent="0.35">
      <c r="A1625" s="28" t="s">
        <v>4760</v>
      </c>
      <c r="B1625" s="48" t="s">
        <v>4761</v>
      </c>
      <c r="C1625" s="49">
        <v>99926</v>
      </c>
      <c r="D1625" s="30" t="s">
        <v>156</v>
      </c>
      <c r="E1625" s="50" t="s">
        <v>753</v>
      </c>
      <c r="F1625" s="55" t="s">
        <v>4520</v>
      </c>
      <c r="G1625" s="33" t="s">
        <v>64</v>
      </c>
      <c r="H1625" s="52">
        <v>0.78650000000000009</v>
      </c>
      <c r="I1625" s="35">
        <f>ROUND((Reference!B$16*List!$H1625)+Reference!B$17,0)</f>
        <v>943</v>
      </c>
      <c r="J1625" s="35">
        <f>ROUND((Reference!C$16*List!$H1625)+Reference!C$17,0)</f>
        <v>1407</v>
      </c>
      <c r="K1625" s="35">
        <f>ROUND((Reference!D$16*List!$H1625)+Reference!D$17,0)</f>
        <v>1686</v>
      </c>
      <c r="L1625" s="35">
        <f>ROUND((Reference!E$16*List!$H1625)+Reference!E$17,0)</f>
        <v>2084</v>
      </c>
      <c r="M1625" s="35">
        <f>ROUND((Reference!F$16*List!$H1625)+Reference!F$17,0)</f>
        <v>2171</v>
      </c>
      <c r="N1625" s="35">
        <f>ROUND((Reference!G$16*List!$H1625)+Reference!G$17,0)</f>
        <v>2458</v>
      </c>
      <c r="O1625" s="35">
        <f>ROUND((Reference!H$16*List!$H1625)+Reference!H$17,0)</f>
        <v>2552</v>
      </c>
      <c r="P1625" s="35">
        <f>ROUND((Reference!I$16*List!$H1625)+Reference!I$17,0)</f>
        <v>2652</v>
      </c>
      <c r="Q1625" s="35">
        <f>ROUND((Reference!J$16*List!$H1625)+Reference!J$17,0)</f>
        <v>3071</v>
      </c>
      <c r="R1625" s="35">
        <f>ROUND((Reference!K$16*List!$H1625)+Reference!K$17,0)</f>
        <v>3168</v>
      </c>
      <c r="S1625" s="35">
        <f>ROUND((Reference!L$16*List!$H1625)+Reference!L$17,0)</f>
        <v>3418</v>
      </c>
      <c r="T1625" s="35">
        <f>ROUND((Reference!M$16*List!$H1625)+Reference!M$17,0)</f>
        <v>4082</v>
      </c>
      <c r="U1625" s="35">
        <f>ROUND((Reference!N$16*List!$H1625)+Reference!N$17,0)</f>
        <v>16472</v>
      </c>
      <c r="V1625" s="36">
        <f>ROUND((Reference!O$16*List!$H1625)+Reference!O$17,0)</f>
        <v>612</v>
      </c>
      <c r="W1625" s="36">
        <f>ROUND((Reference!P$16*List!$H1625)+Reference!P$17,0)</f>
        <v>863</v>
      </c>
      <c r="X1625" s="36">
        <f>ROUND((Reference!Q$16*List!$H1625)+Reference!Q$17,0)</f>
        <v>431</v>
      </c>
      <c r="Y1625" s="37"/>
      <c r="Z1625" s="4" t="str">
        <f t="shared" si="51"/>
        <v>STONE, Missouri</v>
      </c>
      <c r="AA1625" s="50" t="s">
        <v>753</v>
      </c>
      <c r="AB1625" s="38" t="s">
        <v>54</v>
      </c>
      <c r="AC1625" s="43" t="s">
        <v>4520</v>
      </c>
      <c r="AD1625" s="45"/>
      <c r="AE1625">
        <f t="shared" si="52"/>
        <v>0.78650000000000009</v>
      </c>
    </row>
    <row r="1626" spans="1:31" x14ac:dyDescent="0.35">
      <c r="A1626" s="28" t="s">
        <v>4762</v>
      </c>
      <c r="B1626" s="48" t="s">
        <v>4763</v>
      </c>
      <c r="C1626" s="49">
        <v>99926</v>
      </c>
      <c r="D1626" s="30" t="s">
        <v>156</v>
      </c>
      <c r="E1626" s="50" t="s">
        <v>2653</v>
      </c>
      <c r="F1626" s="55" t="s">
        <v>4520</v>
      </c>
      <c r="G1626" s="33" t="s">
        <v>64</v>
      </c>
      <c r="H1626" s="52">
        <v>0.78650000000000009</v>
      </c>
      <c r="I1626" s="35">
        <f>ROUND((Reference!B$16*List!$H1626)+Reference!B$17,0)</f>
        <v>943</v>
      </c>
      <c r="J1626" s="35">
        <f>ROUND((Reference!C$16*List!$H1626)+Reference!C$17,0)</f>
        <v>1407</v>
      </c>
      <c r="K1626" s="35">
        <f>ROUND((Reference!D$16*List!$H1626)+Reference!D$17,0)</f>
        <v>1686</v>
      </c>
      <c r="L1626" s="35">
        <f>ROUND((Reference!E$16*List!$H1626)+Reference!E$17,0)</f>
        <v>2084</v>
      </c>
      <c r="M1626" s="35">
        <f>ROUND((Reference!F$16*List!$H1626)+Reference!F$17,0)</f>
        <v>2171</v>
      </c>
      <c r="N1626" s="35">
        <f>ROUND((Reference!G$16*List!$H1626)+Reference!G$17,0)</f>
        <v>2458</v>
      </c>
      <c r="O1626" s="35">
        <f>ROUND((Reference!H$16*List!$H1626)+Reference!H$17,0)</f>
        <v>2552</v>
      </c>
      <c r="P1626" s="35">
        <f>ROUND((Reference!I$16*List!$H1626)+Reference!I$17,0)</f>
        <v>2652</v>
      </c>
      <c r="Q1626" s="35">
        <f>ROUND((Reference!J$16*List!$H1626)+Reference!J$17,0)</f>
        <v>3071</v>
      </c>
      <c r="R1626" s="35">
        <f>ROUND((Reference!K$16*List!$H1626)+Reference!K$17,0)</f>
        <v>3168</v>
      </c>
      <c r="S1626" s="35">
        <f>ROUND((Reference!L$16*List!$H1626)+Reference!L$17,0)</f>
        <v>3418</v>
      </c>
      <c r="T1626" s="35">
        <f>ROUND((Reference!M$16*List!$H1626)+Reference!M$17,0)</f>
        <v>4082</v>
      </c>
      <c r="U1626" s="35">
        <f>ROUND((Reference!N$16*List!$H1626)+Reference!N$17,0)</f>
        <v>16472</v>
      </c>
      <c r="V1626" s="36">
        <f>ROUND((Reference!O$16*List!$H1626)+Reference!O$17,0)</f>
        <v>612</v>
      </c>
      <c r="W1626" s="36">
        <f>ROUND((Reference!P$16*List!$H1626)+Reference!P$17,0)</f>
        <v>863</v>
      </c>
      <c r="X1626" s="36">
        <f>ROUND((Reference!Q$16*List!$H1626)+Reference!Q$17,0)</f>
        <v>431</v>
      </c>
      <c r="Y1626" s="37"/>
      <c r="Z1626" s="4" t="str">
        <f t="shared" si="51"/>
        <v>SULLIVAN, Missouri</v>
      </c>
      <c r="AA1626" s="50" t="s">
        <v>2653</v>
      </c>
      <c r="AB1626" s="38" t="s">
        <v>54</v>
      </c>
      <c r="AC1626" s="43" t="s">
        <v>4520</v>
      </c>
      <c r="AD1626" s="45"/>
      <c r="AE1626">
        <f t="shared" si="52"/>
        <v>0.78650000000000009</v>
      </c>
    </row>
    <row r="1627" spans="1:31" x14ac:dyDescent="0.35">
      <c r="A1627" s="28" t="s">
        <v>4764</v>
      </c>
      <c r="B1627" s="48" t="s">
        <v>4765</v>
      </c>
      <c r="C1627" s="49">
        <v>99926</v>
      </c>
      <c r="D1627" s="30" t="s">
        <v>156</v>
      </c>
      <c r="E1627" s="50" t="s">
        <v>4766</v>
      </c>
      <c r="F1627" s="55" t="s">
        <v>4520</v>
      </c>
      <c r="G1627" s="33" t="s">
        <v>64</v>
      </c>
      <c r="H1627" s="52">
        <v>0.78650000000000009</v>
      </c>
      <c r="I1627" s="35">
        <f>ROUND((Reference!B$16*List!$H1627)+Reference!B$17,0)</f>
        <v>943</v>
      </c>
      <c r="J1627" s="35">
        <f>ROUND((Reference!C$16*List!$H1627)+Reference!C$17,0)</f>
        <v>1407</v>
      </c>
      <c r="K1627" s="35">
        <f>ROUND((Reference!D$16*List!$H1627)+Reference!D$17,0)</f>
        <v>1686</v>
      </c>
      <c r="L1627" s="35">
        <f>ROUND((Reference!E$16*List!$H1627)+Reference!E$17,0)</f>
        <v>2084</v>
      </c>
      <c r="M1627" s="35">
        <f>ROUND((Reference!F$16*List!$H1627)+Reference!F$17,0)</f>
        <v>2171</v>
      </c>
      <c r="N1627" s="35">
        <f>ROUND((Reference!G$16*List!$H1627)+Reference!G$17,0)</f>
        <v>2458</v>
      </c>
      <c r="O1627" s="35">
        <f>ROUND((Reference!H$16*List!$H1627)+Reference!H$17,0)</f>
        <v>2552</v>
      </c>
      <c r="P1627" s="35">
        <f>ROUND((Reference!I$16*List!$H1627)+Reference!I$17,0)</f>
        <v>2652</v>
      </c>
      <c r="Q1627" s="35">
        <f>ROUND((Reference!J$16*List!$H1627)+Reference!J$17,0)</f>
        <v>3071</v>
      </c>
      <c r="R1627" s="35">
        <f>ROUND((Reference!K$16*List!$H1627)+Reference!K$17,0)</f>
        <v>3168</v>
      </c>
      <c r="S1627" s="35">
        <f>ROUND((Reference!L$16*List!$H1627)+Reference!L$17,0)</f>
        <v>3418</v>
      </c>
      <c r="T1627" s="35">
        <f>ROUND((Reference!M$16*List!$H1627)+Reference!M$17,0)</f>
        <v>4082</v>
      </c>
      <c r="U1627" s="35">
        <f>ROUND((Reference!N$16*List!$H1627)+Reference!N$17,0)</f>
        <v>16472</v>
      </c>
      <c r="V1627" s="36">
        <f>ROUND((Reference!O$16*List!$H1627)+Reference!O$17,0)</f>
        <v>612</v>
      </c>
      <c r="W1627" s="36">
        <f>ROUND((Reference!P$16*List!$H1627)+Reference!P$17,0)</f>
        <v>863</v>
      </c>
      <c r="X1627" s="36">
        <f>ROUND((Reference!Q$16*List!$H1627)+Reference!Q$17,0)</f>
        <v>431</v>
      </c>
      <c r="Y1627" s="37"/>
      <c r="Z1627" s="4" t="str">
        <f t="shared" si="51"/>
        <v>TANEY, Missouri</v>
      </c>
      <c r="AA1627" s="50" t="s">
        <v>4766</v>
      </c>
      <c r="AB1627" s="38" t="s">
        <v>54</v>
      </c>
      <c r="AC1627" s="43" t="s">
        <v>4520</v>
      </c>
      <c r="AD1627" s="45"/>
      <c r="AE1627">
        <f t="shared" si="52"/>
        <v>0.78650000000000009</v>
      </c>
    </row>
    <row r="1628" spans="1:31" x14ac:dyDescent="0.35">
      <c r="A1628" s="28" t="s">
        <v>4767</v>
      </c>
      <c r="B1628" s="48" t="s">
        <v>4768</v>
      </c>
      <c r="C1628" s="49">
        <v>99926</v>
      </c>
      <c r="D1628" s="30" t="s">
        <v>156</v>
      </c>
      <c r="E1628" s="50" t="s">
        <v>238</v>
      </c>
      <c r="F1628" s="55" t="s">
        <v>4520</v>
      </c>
      <c r="G1628" s="33" t="s">
        <v>64</v>
      </c>
      <c r="H1628" s="52">
        <v>0.78650000000000009</v>
      </c>
      <c r="I1628" s="35">
        <f>ROUND((Reference!B$16*List!$H1628)+Reference!B$17,0)</f>
        <v>943</v>
      </c>
      <c r="J1628" s="35">
        <f>ROUND((Reference!C$16*List!$H1628)+Reference!C$17,0)</f>
        <v>1407</v>
      </c>
      <c r="K1628" s="35">
        <f>ROUND((Reference!D$16*List!$H1628)+Reference!D$17,0)</f>
        <v>1686</v>
      </c>
      <c r="L1628" s="35">
        <f>ROUND((Reference!E$16*List!$H1628)+Reference!E$17,0)</f>
        <v>2084</v>
      </c>
      <c r="M1628" s="35">
        <f>ROUND((Reference!F$16*List!$H1628)+Reference!F$17,0)</f>
        <v>2171</v>
      </c>
      <c r="N1628" s="35">
        <f>ROUND((Reference!G$16*List!$H1628)+Reference!G$17,0)</f>
        <v>2458</v>
      </c>
      <c r="O1628" s="35">
        <f>ROUND((Reference!H$16*List!$H1628)+Reference!H$17,0)</f>
        <v>2552</v>
      </c>
      <c r="P1628" s="35">
        <f>ROUND((Reference!I$16*List!$H1628)+Reference!I$17,0)</f>
        <v>2652</v>
      </c>
      <c r="Q1628" s="35">
        <f>ROUND((Reference!J$16*List!$H1628)+Reference!J$17,0)</f>
        <v>3071</v>
      </c>
      <c r="R1628" s="35">
        <f>ROUND((Reference!K$16*List!$H1628)+Reference!K$17,0)</f>
        <v>3168</v>
      </c>
      <c r="S1628" s="35">
        <f>ROUND((Reference!L$16*List!$H1628)+Reference!L$17,0)</f>
        <v>3418</v>
      </c>
      <c r="T1628" s="35">
        <f>ROUND((Reference!M$16*List!$H1628)+Reference!M$17,0)</f>
        <v>4082</v>
      </c>
      <c r="U1628" s="35">
        <f>ROUND((Reference!N$16*List!$H1628)+Reference!N$17,0)</f>
        <v>16472</v>
      </c>
      <c r="V1628" s="36">
        <f>ROUND((Reference!O$16*List!$H1628)+Reference!O$17,0)</f>
        <v>612</v>
      </c>
      <c r="W1628" s="36">
        <f>ROUND((Reference!P$16*List!$H1628)+Reference!P$17,0)</f>
        <v>863</v>
      </c>
      <c r="X1628" s="36">
        <f>ROUND((Reference!Q$16*List!$H1628)+Reference!Q$17,0)</f>
        <v>431</v>
      </c>
      <c r="Y1628" s="37"/>
      <c r="Z1628" s="4" t="str">
        <f t="shared" si="51"/>
        <v>TEXAS, Missouri</v>
      </c>
      <c r="AA1628" s="50" t="s">
        <v>238</v>
      </c>
      <c r="AB1628" s="38" t="s">
        <v>54</v>
      </c>
      <c r="AC1628" s="43" t="s">
        <v>4520</v>
      </c>
      <c r="AD1628" s="45"/>
      <c r="AE1628">
        <f t="shared" si="52"/>
        <v>0.78650000000000009</v>
      </c>
    </row>
    <row r="1629" spans="1:31" x14ac:dyDescent="0.35">
      <c r="A1629" s="28" t="s">
        <v>4077</v>
      </c>
      <c r="B1629" s="48" t="s">
        <v>4769</v>
      </c>
      <c r="C1629" s="49">
        <v>99926</v>
      </c>
      <c r="D1629" s="30" t="s">
        <v>156</v>
      </c>
      <c r="E1629" s="50" t="s">
        <v>3676</v>
      </c>
      <c r="F1629" s="55" t="s">
        <v>4520</v>
      </c>
      <c r="G1629" s="33" t="s">
        <v>64</v>
      </c>
      <c r="H1629" s="34">
        <v>0.78650000000000009</v>
      </c>
      <c r="I1629" s="35">
        <f>ROUND((Reference!B$16*List!$H1629)+Reference!B$17,0)</f>
        <v>943</v>
      </c>
      <c r="J1629" s="35">
        <f>ROUND((Reference!C$16*List!$H1629)+Reference!C$17,0)</f>
        <v>1407</v>
      </c>
      <c r="K1629" s="35">
        <f>ROUND((Reference!D$16*List!$H1629)+Reference!D$17,0)</f>
        <v>1686</v>
      </c>
      <c r="L1629" s="35">
        <f>ROUND((Reference!E$16*List!$H1629)+Reference!E$17,0)</f>
        <v>2084</v>
      </c>
      <c r="M1629" s="35">
        <f>ROUND((Reference!F$16*List!$H1629)+Reference!F$17,0)</f>
        <v>2171</v>
      </c>
      <c r="N1629" s="35">
        <f>ROUND((Reference!G$16*List!$H1629)+Reference!G$17,0)</f>
        <v>2458</v>
      </c>
      <c r="O1629" s="35">
        <f>ROUND((Reference!H$16*List!$H1629)+Reference!H$17,0)</f>
        <v>2552</v>
      </c>
      <c r="P1629" s="35">
        <f>ROUND((Reference!I$16*List!$H1629)+Reference!I$17,0)</f>
        <v>2652</v>
      </c>
      <c r="Q1629" s="35">
        <f>ROUND((Reference!J$16*List!$H1629)+Reference!J$17,0)</f>
        <v>3071</v>
      </c>
      <c r="R1629" s="35">
        <f>ROUND((Reference!K$16*List!$H1629)+Reference!K$17,0)</f>
        <v>3168</v>
      </c>
      <c r="S1629" s="35">
        <f>ROUND((Reference!L$16*List!$H1629)+Reference!L$17,0)</f>
        <v>3418</v>
      </c>
      <c r="T1629" s="35">
        <f>ROUND((Reference!M$16*List!$H1629)+Reference!M$17,0)</f>
        <v>4082</v>
      </c>
      <c r="U1629" s="35">
        <f>ROUND((Reference!N$16*List!$H1629)+Reference!N$17,0)</f>
        <v>16472</v>
      </c>
      <c r="V1629" s="36">
        <f>ROUND((Reference!O$16*List!$H1629)+Reference!O$17,0)</f>
        <v>612</v>
      </c>
      <c r="W1629" s="36">
        <f>ROUND((Reference!P$16*List!$H1629)+Reference!P$17,0)</f>
        <v>863</v>
      </c>
      <c r="X1629" s="36">
        <f>ROUND((Reference!Q$16*List!$H1629)+Reference!Q$17,0)</f>
        <v>431</v>
      </c>
      <c r="Y1629" s="37"/>
      <c r="Z1629" s="4" t="str">
        <f t="shared" si="51"/>
        <v>VERNON, Missouri</v>
      </c>
      <c r="AA1629" s="38" t="s">
        <v>3676</v>
      </c>
      <c r="AB1629" s="38" t="s">
        <v>54</v>
      </c>
      <c r="AC1629" s="32" t="s">
        <v>4520</v>
      </c>
      <c r="AD1629" s="39"/>
      <c r="AE1629">
        <f t="shared" si="52"/>
        <v>0.78650000000000009</v>
      </c>
    </row>
    <row r="1630" spans="1:31" x14ac:dyDescent="0.35">
      <c r="A1630" s="28" t="s">
        <v>4770</v>
      </c>
      <c r="B1630" s="48" t="s">
        <v>4771</v>
      </c>
      <c r="C1630" s="49">
        <v>41180</v>
      </c>
      <c r="D1630" s="30" t="s">
        <v>1516</v>
      </c>
      <c r="E1630" s="50" t="s">
        <v>2039</v>
      </c>
      <c r="F1630" s="55" t="s">
        <v>4520</v>
      </c>
      <c r="G1630" s="33" t="s">
        <v>53</v>
      </c>
      <c r="H1630" s="52">
        <v>0.95100000000000007</v>
      </c>
      <c r="I1630" s="35">
        <f>ROUND((Reference!B$16*List!$H1630)+Reference!B$17,0)</f>
        <v>1084</v>
      </c>
      <c r="J1630" s="35">
        <f>ROUND((Reference!C$16*List!$H1630)+Reference!C$17,0)</f>
        <v>1617</v>
      </c>
      <c r="K1630" s="35">
        <f>ROUND((Reference!D$16*List!$H1630)+Reference!D$17,0)</f>
        <v>1938</v>
      </c>
      <c r="L1630" s="35">
        <f>ROUND((Reference!E$16*List!$H1630)+Reference!E$17,0)</f>
        <v>2395</v>
      </c>
      <c r="M1630" s="35">
        <f>ROUND((Reference!F$16*List!$H1630)+Reference!F$17,0)</f>
        <v>2495</v>
      </c>
      <c r="N1630" s="35">
        <f>ROUND((Reference!G$16*List!$H1630)+Reference!G$17,0)</f>
        <v>2825</v>
      </c>
      <c r="O1630" s="35">
        <f>ROUND((Reference!H$16*List!$H1630)+Reference!H$17,0)</f>
        <v>2933</v>
      </c>
      <c r="P1630" s="35">
        <f>ROUND((Reference!I$16*List!$H1630)+Reference!I$17,0)</f>
        <v>3048</v>
      </c>
      <c r="Q1630" s="35">
        <f>ROUND((Reference!J$16*List!$H1630)+Reference!J$17,0)</f>
        <v>3530</v>
      </c>
      <c r="R1630" s="35">
        <f>ROUND((Reference!K$16*List!$H1630)+Reference!K$17,0)</f>
        <v>3641</v>
      </c>
      <c r="S1630" s="35">
        <f>ROUND((Reference!L$16*List!$H1630)+Reference!L$17,0)</f>
        <v>3929</v>
      </c>
      <c r="T1630" s="35">
        <f>ROUND((Reference!M$16*List!$H1630)+Reference!M$17,0)</f>
        <v>4693</v>
      </c>
      <c r="U1630" s="35">
        <f>ROUND((Reference!N$16*List!$H1630)+Reference!N$17,0)</f>
        <v>18934</v>
      </c>
      <c r="V1630" s="36">
        <f>ROUND((Reference!O$16*List!$H1630)+Reference!O$17,0)</f>
        <v>704</v>
      </c>
      <c r="W1630" s="36">
        <f>ROUND((Reference!P$16*List!$H1630)+Reference!P$17,0)</f>
        <v>992</v>
      </c>
      <c r="X1630" s="36">
        <f>ROUND((Reference!Q$16*List!$H1630)+Reference!Q$17,0)</f>
        <v>496</v>
      </c>
      <c r="Y1630" s="37"/>
      <c r="Z1630" s="4" t="str">
        <f t="shared" si="51"/>
        <v>WARREN, Missouri</v>
      </c>
      <c r="AA1630" s="50" t="s">
        <v>2039</v>
      </c>
      <c r="AB1630" s="38" t="s">
        <v>54</v>
      </c>
      <c r="AC1630" s="43" t="s">
        <v>4520</v>
      </c>
      <c r="AD1630" s="45"/>
      <c r="AE1630">
        <f t="shared" si="52"/>
        <v>0.95100000000000007</v>
      </c>
    </row>
    <row r="1631" spans="1:31" x14ac:dyDescent="0.35">
      <c r="A1631" s="28" t="s">
        <v>4772</v>
      </c>
      <c r="B1631" s="48" t="s">
        <v>4773</v>
      </c>
      <c r="C1631" s="51">
        <v>99926</v>
      </c>
      <c r="D1631" s="30" t="s">
        <v>156</v>
      </c>
      <c r="E1631" s="38" t="s">
        <v>259</v>
      </c>
      <c r="F1631" s="54" t="s">
        <v>4520</v>
      </c>
      <c r="G1631" s="33" t="s">
        <v>64</v>
      </c>
      <c r="H1631" s="52">
        <v>0.78650000000000009</v>
      </c>
      <c r="I1631" s="35">
        <f>ROUND((Reference!B$16*List!$H1631)+Reference!B$17,0)</f>
        <v>943</v>
      </c>
      <c r="J1631" s="35">
        <f>ROUND((Reference!C$16*List!$H1631)+Reference!C$17,0)</f>
        <v>1407</v>
      </c>
      <c r="K1631" s="35">
        <f>ROUND((Reference!D$16*List!$H1631)+Reference!D$17,0)</f>
        <v>1686</v>
      </c>
      <c r="L1631" s="35">
        <f>ROUND((Reference!E$16*List!$H1631)+Reference!E$17,0)</f>
        <v>2084</v>
      </c>
      <c r="M1631" s="35">
        <f>ROUND((Reference!F$16*List!$H1631)+Reference!F$17,0)</f>
        <v>2171</v>
      </c>
      <c r="N1631" s="35">
        <f>ROUND((Reference!G$16*List!$H1631)+Reference!G$17,0)</f>
        <v>2458</v>
      </c>
      <c r="O1631" s="35">
        <f>ROUND((Reference!H$16*List!$H1631)+Reference!H$17,0)</f>
        <v>2552</v>
      </c>
      <c r="P1631" s="35">
        <f>ROUND((Reference!I$16*List!$H1631)+Reference!I$17,0)</f>
        <v>2652</v>
      </c>
      <c r="Q1631" s="35">
        <f>ROUND((Reference!J$16*List!$H1631)+Reference!J$17,0)</f>
        <v>3071</v>
      </c>
      <c r="R1631" s="35">
        <f>ROUND((Reference!K$16*List!$H1631)+Reference!K$17,0)</f>
        <v>3168</v>
      </c>
      <c r="S1631" s="35">
        <f>ROUND((Reference!L$16*List!$H1631)+Reference!L$17,0)</f>
        <v>3418</v>
      </c>
      <c r="T1631" s="35">
        <f>ROUND((Reference!M$16*List!$H1631)+Reference!M$17,0)</f>
        <v>4082</v>
      </c>
      <c r="U1631" s="35">
        <f>ROUND((Reference!N$16*List!$H1631)+Reference!N$17,0)</f>
        <v>16472</v>
      </c>
      <c r="V1631" s="36">
        <f>ROUND((Reference!O$16*List!$H1631)+Reference!O$17,0)</f>
        <v>612</v>
      </c>
      <c r="W1631" s="36">
        <f>ROUND((Reference!P$16*List!$H1631)+Reference!P$17,0)</f>
        <v>863</v>
      </c>
      <c r="X1631" s="36">
        <f>ROUND((Reference!Q$16*List!$H1631)+Reference!Q$17,0)</f>
        <v>431</v>
      </c>
      <c r="Y1631" s="37"/>
      <c r="Z1631" s="4" t="str">
        <f t="shared" si="51"/>
        <v>WASHINGTON, Missouri</v>
      </c>
      <c r="AA1631" s="50" t="s">
        <v>259</v>
      </c>
      <c r="AB1631" s="38" t="s">
        <v>54</v>
      </c>
      <c r="AC1631" s="43" t="s">
        <v>4520</v>
      </c>
      <c r="AD1631" s="45"/>
      <c r="AE1631">
        <f t="shared" si="52"/>
        <v>0.78650000000000009</v>
      </c>
    </row>
    <row r="1632" spans="1:31" x14ac:dyDescent="0.35">
      <c r="A1632" s="28" t="s">
        <v>4774</v>
      </c>
      <c r="B1632" s="48" t="s">
        <v>4775</v>
      </c>
      <c r="C1632" s="49">
        <v>99926</v>
      </c>
      <c r="D1632" s="30" t="s">
        <v>156</v>
      </c>
      <c r="E1632" s="50" t="s">
        <v>2044</v>
      </c>
      <c r="F1632" s="55" t="s">
        <v>4520</v>
      </c>
      <c r="G1632" s="33" t="s">
        <v>64</v>
      </c>
      <c r="H1632" s="34">
        <v>0.78650000000000009</v>
      </c>
      <c r="I1632" s="35">
        <f>ROUND((Reference!B$16*List!$H1632)+Reference!B$17,0)</f>
        <v>943</v>
      </c>
      <c r="J1632" s="35">
        <f>ROUND((Reference!C$16*List!$H1632)+Reference!C$17,0)</f>
        <v>1407</v>
      </c>
      <c r="K1632" s="35">
        <f>ROUND((Reference!D$16*List!$H1632)+Reference!D$17,0)</f>
        <v>1686</v>
      </c>
      <c r="L1632" s="35">
        <f>ROUND((Reference!E$16*List!$H1632)+Reference!E$17,0)</f>
        <v>2084</v>
      </c>
      <c r="M1632" s="35">
        <f>ROUND((Reference!F$16*List!$H1632)+Reference!F$17,0)</f>
        <v>2171</v>
      </c>
      <c r="N1632" s="35">
        <f>ROUND((Reference!G$16*List!$H1632)+Reference!G$17,0)</f>
        <v>2458</v>
      </c>
      <c r="O1632" s="35">
        <f>ROUND((Reference!H$16*List!$H1632)+Reference!H$17,0)</f>
        <v>2552</v>
      </c>
      <c r="P1632" s="35">
        <f>ROUND((Reference!I$16*List!$H1632)+Reference!I$17,0)</f>
        <v>2652</v>
      </c>
      <c r="Q1632" s="35">
        <f>ROUND((Reference!J$16*List!$H1632)+Reference!J$17,0)</f>
        <v>3071</v>
      </c>
      <c r="R1632" s="35">
        <f>ROUND((Reference!K$16*List!$H1632)+Reference!K$17,0)</f>
        <v>3168</v>
      </c>
      <c r="S1632" s="35">
        <f>ROUND((Reference!L$16*List!$H1632)+Reference!L$17,0)</f>
        <v>3418</v>
      </c>
      <c r="T1632" s="35">
        <f>ROUND((Reference!M$16*List!$H1632)+Reference!M$17,0)</f>
        <v>4082</v>
      </c>
      <c r="U1632" s="35">
        <f>ROUND((Reference!N$16*List!$H1632)+Reference!N$17,0)</f>
        <v>16472</v>
      </c>
      <c r="V1632" s="36">
        <f>ROUND((Reference!O$16*List!$H1632)+Reference!O$17,0)</f>
        <v>612</v>
      </c>
      <c r="W1632" s="36">
        <f>ROUND((Reference!P$16*List!$H1632)+Reference!P$17,0)</f>
        <v>863</v>
      </c>
      <c r="X1632" s="36">
        <f>ROUND((Reference!Q$16*List!$H1632)+Reference!Q$17,0)</f>
        <v>431</v>
      </c>
      <c r="Y1632" s="37"/>
      <c r="Z1632" s="4" t="str">
        <f t="shared" si="51"/>
        <v>WAYNE, Missouri</v>
      </c>
      <c r="AA1632" s="38" t="s">
        <v>2044</v>
      </c>
      <c r="AB1632" s="38" t="s">
        <v>54</v>
      </c>
      <c r="AC1632" s="32" t="s">
        <v>4520</v>
      </c>
      <c r="AD1632" s="39"/>
      <c r="AE1632">
        <f t="shared" si="52"/>
        <v>0.78650000000000009</v>
      </c>
    </row>
    <row r="1633" spans="1:31" x14ac:dyDescent="0.35">
      <c r="A1633" s="28" t="s">
        <v>4776</v>
      </c>
      <c r="B1633" s="48" t="s">
        <v>4777</v>
      </c>
      <c r="C1633" s="49">
        <v>44180</v>
      </c>
      <c r="D1633" s="30" t="s">
        <v>1637</v>
      </c>
      <c r="E1633" s="50" t="s">
        <v>2047</v>
      </c>
      <c r="F1633" s="55" t="s">
        <v>4520</v>
      </c>
      <c r="G1633" s="33" t="s">
        <v>53</v>
      </c>
      <c r="H1633" s="52">
        <v>0.75680000000000003</v>
      </c>
      <c r="I1633" s="35">
        <f>ROUND((Reference!B$16*List!$H1633)+Reference!B$17,0)</f>
        <v>918</v>
      </c>
      <c r="J1633" s="35">
        <f>ROUND((Reference!C$16*List!$H1633)+Reference!C$17,0)</f>
        <v>1369</v>
      </c>
      <c r="K1633" s="35">
        <f>ROUND((Reference!D$16*List!$H1633)+Reference!D$17,0)</f>
        <v>1640</v>
      </c>
      <c r="L1633" s="35">
        <f>ROUND((Reference!E$16*List!$H1633)+Reference!E$17,0)</f>
        <v>2028</v>
      </c>
      <c r="M1633" s="35">
        <f>ROUND((Reference!F$16*List!$H1633)+Reference!F$17,0)</f>
        <v>2112</v>
      </c>
      <c r="N1633" s="35">
        <f>ROUND((Reference!G$16*List!$H1633)+Reference!G$17,0)</f>
        <v>2391</v>
      </c>
      <c r="O1633" s="35">
        <f>ROUND((Reference!H$16*List!$H1633)+Reference!H$17,0)</f>
        <v>2483</v>
      </c>
      <c r="P1633" s="35">
        <f>ROUND((Reference!I$16*List!$H1633)+Reference!I$17,0)</f>
        <v>2580</v>
      </c>
      <c r="Q1633" s="35">
        <f>ROUND((Reference!J$16*List!$H1633)+Reference!J$17,0)</f>
        <v>2988</v>
      </c>
      <c r="R1633" s="35">
        <f>ROUND((Reference!K$16*List!$H1633)+Reference!K$17,0)</f>
        <v>3082</v>
      </c>
      <c r="S1633" s="35">
        <f>ROUND((Reference!L$16*List!$H1633)+Reference!L$17,0)</f>
        <v>3326</v>
      </c>
      <c r="T1633" s="35">
        <f>ROUND((Reference!M$16*List!$H1633)+Reference!M$17,0)</f>
        <v>3972</v>
      </c>
      <c r="U1633" s="35">
        <f>ROUND((Reference!N$16*List!$H1633)+Reference!N$17,0)</f>
        <v>16027</v>
      </c>
      <c r="V1633" s="36">
        <f>ROUND((Reference!O$16*List!$H1633)+Reference!O$17,0)</f>
        <v>596</v>
      </c>
      <c r="W1633" s="36">
        <f>ROUND((Reference!P$16*List!$H1633)+Reference!P$17,0)</f>
        <v>840</v>
      </c>
      <c r="X1633" s="36">
        <f>ROUND((Reference!Q$16*List!$H1633)+Reference!Q$17,0)</f>
        <v>420</v>
      </c>
      <c r="Y1633" s="37"/>
      <c r="Z1633" s="4" t="str">
        <f t="shared" si="51"/>
        <v>WEBSTER, Missouri</v>
      </c>
      <c r="AA1633" s="50" t="s">
        <v>2047</v>
      </c>
      <c r="AB1633" s="38" t="s">
        <v>54</v>
      </c>
      <c r="AC1633" s="43" t="s">
        <v>4520</v>
      </c>
      <c r="AD1633" s="45"/>
      <c r="AE1633">
        <f t="shared" si="52"/>
        <v>0.75680000000000003</v>
      </c>
    </row>
    <row r="1634" spans="1:31" x14ac:dyDescent="0.35">
      <c r="A1634" s="28" t="s">
        <v>4778</v>
      </c>
      <c r="B1634" s="48" t="s">
        <v>4779</v>
      </c>
      <c r="C1634" s="49">
        <v>99926</v>
      </c>
      <c r="D1634" s="30" t="s">
        <v>156</v>
      </c>
      <c r="E1634" s="50" t="s">
        <v>2066</v>
      </c>
      <c r="F1634" s="54" t="s">
        <v>4520</v>
      </c>
      <c r="G1634" s="33" t="s">
        <v>64</v>
      </c>
      <c r="H1634" s="52">
        <v>0.78650000000000009</v>
      </c>
      <c r="I1634" s="35">
        <f>ROUND((Reference!B$16*List!$H1634)+Reference!B$17,0)</f>
        <v>943</v>
      </c>
      <c r="J1634" s="35">
        <f>ROUND((Reference!C$16*List!$H1634)+Reference!C$17,0)</f>
        <v>1407</v>
      </c>
      <c r="K1634" s="35">
        <f>ROUND((Reference!D$16*List!$H1634)+Reference!D$17,0)</f>
        <v>1686</v>
      </c>
      <c r="L1634" s="35">
        <f>ROUND((Reference!E$16*List!$H1634)+Reference!E$17,0)</f>
        <v>2084</v>
      </c>
      <c r="M1634" s="35">
        <f>ROUND((Reference!F$16*List!$H1634)+Reference!F$17,0)</f>
        <v>2171</v>
      </c>
      <c r="N1634" s="35">
        <f>ROUND((Reference!G$16*List!$H1634)+Reference!G$17,0)</f>
        <v>2458</v>
      </c>
      <c r="O1634" s="35">
        <f>ROUND((Reference!H$16*List!$H1634)+Reference!H$17,0)</f>
        <v>2552</v>
      </c>
      <c r="P1634" s="35">
        <f>ROUND((Reference!I$16*List!$H1634)+Reference!I$17,0)</f>
        <v>2652</v>
      </c>
      <c r="Q1634" s="35">
        <f>ROUND((Reference!J$16*List!$H1634)+Reference!J$17,0)</f>
        <v>3071</v>
      </c>
      <c r="R1634" s="35">
        <f>ROUND((Reference!K$16*List!$H1634)+Reference!K$17,0)</f>
        <v>3168</v>
      </c>
      <c r="S1634" s="35">
        <f>ROUND((Reference!L$16*List!$H1634)+Reference!L$17,0)</f>
        <v>3418</v>
      </c>
      <c r="T1634" s="35">
        <f>ROUND((Reference!M$16*List!$H1634)+Reference!M$17,0)</f>
        <v>4082</v>
      </c>
      <c r="U1634" s="35">
        <f>ROUND((Reference!N$16*List!$H1634)+Reference!N$17,0)</f>
        <v>16472</v>
      </c>
      <c r="V1634" s="36">
        <f>ROUND((Reference!O$16*List!$H1634)+Reference!O$17,0)</f>
        <v>612</v>
      </c>
      <c r="W1634" s="36">
        <f>ROUND((Reference!P$16*List!$H1634)+Reference!P$17,0)</f>
        <v>863</v>
      </c>
      <c r="X1634" s="36">
        <f>ROUND((Reference!Q$16*List!$H1634)+Reference!Q$17,0)</f>
        <v>431</v>
      </c>
      <c r="Y1634" s="37"/>
      <c r="Z1634" s="4" t="str">
        <f t="shared" si="51"/>
        <v>WORTH, Missouri</v>
      </c>
      <c r="AA1634" s="50" t="s">
        <v>2066</v>
      </c>
      <c r="AB1634" s="38" t="s">
        <v>54</v>
      </c>
      <c r="AC1634" s="43" t="s">
        <v>4520</v>
      </c>
      <c r="AD1634" s="45"/>
      <c r="AE1634">
        <f t="shared" si="52"/>
        <v>0.78650000000000009</v>
      </c>
    </row>
    <row r="1635" spans="1:31" x14ac:dyDescent="0.35">
      <c r="A1635" s="28" t="s">
        <v>4780</v>
      </c>
      <c r="B1635" s="48" t="s">
        <v>4781</v>
      </c>
      <c r="C1635" s="49">
        <v>99926</v>
      </c>
      <c r="D1635" s="30" t="s">
        <v>156</v>
      </c>
      <c r="E1635" s="50" t="s">
        <v>2937</v>
      </c>
      <c r="F1635" s="55" t="s">
        <v>4520</v>
      </c>
      <c r="G1635" s="33" t="s">
        <v>64</v>
      </c>
      <c r="H1635" s="52">
        <v>0.78650000000000009</v>
      </c>
      <c r="I1635" s="35">
        <f>ROUND((Reference!B$16*List!$H1635)+Reference!B$17,0)</f>
        <v>943</v>
      </c>
      <c r="J1635" s="35">
        <f>ROUND((Reference!C$16*List!$H1635)+Reference!C$17,0)</f>
        <v>1407</v>
      </c>
      <c r="K1635" s="35">
        <f>ROUND((Reference!D$16*List!$H1635)+Reference!D$17,0)</f>
        <v>1686</v>
      </c>
      <c r="L1635" s="35">
        <f>ROUND((Reference!E$16*List!$H1635)+Reference!E$17,0)</f>
        <v>2084</v>
      </c>
      <c r="M1635" s="35">
        <f>ROUND((Reference!F$16*List!$H1635)+Reference!F$17,0)</f>
        <v>2171</v>
      </c>
      <c r="N1635" s="35">
        <f>ROUND((Reference!G$16*List!$H1635)+Reference!G$17,0)</f>
        <v>2458</v>
      </c>
      <c r="O1635" s="35">
        <f>ROUND((Reference!H$16*List!$H1635)+Reference!H$17,0)</f>
        <v>2552</v>
      </c>
      <c r="P1635" s="35">
        <f>ROUND((Reference!I$16*List!$H1635)+Reference!I$17,0)</f>
        <v>2652</v>
      </c>
      <c r="Q1635" s="35">
        <f>ROUND((Reference!J$16*List!$H1635)+Reference!J$17,0)</f>
        <v>3071</v>
      </c>
      <c r="R1635" s="35">
        <f>ROUND((Reference!K$16*List!$H1635)+Reference!K$17,0)</f>
        <v>3168</v>
      </c>
      <c r="S1635" s="35">
        <f>ROUND((Reference!L$16*List!$H1635)+Reference!L$17,0)</f>
        <v>3418</v>
      </c>
      <c r="T1635" s="35">
        <f>ROUND((Reference!M$16*List!$H1635)+Reference!M$17,0)</f>
        <v>4082</v>
      </c>
      <c r="U1635" s="35">
        <f>ROUND((Reference!N$16*List!$H1635)+Reference!N$17,0)</f>
        <v>16472</v>
      </c>
      <c r="V1635" s="36">
        <f>ROUND((Reference!O$16*List!$H1635)+Reference!O$17,0)</f>
        <v>612</v>
      </c>
      <c r="W1635" s="36">
        <f>ROUND((Reference!P$16*List!$H1635)+Reference!P$17,0)</f>
        <v>863</v>
      </c>
      <c r="X1635" s="36">
        <f>ROUND((Reference!Q$16*List!$H1635)+Reference!Q$17,0)</f>
        <v>431</v>
      </c>
      <c r="Y1635" s="37"/>
      <c r="Z1635" s="4" t="str">
        <f t="shared" si="51"/>
        <v>WRIGHT, Missouri</v>
      </c>
      <c r="AA1635" s="50" t="s">
        <v>2937</v>
      </c>
      <c r="AB1635" s="38" t="s">
        <v>54</v>
      </c>
      <c r="AC1635" s="43" t="s">
        <v>4520</v>
      </c>
      <c r="AD1635" s="45"/>
      <c r="AE1635">
        <f t="shared" si="52"/>
        <v>0.78650000000000009</v>
      </c>
    </row>
    <row r="1636" spans="1:31" x14ac:dyDescent="0.35">
      <c r="A1636" s="28" t="s">
        <v>4782</v>
      </c>
      <c r="B1636" s="48" t="s">
        <v>4783</v>
      </c>
      <c r="C1636" s="49">
        <v>41180</v>
      </c>
      <c r="D1636" s="30" t="s">
        <v>1516</v>
      </c>
      <c r="E1636" s="50" t="s">
        <v>4784</v>
      </c>
      <c r="F1636" s="55" t="s">
        <v>4520</v>
      </c>
      <c r="G1636" s="33" t="s">
        <v>53</v>
      </c>
      <c r="H1636" s="52">
        <v>0.95100000000000007</v>
      </c>
      <c r="I1636" s="35">
        <f>ROUND((Reference!B$16*List!$H1636)+Reference!B$17,0)</f>
        <v>1084</v>
      </c>
      <c r="J1636" s="35">
        <f>ROUND((Reference!C$16*List!$H1636)+Reference!C$17,0)</f>
        <v>1617</v>
      </c>
      <c r="K1636" s="35">
        <f>ROUND((Reference!D$16*List!$H1636)+Reference!D$17,0)</f>
        <v>1938</v>
      </c>
      <c r="L1636" s="35">
        <f>ROUND((Reference!E$16*List!$H1636)+Reference!E$17,0)</f>
        <v>2395</v>
      </c>
      <c r="M1636" s="35">
        <f>ROUND((Reference!F$16*List!$H1636)+Reference!F$17,0)</f>
        <v>2495</v>
      </c>
      <c r="N1636" s="35">
        <f>ROUND((Reference!G$16*List!$H1636)+Reference!G$17,0)</f>
        <v>2825</v>
      </c>
      <c r="O1636" s="35">
        <f>ROUND((Reference!H$16*List!$H1636)+Reference!H$17,0)</f>
        <v>2933</v>
      </c>
      <c r="P1636" s="35">
        <f>ROUND((Reference!I$16*List!$H1636)+Reference!I$17,0)</f>
        <v>3048</v>
      </c>
      <c r="Q1636" s="35">
        <f>ROUND((Reference!J$16*List!$H1636)+Reference!J$17,0)</f>
        <v>3530</v>
      </c>
      <c r="R1636" s="35">
        <f>ROUND((Reference!K$16*List!$H1636)+Reference!K$17,0)</f>
        <v>3641</v>
      </c>
      <c r="S1636" s="35">
        <f>ROUND((Reference!L$16*List!$H1636)+Reference!L$17,0)</f>
        <v>3929</v>
      </c>
      <c r="T1636" s="35">
        <f>ROUND((Reference!M$16*List!$H1636)+Reference!M$17,0)</f>
        <v>4693</v>
      </c>
      <c r="U1636" s="35">
        <f>ROUND((Reference!N$16*List!$H1636)+Reference!N$17,0)</f>
        <v>18934</v>
      </c>
      <c r="V1636" s="36">
        <f>ROUND((Reference!O$16*List!$H1636)+Reference!O$17,0)</f>
        <v>704</v>
      </c>
      <c r="W1636" s="36">
        <f>ROUND((Reference!P$16*List!$H1636)+Reference!P$17,0)</f>
        <v>992</v>
      </c>
      <c r="X1636" s="36">
        <f>ROUND((Reference!Q$16*List!$H1636)+Reference!Q$17,0)</f>
        <v>496</v>
      </c>
      <c r="Y1636" s="37"/>
      <c r="Z1636" s="4" t="str">
        <f t="shared" si="51"/>
        <v>ST. LOUIS CITY, Missouri</v>
      </c>
      <c r="AA1636" s="50" t="s">
        <v>4784</v>
      </c>
      <c r="AB1636" s="38" t="s">
        <v>54</v>
      </c>
      <c r="AC1636" s="43" t="s">
        <v>4520</v>
      </c>
      <c r="AD1636" s="45"/>
      <c r="AE1636">
        <f t="shared" si="52"/>
        <v>0.95100000000000007</v>
      </c>
    </row>
    <row r="1637" spans="1:31" x14ac:dyDescent="0.35">
      <c r="A1637" s="28" t="s">
        <v>4785</v>
      </c>
      <c r="B1637" s="48" t="s">
        <v>4786</v>
      </c>
      <c r="C1637" s="49">
        <v>99926</v>
      </c>
      <c r="D1637" s="30" t="s">
        <v>156</v>
      </c>
      <c r="E1637" s="50" t="s">
        <v>334</v>
      </c>
      <c r="F1637" s="55" t="s">
        <v>4520</v>
      </c>
      <c r="G1637" s="33" t="s">
        <v>64</v>
      </c>
      <c r="H1637" s="52">
        <v>0.78650000000000009</v>
      </c>
      <c r="I1637" s="35">
        <f>ROUND((Reference!B$16*List!$H1637)+Reference!B$17,0)</f>
        <v>943</v>
      </c>
      <c r="J1637" s="35">
        <f>ROUND((Reference!C$16*List!$H1637)+Reference!C$17,0)</f>
        <v>1407</v>
      </c>
      <c r="K1637" s="35">
        <f>ROUND((Reference!D$16*List!$H1637)+Reference!D$17,0)</f>
        <v>1686</v>
      </c>
      <c r="L1637" s="35">
        <f>ROUND((Reference!E$16*List!$H1637)+Reference!E$17,0)</f>
        <v>2084</v>
      </c>
      <c r="M1637" s="35">
        <f>ROUND((Reference!F$16*List!$H1637)+Reference!F$17,0)</f>
        <v>2171</v>
      </c>
      <c r="N1637" s="35">
        <f>ROUND((Reference!G$16*List!$H1637)+Reference!G$17,0)</f>
        <v>2458</v>
      </c>
      <c r="O1637" s="35">
        <f>ROUND((Reference!H$16*List!$H1637)+Reference!H$17,0)</f>
        <v>2552</v>
      </c>
      <c r="P1637" s="35">
        <f>ROUND((Reference!I$16*List!$H1637)+Reference!I$17,0)</f>
        <v>2652</v>
      </c>
      <c r="Q1637" s="35">
        <f>ROUND((Reference!J$16*List!$H1637)+Reference!J$17,0)</f>
        <v>3071</v>
      </c>
      <c r="R1637" s="35">
        <f>ROUND((Reference!K$16*List!$H1637)+Reference!K$17,0)</f>
        <v>3168</v>
      </c>
      <c r="S1637" s="35">
        <f>ROUND((Reference!L$16*List!$H1637)+Reference!L$17,0)</f>
        <v>3418</v>
      </c>
      <c r="T1637" s="35">
        <f>ROUND((Reference!M$16*List!$H1637)+Reference!M$17,0)</f>
        <v>4082</v>
      </c>
      <c r="U1637" s="35">
        <f>ROUND((Reference!N$16*List!$H1637)+Reference!N$17,0)</f>
        <v>16472</v>
      </c>
      <c r="V1637" s="36">
        <f>ROUND((Reference!O$16*List!$H1637)+Reference!O$17,0)</f>
        <v>612</v>
      </c>
      <c r="W1637" s="36">
        <f>ROUND((Reference!P$16*List!$H1637)+Reference!P$17,0)</f>
        <v>863</v>
      </c>
      <c r="X1637" s="36">
        <f>ROUND((Reference!Q$16*List!$H1637)+Reference!Q$17,0)</f>
        <v>431</v>
      </c>
      <c r="Y1637" s="37"/>
      <c r="Z1637" s="4" t="str">
        <f t="shared" si="51"/>
        <v>STATEWIDE, Missouri</v>
      </c>
      <c r="AA1637" s="50" t="s">
        <v>334</v>
      </c>
      <c r="AB1637" s="38" t="s">
        <v>54</v>
      </c>
      <c r="AC1637" s="43" t="s">
        <v>4520</v>
      </c>
      <c r="AD1637" s="45"/>
      <c r="AE1637">
        <f t="shared" si="52"/>
        <v>0.78650000000000009</v>
      </c>
    </row>
    <row r="1638" spans="1:31" x14ac:dyDescent="0.35">
      <c r="A1638" s="28" t="s">
        <v>4787</v>
      </c>
      <c r="B1638" s="48" t="s">
        <v>4788</v>
      </c>
      <c r="C1638" s="49">
        <v>99927</v>
      </c>
      <c r="D1638" s="30" t="s">
        <v>160</v>
      </c>
      <c r="E1638" s="50" t="s">
        <v>4789</v>
      </c>
      <c r="F1638" s="55" t="s">
        <v>4790</v>
      </c>
      <c r="G1638" s="33" t="s">
        <v>64</v>
      </c>
      <c r="H1638" s="52">
        <v>0.85460000000000003</v>
      </c>
      <c r="I1638" s="35">
        <f>ROUND((Reference!B$16*List!$H1638)+Reference!B$17,0)</f>
        <v>1002</v>
      </c>
      <c r="J1638" s="35">
        <f>ROUND((Reference!C$16*List!$H1638)+Reference!C$17,0)</f>
        <v>1494</v>
      </c>
      <c r="K1638" s="35">
        <f>ROUND((Reference!D$16*List!$H1638)+Reference!D$17,0)</f>
        <v>1790</v>
      </c>
      <c r="L1638" s="35">
        <f>ROUND((Reference!E$16*List!$H1638)+Reference!E$17,0)</f>
        <v>2213</v>
      </c>
      <c r="M1638" s="35">
        <f>ROUND((Reference!F$16*List!$H1638)+Reference!F$17,0)</f>
        <v>2305</v>
      </c>
      <c r="N1638" s="35">
        <f>ROUND((Reference!G$16*List!$H1638)+Reference!G$17,0)</f>
        <v>2610</v>
      </c>
      <c r="O1638" s="35">
        <f>ROUND((Reference!H$16*List!$H1638)+Reference!H$17,0)</f>
        <v>2710</v>
      </c>
      <c r="P1638" s="35">
        <f>ROUND((Reference!I$16*List!$H1638)+Reference!I$17,0)</f>
        <v>2816</v>
      </c>
      <c r="Q1638" s="35">
        <f>ROUND((Reference!J$16*List!$H1638)+Reference!J$17,0)</f>
        <v>3261</v>
      </c>
      <c r="R1638" s="35">
        <f>ROUND((Reference!K$16*List!$H1638)+Reference!K$17,0)</f>
        <v>3364</v>
      </c>
      <c r="S1638" s="35">
        <f>ROUND((Reference!L$16*List!$H1638)+Reference!L$17,0)</f>
        <v>3630</v>
      </c>
      <c r="T1638" s="35">
        <f>ROUND((Reference!M$16*List!$H1638)+Reference!M$17,0)</f>
        <v>4335</v>
      </c>
      <c r="U1638" s="35">
        <f>ROUND((Reference!N$16*List!$H1638)+Reference!N$17,0)</f>
        <v>17491</v>
      </c>
      <c r="V1638" s="36">
        <f>ROUND((Reference!O$16*List!$H1638)+Reference!O$17,0)</f>
        <v>650</v>
      </c>
      <c r="W1638" s="36">
        <f>ROUND((Reference!P$16*List!$H1638)+Reference!P$17,0)</f>
        <v>916</v>
      </c>
      <c r="X1638" s="36">
        <f>ROUND((Reference!Q$16*List!$H1638)+Reference!Q$17,0)</f>
        <v>458</v>
      </c>
      <c r="Y1638" s="37"/>
      <c r="Z1638" s="4" t="str">
        <f t="shared" si="51"/>
        <v>BEAVERHEAD, Montana</v>
      </c>
      <c r="AA1638" s="50" t="s">
        <v>4789</v>
      </c>
      <c r="AB1638" s="38" t="s">
        <v>54</v>
      </c>
      <c r="AC1638" s="43" t="s">
        <v>4790</v>
      </c>
      <c r="AD1638" s="45"/>
      <c r="AE1638">
        <f t="shared" si="52"/>
        <v>0.85460000000000003</v>
      </c>
    </row>
    <row r="1639" spans="1:31" x14ac:dyDescent="0.35">
      <c r="A1639" s="28" t="s">
        <v>4791</v>
      </c>
      <c r="B1639" s="48" t="s">
        <v>4792</v>
      </c>
      <c r="C1639" s="49">
        <v>99927</v>
      </c>
      <c r="D1639" s="30" t="s">
        <v>160</v>
      </c>
      <c r="E1639" s="50" t="s">
        <v>4793</v>
      </c>
      <c r="F1639" s="55" t="s">
        <v>4790</v>
      </c>
      <c r="G1639" s="33" t="s">
        <v>64</v>
      </c>
      <c r="H1639" s="34">
        <v>0.85460000000000003</v>
      </c>
      <c r="I1639" s="35">
        <f>ROUND((Reference!B$16*List!$H1639)+Reference!B$17,0)</f>
        <v>1002</v>
      </c>
      <c r="J1639" s="35">
        <f>ROUND((Reference!C$16*List!$H1639)+Reference!C$17,0)</f>
        <v>1494</v>
      </c>
      <c r="K1639" s="35">
        <f>ROUND((Reference!D$16*List!$H1639)+Reference!D$17,0)</f>
        <v>1790</v>
      </c>
      <c r="L1639" s="35">
        <f>ROUND((Reference!E$16*List!$H1639)+Reference!E$17,0)</f>
        <v>2213</v>
      </c>
      <c r="M1639" s="35">
        <f>ROUND((Reference!F$16*List!$H1639)+Reference!F$17,0)</f>
        <v>2305</v>
      </c>
      <c r="N1639" s="35">
        <f>ROUND((Reference!G$16*List!$H1639)+Reference!G$17,0)</f>
        <v>2610</v>
      </c>
      <c r="O1639" s="35">
        <f>ROUND((Reference!H$16*List!$H1639)+Reference!H$17,0)</f>
        <v>2710</v>
      </c>
      <c r="P1639" s="35">
        <f>ROUND((Reference!I$16*List!$H1639)+Reference!I$17,0)</f>
        <v>2816</v>
      </c>
      <c r="Q1639" s="35">
        <f>ROUND((Reference!J$16*List!$H1639)+Reference!J$17,0)</f>
        <v>3261</v>
      </c>
      <c r="R1639" s="35">
        <f>ROUND((Reference!K$16*List!$H1639)+Reference!K$17,0)</f>
        <v>3364</v>
      </c>
      <c r="S1639" s="35">
        <f>ROUND((Reference!L$16*List!$H1639)+Reference!L$17,0)</f>
        <v>3630</v>
      </c>
      <c r="T1639" s="35">
        <f>ROUND((Reference!M$16*List!$H1639)+Reference!M$17,0)</f>
        <v>4335</v>
      </c>
      <c r="U1639" s="35">
        <f>ROUND((Reference!N$16*List!$H1639)+Reference!N$17,0)</f>
        <v>17491</v>
      </c>
      <c r="V1639" s="36">
        <f>ROUND((Reference!O$16*List!$H1639)+Reference!O$17,0)</f>
        <v>650</v>
      </c>
      <c r="W1639" s="36">
        <f>ROUND((Reference!P$16*List!$H1639)+Reference!P$17,0)</f>
        <v>916</v>
      </c>
      <c r="X1639" s="36">
        <f>ROUND((Reference!Q$16*List!$H1639)+Reference!Q$17,0)</f>
        <v>458</v>
      </c>
      <c r="Y1639" s="37"/>
      <c r="Z1639" s="4" t="str">
        <f t="shared" si="51"/>
        <v>BIG HORN, Montana</v>
      </c>
      <c r="AA1639" s="38" t="s">
        <v>4793</v>
      </c>
      <c r="AB1639" s="38" t="s">
        <v>54</v>
      </c>
      <c r="AC1639" s="32" t="s">
        <v>4790</v>
      </c>
      <c r="AD1639" s="39"/>
      <c r="AE1639">
        <f t="shared" si="52"/>
        <v>0.85460000000000003</v>
      </c>
    </row>
    <row r="1640" spans="1:31" x14ac:dyDescent="0.35">
      <c r="A1640" s="28" t="s">
        <v>4794</v>
      </c>
      <c r="B1640" s="48" t="s">
        <v>4795</v>
      </c>
      <c r="C1640" s="49">
        <v>99927</v>
      </c>
      <c r="D1640" s="30" t="s">
        <v>160</v>
      </c>
      <c r="E1640" s="50" t="s">
        <v>2105</v>
      </c>
      <c r="F1640" s="55" t="s">
        <v>4790</v>
      </c>
      <c r="G1640" s="33" t="s">
        <v>64</v>
      </c>
      <c r="H1640" s="52">
        <v>0.85460000000000003</v>
      </c>
      <c r="I1640" s="35">
        <f>ROUND((Reference!B$16*List!$H1640)+Reference!B$17,0)</f>
        <v>1002</v>
      </c>
      <c r="J1640" s="35">
        <f>ROUND((Reference!C$16*List!$H1640)+Reference!C$17,0)</f>
        <v>1494</v>
      </c>
      <c r="K1640" s="35">
        <f>ROUND((Reference!D$16*List!$H1640)+Reference!D$17,0)</f>
        <v>1790</v>
      </c>
      <c r="L1640" s="35">
        <f>ROUND((Reference!E$16*List!$H1640)+Reference!E$17,0)</f>
        <v>2213</v>
      </c>
      <c r="M1640" s="35">
        <f>ROUND((Reference!F$16*List!$H1640)+Reference!F$17,0)</f>
        <v>2305</v>
      </c>
      <c r="N1640" s="35">
        <f>ROUND((Reference!G$16*List!$H1640)+Reference!G$17,0)</f>
        <v>2610</v>
      </c>
      <c r="O1640" s="35">
        <f>ROUND((Reference!H$16*List!$H1640)+Reference!H$17,0)</f>
        <v>2710</v>
      </c>
      <c r="P1640" s="35">
        <f>ROUND((Reference!I$16*List!$H1640)+Reference!I$17,0)</f>
        <v>2816</v>
      </c>
      <c r="Q1640" s="35">
        <f>ROUND((Reference!J$16*List!$H1640)+Reference!J$17,0)</f>
        <v>3261</v>
      </c>
      <c r="R1640" s="35">
        <f>ROUND((Reference!K$16*List!$H1640)+Reference!K$17,0)</f>
        <v>3364</v>
      </c>
      <c r="S1640" s="35">
        <f>ROUND((Reference!L$16*List!$H1640)+Reference!L$17,0)</f>
        <v>3630</v>
      </c>
      <c r="T1640" s="35">
        <f>ROUND((Reference!M$16*List!$H1640)+Reference!M$17,0)</f>
        <v>4335</v>
      </c>
      <c r="U1640" s="35">
        <f>ROUND((Reference!N$16*List!$H1640)+Reference!N$17,0)</f>
        <v>17491</v>
      </c>
      <c r="V1640" s="36">
        <f>ROUND((Reference!O$16*List!$H1640)+Reference!O$17,0)</f>
        <v>650</v>
      </c>
      <c r="W1640" s="36">
        <f>ROUND((Reference!P$16*List!$H1640)+Reference!P$17,0)</f>
        <v>916</v>
      </c>
      <c r="X1640" s="36">
        <f>ROUND((Reference!Q$16*List!$H1640)+Reference!Q$17,0)</f>
        <v>458</v>
      </c>
      <c r="Y1640" s="37"/>
      <c r="Z1640" s="4" t="str">
        <f t="shared" si="51"/>
        <v>BLAINE, Montana</v>
      </c>
      <c r="AA1640" s="50" t="s">
        <v>2105</v>
      </c>
      <c r="AB1640" s="38" t="s">
        <v>54</v>
      </c>
      <c r="AC1640" s="43" t="s">
        <v>4790</v>
      </c>
      <c r="AD1640" s="45"/>
      <c r="AE1640">
        <f t="shared" si="52"/>
        <v>0.85460000000000003</v>
      </c>
    </row>
    <row r="1641" spans="1:31" x14ac:dyDescent="0.35">
      <c r="A1641" s="28" t="s">
        <v>4796</v>
      </c>
      <c r="B1641" s="48" t="s">
        <v>4797</v>
      </c>
      <c r="C1641" s="49">
        <v>99927</v>
      </c>
      <c r="D1641" s="30" t="s">
        <v>160</v>
      </c>
      <c r="E1641" s="50" t="s">
        <v>4798</v>
      </c>
      <c r="F1641" s="55" t="s">
        <v>4790</v>
      </c>
      <c r="G1641" s="33" t="s">
        <v>64</v>
      </c>
      <c r="H1641" s="34">
        <v>0.85460000000000003</v>
      </c>
      <c r="I1641" s="35">
        <f>ROUND((Reference!B$16*List!$H1641)+Reference!B$17,0)</f>
        <v>1002</v>
      </c>
      <c r="J1641" s="35">
        <f>ROUND((Reference!C$16*List!$H1641)+Reference!C$17,0)</f>
        <v>1494</v>
      </c>
      <c r="K1641" s="35">
        <f>ROUND((Reference!D$16*List!$H1641)+Reference!D$17,0)</f>
        <v>1790</v>
      </c>
      <c r="L1641" s="35">
        <f>ROUND((Reference!E$16*List!$H1641)+Reference!E$17,0)</f>
        <v>2213</v>
      </c>
      <c r="M1641" s="35">
        <f>ROUND((Reference!F$16*List!$H1641)+Reference!F$17,0)</f>
        <v>2305</v>
      </c>
      <c r="N1641" s="35">
        <f>ROUND((Reference!G$16*List!$H1641)+Reference!G$17,0)</f>
        <v>2610</v>
      </c>
      <c r="O1641" s="35">
        <f>ROUND((Reference!H$16*List!$H1641)+Reference!H$17,0)</f>
        <v>2710</v>
      </c>
      <c r="P1641" s="35">
        <f>ROUND((Reference!I$16*List!$H1641)+Reference!I$17,0)</f>
        <v>2816</v>
      </c>
      <c r="Q1641" s="35">
        <f>ROUND((Reference!J$16*List!$H1641)+Reference!J$17,0)</f>
        <v>3261</v>
      </c>
      <c r="R1641" s="35">
        <f>ROUND((Reference!K$16*List!$H1641)+Reference!K$17,0)</f>
        <v>3364</v>
      </c>
      <c r="S1641" s="35">
        <f>ROUND((Reference!L$16*List!$H1641)+Reference!L$17,0)</f>
        <v>3630</v>
      </c>
      <c r="T1641" s="35">
        <f>ROUND((Reference!M$16*List!$H1641)+Reference!M$17,0)</f>
        <v>4335</v>
      </c>
      <c r="U1641" s="35">
        <f>ROUND((Reference!N$16*List!$H1641)+Reference!N$17,0)</f>
        <v>17491</v>
      </c>
      <c r="V1641" s="36">
        <f>ROUND((Reference!O$16*List!$H1641)+Reference!O$17,0)</f>
        <v>650</v>
      </c>
      <c r="W1641" s="36">
        <f>ROUND((Reference!P$16*List!$H1641)+Reference!P$17,0)</f>
        <v>916</v>
      </c>
      <c r="X1641" s="36">
        <f>ROUND((Reference!Q$16*List!$H1641)+Reference!Q$17,0)</f>
        <v>458</v>
      </c>
      <c r="Y1641" s="37"/>
      <c r="Z1641" s="4" t="str">
        <f t="shared" si="51"/>
        <v>BROADWATER, Montana</v>
      </c>
      <c r="AA1641" s="38" t="s">
        <v>4798</v>
      </c>
      <c r="AB1641" s="38" t="s">
        <v>54</v>
      </c>
      <c r="AC1641" s="32" t="s">
        <v>4790</v>
      </c>
      <c r="AD1641" s="39"/>
      <c r="AE1641">
        <f t="shared" si="52"/>
        <v>0.85460000000000003</v>
      </c>
    </row>
    <row r="1642" spans="1:31" x14ac:dyDescent="0.35">
      <c r="A1642" s="28" t="s">
        <v>4799</v>
      </c>
      <c r="B1642" s="48" t="s">
        <v>4800</v>
      </c>
      <c r="C1642" s="49">
        <v>13740</v>
      </c>
      <c r="D1642" s="30" t="s">
        <v>402</v>
      </c>
      <c r="E1642" s="50" t="s">
        <v>4801</v>
      </c>
      <c r="F1642" s="54" t="s">
        <v>4790</v>
      </c>
      <c r="G1642" s="33" t="s">
        <v>53</v>
      </c>
      <c r="H1642" s="52">
        <v>0.90590000000000004</v>
      </c>
      <c r="I1642" s="35">
        <f>ROUND((Reference!B$16*List!$H1642)+Reference!B$17,0)</f>
        <v>1046</v>
      </c>
      <c r="J1642" s="35">
        <f>ROUND((Reference!C$16*List!$H1642)+Reference!C$17,0)</f>
        <v>1560</v>
      </c>
      <c r="K1642" s="35">
        <f>ROUND((Reference!D$16*List!$H1642)+Reference!D$17,0)</f>
        <v>1869</v>
      </c>
      <c r="L1642" s="35">
        <f>ROUND((Reference!E$16*List!$H1642)+Reference!E$17,0)</f>
        <v>2310</v>
      </c>
      <c r="M1642" s="35">
        <f>ROUND((Reference!F$16*List!$H1642)+Reference!F$17,0)</f>
        <v>2407</v>
      </c>
      <c r="N1642" s="35">
        <f>ROUND((Reference!G$16*List!$H1642)+Reference!G$17,0)</f>
        <v>2724</v>
      </c>
      <c r="O1642" s="35">
        <f>ROUND((Reference!H$16*List!$H1642)+Reference!H$17,0)</f>
        <v>2829</v>
      </c>
      <c r="P1642" s="35">
        <f>ROUND((Reference!I$16*List!$H1642)+Reference!I$17,0)</f>
        <v>2940</v>
      </c>
      <c r="Q1642" s="35">
        <f>ROUND((Reference!J$16*List!$H1642)+Reference!J$17,0)</f>
        <v>3404</v>
      </c>
      <c r="R1642" s="35">
        <f>ROUND((Reference!K$16*List!$H1642)+Reference!K$17,0)</f>
        <v>3512</v>
      </c>
      <c r="S1642" s="35">
        <f>ROUND((Reference!L$16*List!$H1642)+Reference!L$17,0)</f>
        <v>3789</v>
      </c>
      <c r="T1642" s="35">
        <f>ROUND((Reference!M$16*List!$H1642)+Reference!M$17,0)</f>
        <v>4525</v>
      </c>
      <c r="U1642" s="35">
        <f>ROUND((Reference!N$16*List!$H1642)+Reference!N$17,0)</f>
        <v>18259</v>
      </c>
      <c r="V1642" s="36">
        <f>ROUND((Reference!O$16*List!$H1642)+Reference!O$17,0)</f>
        <v>679</v>
      </c>
      <c r="W1642" s="36">
        <f>ROUND((Reference!P$16*List!$H1642)+Reference!P$17,0)</f>
        <v>956</v>
      </c>
      <c r="X1642" s="36">
        <f>ROUND((Reference!Q$16*List!$H1642)+Reference!Q$17,0)</f>
        <v>478</v>
      </c>
      <c r="Y1642" s="37"/>
      <c r="Z1642" s="4" t="str">
        <f t="shared" si="51"/>
        <v>CARBON, Montana</v>
      </c>
      <c r="AA1642" s="50" t="s">
        <v>4801</v>
      </c>
      <c r="AB1642" s="38" t="s">
        <v>54</v>
      </c>
      <c r="AC1642" s="43" t="s">
        <v>4790</v>
      </c>
      <c r="AD1642" s="45"/>
      <c r="AE1642">
        <f t="shared" si="52"/>
        <v>0.90590000000000004</v>
      </c>
    </row>
    <row r="1643" spans="1:31" x14ac:dyDescent="0.35">
      <c r="A1643" s="28" t="s">
        <v>4802</v>
      </c>
      <c r="B1643" s="48" t="s">
        <v>4803</v>
      </c>
      <c r="C1643" s="49">
        <v>99927</v>
      </c>
      <c r="D1643" s="30" t="s">
        <v>160</v>
      </c>
      <c r="E1643" s="50" t="s">
        <v>3279</v>
      </c>
      <c r="F1643" s="55" t="s">
        <v>4790</v>
      </c>
      <c r="G1643" s="33" t="s">
        <v>64</v>
      </c>
      <c r="H1643" s="52">
        <v>0.85460000000000003</v>
      </c>
      <c r="I1643" s="35">
        <f>ROUND((Reference!B$16*List!$H1643)+Reference!B$17,0)</f>
        <v>1002</v>
      </c>
      <c r="J1643" s="35">
        <f>ROUND((Reference!C$16*List!$H1643)+Reference!C$17,0)</f>
        <v>1494</v>
      </c>
      <c r="K1643" s="35">
        <f>ROUND((Reference!D$16*List!$H1643)+Reference!D$17,0)</f>
        <v>1790</v>
      </c>
      <c r="L1643" s="35">
        <f>ROUND((Reference!E$16*List!$H1643)+Reference!E$17,0)</f>
        <v>2213</v>
      </c>
      <c r="M1643" s="35">
        <f>ROUND((Reference!F$16*List!$H1643)+Reference!F$17,0)</f>
        <v>2305</v>
      </c>
      <c r="N1643" s="35">
        <f>ROUND((Reference!G$16*List!$H1643)+Reference!G$17,0)</f>
        <v>2610</v>
      </c>
      <c r="O1643" s="35">
        <f>ROUND((Reference!H$16*List!$H1643)+Reference!H$17,0)</f>
        <v>2710</v>
      </c>
      <c r="P1643" s="35">
        <f>ROUND((Reference!I$16*List!$H1643)+Reference!I$17,0)</f>
        <v>2816</v>
      </c>
      <c r="Q1643" s="35">
        <f>ROUND((Reference!J$16*List!$H1643)+Reference!J$17,0)</f>
        <v>3261</v>
      </c>
      <c r="R1643" s="35">
        <f>ROUND((Reference!K$16*List!$H1643)+Reference!K$17,0)</f>
        <v>3364</v>
      </c>
      <c r="S1643" s="35">
        <f>ROUND((Reference!L$16*List!$H1643)+Reference!L$17,0)</f>
        <v>3630</v>
      </c>
      <c r="T1643" s="35">
        <f>ROUND((Reference!M$16*List!$H1643)+Reference!M$17,0)</f>
        <v>4335</v>
      </c>
      <c r="U1643" s="35">
        <f>ROUND((Reference!N$16*List!$H1643)+Reference!N$17,0)</f>
        <v>17491</v>
      </c>
      <c r="V1643" s="36">
        <f>ROUND((Reference!O$16*List!$H1643)+Reference!O$17,0)</f>
        <v>650</v>
      </c>
      <c r="W1643" s="36">
        <f>ROUND((Reference!P$16*List!$H1643)+Reference!P$17,0)</f>
        <v>916</v>
      </c>
      <c r="X1643" s="36">
        <f>ROUND((Reference!Q$16*List!$H1643)+Reference!Q$17,0)</f>
        <v>458</v>
      </c>
      <c r="Y1643" s="37"/>
      <c r="Z1643" s="4" t="str">
        <f t="shared" si="51"/>
        <v>CARTER, Montana</v>
      </c>
      <c r="AA1643" s="50" t="s">
        <v>3279</v>
      </c>
      <c r="AB1643" s="38" t="s">
        <v>54</v>
      </c>
      <c r="AC1643" s="43" t="s">
        <v>4790</v>
      </c>
      <c r="AD1643" s="45"/>
      <c r="AE1643">
        <f t="shared" si="52"/>
        <v>0.85460000000000003</v>
      </c>
    </row>
    <row r="1644" spans="1:31" x14ac:dyDescent="0.35">
      <c r="A1644" s="28" t="s">
        <v>4804</v>
      </c>
      <c r="B1644" s="48" t="s">
        <v>4805</v>
      </c>
      <c r="C1644" s="51">
        <v>24500</v>
      </c>
      <c r="D1644" s="30" t="s">
        <v>833</v>
      </c>
      <c r="E1644" s="38" t="s">
        <v>4806</v>
      </c>
      <c r="F1644" s="54" t="s">
        <v>4790</v>
      </c>
      <c r="G1644" s="33" t="s">
        <v>53</v>
      </c>
      <c r="H1644" s="52">
        <v>0.82790000000000008</v>
      </c>
      <c r="I1644" s="35">
        <f>ROUND((Reference!B$16*List!$H1644)+Reference!B$17,0)</f>
        <v>979</v>
      </c>
      <c r="J1644" s="35">
        <f>ROUND((Reference!C$16*List!$H1644)+Reference!C$17,0)</f>
        <v>1460</v>
      </c>
      <c r="K1644" s="35">
        <f>ROUND((Reference!D$16*List!$H1644)+Reference!D$17,0)</f>
        <v>1749</v>
      </c>
      <c r="L1644" s="35">
        <f>ROUND((Reference!E$16*List!$H1644)+Reference!E$17,0)</f>
        <v>2162</v>
      </c>
      <c r="M1644" s="35">
        <f>ROUND((Reference!F$16*List!$H1644)+Reference!F$17,0)</f>
        <v>2253</v>
      </c>
      <c r="N1644" s="35">
        <f>ROUND((Reference!G$16*List!$H1644)+Reference!G$17,0)</f>
        <v>2550</v>
      </c>
      <c r="O1644" s="35">
        <f>ROUND((Reference!H$16*List!$H1644)+Reference!H$17,0)</f>
        <v>2648</v>
      </c>
      <c r="P1644" s="35">
        <f>ROUND((Reference!I$16*List!$H1644)+Reference!I$17,0)</f>
        <v>2752</v>
      </c>
      <c r="Q1644" s="35">
        <f>ROUND((Reference!J$16*List!$H1644)+Reference!J$17,0)</f>
        <v>3186</v>
      </c>
      <c r="R1644" s="35">
        <f>ROUND((Reference!K$16*List!$H1644)+Reference!K$17,0)</f>
        <v>3287</v>
      </c>
      <c r="S1644" s="35">
        <f>ROUND((Reference!L$16*List!$H1644)+Reference!L$17,0)</f>
        <v>3547</v>
      </c>
      <c r="T1644" s="35">
        <f>ROUND((Reference!M$16*List!$H1644)+Reference!M$17,0)</f>
        <v>4236</v>
      </c>
      <c r="U1644" s="35">
        <f>ROUND((Reference!N$16*List!$H1644)+Reference!N$17,0)</f>
        <v>17092</v>
      </c>
      <c r="V1644" s="36">
        <f>ROUND((Reference!O$16*List!$H1644)+Reference!O$17,0)</f>
        <v>635</v>
      </c>
      <c r="W1644" s="36">
        <f>ROUND((Reference!P$16*List!$H1644)+Reference!P$17,0)</f>
        <v>895</v>
      </c>
      <c r="X1644" s="36">
        <f>ROUND((Reference!Q$16*List!$H1644)+Reference!Q$17,0)</f>
        <v>448</v>
      </c>
      <c r="Y1644" s="37"/>
      <c r="Z1644" s="4" t="str">
        <f t="shared" si="51"/>
        <v>CASCADE, Montana</v>
      </c>
      <c r="AA1644" s="50" t="s">
        <v>4806</v>
      </c>
      <c r="AB1644" s="38" t="s">
        <v>54</v>
      </c>
      <c r="AC1644" s="43" t="s">
        <v>4790</v>
      </c>
      <c r="AD1644" s="45"/>
      <c r="AE1644">
        <f t="shared" si="52"/>
        <v>0.82790000000000008</v>
      </c>
    </row>
    <row r="1645" spans="1:31" x14ac:dyDescent="0.35">
      <c r="A1645" s="28" t="s">
        <v>4807</v>
      </c>
      <c r="B1645" s="48" t="s">
        <v>4808</v>
      </c>
      <c r="C1645" s="49">
        <v>99927</v>
      </c>
      <c r="D1645" s="30" t="s">
        <v>160</v>
      </c>
      <c r="E1645" s="50" t="s">
        <v>4809</v>
      </c>
      <c r="F1645" s="55" t="s">
        <v>4790</v>
      </c>
      <c r="G1645" s="33" t="s">
        <v>64</v>
      </c>
      <c r="H1645" s="52">
        <v>0.85460000000000003</v>
      </c>
      <c r="I1645" s="35">
        <f>ROUND((Reference!B$16*List!$H1645)+Reference!B$17,0)</f>
        <v>1002</v>
      </c>
      <c r="J1645" s="35">
        <f>ROUND((Reference!C$16*List!$H1645)+Reference!C$17,0)</f>
        <v>1494</v>
      </c>
      <c r="K1645" s="35">
        <f>ROUND((Reference!D$16*List!$H1645)+Reference!D$17,0)</f>
        <v>1790</v>
      </c>
      <c r="L1645" s="35">
        <f>ROUND((Reference!E$16*List!$H1645)+Reference!E$17,0)</f>
        <v>2213</v>
      </c>
      <c r="M1645" s="35">
        <f>ROUND((Reference!F$16*List!$H1645)+Reference!F$17,0)</f>
        <v>2305</v>
      </c>
      <c r="N1645" s="35">
        <f>ROUND((Reference!G$16*List!$H1645)+Reference!G$17,0)</f>
        <v>2610</v>
      </c>
      <c r="O1645" s="35">
        <f>ROUND((Reference!H$16*List!$H1645)+Reference!H$17,0)</f>
        <v>2710</v>
      </c>
      <c r="P1645" s="35">
        <f>ROUND((Reference!I$16*List!$H1645)+Reference!I$17,0)</f>
        <v>2816</v>
      </c>
      <c r="Q1645" s="35">
        <f>ROUND((Reference!J$16*List!$H1645)+Reference!J$17,0)</f>
        <v>3261</v>
      </c>
      <c r="R1645" s="35">
        <f>ROUND((Reference!K$16*List!$H1645)+Reference!K$17,0)</f>
        <v>3364</v>
      </c>
      <c r="S1645" s="35">
        <f>ROUND((Reference!L$16*List!$H1645)+Reference!L$17,0)</f>
        <v>3630</v>
      </c>
      <c r="T1645" s="35">
        <f>ROUND((Reference!M$16*List!$H1645)+Reference!M$17,0)</f>
        <v>4335</v>
      </c>
      <c r="U1645" s="35">
        <f>ROUND((Reference!N$16*List!$H1645)+Reference!N$17,0)</f>
        <v>17491</v>
      </c>
      <c r="V1645" s="36">
        <f>ROUND((Reference!O$16*List!$H1645)+Reference!O$17,0)</f>
        <v>650</v>
      </c>
      <c r="W1645" s="36">
        <f>ROUND((Reference!P$16*List!$H1645)+Reference!P$17,0)</f>
        <v>916</v>
      </c>
      <c r="X1645" s="36">
        <f>ROUND((Reference!Q$16*List!$H1645)+Reference!Q$17,0)</f>
        <v>458</v>
      </c>
      <c r="Y1645" s="37"/>
      <c r="Z1645" s="4" t="str">
        <f t="shared" si="51"/>
        <v>CHOUTEAU, Montana</v>
      </c>
      <c r="AA1645" s="50" t="s">
        <v>4809</v>
      </c>
      <c r="AB1645" s="38" t="s">
        <v>54</v>
      </c>
      <c r="AC1645" s="43" t="s">
        <v>4790</v>
      </c>
      <c r="AD1645" s="45"/>
      <c r="AE1645">
        <f t="shared" si="52"/>
        <v>0.85460000000000003</v>
      </c>
    </row>
    <row r="1646" spans="1:31" x14ac:dyDescent="0.35">
      <c r="A1646" s="28" t="s">
        <v>4810</v>
      </c>
      <c r="B1646" s="48" t="s">
        <v>4811</v>
      </c>
      <c r="C1646" s="49">
        <v>99927</v>
      </c>
      <c r="D1646" s="30" t="s">
        <v>160</v>
      </c>
      <c r="E1646" s="50" t="s">
        <v>1093</v>
      </c>
      <c r="F1646" s="55" t="s">
        <v>4790</v>
      </c>
      <c r="G1646" s="33" t="s">
        <v>64</v>
      </c>
      <c r="H1646" s="52">
        <v>0.85460000000000003</v>
      </c>
      <c r="I1646" s="35">
        <f>ROUND((Reference!B$16*List!$H1646)+Reference!B$17,0)</f>
        <v>1002</v>
      </c>
      <c r="J1646" s="35">
        <f>ROUND((Reference!C$16*List!$H1646)+Reference!C$17,0)</f>
        <v>1494</v>
      </c>
      <c r="K1646" s="35">
        <f>ROUND((Reference!D$16*List!$H1646)+Reference!D$17,0)</f>
        <v>1790</v>
      </c>
      <c r="L1646" s="35">
        <f>ROUND((Reference!E$16*List!$H1646)+Reference!E$17,0)</f>
        <v>2213</v>
      </c>
      <c r="M1646" s="35">
        <f>ROUND((Reference!F$16*List!$H1646)+Reference!F$17,0)</f>
        <v>2305</v>
      </c>
      <c r="N1646" s="35">
        <f>ROUND((Reference!G$16*List!$H1646)+Reference!G$17,0)</f>
        <v>2610</v>
      </c>
      <c r="O1646" s="35">
        <f>ROUND((Reference!H$16*List!$H1646)+Reference!H$17,0)</f>
        <v>2710</v>
      </c>
      <c r="P1646" s="35">
        <f>ROUND((Reference!I$16*List!$H1646)+Reference!I$17,0)</f>
        <v>2816</v>
      </c>
      <c r="Q1646" s="35">
        <f>ROUND((Reference!J$16*List!$H1646)+Reference!J$17,0)</f>
        <v>3261</v>
      </c>
      <c r="R1646" s="35">
        <f>ROUND((Reference!K$16*List!$H1646)+Reference!K$17,0)</f>
        <v>3364</v>
      </c>
      <c r="S1646" s="35">
        <f>ROUND((Reference!L$16*List!$H1646)+Reference!L$17,0)</f>
        <v>3630</v>
      </c>
      <c r="T1646" s="35">
        <f>ROUND((Reference!M$16*List!$H1646)+Reference!M$17,0)</f>
        <v>4335</v>
      </c>
      <c r="U1646" s="35">
        <f>ROUND((Reference!N$16*List!$H1646)+Reference!N$17,0)</f>
        <v>17491</v>
      </c>
      <c r="V1646" s="36">
        <f>ROUND((Reference!O$16*List!$H1646)+Reference!O$17,0)</f>
        <v>650</v>
      </c>
      <c r="W1646" s="36">
        <f>ROUND((Reference!P$16*List!$H1646)+Reference!P$17,0)</f>
        <v>916</v>
      </c>
      <c r="X1646" s="36">
        <f>ROUND((Reference!Q$16*List!$H1646)+Reference!Q$17,0)</f>
        <v>458</v>
      </c>
      <c r="Y1646" s="37"/>
      <c r="Z1646" s="4" t="str">
        <f t="shared" si="51"/>
        <v>CUSTER, Montana</v>
      </c>
      <c r="AA1646" s="50" t="s">
        <v>1093</v>
      </c>
      <c r="AB1646" s="38" t="s">
        <v>54</v>
      </c>
      <c r="AC1646" s="43" t="s">
        <v>4790</v>
      </c>
      <c r="AD1646" s="45"/>
      <c r="AE1646">
        <f t="shared" si="52"/>
        <v>0.85460000000000003</v>
      </c>
    </row>
    <row r="1647" spans="1:31" x14ac:dyDescent="0.35">
      <c r="A1647" s="28" t="s">
        <v>4812</v>
      </c>
      <c r="B1647" s="48" t="s">
        <v>4813</v>
      </c>
      <c r="C1647" s="49">
        <v>99927</v>
      </c>
      <c r="D1647" s="30" t="s">
        <v>160</v>
      </c>
      <c r="E1647" s="50" t="s">
        <v>4814</v>
      </c>
      <c r="F1647" s="55" t="s">
        <v>4790</v>
      </c>
      <c r="G1647" s="33" t="s">
        <v>64</v>
      </c>
      <c r="H1647" s="52">
        <v>0.85460000000000003</v>
      </c>
      <c r="I1647" s="35">
        <f>ROUND((Reference!B$16*List!$H1647)+Reference!B$17,0)</f>
        <v>1002</v>
      </c>
      <c r="J1647" s="35">
        <f>ROUND((Reference!C$16*List!$H1647)+Reference!C$17,0)</f>
        <v>1494</v>
      </c>
      <c r="K1647" s="35">
        <f>ROUND((Reference!D$16*List!$H1647)+Reference!D$17,0)</f>
        <v>1790</v>
      </c>
      <c r="L1647" s="35">
        <f>ROUND((Reference!E$16*List!$H1647)+Reference!E$17,0)</f>
        <v>2213</v>
      </c>
      <c r="M1647" s="35">
        <f>ROUND((Reference!F$16*List!$H1647)+Reference!F$17,0)</f>
        <v>2305</v>
      </c>
      <c r="N1647" s="35">
        <f>ROUND((Reference!G$16*List!$H1647)+Reference!G$17,0)</f>
        <v>2610</v>
      </c>
      <c r="O1647" s="35">
        <f>ROUND((Reference!H$16*List!$H1647)+Reference!H$17,0)</f>
        <v>2710</v>
      </c>
      <c r="P1647" s="35">
        <f>ROUND((Reference!I$16*List!$H1647)+Reference!I$17,0)</f>
        <v>2816</v>
      </c>
      <c r="Q1647" s="35">
        <f>ROUND((Reference!J$16*List!$H1647)+Reference!J$17,0)</f>
        <v>3261</v>
      </c>
      <c r="R1647" s="35">
        <f>ROUND((Reference!K$16*List!$H1647)+Reference!K$17,0)</f>
        <v>3364</v>
      </c>
      <c r="S1647" s="35">
        <f>ROUND((Reference!L$16*List!$H1647)+Reference!L$17,0)</f>
        <v>3630</v>
      </c>
      <c r="T1647" s="35">
        <f>ROUND((Reference!M$16*List!$H1647)+Reference!M$17,0)</f>
        <v>4335</v>
      </c>
      <c r="U1647" s="35">
        <f>ROUND((Reference!N$16*List!$H1647)+Reference!N$17,0)</f>
        <v>17491</v>
      </c>
      <c r="V1647" s="36">
        <f>ROUND((Reference!O$16*List!$H1647)+Reference!O$17,0)</f>
        <v>650</v>
      </c>
      <c r="W1647" s="36">
        <f>ROUND((Reference!P$16*List!$H1647)+Reference!P$17,0)</f>
        <v>916</v>
      </c>
      <c r="X1647" s="36">
        <f>ROUND((Reference!Q$16*List!$H1647)+Reference!Q$17,0)</f>
        <v>458</v>
      </c>
      <c r="Y1647" s="37"/>
      <c r="Z1647" s="4" t="str">
        <f t="shared" si="51"/>
        <v>DANIELS, Montana</v>
      </c>
      <c r="AA1647" s="50" t="s">
        <v>4814</v>
      </c>
      <c r="AB1647" s="38" t="s">
        <v>54</v>
      </c>
      <c r="AC1647" s="43" t="s">
        <v>4790</v>
      </c>
      <c r="AD1647" s="45"/>
      <c r="AE1647">
        <f t="shared" si="52"/>
        <v>0.85460000000000003</v>
      </c>
    </row>
    <row r="1648" spans="1:31" x14ac:dyDescent="0.35">
      <c r="A1648" s="28" t="s">
        <v>4815</v>
      </c>
      <c r="B1648" s="48" t="s">
        <v>4816</v>
      </c>
      <c r="C1648" s="49">
        <v>99927</v>
      </c>
      <c r="D1648" s="30" t="s">
        <v>160</v>
      </c>
      <c r="E1648" s="50" t="s">
        <v>1731</v>
      </c>
      <c r="F1648" s="55" t="s">
        <v>4790</v>
      </c>
      <c r="G1648" s="33" t="s">
        <v>64</v>
      </c>
      <c r="H1648" s="52">
        <v>0.85460000000000003</v>
      </c>
      <c r="I1648" s="35">
        <f>ROUND((Reference!B$16*List!$H1648)+Reference!B$17,0)</f>
        <v>1002</v>
      </c>
      <c r="J1648" s="35">
        <f>ROUND((Reference!C$16*List!$H1648)+Reference!C$17,0)</f>
        <v>1494</v>
      </c>
      <c r="K1648" s="35">
        <f>ROUND((Reference!D$16*List!$H1648)+Reference!D$17,0)</f>
        <v>1790</v>
      </c>
      <c r="L1648" s="35">
        <f>ROUND((Reference!E$16*List!$H1648)+Reference!E$17,0)</f>
        <v>2213</v>
      </c>
      <c r="M1648" s="35">
        <f>ROUND((Reference!F$16*List!$H1648)+Reference!F$17,0)</f>
        <v>2305</v>
      </c>
      <c r="N1648" s="35">
        <f>ROUND((Reference!G$16*List!$H1648)+Reference!G$17,0)</f>
        <v>2610</v>
      </c>
      <c r="O1648" s="35">
        <f>ROUND((Reference!H$16*List!$H1648)+Reference!H$17,0)</f>
        <v>2710</v>
      </c>
      <c r="P1648" s="35">
        <f>ROUND((Reference!I$16*List!$H1648)+Reference!I$17,0)</f>
        <v>2816</v>
      </c>
      <c r="Q1648" s="35">
        <f>ROUND((Reference!J$16*List!$H1648)+Reference!J$17,0)</f>
        <v>3261</v>
      </c>
      <c r="R1648" s="35">
        <f>ROUND((Reference!K$16*List!$H1648)+Reference!K$17,0)</f>
        <v>3364</v>
      </c>
      <c r="S1648" s="35">
        <f>ROUND((Reference!L$16*List!$H1648)+Reference!L$17,0)</f>
        <v>3630</v>
      </c>
      <c r="T1648" s="35">
        <f>ROUND((Reference!M$16*List!$H1648)+Reference!M$17,0)</f>
        <v>4335</v>
      </c>
      <c r="U1648" s="35">
        <f>ROUND((Reference!N$16*List!$H1648)+Reference!N$17,0)</f>
        <v>17491</v>
      </c>
      <c r="V1648" s="36">
        <f>ROUND((Reference!O$16*List!$H1648)+Reference!O$17,0)</f>
        <v>650</v>
      </c>
      <c r="W1648" s="36">
        <f>ROUND((Reference!P$16*List!$H1648)+Reference!P$17,0)</f>
        <v>916</v>
      </c>
      <c r="X1648" s="36">
        <f>ROUND((Reference!Q$16*List!$H1648)+Reference!Q$17,0)</f>
        <v>458</v>
      </c>
      <c r="Y1648" s="37"/>
      <c r="Z1648" s="4" t="str">
        <f t="shared" si="51"/>
        <v>DAWSON, Montana</v>
      </c>
      <c r="AA1648" s="50" t="s">
        <v>1731</v>
      </c>
      <c r="AB1648" s="38" t="s">
        <v>54</v>
      </c>
      <c r="AC1648" s="43" t="s">
        <v>4790</v>
      </c>
      <c r="AD1648" s="45"/>
      <c r="AE1648">
        <f t="shared" si="52"/>
        <v>0.85460000000000003</v>
      </c>
    </row>
    <row r="1649" spans="1:31" x14ac:dyDescent="0.35">
      <c r="A1649" s="28" t="s">
        <v>4817</v>
      </c>
      <c r="B1649" s="48" t="s">
        <v>4818</v>
      </c>
      <c r="C1649" s="49">
        <v>99927</v>
      </c>
      <c r="D1649" s="30" t="s">
        <v>160</v>
      </c>
      <c r="E1649" s="50" t="s">
        <v>4819</v>
      </c>
      <c r="F1649" s="55" t="s">
        <v>4790</v>
      </c>
      <c r="G1649" s="33" t="s">
        <v>64</v>
      </c>
      <c r="H1649" s="52">
        <v>0.85460000000000003</v>
      </c>
      <c r="I1649" s="35">
        <f>ROUND((Reference!B$16*List!$H1649)+Reference!B$17,0)</f>
        <v>1002</v>
      </c>
      <c r="J1649" s="35">
        <f>ROUND((Reference!C$16*List!$H1649)+Reference!C$17,0)</f>
        <v>1494</v>
      </c>
      <c r="K1649" s="35">
        <f>ROUND((Reference!D$16*List!$H1649)+Reference!D$17,0)</f>
        <v>1790</v>
      </c>
      <c r="L1649" s="35">
        <f>ROUND((Reference!E$16*List!$H1649)+Reference!E$17,0)</f>
        <v>2213</v>
      </c>
      <c r="M1649" s="35">
        <f>ROUND((Reference!F$16*List!$H1649)+Reference!F$17,0)</f>
        <v>2305</v>
      </c>
      <c r="N1649" s="35">
        <f>ROUND((Reference!G$16*List!$H1649)+Reference!G$17,0)</f>
        <v>2610</v>
      </c>
      <c r="O1649" s="35">
        <f>ROUND((Reference!H$16*List!$H1649)+Reference!H$17,0)</f>
        <v>2710</v>
      </c>
      <c r="P1649" s="35">
        <f>ROUND((Reference!I$16*List!$H1649)+Reference!I$17,0)</f>
        <v>2816</v>
      </c>
      <c r="Q1649" s="35">
        <f>ROUND((Reference!J$16*List!$H1649)+Reference!J$17,0)</f>
        <v>3261</v>
      </c>
      <c r="R1649" s="35">
        <f>ROUND((Reference!K$16*List!$H1649)+Reference!K$17,0)</f>
        <v>3364</v>
      </c>
      <c r="S1649" s="35">
        <f>ROUND((Reference!L$16*List!$H1649)+Reference!L$17,0)</f>
        <v>3630</v>
      </c>
      <c r="T1649" s="35">
        <f>ROUND((Reference!M$16*List!$H1649)+Reference!M$17,0)</f>
        <v>4335</v>
      </c>
      <c r="U1649" s="35">
        <f>ROUND((Reference!N$16*List!$H1649)+Reference!N$17,0)</f>
        <v>17491</v>
      </c>
      <c r="V1649" s="36">
        <f>ROUND((Reference!O$16*List!$H1649)+Reference!O$17,0)</f>
        <v>650</v>
      </c>
      <c r="W1649" s="36">
        <f>ROUND((Reference!P$16*List!$H1649)+Reference!P$17,0)</f>
        <v>916</v>
      </c>
      <c r="X1649" s="36">
        <f>ROUND((Reference!Q$16*List!$H1649)+Reference!Q$17,0)</f>
        <v>458</v>
      </c>
      <c r="Y1649" s="37"/>
      <c r="Z1649" s="4" t="str">
        <f t="shared" si="51"/>
        <v>DEER LODGE, Montana</v>
      </c>
      <c r="AA1649" s="50" t="s">
        <v>4819</v>
      </c>
      <c r="AB1649" s="38" t="s">
        <v>54</v>
      </c>
      <c r="AC1649" s="43" t="s">
        <v>4790</v>
      </c>
      <c r="AD1649" s="45"/>
      <c r="AE1649">
        <f t="shared" si="52"/>
        <v>0.85460000000000003</v>
      </c>
    </row>
    <row r="1650" spans="1:31" x14ac:dyDescent="0.35">
      <c r="A1650" s="28" t="s">
        <v>4820</v>
      </c>
      <c r="B1650" s="48" t="s">
        <v>4821</v>
      </c>
      <c r="C1650" s="49">
        <v>99927</v>
      </c>
      <c r="D1650" s="30" t="s">
        <v>160</v>
      </c>
      <c r="E1650" s="50" t="s">
        <v>4822</v>
      </c>
      <c r="F1650" s="55" t="s">
        <v>4790</v>
      </c>
      <c r="G1650" s="33" t="s">
        <v>64</v>
      </c>
      <c r="H1650" s="52">
        <v>0.85460000000000003</v>
      </c>
      <c r="I1650" s="35">
        <f>ROUND((Reference!B$16*List!$H1650)+Reference!B$17,0)</f>
        <v>1002</v>
      </c>
      <c r="J1650" s="35">
        <f>ROUND((Reference!C$16*List!$H1650)+Reference!C$17,0)</f>
        <v>1494</v>
      </c>
      <c r="K1650" s="35">
        <f>ROUND((Reference!D$16*List!$H1650)+Reference!D$17,0)</f>
        <v>1790</v>
      </c>
      <c r="L1650" s="35">
        <f>ROUND((Reference!E$16*List!$H1650)+Reference!E$17,0)</f>
        <v>2213</v>
      </c>
      <c r="M1650" s="35">
        <f>ROUND((Reference!F$16*List!$H1650)+Reference!F$17,0)</f>
        <v>2305</v>
      </c>
      <c r="N1650" s="35">
        <f>ROUND((Reference!G$16*List!$H1650)+Reference!G$17,0)</f>
        <v>2610</v>
      </c>
      <c r="O1650" s="35">
        <f>ROUND((Reference!H$16*List!$H1650)+Reference!H$17,0)</f>
        <v>2710</v>
      </c>
      <c r="P1650" s="35">
        <f>ROUND((Reference!I$16*List!$H1650)+Reference!I$17,0)</f>
        <v>2816</v>
      </c>
      <c r="Q1650" s="35">
        <f>ROUND((Reference!J$16*List!$H1650)+Reference!J$17,0)</f>
        <v>3261</v>
      </c>
      <c r="R1650" s="35">
        <f>ROUND((Reference!K$16*List!$H1650)+Reference!K$17,0)</f>
        <v>3364</v>
      </c>
      <c r="S1650" s="35">
        <f>ROUND((Reference!L$16*List!$H1650)+Reference!L$17,0)</f>
        <v>3630</v>
      </c>
      <c r="T1650" s="35">
        <f>ROUND((Reference!M$16*List!$H1650)+Reference!M$17,0)</f>
        <v>4335</v>
      </c>
      <c r="U1650" s="35">
        <f>ROUND((Reference!N$16*List!$H1650)+Reference!N$17,0)</f>
        <v>17491</v>
      </c>
      <c r="V1650" s="36">
        <f>ROUND((Reference!O$16*List!$H1650)+Reference!O$17,0)</f>
        <v>650</v>
      </c>
      <c r="W1650" s="36">
        <f>ROUND((Reference!P$16*List!$H1650)+Reference!P$17,0)</f>
        <v>916</v>
      </c>
      <c r="X1650" s="36">
        <f>ROUND((Reference!Q$16*List!$H1650)+Reference!Q$17,0)</f>
        <v>458</v>
      </c>
      <c r="Y1650" s="37"/>
      <c r="Z1650" s="4" t="str">
        <f t="shared" si="51"/>
        <v>FALLON, Montana</v>
      </c>
      <c r="AA1650" s="50" t="s">
        <v>4822</v>
      </c>
      <c r="AB1650" s="38" t="s">
        <v>54</v>
      </c>
      <c r="AC1650" s="43" t="s">
        <v>4790</v>
      </c>
      <c r="AD1650" s="45"/>
      <c r="AE1650">
        <f t="shared" si="52"/>
        <v>0.85460000000000003</v>
      </c>
    </row>
    <row r="1651" spans="1:31" x14ac:dyDescent="0.35">
      <c r="A1651" s="28" t="s">
        <v>4823</v>
      </c>
      <c r="B1651" s="48" t="s">
        <v>4824</v>
      </c>
      <c r="C1651" s="49">
        <v>99927</v>
      </c>
      <c r="D1651" s="30" t="s">
        <v>160</v>
      </c>
      <c r="E1651" s="50" t="s">
        <v>4825</v>
      </c>
      <c r="F1651" s="55" t="s">
        <v>4790</v>
      </c>
      <c r="G1651" s="33" t="s">
        <v>64</v>
      </c>
      <c r="H1651" s="52">
        <v>0.85460000000000003</v>
      </c>
      <c r="I1651" s="35">
        <f>ROUND((Reference!B$16*List!$H1651)+Reference!B$17,0)</f>
        <v>1002</v>
      </c>
      <c r="J1651" s="35">
        <f>ROUND((Reference!C$16*List!$H1651)+Reference!C$17,0)</f>
        <v>1494</v>
      </c>
      <c r="K1651" s="35">
        <f>ROUND((Reference!D$16*List!$H1651)+Reference!D$17,0)</f>
        <v>1790</v>
      </c>
      <c r="L1651" s="35">
        <f>ROUND((Reference!E$16*List!$H1651)+Reference!E$17,0)</f>
        <v>2213</v>
      </c>
      <c r="M1651" s="35">
        <f>ROUND((Reference!F$16*List!$H1651)+Reference!F$17,0)</f>
        <v>2305</v>
      </c>
      <c r="N1651" s="35">
        <f>ROUND((Reference!G$16*List!$H1651)+Reference!G$17,0)</f>
        <v>2610</v>
      </c>
      <c r="O1651" s="35">
        <f>ROUND((Reference!H$16*List!$H1651)+Reference!H$17,0)</f>
        <v>2710</v>
      </c>
      <c r="P1651" s="35">
        <f>ROUND((Reference!I$16*List!$H1651)+Reference!I$17,0)</f>
        <v>2816</v>
      </c>
      <c r="Q1651" s="35">
        <f>ROUND((Reference!J$16*List!$H1651)+Reference!J$17,0)</f>
        <v>3261</v>
      </c>
      <c r="R1651" s="35">
        <f>ROUND((Reference!K$16*List!$H1651)+Reference!K$17,0)</f>
        <v>3364</v>
      </c>
      <c r="S1651" s="35">
        <f>ROUND((Reference!L$16*List!$H1651)+Reference!L$17,0)</f>
        <v>3630</v>
      </c>
      <c r="T1651" s="35">
        <f>ROUND((Reference!M$16*List!$H1651)+Reference!M$17,0)</f>
        <v>4335</v>
      </c>
      <c r="U1651" s="35">
        <f>ROUND((Reference!N$16*List!$H1651)+Reference!N$17,0)</f>
        <v>17491</v>
      </c>
      <c r="V1651" s="36">
        <f>ROUND((Reference!O$16*List!$H1651)+Reference!O$17,0)</f>
        <v>650</v>
      </c>
      <c r="W1651" s="36">
        <f>ROUND((Reference!P$16*List!$H1651)+Reference!P$17,0)</f>
        <v>916</v>
      </c>
      <c r="X1651" s="36">
        <f>ROUND((Reference!Q$16*List!$H1651)+Reference!Q$17,0)</f>
        <v>458</v>
      </c>
      <c r="Y1651" s="37"/>
      <c r="Z1651" s="4" t="str">
        <f t="shared" si="51"/>
        <v>FERGUS, Montana</v>
      </c>
      <c r="AA1651" s="50" t="s">
        <v>4825</v>
      </c>
      <c r="AB1651" s="38" t="s">
        <v>54</v>
      </c>
      <c r="AC1651" s="43" t="s">
        <v>4790</v>
      </c>
      <c r="AD1651" s="45"/>
      <c r="AE1651">
        <f t="shared" si="52"/>
        <v>0.85460000000000003</v>
      </c>
    </row>
    <row r="1652" spans="1:31" x14ac:dyDescent="0.35">
      <c r="A1652" s="28" t="s">
        <v>4826</v>
      </c>
      <c r="B1652" s="48" t="s">
        <v>4827</v>
      </c>
      <c r="C1652" s="49">
        <v>99927</v>
      </c>
      <c r="D1652" s="30" t="s">
        <v>160</v>
      </c>
      <c r="E1652" s="50" t="s">
        <v>4828</v>
      </c>
      <c r="F1652" s="55" t="s">
        <v>4790</v>
      </c>
      <c r="G1652" s="33" t="s">
        <v>64</v>
      </c>
      <c r="H1652" s="52">
        <v>0.85460000000000003</v>
      </c>
      <c r="I1652" s="35">
        <f>ROUND((Reference!B$16*List!$H1652)+Reference!B$17,0)</f>
        <v>1002</v>
      </c>
      <c r="J1652" s="35">
        <f>ROUND((Reference!C$16*List!$H1652)+Reference!C$17,0)</f>
        <v>1494</v>
      </c>
      <c r="K1652" s="35">
        <f>ROUND((Reference!D$16*List!$H1652)+Reference!D$17,0)</f>
        <v>1790</v>
      </c>
      <c r="L1652" s="35">
        <f>ROUND((Reference!E$16*List!$H1652)+Reference!E$17,0)</f>
        <v>2213</v>
      </c>
      <c r="M1652" s="35">
        <f>ROUND((Reference!F$16*List!$H1652)+Reference!F$17,0)</f>
        <v>2305</v>
      </c>
      <c r="N1652" s="35">
        <f>ROUND((Reference!G$16*List!$H1652)+Reference!G$17,0)</f>
        <v>2610</v>
      </c>
      <c r="O1652" s="35">
        <f>ROUND((Reference!H$16*List!$H1652)+Reference!H$17,0)</f>
        <v>2710</v>
      </c>
      <c r="P1652" s="35">
        <f>ROUND((Reference!I$16*List!$H1652)+Reference!I$17,0)</f>
        <v>2816</v>
      </c>
      <c r="Q1652" s="35">
        <f>ROUND((Reference!J$16*List!$H1652)+Reference!J$17,0)</f>
        <v>3261</v>
      </c>
      <c r="R1652" s="35">
        <f>ROUND((Reference!K$16*List!$H1652)+Reference!K$17,0)</f>
        <v>3364</v>
      </c>
      <c r="S1652" s="35">
        <f>ROUND((Reference!L$16*List!$H1652)+Reference!L$17,0)</f>
        <v>3630</v>
      </c>
      <c r="T1652" s="35">
        <f>ROUND((Reference!M$16*List!$H1652)+Reference!M$17,0)</f>
        <v>4335</v>
      </c>
      <c r="U1652" s="35">
        <f>ROUND((Reference!N$16*List!$H1652)+Reference!N$17,0)</f>
        <v>17491</v>
      </c>
      <c r="V1652" s="36">
        <f>ROUND((Reference!O$16*List!$H1652)+Reference!O$17,0)</f>
        <v>650</v>
      </c>
      <c r="W1652" s="36">
        <f>ROUND((Reference!P$16*List!$H1652)+Reference!P$17,0)</f>
        <v>916</v>
      </c>
      <c r="X1652" s="36">
        <f>ROUND((Reference!Q$16*List!$H1652)+Reference!Q$17,0)</f>
        <v>458</v>
      </c>
      <c r="Y1652" s="37"/>
      <c r="Z1652" s="4" t="str">
        <f t="shared" si="51"/>
        <v>FLATHEAD, Montana</v>
      </c>
      <c r="AA1652" s="50" t="s">
        <v>4828</v>
      </c>
      <c r="AB1652" s="38" t="s">
        <v>54</v>
      </c>
      <c r="AC1652" s="43" t="s">
        <v>4790</v>
      </c>
      <c r="AD1652" s="45"/>
      <c r="AE1652">
        <f t="shared" si="52"/>
        <v>0.85460000000000003</v>
      </c>
    </row>
    <row r="1653" spans="1:31" x14ac:dyDescent="0.35">
      <c r="A1653" s="28" t="s">
        <v>4829</v>
      </c>
      <c r="B1653" s="48" t="s">
        <v>4830</v>
      </c>
      <c r="C1653" s="49">
        <v>99927</v>
      </c>
      <c r="D1653" s="30" t="s">
        <v>160</v>
      </c>
      <c r="E1653" s="50" t="s">
        <v>2284</v>
      </c>
      <c r="F1653" s="55" t="s">
        <v>4790</v>
      </c>
      <c r="G1653" s="33" t="s">
        <v>64</v>
      </c>
      <c r="H1653" s="34">
        <v>0.85460000000000003</v>
      </c>
      <c r="I1653" s="35">
        <f>ROUND((Reference!B$16*List!$H1653)+Reference!B$17,0)</f>
        <v>1002</v>
      </c>
      <c r="J1653" s="35">
        <f>ROUND((Reference!C$16*List!$H1653)+Reference!C$17,0)</f>
        <v>1494</v>
      </c>
      <c r="K1653" s="35">
        <f>ROUND((Reference!D$16*List!$H1653)+Reference!D$17,0)</f>
        <v>1790</v>
      </c>
      <c r="L1653" s="35">
        <f>ROUND((Reference!E$16*List!$H1653)+Reference!E$17,0)</f>
        <v>2213</v>
      </c>
      <c r="M1653" s="35">
        <f>ROUND((Reference!F$16*List!$H1653)+Reference!F$17,0)</f>
        <v>2305</v>
      </c>
      <c r="N1653" s="35">
        <f>ROUND((Reference!G$16*List!$H1653)+Reference!G$17,0)</f>
        <v>2610</v>
      </c>
      <c r="O1653" s="35">
        <f>ROUND((Reference!H$16*List!$H1653)+Reference!H$17,0)</f>
        <v>2710</v>
      </c>
      <c r="P1653" s="35">
        <f>ROUND((Reference!I$16*List!$H1653)+Reference!I$17,0)</f>
        <v>2816</v>
      </c>
      <c r="Q1653" s="35">
        <f>ROUND((Reference!J$16*List!$H1653)+Reference!J$17,0)</f>
        <v>3261</v>
      </c>
      <c r="R1653" s="35">
        <f>ROUND((Reference!K$16*List!$H1653)+Reference!K$17,0)</f>
        <v>3364</v>
      </c>
      <c r="S1653" s="35">
        <f>ROUND((Reference!L$16*List!$H1653)+Reference!L$17,0)</f>
        <v>3630</v>
      </c>
      <c r="T1653" s="35">
        <f>ROUND((Reference!M$16*List!$H1653)+Reference!M$17,0)</f>
        <v>4335</v>
      </c>
      <c r="U1653" s="35">
        <f>ROUND((Reference!N$16*List!$H1653)+Reference!N$17,0)</f>
        <v>17491</v>
      </c>
      <c r="V1653" s="36">
        <f>ROUND((Reference!O$16*List!$H1653)+Reference!O$17,0)</f>
        <v>650</v>
      </c>
      <c r="W1653" s="36">
        <f>ROUND((Reference!P$16*List!$H1653)+Reference!P$17,0)</f>
        <v>916</v>
      </c>
      <c r="X1653" s="36">
        <f>ROUND((Reference!Q$16*List!$H1653)+Reference!Q$17,0)</f>
        <v>458</v>
      </c>
      <c r="Y1653" s="37"/>
      <c r="Z1653" s="4" t="str">
        <f t="shared" si="51"/>
        <v>GALLATIN, Montana</v>
      </c>
      <c r="AA1653" s="38" t="s">
        <v>2284</v>
      </c>
      <c r="AB1653" s="38" t="s">
        <v>54</v>
      </c>
      <c r="AC1653" s="32" t="s">
        <v>4790</v>
      </c>
      <c r="AD1653" s="39"/>
      <c r="AE1653">
        <f t="shared" si="52"/>
        <v>0.85460000000000003</v>
      </c>
    </row>
    <row r="1654" spans="1:31" x14ac:dyDescent="0.35">
      <c r="A1654" s="28" t="s">
        <v>4831</v>
      </c>
      <c r="B1654" s="48" t="s">
        <v>4832</v>
      </c>
      <c r="C1654" s="49">
        <v>99927</v>
      </c>
      <c r="D1654" s="30" t="s">
        <v>160</v>
      </c>
      <c r="E1654" s="50" t="s">
        <v>1129</v>
      </c>
      <c r="F1654" s="55" t="s">
        <v>4790</v>
      </c>
      <c r="G1654" s="33" t="s">
        <v>64</v>
      </c>
      <c r="H1654" s="52">
        <v>0.85460000000000003</v>
      </c>
      <c r="I1654" s="35">
        <f>ROUND((Reference!B$16*List!$H1654)+Reference!B$17,0)</f>
        <v>1002</v>
      </c>
      <c r="J1654" s="35">
        <f>ROUND((Reference!C$16*List!$H1654)+Reference!C$17,0)</f>
        <v>1494</v>
      </c>
      <c r="K1654" s="35">
        <f>ROUND((Reference!D$16*List!$H1654)+Reference!D$17,0)</f>
        <v>1790</v>
      </c>
      <c r="L1654" s="35">
        <f>ROUND((Reference!E$16*List!$H1654)+Reference!E$17,0)</f>
        <v>2213</v>
      </c>
      <c r="M1654" s="35">
        <f>ROUND((Reference!F$16*List!$H1654)+Reference!F$17,0)</f>
        <v>2305</v>
      </c>
      <c r="N1654" s="35">
        <f>ROUND((Reference!G$16*List!$H1654)+Reference!G$17,0)</f>
        <v>2610</v>
      </c>
      <c r="O1654" s="35">
        <f>ROUND((Reference!H$16*List!$H1654)+Reference!H$17,0)</f>
        <v>2710</v>
      </c>
      <c r="P1654" s="35">
        <f>ROUND((Reference!I$16*List!$H1654)+Reference!I$17,0)</f>
        <v>2816</v>
      </c>
      <c r="Q1654" s="35">
        <f>ROUND((Reference!J$16*List!$H1654)+Reference!J$17,0)</f>
        <v>3261</v>
      </c>
      <c r="R1654" s="35">
        <f>ROUND((Reference!K$16*List!$H1654)+Reference!K$17,0)</f>
        <v>3364</v>
      </c>
      <c r="S1654" s="35">
        <f>ROUND((Reference!L$16*List!$H1654)+Reference!L$17,0)</f>
        <v>3630</v>
      </c>
      <c r="T1654" s="35">
        <f>ROUND((Reference!M$16*List!$H1654)+Reference!M$17,0)</f>
        <v>4335</v>
      </c>
      <c r="U1654" s="35">
        <f>ROUND((Reference!N$16*List!$H1654)+Reference!N$17,0)</f>
        <v>17491</v>
      </c>
      <c r="V1654" s="36">
        <f>ROUND((Reference!O$16*List!$H1654)+Reference!O$17,0)</f>
        <v>650</v>
      </c>
      <c r="W1654" s="36">
        <f>ROUND((Reference!P$16*List!$H1654)+Reference!P$17,0)</f>
        <v>916</v>
      </c>
      <c r="X1654" s="36">
        <f>ROUND((Reference!Q$16*List!$H1654)+Reference!Q$17,0)</f>
        <v>458</v>
      </c>
      <c r="Y1654" s="37"/>
      <c r="Z1654" s="4" t="str">
        <f t="shared" si="51"/>
        <v>GARFIELD, Montana</v>
      </c>
      <c r="AA1654" s="50" t="s">
        <v>1129</v>
      </c>
      <c r="AB1654" s="38" t="s">
        <v>54</v>
      </c>
      <c r="AC1654" s="43" t="s">
        <v>4790</v>
      </c>
      <c r="AD1654" s="45"/>
      <c r="AE1654">
        <f t="shared" si="52"/>
        <v>0.85460000000000003</v>
      </c>
    </row>
    <row r="1655" spans="1:31" x14ac:dyDescent="0.35">
      <c r="A1655" s="28" t="s">
        <v>4833</v>
      </c>
      <c r="B1655" s="48" t="s">
        <v>4834</v>
      </c>
      <c r="C1655" s="49">
        <v>99927</v>
      </c>
      <c r="D1655" s="30" t="s">
        <v>160</v>
      </c>
      <c r="E1655" s="50" t="s">
        <v>4835</v>
      </c>
      <c r="F1655" s="55" t="s">
        <v>4790</v>
      </c>
      <c r="G1655" s="33" t="s">
        <v>64</v>
      </c>
      <c r="H1655" s="52">
        <v>0.85460000000000003</v>
      </c>
      <c r="I1655" s="35">
        <f>ROUND((Reference!B$16*List!$H1655)+Reference!B$17,0)</f>
        <v>1002</v>
      </c>
      <c r="J1655" s="35">
        <f>ROUND((Reference!C$16*List!$H1655)+Reference!C$17,0)</f>
        <v>1494</v>
      </c>
      <c r="K1655" s="35">
        <f>ROUND((Reference!D$16*List!$H1655)+Reference!D$17,0)</f>
        <v>1790</v>
      </c>
      <c r="L1655" s="35">
        <f>ROUND((Reference!E$16*List!$H1655)+Reference!E$17,0)</f>
        <v>2213</v>
      </c>
      <c r="M1655" s="35">
        <f>ROUND((Reference!F$16*List!$H1655)+Reference!F$17,0)</f>
        <v>2305</v>
      </c>
      <c r="N1655" s="35">
        <f>ROUND((Reference!G$16*List!$H1655)+Reference!G$17,0)</f>
        <v>2610</v>
      </c>
      <c r="O1655" s="35">
        <f>ROUND((Reference!H$16*List!$H1655)+Reference!H$17,0)</f>
        <v>2710</v>
      </c>
      <c r="P1655" s="35">
        <f>ROUND((Reference!I$16*List!$H1655)+Reference!I$17,0)</f>
        <v>2816</v>
      </c>
      <c r="Q1655" s="35">
        <f>ROUND((Reference!J$16*List!$H1655)+Reference!J$17,0)</f>
        <v>3261</v>
      </c>
      <c r="R1655" s="35">
        <f>ROUND((Reference!K$16*List!$H1655)+Reference!K$17,0)</f>
        <v>3364</v>
      </c>
      <c r="S1655" s="35">
        <f>ROUND((Reference!L$16*List!$H1655)+Reference!L$17,0)</f>
        <v>3630</v>
      </c>
      <c r="T1655" s="35">
        <f>ROUND((Reference!M$16*List!$H1655)+Reference!M$17,0)</f>
        <v>4335</v>
      </c>
      <c r="U1655" s="35">
        <f>ROUND((Reference!N$16*List!$H1655)+Reference!N$17,0)</f>
        <v>17491</v>
      </c>
      <c r="V1655" s="36">
        <f>ROUND((Reference!O$16*List!$H1655)+Reference!O$17,0)</f>
        <v>650</v>
      </c>
      <c r="W1655" s="36">
        <f>ROUND((Reference!P$16*List!$H1655)+Reference!P$17,0)</f>
        <v>916</v>
      </c>
      <c r="X1655" s="36">
        <f>ROUND((Reference!Q$16*List!$H1655)+Reference!Q$17,0)</f>
        <v>458</v>
      </c>
      <c r="Y1655" s="37"/>
      <c r="Z1655" s="4" t="str">
        <f t="shared" si="51"/>
        <v>GLACIER, Montana</v>
      </c>
      <c r="AA1655" s="50" t="s">
        <v>4835</v>
      </c>
      <c r="AB1655" s="38" t="s">
        <v>54</v>
      </c>
      <c r="AC1655" s="43" t="s">
        <v>4790</v>
      </c>
      <c r="AD1655" s="45"/>
      <c r="AE1655">
        <f t="shared" si="52"/>
        <v>0.85460000000000003</v>
      </c>
    </row>
    <row r="1656" spans="1:31" x14ac:dyDescent="0.35">
      <c r="A1656" s="28" t="s">
        <v>4836</v>
      </c>
      <c r="B1656" s="48" t="s">
        <v>4837</v>
      </c>
      <c r="C1656" s="49">
        <v>99927</v>
      </c>
      <c r="D1656" s="30" t="s">
        <v>160</v>
      </c>
      <c r="E1656" s="50" t="s">
        <v>4838</v>
      </c>
      <c r="F1656" s="54" t="s">
        <v>4790</v>
      </c>
      <c r="G1656" s="33" t="s">
        <v>64</v>
      </c>
      <c r="H1656" s="52">
        <v>0.85460000000000003</v>
      </c>
      <c r="I1656" s="35">
        <f>ROUND((Reference!B$16*List!$H1656)+Reference!B$17,0)</f>
        <v>1002</v>
      </c>
      <c r="J1656" s="35">
        <f>ROUND((Reference!C$16*List!$H1656)+Reference!C$17,0)</f>
        <v>1494</v>
      </c>
      <c r="K1656" s="35">
        <f>ROUND((Reference!D$16*List!$H1656)+Reference!D$17,0)</f>
        <v>1790</v>
      </c>
      <c r="L1656" s="35">
        <f>ROUND((Reference!E$16*List!$H1656)+Reference!E$17,0)</f>
        <v>2213</v>
      </c>
      <c r="M1656" s="35">
        <f>ROUND((Reference!F$16*List!$H1656)+Reference!F$17,0)</f>
        <v>2305</v>
      </c>
      <c r="N1656" s="35">
        <f>ROUND((Reference!G$16*List!$H1656)+Reference!G$17,0)</f>
        <v>2610</v>
      </c>
      <c r="O1656" s="35">
        <f>ROUND((Reference!H$16*List!$H1656)+Reference!H$17,0)</f>
        <v>2710</v>
      </c>
      <c r="P1656" s="35">
        <f>ROUND((Reference!I$16*List!$H1656)+Reference!I$17,0)</f>
        <v>2816</v>
      </c>
      <c r="Q1656" s="35">
        <f>ROUND((Reference!J$16*List!$H1656)+Reference!J$17,0)</f>
        <v>3261</v>
      </c>
      <c r="R1656" s="35">
        <f>ROUND((Reference!K$16*List!$H1656)+Reference!K$17,0)</f>
        <v>3364</v>
      </c>
      <c r="S1656" s="35">
        <f>ROUND((Reference!L$16*List!$H1656)+Reference!L$17,0)</f>
        <v>3630</v>
      </c>
      <c r="T1656" s="35">
        <f>ROUND((Reference!M$16*List!$H1656)+Reference!M$17,0)</f>
        <v>4335</v>
      </c>
      <c r="U1656" s="35">
        <f>ROUND((Reference!N$16*List!$H1656)+Reference!N$17,0)</f>
        <v>17491</v>
      </c>
      <c r="V1656" s="36">
        <f>ROUND((Reference!O$16*List!$H1656)+Reference!O$17,0)</f>
        <v>650</v>
      </c>
      <c r="W1656" s="36">
        <f>ROUND((Reference!P$16*List!$H1656)+Reference!P$17,0)</f>
        <v>916</v>
      </c>
      <c r="X1656" s="36">
        <f>ROUND((Reference!Q$16*List!$H1656)+Reference!Q$17,0)</f>
        <v>458</v>
      </c>
      <c r="Y1656" s="37"/>
      <c r="Z1656" s="4" t="str">
        <f t="shared" si="51"/>
        <v>GOLDEN VALLEY, Montana</v>
      </c>
      <c r="AA1656" s="50" t="s">
        <v>4838</v>
      </c>
      <c r="AB1656" s="38" t="s">
        <v>54</v>
      </c>
      <c r="AC1656" s="43" t="s">
        <v>4790</v>
      </c>
      <c r="AD1656" s="45"/>
      <c r="AE1656">
        <f t="shared" si="52"/>
        <v>0.85460000000000003</v>
      </c>
    </row>
    <row r="1657" spans="1:31" x14ac:dyDescent="0.35">
      <c r="A1657" s="28" t="s">
        <v>4839</v>
      </c>
      <c r="B1657" s="48" t="s">
        <v>4840</v>
      </c>
      <c r="C1657" s="49">
        <v>99927</v>
      </c>
      <c r="D1657" s="30" t="s">
        <v>160</v>
      </c>
      <c r="E1657" s="50" t="s">
        <v>4841</v>
      </c>
      <c r="F1657" s="55" t="s">
        <v>4790</v>
      </c>
      <c r="G1657" s="33" t="s">
        <v>64</v>
      </c>
      <c r="H1657" s="52">
        <v>0.85460000000000003</v>
      </c>
      <c r="I1657" s="35">
        <f>ROUND((Reference!B$16*List!$H1657)+Reference!B$17,0)</f>
        <v>1002</v>
      </c>
      <c r="J1657" s="35">
        <f>ROUND((Reference!C$16*List!$H1657)+Reference!C$17,0)</f>
        <v>1494</v>
      </c>
      <c r="K1657" s="35">
        <f>ROUND((Reference!D$16*List!$H1657)+Reference!D$17,0)</f>
        <v>1790</v>
      </c>
      <c r="L1657" s="35">
        <f>ROUND((Reference!E$16*List!$H1657)+Reference!E$17,0)</f>
        <v>2213</v>
      </c>
      <c r="M1657" s="35">
        <f>ROUND((Reference!F$16*List!$H1657)+Reference!F$17,0)</f>
        <v>2305</v>
      </c>
      <c r="N1657" s="35">
        <f>ROUND((Reference!G$16*List!$H1657)+Reference!G$17,0)</f>
        <v>2610</v>
      </c>
      <c r="O1657" s="35">
        <f>ROUND((Reference!H$16*List!$H1657)+Reference!H$17,0)</f>
        <v>2710</v>
      </c>
      <c r="P1657" s="35">
        <f>ROUND((Reference!I$16*List!$H1657)+Reference!I$17,0)</f>
        <v>2816</v>
      </c>
      <c r="Q1657" s="35">
        <f>ROUND((Reference!J$16*List!$H1657)+Reference!J$17,0)</f>
        <v>3261</v>
      </c>
      <c r="R1657" s="35">
        <f>ROUND((Reference!K$16*List!$H1657)+Reference!K$17,0)</f>
        <v>3364</v>
      </c>
      <c r="S1657" s="35">
        <f>ROUND((Reference!L$16*List!$H1657)+Reference!L$17,0)</f>
        <v>3630</v>
      </c>
      <c r="T1657" s="35">
        <f>ROUND((Reference!M$16*List!$H1657)+Reference!M$17,0)</f>
        <v>4335</v>
      </c>
      <c r="U1657" s="35">
        <f>ROUND((Reference!N$16*List!$H1657)+Reference!N$17,0)</f>
        <v>17491</v>
      </c>
      <c r="V1657" s="36">
        <f>ROUND((Reference!O$16*List!$H1657)+Reference!O$17,0)</f>
        <v>650</v>
      </c>
      <c r="W1657" s="36">
        <f>ROUND((Reference!P$16*List!$H1657)+Reference!P$17,0)</f>
        <v>916</v>
      </c>
      <c r="X1657" s="36">
        <f>ROUND((Reference!Q$16*List!$H1657)+Reference!Q$17,0)</f>
        <v>458</v>
      </c>
      <c r="Y1657" s="37"/>
      <c r="Z1657" s="4" t="str">
        <f t="shared" si="51"/>
        <v>GRANITE, Montana</v>
      </c>
      <c r="AA1657" s="50" t="s">
        <v>4841</v>
      </c>
      <c r="AB1657" s="38" t="s">
        <v>54</v>
      </c>
      <c r="AC1657" s="43" t="s">
        <v>4790</v>
      </c>
      <c r="AD1657" s="45"/>
      <c r="AE1657">
        <f t="shared" si="52"/>
        <v>0.85460000000000003</v>
      </c>
    </row>
    <row r="1658" spans="1:31" x14ac:dyDescent="0.35">
      <c r="A1658" s="28" t="s">
        <v>4842</v>
      </c>
      <c r="B1658" s="48" t="s">
        <v>4843</v>
      </c>
      <c r="C1658" s="49">
        <v>99927</v>
      </c>
      <c r="D1658" s="30" t="s">
        <v>160</v>
      </c>
      <c r="E1658" s="50" t="s">
        <v>4844</v>
      </c>
      <c r="F1658" s="55" t="s">
        <v>4790</v>
      </c>
      <c r="G1658" s="33" t="s">
        <v>64</v>
      </c>
      <c r="H1658" s="52">
        <v>0.85460000000000003</v>
      </c>
      <c r="I1658" s="35">
        <f>ROUND((Reference!B$16*List!$H1658)+Reference!B$17,0)</f>
        <v>1002</v>
      </c>
      <c r="J1658" s="35">
        <f>ROUND((Reference!C$16*List!$H1658)+Reference!C$17,0)</f>
        <v>1494</v>
      </c>
      <c r="K1658" s="35">
        <f>ROUND((Reference!D$16*List!$H1658)+Reference!D$17,0)</f>
        <v>1790</v>
      </c>
      <c r="L1658" s="35">
        <f>ROUND((Reference!E$16*List!$H1658)+Reference!E$17,0)</f>
        <v>2213</v>
      </c>
      <c r="M1658" s="35">
        <f>ROUND((Reference!F$16*List!$H1658)+Reference!F$17,0)</f>
        <v>2305</v>
      </c>
      <c r="N1658" s="35">
        <f>ROUND((Reference!G$16*List!$H1658)+Reference!G$17,0)</f>
        <v>2610</v>
      </c>
      <c r="O1658" s="35">
        <f>ROUND((Reference!H$16*List!$H1658)+Reference!H$17,0)</f>
        <v>2710</v>
      </c>
      <c r="P1658" s="35">
        <f>ROUND((Reference!I$16*List!$H1658)+Reference!I$17,0)</f>
        <v>2816</v>
      </c>
      <c r="Q1658" s="35">
        <f>ROUND((Reference!J$16*List!$H1658)+Reference!J$17,0)</f>
        <v>3261</v>
      </c>
      <c r="R1658" s="35">
        <f>ROUND((Reference!K$16*List!$H1658)+Reference!K$17,0)</f>
        <v>3364</v>
      </c>
      <c r="S1658" s="35">
        <f>ROUND((Reference!L$16*List!$H1658)+Reference!L$17,0)</f>
        <v>3630</v>
      </c>
      <c r="T1658" s="35">
        <f>ROUND((Reference!M$16*List!$H1658)+Reference!M$17,0)</f>
        <v>4335</v>
      </c>
      <c r="U1658" s="35">
        <f>ROUND((Reference!N$16*List!$H1658)+Reference!N$17,0)</f>
        <v>17491</v>
      </c>
      <c r="V1658" s="36">
        <f>ROUND((Reference!O$16*List!$H1658)+Reference!O$17,0)</f>
        <v>650</v>
      </c>
      <c r="W1658" s="36">
        <f>ROUND((Reference!P$16*List!$H1658)+Reference!P$17,0)</f>
        <v>916</v>
      </c>
      <c r="X1658" s="36">
        <f>ROUND((Reference!Q$16*List!$H1658)+Reference!Q$17,0)</f>
        <v>458</v>
      </c>
      <c r="Y1658" s="37"/>
      <c r="Z1658" s="4" t="str">
        <f t="shared" si="51"/>
        <v>HILL, Montana</v>
      </c>
      <c r="AA1658" s="50" t="s">
        <v>4844</v>
      </c>
      <c r="AB1658" s="38" t="s">
        <v>54</v>
      </c>
      <c r="AC1658" s="43" t="s">
        <v>4790</v>
      </c>
      <c r="AD1658" s="45"/>
      <c r="AE1658">
        <f t="shared" si="52"/>
        <v>0.85460000000000003</v>
      </c>
    </row>
    <row r="1659" spans="1:31" x14ac:dyDescent="0.35">
      <c r="A1659" s="28" t="s">
        <v>4845</v>
      </c>
      <c r="B1659" s="48" t="s">
        <v>4846</v>
      </c>
      <c r="C1659" s="49">
        <v>99927</v>
      </c>
      <c r="D1659" s="30" t="s">
        <v>160</v>
      </c>
      <c r="E1659" s="50" t="s">
        <v>206</v>
      </c>
      <c r="F1659" s="55" t="s">
        <v>4790</v>
      </c>
      <c r="G1659" s="33" t="s">
        <v>64</v>
      </c>
      <c r="H1659" s="52">
        <v>0.85460000000000003</v>
      </c>
      <c r="I1659" s="35">
        <f>ROUND((Reference!B$16*List!$H1659)+Reference!B$17,0)</f>
        <v>1002</v>
      </c>
      <c r="J1659" s="35">
        <f>ROUND((Reference!C$16*List!$H1659)+Reference!C$17,0)</f>
        <v>1494</v>
      </c>
      <c r="K1659" s="35">
        <f>ROUND((Reference!D$16*List!$H1659)+Reference!D$17,0)</f>
        <v>1790</v>
      </c>
      <c r="L1659" s="35">
        <f>ROUND((Reference!E$16*List!$H1659)+Reference!E$17,0)</f>
        <v>2213</v>
      </c>
      <c r="M1659" s="35">
        <f>ROUND((Reference!F$16*List!$H1659)+Reference!F$17,0)</f>
        <v>2305</v>
      </c>
      <c r="N1659" s="35">
        <f>ROUND((Reference!G$16*List!$H1659)+Reference!G$17,0)</f>
        <v>2610</v>
      </c>
      <c r="O1659" s="35">
        <f>ROUND((Reference!H$16*List!$H1659)+Reference!H$17,0)</f>
        <v>2710</v>
      </c>
      <c r="P1659" s="35">
        <f>ROUND((Reference!I$16*List!$H1659)+Reference!I$17,0)</f>
        <v>2816</v>
      </c>
      <c r="Q1659" s="35">
        <f>ROUND((Reference!J$16*List!$H1659)+Reference!J$17,0)</f>
        <v>3261</v>
      </c>
      <c r="R1659" s="35">
        <f>ROUND((Reference!K$16*List!$H1659)+Reference!K$17,0)</f>
        <v>3364</v>
      </c>
      <c r="S1659" s="35">
        <f>ROUND((Reference!L$16*List!$H1659)+Reference!L$17,0)</f>
        <v>3630</v>
      </c>
      <c r="T1659" s="35">
        <f>ROUND((Reference!M$16*List!$H1659)+Reference!M$17,0)</f>
        <v>4335</v>
      </c>
      <c r="U1659" s="35">
        <f>ROUND((Reference!N$16*List!$H1659)+Reference!N$17,0)</f>
        <v>17491</v>
      </c>
      <c r="V1659" s="36">
        <f>ROUND((Reference!O$16*List!$H1659)+Reference!O$17,0)</f>
        <v>650</v>
      </c>
      <c r="W1659" s="36">
        <f>ROUND((Reference!P$16*List!$H1659)+Reference!P$17,0)</f>
        <v>916</v>
      </c>
      <c r="X1659" s="36">
        <f>ROUND((Reference!Q$16*List!$H1659)+Reference!Q$17,0)</f>
        <v>458</v>
      </c>
      <c r="Y1659" s="37"/>
      <c r="Z1659" s="4" t="str">
        <f t="shared" si="51"/>
        <v>JEFFERSON, Montana</v>
      </c>
      <c r="AA1659" s="50" t="s">
        <v>206</v>
      </c>
      <c r="AB1659" s="38" t="s">
        <v>54</v>
      </c>
      <c r="AC1659" s="43" t="s">
        <v>4790</v>
      </c>
      <c r="AD1659" s="45"/>
      <c r="AE1659">
        <f t="shared" si="52"/>
        <v>0.85460000000000003</v>
      </c>
    </row>
    <row r="1660" spans="1:31" x14ac:dyDescent="0.35">
      <c r="A1660" s="28" t="s">
        <v>4847</v>
      </c>
      <c r="B1660" s="48" t="s">
        <v>4848</v>
      </c>
      <c r="C1660" s="49">
        <v>99927</v>
      </c>
      <c r="D1660" s="30" t="s">
        <v>160</v>
      </c>
      <c r="E1660" s="50" t="s">
        <v>4849</v>
      </c>
      <c r="F1660" s="55" t="s">
        <v>4790</v>
      </c>
      <c r="G1660" s="33" t="s">
        <v>64</v>
      </c>
      <c r="H1660" s="52">
        <v>0.85460000000000003</v>
      </c>
      <c r="I1660" s="35">
        <f>ROUND((Reference!B$16*List!$H1660)+Reference!B$17,0)</f>
        <v>1002</v>
      </c>
      <c r="J1660" s="35">
        <f>ROUND((Reference!C$16*List!$H1660)+Reference!C$17,0)</f>
        <v>1494</v>
      </c>
      <c r="K1660" s="35">
        <f>ROUND((Reference!D$16*List!$H1660)+Reference!D$17,0)</f>
        <v>1790</v>
      </c>
      <c r="L1660" s="35">
        <f>ROUND((Reference!E$16*List!$H1660)+Reference!E$17,0)</f>
        <v>2213</v>
      </c>
      <c r="M1660" s="35">
        <f>ROUND((Reference!F$16*List!$H1660)+Reference!F$17,0)</f>
        <v>2305</v>
      </c>
      <c r="N1660" s="35">
        <f>ROUND((Reference!G$16*List!$H1660)+Reference!G$17,0)</f>
        <v>2610</v>
      </c>
      <c r="O1660" s="35">
        <f>ROUND((Reference!H$16*List!$H1660)+Reference!H$17,0)</f>
        <v>2710</v>
      </c>
      <c r="P1660" s="35">
        <f>ROUND((Reference!I$16*List!$H1660)+Reference!I$17,0)</f>
        <v>2816</v>
      </c>
      <c r="Q1660" s="35">
        <f>ROUND((Reference!J$16*List!$H1660)+Reference!J$17,0)</f>
        <v>3261</v>
      </c>
      <c r="R1660" s="35">
        <f>ROUND((Reference!K$16*List!$H1660)+Reference!K$17,0)</f>
        <v>3364</v>
      </c>
      <c r="S1660" s="35">
        <f>ROUND((Reference!L$16*List!$H1660)+Reference!L$17,0)</f>
        <v>3630</v>
      </c>
      <c r="T1660" s="35">
        <f>ROUND((Reference!M$16*List!$H1660)+Reference!M$17,0)</f>
        <v>4335</v>
      </c>
      <c r="U1660" s="35">
        <f>ROUND((Reference!N$16*List!$H1660)+Reference!N$17,0)</f>
        <v>17491</v>
      </c>
      <c r="V1660" s="36">
        <f>ROUND((Reference!O$16*List!$H1660)+Reference!O$17,0)</f>
        <v>650</v>
      </c>
      <c r="W1660" s="36">
        <f>ROUND((Reference!P$16*List!$H1660)+Reference!P$17,0)</f>
        <v>916</v>
      </c>
      <c r="X1660" s="36">
        <f>ROUND((Reference!Q$16*List!$H1660)+Reference!Q$17,0)</f>
        <v>458</v>
      </c>
      <c r="Y1660" s="37"/>
      <c r="Z1660" s="4" t="str">
        <f t="shared" si="51"/>
        <v>JUDITH BASIN, Montana</v>
      </c>
      <c r="AA1660" s="50" t="s">
        <v>4849</v>
      </c>
      <c r="AB1660" s="38" t="s">
        <v>54</v>
      </c>
      <c r="AC1660" s="43" t="s">
        <v>4790</v>
      </c>
      <c r="AD1660" s="45"/>
      <c r="AE1660">
        <f t="shared" si="52"/>
        <v>0.85460000000000003</v>
      </c>
    </row>
    <row r="1661" spans="1:31" x14ac:dyDescent="0.35">
      <c r="A1661" s="28" t="s">
        <v>4850</v>
      </c>
      <c r="B1661" s="48" t="s">
        <v>4851</v>
      </c>
      <c r="C1661" s="49">
        <v>99927</v>
      </c>
      <c r="D1661" s="30" t="s">
        <v>160</v>
      </c>
      <c r="E1661" s="50" t="s">
        <v>849</v>
      </c>
      <c r="F1661" s="55" t="s">
        <v>4790</v>
      </c>
      <c r="G1661" s="33" t="s">
        <v>64</v>
      </c>
      <c r="H1661" s="52">
        <v>0.85460000000000003</v>
      </c>
      <c r="I1661" s="35">
        <f>ROUND((Reference!B$16*List!$H1661)+Reference!B$17,0)</f>
        <v>1002</v>
      </c>
      <c r="J1661" s="35">
        <f>ROUND((Reference!C$16*List!$H1661)+Reference!C$17,0)</f>
        <v>1494</v>
      </c>
      <c r="K1661" s="35">
        <f>ROUND((Reference!D$16*List!$H1661)+Reference!D$17,0)</f>
        <v>1790</v>
      </c>
      <c r="L1661" s="35">
        <f>ROUND((Reference!E$16*List!$H1661)+Reference!E$17,0)</f>
        <v>2213</v>
      </c>
      <c r="M1661" s="35">
        <f>ROUND((Reference!F$16*List!$H1661)+Reference!F$17,0)</f>
        <v>2305</v>
      </c>
      <c r="N1661" s="35">
        <f>ROUND((Reference!G$16*List!$H1661)+Reference!G$17,0)</f>
        <v>2610</v>
      </c>
      <c r="O1661" s="35">
        <f>ROUND((Reference!H$16*List!$H1661)+Reference!H$17,0)</f>
        <v>2710</v>
      </c>
      <c r="P1661" s="35">
        <f>ROUND((Reference!I$16*List!$H1661)+Reference!I$17,0)</f>
        <v>2816</v>
      </c>
      <c r="Q1661" s="35">
        <f>ROUND((Reference!J$16*List!$H1661)+Reference!J$17,0)</f>
        <v>3261</v>
      </c>
      <c r="R1661" s="35">
        <f>ROUND((Reference!K$16*List!$H1661)+Reference!K$17,0)</f>
        <v>3364</v>
      </c>
      <c r="S1661" s="35">
        <f>ROUND((Reference!L$16*List!$H1661)+Reference!L$17,0)</f>
        <v>3630</v>
      </c>
      <c r="T1661" s="35">
        <f>ROUND((Reference!M$16*List!$H1661)+Reference!M$17,0)</f>
        <v>4335</v>
      </c>
      <c r="U1661" s="35">
        <f>ROUND((Reference!N$16*List!$H1661)+Reference!N$17,0)</f>
        <v>17491</v>
      </c>
      <c r="V1661" s="36">
        <f>ROUND((Reference!O$16*List!$H1661)+Reference!O$17,0)</f>
        <v>650</v>
      </c>
      <c r="W1661" s="36">
        <f>ROUND((Reference!P$16*List!$H1661)+Reference!P$17,0)</f>
        <v>916</v>
      </c>
      <c r="X1661" s="36">
        <f>ROUND((Reference!Q$16*List!$H1661)+Reference!Q$17,0)</f>
        <v>458</v>
      </c>
      <c r="Y1661" s="37"/>
      <c r="Z1661" s="4" t="str">
        <f t="shared" si="51"/>
        <v>LAKE, Montana</v>
      </c>
      <c r="AA1661" s="50" t="s">
        <v>849</v>
      </c>
      <c r="AB1661" s="38" t="s">
        <v>54</v>
      </c>
      <c r="AC1661" s="43" t="s">
        <v>4790</v>
      </c>
      <c r="AD1661" s="45"/>
      <c r="AE1661">
        <f t="shared" si="52"/>
        <v>0.85460000000000003</v>
      </c>
    </row>
    <row r="1662" spans="1:31" x14ac:dyDescent="0.35">
      <c r="A1662" s="28" t="s">
        <v>4852</v>
      </c>
      <c r="B1662" s="48" t="s">
        <v>4853</v>
      </c>
      <c r="C1662" s="49">
        <v>99927</v>
      </c>
      <c r="D1662" s="30" t="s">
        <v>160</v>
      </c>
      <c r="E1662" s="50" t="s">
        <v>4854</v>
      </c>
      <c r="F1662" s="55" t="s">
        <v>4790</v>
      </c>
      <c r="G1662" s="33" t="s">
        <v>64</v>
      </c>
      <c r="H1662" s="52">
        <v>0.85460000000000003</v>
      </c>
      <c r="I1662" s="35">
        <f>ROUND((Reference!B$16*List!$H1662)+Reference!B$17,0)</f>
        <v>1002</v>
      </c>
      <c r="J1662" s="35">
        <f>ROUND((Reference!C$16*List!$H1662)+Reference!C$17,0)</f>
        <v>1494</v>
      </c>
      <c r="K1662" s="35">
        <f>ROUND((Reference!D$16*List!$H1662)+Reference!D$17,0)</f>
        <v>1790</v>
      </c>
      <c r="L1662" s="35">
        <f>ROUND((Reference!E$16*List!$H1662)+Reference!E$17,0)</f>
        <v>2213</v>
      </c>
      <c r="M1662" s="35">
        <f>ROUND((Reference!F$16*List!$H1662)+Reference!F$17,0)</f>
        <v>2305</v>
      </c>
      <c r="N1662" s="35">
        <f>ROUND((Reference!G$16*List!$H1662)+Reference!G$17,0)</f>
        <v>2610</v>
      </c>
      <c r="O1662" s="35">
        <f>ROUND((Reference!H$16*List!$H1662)+Reference!H$17,0)</f>
        <v>2710</v>
      </c>
      <c r="P1662" s="35">
        <f>ROUND((Reference!I$16*List!$H1662)+Reference!I$17,0)</f>
        <v>2816</v>
      </c>
      <c r="Q1662" s="35">
        <f>ROUND((Reference!J$16*List!$H1662)+Reference!J$17,0)</f>
        <v>3261</v>
      </c>
      <c r="R1662" s="35">
        <f>ROUND((Reference!K$16*List!$H1662)+Reference!K$17,0)</f>
        <v>3364</v>
      </c>
      <c r="S1662" s="35">
        <f>ROUND((Reference!L$16*List!$H1662)+Reference!L$17,0)</f>
        <v>3630</v>
      </c>
      <c r="T1662" s="35">
        <f>ROUND((Reference!M$16*List!$H1662)+Reference!M$17,0)</f>
        <v>4335</v>
      </c>
      <c r="U1662" s="35">
        <f>ROUND((Reference!N$16*List!$H1662)+Reference!N$17,0)</f>
        <v>17491</v>
      </c>
      <c r="V1662" s="36">
        <f>ROUND((Reference!O$16*List!$H1662)+Reference!O$17,0)</f>
        <v>650</v>
      </c>
      <c r="W1662" s="36">
        <f>ROUND((Reference!P$16*List!$H1662)+Reference!P$17,0)</f>
        <v>916</v>
      </c>
      <c r="X1662" s="36">
        <f>ROUND((Reference!Q$16*List!$H1662)+Reference!Q$17,0)</f>
        <v>458</v>
      </c>
      <c r="Y1662" s="37"/>
      <c r="Z1662" s="4" t="str">
        <f t="shared" si="51"/>
        <v>LEWIS AND CLARK, Montana</v>
      </c>
      <c r="AA1662" s="50" t="s">
        <v>4854</v>
      </c>
      <c r="AB1662" s="38" t="s">
        <v>54</v>
      </c>
      <c r="AC1662" s="43" t="s">
        <v>4790</v>
      </c>
      <c r="AD1662" s="45"/>
      <c r="AE1662">
        <f t="shared" si="52"/>
        <v>0.85460000000000003</v>
      </c>
    </row>
    <row r="1663" spans="1:31" x14ac:dyDescent="0.35">
      <c r="A1663" s="28" t="s">
        <v>4855</v>
      </c>
      <c r="B1663" s="48" t="s">
        <v>4856</v>
      </c>
      <c r="C1663" s="49">
        <v>99927</v>
      </c>
      <c r="D1663" s="30" t="s">
        <v>160</v>
      </c>
      <c r="E1663" s="50" t="s">
        <v>1479</v>
      </c>
      <c r="F1663" s="55" t="s">
        <v>4790</v>
      </c>
      <c r="G1663" s="33" t="s">
        <v>64</v>
      </c>
      <c r="H1663" s="52">
        <v>0.85460000000000003</v>
      </c>
      <c r="I1663" s="35">
        <f>ROUND((Reference!B$16*List!$H1663)+Reference!B$17,0)</f>
        <v>1002</v>
      </c>
      <c r="J1663" s="35">
        <f>ROUND((Reference!C$16*List!$H1663)+Reference!C$17,0)</f>
        <v>1494</v>
      </c>
      <c r="K1663" s="35">
        <f>ROUND((Reference!D$16*List!$H1663)+Reference!D$17,0)</f>
        <v>1790</v>
      </c>
      <c r="L1663" s="35">
        <f>ROUND((Reference!E$16*List!$H1663)+Reference!E$17,0)</f>
        <v>2213</v>
      </c>
      <c r="M1663" s="35">
        <f>ROUND((Reference!F$16*List!$H1663)+Reference!F$17,0)</f>
        <v>2305</v>
      </c>
      <c r="N1663" s="35">
        <f>ROUND((Reference!G$16*List!$H1663)+Reference!G$17,0)</f>
        <v>2610</v>
      </c>
      <c r="O1663" s="35">
        <f>ROUND((Reference!H$16*List!$H1663)+Reference!H$17,0)</f>
        <v>2710</v>
      </c>
      <c r="P1663" s="35">
        <f>ROUND((Reference!I$16*List!$H1663)+Reference!I$17,0)</f>
        <v>2816</v>
      </c>
      <c r="Q1663" s="35">
        <f>ROUND((Reference!J$16*List!$H1663)+Reference!J$17,0)</f>
        <v>3261</v>
      </c>
      <c r="R1663" s="35">
        <f>ROUND((Reference!K$16*List!$H1663)+Reference!K$17,0)</f>
        <v>3364</v>
      </c>
      <c r="S1663" s="35">
        <f>ROUND((Reference!L$16*List!$H1663)+Reference!L$17,0)</f>
        <v>3630</v>
      </c>
      <c r="T1663" s="35">
        <f>ROUND((Reference!M$16*List!$H1663)+Reference!M$17,0)</f>
        <v>4335</v>
      </c>
      <c r="U1663" s="35">
        <f>ROUND((Reference!N$16*List!$H1663)+Reference!N$17,0)</f>
        <v>17491</v>
      </c>
      <c r="V1663" s="36">
        <f>ROUND((Reference!O$16*List!$H1663)+Reference!O$17,0)</f>
        <v>650</v>
      </c>
      <c r="W1663" s="36">
        <f>ROUND((Reference!P$16*List!$H1663)+Reference!P$17,0)</f>
        <v>916</v>
      </c>
      <c r="X1663" s="36">
        <f>ROUND((Reference!Q$16*List!$H1663)+Reference!Q$17,0)</f>
        <v>458</v>
      </c>
      <c r="Y1663" s="37"/>
      <c r="Z1663" s="4" t="str">
        <f t="shared" si="51"/>
        <v>LIBERTY, Montana</v>
      </c>
      <c r="AA1663" s="50" t="s">
        <v>1479</v>
      </c>
      <c r="AB1663" s="38" t="s">
        <v>54</v>
      </c>
      <c r="AC1663" s="43" t="s">
        <v>4790</v>
      </c>
      <c r="AD1663" s="45"/>
      <c r="AE1663">
        <f t="shared" si="52"/>
        <v>0.85460000000000003</v>
      </c>
    </row>
    <row r="1664" spans="1:31" x14ac:dyDescent="0.35">
      <c r="A1664" s="28" t="s">
        <v>4857</v>
      </c>
      <c r="B1664" s="48" t="s">
        <v>4858</v>
      </c>
      <c r="C1664" s="49">
        <v>99927</v>
      </c>
      <c r="D1664" s="30" t="s">
        <v>160</v>
      </c>
      <c r="E1664" s="50" t="s">
        <v>650</v>
      </c>
      <c r="F1664" s="55" t="s">
        <v>4790</v>
      </c>
      <c r="G1664" s="33" t="s">
        <v>64</v>
      </c>
      <c r="H1664" s="52">
        <v>0.85460000000000003</v>
      </c>
      <c r="I1664" s="35">
        <f>ROUND((Reference!B$16*List!$H1664)+Reference!B$17,0)</f>
        <v>1002</v>
      </c>
      <c r="J1664" s="35">
        <f>ROUND((Reference!C$16*List!$H1664)+Reference!C$17,0)</f>
        <v>1494</v>
      </c>
      <c r="K1664" s="35">
        <f>ROUND((Reference!D$16*List!$H1664)+Reference!D$17,0)</f>
        <v>1790</v>
      </c>
      <c r="L1664" s="35">
        <f>ROUND((Reference!E$16*List!$H1664)+Reference!E$17,0)</f>
        <v>2213</v>
      </c>
      <c r="M1664" s="35">
        <f>ROUND((Reference!F$16*List!$H1664)+Reference!F$17,0)</f>
        <v>2305</v>
      </c>
      <c r="N1664" s="35">
        <f>ROUND((Reference!G$16*List!$H1664)+Reference!G$17,0)</f>
        <v>2610</v>
      </c>
      <c r="O1664" s="35">
        <f>ROUND((Reference!H$16*List!$H1664)+Reference!H$17,0)</f>
        <v>2710</v>
      </c>
      <c r="P1664" s="35">
        <f>ROUND((Reference!I$16*List!$H1664)+Reference!I$17,0)</f>
        <v>2816</v>
      </c>
      <c r="Q1664" s="35">
        <f>ROUND((Reference!J$16*List!$H1664)+Reference!J$17,0)</f>
        <v>3261</v>
      </c>
      <c r="R1664" s="35">
        <f>ROUND((Reference!K$16*List!$H1664)+Reference!K$17,0)</f>
        <v>3364</v>
      </c>
      <c r="S1664" s="35">
        <f>ROUND((Reference!L$16*List!$H1664)+Reference!L$17,0)</f>
        <v>3630</v>
      </c>
      <c r="T1664" s="35">
        <f>ROUND((Reference!M$16*List!$H1664)+Reference!M$17,0)</f>
        <v>4335</v>
      </c>
      <c r="U1664" s="35">
        <f>ROUND((Reference!N$16*List!$H1664)+Reference!N$17,0)</f>
        <v>17491</v>
      </c>
      <c r="V1664" s="36">
        <f>ROUND((Reference!O$16*List!$H1664)+Reference!O$17,0)</f>
        <v>650</v>
      </c>
      <c r="W1664" s="36">
        <f>ROUND((Reference!P$16*List!$H1664)+Reference!P$17,0)</f>
        <v>916</v>
      </c>
      <c r="X1664" s="36">
        <f>ROUND((Reference!Q$16*List!$H1664)+Reference!Q$17,0)</f>
        <v>458</v>
      </c>
      <c r="Y1664" s="37"/>
      <c r="Z1664" s="4" t="str">
        <f t="shared" si="51"/>
        <v>LINCOLN, Montana</v>
      </c>
      <c r="AA1664" s="50" t="s">
        <v>650</v>
      </c>
      <c r="AB1664" s="38" t="s">
        <v>54</v>
      </c>
      <c r="AC1664" s="43" t="s">
        <v>4790</v>
      </c>
      <c r="AD1664" s="45"/>
      <c r="AE1664">
        <f t="shared" si="52"/>
        <v>0.85460000000000003</v>
      </c>
    </row>
    <row r="1665" spans="1:31" x14ac:dyDescent="0.35">
      <c r="A1665" s="28" t="s">
        <v>4859</v>
      </c>
      <c r="B1665" s="48" t="s">
        <v>4860</v>
      </c>
      <c r="C1665" s="49">
        <v>99927</v>
      </c>
      <c r="D1665" s="30" t="s">
        <v>160</v>
      </c>
      <c r="E1665" s="50" t="s">
        <v>4861</v>
      </c>
      <c r="F1665" s="55" t="s">
        <v>4790</v>
      </c>
      <c r="G1665" s="33" t="s">
        <v>64</v>
      </c>
      <c r="H1665" s="52">
        <v>0.85460000000000003</v>
      </c>
      <c r="I1665" s="35">
        <f>ROUND((Reference!B$16*List!$H1665)+Reference!B$17,0)</f>
        <v>1002</v>
      </c>
      <c r="J1665" s="35">
        <f>ROUND((Reference!C$16*List!$H1665)+Reference!C$17,0)</f>
        <v>1494</v>
      </c>
      <c r="K1665" s="35">
        <f>ROUND((Reference!D$16*List!$H1665)+Reference!D$17,0)</f>
        <v>1790</v>
      </c>
      <c r="L1665" s="35">
        <f>ROUND((Reference!E$16*List!$H1665)+Reference!E$17,0)</f>
        <v>2213</v>
      </c>
      <c r="M1665" s="35">
        <f>ROUND((Reference!F$16*List!$H1665)+Reference!F$17,0)</f>
        <v>2305</v>
      </c>
      <c r="N1665" s="35">
        <f>ROUND((Reference!G$16*List!$H1665)+Reference!G$17,0)</f>
        <v>2610</v>
      </c>
      <c r="O1665" s="35">
        <f>ROUND((Reference!H$16*List!$H1665)+Reference!H$17,0)</f>
        <v>2710</v>
      </c>
      <c r="P1665" s="35">
        <f>ROUND((Reference!I$16*List!$H1665)+Reference!I$17,0)</f>
        <v>2816</v>
      </c>
      <c r="Q1665" s="35">
        <f>ROUND((Reference!J$16*List!$H1665)+Reference!J$17,0)</f>
        <v>3261</v>
      </c>
      <c r="R1665" s="35">
        <f>ROUND((Reference!K$16*List!$H1665)+Reference!K$17,0)</f>
        <v>3364</v>
      </c>
      <c r="S1665" s="35">
        <f>ROUND((Reference!L$16*List!$H1665)+Reference!L$17,0)</f>
        <v>3630</v>
      </c>
      <c r="T1665" s="35">
        <f>ROUND((Reference!M$16*List!$H1665)+Reference!M$17,0)</f>
        <v>4335</v>
      </c>
      <c r="U1665" s="35">
        <f>ROUND((Reference!N$16*List!$H1665)+Reference!N$17,0)</f>
        <v>17491</v>
      </c>
      <c r="V1665" s="36">
        <f>ROUND((Reference!O$16*List!$H1665)+Reference!O$17,0)</f>
        <v>650</v>
      </c>
      <c r="W1665" s="36">
        <f>ROUND((Reference!P$16*List!$H1665)+Reference!P$17,0)</f>
        <v>916</v>
      </c>
      <c r="X1665" s="36">
        <f>ROUND((Reference!Q$16*List!$H1665)+Reference!Q$17,0)</f>
        <v>458</v>
      </c>
      <c r="Y1665" s="37"/>
      <c r="Z1665" s="4" t="str">
        <f t="shared" si="51"/>
        <v>MCCONE, Montana</v>
      </c>
      <c r="AA1665" s="50" t="s">
        <v>4861</v>
      </c>
      <c r="AB1665" s="38" t="s">
        <v>54</v>
      </c>
      <c r="AC1665" s="43" t="s">
        <v>4790</v>
      </c>
      <c r="AD1665" s="45"/>
      <c r="AE1665">
        <f t="shared" si="52"/>
        <v>0.85460000000000003</v>
      </c>
    </row>
    <row r="1666" spans="1:31" x14ac:dyDescent="0.35">
      <c r="A1666" s="28" t="s">
        <v>4862</v>
      </c>
      <c r="B1666" s="48" t="s">
        <v>4863</v>
      </c>
      <c r="C1666" s="49">
        <v>99927</v>
      </c>
      <c r="D1666" s="30" t="s">
        <v>160</v>
      </c>
      <c r="E1666" s="50" t="s">
        <v>241</v>
      </c>
      <c r="F1666" s="55" t="s">
        <v>4790</v>
      </c>
      <c r="G1666" s="33" t="s">
        <v>64</v>
      </c>
      <c r="H1666" s="34">
        <v>0.85460000000000003</v>
      </c>
      <c r="I1666" s="35">
        <f>ROUND((Reference!B$16*List!$H1666)+Reference!B$17,0)</f>
        <v>1002</v>
      </c>
      <c r="J1666" s="35">
        <f>ROUND((Reference!C$16*List!$H1666)+Reference!C$17,0)</f>
        <v>1494</v>
      </c>
      <c r="K1666" s="35">
        <f>ROUND((Reference!D$16*List!$H1666)+Reference!D$17,0)</f>
        <v>1790</v>
      </c>
      <c r="L1666" s="35">
        <f>ROUND((Reference!E$16*List!$H1666)+Reference!E$17,0)</f>
        <v>2213</v>
      </c>
      <c r="M1666" s="35">
        <f>ROUND((Reference!F$16*List!$H1666)+Reference!F$17,0)</f>
        <v>2305</v>
      </c>
      <c r="N1666" s="35">
        <f>ROUND((Reference!G$16*List!$H1666)+Reference!G$17,0)</f>
        <v>2610</v>
      </c>
      <c r="O1666" s="35">
        <f>ROUND((Reference!H$16*List!$H1666)+Reference!H$17,0)</f>
        <v>2710</v>
      </c>
      <c r="P1666" s="35">
        <f>ROUND((Reference!I$16*List!$H1666)+Reference!I$17,0)</f>
        <v>2816</v>
      </c>
      <c r="Q1666" s="35">
        <f>ROUND((Reference!J$16*List!$H1666)+Reference!J$17,0)</f>
        <v>3261</v>
      </c>
      <c r="R1666" s="35">
        <f>ROUND((Reference!K$16*List!$H1666)+Reference!K$17,0)</f>
        <v>3364</v>
      </c>
      <c r="S1666" s="35">
        <f>ROUND((Reference!L$16*List!$H1666)+Reference!L$17,0)</f>
        <v>3630</v>
      </c>
      <c r="T1666" s="35">
        <f>ROUND((Reference!M$16*List!$H1666)+Reference!M$17,0)</f>
        <v>4335</v>
      </c>
      <c r="U1666" s="35">
        <f>ROUND((Reference!N$16*List!$H1666)+Reference!N$17,0)</f>
        <v>17491</v>
      </c>
      <c r="V1666" s="36">
        <f>ROUND((Reference!O$16*List!$H1666)+Reference!O$17,0)</f>
        <v>650</v>
      </c>
      <c r="W1666" s="36">
        <f>ROUND((Reference!P$16*List!$H1666)+Reference!P$17,0)</f>
        <v>916</v>
      </c>
      <c r="X1666" s="36">
        <f>ROUND((Reference!Q$16*List!$H1666)+Reference!Q$17,0)</f>
        <v>458</v>
      </c>
      <c r="Y1666" s="37"/>
      <c r="Z1666" s="4" t="str">
        <f t="shared" si="51"/>
        <v>MADISON, Montana</v>
      </c>
      <c r="AA1666" s="38" t="s">
        <v>241</v>
      </c>
      <c r="AB1666" s="38" t="s">
        <v>54</v>
      </c>
      <c r="AC1666" s="32" t="s">
        <v>4790</v>
      </c>
      <c r="AD1666" s="39"/>
      <c r="AE1666">
        <f t="shared" si="52"/>
        <v>0.85460000000000003</v>
      </c>
    </row>
    <row r="1667" spans="1:31" x14ac:dyDescent="0.35">
      <c r="A1667" s="28" t="s">
        <v>4864</v>
      </c>
      <c r="B1667" s="48" t="s">
        <v>4865</v>
      </c>
      <c r="C1667" s="49">
        <v>99927</v>
      </c>
      <c r="D1667" s="30" t="s">
        <v>160</v>
      </c>
      <c r="E1667" s="50" t="s">
        <v>4866</v>
      </c>
      <c r="F1667" s="55" t="s">
        <v>4790</v>
      </c>
      <c r="G1667" s="33" t="s">
        <v>64</v>
      </c>
      <c r="H1667" s="52">
        <v>0.85460000000000003</v>
      </c>
      <c r="I1667" s="35">
        <f>ROUND((Reference!B$16*List!$H1667)+Reference!B$17,0)</f>
        <v>1002</v>
      </c>
      <c r="J1667" s="35">
        <f>ROUND((Reference!C$16*List!$H1667)+Reference!C$17,0)</f>
        <v>1494</v>
      </c>
      <c r="K1667" s="35">
        <f>ROUND((Reference!D$16*List!$H1667)+Reference!D$17,0)</f>
        <v>1790</v>
      </c>
      <c r="L1667" s="35">
        <f>ROUND((Reference!E$16*List!$H1667)+Reference!E$17,0)</f>
        <v>2213</v>
      </c>
      <c r="M1667" s="35">
        <f>ROUND((Reference!F$16*List!$H1667)+Reference!F$17,0)</f>
        <v>2305</v>
      </c>
      <c r="N1667" s="35">
        <f>ROUND((Reference!G$16*List!$H1667)+Reference!G$17,0)</f>
        <v>2610</v>
      </c>
      <c r="O1667" s="35">
        <f>ROUND((Reference!H$16*List!$H1667)+Reference!H$17,0)</f>
        <v>2710</v>
      </c>
      <c r="P1667" s="35">
        <f>ROUND((Reference!I$16*List!$H1667)+Reference!I$17,0)</f>
        <v>2816</v>
      </c>
      <c r="Q1667" s="35">
        <f>ROUND((Reference!J$16*List!$H1667)+Reference!J$17,0)</f>
        <v>3261</v>
      </c>
      <c r="R1667" s="35">
        <f>ROUND((Reference!K$16*List!$H1667)+Reference!K$17,0)</f>
        <v>3364</v>
      </c>
      <c r="S1667" s="35">
        <f>ROUND((Reference!L$16*List!$H1667)+Reference!L$17,0)</f>
        <v>3630</v>
      </c>
      <c r="T1667" s="35">
        <f>ROUND((Reference!M$16*List!$H1667)+Reference!M$17,0)</f>
        <v>4335</v>
      </c>
      <c r="U1667" s="35">
        <f>ROUND((Reference!N$16*List!$H1667)+Reference!N$17,0)</f>
        <v>17491</v>
      </c>
      <c r="V1667" s="36">
        <f>ROUND((Reference!O$16*List!$H1667)+Reference!O$17,0)</f>
        <v>650</v>
      </c>
      <c r="W1667" s="36">
        <f>ROUND((Reference!P$16*List!$H1667)+Reference!P$17,0)</f>
        <v>916</v>
      </c>
      <c r="X1667" s="36">
        <f>ROUND((Reference!Q$16*List!$H1667)+Reference!Q$17,0)</f>
        <v>458</v>
      </c>
      <c r="Y1667" s="37"/>
      <c r="Z1667" s="4" t="str">
        <f t="shared" si="51"/>
        <v>MEAGHER, Montana</v>
      </c>
      <c r="AA1667" s="50" t="s">
        <v>4866</v>
      </c>
      <c r="AB1667" s="38" t="s">
        <v>54</v>
      </c>
      <c r="AC1667" s="43" t="s">
        <v>4790</v>
      </c>
      <c r="AD1667" s="45"/>
      <c r="AE1667">
        <f t="shared" si="52"/>
        <v>0.85460000000000003</v>
      </c>
    </row>
    <row r="1668" spans="1:31" x14ac:dyDescent="0.35">
      <c r="A1668" s="28" t="s">
        <v>4867</v>
      </c>
      <c r="B1668" s="48" t="s">
        <v>4868</v>
      </c>
      <c r="C1668" s="51">
        <v>99927</v>
      </c>
      <c r="D1668" s="30" t="s">
        <v>160</v>
      </c>
      <c r="E1668" s="38" t="s">
        <v>1189</v>
      </c>
      <c r="F1668" s="55" t="s">
        <v>4790</v>
      </c>
      <c r="G1668" s="33" t="s">
        <v>64</v>
      </c>
      <c r="H1668" s="52">
        <v>0.85460000000000003</v>
      </c>
      <c r="I1668" s="35">
        <f>ROUND((Reference!B$16*List!$H1668)+Reference!B$17,0)</f>
        <v>1002</v>
      </c>
      <c r="J1668" s="35">
        <f>ROUND((Reference!C$16*List!$H1668)+Reference!C$17,0)</f>
        <v>1494</v>
      </c>
      <c r="K1668" s="35">
        <f>ROUND((Reference!D$16*List!$H1668)+Reference!D$17,0)</f>
        <v>1790</v>
      </c>
      <c r="L1668" s="35">
        <f>ROUND((Reference!E$16*List!$H1668)+Reference!E$17,0)</f>
        <v>2213</v>
      </c>
      <c r="M1668" s="35">
        <f>ROUND((Reference!F$16*List!$H1668)+Reference!F$17,0)</f>
        <v>2305</v>
      </c>
      <c r="N1668" s="35">
        <f>ROUND((Reference!G$16*List!$H1668)+Reference!G$17,0)</f>
        <v>2610</v>
      </c>
      <c r="O1668" s="35">
        <f>ROUND((Reference!H$16*List!$H1668)+Reference!H$17,0)</f>
        <v>2710</v>
      </c>
      <c r="P1668" s="35">
        <f>ROUND((Reference!I$16*List!$H1668)+Reference!I$17,0)</f>
        <v>2816</v>
      </c>
      <c r="Q1668" s="35">
        <f>ROUND((Reference!J$16*List!$H1668)+Reference!J$17,0)</f>
        <v>3261</v>
      </c>
      <c r="R1668" s="35">
        <f>ROUND((Reference!K$16*List!$H1668)+Reference!K$17,0)</f>
        <v>3364</v>
      </c>
      <c r="S1668" s="35">
        <f>ROUND((Reference!L$16*List!$H1668)+Reference!L$17,0)</f>
        <v>3630</v>
      </c>
      <c r="T1668" s="35">
        <f>ROUND((Reference!M$16*List!$H1668)+Reference!M$17,0)</f>
        <v>4335</v>
      </c>
      <c r="U1668" s="35">
        <f>ROUND((Reference!N$16*List!$H1668)+Reference!N$17,0)</f>
        <v>17491</v>
      </c>
      <c r="V1668" s="36">
        <f>ROUND((Reference!O$16*List!$H1668)+Reference!O$17,0)</f>
        <v>650</v>
      </c>
      <c r="W1668" s="36">
        <f>ROUND((Reference!P$16*List!$H1668)+Reference!P$17,0)</f>
        <v>916</v>
      </c>
      <c r="X1668" s="36">
        <f>ROUND((Reference!Q$16*List!$H1668)+Reference!Q$17,0)</f>
        <v>458</v>
      </c>
      <c r="Y1668" s="37"/>
      <c r="Z1668" s="4" t="str">
        <f t="shared" si="51"/>
        <v>MINERAL, Montana</v>
      </c>
      <c r="AA1668" s="50" t="s">
        <v>1189</v>
      </c>
      <c r="AB1668" s="38" t="s">
        <v>54</v>
      </c>
      <c r="AC1668" s="43" t="s">
        <v>4790</v>
      </c>
      <c r="AD1668" s="45"/>
      <c r="AE1668">
        <f t="shared" si="52"/>
        <v>0.85460000000000003</v>
      </c>
    </row>
    <row r="1669" spans="1:31" x14ac:dyDescent="0.35">
      <c r="A1669" s="28" t="s">
        <v>4869</v>
      </c>
      <c r="B1669" s="48" t="s">
        <v>4870</v>
      </c>
      <c r="C1669" s="49">
        <v>33540</v>
      </c>
      <c r="D1669" s="30" t="s">
        <v>1216</v>
      </c>
      <c r="E1669" s="50" t="s">
        <v>4871</v>
      </c>
      <c r="F1669" s="54" t="s">
        <v>4790</v>
      </c>
      <c r="G1669" s="33" t="s">
        <v>53</v>
      </c>
      <c r="H1669" s="52">
        <v>0.9215000000000001</v>
      </c>
      <c r="I1669" s="35">
        <f>ROUND((Reference!B$16*List!$H1669)+Reference!B$17,0)</f>
        <v>1059</v>
      </c>
      <c r="J1669" s="35">
        <f>ROUND((Reference!C$16*List!$H1669)+Reference!C$17,0)</f>
        <v>1579</v>
      </c>
      <c r="K1669" s="35">
        <f>ROUND((Reference!D$16*List!$H1669)+Reference!D$17,0)</f>
        <v>1892</v>
      </c>
      <c r="L1669" s="35">
        <f>ROUND((Reference!E$16*List!$H1669)+Reference!E$17,0)</f>
        <v>2339</v>
      </c>
      <c r="M1669" s="35">
        <f>ROUND((Reference!F$16*List!$H1669)+Reference!F$17,0)</f>
        <v>2437</v>
      </c>
      <c r="N1669" s="35">
        <f>ROUND((Reference!G$16*List!$H1669)+Reference!G$17,0)</f>
        <v>2759</v>
      </c>
      <c r="O1669" s="35">
        <f>ROUND((Reference!H$16*List!$H1669)+Reference!H$17,0)</f>
        <v>2865</v>
      </c>
      <c r="P1669" s="35">
        <f>ROUND((Reference!I$16*List!$H1669)+Reference!I$17,0)</f>
        <v>2977</v>
      </c>
      <c r="Q1669" s="35">
        <f>ROUND((Reference!J$16*List!$H1669)+Reference!J$17,0)</f>
        <v>3447</v>
      </c>
      <c r="R1669" s="35">
        <f>ROUND((Reference!K$16*List!$H1669)+Reference!K$17,0)</f>
        <v>3557</v>
      </c>
      <c r="S1669" s="35">
        <f>ROUND((Reference!L$16*List!$H1669)+Reference!L$17,0)</f>
        <v>3838</v>
      </c>
      <c r="T1669" s="35">
        <f>ROUND((Reference!M$16*List!$H1669)+Reference!M$17,0)</f>
        <v>4583</v>
      </c>
      <c r="U1669" s="35">
        <f>ROUND((Reference!N$16*List!$H1669)+Reference!N$17,0)</f>
        <v>18492</v>
      </c>
      <c r="V1669" s="36">
        <f>ROUND((Reference!O$16*List!$H1669)+Reference!O$17,0)</f>
        <v>687</v>
      </c>
      <c r="W1669" s="36">
        <f>ROUND((Reference!P$16*List!$H1669)+Reference!P$17,0)</f>
        <v>969</v>
      </c>
      <c r="X1669" s="36">
        <f>ROUND((Reference!Q$16*List!$H1669)+Reference!Q$17,0)</f>
        <v>484</v>
      </c>
      <c r="Y1669" s="37"/>
      <c r="Z1669" s="4" t="str">
        <f t="shared" si="51"/>
        <v>MISSOULA, Montana</v>
      </c>
      <c r="AA1669" s="50" t="s">
        <v>4871</v>
      </c>
      <c r="AB1669" s="38" t="s">
        <v>54</v>
      </c>
      <c r="AC1669" s="43" t="s">
        <v>4790</v>
      </c>
      <c r="AD1669" s="45"/>
      <c r="AE1669">
        <f t="shared" si="52"/>
        <v>0.9215000000000001</v>
      </c>
    </row>
    <row r="1670" spans="1:31" x14ac:dyDescent="0.35">
      <c r="A1670" s="28" t="s">
        <v>4872</v>
      </c>
      <c r="B1670" s="48" t="s">
        <v>4873</v>
      </c>
      <c r="C1670" s="49">
        <v>99927</v>
      </c>
      <c r="D1670" s="30" t="s">
        <v>160</v>
      </c>
      <c r="E1670" s="50" t="s">
        <v>4874</v>
      </c>
      <c r="F1670" s="55" t="s">
        <v>4790</v>
      </c>
      <c r="G1670" s="33" t="s">
        <v>64</v>
      </c>
      <c r="H1670" s="52">
        <v>0.85460000000000003</v>
      </c>
      <c r="I1670" s="35">
        <f>ROUND((Reference!B$16*List!$H1670)+Reference!B$17,0)</f>
        <v>1002</v>
      </c>
      <c r="J1670" s="35">
        <f>ROUND((Reference!C$16*List!$H1670)+Reference!C$17,0)</f>
        <v>1494</v>
      </c>
      <c r="K1670" s="35">
        <f>ROUND((Reference!D$16*List!$H1670)+Reference!D$17,0)</f>
        <v>1790</v>
      </c>
      <c r="L1670" s="35">
        <f>ROUND((Reference!E$16*List!$H1670)+Reference!E$17,0)</f>
        <v>2213</v>
      </c>
      <c r="M1670" s="35">
        <f>ROUND((Reference!F$16*List!$H1670)+Reference!F$17,0)</f>
        <v>2305</v>
      </c>
      <c r="N1670" s="35">
        <f>ROUND((Reference!G$16*List!$H1670)+Reference!G$17,0)</f>
        <v>2610</v>
      </c>
      <c r="O1670" s="35">
        <f>ROUND((Reference!H$16*List!$H1670)+Reference!H$17,0)</f>
        <v>2710</v>
      </c>
      <c r="P1670" s="35">
        <f>ROUND((Reference!I$16*List!$H1670)+Reference!I$17,0)</f>
        <v>2816</v>
      </c>
      <c r="Q1670" s="35">
        <f>ROUND((Reference!J$16*List!$H1670)+Reference!J$17,0)</f>
        <v>3261</v>
      </c>
      <c r="R1670" s="35">
        <f>ROUND((Reference!K$16*List!$H1670)+Reference!K$17,0)</f>
        <v>3364</v>
      </c>
      <c r="S1670" s="35">
        <f>ROUND((Reference!L$16*List!$H1670)+Reference!L$17,0)</f>
        <v>3630</v>
      </c>
      <c r="T1670" s="35">
        <f>ROUND((Reference!M$16*List!$H1670)+Reference!M$17,0)</f>
        <v>4335</v>
      </c>
      <c r="U1670" s="35">
        <f>ROUND((Reference!N$16*List!$H1670)+Reference!N$17,0)</f>
        <v>17491</v>
      </c>
      <c r="V1670" s="36">
        <f>ROUND((Reference!O$16*List!$H1670)+Reference!O$17,0)</f>
        <v>650</v>
      </c>
      <c r="W1670" s="36">
        <f>ROUND((Reference!P$16*List!$H1670)+Reference!P$17,0)</f>
        <v>916</v>
      </c>
      <c r="X1670" s="36">
        <f>ROUND((Reference!Q$16*List!$H1670)+Reference!Q$17,0)</f>
        <v>458</v>
      </c>
      <c r="Y1670" s="37"/>
      <c r="Z1670" s="4" t="str">
        <f t="shared" si="51"/>
        <v>MUSSELSHELL, Montana</v>
      </c>
      <c r="AA1670" s="50" t="s">
        <v>4874</v>
      </c>
      <c r="AB1670" s="38" t="s">
        <v>54</v>
      </c>
      <c r="AC1670" s="43" t="s">
        <v>4790</v>
      </c>
      <c r="AD1670" s="45"/>
      <c r="AE1670">
        <f t="shared" si="52"/>
        <v>0.85460000000000003</v>
      </c>
    </row>
    <row r="1671" spans="1:31" x14ac:dyDescent="0.35">
      <c r="A1671" s="28" t="s">
        <v>4875</v>
      </c>
      <c r="B1671" s="48" t="s">
        <v>4876</v>
      </c>
      <c r="C1671" s="49">
        <v>99927</v>
      </c>
      <c r="D1671" s="30" t="s">
        <v>160</v>
      </c>
      <c r="E1671" s="50" t="s">
        <v>1215</v>
      </c>
      <c r="F1671" s="55" t="s">
        <v>4790</v>
      </c>
      <c r="G1671" s="33" t="s">
        <v>64</v>
      </c>
      <c r="H1671" s="52">
        <v>0.85460000000000003</v>
      </c>
      <c r="I1671" s="35">
        <f>ROUND((Reference!B$16*List!$H1671)+Reference!B$17,0)</f>
        <v>1002</v>
      </c>
      <c r="J1671" s="35">
        <f>ROUND((Reference!C$16*List!$H1671)+Reference!C$17,0)</f>
        <v>1494</v>
      </c>
      <c r="K1671" s="35">
        <f>ROUND((Reference!D$16*List!$H1671)+Reference!D$17,0)</f>
        <v>1790</v>
      </c>
      <c r="L1671" s="35">
        <f>ROUND((Reference!E$16*List!$H1671)+Reference!E$17,0)</f>
        <v>2213</v>
      </c>
      <c r="M1671" s="35">
        <f>ROUND((Reference!F$16*List!$H1671)+Reference!F$17,0)</f>
        <v>2305</v>
      </c>
      <c r="N1671" s="35">
        <f>ROUND((Reference!G$16*List!$H1671)+Reference!G$17,0)</f>
        <v>2610</v>
      </c>
      <c r="O1671" s="35">
        <f>ROUND((Reference!H$16*List!$H1671)+Reference!H$17,0)</f>
        <v>2710</v>
      </c>
      <c r="P1671" s="35">
        <f>ROUND((Reference!I$16*List!$H1671)+Reference!I$17,0)</f>
        <v>2816</v>
      </c>
      <c r="Q1671" s="35">
        <f>ROUND((Reference!J$16*List!$H1671)+Reference!J$17,0)</f>
        <v>3261</v>
      </c>
      <c r="R1671" s="35">
        <f>ROUND((Reference!K$16*List!$H1671)+Reference!K$17,0)</f>
        <v>3364</v>
      </c>
      <c r="S1671" s="35">
        <f>ROUND((Reference!L$16*List!$H1671)+Reference!L$17,0)</f>
        <v>3630</v>
      </c>
      <c r="T1671" s="35">
        <f>ROUND((Reference!M$16*List!$H1671)+Reference!M$17,0)</f>
        <v>4335</v>
      </c>
      <c r="U1671" s="35">
        <f>ROUND((Reference!N$16*List!$H1671)+Reference!N$17,0)</f>
        <v>17491</v>
      </c>
      <c r="V1671" s="36">
        <f>ROUND((Reference!O$16*List!$H1671)+Reference!O$17,0)</f>
        <v>650</v>
      </c>
      <c r="W1671" s="36">
        <f>ROUND((Reference!P$16*List!$H1671)+Reference!P$17,0)</f>
        <v>916</v>
      </c>
      <c r="X1671" s="36">
        <f>ROUND((Reference!Q$16*List!$H1671)+Reference!Q$17,0)</f>
        <v>458</v>
      </c>
      <c r="Y1671" s="37"/>
      <c r="Z1671" s="4" t="str">
        <f t="shared" si="51"/>
        <v>PARK, Montana</v>
      </c>
      <c r="AA1671" s="50" t="s">
        <v>1215</v>
      </c>
      <c r="AB1671" s="38" t="s">
        <v>54</v>
      </c>
      <c r="AC1671" s="43" t="s">
        <v>4790</v>
      </c>
      <c r="AD1671" s="45"/>
      <c r="AE1671">
        <f t="shared" si="52"/>
        <v>0.85460000000000003</v>
      </c>
    </row>
    <row r="1672" spans="1:31" x14ac:dyDescent="0.35">
      <c r="A1672" s="28" t="s">
        <v>4877</v>
      </c>
      <c r="B1672" s="48" t="s">
        <v>4878</v>
      </c>
      <c r="C1672" s="49">
        <v>99927</v>
      </c>
      <c r="D1672" s="30" t="s">
        <v>160</v>
      </c>
      <c r="E1672" s="50" t="s">
        <v>4879</v>
      </c>
      <c r="F1672" s="55" t="s">
        <v>4790</v>
      </c>
      <c r="G1672" s="33" t="s">
        <v>64</v>
      </c>
      <c r="H1672" s="52">
        <v>0.85460000000000003</v>
      </c>
      <c r="I1672" s="35">
        <f>ROUND((Reference!B$16*List!$H1672)+Reference!B$17,0)</f>
        <v>1002</v>
      </c>
      <c r="J1672" s="35">
        <f>ROUND((Reference!C$16*List!$H1672)+Reference!C$17,0)</f>
        <v>1494</v>
      </c>
      <c r="K1672" s="35">
        <f>ROUND((Reference!D$16*List!$H1672)+Reference!D$17,0)</f>
        <v>1790</v>
      </c>
      <c r="L1672" s="35">
        <f>ROUND((Reference!E$16*List!$H1672)+Reference!E$17,0)</f>
        <v>2213</v>
      </c>
      <c r="M1672" s="35">
        <f>ROUND((Reference!F$16*List!$H1672)+Reference!F$17,0)</f>
        <v>2305</v>
      </c>
      <c r="N1672" s="35">
        <f>ROUND((Reference!G$16*List!$H1672)+Reference!G$17,0)</f>
        <v>2610</v>
      </c>
      <c r="O1672" s="35">
        <f>ROUND((Reference!H$16*List!$H1672)+Reference!H$17,0)</f>
        <v>2710</v>
      </c>
      <c r="P1672" s="35">
        <f>ROUND((Reference!I$16*List!$H1672)+Reference!I$17,0)</f>
        <v>2816</v>
      </c>
      <c r="Q1672" s="35">
        <f>ROUND((Reference!J$16*List!$H1672)+Reference!J$17,0)</f>
        <v>3261</v>
      </c>
      <c r="R1672" s="35">
        <f>ROUND((Reference!K$16*List!$H1672)+Reference!K$17,0)</f>
        <v>3364</v>
      </c>
      <c r="S1672" s="35">
        <f>ROUND((Reference!L$16*List!$H1672)+Reference!L$17,0)</f>
        <v>3630</v>
      </c>
      <c r="T1672" s="35">
        <f>ROUND((Reference!M$16*List!$H1672)+Reference!M$17,0)</f>
        <v>4335</v>
      </c>
      <c r="U1672" s="35">
        <f>ROUND((Reference!N$16*List!$H1672)+Reference!N$17,0)</f>
        <v>17491</v>
      </c>
      <c r="V1672" s="36">
        <f>ROUND((Reference!O$16*List!$H1672)+Reference!O$17,0)</f>
        <v>650</v>
      </c>
      <c r="W1672" s="36">
        <f>ROUND((Reference!P$16*List!$H1672)+Reference!P$17,0)</f>
        <v>916</v>
      </c>
      <c r="X1672" s="36">
        <f>ROUND((Reference!Q$16*List!$H1672)+Reference!Q$17,0)</f>
        <v>458</v>
      </c>
      <c r="Y1672" s="37"/>
      <c r="Z1672" s="4" t="str">
        <f t="shared" si="51"/>
        <v>PETROLEUM, Montana</v>
      </c>
      <c r="AA1672" s="50" t="s">
        <v>4879</v>
      </c>
      <c r="AB1672" s="38" t="s">
        <v>54</v>
      </c>
      <c r="AC1672" s="43" t="s">
        <v>4790</v>
      </c>
      <c r="AD1672" s="45"/>
      <c r="AE1672">
        <f t="shared" si="52"/>
        <v>0.85460000000000003</v>
      </c>
    </row>
    <row r="1673" spans="1:31" x14ac:dyDescent="0.35">
      <c r="A1673" s="28" t="s">
        <v>4880</v>
      </c>
      <c r="B1673" s="48" t="s">
        <v>4881</v>
      </c>
      <c r="C1673" s="49">
        <v>99927</v>
      </c>
      <c r="D1673" s="30" t="s">
        <v>160</v>
      </c>
      <c r="E1673" s="50" t="s">
        <v>699</v>
      </c>
      <c r="F1673" s="55" t="s">
        <v>4790</v>
      </c>
      <c r="G1673" s="33" t="s">
        <v>64</v>
      </c>
      <c r="H1673" s="52">
        <v>0.85460000000000003</v>
      </c>
      <c r="I1673" s="35">
        <f>ROUND((Reference!B$16*List!$H1673)+Reference!B$17,0)</f>
        <v>1002</v>
      </c>
      <c r="J1673" s="35">
        <f>ROUND((Reference!C$16*List!$H1673)+Reference!C$17,0)</f>
        <v>1494</v>
      </c>
      <c r="K1673" s="35">
        <f>ROUND((Reference!D$16*List!$H1673)+Reference!D$17,0)</f>
        <v>1790</v>
      </c>
      <c r="L1673" s="35">
        <f>ROUND((Reference!E$16*List!$H1673)+Reference!E$17,0)</f>
        <v>2213</v>
      </c>
      <c r="M1673" s="35">
        <f>ROUND((Reference!F$16*List!$H1673)+Reference!F$17,0)</f>
        <v>2305</v>
      </c>
      <c r="N1673" s="35">
        <f>ROUND((Reference!G$16*List!$H1673)+Reference!G$17,0)</f>
        <v>2610</v>
      </c>
      <c r="O1673" s="35">
        <f>ROUND((Reference!H$16*List!$H1673)+Reference!H$17,0)</f>
        <v>2710</v>
      </c>
      <c r="P1673" s="35">
        <f>ROUND((Reference!I$16*List!$H1673)+Reference!I$17,0)</f>
        <v>2816</v>
      </c>
      <c r="Q1673" s="35">
        <f>ROUND((Reference!J$16*List!$H1673)+Reference!J$17,0)</f>
        <v>3261</v>
      </c>
      <c r="R1673" s="35">
        <f>ROUND((Reference!K$16*List!$H1673)+Reference!K$17,0)</f>
        <v>3364</v>
      </c>
      <c r="S1673" s="35">
        <f>ROUND((Reference!L$16*List!$H1673)+Reference!L$17,0)</f>
        <v>3630</v>
      </c>
      <c r="T1673" s="35">
        <f>ROUND((Reference!M$16*List!$H1673)+Reference!M$17,0)</f>
        <v>4335</v>
      </c>
      <c r="U1673" s="35">
        <f>ROUND((Reference!N$16*List!$H1673)+Reference!N$17,0)</f>
        <v>17491</v>
      </c>
      <c r="V1673" s="36">
        <f>ROUND((Reference!O$16*List!$H1673)+Reference!O$17,0)</f>
        <v>650</v>
      </c>
      <c r="W1673" s="36">
        <f>ROUND((Reference!P$16*List!$H1673)+Reference!P$17,0)</f>
        <v>916</v>
      </c>
      <c r="X1673" s="36">
        <f>ROUND((Reference!Q$16*List!$H1673)+Reference!Q$17,0)</f>
        <v>458</v>
      </c>
      <c r="Y1673" s="37"/>
      <c r="Z1673" s="4" t="str">
        <f t="shared" si="51"/>
        <v>PHILLIPS, Montana</v>
      </c>
      <c r="AA1673" s="50" t="s">
        <v>699</v>
      </c>
      <c r="AB1673" s="38" t="s">
        <v>54</v>
      </c>
      <c r="AC1673" s="43" t="s">
        <v>4790</v>
      </c>
      <c r="AD1673" s="45"/>
      <c r="AE1673">
        <f t="shared" si="52"/>
        <v>0.85460000000000003</v>
      </c>
    </row>
    <row r="1674" spans="1:31" x14ac:dyDescent="0.35">
      <c r="A1674" s="28" t="s">
        <v>4882</v>
      </c>
      <c r="B1674" s="48" t="s">
        <v>4883</v>
      </c>
      <c r="C1674" s="49">
        <v>99927</v>
      </c>
      <c r="D1674" s="30" t="s">
        <v>160</v>
      </c>
      <c r="E1674" s="50" t="s">
        <v>4884</v>
      </c>
      <c r="F1674" s="55" t="s">
        <v>4790</v>
      </c>
      <c r="G1674" s="33" t="s">
        <v>64</v>
      </c>
      <c r="H1674" s="52">
        <v>0.85460000000000003</v>
      </c>
      <c r="I1674" s="35">
        <f>ROUND((Reference!B$16*List!$H1674)+Reference!B$17,0)</f>
        <v>1002</v>
      </c>
      <c r="J1674" s="35">
        <f>ROUND((Reference!C$16*List!$H1674)+Reference!C$17,0)</f>
        <v>1494</v>
      </c>
      <c r="K1674" s="35">
        <f>ROUND((Reference!D$16*List!$H1674)+Reference!D$17,0)</f>
        <v>1790</v>
      </c>
      <c r="L1674" s="35">
        <f>ROUND((Reference!E$16*List!$H1674)+Reference!E$17,0)</f>
        <v>2213</v>
      </c>
      <c r="M1674" s="35">
        <f>ROUND((Reference!F$16*List!$H1674)+Reference!F$17,0)</f>
        <v>2305</v>
      </c>
      <c r="N1674" s="35">
        <f>ROUND((Reference!G$16*List!$H1674)+Reference!G$17,0)</f>
        <v>2610</v>
      </c>
      <c r="O1674" s="35">
        <f>ROUND((Reference!H$16*List!$H1674)+Reference!H$17,0)</f>
        <v>2710</v>
      </c>
      <c r="P1674" s="35">
        <f>ROUND((Reference!I$16*List!$H1674)+Reference!I$17,0)</f>
        <v>2816</v>
      </c>
      <c r="Q1674" s="35">
        <f>ROUND((Reference!J$16*List!$H1674)+Reference!J$17,0)</f>
        <v>3261</v>
      </c>
      <c r="R1674" s="35">
        <f>ROUND((Reference!K$16*List!$H1674)+Reference!K$17,0)</f>
        <v>3364</v>
      </c>
      <c r="S1674" s="35">
        <f>ROUND((Reference!L$16*List!$H1674)+Reference!L$17,0)</f>
        <v>3630</v>
      </c>
      <c r="T1674" s="35">
        <f>ROUND((Reference!M$16*List!$H1674)+Reference!M$17,0)</f>
        <v>4335</v>
      </c>
      <c r="U1674" s="35">
        <f>ROUND((Reference!N$16*List!$H1674)+Reference!N$17,0)</f>
        <v>17491</v>
      </c>
      <c r="V1674" s="36">
        <f>ROUND((Reference!O$16*List!$H1674)+Reference!O$17,0)</f>
        <v>650</v>
      </c>
      <c r="W1674" s="36">
        <f>ROUND((Reference!P$16*List!$H1674)+Reference!P$17,0)</f>
        <v>916</v>
      </c>
      <c r="X1674" s="36">
        <f>ROUND((Reference!Q$16*List!$H1674)+Reference!Q$17,0)</f>
        <v>458</v>
      </c>
      <c r="Y1674" s="37"/>
      <c r="Z1674" s="4" t="str">
        <f t="shared" si="51"/>
        <v>PONDERA, Montana</v>
      </c>
      <c r="AA1674" s="50" t="s">
        <v>4884</v>
      </c>
      <c r="AB1674" s="38" t="s">
        <v>54</v>
      </c>
      <c r="AC1674" s="43" t="s">
        <v>4790</v>
      </c>
      <c r="AD1674" s="45"/>
      <c r="AE1674">
        <f t="shared" si="52"/>
        <v>0.85460000000000003</v>
      </c>
    </row>
    <row r="1675" spans="1:31" x14ac:dyDescent="0.35">
      <c r="A1675" s="28" t="s">
        <v>4885</v>
      </c>
      <c r="B1675" s="48" t="s">
        <v>4886</v>
      </c>
      <c r="C1675" s="49">
        <v>99927</v>
      </c>
      <c r="D1675" s="30" t="s">
        <v>160</v>
      </c>
      <c r="E1675" s="50" t="s">
        <v>4887</v>
      </c>
      <c r="F1675" s="55" t="s">
        <v>4790</v>
      </c>
      <c r="G1675" s="33" t="s">
        <v>64</v>
      </c>
      <c r="H1675" s="52">
        <v>0.85460000000000003</v>
      </c>
      <c r="I1675" s="35">
        <f>ROUND((Reference!B$16*List!$H1675)+Reference!B$17,0)</f>
        <v>1002</v>
      </c>
      <c r="J1675" s="35">
        <f>ROUND((Reference!C$16*List!$H1675)+Reference!C$17,0)</f>
        <v>1494</v>
      </c>
      <c r="K1675" s="35">
        <f>ROUND((Reference!D$16*List!$H1675)+Reference!D$17,0)</f>
        <v>1790</v>
      </c>
      <c r="L1675" s="35">
        <f>ROUND((Reference!E$16*List!$H1675)+Reference!E$17,0)</f>
        <v>2213</v>
      </c>
      <c r="M1675" s="35">
        <f>ROUND((Reference!F$16*List!$H1675)+Reference!F$17,0)</f>
        <v>2305</v>
      </c>
      <c r="N1675" s="35">
        <f>ROUND((Reference!G$16*List!$H1675)+Reference!G$17,0)</f>
        <v>2610</v>
      </c>
      <c r="O1675" s="35">
        <f>ROUND((Reference!H$16*List!$H1675)+Reference!H$17,0)</f>
        <v>2710</v>
      </c>
      <c r="P1675" s="35">
        <f>ROUND((Reference!I$16*List!$H1675)+Reference!I$17,0)</f>
        <v>2816</v>
      </c>
      <c r="Q1675" s="35">
        <f>ROUND((Reference!J$16*List!$H1675)+Reference!J$17,0)</f>
        <v>3261</v>
      </c>
      <c r="R1675" s="35">
        <f>ROUND((Reference!K$16*List!$H1675)+Reference!K$17,0)</f>
        <v>3364</v>
      </c>
      <c r="S1675" s="35">
        <f>ROUND((Reference!L$16*List!$H1675)+Reference!L$17,0)</f>
        <v>3630</v>
      </c>
      <c r="T1675" s="35">
        <f>ROUND((Reference!M$16*List!$H1675)+Reference!M$17,0)</f>
        <v>4335</v>
      </c>
      <c r="U1675" s="35">
        <f>ROUND((Reference!N$16*List!$H1675)+Reference!N$17,0)</f>
        <v>17491</v>
      </c>
      <c r="V1675" s="36">
        <f>ROUND((Reference!O$16*List!$H1675)+Reference!O$17,0)</f>
        <v>650</v>
      </c>
      <c r="W1675" s="36">
        <f>ROUND((Reference!P$16*List!$H1675)+Reference!P$17,0)</f>
        <v>916</v>
      </c>
      <c r="X1675" s="36">
        <f>ROUND((Reference!Q$16*List!$H1675)+Reference!Q$17,0)</f>
        <v>458</v>
      </c>
      <c r="Y1675" s="37"/>
      <c r="Z1675" s="4" t="str">
        <f t="shared" si="51"/>
        <v>POWDER RIVER, Montana</v>
      </c>
      <c r="AA1675" s="50" t="s">
        <v>4887</v>
      </c>
      <c r="AB1675" s="38" t="s">
        <v>54</v>
      </c>
      <c r="AC1675" s="43" t="s">
        <v>4790</v>
      </c>
      <c r="AD1675" s="45"/>
      <c r="AE1675">
        <f t="shared" si="52"/>
        <v>0.85460000000000003</v>
      </c>
    </row>
    <row r="1676" spans="1:31" x14ac:dyDescent="0.35">
      <c r="A1676" s="28" t="s">
        <v>4888</v>
      </c>
      <c r="B1676" s="48" t="s">
        <v>4889</v>
      </c>
      <c r="C1676" s="49">
        <v>99927</v>
      </c>
      <c r="D1676" s="30" t="s">
        <v>160</v>
      </c>
      <c r="E1676" s="50" t="s">
        <v>3465</v>
      </c>
      <c r="F1676" s="55" t="s">
        <v>4790</v>
      </c>
      <c r="G1676" s="33" t="s">
        <v>64</v>
      </c>
      <c r="H1676" s="52">
        <v>0.85460000000000003</v>
      </c>
      <c r="I1676" s="35">
        <f>ROUND((Reference!B$16*List!$H1676)+Reference!B$17,0)</f>
        <v>1002</v>
      </c>
      <c r="J1676" s="35">
        <f>ROUND((Reference!C$16*List!$H1676)+Reference!C$17,0)</f>
        <v>1494</v>
      </c>
      <c r="K1676" s="35">
        <f>ROUND((Reference!D$16*List!$H1676)+Reference!D$17,0)</f>
        <v>1790</v>
      </c>
      <c r="L1676" s="35">
        <f>ROUND((Reference!E$16*List!$H1676)+Reference!E$17,0)</f>
        <v>2213</v>
      </c>
      <c r="M1676" s="35">
        <f>ROUND((Reference!F$16*List!$H1676)+Reference!F$17,0)</f>
        <v>2305</v>
      </c>
      <c r="N1676" s="35">
        <f>ROUND((Reference!G$16*List!$H1676)+Reference!G$17,0)</f>
        <v>2610</v>
      </c>
      <c r="O1676" s="35">
        <f>ROUND((Reference!H$16*List!$H1676)+Reference!H$17,0)</f>
        <v>2710</v>
      </c>
      <c r="P1676" s="35">
        <f>ROUND((Reference!I$16*List!$H1676)+Reference!I$17,0)</f>
        <v>2816</v>
      </c>
      <c r="Q1676" s="35">
        <f>ROUND((Reference!J$16*List!$H1676)+Reference!J$17,0)</f>
        <v>3261</v>
      </c>
      <c r="R1676" s="35">
        <f>ROUND((Reference!K$16*List!$H1676)+Reference!K$17,0)</f>
        <v>3364</v>
      </c>
      <c r="S1676" s="35">
        <f>ROUND((Reference!L$16*List!$H1676)+Reference!L$17,0)</f>
        <v>3630</v>
      </c>
      <c r="T1676" s="35">
        <f>ROUND((Reference!M$16*List!$H1676)+Reference!M$17,0)</f>
        <v>4335</v>
      </c>
      <c r="U1676" s="35">
        <f>ROUND((Reference!N$16*List!$H1676)+Reference!N$17,0)</f>
        <v>17491</v>
      </c>
      <c r="V1676" s="36">
        <f>ROUND((Reference!O$16*List!$H1676)+Reference!O$17,0)</f>
        <v>650</v>
      </c>
      <c r="W1676" s="36">
        <f>ROUND((Reference!P$16*List!$H1676)+Reference!P$17,0)</f>
        <v>916</v>
      </c>
      <c r="X1676" s="36">
        <f>ROUND((Reference!Q$16*List!$H1676)+Reference!Q$17,0)</f>
        <v>458</v>
      </c>
      <c r="Y1676" s="37"/>
      <c r="Z1676" s="4" t="str">
        <f t="shared" si="51"/>
        <v>POWELL, Montana</v>
      </c>
      <c r="AA1676" s="50" t="s">
        <v>3465</v>
      </c>
      <c r="AB1676" s="38" t="s">
        <v>54</v>
      </c>
      <c r="AC1676" s="43" t="s">
        <v>4790</v>
      </c>
      <c r="AD1676" s="45"/>
      <c r="AE1676">
        <f t="shared" si="52"/>
        <v>0.85460000000000003</v>
      </c>
    </row>
    <row r="1677" spans="1:31" x14ac:dyDescent="0.35">
      <c r="A1677" s="28" t="s">
        <v>4890</v>
      </c>
      <c r="B1677" s="48" t="s">
        <v>4891</v>
      </c>
      <c r="C1677" s="49">
        <v>99927</v>
      </c>
      <c r="D1677" s="30" t="s">
        <v>160</v>
      </c>
      <c r="E1677" s="50" t="s">
        <v>718</v>
      </c>
      <c r="F1677" s="55" t="s">
        <v>4790</v>
      </c>
      <c r="G1677" s="33" t="s">
        <v>64</v>
      </c>
      <c r="H1677" s="52">
        <v>0.85460000000000003</v>
      </c>
      <c r="I1677" s="35">
        <f>ROUND((Reference!B$16*List!$H1677)+Reference!B$17,0)</f>
        <v>1002</v>
      </c>
      <c r="J1677" s="35">
        <f>ROUND((Reference!C$16*List!$H1677)+Reference!C$17,0)</f>
        <v>1494</v>
      </c>
      <c r="K1677" s="35">
        <f>ROUND((Reference!D$16*List!$H1677)+Reference!D$17,0)</f>
        <v>1790</v>
      </c>
      <c r="L1677" s="35">
        <f>ROUND((Reference!E$16*List!$H1677)+Reference!E$17,0)</f>
        <v>2213</v>
      </c>
      <c r="M1677" s="35">
        <f>ROUND((Reference!F$16*List!$H1677)+Reference!F$17,0)</f>
        <v>2305</v>
      </c>
      <c r="N1677" s="35">
        <f>ROUND((Reference!G$16*List!$H1677)+Reference!G$17,0)</f>
        <v>2610</v>
      </c>
      <c r="O1677" s="35">
        <f>ROUND((Reference!H$16*List!$H1677)+Reference!H$17,0)</f>
        <v>2710</v>
      </c>
      <c r="P1677" s="35">
        <f>ROUND((Reference!I$16*List!$H1677)+Reference!I$17,0)</f>
        <v>2816</v>
      </c>
      <c r="Q1677" s="35">
        <f>ROUND((Reference!J$16*List!$H1677)+Reference!J$17,0)</f>
        <v>3261</v>
      </c>
      <c r="R1677" s="35">
        <f>ROUND((Reference!K$16*List!$H1677)+Reference!K$17,0)</f>
        <v>3364</v>
      </c>
      <c r="S1677" s="35">
        <f>ROUND((Reference!L$16*List!$H1677)+Reference!L$17,0)</f>
        <v>3630</v>
      </c>
      <c r="T1677" s="35">
        <f>ROUND((Reference!M$16*List!$H1677)+Reference!M$17,0)</f>
        <v>4335</v>
      </c>
      <c r="U1677" s="35">
        <f>ROUND((Reference!N$16*List!$H1677)+Reference!N$17,0)</f>
        <v>17491</v>
      </c>
      <c r="V1677" s="36">
        <f>ROUND((Reference!O$16*List!$H1677)+Reference!O$17,0)</f>
        <v>650</v>
      </c>
      <c r="W1677" s="36">
        <f>ROUND((Reference!P$16*List!$H1677)+Reference!P$17,0)</f>
        <v>916</v>
      </c>
      <c r="X1677" s="36">
        <f>ROUND((Reference!Q$16*List!$H1677)+Reference!Q$17,0)</f>
        <v>458</v>
      </c>
      <c r="Y1677" s="37"/>
      <c r="Z1677" s="4" t="str">
        <f t="shared" si="51"/>
        <v>PRAIRIE, Montana</v>
      </c>
      <c r="AA1677" s="50" t="s">
        <v>718</v>
      </c>
      <c r="AB1677" s="38" t="s">
        <v>54</v>
      </c>
      <c r="AC1677" s="43" t="s">
        <v>4790</v>
      </c>
      <c r="AD1677" s="45"/>
      <c r="AE1677">
        <f t="shared" si="52"/>
        <v>0.85460000000000003</v>
      </c>
    </row>
    <row r="1678" spans="1:31" x14ac:dyDescent="0.35">
      <c r="A1678" s="28" t="s">
        <v>4892</v>
      </c>
      <c r="B1678" s="48" t="s">
        <v>4893</v>
      </c>
      <c r="C1678" s="49">
        <v>99927</v>
      </c>
      <c r="D1678" s="30" t="s">
        <v>160</v>
      </c>
      <c r="E1678" s="50" t="s">
        <v>4894</v>
      </c>
      <c r="F1678" s="55" t="s">
        <v>4790</v>
      </c>
      <c r="G1678" s="33" t="s">
        <v>64</v>
      </c>
      <c r="H1678" s="52">
        <v>0.85460000000000003</v>
      </c>
      <c r="I1678" s="35">
        <f>ROUND((Reference!B$16*List!$H1678)+Reference!B$17,0)</f>
        <v>1002</v>
      </c>
      <c r="J1678" s="35">
        <f>ROUND((Reference!C$16*List!$H1678)+Reference!C$17,0)</f>
        <v>1494</v>
      </c>
      <c r="K1678" s="35">
        <f>ROUND((Reference!D$16*List!$H1678)+Reference!D$17,0)</f>
        <v>1790</v>
      </c>
      <c r="L1678" s="35">
        <f>ROUND((Reference!E$16*List!$H1678)+Reference!E$17,0)</f>
        <v>2213</v>
      </c>
      <c r="M1678" s="35">
        <f>ROUND((Reference!F$16*List!$H1678)+Reference!F$17,0)</f>
        <v>2305</v>
      </c>
      <c r="N1678" s="35">
        <f>ROUND((Reference!G$16*List!$H1678)+Reference!G$17,0)</f>
        <v>2610</v>
      </c>
      <c r="O1678" s="35">
        <f>ROUND((Reference!H$16*List!$H1678)+Reference!H$17,0)</f>
        <v>2710</v>
      </c>
      <c r="P1678" s="35">
        <f>ROUND((Reference!I$16*List!$H1678)+Reference!I$17,0)</f>
        <v>2816</v>
      </c>
      <c r="Q1678" s="35">
        <f>ROUND((Reference!J$16*List!$H1678)+Reference!J$17,0)</f>
        <v>3261</v>
      </c>
      <c r="R1678" s="35">
        <f>ROUND((Reference!K$16*List!$H1678)+Reference!K$17,0)</f>
        <v>3364</v>
      </c>
      <c r="S1678" s="35">
        <f>ROUND((Reference!L$16*List!$H1678)+Reference!L$17,0)</f>
        <v>3630</v>
      </c>
      <c r="T1678" s="35">
        <f>ROUND((Reference!M$16*List!$H1678)+Reference!M$17,0)</f>
        <v>4335</v>
      </c>
      <c r="U1678" s="35">
        <f>ROUND((Reference!N$16*List!$H1678)+Reference!N$17,0)</f>
        <v>17491</v>
      </c>
      <c r="V1678" s="36">
        <f>ROUND((Reference!O$16*List!$H1678)+Reference!O$17,0)</f>
        <v>650</v>
      </c>
      <c r="W1678" s="36">
        <f>ROUND((Reference!P$16*List!$H1678)+Reference!P$17,0)</f>
        <v>916</v>
      </c>
      <c r="X1678" s="36">
        <f>ROUND((Reference!Q$16*List!$H1678)+Reference!Q$17,0)</f>
        <v>458</v>
      </c>
      <c r="Y1678" s="37"/>
      <c r="Z1678" s="4" t="str">
        <f t="shared" si="51"/>
        <v>RAVALLI, Montana</v>
      </c>
      <c r="AA1678" s="50" t="s">
        <v>4894</v>
      </c>
      <c r="AB1678" s="38" t="s">
        <v>54</v>
      </c>
      <c r="AC1678" s="43" t="s">
        <v>4790</v>
      </c>
      <c r="AD1678" s="45"/>
      <c r="AE1678">
        <f t="shared" si="52"/>
        <v>0.85460000000000003</v>
      </c>
    </row>
    <row r="1679" spans="1:31" x14ac:dyDescent="0.35">
      <c r="A1679" s="28" t="s">
        <v>4895</v>
      </c>
      <c r="B1679" s="48" t="s">
        <v>4896</v>
      </c>
      <c r="C1679" s="49">
        <v>99927</v>
      </c>
      <c r="D1679" s="30" t="s">
        <v>160</v>
      </c>
      <c r="E1679" s="50" t="s">
        <v>2409</v>
      </c>
      <c r="F1679" s="55" t="s">
        <v>4790</v>
      </c>
      <c r="G1679" s="33" t="s">
        <v>64</v>
      </c>
      <c r="H1679" s="52">
        <v>0.85460000000000003</v>
      </c>
      <c r="I1679" s="35">
        <f>ROUND((Reference!B$16*List!$H1679)+Reference!B$17,0)</f>
        <v>1002</v>
      </c>
      <c r="J1679" s="35">
        <f>ROUND((Reference!C$16*List!$H1679)+Reference!C$17,0)</f>
        <v>1494</v>
      </c>
      <c r="K1679" s="35">
        <f>ROUND((Reference!D$16*List!$H1679)+Reference!D$17,0)</f>
        <v>1790</v>
      </c>
      <c r="L1679" s="35">
        <f>ROUND((Reference!E$16*List!$H1679)+Reference!E$17,0)</f>
        <v>2213</v>
      </c>
      <c r="M1679" s="35">
        <f>ROUND((Reference!F$16*List!$H1679)+Reference!F$17,0)</f>
        <v>2305</v>
      </c>
      <c r="N1679" s="35">
        <f>ROUND((Reference!G$16*List!$H1679)+Reference!G$17,0)</f>
        <v>2610</v>
      </c>
      <c r="O1679" s="35">
        <f>ROUND((Reference!H$16*List!$H1679)+Reference!H$17,0)</f>
        <v>2710</v>
      </c>
      <c r="P1679" s="35">
        <f>ROUND((Reference!I$16*List!$H1679)+Reference!I$17,0)</f>
        <v>2816</v>
      </c>
      <c r="Q1679" s="35">
        <f>ROUND((Reference!J$16*List!$H1679)+Reference!J$17,0)</f>
        <v>3261</v>
      </c>
      <c r="R1679" s="35">
        <f>ROUND((Reference!K$16*List!$H1679)+Reference!K$17,0)</f>
        <v>3364</v>
      </c>
      <c r="S1679" s="35">
        <f>ROUND((Reference!L$16*List!$H1679)+Reference!L$17,0)</f>
        <v>3630</v>
      </c>
      <c r="T1679" s="35">
        <f>ROUND((Reference!M$16*List!$H1679)+Reference!M$17,0)</f>
        <v>4335</v>
      </c>
      <c r="U1679" s="35">
        <f>ROUND((Reference!N$16*List!$H1679)+Reference!N$17,0)</f>
        <v>17491</v>
      </c>
      <c r="V1679" s="36">
        <f>ROUND((Reference!O$16*List!$H1679)+Reference!O$17,0)</f>
        <v>650</v>
      </c>
      <c r="W1679" s="36">
        <f>ROUND((Reference!P$16*List!$H1679)+Reference!P$17,0)</f>
        <v>916</v>
      </c>
      <c r="X1679" s="36">
        <f>ROUND((Reference!Q$16*List!$H1679)+Reference!Q$17,0)</f>
        <v>458</v>
      </c>
      <c r="Y1679" s="37"/>
      <c r="Z1679" s="4" t="str">
        <f t="shared" ref="Z1679:Z1742" si="53">CONCATENATE(AA1679, AB1679, AC1679)</f>
        <v>RICHLAND, Montana</v>
      </c>
      <c r="AA1679" s="50" t="s">
        <v>2409</v>
      </c>
      <c r="AB1679" s="38" t="s">
        <v>54</v>
      </c>
      <c r="AC1679" s="43" t="s">
        <v>4790</v>
      </c>
      <c r="AD1679" s="45"/>
      <c r="AE1679">
        <f t="shared" ref="AE1679:AE1742" si="54">IFERROR(INDEX($AH:$AH,MATCH($C1679,$AF:$AF,0)),"")</f>
        <v>0.85460000000000003</v>
      </c>
    </row>
    <row r="1680" spans="1:31" x14ac:dyDescent="0.35">
      <c r="A1680" s="28" t="s">
        <v>4897</v>
      </c>
      <c r="B1680" s="48" t="s">
        <v>4898</v>
      </c>
      <c r="C1680" s="49">
        <v>99927</v>
      </c>
      <c r="D1680" s="30" t="s">
        <v>160</v>
      </c>
      <c r="E1680" s="50" t="s">
        <v>4899</v>
      </c>
      <c r="F1680" s="55" t="s">
        <v>4790</v>
      </c>
      <c r="G1680" s="33" t="s">
        <v>64</v>
      </c>
      <c r="H1680" s="52">
        <v>0.85460000000000003</v>
      </c>
      <c r="I1680" s="35">
        <f>ROUND((Reference!B$16*List!$H1680)+Reference!B$17,0)</f>
        <v>1002</v>
      </c>
      <c r="J1680" s="35">
        <f>ROUND((Reference!C$16*List!$H1680)+Reference!C$17,0)</f>
        <v>1494</v>
      </c>
      <c r="K1680" s="35">
        <f>ROUND((Reference!D$16*List!$H1680)+Reference!D$17,0)</f>
        <v>1790</v>
      </c>
      <c r="L1680" s="35">
        <f>ROUND((Reference!E$16*List!$H1680)+Reference!E$17,0)</f>
        <v>2213</v>
      </c>
      <c r="M1680" s="35">
        <f>ROUND((Reference!F$16*List!$H1680)+Reference!F$17,0)</f>
        <v>2305</v>
      </c>
      <c r="N1680" s="35">
        <f>ROUND((Reference!G$16*List!$H1680)+Reference!G$17,0)</f>
        <v>2610</v>
      </c>
      <c r="O1680" s="35">
        <f>ROUND((Reference!H$16*List!$H1680)+Reference!H$17,0)</f>
        <v>2710</v>
      </c>
      <c r="P1680" s="35">
        <f>ROUND((Reference!I$16*List!$H1680)+Reference!I$17,0)</f>
        <v>2816</v>
      </c>
      <c r="Q1680" s="35">
        <f>ROUND((Reference!J$16*List!$H1680)+Reference!J$17,0)</f>
        <v>3261</v>
      </c>
      <c r="R1680" s="35">
        <f>ROUND((Reference!K$16*List!$H1680)+Reference!K$17,0)</f>
        <v>3364</v>
      </c>
      <c r="S1680" s="35">
        <f>ROUND((Reference!L$16*List!$H1680)+Reference!L$17,0)</f>
        <v>3630</v>
      </c>
      <c r="T1680" s="35">
        <f>ROUND((Reference!M$16*List!$H1680)+Reference!M$17,0)</f>
        <v>4335</v>
      </c>
      <c r="U1680" s="35">
        <f>ROUND((Reference!N$16*List!$H1680)+Reference!N$17,0)</f>
        <v>17491</v>
      </c>
      <c r="V1680" s="36">
        <f>ROUND((Reference!O$16*List!$H1680)+Reference!O$17,0)</f>
        <v>650</v>
      </c>
      <c r="W1680" s="36">
        <f>ROUND((Reference!P$16*List!$H1680)+Reference!P$17,0)</f>
        <v>916</v>
      </c>
      <c r="X1680" s="36">
        <f>ROUND((Reference!Q$16*List!$H1680)+Reference!Q$17,0)</f>
        <v>458</v>
      </c>
      <c r="Y1680" s="37"/>
      <c r="Z1680" s="4" t="str">
        <f t="shared" si="53"/>
        <v>ROOSEVELT, Montana</v>
      </c>
      <c r="AA1680" s="50" t="s">
        <v>4899</v>
      </c>
      <c r="AB1680" s="38" t="s">
        <v>54</v>
      </c>
      <c r="AC1680" s="43" t="s">
        <v>4790</v>
      </c>
      <c r="AD1680" s="45"/>
      <c r="AE1680">
        <f t="shared" si="54"/>
        <v>0.85460000000000003</v>
      </c>
    </row>
    <row r="1681" spans="1:31" x14ac:dyDescent="0.35">
      <c r="A1681" s="28" t="s">
        <v>4900</v>
      </c>
      <c r="B1681" s="48" t="s">
        <v>4901</v>
      </c>
      <c r="C1681" s="51">
        <v>99927</v>
      </c>
      <c r="D1681" s="30" t="s">
        <v>160</v>
      </c>
      <c r="E1681" s="38" t="s">
        <v>4902</v>
      </c>
      <c r="F1681" s="55" t="s">
        <v>4790</v>
      </c>
      <c r="G1681" s="33" t="s">
        <v>64</v>
      </c>
      <c r="H1681" s="52">
        <v>0.85460000000000003</v>
      </c>
      <c r="I1681" s="35">
        <f>ROUND((Reference!B$16*List!$H1681)+Reference!B$17,0)</f>
        <v>1002</v>
      </c>
      <c r="J1681" s="35">
        <f>ROUND((Reference!C$16*List!$H1681)+Reference!C$17,0)</f>
        <v>1494</v>
      </c>
      <c r="K1681" s="35">
        <f>ROUND((Reference!D$16*List!$H1681)+Reference!D$17,0)</f>
        <v>1790</v>
      </c>
      <c r="L1681" s="35">
        <f>ROUND((Reference!E$16*List!$H1681)+Reference!E$17,0)</f>
        <v>2213</v>
      </c>
      <c r="M1681" s="35">
        <f>ROUND((Reference!F$16*List!$H1681)+Reference!F$17,0)</f>
        <v>2305</v>
      </c>
      <c r="N1681" s="35">
        <f>ROUND((Reference!G$16*List!$H1681)+Reference!G$17,0)</f>
        <v>2610</v>
      </c>
      <c r="O1681" s="35">
        <f>ROUND((Reference!H$16*List!$H1681)+Reference!H$17,0)</f>
        <v>2710</v>
      </c>
      <c r="P1681" s="35">
        <f>ROUND((Reference!I$16*List!$H1681)+Reference!I$17,0)</f>
        <v>2816</v>
      </c>
      <c r="Q1681" s="35">
        <f>ROUND((Reference!J$16*List!$H1681)+Reference!J$17,0)</f>
        <v>3261</v>
      </c>
      <c r="R1681" s="35">
        <f>ROUND((Reference!K$16*List!$H1681)+Reference!K$17,0)</f>
        <v>3364</v>
      </c>
      <c r="S1681" s="35">
        <f>ROUND((Reference!L$16*List!$H1681)+Reference!L$17,0)</f>
        <v>3630</v>
      </c>
      <c r="T1681" s="35">
        <f>ROUND((Reference!M$16*List!$H1681)+Reference!M$17,0)</f>
        <v>4335</v>
      </c>
      <c r="U1681" s="35">
        <f>ROUND((Reference!N$16*List!$H1681)+Reference!N$17,0)</f>
        <v>17491</v>
      </c>
      <c r="V1681" s="36">
        <f>ROUND((Reference!O$16*List!$H1681)+Reference!O$17,0)</f>
        <v>650</v>
      </c>
      <c r="W1681" s="36">
        <f>ROUND((Reference!P$16*List!$H1681)+Reference!P$17,0)</f>
        <v>916</v>
      </c>
      <c r="X1681" s="36">
        <f>ROUND((Reference!Q$16*List!$H1681)+Reference!Q$17,0)</f>
        <v>458</v>
      </c>
      <c r="Y1681" s="37"/>
      <c r="Z1681" s="4" t="str">
        <f t="shared" si="53"/>
        <v>ROSEBUD, Montana</v>
      </c>
      <c r="AA1681" s="50" t="s">
        <v>4902</v>
      </c>
      <c r="AB1681" s="38" t="s">
        <v>54</v>
      </c>
      <c r="AC1681" s="43" t="s">
        <v>4790</v>
      </c>
      <c r="AD1681" s="45"/>
      <c r="AE1681">
        <f t="shared" si="54"/>
        <v>0.85460000000000003</v>
      </c>
    </row>
    <row r="1682" spans="1:31" x14ac:dyDescent="0.35">
      <c r="A1682" s="28" t="s">
        <v>4903</v>
      </c>
      <c r="B1682" s="48" t="s">
        <v>4904</v>
      </c>
      <c r="C1682" s="49">
        <v>99927</v>
      </c>
      <c r="D1682" s="30" t="s">
        <v>160</v>
      </c>
      <c r="E1682" s="50" t="s">
        <v>4905</v>
      </c>
      <c r="F1682" s="55" t="s">
        <v>4790</v>
      </c>
      <c r="G1682" s="33" t="s">
        <v>64</v>
      </c>
      <c r="H1682" s="52">
        <v>0.85460000000000003</v>
      </c>
      <c r="I1682" s="35">
        <f>ROUND((Reference!B$16*List!$H1682)+Reference!B$17,0)</f>
        <v>1002</v>
      </c>
      <c r="J1682" s="35">
        <f>ROUND((Reference!C$16*List!$H1682)+Reference!C$17,0)</f>
        <v>1494</v>
      </c>
      <c r="K1682" s="35">
        <f>ROUND((Reference!D$16*List!$H1682)+Reference!D$17,0)</f>
        <v>1790</v>
      </c>
      <c r="L1682" s="35">
        <f>ROUND((Reference!E$16*List!$H1682)+Reference!E$17,0)</f>
        <v>2213</v>
      </c>
      <c r="M1682" s="35">
        <f>ROUND((Reference!F$16*List!$H1682)+Reference!F$17,0)</f>
        <v>2305</v>
      </c>
      <c r="N1682" s="35">
        <f>ROUND((Reference!G$16*List!$H1682)+Reference!G$17,0)</f>
        <v>2610</v>
      </c>
      <c r="O1682" s="35">
        <f>ROUND((Reference!H$16*List!$H1682)+Reference!H$17,0)</f>
        <v>2710</v>
      </c>
      <c r="P1682" s="35">
        <f>ROUND((Reference!I$16*List!$H1682)+Reference!I$17,0)</f>
        <v>2816</v>
      </c>
      <c r="Q1682" s="35">
        <f>ROUND((Reference!J$16*List!$H1682)+Reference!J$17,0)</f>
        <v>3261</v>
      </c>
      <c r="R1682" s="35">
        <f>ROUND((Reference!K$16*List!$H1682)+Reference!K$17,0)</f>
        <v>3364</v>
      </c>
      <c r="S1682" s="35">
        <f>ROUND((Reference!L$16*List!$H1682)+Reference!L$17,0)</f>
        <v>3630</v>
      </c>
      <c r="T1682" s="35">
        <f>ROUND((Reference!M$16*List!$H1682)+Reference!M$17,0)</f>
        <v>4335</v>
      </c>
      <c r="U1682" s="35">
        <f>ROUND((Reference!N$16*List!$H1682)+Reference!N$17,0)</f>
        <v>17491</v>
      </c>
      <c r="V1682" s="36">
        <f>ROUND((Reference!O$16*List!$H1682)+Reference!O$17,0)</f>
        <v>650</v>
      </c>
      <c r="W1682" s="36">
        <f>ROUND((Reference!P$16*List!$H1682)+Reference!P$17,0)</f>
        <v>916</v>
      </c>
      <c r="X1682" s="36">
        <f>ROUND((Reference!Q$16*List!$H1682)+Reference!Q$17,0)</f>
        <v>458</v>
      </c>
      <c r="Y1682" s="37"/>
      <c r="Z1682" s="4" t="str">
        <f t="shared" si="53"/>
        <v>SANDERS, Montana</v>
      </c>
      <c r="AA1682" s="50" t="s">
        <v>4905</v>
      </c>
      <c r="AB1682" s="38" t="s">
        <v>54</v>
      </c>
      <c r="AC1682" s="43" t="s">
        <v>4790</v>
      </c>
      <c r="AD1682" s="45"/>
      <c r="AE1682">
        <f t="shared" si="54"/>
        <v>0.85460000000000003</v>
      </c>
    </row>
    <row r="1683" spans="1:31" x14ac:dyDescent="0.35">
      <c r="A1683" s="28" t="s">
        <v>4906</v>
      </c>
      <c r="B1683" s="48" t="s">
        <v>4907</v>
      </c>
      <c r="C1683" s="49">
        <v>99927</v>
      </c>
      <c r="D1683" s="30" t="s">
        <v>160</v>
      </c>
      <c r="E1683" s="50" t="s">
        <v>3174</v>
      </c>
      <c r="F1683" s="55" t="s">
        <v>4790</v>
      </c>
      <c r="G1683" s="33" t="s">
        <v>64</v>
      </c>
      <c r="H1683" s="52">
        <v>0.85460000000000003</v>
      </c>
      <c r="I1683" s="35">
        <f>ROUND((Reference!B$16*List!$H1683)+Reference!B$17,0)</f>
        <v>1002</v>
      </c>
      <c r="J1683" s="35">
        <f>ROUND((Reference!C$16*List!$H1683)+Reference!C$17,0)</f>
        <v>1494</v>
      </c>
      <c r="K1683" s="35">
        <f>ROUND((Reference!D$16*List!$H1683)+Reference!D$17,0)</f>
        <v>1790</v>
      </c>
      <c r="L1683" s="35">
        <f>ROUND((Reference!E$16*List!$H1683)+Reference!E$17,0)</f>
        <v>2213</v>
      </c>
      <c r="M1683" s="35">
        <f>ROUND((Reference!F$16*List!$H1683)+Reference!F$17,0)</f>
        <v>2305</v>
      </c>
      <c r="N1683" s="35">
        <f>ROUND((Reference!G$16*List!$H1683)+Reference!G$17,0)</f>
        <v>2610</v>
      </c>
      <c r="O1683" s="35">
        <f>ROUND((Reference!H$16*List!$H1683)+Reference!H$17,0)</f>
        <v>2710</v>
      </c>
      <c r="P1683" s="35">
        <f>ROUND((Reference!I$16*List!$H1683)+Reference!I$17,0)</f>
        <v>2816</v>
      </c>
      <c r="Q1683" s="35">
        <f>ROUND((Reference!J$16*List!$H1683)+Reference!J$17,0)</f>
        <v>3261</v>
      </c>
      <c r="R1683" s="35">
        <f>ROUND((Reference!K$16*List!$H1683)+Reference!K$17,0)</f>
        <v>3364</v>
      </c>
      <c r="S1683" s="35">
        <f>ROUND((Reference!L$16*List!$H1683)+Reference!L$17,0)</f>
        <v>3630</v>
      </c>
      <c r="T1683" s="35">
        <f>ROUND((Reference!M$16*List!$H1683)+Reference!M$17,0)</f>
        <v>4335</v>
      </c>
      <c r="U1683" s="35">
        <f>ROUND((Reference!N$16*List!$H1683)+Reference!N$17,0)</f>
        <v>17491</v>
      </c>
      <c r="V1683" s="36">
        <f>ROUND((Reference!O$16*List!$H1683)+Reference!O$17,0)</f>
        <v>650</v>
      </c>
      <c r="W1683" s="36">
        <f>ROUND((Reference!P$16*List!$H1683)+Reference!P$17,0)</f>
        <v>916</v>
      </c>
      <c r="X1683" s="36">
        <f>ROUND((Reference!Q$16*List!$H1683)+Reference!Q$17,0)</f>
        <v>458</v>
      </c>
      <c r="Y1683" s="37"/>
      <c r="Z1683" s="4" t="str">
        <f t="shared" si="53"/>
        <v>SHERIDAN, Montana</v>
      </c>
      <c r="AA1683" s="50" t="s">
        <v>3174</v>
      </c>
      <c r="AB1683" s="38" t="s">
        <v>54</v>
      </c>
      <c r="AC1683" s="43" t="s">
        <v>4790</v>
      </c>
      <c r="AD1683" s="45"/>
      <c r="AE1683">
        <f t="shared" si="54"/>
        <v>0.85460000000000003</v>
      </c>
    </row>
    <row r="1684" spans="1:31" x14ac:dyDescent="0.35">
      <c r="A1684" s="28" t="s">
        <v>4908</v>
      </c>
      <c r="B1684" s="48" t="s">
        <v>4909</v>
      </c>
      <c r="C1684" s="49">
        <v>99927</v>
      </c>
      <c r="D1684" s="30" t="s">
        <v>160</v>
      </c>
      <c r="E1684" s="50" t="s">
        <v>4910</v>
      </c>
      <c r="F1684" s="55" t="s">
        <v>4790</v>
      </c>
      <c r="G1684" s="33" t="s">
        <v>64</v>
      </c>
      <c r="H1684" s="52">
        <v>0.85460000000000003</v>
      </c>
      <c r="I1684" s="35">
        <f>ROUND((Reference!B$16*List!$H1684)+Reference!B$17,0)</f>
        <v>1002</v>
      </c>
      <c r="J1684" s="35">
        <f>ROUND((Reference!C$16*List!$H1684)+Reference!C$17,0)</f>
        <v>1494</v>
      </c>
      <c r="K1684" s="35">
        <f>ROUND((Reference!D$16*List!$H1684)+Reference!D$17,0)</f>
        <v>1790</v>
      </c>
      <c r="L1684" s="35">
        <f>ROUND((Reference!E$16*List!$H1684)+Reference!E$17,0)</f>
        <v>2213</v>
      </c>
      <c r="M1684" s="35">
        <f>ROUND((Reference!F$16*List!$H1684)+Reference!F$17,0)</f>
        <v>2305</v>
      </c>
      <c r="N1684" s="35">
        <f>ROUND((Reference!G$16*List!$H1684)+Reference!G$17,0)</f>
        <v>2610</v>
      </c>
      <c r="O1684" s="35">
        <f>ROUND((Reference!H$16*List!$H1684)+Reference!H$17,0)</f>
        <v>2710</v>
      </c>
      <c r="P1684" s="35">
        <f>ROUND((Reference!I$16*List!$H1684)+Reference!I$17,0)</f>
        <v>2816</v>
      </c>
      <c r="Q1684" s="35">
        <f>ROUND((Reference!J$16*List!$H1684)+Reference!J$17,0)</f>
        <v>3261</v>
      </c>
      <c r="R1684" s="35">
        <f>ROUND((Reference!K$16*List!$H1684)+Reference!K$17,0)</f>
        <v>3364</v>
      </c>
      <c r="S1684" s="35">
        <f>ROUND((Reference!L$16*List!$H1684)+Reference!L$17,0)</f>
        <v>3630</v>
      </c>
      <c r="T1684" s="35">
        <f>ROUND((Reference!M$16*List!$H1684)+Reference!M$17,0)</f>
        <v>4335</v>
      </c>
      <c r="U1684" s="35">
        <f>ROUND((Reference!N$16*List!$H1684)+Reference!N$17,0)</f>
        <v>17491</v>
      </c>
      <c r="V1684" s="36">
        <f>ROUND((Reference!O$16*List!$H1684)+Reference!O$17,0)</f>
        <v>650</v>
      </c>
      <c r="W1684" s="36">
        <f>ROUND((Reference!P$16*List!$H1684)+Reference!P$17,0)</f>
        <v>916</v>
      </c>
      <c r="X1684" s="36">
        <f>ROUND((Reference!Q$16*List!$H1684)+Reference!Q$17,0)</f>
        <v>458</v>
      </c>
      <c r="Y1684" s="37"/>
      <c r="Z1684" s="4" t="str">
        <f t="shared" si="53"/>
        <v>SILVER BOW, Montana</v>
      </c>
      <c r="AA1684" s="50" t="s">
        <v>4910</v>
      </c>
      <c r="AB1684" s="38" t="s">
        <v>54</v>
      </c>
      <c r="AC1684" s="43" t="s">
        <v>4790</v>
      </c>
      <c r="AD1684" s="45"/>
      <c r="AE1684">
        <f t="shared" si="54"/>
        <v>0.85460000000000003</v>
      </c>
    </row>
    <row r="1685" spans="1:31" x14ac:dyDescent="0.35">
      <c r="A1685" s="28" t="s">
        <v>4911</v>
      </c>
      <c r="B1685" s="48" t="s">
        <v>4912</v>
      </c>
      <c r="C1685" s="49">
        <v>13740</v>
      </c>
      <c r="D1685" s="30" t="s">
        <v>402</v>
      </c>
      <c r="E1685" s="50" t="s">
        <v>4913</v>
      </c>
      <c r="F1685" s="55" t="s">
        <v>4790</v>
      </c>
      <c r="G1685" s="33" t="s">
        <v>64</v>
      </c>
      <c r="H1685" s="52">
        <v>0.90590000000000004</v>
      </c>
      <c r="I1685" s="35">
        <f>ROUND((Reference!B$16*List!$H1685)+Reference!B$17,0)</f>
        <v>1046</v>
      </c>
      <c r="J1685" s="35">
        <f>ROUND((Reference!C$16*List!$H1685)+Reference!C$17,0)</f>
        <v>1560</v>
      </c>
      <c r="K1685" s="35">
        <f>ROUND((Reference!D$16*List!$H1685)+Reference!D$17,0)</f>
        <v>1869</v>
      </c>
      <c r="L1685" s="35">
        <f>ROUND((Reference!E$16*List!$H1685)+Reference!E$17,0)</f>
        <v>2310</v>
      </c>
      <c r="M1685" s="35">
        <f>ROUND((Reference!F$16*List!$H1685)+Reference!F$17,0)</f>
        <v>2407</v>
      </c>
      <c r="N1685" s="35">
        <f>ROUND((Reference!G$16*List!$H1685)+Reference!G$17,0)</f>
        <v>2724</v>
      </c>
      <c r="O1685" s="35">
        <f>ROUND((Reference!H$16*List!$H1685)+Reference!H$17,0)</f>
        <v>2829</v>
      </c>
      <c r="P1685" s="35">
        <f>ROUND((Reference!I$16*List!$H1685)+Reference!I$17,0)</f>
        <v>2940</v>
      </c>
      <c r="Q1685" s="35">
        <f>ROUND((Reference!J$16*List!$H1685)+Reference!J$17,0)</f>
        <v>3404</v>
      </c>
      <c r="R1685" s="35">
        <f>ROUND((Reference!K$16*List!$H1685)+Reference!K$17,0)</f>
        <v>3512</v>
      </c>
      <c r="S1685" s="35">
        <f>ROUND((Reference!L$16*List!$H1685)+Reference!L$17,0)</f>
        <v>3789</v>
      </c>
      <c r="T1685" s="35">
        <f>ROUND((Reference!M$16*List!$H1685)+Reference!M$17,0)</f>
        <v>4525</v>
      </c>
      <c r="U1685" s="35">
        <f>ROUND((Reference!N$16*List!$H1685)+Reference!N$17,0)</f>
        <v>18259</v>
      </c>
      <c r="V1685" s="36">
        <f>ROUND((Reference!O$16*List!$H1685)+Reference!O$17,0)</f>
        <v>679</v>
      </c>
      <c r="W1685" s="36">
        <f>ROUND((Reference!P$16*List!$H1685)+Reference!P$17,0)</f>
        <v>956</v>
      </c>
      <c r="X1685" s="36">
        <f>ROUND((Reference!Q$16*List!$H1685)+Reference!Q$17,0)</f>
        <v>478</v>
      </c>
      <c r="Y1685" s="37"/>
      <c r="Z1685" s="4" t="str">
        <f t="shared" si="53"/>
        <v>STILLWATER, Montana</v>
      </c>
      <c r="AA1685" s="50" t="s">
        <v>4913</v>
      </c>
      <c r="AB1685" s="38" t="s">
        <v>54</v>
      </c>
      <c r="AC1685" s="43" t="s">
        <v>4790</v>
      </c>
      <c r="AD1685" s="45"/>
      <c r="AE1685">
        <f t="shared" si="54"/>
        <v>0.90590000000000004</v>
      </c>
    </row>
    <row r="1686" spans="1:31" x14ac:dyDescent="0.35">
      <c r="A1686" s="28" t="s">
        <v>4914</v>
      </c>
      <c r="B1686" s="48" t="s">
        <v>4915</v>
      </c>
      <c r="C1686" s="49">
        <v>99927</v>
      </c>
      <c r="D1686" s="30" t="s">
        <v>160</v>
      </c>
      <c r="E1686" s="50" t="s">
        <v>4916</v>
      </c>
      <c r="F1686" s="55" t="s">
        <v>4790</v>
      </c>
      <c r="G1686" s="33" t="s">
        <v>64</v>
      </c>
      <c r="H1686" s="52">
        <v>0.85460000000000003</v>
      </c>
      <c r="I1686" s="35">
        <f>ROUND((Reference!B$16*List!$H1686)+Reference!B$17,0)</f>
        <v>1002</v>
      </c>
      <c r="J1686" s="35">
        <f>ROUND((Reference!C$16*List!$H1686)+Reference!C$17,0)</f>
        <v>1494</v>
      </c>
      <c r="K1686" s="35">
        <f>ROUND((Reference!D$16*List!$H1686)+Reference!D$17,0)</f>
        <v>1790</v>
      </c>
      <c r="L1686" s="35">
        <f>ROUND((Reference!E$16*List!$H1686)+Reference!E$17,0)</f>
        <v>2213</v>
      </c>
      <c r="M1686" s="35">
        <f>ROUND((Reference!F$16*List!$H1686)+Reference!F$17,0)</f>
        <v>2305</v>
      </c>
      <c r="N1686" s="35">
        <f>ROUND((Reference!G$16*List!$H1686)+Reference!G$17,0)</f>
        <v>2610</v>
      </c>
      <c r="O1686" s="35">
        <f>ROUND((Reference!H$16*List!$H1686)+Reference!H$17,0)</f>
        <v>2710</v>
      </c>
      <c r="P1686" s="35">
        <f>ROUND((Reference!I$16*List!$H1686)+Reference!I$17,0)</f>
        <v>2816</v>
      </c>
      <c r="Q1686" s="35">
        <f>ROUND((Reference!J$16*List!$H1686)+Reference!J$17,0)</f>
        <v>3261</v>
      </c>
      <c r="R1686" s="35">
        <f>ROUND((Reference!K$16*List!$H1686)+Reference!K$17,0)</f>
        <v>3364</v>
      </c>
      <c r="S1686" s="35">
        <f>ROUND((Reference!L$16*List!$H1686)+Reference!L$17,0)</f>
        <v>3630</v>
      </c>
      <c r="T1686" s="35">
        <f>ROUND((Reference!M$16*List!$H1686)+Reference!M$17,0)</f>
        <v>4335</v>
      </c>
      <c r="U1686" s="35">
        <f>ROUND((Reference!N$16*List!$H1686)+Reference!N$17,0)</f>
        <v>17491</v>
      </c>
      <c r="V1686" s="36">
        <f>ROUND((Reference!O$16*List!$H1686)+Reference!O$17,0)</f>
        <v>650</v>
      </c>
      <c r="W1686" s="36">
        <f>ROUND((Reference!P$16*List!$H1686)+Reference!P$17,0)</f>
        <v>916</v>
      </c>
      <c r="X1686" s="36">
        <f>ROUND((Reference!Q$16*List!$H1686)+Reference!Q$17,0)</f>
        <v>458</v>
      </c>
      <c r="Y1686" s="37"/>
      <c r="Z1686" s="4" t="str">
        <f t="shared" si="53"/>
        <v>SWEET GRASS, Montana</v>
      </c>
      <c r="AA1686" s="50" t="s">
        <v>4916</v>
      </c>
      <c r="AB1686" s="38" t="s">
        <v>54</v>
      </c>
      <c r="AC1686" s="43" t="s">
        <v>4790</v>
      </c>
      <c r="AD1686" s="45"/>
      <c r="AE1686">
        <f t="shared" si="54"/>
        <v>0.85460000000000003</v>
      </c>
    </row>
    <row r="1687" spans="1:31" x14ac:dyDescent="0.35">
      <c r="A1687" s="28" t="s">
        <v>4917</v>
      </c>
      <c r="B1687" s="48" t="s">
        <v>4918</v>
      </c>
      <c r="C1687" s="49">
        <v>99927</v>
      </c>
      <c r="D1687" s="30" t="s">
        <v>160</v>
      </c>
      <c r="E1687" s="50" t="s">
        <v>2197</v>
      </c>
      <c r="F1687" s="55" t="s">
        <v>4790</v>
      </c>
      <c r="G1687" s="33" t="s">
        <v>64</v>
      </c>
      <c r="H1687" s="52">
        <v>0.85460000000000003</v>
      </c>
      <c r="I1687" s="35">
        <f>ROUND((Reference!B$16*List!$H1687)+Reference!B$17,0)</f>
        <v>1002</v>
      </c>
      <c r="J1687" s="35">
        <f>ROUND((Reference!C$16*List!$H1687)+Reference!C$17,0)</f>
        <v>1494</v>
      </c>
      <c r="K1687" s="35">
        <f>ROUND((Reference!D$16*List!$H1687)+Reference!D$17,0)</f>
        <v>1790</v>
      </c>
      <c r="L1687" s="35">
        <f>ROUND((Reference!E$16*List!$H1687)+Reference!E$17,0)</f>
        <v>2213</v>
      </c>
      <c r="M1687" s="35">
        <f>ROUND((Reference!F$16*List!$H1687)+Reference!F$17,0)</f>
        <v>2305</v>
      </c>
      <c r="N1687" s="35">
        <f>ROUND((Reference!G$16*List!$H1687)+Reference!G$17,0)</f>
        <v>2610</v>
      </c>
      <c r="O1687" s="35">
        <f>ROUND((Reference!H$16*List!$H1687)+Reference!H$17,0)</f>
        <v>2710</v>
      </c>
      <c r="P1687" s="35">
        <f>ROUND((Reference!I$16*List!$H1687)+Reference!I$17,0)</f>
        <v>2816</v>
      </c>
      <c r="Q1687" s="35">
        <f>ROUND((Reference!J$16*List!$H1687)+Reference!J$17,0)</f>
        <v>3261</v>
      </c>
      <c r="R1687" s="35">
        <f>ROUND((Reference!K$16*List!$H1687)+Reference!K$17,0)</f>
        <v>3364</v>
      </c>
      <c r="S1687" s="35">
        <f>ROUND((Reference!L$16*List!$H1687)+Reference!L$17,0)</f>
        <v>3630</v>
      </c>
      <c r="T1687" s="35">
        <f>ROUND((Reference!M$16*List!$H1687)+Reference!M$17,0)</f>
        <v>4335</v>
      </c>
      <c r="U1687" s="35">
        <f>ROUND((Reference!N$16*List!$H1687)+Reference!N$17,0)</f>
        <v>17491</v>
      </c>
      <c r="V1687" s="36">
        <f>ROUND((Reference!O$16*List!$H1687)+Reference!O$17,0)</f>
        <v>650</v>
      </c>
      <c r="W1687" s="36">
        <f>ROUND((Reference!P$16*List!$H1687)+Reference!P$17,0)</f>
        <v>916</v>
      </c>
      <c r="X1687" s="36">
        <f>ROUND((Reference!Q$16*List!$H1687)+Reference!Q$17,0)</f>
        <v>458</v>
      </c>
      <c r="Y1687" s="37"/>
      <c r="Z1687" s="4" t="str">
        <f t="shared" si="53"/>
        <v>TETON, Montana</v>
      </c>
      <c r="AA1687" s="50" t="s">
        <v>2197</v>
      </c>
      <c r="AB1687" s="38" t="s">
        <v>54</v>
      </c>
      <c r="AC1687" s="43" t="s">
        <v>4790</v>
      </c>
      <c r="AD1687" s="45"/>
      <c r="AE1687">
        <f t="shared" si="54"/>
        <v>0.85460000000000003</v>
      </c>
    </row>
    <row r="1688" spans="1:31" x14ac:dyDescent="0.35">
      <c r="A1688" s="28" t="s">
        <v>4919</v>
      </c>
      <c r="B1688" s="48" t="s">
        <v>4920</v>
      </c>
      <c r="C1688" s="49">
        <v>99927</v>
      </c>
      <c r="D1688" s="30" t="s">
        <v>160</v>
      </c>
      <c r="E1688" s="50" t="s">
        <v>4921</v>
      </c>
      <c r="F1688" s="55" t="s">
        <v>4790</v>
      </c>
      <c r="G1688" s="33" t="s">
        <v>64</v>
      </c>
      <c r="H1688" s="52">
        <v>0.85460000000000003</v>
      </c>
      <c r="I1688" s="35">
        <f>ROUND((Reference!B$16*List!$H1688)+Reference!B$17,0)</f>
        <v>1002</v>
      </c>
      <c r="J1688" s="35">
        <f>ROUND((Reference!C$16*List!$H1688)+Reference!C$17,0)</f>
        <v>1494</v>
      </c>
      <c r="K1688" s="35">
        <f>ROUND((Reference!D$16*List!$H1688)+Reference!D$17,0)</f>
        <v>1790</v>
      </c>
      <c r="L1688" s="35">
        <f>ROUND((Reference!E$16*List!$H1688)+Reference!E$17,0)</f>
        <v>2213</v>
      </c>
      <c r="M1688" s="35">
        <f>ROUND((Reference!F$16*List!$H1688)+Reference!F$17,0)</f>
        <v>2305</v>
      </c>
      <c r="N1688" s="35">
        <f>ROUND((Reference!G$16*List!$H1688)+Reference!G$17,0)</f>
        <v>2610</v>
      </c>
      <c r="O1688" s="35">
        <f>ROUND((Reference!H$16*List!$H1688)+Reference!H$17,0)</f>
        <v>2710</v>
      </c>
      <c r="P1688" s="35">
        <f>ROUND((Reference!I$16*List!$H1688)+Reference!I$17,0)</f>
        <v>2816</v>
      </c>
      <c r="Q1688" s="35">
        <f>ROUND((Reference!J$16*List!$H1688)+Reference!J$17,0)</f>
        <v>3261</v>
      </c>
      <c r="R1688" s="35">
        <f>ROUND((Reference!K$16*List!$H1688)+Reference!K$17,0)</f>
        <v>3364</v>
      </c>
      <c r="S1688" s="35">
        <f>ROUND((Reference!L$16*List!$H1688)+Reference!L$17,0)</f>
        <v>3630</v>
      </c>
      <c r="T1688" s="35">
        <f>ROUND((Reference!M$16*List!$H1688)+Reference!M$17,0)</f>
        <v>4335</v>
      </c>
      <c r="U1688" s="35">
        <f>ROUND((Reference!N$16*List!$H1688)+Reference!N$17,0)</f>
        <v>17491</v>
      </c>
      <c r="V1688" s="36">
        <f>ROUND((Reference!O$16*List!$H1688)+Reference!O$17,0)</f>
        <v>650</v>
      </c>
      <c r="W1688" s="36">
        <f>ROUND((Reference!P$16*List!$H1688)+Reference!P$17,0)</f>
        <v>916</v>
      </c>
      <c r="X1688" s="36">
        <f>ROUND((Reference!Q$16*List!$H1688)+Reference!Q$17,0)</f>
        <v>458</v>
      </c>
      <c r="Y1688" s="37"/>
      <c r="Z1688" s="4" t="str">
        <f t="shared" si="53"/>
        <v>TOOLE, Montana</v>
      </c>
      <c r="AA1688" s="50" t="s">
        <v>4921</v>
      </c>
      <c r="AB1688" s="38" t="s">
        <v>54</v>
      </c>
      <c r="AC1688" s="43" t="s">
        <v>4790</v>
      </c>
      <c r="AD1688" s="45"/>
      <c r="AE1688">
        <f t="shared" si="54"/>
        <v>0.85460000000000003</v>
      </c>
    </row>
    <row r="1689" spans="1:31" x14ac:dyDescent="0.35">
      <c r="A1689" s="28" t="s">
        <v>4922</v>
      </c>
      <c r="B1689" s="48" t="s">
        <v>4923</v>
      </c>
      <c r="C1689" s="49">
        <v>99927</v>
      </c>
      <c r="D1689" s="30" t="s">
        <v>160</v>
      </c>
      <c r="E1689" s="50" t="s">
        <v>4924</v>
      </c>
      <c r="F1689" s="55" t="s">
        <v>4790</v>
      </c>
      <c r="G1689" s="33" t="s">
        <v>64</v>
      </c>
      <c r="H1689" s="52">
        <v>0.85460000000000003</v>
      </c>
      <c r="I1689" s="35">
        <f>ROUND((Reference!B$16*List!$H1689)+Reference!B$17,0)</f>
        <v>1002</v>
      </c>
      <c r="J1689" s="35">
        <f>ROUND((Reference!C$16*List!$H1689)+Reference!C$17,0)</f>
        <v>1494</v>
      </c>
      <c r="K1689" s="35">
        <f>ROUND((Reference!D$16*List!$H1689)+Reference!D$17,0)</f>
        <v>1790</v>
      </c>
      <c r="L1689" s="35">
        <f>ROUND((Reference!E$16*List!$H1689)+Reference!E$17,0)</f>
        <v>2213</v>
      </c>
      <c r="M1689" s="35">
        <f>ROUND((Reference!F$16*List!$H1689)+Reference!F$17,0)</f>
        <v>2305</v>
      </c>
      <c r="N1689" s="35">
        <f>ROUND((Reference!G$16*List!$H1689)+Reference!G$17,0)</f>
        <v>2610</v>
      </c>
      <c r="O1689" s="35">
        <f>ROUND((Reference!H$16*List!$H1689)+Reference!H$17,0)</f>
        <v>2710</v>
      </c>
      <c r="P1689" s="35">
        <f>ROUND((Reference!I$16*List!$H1689)+Reference!I$17,0)</f>
        <v>2816</v>
      </c>
      <c r="Q1689" s="35">
        <f>ROUND((Reference!J$16*List!$H1689)+Reference!J$17,0)</f>
        <v>3261</v>
      </c>
      <c r="R1689" s="35">
        <f>ROUND((Reference!K$16*List!$H1689)+Reference!K$17,0)</f>
        <v>3364</v>
      </c>
      <c r="S1689" s="35">
        <f>ROUND((Reference!L$16*List!$H1689)+Reference!L$17,0)</f>
        <v>3630</v>
      </c>
      <c r="T1689" s="35">
        <f>ROUND((Reference!M$16*List!$H1689)+Reference!M$17,0)</f>
        <v>4335</v>
      </c>
      <c r="U1689" s="35">
        <f>ROUND((Reference!N$16*List!$H1689)+Reference!N$17,0)</f>
        <v>17491</v>
      </c>
      <c r="V1689" s="36">
        <f>ROUND((Reference!O$16*List!$H1689)+Reference!O$17,0)</f>
        <v>650</v>
      </c>
      <c r="W1689" s="36">
        <f>ROUND((Reference!P$16*List!$H1689)+Reference!P$17,0)</f>
        <v>916</v>
      </c>
      <c r="X1689" s="36">
        <f>ROUND((Reference!Q$16*List!$H1689)+Reference!Q$17,0)</f>
        <v>458</v>
      </c>
      <c r="Y1689" s="37"/>
      <c r="Z1689" s="4" t="str">
        <f t="shared" si="53"/>
        <v>TREASURE, Montana</v>
      </c>
      <c r="AA1689" s="50" t="s">
        <v>4924</v>
      </c>
      <c r="AB1689" s="38" t="s">
        <v>54</v>
      </c>
      <c r="AC1689" s="43" t="s">
        <v>4790</v>
      </c>
      <c r="AD1689" s="45"/>
      <c r="AE1689">
        <f t="shared" si="54"/>
        <v>0.85460000000000003</v>
      </c>
    </row>
    <row r="1690" spans="1:31" x14ac:dyDescent="0.35">
      <c r="A1690" s="28" t="s">
        <v>4925</v>
      </c>
      <c r="B1690" s="48" t="s">
        <v>4926</v>
      </c>
      <c r="C1690" s="51">
        <v>99927</v>
      </c>
      <c r="D1690" s="30" t="s">
        <v>160</v>
      </c>
      <c r="E1690" s="38" t="s">
        <v>2203</v>
      </c>
      <c r="F1690" s="55" t="s">
        <v>4790</v>
      </c>
      <c r="G1690" s="33" t="s">
        <v>64</v>
      </c>
      <c r="H1690" s="34">
        <v>0.85460000000000003</v>
      </c>
      <c r="I1690" s="35">
        <f>ROUND((Reference!B$16*List!$H1690)+Reference!B$17,0)</f>
        <v>1002</v>
      </c>
      <c r="J1690" s="35">
        <f>ROUND((Reference!C$16*List!$H1690)+Reference!C$17,0)</f>
        <v>1494</v>
      </c>
      <c r="K1690" s="35">
        <f>ROUND((Reference!D$16*List!$H1690)+Reference!D$17,0)</f>
        <v>1790</v>
      </c>
      <c r="L1690" s="35">
        <f>ROUND((Reference!E$16*List!$H1690)+Reference!E$17,0)</f>
        <v>2213</v>
      </c>
      <c r="M1690" s="35">
        <f>ROUND((Reference!F$16*List!$H1690)+Reference!F$17,0)</f>
        <v>2305</v>
      </c>
      <c r="N1690" s="35">
        <f>ROUND((Reference!G$16*List!$H1690)+Reference!G$17,0)</f>
        <v>2610</v>
      </c>
      <c r="O1690" s="35">
        <f>ROUND((Reference!H$16*List!$H1690)+Reference!H$17,0)</f>
        <v>2710</v>
      </c>
      <c r="P1690" s="35">
        <f>ROUND((Reference!I$16*List!$H1690)+Reference!I$17,0)</f>
        <v>2816</v>
      </c>
      <c r="Q1690" s="35">
        <f>ROUND((Reference!J$16*List!$H1690)+Reference!J$17,0)</f>
        <v>3261</v>
      </c>
      <c r="R1690" s="35">
        <f>ROUND((Reference!K$16*List!$H1690)+Reference!K$17,0)</f>
        <v>3364</v>
      </c>
      <c r="S1690" s="35">
        <f>ROUND((Reference!L$16*List!$H1690)+Reference!L$17,0)</f>
        <v>3630</v>
      </c>
      <c r="T1690" s="35">
        <f>ROUND((Reference!M$16*List!$H1690)+Reference!M$17,0)</f>
        <v>4335</v>
      </c>
      <c r="U1690" s="35">
        <f>ROUND((Reference!N$16*List!$H1690)+Reference!N$17,0)</f>
        <v>17491</v>
      </c>
      <c r="V1690" s="36">
        <f>ROUND((Reference!O$16*List!$H1690)+Reference!O$17,0)</f>
        <v>650</v>
      </c>
      <c r="W1690" s="36">
        <f>ROUND((Reference!P$16*List!$H1690)+Reference!P$17,0)</f>
        <v>916</v>
      </c>
      <c r="X1690" s="36">
        <f>ROUND((Reference!Q$16*List!$H1690)+Reference!Q$17,0)</f>
        <v>458</v>
      </c>
      <c r="Y1690" s="37"/>
      <c r="Z1690" s="4" t="str">
        <f t="shared" si="53"/>
        <v>VALLEY, Montana</v>
      </c>
      <c r="AA1690" s="38" t="s">
        <v>2203</v>
      </c>
      <c r="AB1690" s="38" t="s">
        <v>54</v>
      </c>
      <c r="AC1690" s="32" t="s">
        <v>4790</v>
      </c>
      <c r="AD1690" s="39"/>
      <c r="AE1690">
        <f t="shared" si="54"/>
        <v>0.85460000000000003</v>
      </c>
    </row>
    <row r="1691" spans="1:31" x14ac:dyDescent="0.35">
      <c r="A1691" s="28" t="s">
        <v>4927</v>
      </c>
      <c r="B1691" s="48" t="s">
        <v>4928</v>
      </c>
      <c r="C1691" s="49">
        <v>99927</v>
      </c>
      <c r="D1691" s="30" t="s">
        <v>160</v>
      </c>
      <c r="E1691" s="50" t="s">
        <v>4929</v>
      </c>
      <c r="F1691" s="55" t="s">
        <v>4790</v>
      </c>
      <c r="G1691" s="33" t="s">
        <v>64</v>
      </c>
      <c r="H1691" s="52">
        <v>0.85460000000000003</v>
      </c>
      <c r="I1691" s="35">
        <f>ROUND((Reference!B$16*List!$H1691)+Reference!B$17,0)</f>
        <v>1002</v>
      </c>
      <c r="J1691" s="35">
        <f>ROUND((Reference!C$16*List!$H1691)+Reference!C$17,0)</f>
        <v>1494</v>
      </c>
      <c r="K1691" s="35">
        <f>ROUND((Reference!D$16*List!$H1691)+Reference!D$17,0)</f>
        <v>1790</v>
      </c>
      <c r="L1691" s="35">
        <f>ROUND((Reference!E$16*List!$H1691)+Reference!E$17,0)</f>
        <v>2213</v>
      </c>
      <c r="M1691" s="35">
        <f>ROUND((Reference!F$16*List!$H1691)+Reference!F$17,0)</f>
        <v>2305</v>
      </c>
      <c r="N1691" s="35">
        <f>ROUND((Reference!G$16*List!$H1691)+Reference!G$17,0)</f>
        <v>2610</v>
      </c>
      <c r="O1691" s="35">
        <f>ROUND((Reference!H$16*List!$H1691)+Reference!H$17,0)</f>
        <v>2710</v>
      </c>
      <c r="P1691" s="35">
        <f>ROUND((Reference!I$16*List!$H1691)+Reference!I$17,0)</f>
        <v>2816</v>
      </c>
      <c r="Q1691" s="35">
        <f>ROUND((Reference!J$16*List!$H1691)+Reference!J$17,0)</f>
        <v>3261</v>
      </c>
      <c r="R1691" s="35">
        <f>ROUND((Reference!K$16*List!$H1691)+Reference!K$17,0)</f>
        <v>3364</v>
      </c>
      <c r="S1691" s="35">
        <f>ROUND((Reference!L$16*List!$H1691)+Reference!L$17,0)</f>
        <v>3630</v>
      </c>
      <c r="T1691" s="35">
        <f>ROUND((Reference!M$16*List!$H1691)+Reference!M$17,0)</f>
        <v>4335</v>
      </c>
      <c r="U1691" s="35">
        <f>ROUND((Reference!N$16*List!$H1691)+Reference!N$17,0)</f>
        <v>17491</v>
      </c>
      <c r="V1691" s="36">
        <f>ROUND((Reference!O$16*List!$H1691)+Reference!O$17,0)</f>
        <v>650</v>
      </c>
      <c r="W1691" s="36">
        <f>ROUND((Reference!P$16*List!$H1691)+Reference!P$17,0)</f>
        <v>916</v>
      </c>
      <c r="X1691" s="36">
        <f>ROUND((Reference!Q$16*List!$H1691)+Reference!Q$17,0)</f>
        <v>458</v>
      </c>
      <c r="Y1691" s="37"/>
      <c r="Z1691" s="4" t="str">
        <f t="shared" si="53"/>
        <v>WHEATLAND, Montana</v>
      </c>
      <c r="AA1691" s="50" t="s">
        <v>4929</v>
      </c>
      <c r="AB1691" s="38" t="s">
        <v>54</v>
      </c>
      <c r="AC1691" s="43" t="s">
        <v>4790</v>
      </c>
      <c r="AD1691" s="45"/>
      <c r="AE1691">
        <f t="shared" si="54"/>
        <v>0.85460000000000003</v>
      </c>
    </row>
    <row r="1692" spans="1:31" x14ac:dyDescent="0.35">
      <c r="A1692" s="28" t="s">
        <v>4930</v>
      </c>
      <c r="B1692" s="48" t="s">
        <v>4931</v>
      </c>
      <c r="C1692" s="49">
        <v>99927</v>
      </c>
      <c r="D1692" s="30" t="s">
        <v>160</v>
      </c>
      <c r="E1692" s="50" t="s">
        <v>4932</v>
      </c>
      <c r="F1692" s="55" t="s">
        <v>4790</v>
      </c>
      <c r="G1692" s="33" t="s">
        <v>64</v>
      </c>
      <c r="H1692" s="52">
        <v>0.85460000000000003</v>
      </c>
      <c r="I1692" s="35">
        <f>ROUND((Reference!B$16*List!$H1692)+Reference!B$17,0)</f>
        <v>1002</v>
      </c>
      <c r="J1692" s="35">
        <f>ROUND((Reference!C$16*List!$H1692)+Reference!C$17,0)</f>
        <v>1494</v>
      </c>
      <c r="K1692" s="35">
        <f>ROUND((Reference!D$16*List!$H1692)+Reference!D$17,0)</f>
        <v>1790</v>
      </c>
      <c r="L1692" s="35">
        <f>ROUND((Reference!E$16*List!$H1692)+Reference!E$17,0)</f>
        <v>2213</v>
      </c>
      <c r="M1692" s="35">
        <f>ROUND((Reference!F$16*List!$H1692)+Reference!F$17,0)</f>
        <v>2305</v>
      </c>
      <c r="N1692" s="35">
        <f>ROUND((Reference!G$16*List!$H1692)+Reference!G$17,0)</f>
        <v>2610</v>
      </c>
      <c r="O1692" s="35">
        <f>ROUND((Reference!H$16*List!$H1692)+Reference!H$17,0)</f>
        <v>2710</v>
      </c>
      <c r="P1692" s="35">
        <f>ROUND((Reference!I$16*List!$H1692)+Reference!I$17,0)</f>
        <v>2816</v>
      </c>
      <c r="Q1692" s="35">
        <f>ROUND((Reference!J$16*List!$H1692)+Reference!J$17,0)</f>
        <v>3261</v>
      </c>
      <c r="R1692" s="35">
        <f>ROUND((Reference!K$16*List!$H1692)+Reference!K$17,0)</f>
        <v>3364</v>
      </c>
      <c r="S1692" s="35">
        <f>ROUND((Reference!L$16*List!$H1692)+Reference!L$17,0)</f>
        <v>3630</v>
      </c>
      <c r="T1692" s="35">
        <f>ROUND((Reference!M$16*List!$H1692)+Reference!M$17,0)</f>
        <v>4335</v>
      </c>
      <c r="U1692" s="35">
        <f>ROUND((Reference!N$16*List!$H1692)+Reference!N$17,0)</f>
        <v>17491</v>
      </c>
      <c r="V1692" s="36">
        <f>ROUND((Reference!O$16*List!$H1692)+Reference!O$17,0)</f>
        <v>650</v>
      </c>
      <c r="W1692" s="36">
        <f>ROUND((Reference!P$16*List!$H1692)+Reference!P$17,0)</f>
        <v>916</v>
      </c>
      <c r="X1692" s="36">
        <f>ROUND((Reference!Q$16*List!$H1692)+Reference!Q$17,0)</f>
        <v>458</v>
      </c>
      <c r="Y1692" s="37"/>
      <c r="Z1692" s="4" t="str">
        <f t="shared" si="53"/>
        <v>WIBAUX, Montana</v>
      </c>
      <c r="AA1692" s="50" t="s">
        <v>4932</v>
      </c>
      <c r="AB1692" s="38" t="s">
        <v>54</v>
      </c>
      <c r="AC1692" s="43" t="s">
        <v>4790</v>
      </c>
      <c r="AD1692" s="45"/>
      <c r="AE1692">
        <f t="shared" si="54"/>
        <v>0.85460000000000003</v>
      </c>
    </row>
    <row r="1693" spans="1:31" x14ac:dyDescent="0.35">
      <c r="A1693" s="28" t="s">
        <v>4933</v>
      </c>
      <c r="B1693" s="48" t="s">
        <v>4934</v>
      </c>
      <c r="C1693" s="49">
        <v>13740</v>
      </c>
      <c r="D1693" s="30" t="s">
        <v>402</v>
      </c>
      <c r="E1693" s="50" t="s">
        <v>4935</v>
      </c>
      <c r="F1693" s="54" t="s">
        <v>4790</v>
      </c>
      <c r="G1693" s="33" t="s">
        <v>53</v>
      </c>
      <c r="H1693" s="52">
        <v>0.90590000000000004</v>
      </c>
      <c r="I1693" s="35">
        <f>ROUND((Reference!B$16*List!$H1693)+Reference!B$17,0)</f>
        <v>1046</v>
      </c>
      <c r="J1693" s="35">
        <f>ROUND((Reference!C$16*List!$H1693)+Reference!C$17,0)</f>
        <v>1560</v>
      </c>
      <c r="K1693" s="35">
        <f>ROUND((Reference!D$16*List!$H1693)+Reference!D$17,0)</f>
        <v>1869</v>
      </c>
      <c r="L1693" s="35">
        <f>ROUND((Reference!E$16*List!$H1693)+Reference!E$17,0)</f>
        <v>2310</v>
      </c>
      <c r="M1693" s="35">
        <f>ROUND((Reference!F$16*List!$H1693)+Reference!F$17,0)</f>
        <v>2407</v>
      </c>
      <c r="N1693" s="35">
        <f>ROUND((Reference!G$16*List!$H1693)+Reference!G$17,0)</f>
        <v>2724</v>
      </c>
      <c r="O1693" s="35">
        <f>ROUND((Reference!H$16*List!$H1693)+Reference!H$17,0)</f>
        <v>2829</v>
      </c>
      <c r="P1693" s="35">
        <f>ROUND((Reference!I$16*List!$H1693)+Reference!I$17,0)</f>
        <v>2940</v>
      </c>
      <c r="Q1693" s="35">
        <f>ROUND((Reference!J$16*List!$H1693)+Reference!J$17,0)</f>
        <v>3404</v>
      </c>
      <c r="R1693" s="35">
        <f>ROUND((Reference!K$16*List!$H1693)+Reference!K$17,0)</f>
        <v>3512</v>
      </c>
      <c r="S1693" s="35">
        <f>ROUND((Reference!L$16*List!$H1693)+Reference!L$17,0)</f>
        <v>3789</v>
      </c>
      <c r="T1693" s="35">
        <f>ROUND((Reference!M$16*List!$H1693)+Reference!M$17,0)</f>
        <v>4525</v>
      </c>
      <c r="U1693" s="35">
        <f>ROUND((Reference!N$16*List!$H1693)+Reference!N$17,0)</f>
        <v>18259</v>
      </c>
      <c r="V1693" s="36">
        <f>ROUND((Reference!O$16*List!$H1693)+Reference!O$17,0)</f>
        <v>679</v>
      </c>
      <c r="W1693" s="36">
        <f>ROUND((Reference!P$16*List!$H1693)+Reference!P$17,0)</f>
        <v>956</v>
      </c>
      <c r="X1693" s="36">
        <f>ROUND((Reference!Q$16*List!$H1693)+Reference!Q$17,0)</f>
        <v>478</v>
      </c>
      <c r="Y1693" s="37"/>
      <c r="Z1693" s="4" t="str">
        <f t="shared" si="53"/>
        <v>YELLOWSTONE, Montana</v>
      </c>
      <c r="AA1693" s="50" t="s">
        <v>4935</v>
      </c>
      <c r="AB1693" s="38" t="s">
        <v>54</v>
      </c>
      <c r="AC1693" s="43" t="s">
        <v>4790</v>
      </c>
      <c r="AD1693" s="45"/>
      <c r="AE1693">
        <f t="shared" si="54"/>
        <v>0.90590000000000004</v>
      </c>
    </row>
    <row r="1694" spans="1:31" x14ac:dyDescent="0.35">
      <c r="A1694" s="28" t="s">
        <v>4936</v>
      </c>
      <c r="B1694" s="48" t="s">
        <v>4937</v>
      </c>
      <c r="C1694" s="51">
        <v>99927</v>
      </c>
      <c r="D1694" s="30" t="s">
        <v>160</v>
      </c>
      <c r="E1694" s="38" t="s">
        <v>334</v>
      </c>
      <c r="F1694" s="54" t="s">
        <v>4790</v>
      </c>
      <c r="G1694" s="33" t="s">
        <v>64</v>
      </c>
      <c r="H1694" s="52">
        <v>0.85460000000000003</v>
      </c>
      <c r="I1694" s="35">
        <f>ROUND((Reference!B$16*List!$H1694)+Reference!B$17,0)</f>
        <v>1002</v>
      </c>
      <c r="J1694" s="35">
        <f>ROUND((Reference!C$16*List!$H1694)+Reference!C$17,0)</f>
        <v>1494</v>
      </c>
      <c r="K1694" s="35">
        <f>ROUND((Reference!D$16*List!$H1694)+Reference!D$17,0)</f>
        <v>1790</v>
      </c>
      <c r="L1694" s="35">
        <f>ROUND((Reference!E$16*List!$H1694)+Reference!E$17,0)</f>
        <v>2213</v>
      </c>
      <c r="M1694" s="35">
        <f>ROUND((Reference!F$16*List!$H1694)+Reference!F$17,0)</f>
        <v>2305</v>
      </c>
      <c r="N1694" s="35">
        <f>ROUND((Reference!G$16*List!$H1694)+Reference!G$17,0)</f>
        <v>2610</v>
      </c>
      <c r="O1694" s="35">
        <f>ROUND((Reference!H$16*List!$H1694)+Reference!H$17,0)</f>
        <v>2710</v>
      </c>
      <c r="P1694" s="35">
        <f>ROUND((Reference!I$16*List!$H1694)+Reference!I$17,0)</f>
        <v>2816</v>
      </c>
      <c r="Q1694" s="35">
        <f>ROUND((Reference!J$16*List!$H1694)+Reference!J$17,0)</f>
        <v>3261</v>
      </c>
      <c r="R1694" s="35">
        <f>ROUND((Reference!K$16*List!$H1694)+Reference!K$17,0)</f>
        <v>3364</v>
      </c>
      <c r="S1694" s="35">
        <f>ROUND((Reference!L$16*List!$H1694)+Reference!L$17,0)</f>
        <v>3630</v>
      </c>
      <c r="T1694" s="35">
        <f>ROUND((Reference!M$16*List!$H1694)+Reference!M$17,0)</f>
        <v>4335</v>
      </c>
      <c r="U1694" s="35">
        <f>ROUND((Reference!N$16*List!$H1694)+Reference!N$17,0)</f>
        <v>17491</v>
      </c>
      <c r="V1694" s="36">
        <f>ROUND((Reference!O$16*List!$H1694)+Reference!O$17,0)</f>
        <v>650</v>
      </c>
      <c r="W1694" s="36">
        <f>ROUND((Reference!P$16*List!$H1694)+Reference!P$17,0)</f>
        <v>916</v>
      </c>
      <c r="X1694" s="36">
        <f>ROUND((Reference!Q$16*List!$H1694)+Reference!Q$17,0)</f>
        <v>458</v>
      </c>
      <c r="Y1694" s="37"/>
      <c r="Z1694" s="4" t="str">
        <f t="shared" si="53"/>
        <v>STATEWIDE, Montana</v>
      </c>
      <c r="AA1694" s="50" t="s">
        <v>334</v>
      </c>
      <c r="AB1694" s="38" t="s">
        <v>54</v>
      </c>
      <c r="AC1694" s="43" t="s">
        <v>4790</v>
      </c>
      <c r="AD1694" s="45"/>
      <c r="AE1694">
        <f t="shared" si="54"/>
        <v>0.85460000000000003</v>
      </c>
    </row>
    <row r="1695" spans="1:31" x14ac:dyDescent="0.35">
      <c r="A1695" s="28" t="s">
        <v>4938</v>
      </c>
      <c r="B1695" s="48" t="s">
        <v>4939</v>
      </c>
      <c r="C1695" s="49">
        <v>99928</v>
      </c>
      <c r="D1695" s="30" t="s">
        <v>164</v>
      </c>
      <c r="E1695" s="50" t="s">
        <v>1037</v>
      </c>
      <c r="F1695" s="55" t="s">
        <v>4940</v>
      </c>
      <c r="G1695" s="33" t="s">
        <v>64</v>
      </c>
      <c r="H1695" s="52">
        <v>0.87460000000000004</v>
      </c>
      <c r="I1695" s="35">
        <f>ROUND((Reference!B$16*List!$H1695)+Reference!B$17,0)</f>
        <v>1019</v>
      </c>
      <c r="J1695" s="35">
        <f>ROUND((Reference!C$16*List!$H1695)+Reference!C$17,0)</f>
        <v>1520</v>
      </c>
      <c r="K1695" s="35">
        <f>ROUND((Reference!D$16*List!$H1695)+Reference!D$17,0)</f>
        <v>1821</v>
      </c>
      <c r="L1695" s="35">
        <f>ROUND((Reference!E$16*List!$H1695)+Reference!E$17,0)</f>
        <v>2251</v>
      </c>
      <c r="M1695" s="35">
        <f>ROUND((Reference!F$16*List!$H1695)+Reference!F$17,0)</f>
        <v>2345</v>
      </c>
      <c r="N1695" s="35">
        <f>ROUND((Reference!G$16*List!$H1695)+Reference!G$17,0)</f>
        <v>2654</v>
      </c>
      <c r="O1695" s="35">
        <f>ROUND((Reference!H$16*List!$H1695)+Reference!H$17,0)</f>
        <v>2756</v>
      </c>
      <c r="P1695" s="35">
        <f>ROUND((Reference!I$16*List!$H1695)+Reference!I$17,0)</f>
        <v>2864</v>
      </c>
      <c r="Q1695" s="35">
        <f>ROUND((Reference!J$16*List!$H1695)+Reference!J$17,0)</f>
        <v>3317</v>
      </c>
      <c r="R1695" s="35">
        <f>ROUND((Reference!K$16*List!$H1695)+Reference!K$17,0)</f>
        <v>3422</v>
      </c>
      <c r="S1695" s="35">
        <f>ROUND((Reference!L$16*List!$H1695)+Reference!L$17,0)</f>
        <v>3692</v>
      </c>
      <c r="T1695" s="35">
        <f>ROUND((Reference!M$16*List!$H1695)+Reference!M$17,0)</f>
        <v>4409</v>
      </c>
      <c r="U1695" s="35">
        <f>ROUND((Reference!N$16*List!$H1695)+Reference!N$17,0)</f>
        <v>17791</v>
      </c>
      <c r="V1695" s="36">
        <f>ROUND((Reference!O$16*List!$H1695)+Reference!O$17,0)</f>
        <v>661</v>
      </c>
      <c r="W1695" s="36">
        <f>ROUND((Reference!P$16*List!$H1695)+Reference!P$17,0)</f>
        <v>932</v>
      </c>
      <c r="X1695" s="36">
        <f>ROUND((Reference!Q$16*List!$H1695)+Reference!Q$17,0)</f>
        <v>466</v>
      </c>
      <c r="Y1695" s="37"/>
      <c r="Z1695" s="4" t="str">
        <f t="shared" si="53"/>
        <v>ADAMS, Nebraska</v>
      </c>
      <c r="AA1695" s="50" t="s">
        <v>1037</v>
      </c>
      <c r="AB1695" s="38" t="s">
        <v>54</v>
      </c>
      <c r="AC1695" s="43" t="s">
        <v>4940</v>
      </c>
      <c r="AD1695" s="45"/>
      <c r="AE1695">
        <f t="shared" si="54"/>
        <v>0.87460000000000004</v>
      </c>
    </row>
    <row r="1696" spans="1:31" x14ac:dyDescent="0.35">
      <c r="A1696" s="28" t="s">
        <v>4941</v>
      </c>
      <c r="B1696" s="48" t="s">
        <v>4942</v>
      </c>
      <c r="C1696" s="51">
        <v>99928</v>
      </c>
      <c r="D1696" s="30" t="s">
        <v>164</v>
      </c>
      <c r="E1696" s="38" t="s">
        <v>4943</v>
      </c>
      <c r="F1696" s="55" t="s">
        <v>4940</v>
      </c>
      <c r="G1696" s="33" t="s">
        <v>64</v>
      </c>
      <c r="H1696" s="52">
        <v>0.87460000000000004</v>
      </c>
      <c r="I1696" s="35">
        <f>ROUND((Reference!B$16*List!$H1696)+Reference!B$17,0)</f>
        <v>1019</v>
      </c>
      <c r="J1696" s="35">
        <f>ROUND((Reference!C$16*List!$H1696)+Reference!C$17,0)</f>
        <v>1520</v>
      </c>
      <c r="K1696" s="35">
        <f>ROUND((Reference!D$16*List!$H1696)+Reference!D$17,0)</f>
        <v>1821</v>
      </c>
      <c r="L1696" s="35">
        <f>ROUND((Reference!E$16*List!$H1696)+Reference!E$17,0)</f>
        <v>2251</v>
      </c>
      <c r="M1696" s="35">
        <f>ROUND((Reference!F$16*List!$H1696)+Reference!F$17,0)</f>
        <v>2345</v>
      </c>
      <c r="N1696" s="35">
        <f>ROUND((Reference!G$16*List!$H1696)+Reference!G$17,0)</f>
        <v>2654</v>
      </c>
      <c r="O1696" s="35">
        <f>ROUND((Reference!H$16*List!$H1696)+Reference!H$17,0)</f>
        <v>2756</v>
      </c>
      <c r="P1696" s="35">
        <f>ROUND((Reference!I$16*List!$H1696)+Reference!I$17,0)</f>
        <v>2864</v>
      </c>
      <c r="Q1696" s="35">
        <f>ROUND((Reference!J$16*List!$H1696)+Reference!J$17,0)</f>
        <v>3317</v>
      </c>
      <c r="R1696" s="35">
        <f>ROUND((Reference!K$16*List!$H1696)+Reference!K$17,0)</f>
        <v>3422</v>
      </c>
      <c r="S1696" s="35">
        <f>ROUND((Reference!L$16*List!$H1696)+Reference!L$17,0)</f>
        <v>3692</v>
      </c>
      <c r="T1696" s="35">
        <f>ROUND((Reference!M$16*List!$H1696)+Reference!M$17,0)</f>
        <v>4409</v>
      </c>
      <c r="U1696" s="35">
        <f>ROUND((Reference!N$16*List!$H1696)+Reference!N$17,0)</f>
        <v>17791</v>
      </c>
      <c r="V1696" s="36">
        <f>ROUND((Reference!O$16*List!$H1696)+Reference!O$17,0)</f>
        <v>661</v>
      </c>
      <c r="W1696" s="36">
        <f>ROUND((Reference!P$16*List!$H1696)+Reference!P$17,0)</f>
        <v>932</v>
      </c>
      <c r="X1696" s="36">
        <f>ROUND((Reference!Q$16*List!$H1696)+Reference!Q$17,0)</f>
        <v>466</v>
      </c>
      <c r="Y1696" s="37"/>
      <c r="Z1696" s="4" t="str">
        <f t="shared" si="53"/>
        <v>ANTELOPE, Nebraska</v>
      </c>
      <c r="AA1696" s="50" t="s">
        <v>4943</v>
      </c>
      <c r="AB1696" s="38" t="s">
        <v>54</v>
      </c>
      <c r="AC1696" s="43" t="s">
        <v>4940</v>
      </c>
      <c r="AD1696" s="45"/>
      <c r="AE1696">
        <f t="shared" si="54"/>
        <v>0.87460000000000004</v>
      </c>
    </row>
    <row r="1697" spans="1:31" x14ac:dyDescent="0.35">
      <c r="A1697" s="28" t="s">
        <v>4944</v>
      </c>
      <c r="B1697" s="48" t="s">
        <v>4945</v>
      </c>
      <c r="C1697" s="49">
        <v>99928</v>
      </c>
      <c r="D1697" s="30" t="s">
        <v>164</v>
      </c>
      <c r="E1697" s="50" t="s">
        <v>4946</v>
      </c>
      <c r="F1697" s="55" t="s">
        <v>4940</v>
      </c>
      <c r="G1697" s="33" t="s">
        <v>64</v>
      </c>
      <c r="H1697" s="52">
        <v>0.87460000000000004</v>
      </c>
      <c r="I1697" s="35">
        <f>ROUND((Reference!B$16*List!$H1697)+Reference!B$17,0)</f>
        <v>1019</v>
      </c>
      <c r="J1697" s="35">
        <f>ROUND((Reference!C$16*List!$H1697)+Reference!C$17,0)</f>
        <v>1520</v>
      </c>
      <c r="K1697" s="35">
        <f>ROUND((Reference!D$16*List!$H1697)+Reference!D$17,0)</f>
        <v>1821</v>
      </c>
      <c r="L1697" s="35">
        <f>ROUND((Reference!E$16*List!$H1697)+Reference!E$17,0)</f>
        <v>2251</v>
      </c>
      <c r="M1697" s="35">
        <f>ROUND((Reference!F$16*List!$H1697)+Reference!F$17,0)</f>
        <v>2345</v>
      </c>
      <c r="N1697" s="35">
        <f>ROUND((Reference!G$16*List!$H1697)+Reference!G$17,0)</f>
        <v>2654</v>
      </c>
      <c r="O1697" s="35">
        <f>ROUND((Reference!H$16*List!$H1697)+Reference!H$17,0)</f>
        <v>2756</v>
      </c>
      <c r="P1697" s="35">
        <f>ROUND((Reference!I$16*List!$H1697)+Reference!I$17,0)</f>
        <v>2864</v>
      </c>
      <c r="Q1697" s="35">
        <f>ROUND((Reference!J$16*List!$H1697)+Reference!J$17,0)</f>
        <v>3317</v>
      </c>
      <c r="R1697" s="35">
        <f>ROUND((Reference!K$16*List!$H1697)+Reference!K$17,0)</f>
        <v>3422</v>
      </c>
      <c r="S1697" s="35">
        <f>ROUND((Reference!L$16*List!$H1697)+Reference!L$17,0)</f>
        <v>3692</v>
      </c>
      <c r="T1697" s="35">
        <f>ROUND((Reference!M$16*List!$H1697)+Reference!M$17,0)</f>
        <v>4409</v>
      </c>
      <c r="U1697" s="35">
        <f>ROUND((Reference!N$16*List!$H1697)+Reference!N$17,0)</f>
        <v>17791</v>
      </c>
      <c r="V1697" s="36">
        <f>ROUND((Reference!O$16*List!$H1697)+Reference!O$17,0)</f>
        <v>661</v>
      </c>
      <c r="W1697" s="36">
        <f>ROUND((Reference!P$16*List!$H1697)+Reference!P$17,0)</f>
        <v>932</v>
      </c>
      <c r="X1697" s="36">
        <f>ROUND((Reference!Q$16*List!$H1697)+Reference!Q$17,0)</f>
        <v>466</v>
      </c>
      <c r="Y1697" s="37"/>
      <c r="Z1697" s="4" t="str">
        <f t="shared" si="53"/>
        <v>ARTHUR, Nebraska</v>
      </c>
      <c r="AA1697" s="50" t="s">
        <v>4946</v>
      </c>
      <c r="AB1697" s="38" t="s">
        <v>54</v>
      </c>
      <c r="AC1697" s="43" t="s">
        <v>4940</v>
      </c>
      <c r="AD1697" s="45"/>
      <c r="AE1697">
        <f t="shared" si="54"/>
        <v>0.87460000000000004</v>
      </c>
    </row>
    <row r="1698" spans="1:31" x14ac:dyDescent="0.35">
      <c r="A1698" s="28" t="s">
        <v>4947</v>
      </c>
      <c r="B1698" s="48" t="s">
        <v>4948</v>
      </c>
      <c r="C1698" s="49">
        <v>99928</v>
      </c>
      <c r="D1698" s="30" t="s">
        <v>164</v>
      </c>
      <c r="E1698" s="50" t="s">
        <v>4949</v>
      </c>
      <c r="F1698" s="55" t="s">
        <v>4940</v>
      </c>
      <c r="G1698" s="33" t="s">
        <v>64</v>
      </c>
      <c r="H1698" s="52">
        <v>0.87460000000000004</v>
      </c>
      <c r="I1698" s="35">
        <f>ROUND((Reference!B$16*List!$H1698)+Reference!B$17,0)</f>
        <v>1019</v>
      </c>
      <c r="J1698" s="35">
        <f>ROUND((Reference!C$16*List!$H1698)+Reference!C$17,0)</f>
        <v>1520</v>
      </c>
      <c r="K1698" s="35">
        <f>ROUND((Reference!D$16*List!$H1698)+Reference!D$17,0)</f>
        <v>1821</v>
      </c>
      <c r="L1698" s="35">
        <f>ROUND((Reference!E$16*List!$H1698)+Reference!E$17,0)</f>
        <v>2251</v>
      </c>
      <c r="M1698" s="35">
        <f>ROUND((Reference!F$16*List!$H1698)+Reference!F$17,0)</f>
        <v>2345</v>
      </c>
      <c r="N1698" s="35">
        <f>ROUND((Reference!G$16*List!$H1698)+Reference!G$17,0)</f>
        <v>2654</v>
      </c>
      <c r="O1698" s="35">
        <f>ROUND((Reference!H$16*List!$H1698)+Reference!H$17,0)</f>
        <v>2756</v>
      </c>
      <c r="P1698" s="35">
        <f>ROUND((Reference!I$16*List!$H1698)+Reference!I$17,0)</f>
        <v>2864</v>
      </c>
      <c r="Q1698" s="35">
        <f>ROUND((Reference!J$16*List!$H1698)+Reference!J$17,0)</f>
        <v>3317</v>
      </c>
      <c r="R1698" s="35">
        <f>ROUND((Reference!K$16*List!$H1698)+Reference!K$17,0)</f>
        <v>3422</v>
      </c>
      <c r="S1698" s="35">
        <f>ROUND((Reference!L$16*List!$H1698)+Reference!L$17,0)</f>
        <v>3692</v>
      </c>
      <c r="T1698" s="35">
        <f>ROUND((Reference!M$16*List!$H1698)+Reference!M$17,0)</f>
        <v>4409</v>
      </c>
      <c r="U1698" s="35">
        <f>ROUND((Reference!N$16*List!$H1698)+Reference!N$17,0)</f>
        <v>17791</v>
      </c>
      <c r="V1698" s="36">
        <f>ROUND((Reference!O$16*List!$H1698)+Reference!O$17,0)</f>
        <v>661</v>
      </c>
      <c r="W1698" s="36">
        <f>ROUND((Reference!P$16*List!$H1698)+Reference!P$17,0)</f>
        <v>932</v>
      </c>
      <c r="X1698" s="36">
        <f>ROUND((Reference!Q$16*List!$H1698)+Reference!Q$17,0)</f>
        <v>466</v>
      </c>
      <c r="Y1698" s="37"/>
      <c r="Z1698" s="4" t="str">
        <f t="shared" si="53"/>
        <v>BANNER, Nebraska</v>
      </c>
      <c r="AA1698" s="50" t="s">
        <v>4949</v>
      </c>
      <c r="AB1698" s="38" t="s">
        <v>54</v>
      </c>
      <c r="AC1698" s="43" t="s">
        <v>4940</v>
      </c>
      <c r="AD1698" s="45"/>
      <c r="AE1698">
        <f t="shared" si="54"/>
        <v>0.87460000000000004</v>
      </c>
    </row>
    <row r="1699" spans="1:31" x14ac:dyDescent="0.35">
      <c r="A1699" s="28" t="s">
        <v>4950</v>
      </c>
      <c r="B1699" s="48" t="s">
        <v>4951</v>
      </c>
      <c r="C1699" s="49">
        <v>99928</v>
      </c>
      <c r="D1699" s="30" t="s">
        <v>164</v>
      </c>
      <c r="E1699" s="50" t="s">
        <v>2105</v>
      </c>
      <c r="F1699" s="55" t="s">
        <v>4940</v>
      </c>
      <c r="G1699" s="33" t="s">
        <v>64</v>
      </c>
      <c r="H1699" s="52">
        <v>0.87460000000000004</v>
      </c>
      <c r="I1699" s="35">
        <f>ROUND((Reference!B$16*List!$H1699)+Reference!B$17,0)</f>
        <v>1019</v>
      </c>
      <c r="J1699" s="35">
        <f>ROUND((Reference!C$16*List!$H1699)+Reference!C$17,0)</f>
        <v>1520</v>
      </c>
      <c r="K1699" s="35">
        <f>ROUND((Reference!D$16*List!$H1699)+Reference!D$17,0)</f>
        <v>1821</v>
      </c>
      <c r="L1699" s="35">
        <f>ROUND((Reference!E$16*List!$H1699)+Reference!E$17,0)</f>
        <v>2251</v>
      </c>
      <c r="M1699" s="35">
        <f>ROUND((Reference!F$16*List!$H1699)+Reference!F$17,0)</f>
        <v>2345</v>
      </c>
      <c r="N1699" s="35">
        <f>ROUND((Reference!G$16*List!$H1699)+Reference!G$17,0)</f>
        <v>2654</v>
      </c>
      <c r="O1699" s="35">
        <f>ROUND((Reference!H$16*List!$H1699)+Reference!H$17,0)</f>
        <v>2756</v>
      </c>
      <c r="P1699" s="35">
        <f>ROUND((Reference!I$16*List!$H1699)+Reference!I$17,0)</f>
        <v>2864</v>
      </c>
      <c r="Q1699" s="35">
        <f>ROUND((Reference!J$16*List!$H1699)+Reference!J$17,0)</f>
        <v>3317</v>
      </c>
      <c r="R1699" s="35">
        <f>ROUND((Reference!K$16*List!$H1699)+Reference!K$17,0)</f>
        <v>3422</v>
      </c>
      <c r="S1699" s="35">
        <f>ROUND((Reference!L$16*List!$H1699)+Reference!L$17,0)</f>
        <v>3692</v>
      </c>
      <c r="T1699" s="35">
        <f>ROUND((Reference!M$16*List!$H1699)+Reference!M$17,0)</f>
        <v>4409</v>
      </c>
      <c r="U1699" s="35">
        <f>ROUND((Reference!N$16*List!$H1699)+Reference!N$17,0)</f>
        <v>17791</v>
      </c>
      <c r="V1699" s="36">
        <f>ROUND((Reference!O$16*List!$H1699)+Reference!O$17,0)</f>
        <v>661</v>
      </c>
      <c r="W1699" s="36">
        <f>ROUND((Reference!P$16*List!$H1699)+Reference!P$17,0)</f>
        <v>932</v>
      </c>
      <c r="X1699" s="36">
        <f>ROUND((Reference!Q$16*List!$H1699)+Reference!Q$17,0)</f>
        <v>466</v>
      </c>
      <c r="Y1699" s="37"/>
      <c r="Z1699" s="4" t="str">
        <f t="shared" si="53"/>
        <v>BLAINE, Nebraska</v>
      </c>
      <c r="AA1699" s="50" t="s">
        <v>2105</v>
      </c>
      <c r="AB1699" s="38" t="s">
        <v>54</v>
      </c>
      <c r="AC1699" s="43" t="s">
        <v>4940</v>
      </c>
      <c r="AD1699" s="45"/>
      <c r="AE1699">
        <f t="shared" si="54"/>
        <v>0.87460000000000004</v>
      </c>
    </row>
    <row r="1700" spans="1:31" x14ac:dyDescent="0.35">
      <c r="A1700" s="28" t="s">
        <v>4952</v>
      </c>
      <c r="B1700" s="48" t="s">
        <v>4953</v>
      </c>
      <c r="C1700" s="49">
        <v>99928</v>
      </c>
      <c r="D1700" s="30" t="s">
        <v>164</v>
      </c>
      <c r="E1700" s="50" t="s">
        <v>516</v>
      </c>
      <c r="F1700" s="55" t="s">
        <v>4940</v>
      </c>
      <c r="G1700" s="33" t="s">
        <v>64</v>
      </c>
      <c r="H1700" s="52">
        <v>0.87460000000000004</v>
      </c>
      <c r="I1700" s="35">
        <f>ROUND((Reference!B$16*List!$H1700)+Reference!B$17,0)</f>
        <v>1019</v>
      </c>
      <c r="J1700" s="35">
        <f>ROUND((Reference!C$16*List!$H1700)+Reference!C$17,0)</f>
        <v>1520</v>
      </c>
      <c r="K1700" s="35">
        <f>ROUND((Reference!D$16*List!$H1700)+Reference!D$17,0)</f>
        <v>1821</v>
      </c>
      <c r="L1700" s="35">
        <f>ROUND((Reference!E$16*List!$H1700)+Reference!E$17,0)</f>
        <v>2251</v>
      </c>
      <c r="M1700" s="35">
        <f>ROUND((Reference!F$16*List!$H1700)+Reference!F$17,0)</f>
        <v>2345</v>
      </c>
      <c r="N1700" s="35">
        <f>ROUND((Reference!G$16*List!$H1700)+Reference!G$17,0)</f>
        <v>2654</v>
      </c>
      <c r="O1700" s="35">
        <f>ROUND((Reference!H$16*List!$H1700)+Reference!H$17,0)</f>
        <v>2756</v>
      </c>
      <c r="P1700" s="35">
        <f>ROUND((Reference!I$16*List!$H1700)+Reference!I$17,0)</f>
        <v>2864</v>
      </c>
      <c r="Q1700" s="35">
        <f>ROUND((Reference!J$16*List!$H1700)+Reference!J$17,0)</f>
        <v>3317</v>
      </c>
      <c r="R1700" s="35">
        <f>ROUND((Reference!K$16*List!$H1700)+Reference!K$17,0)</f>
        <v>3422</v>
      </c>
      <c r="S1700" s="35">
        <f>ROUND((Reference!L$16*List!$H1700)+Reference!L$17,0)</f>
        <v>3692</v>
      </c>
      <c r="T1700" s="35">
        <f>ROUND((Reference!M$16*List!$H1700)+Reference!M$17,0)</f>
        <v>4409</v>
      </c>
      <c r="U1700" s="35">
        <f>ROUND((Reference!N$16*List!$H1700)+Reference!N$17,0)</f>
        <v>17791</v>
      </c>
      <c r="V1700" s="36">
        <f>ROUND((Reference!O$16*List!$H1700)+Reference!O$17,0)</f>
        <v>661</v>
      </c>
      <c r="W1700" s="36">
        <f>ROUND((Reference!P$16*List!$H1700)+Reference!P$17,0)</f>
        <v>932</v>
      </c>
      <c r="X1700" s="36">
        <f>ROUND((Reference!Q$16*List!$H1700)+Reference!Q$17,0)</f>
        <v>466</v>
      </c>
      <c r="Y1700" s="37"/>
      <c r="Z1700" s="4" t="str">
        <f t="shared" si="53"/>
        <v>BOONE, Nebraska</v>
      </c>
      <c r="AA1700" s="50" t="s">
        <v>516</v>
      </c>
      <c r="AB1700" s="38" t="s">
        <v>54</v>
      </c>
      <c r="AC1700" s="43" t="s">
        <v>4940</v>
      </c>
      <c r="AD1700" s="45"/>
      <c r="AE1700">
        <f t="shared" si="54"/>
        <v>0.87460000000000004</v>
      </c>
    </row>
    <row r="1701" spans="1:31" x14ac:dyDescent="0.35">
      <c r="A1701" s="28" t="s">
        <v>4954</v>
      </c>
      <c r="B1701" s="48" t="s">
        <v>4955</v>
      </c>
      <c r="C1701" s="49">
        <v>99928</v>
      </c>
      <c r="D1701" s="30" t="s">
        <v>164</v>
      </c>
      <c r="E1701" s="50" t="s">
        <v>4956</v>
      </c>
      <c r="F1701" s="55" t="s">
        <v>4940</v>
      </c>
      <c r="G1701" s="33" t="s">
        <v>64</v>
      </c>
      <c r="H1701" s="52">
        <v>0.87460000000000004</v>
      </c>
      <c r="I1701" s="35">
        <f>ROUND((Reference!B$16*List!$H1701)+Reference!B$17,0)</f>
        <v>1019</v>
      </c>
      <c r="J1701" s="35">
        <f>ROUND((Reference!C$16*List!$H1701)+Reference!C$17,0)</f>
        <v>1520</v>
      </c>
      <c r="K1701" s="35">
        <f>ROUND((Reference!D$16*List!$H1701)+Reference!D$17,0)</f>
        <v>1821</v>
      </c>
      <c r="L1701" s="35">
        <f>ROUND((Reference!E$16*List!$H1701)+Reference!E$17,0)</f>
        <v>2251</v>
      </c>
      <c r="M1701" s="35">
        <f>ROUND((Reference!F$16*List!$H1701)+Reference!F$17,0)</f>
        <v>2345</v>
      </c>
      <c r="N1701" s="35">
        <f>ROUND((Reference!G$16*List!$H1701)+Reference!G$17,0)</f>
        <v>2654</v>
      </c>
      <c r="O1701" s="35">
        <f>ROUND((Reference!H$16*List!$H1701)+Reference!H$17,0)</f>
        <v>2756</v>
      </c>
      <c r="P1701" s="35">
        <f>ROUND((Reference!I$16*List!$H1701)+Reference!I$17,0)</f>
        <v>2864</v>
      </c>
      <c r="Q1701" s="35">
        <f>ROUND((Reference!J$16*List!$H1701)+Reference!J$17,0)</f>
        <v>3317</v>
      </c>
      <c r="R1701" s="35">
        <f>ROUND((Reference!K$16*List!$H1701)+Reference!K$17,0)</f>
        <v>3422</v>
      </c>
      <c r="S1701" s="35">
        <f>ROUND((Reference!L$16*List!$H1701)+Reference!L$17,0)</f>
        <v>3692</v>
      </c>
      <c r="T1701" s="35">
        <f>ROUND((Reference!M$16*List!$H1701)+Reference!M$17,0)</f>
        <v>4409</v>
      </c>
      <c r="U1701" s="35">
        <f>ROUND((Reference!N$16*List!$H1701)+Reference!N$17,0)</f>
        <v>17791</v>
      </c>
      <c r="V1701" s="36">
        <f>ROUND((Reference!O$16*List!$H1701)+Reference!O$17,0)</f>
        <v>661</v>
      </c>
      <c r="W1701" s="36">
        <f>ROUND((Reference!P$16*List!$H1701)+Reference!P$17,0)</f>
        <v>932</v>
      </c>
      <c r="X1701" s="36">
        <f>ROUND((Reference!Q$16*List!$H1701)+Reference!Q$17,0)</f>
        <v>466</v>
      </c>
      <c r="Y1701" s="37"/>
      <c r="Z1701" s="4" t="str">
        <f t="shared" si="53"/>
        <v>BOX BUTTE, Nebraska</v>
      </c>
      <c r="AA1701" s="50" t="s">
        <v>4956</v>
      </c>
      <c r="AB1701" s="38" t="s">
        <v>54</v>
      </c>
      <c r="AC1701" s="43" t="s">
        <v>4940</v>
      </c>
      <c r="AD1701" s="45"/>
      <c r="AE1701">
        <f t="shared" si="54"/>
        <v>0.87460000000000004</v>
      </c>
    </row>
    <row r="1702" spans="1:31" x14ac:dyDescent="0.35">
      <c r="A1702" s="28" t="s">
        <v>4957</v>
      </c>
      <c r="B1702" s="48" t="s">
        <v>4958</v>
      </c>
      <c r="C1702" s="49">
        <v>99928</v>
      </c>
      <c r="D1702" s="30" t="s">
        <v>164</v>
      </c>
      <c r="E1702" s="50" t="s">
        <v>3245</v>
      </c>
      <c r="F1702" s="55" t="s">
        <v>4940</v>
      </c>
      <c r="G1702" s="33" t="s">
        <v>64</v>
      </c>
      <c r="H1702" s="52">
        <v>0.87460000000000004</v>
      </c>
      <c r="I1702" s="35">
        <f>ROUND((Reference!B$16*List!$H1702)+Reference!B$17,0)</f>
        <v>1019</v>
      </c>
      <c r="J1702" s="35">
        <f>ROUND((Reference!C$16*List!$H1702)+Reference!C$17,0)</f>
        <v>1520</v>
      </c>
      <c r="K1702" s="35">
        <f>ROUND((Reference!D$16*List!$H1702)+Reference!D$17,0)</f>
        <v>1821</v>
      </c>
      <c r="L1702" s="35">
        <f>ROUND((Reference!E$16*List!$H1702)+Reference!E$17,0)</f>
        <v>2251</v>
      </c>
      <c r="M1702" s="35">
        <f>ROUND((Reference!F$16*List!$H1702)+Reference!F$17,0)</f>
        <v>2345</v>
      </c>
      <c r="N1702" s="35">
        <f>ROUND((Reference!G$16*List!$H1702)+Reference!G$17,0)</f>
        <v>2654</v>
      </c>
      <c r="O1702" s="35">
        <f>ROUND((Reference!H$16*List!$H1702)+Reference!H$17,0)</f>
        <v>2756</v>
      </c>
      <c r="P1702" s="35">
        <f>ROUND((Reference!I$16*List!$H1702)+Reference!I$17,0)</f>
        <v>2864</v>
      </c>
      <c r="Q1702" s="35">
        <f>ROUND((Reference!J$16*List!$H1702)+Reference!J$17,0)</f>
        <v>3317</v>
      </c>
      <c r="R1702" s="35">
        <f>ROUND((Reference!K$16*List!$H1702)+Reference!K$17,0)</f>
        <v>3422</v>
      </c>
      <c r="S1702" s="35">
        <f>ROUND((Reference!L$16*List!$H1702)+Reference!L$17,0)</f>
        <v>3692</v>
      </c>
      <c r="T1702" s="35">
        <f>ROUND((Reference!M$16*List!$H1702)+Reference!M$17,0)</f>
        <v>4409</v>
      </c>
      <c r="U1702" s="35">
        <f>ROUND((Reference!N$16*List!$H1702)+Reference!N$17,0)</f>
        <v>17791</v>
      </c>
      <c r="V1702" s="36">
        <f>ROUND((Reference!O$16*List!$H1702)+Reference!O$17,0)</f>
        <v>661</v>
      </c>
      <c r="W1702" s="36">
        <f>ROUND((Reference!P$16*List!$H1702)+Reference!P$17,0)</f>
        <v>932</v>
      </c>
      <c r="X1702" s="36">
        <f>ROUND((Reference!Q$16*List!$H1702)+Reference!Q$17,0)</f>
        <v>466</v>
      </c>
      <c r="Y1702" s="37"/>
      <c r="Z1702" s="4" t="str">
        <f t="shared" si="53"/>
        <v>BOYD, Nebraska</v>
      </c>
      <c r="AA1702" s="50" t="s">
        <v>3245</v>
      </c>
      <c r="AB1702" s="38" t="s">
        <v>54</v>
      </c>
      <c r="AC1702" s="43" t="s">
        <v>4940</v>
      </c>
      <c r="AD1702" s="45"/>
      <c r="AE1702">
        <f t="shared" si="54"/>
        <v>0.87460000000000004</v>
      </c>
    </row>
    <row r="1703" spans="1:31" x14ac:dyDescent="0.35">
      <c r="A1703" s="28" t="s">
        <v>4959</v>
      </c>
      <c r="B1703" s="48" t="s">
        <v>4960</v>
      </c>
      <c r="C1703" s="49">
        <v>99928</v>
      </c>
      <c r="D1703" s="30" t="s">
        <v>164</v>
      </c>
      <c r="E1703" s="50" t="s">
        <v>2221</v>
      </c>
      <c r="F1703" s="55" t="s">
        <v>4940</v>
      </c>
      <c r="G1703" s="33" t="s">
        <v>64</v>
      </c>
      <c r="H1703" s="34">
        <v>0.87460000000000004</v>
      </c>
      <c r="I1703" s="35">
        <f>ROUND((Reference!B$16*List!$H1703)+Reference!B$17,0)</f>
        <v>1019</v>
      </c>
      <c r="J1703" s="35">
        <f>ROUND((Reference!C$16*List!$H1703)+Reference!C$17,0)</f>
        <v>1520</v>
      </c>
      <c r="K1703" s="35">
        <f>ROUND((Reference!D$16*List!$H1703)+Reference!D$17,0)</f>
        <v>1821</v>
      </c>
      <c r="L1703" s="35">
        <f>ROUND((Reference!E$16*List!$H1703)+Reference!E$17,0)</f>
        <v>2251</v>
      </c>
      <c r="M1703" s="35">
        <f>ROUND((Reference!F$16*List!$H1703)+Reference!F$17,0)</f>
        <v>2345</v>
      </c>
      <c r="N1703" s="35">
        <f>ROUND((Reference!G$16*List!$H1703)+Reference!G$17,0)</f>
        <v>2654</v>
      </c>
      <c r="O1703" s="35">
        <f>ROUND((Reference!H$16*List!$H1703)+Reference!H$17,0)</f>
        <v>2756</v>
      </c>
      <c r="P1703" s="35">
        <f>ROUND((Reference!I$16*List!$H1703)+Reference!I$17,0)</f>
        <v>2864</v>
      </c>
      <c r="Q1703" s="35">
        <f>ROUND((Reference!J$16*List!$H1703)+Reference!J$17,0)</f>
        <v>3317</v>
      </c>
      <c r="R1703" s="35">
        <f>ROUND((Reference!K$16*List!$H1703)+Reference!K$17,0)</f>
        <v>3422</v>
      </c>
      <c r="S1703" s="35">
        <f>ROUND((Reference!L$16*List!$H1703)+Reference!L$17,0)</f>
        <v>3692</v>
      </c>
      <c r="T1703" s="35">
        <f>ROUND((Reference!M$16*List!$H1703)+Reference!M$17,0)</f>
        <v>4409</v>
      </c>
      <c r="U1703" s="35">
        <f>ROUND((Reference!N$16*List!$H1703)+Reference!N$17,0)</f>
        <v>17791</v>
      </c>
      <c r="V1703" s="36">
        <f>ROUND((Reference!O$16*List!$H1703)+Reference!O$17,0)</f>
        <v>661</v>
      </c>
      <c r="W1703" s="36">
        <f>ROUND((Reference!P$16*List!$H1703)+Reference!P$17,0)</f>
        <v>932</v>
      </c>
      <c r="X1703" s="36">
        <f>ROUND((Reference!Q$16*List!$H1703)+Reference!Q$17,0)</f>
        <v>466</v>
      </c>
      <c r="Y1703" s="37"/>
      <c r="Z1703" s="4" t="str">
        <f t="shared" si="53"/>
        <v>BROWN, Nebraska</v>
      </c>
      <c r="AA1703" s="38" t="s">
        <v>2221</v>
      </c>
      <c r="AB1703" s="38" t="s">
        <v>54</v>
      </c>
      <c r="AC1703" s="32" t="s">
        <v>4940</v>
      </c>
      <c r="AD1703" s="39"/>
      <c r="AE1703">
        <f t="shared" si="54"/>
        <v>0.87460000000000004</v>
      </c>
    </row>
    <row r="1704" spans="1:31" x14ac:dyDescent="0.35">
      <c r="A1704" s="28" t="s">
        <v>4961</v>
      </c>
      <c r="B1704" s="48" t="s">
        <v>4962</v>
      </c>
      <c r="C1704" s="49">
        <v>99928</v>
      </c>
      <c r="D1704" s="30" t="s">
        <v>164</v>
      </c>
      <c r="E1704" s="50" t="s">
        <v>4963</v>
      </c>
      <c r="F1704" s="55" t="s">
        <v>4940</v>
      </c>
      <c r="G1704" s="33" t="s">
        <v>64</v>
      </c>
      <c r="H1704" s="52">
        <v>0.87460000000000004</v>
      </c>
      <c r="I1704" s="35">
        <f>ROUND((Reference!B$16*List!$H1704)+Reference!B$17,0)</f>
        <v>1019</v>
      </c>
      <c r="J1704" s="35">
        <f>ROUND((Reference!C$16*List!$H1704)+Reference!C$17,0)</f>
        <v>1520</v>
      </c>
      <c r="K1704" s="35">
        <f>ROUND((Reference!D$16*List!$H1704)+Reference!D$17,0)</f>
        <v>1821</v>
      </c>
      <c r="L1704" s="35">
        <f>ROUND((Reference!E$16*List!$H1704)+Reference!E$17,0)</f>
        <v>2251</v>
      </c>
      <c r="M1704" s="35">
        <f>ROUND((Reference!F$16*List!$H1704)+Reference!F$17,0)</f>
        <v>2345</v>
      </c>
      <c r="N1704" s="35">
        <f>ROUND((Reference!G$16*List!$H1704)+Reference!G$17,0)</f>
        <v>2654</v>
      </c>
      <c r="O1704" s="35">
        <f>ROUND((Reference!H$16*List!$H1704)+Reference!H$17,0)</f>
        <v>2756</v>
      </c>
      <c r="P1704" s="35">
        <f>ROUND((Reference!I$16*List!$H1704)+Reference!I$17,0)</f>
        <v>2864</v>
      </c>
      <c r="Q1704" s="35">
        <f>ROUND((Reference!J$16*List!$H1704)+Reference!J$17,0)</f>
        <v>3317</v>
      </c>
      <c r="R1704" s="35">
        <f>ROUND((Reference!K$16*List!$H1704)+Reference!K$17,0)</f>
        <v>3422</v>
      </c>
      <c r="S1704" s="35">
        <f>ROUND((Reference!L$16*List!$H1704)+Reference!L$17,0)</f>
        <v>3692</v>
      </c>
      <c r="T1704" s="35">
        <f>ROUND((Reference!M$16*List!$H1704)+Reference!M$17,0)</f>
        <v>4409</v>
      </c>
      <c r="U1704" s="35">
        <f>ROUND((Reference!N$16*List!$H1704)+Reference!N$17,0)</f>
        <v>17791</v>
      </c>
      <c r="V1704" s="36">
        <f>ROUND((Reference!O$16*List!$H1704)+Reference!O$17,0)</f>
        <v>661</v>
      </c>
      <c r="W1704" s="36">
        <f>ROUND((Reference!P$16*List!$H1704)+Reference!P$17,0)</f>
        <v>932</v>
      </c>
      <c r="X1704" s="36">
        <f>ROUND((Reference!Q$16*List!$H1704)+Reference!Q$17,0)</f>
        <v>466</v>
      </c>
      <c r="Y1704" s="37"/>
      <c r="Z1704" s="4" t="str">
        <f t="shared" si="53"/>
        <v>BUFFALO, Nebraska</v>
      </c>
      <c r="AA1704" s="50" t="s">
        <v>4963</v>
      </c>
      <c r="AB1704" s="38" t="s">
        <v>54</v>
      </c>
      <c r="AC1704" s="43" t="s">
        <v>4940</v>
      </c>
      <c r="AD1704" s="45"/>
      <c r="AE1704">
        <f t="shared" si="54"/>
        <v>0.87460000000000004</v>
      </c>
    </row>
    <row r="1705" spans="1:31" x14ac:dyDescent="0.35">
      <c r="A1705" s="28" t="s">
        <v>4964</v>
      </c>
      <c r="B1705" s="48" t="s">
        <v>4965</v>
      </c>
      <c r="C1705" s="49">
        <v>99928</v>
      </c>
      <c r="D1705" s="30" t="s">
        <v>164</v>
      </c>
      <c r="E1705" s="50" t="s">
        <v>4966</v>
      </c>
      <c r="F1705" s="55" t="s">
        <v>4940</v>
      </c>
      <c r="G1705" s="33" t="s">
        <v>64</v>
      </c>
      <c r="H1705" s="52">
        <v>0.87460000000000004</v>
      </c>
      <c r="I1705" s="35">
        <f>ROUND((Reference!B$16*List!$H1705)+Reference!B$17,0)</f>
        <v>1019</v>
      </c>
      <c r="J1705" s="35">
        <f>ROUND((Reference!C$16*List!$H1705)+Reference!C$17,0)</f>
        <v>1520</v>
      </c>
      <c r="K1705" s="35">
        <f>ROUND((Reference!D$16*List!$H1705)+Reference!D$17,0)</f>
        <v>1821</v>
      </c>
      <c r="L1705" s="35">
        <f>ROUND((Reference!E$16*List!$H1705)+Reference!E$17,0)</f>
        <v>2251</v>
      </c>
      <c r="M1705" s="35">
        <f>ROUND((Reference!F$16*List!$H1705)+Reference!F$17,0)</f>
        <v>2345</v>
      </c>
      <c r="N1705" s="35">
        <f>ROUND((Reference!G$16*List!$H1705)+Reference!G$17,0)</f>
        <v>2654</v>
      </c>
      <c r="O1705" s="35">
        <f>ROUND((Reference!H$16*List!$H1705)+Reference!H$17,0)</f>
        <v>2756</v>
      </c>
      <c r="P1705" s="35">
        <f>ROUND((Reference!I$16*List!$H1705)+Reference!I$17,0)</f>
        <v>2864</v>
      </c>
      <c r="Q1705" s="35">
        <f>ROUND((Reference!J$16*List!$H1705)+Reference!J$17,0)</f>
        <v>3317</v>
      </c>
      <c r="R1705" s="35">
        <f>ROUND((Reference!K$16*List!$H1705)+Reference!K$17,0)</f>
        <v>3422</v>
      </c>
      <c r="S1705" s="35">
        <f>ROUND((Reference!L$16*List!$H1705)+Reference!L$17,0)</f>
        <v>3692</v>
      </c>
      <c r="T1705" s="35">
        <f>ROUND((Reference!M$16*List!$H1705)+Reference!M$17,0)</f>
        <v>4409</v>
      </c>
      <c r="U1705" s="35">
        <f>ROUND((Reference!N$16*List!$H1705)+Reference!N$17,0)</f>
        <v>17791</v>
      </c>
      <c r="V1705" s="36">
        <f>ROUND((Reference!O$16*List!$H1705)+Reference!O$17,0)</f>
        <v>661</v>
      </c>
      <c r="W1705" s="36">
        <f>ROUND((Reference!P$16*List!$H1705)+Reference!P$17,0)</f>
        <v>932</v>
      </c>
      <c r="X1705" s="36">
        <f>ROUND((Reference!Q$16*List!$H1705)+Reference!Q$17,0)</f>
        <v>466</v>
      </c>
      <c r="Y1705" s="37"/>
      <c r="Z1705" s="4" t="str">
        <f t="shared" si="53"/>
        <v>BURT, Nebraska</v>
      </c>
      <c r="AA1705" s="50" t="s">
        <v>4966</v>
      </c>
      <c r="AB1705" s="38" t="s">
        <v>54</v>
      </c>
      <c r="AC1705" s="43" t="s">
        <v>4940</v>
      </c>
      <c r="AD1705" s="45"/>
      <c r="AE1705">
        <f t="shared" si="54"/>
        <v>0.87460000000000004</v>
      </c>
    </row>
    <row r="1706" spans="1:31" x14ac:dyDescent="0.35">
      <c r="A1706" s="28" t="s">
        <v>4967</v>
      </c>
      <c r="B1706" s="48" t="s">
        <v>4968</v>
      </c>
      <c r="C1706" s="49">
        <v>99928</v>
      </c>
      <c r="D1706" s="30" t="s">
        <v>164</v>
      </c>
      <c r="E1706" s="50" t="s">
        <v>81</v>
      </c>
      <c r="F1706" s="55" t="s">
        <v>4940</v>
      </c>
      <c r="G1706" s="33" t="s">
        <v>64</v>
      </c>
      <c r="H1706" s="52">
        <v>0.87460000000000004</v>
      </c>
      <c r="I1706" s="35">
        <f>ROUND((Reference!B$16*List!$H1706)+Reference!B$17,0)</f>
        <v>1019</v>
      </c>
      <c r="J1706" s="35">
        <f>ROUND((Reference!C$16*List!$H1706)+Reference!C$17,0)</f>
        <v>1520</v>
      </c>
      <c r="K1706" s="35">
        <f>ROUND((Reference!D$16*List!$H1706)+Reference!D$17,0)</f>
        <v>1821</v>
      </c>
      <c r="L1706" s="35">
        <f>ROUND((Reference!E$16*List!$H1706)+Reference!E$17,0)</f>
        <v>2251</v>
      </c>
      <c r="M1706" s="35">
        <f>ROUND((Reference!F$16*List!$H1706)+Reference!F$17,0)</f>
        <v>2345</v>
      </c>
      <c r="N1706" s="35">
        <f>ROUND((Reference!G$16*List!$H1706)+Reference!G$17,0)</f>
        <v>2654</v>
      </c>
      <c r="O1706" s="35">
        <f>ROUND((Reference!H$16*List!$H1706)+Reference!H$17,0)</f>
        <v>2756</v>
      </c>
      <c r="P1706" s="35">
        <f>ROUND((Reference!I$16*List!$H1706)+Reference!I$17,0)</f>
        <v>2864</v>
      </c>
      <c r="Q1706" s="35">
        <f>ROUND((Reference!J$16*List!$H1706)+Reference!J$17,0)</f>
        <v>3317</v>
      </c>
      <c r="R1706" s="35">
        <f>ROUND((Reference!K$16*List!$H1706)+Reference!K$17,0)</f>
        <v>3422</v>
      </c>
      <c r="S1706" s="35">
        <f>ROUND((Reference!L$16*List!$H1706)+Reference!L$17,0)</f>
        <v>3692</v>
      </c>
      <c r="T1706" s="35">
        <f>ROUND((Reference!M$16*List!$H1706)+Reference!M$17,0)</f>
        <v>4409</v>
      </c>
      <c r="U1706" s="35">
        <f>ROUND((Reference!N$16*List!$H1706)+Reference!N$17,0)</f>
        <v>17791</v>
      </c>
      <c r="V1706" s="36">
        <f>ROUND((Reference!O$16*List!$H1706)+Reference!O$17,0)</f>
        <v>661</v>
      </c>
      <c r="W1706" s="36">
        <f>ROUND((Reference!P$16*List!$H1706)+Reference!P$17,0)</f>
        <v>932</v>
      </c>
      <c r="X1706" s="36">
        <f>ROUND((Reference!Q$16*List!$H1706)+Reference!Q$17,0)</f>
        <v>466</v>
      </c>
      <c r="Y1706" s="37"/>
      <c r="Z1706" s="4" t="str">
        <f t="shared" si="53"/>
        <v>BUTLER, Nebraska</v>
      </c>
      <c r="AA1706" s="50" t="s">
        <v>81</v>
      </c>
      <c r="AB1706" s="38" t="s">
        <v>54</v>
      </c>
      <c r="AC1706" s="43" t="s">
        <v>4940</v>
      </c>
      <c r="AD1706" s="45"/>
      <c r="AE1706">
        <f t="shared" si="54"/>
        <v>0.87460000000000004</v>
      </c>
    </row>
    <row r="1707" spans="1:31" x14ac:dyDescent="0.35">
      <c r="A1707" s="28" t="s">
        <v>4969</v>
      </c>
      <c r="B1707" s="48" t="s">
        <v>4970</v>
      </c>
      <c r="C1707" s="49">
        <v>36540</v>
      </c>
      <c r="D1707" s="30" t="s">
        <v>1348</v>
      </c>
      <c r="E1707" s="50" t="s">
        <v>2231</v>
      </c>
      <c r="F1707" s="54" t="s">
        <v>4940</v>
      </c>
      <c r="G1707" s="33" t="s">
        <v>53</v>
      </c>
      <c r="H1707" s="52">
        <v>0.96060000000000001</v>
      </c>
      <c r="I1707" s="35">
        <f>ROUND((Reference!B$16*List!$H1707)+Reference!B$17,0)</f>
        <v>1093</v>
      </c>
      <c r="J1707" s="35">
        <f>ROUND((Reference!C$16*List!$H1707)+Reference!C$17,0)</f>
        <v>1629</v>
      </c>
      <c r="K1707" s="35">
        <f>ROUND((Reference!D$16*List!$H1707)+Reference!D$17,0)</f>
        <v>1952</v>
      </c>
      <c r="L1707" s="35">
        <f>ROUND((Reference!E$16*List!$H1707)+Reference!E$17,0)</f>
        <v>2414</v>
      </c>
      <c r="M1707" s="35">
        <f>ROUND((Reference!F$16*List!$H1707)+Reference!F$17,0)</f>
        <v>2514</v>
      </c>
      <c r="N1707" s="35">
        <f>ROUND((Reference!G$16*List!$H1707)+Reference!G$17,0)</f>
        <v>2847</v>
      </c>
      <c r="O1707" s="35">
        <f>ROUND((Reference!H$16*List!$H1707)+Reference!H$17,0)</f>
        <v>2955</v>
      </c>
      <c r="P1707" s="35">
        <f>ROUND((Reference!I$16*List!$H1707)+Reference!I$17,0)</f>
        <v>3072</v>
      </c>
      <c r="Q1707" s="35">
        <f>ROUND((Reference!J$16*List!$H1707)+Reference!J$17,0)</f>
        <v>3557</v>
      </c>
      <c r="R1707" s="35">
        <f>ROUND((Reference!K$16*List!$H1707)+Reference!K$17,0)</f>
        <v>3669</v>
      </c>
      <c r="S1707" s="35">
        <f>ROUND((Reference!L$16*List!$H1707)+Reference!L$17,0)</f>
        <v>3959</v>
      </c>
      <c r="T1707" s="35">
        <f>ROUND((Reference!M$16*List!$H1707)+Reference!M$17,0)</f>
        <v>4728</v>
      </c>
      <c r="U1707" s="35">
        <f>ROUND((Reference!N$16*List!$H1707)+Reference!N$17,0)</f>
        <v>19078</v>
      </c>
      <c r="V1707" s="36">
        <f>ROUND((Reference!O$16*List!$H1707)+Reference!O$17,0)</f>
        <v>709</v>
      </c>
      <c r="W1707" s="36">
        <f>ROUND((Reference!P$16*List!$H1707)+Reference!P$17,0)</f>
        <v>999</v>
      </c>
      <c r="X1707" s="36">
        <f>ROUND((Reference!Q$16*List!$H1707)+Reference!Q$17,0)</f>
        <v>500</v>
      </c>
      <c r="Y1707" s="37"/>
      <c r="Z1707" s="4" t="str">
        <f t="shared" si="53"/>
        <v>CASS, Nebraska</v>
      </c>
      <c r="AA1707" s="50" t="s">
        <v>2231</v>
      </c>
      <c r="AB1707" s="38" t="s">
        <v>54</v>
      </c>
      <c r="AC1707" s="43" t="s">
        <v>4940</v>
      </c>
      <c r="AD1707" s="45"/>
      <c r="AE1707">
        <f t="shared" si="54"/>
        <v>0.96060000000000001</v>
      </c>
    </row>
    <row r="1708" spans="1:31" x14ac:dyDescent="0.35">
      <c r="A1708" s="28" t="s">
        <v>4971</v>
      </c>
      <c r="B1708" s="48" t="s">
        <v>4972</v>
      </c>
      <c r="C1708" s="51">
        <v>99928</v>
      </c>
      <c r="D1708" s="30" t="s">
        <v>164</v>
      </c>
      <c r="E1708" s="38" t="s">
        <v>2736</v>
      </c>
      <c r="F1708" s="55" t="s">
        <v>4940</v>
      </c>
      <c r="G1708" s="33" t="s">
        <v>64</v>
      </c>
      <c r="H1708" s="52">
        <v>0.87460000000000004</v>
      </c>
      <c r="I1708" s="35">
        <f>ROUND((Reference!B$16*List!$H1708)+Reference!B$17,0)</f>
        <v>1019</v>
      </c>
      <c r="J1708" s="35">
        <f>ROUND((Reference!C$16*List!$H1708)+Reference!C$17,0)</f>
        <v>1520</v>
      </c>
      <c r="K1708" s="35">
        <f>ROUND((Reference!D$16*List!$H1708)+Reference!D$17,0)</f>
        <v>1821</v>
      </c>
      <c r="L1708" s="35">
        <f>ROUND((Reference!E$16*List!$H1708)+Reference!E$17,0)</f>
        <v>2251</v>
      </c>
      <c r="M1708" s="35">
        <f>ROUND((Reference!F$16*List!$H1708)+Reference!F$17,0)</f>
        <v>2345</v>
      </c>
      <c r="N1708" s="35">
        <f>ROUND((Reference!G$16*List!$H1708)+Reference!G$17,0)</f>
        <v>2654</v>
      </c>
      <c r="O1708" s="35">
        <f>ROUND((Reference!H$16*List!$H1708)+Reference!H$17,0)</f>
        <v>2756</v>
      </c>
      <c r="P1708" s="35">
        <f>ROUND((Reference!I$16*List!$H1708)+Reference!I$17,0)</f>
        <v>2864</v>
      </c>
      <c r="Q1708" s="35">
        <f>ROUND((Reference!J$16*List!$H1708)+Reference!J$17,0)</f>
        <v>3317</v>
      </c>
      <c r="R1708" s="35">
        <f>ROUND((Reference!K$16*List!$H1708)+Reference!K$17,0)</f>
        <v>3422</v>
      </c>
      <c r="S1708" s="35">
        <f>ROUND((Reference!L$16*List!$H1708)+Reference!L$17,0)</f>
        <v>3692</v>
      </c>
      <c r="T1708" s="35">
        <f>ROUND((Reference!M$16*List!$H1708)+Reference!M$17,0)</f>
        <v>4409</v>
      </c>
      <c r="U1708" s="35">
        <f>ROUND((Reference!N$16*List!$H1708)+Reference!N$17,0)</f>
        <v>17791</v>
      </c>
      <c r="V1708" s="36">
        <f>ROUND((Reference!O$16*List!$H1708)+Reference!O$17,0)</f>
        <v>661</v>
      </c>
      <c r="W1708" s="36">
        <f>ROUND((Reference!P$16*List!$H1708)+Reference!P$17,0)</f>
        <v>932</v>
      </c>
      <c r="X1708" s="36">
        <f>ROUND((Reference!Q$16*List!$H1708)+Reference!Q$17,0)</f>
        <v>466</v>
      </c>
      <c r="Y1708" s="37"/>
      <c r="Z1708" s="4" t="str">
        <f t="shared" si="53"/>
        <v>CEDAR, Nebraska</v>
      </c>
      <c r="AA1708" s="50" t="s">
        <v>2736</v>
      </c>
      <c r="AB1708" s="38" t="s">
        <v>54</v>
      </c>
      <c r="AC1708" s="43" t="s">
        <v>4940</v>
      </c>
      <c r="AD1708" s="45"/>
      <c r="AE1708">
        <f t="shared" si="54"/>
        <v>0.87460000000000004</v>
      </c>
    </row>
    <row r="1709" spans="1:31" x14ac:dyDescent="0.35">
      <c r="A1709" s="28" t="s">
        <v>4973</v>
      </c>
      <c r="B1709" s="48" t="s">
        <v>4974</v>
      </c>
      <c r="C1709" s="51">
        <v>99928</v>
      </c>
      <c r="D1709" s="30" t="s">
        <v>164</v>
      </c>
      <c r="E1709" s="38" t="s">
        <v>2964</v>
      </c>
      <c r="F1709" s="55" t="s">
        <v>4940</v>
      </c>
      <c r="G1709" s="33" t="s">
        <v>64</v>
      </c>
      <c r="H1709" s="52">
        <v>0.87460000000000004</v>
      </c>
      <c r="I1709" s="35">
        <f>ROUND((Reference!B$16*List!$H1709)+Reference!B$17,0)</f>
        <v>1019</v>
      </c>
      <c r="J1709" s="35">
        <f>ROUND((Reference!C$16*List!$H1709)+Reference!C$17,0)</f>
        <v>1520</v>
      </c>
      <c r="K1709" s="35">
        <f>ROUND((Reference!D$16*List!$H1709)+Reference!D$17,0)</f>
        <v>1821</v>
      </c>
      <c r="L1709" s="35">
        <f>ROUND((Reference!E$16*List!$H1709)+Reference!E$17,0)</f>
        <v>2251</v>
      </c>
      <c r="M1709" s="35">
        <f>ROUND((Reference!F$16*List!$H1709)+Reference!F$17,0)</f>
        <v>2345</v>
      </c>
      <c r="N1709" s="35">
        <f>ROUND((Reference!G$16*List!$H1709)+Reference!G$17,0)</f>
        <v>2654</v>
      </c>
      <c r="O1709" s="35">
        <f>ROUND((Reference!H$16*List!$H1709)+Reference!H$17,0)</f>
        <v>2756</v>
      </c>
      <c r="P1709" s="35">
        <f>ROUND((Reference!I$16*List!$H1709)+Reference!I$17,0)</f>
        <v>2864</v>
      </c>
      <c r="Q1709" s="35">
        <f>ROUND((Reference!J$16*List!$H1709)+Reference!J$17,0)</f>
        <v>3317</v>
      </c>
      <c r="R1709" s="35">
        <f>ROUND((Reference!K$16*List!$H1709)+Reference!K$17,0)</f>
        <v>3422</v>
      </c>
      <c r="S1709" s="35">
        <f>ROUND((Reference!L$16*List!$H1709)+Reference!L$17,0)</f>
        <v>3692</v>
      </c>
      <c r="T1709" s="35">
        <f>ROUND((Reference!M$16*List!$H1709)+Reference!M$17,0)</f>
        <v>4409</v>
      </c>
      <c r="U1709" s="35">
        <f>ROUND((Reference!N$16*List!$H1709)+Reference!N$17,0)</f>
        <v>17791</v>
      </c>
      <c r="V1709" s="36">
        <f>ROUND((Reference!O$16*List!$H1709)+Reference!O$17,0)</f>
        <v>661</v>
      </c>
      <c r="W1709" s="36">
        <f>ROUND((Reference!P$16*List!$H1709)+Reference!P$17,0)</f>
        <v>932</v>
      </c>
      <c r="X1709" s="36">
        <f>ROUND((Reference!Q$16*List!$H1709)+Reference!Q$17,0)</f>
        <v>466</v>
      </c>
      <c r="Y1709" s="37"/>
      <c r="Z1709" s="4" t="str">
        <f t="shared" si="53"/>
        <v>CHASE, Nebraska</v>
      </c>
      <c r="AA1709" s="50" t="s">
        <v>2964</v>
      </c>
      <c r="AB1709" s="38" t="s">
        <v>54</v>
      </c>
      <c r="AC1709" s="43" t="s">
        <v>4940</v>
      </c>
      <c r="AD1709" s="45"/>
      <c r="AE1709">
        <f t="shared" si="54"/>
        <v>0.87460000000000004</v>
      </c>
    </row>
    <row r="1710" spans="1:31" x14ac:dyDescent="0.35">
      <c r="A1710" s="28" t="s">
        <v>4975</v>
      </c>
      <c r="B1710" s="48" t="s">
        <v>4976</v>
      </c>
      <c r="C1710" s="49">
        <v>99928</v>
      </c>
      <c r="D1710" s="30" t="s">
        <v>164</v>
      </c>
      <c r="E1710" s="50" t="s">
        <v>4977</v>
      </c>
      <c r="F1710" s="55" t="s">
        <v>4940</v>
      </c>
      <c r="G1710" s="33" t="s">
        <v>64</v>
      </c>
      <c r="H1710" s="52">
        <v>0.87460000000000004</v>
      </c>
      <c r="I1710" s="35">
        <f>ROUND((Reference!B$16*List!$H1710)+Reference!B$17,0)</f>
        <v>1019</v>
      </c>
      <c r="J1710" s="35">
        <f>ROUND((Reference!C$16*List!$H1710)+Reference!C$17,0)</f>
        <v>1520</v>
      </c>
      <c r="K1710" s="35">
        <f>ROUND((Reference!D$16*List!$H1710)+Reference!D$17,0)</f>
        <v>1821</v>
      </c>
      <c r="L1710" s="35">
        <f>ROUND((Reference!E$16*List!$H1710)+Reference!E$17,0)</f>
        <v>2251</v>
      </c>
      <c r="M1710" s="35">
        <f>ROUND((Reference!F$16*List!$H1710)+Reference!F$17,0)</f>
        <v>2345</v>
      </c>
      <c r="N1710" s="35">
        <f>ROUND((Reference!G$16*List!$H1710)+Reference!G$17,0)</f>
        <v>2654</v>
      </c>
      <c r="O1710" s="35">
        <f>ROUND((Reference!H$16*List!$H1710)+Reference!H$17,0)</f>
        <v>2756</v>
      </c>
      <c r="P1710" s="35">
        <f>ROUND((Reference!I$16*List!$H1710)+Reference!I$17,0)</f>
        <v>2864</v>
      </c>
      <c r="Q1710" s="35">
        <f>ROUND((Reference!J$16*List!$H1710)+Reference!J$17,0)</f>
        <v>3317</v>
      </c>
      <c r="R1710" s="35">
        <f>ROUND((Reference!K$16*List!$H1710)+Reference!K$17,0)</f>
        <v>3422</v>
      </c>
      <c r="S1710" s="35">
        <f>ROUND((Reference!L$16*List!$H1710)+Reference!L$17,0)</f>
        <v>3692</v>
      </c>
      <c r="T1710" s="35">
        <f>ROUND((Reference!M$16*List!$H1710)+Reference!M$17,0)</f>
        <v>4409</v>
      </c>
      <c r="U1710" s="35">
        <f>ROUND((Reference!N$16*List!$H1710)+Reference!N$17,0)</f>
        <v>17791</v>
      </c>
      <c r="V1710" s="36">
        <f>ROUND((Reference!O$16*List!$H1710)+Reference!O$17,0)</f>
        <v>661</v>
      </c>
      <c r="W1710" s="36">
        <f>ROUND((Reference!P$16*List!$H1710)+Reference!P$17,0)</f>
        <v>932</v>
      </c>
      <c r="X1710" s="36">
        <f>ROUND((Reference!Q$16*List!$H1710)+Reference!Q$17,0)</f>
        <v>466</v>
      </c>
      <c r="Y1710" s="37"/>
      <c r="Z1710" s="4" t="str">
        <f t="shared" si="53"/>
        <v>CHERRY, Nebraska</v>
      </c>
      <c r="AA1710" s="50" t="s">
        <v>4977</v>
      </c>
      <c r="AB1710" s="38" t="s">
        <v>54</v>
      </c>
      <c r="AC1710" s="43" t="s">
        <v>4940</v>
      </c>
      <c r="AD1710" s="45"/>
      <c r="AE1710">
        <f t="shared" si="54"/>
        <v>0.87460000000000004</v>
      </c>
    </row>
    <row r="1711" spans="1:31" x14ac:dyDescent="0.35">
      <c r="A1711" s="28" t="s">
        <v>4978</v>
      </c>
      <c r="B1711" s="48" t="s">
        <v>4979</v>
      </c>
      <c r="C1711" s="49">
        <v>99928</v>
      </c>
      <c r="D1711" s="30" t="s">
        <v>164</v>
      </c>
      <c r="E1711" s="50" t="s">
        <v>1073</v>
      </c>
      <c r="F1711" s="55" t="s">
        <v>4940</v>
      </c>
      <c r="G1711" s="33" t="s">
        <v>64</v>
      </c>
      <c r="H1711" s="52">
        <v>0.87460000000000004</v>
      </c>
      <c r="I1711" s="35">
        <f>ROUND((Reference!B$16*List!$H1711)+Reference!B$17,0)</f>
        <v>1019</v>
      </c>
      <c r="J1711" s="35">
        <f>ROUND((Reference!C$16*List!$H1711)+Reference!C$17,0)</f>
        <v>1520</v>
      </c>
      <c r="K1711" s="35">
        <f>ROUND((Reference!D$16*List!$H1711)+Reference!D$17,0)</f>
        <v>1821</v>
      </c>
      <c r="L1711" s="35">
        <f>ROUND((Reference!E$16*List!$H1711)+Reference!E$17,0)</f>
        <v>2251</v>
      </c>
      <c r="M1711" s="35">
        <f>ROUND((Reference!F$16*List!$H1711)+Reference!F$17,0)</f>
        <v>2345</v>
      </c>
      <c r="N1711" s="35">
        <f>ROUND((Reference!G$16*List!$H1711)+Reference!G$17,0)</f>
        <v>2654</v>
      </c>
      <c r="O1711" s="35">
        <f>ROUND((Reference!H$16*List!$H1711)+Reference!H$17,0)</f>
        <v>2756</v>
      </c>
      <c r="P1711" s="35">
        <f>ROUND((Reference!I$16*List!$H1711)+Reference!I$17,0)</f>
        <v>2864</v>
      </c>
      <c r="Q1711" s="35">
        <f>ROUND((Reference!J$16*List!$H1711)+Reference!J$17,0)</f>
        <v>3317</v>
      </c>
      <c r="R1711" s="35">
        <f>ROUND((Reference!K$16*List!$H1711)+Reference!K$17,0)</f>
        <v>3422</v>
      </c>
      <c r="S1711" s="35">
        <f>ROUND((Reference!L$16*List!$H1711)+Reference!L$17,0)</f>
        <v>3692</v>
      </c>
      <c r="T1711" s="35">
        <f>ROUND((Reference!M$16*List!$H1711)+Reference!M$17,0)</f>
        <v>4409</v>
      </c>
      <c r="U1711" s="35">
        <f>ROUND((Reference!N$16*List!$H1711)+Reference!N$17,0)</f>
        <v>17791</v>
      </c>
      <c r="V1711" s="36">
        <f>ROUND((Reference!O$16*List!$H1711)+Reference!O$17,0)</f>
        <v>661</v>
      </c>
      <c r="W1711" s="36">
        <f>ROUND((Reference!P$16*List!$H1711)+Reference!P$17,0)</f>
        <v>932</v>
      </c>
      <c r="X1711" s="36">
        <f>ROUND((Reference!Q$16*List!$H1711)+Reference!Q$17,0)</f>
        <v>466</v>
      </c>
      <c r="Y1711" s="37"/>
      <c r="Z1711" s="4" t="str">
        <f t="shared" si="53"/>
        <v>CHEYENNE, Nebraska</v>
      </c>
      <c r="AA1711" s="50" t="s">
        <v>1073</v>
      </c>
      <c r="AB1711" s="38" t="s">
        <v>54</v>
      </c>
      <c r="AC1711" s="43" t="s">
        <v>4940</v>
      </c>
      <c r="AD1711" s="45"/>
      <c r="AE1711">
        <f t="shared" si="54"/>
        <v>0.87460000000000004</v>
      </c>
    </row>
    <row r="1712" spans="1:31" x14ac:dyDescent="0.35">
      <c r="A1712" s="28" t="s">
        <v>4980</v>
      </c>
      <c r="B1712" s="48" t="s">
        <v>4981</v>
      </c>
      <c r="C1712" s="49">
        <v>99928</v>
      </c>
      <c r="D1712" s="30" t="s">
        <v>164</v>
      </c>
      <c r="E1712" s="50" t="s">
        <v>110</v>
      </c>
      <c r="F1712" s="55" t="s">
        <v>4940</v>
      </c>
      <c r="G1712" s="33" t="s">
        <v>64</v>
      </c>
      <c r="H1712" s="34">
        <v>0.87460000000000004</v>
      </c>
      <c r="I1712" s="35">
        <f>ROUND((Reference!B$16*List!$H1712)+Reference!B$17,0)</f>
        <v>1019</v>
      </c>
      <c r="J1712" s="35">
        <f>ROUND((Reference!C$16*List!$H1712)+Reference!C$17,0)</f>
        <v>1520</v>
      </c>
      <c r="K1712" s="35">
        <f>ROUND((Reference!D$16*List!$H1712)+Reference!D$17,0)</f>
        <v>1821</v>
      </c>
      <c r="L1712" s="35">
        <f>ROUND((Reference!E$16*List!$H1712)+Reference!E$17,0)</f>
        <v>2251</v>
      </c>
      <c r="M1712" s="35">
        <f>ROUND((Reference!F$16*List!$H1712)+Reference!F$17,0)</f>
        <v>2345</v>
      </c>
      <c r="N1712" s="35">
        <f>ROUND((Reference!G$16*List!$H1712)+Reference!G$17,0)</f>
        <v>2654</v>
      </c>
      <c r="O1712" s="35">
        <f>ROUND((Reference!H$16*List!$H1712)+Reference!H$17,0)</f>
        <v>2756</v>
      </c>
      <c r="P1712" s="35">
        <f>ROUND((Reference!I$16*List!$H1712)+Reference!I$17,0)</f>
        <v>2864</v>
      </c>
      <c r="Q1712" s="35">
        <f>ROUND((Reference!J$16*List!$H1712)+Reference!J$17,0)</f>
        <v>3317</v>
      </c>
      <c r="R1712" s="35">
        <f>ROUND((Reference!K$16*List!$H1712)+Reference!K$17,0)</f>
        <v>3422</v>
      </c>
      <c r="S1712" s="35">
        <f>ROUND((Reference!L$16*List!$H1712)+Reference!L$17,0)</f>
        <v>3692</v>
      </c>
      <c r="T1712" s="35">
        <f>ROUND((Reference!M$16*List!$H1712)+Reference!M$17,0)</f>
        <v>4409</v>
      </c>
      <c r="U1712" s="35">
        <f>ROUND((Reference!N$16*List!$H1712)+Reference!N$17,0)</f>
        <v>17791</v>
      </c>
      <c r="V1712" s="36">
        <f>ROUND((Reference!O$16*List!$H1712)+Reference!O$17,0)</f>
        <v>661</v>
      </c>
      <c r="W1712" s="36">
        <f>ROUND((Reference!P$16*List!$H1712)+Reference!P$17,0)</f>
        <v>932</v>
      </c>
      <c r="X1712" s="36">
        <f>ROUND((Reference!Q$16*List!$H1712)+Reference!Q$17,0)</f>
        <v>466</v>
      </c>
      <c r="Y1712" s="37"/>
      <c r="Z1712" s="4" t="str">
        <f t="shared" si="53"/>
        <v>CLAY, Nebraska</v>
      </c>
      <c r="AA1712" s="38" t="s">
        <v>110</v>
      </c>
      <c r="AB1712" s="38" t="s">
        <v>54</v>
      </c>
      <c r="AC1712" s="32" t="s">
        <v>4940</v>
      </c>
      <c r="AD1712" s="39"/>
      <c r="AE1712">
        <f t="shared" si="54"/>
        <v>0.87460000000000004</v>
      </c>
    </row>
    <row r="1713" spans="1:31" x14ac:dyDescent="0.35">
      <c r="A1713" s="28" t="s">
        <v>4982</v>
      </c>
      <c r="B1713" s="48" t="s">
        <v>4983</v>
      </c>
      <c r="C1713" s="49">
        <v>99928</v>
      </c>
      <c r="D1713" s="30" t="s">
        <v>164</v>
      </c>
      <c r="E1713" s="50" t="s">
        <v>4984</v>
      </c>
      <c r="F1713" s="55" t="s">
        <v>4940</v>
      </c>
      <c r="G1713" s="33" t="s">
        <v>64</v>
      </c>
      <c r="H1713" s="52">
        <v>0.87460000000000004</v>
      </c>
      <c r="I1713" s="35">
        <f>ROUND((Reference!B$16*List!$H1713)+Reference!B$17,0)</f>
        <v>1019</v>
      </c>
      <c r="J1713" s="35">
        <f>ROUND((Reference!C$16*List!$H1713)+Reference!C$17,0)</f>
        <v>1520</v>
      </c>
      <c r="K1713" s="35">
        <f>ROUND((Reference!D$16*List!$H1713)+Reference!D$17,0)</f>
        <v>1821</v>
      </c>
      <c r="L1713" s="35">
        <f>ROUND((Reference!E$16*List!$H1713)+Reference!E$17,0)</f>
        <v>2251</v>
      </c>
      <c r="M1713" s="35">
        <f>ROUND((Reference!F$16*List!$H1713)+Reference!F$17,0)</f>
        <v>2345</v>
      </c>
      <c r="N1713" s="35">
        <f>ROUND((Reference!G$16*List!$H1713)+Reference!G$17,0)</f>
        <v>2654</v>
      </c>
      <c r="O1713" s="35">
        <f>ROUND((Reference!H$16*List!$H1713)+Reference!H$17,0)</f>
        <v>2756</v>
      </c>
      <c r="P1713" s="35">
        <f>ROUND((Reference!I$16*List!$H1713)+Reference!I$17,0)</f>
        <v>2864</v>
      </c>
      <c r="Q1713" s="35">
        <f>ROUND((Reference!J$16*List!$H1713)+Reference!J$17,0)</f>
        <v>3317</v>
      </c>
      <c r="R1713" s="35">
        <f>ROUND((Reference!K$16*List!$H1713)+Reference!K$17,0)</f>
        <v>3422</v>
      </c>
      <c r="S1713" s="35">
        <f>ROUND((Reference!L$16*List!$H1713)+Reference!L$17,0)</f>
        <v>3692</v>
      </c>
      <c r="T1713" s="35">
        <f>ROUND((Reference!M$16*List!$H1713)+Reference!M$17,0)</f>
        <v>4409</v>
      </c>
      <c r="U1713" s="35">
        <f>ROUND((Reference!N$16*List!$H1713)+Reference!N$17,0)</f>
        <v>17791</v>
      </c>
      <c r="V1713" s="36">
        <f>ROUND((Reference!O$16*List!$H1713)+Reference!O$17,0)</f>
        <v>661</v>
      </c>
      <c r="W1713" s="36">
        <f>ROUND((Reference!P$16*List!$H1713)+Reference!P$17,0)</f>
        <v>932</v>
      </c>
      <c r="X1713" s="36">
        <f>ROUND((Reference!Q$16*List!$H1713)+Reference!Q$17,0)</f>
        <v>466</v>
      </c>
      <c r="Y1713" s="37"/>
      <c r="Z1713" s="4" t="str">
        <f t="shared" si="53"/>
        <v>COLFAX, Nebraska</v>
      </c>
      <c r="AA1713" s="50" t="s">
        <v>4984</v>
      </c>
      <c r="AB1713" s="38" t="s">
        <v>54</v>
      </c>
      <c r="AC1713" s="43" t="s">
        <v>4940</v>
      </c>
      <c r="AD1713" s="45"/>
      <c r="AE1713">
        <f t="shared" si="54"/>
        <v>0.87460000000000004</v>
      </c>
    </row>
    <row r="1714" spans="1:31" x14ac:dyDescent="0.35">
      <c r="A1714" s="28" t="s">
        <v>4985</v>
      </c>
      <c r="B1714" s="48" t="s">
        <v>4986</v>
      </c>
      <c r="C1714" s="49">
        <v>99928</v>
      </c>
      <c r="D1714" s="30" t="s">
        <v>164</v>
      </c>
      <c r="E1714" s="50" t="s">
        <v>4987</v>
      </c>
      <c r="F1714" s="55" t="s">
        <v>4940</v>
      </c>
      <c r="G1714" s="33" t="s">
        <v>64</v>
      </c>
      <c r="H1714" s="52">
        <v>0.87460000000000004</v>
      </c>
      <c r="I1714" s="35">
        <f>ROUND((Reference!B$16*List!$H1714)+Reference!B$17,0)</f>
        <v>1019</v>
      </c>
      <c r="J1714" s="35">
        <f>ROUND((Reference!C$16*List!$H1714)+Reference!C$17,0)</f>
        <v>1520</v>
      </c>
      <c r="K1714" s="35">
        <f>ROUND((Reference!D$16*List!$H1714)+Reference!D$17,0)</f>
        <v>1821</v>
      </c>
      <c r="L1714" s="35">
        <f>ROUND((Reference!E$16*List!$H1714)+Reference!E$17,0)</f>
        <v>2251</v>
      </c>
      <c r="M1714" s="35">
        <f>ROUND((Reference!F$16*List!$H1714)+Reference!F$17,0)</f>
        <v>2345</v>
      </c>
      <c r="N1714" s="35">
        <f>ROUND((Reference!G$16*List!$H1714)+Reference!G$17,0)</f>
        <v>2654</v>
      </c>
      <c r="O1714" s="35">
        <f>ROUND((Reference!H$16*List!$H1714)+Reference!H$17,0)</f>
        <v>2756</v>
      </c>
      <c r="P1714" s="35">
        <f>ROUND((Reference!I$16*List!$H1714)+Reference!I$17,0)</f>
        <v>2864</v>
      </c>
      <c r="Q1714" s="35">
        <f>ROUND((Reference!J$16*List!$H1714)+Reference!J$17,0)</f>
        <v>3317</v>
      </c>
      <c r="R1714" s="35">
        <f>ROUND((Reference!K$16*List!$H1714)+Reference!K$17,0)</f>
        <v>3422</v>
      </c>
      <c r="S1714" s="35">
        <f>ROUND((Reference!L$16*List!$H1714)+Reference!L$17,0)</f>
        <v>3692</v>
      </c>
      <c r="T1714" s="35">
        <f>ROUND((Reference!M$16*List!$H1714)+Reference!M$17,0)</f>
        <v>4409</v>
      </c>
      <c r="U1714" s="35">
        <f>ROUND((Reference!N$16*List!$H1714)+Reference!N$17,0)</f>
        <v>17791</v>
      </c>
      <c r="V1714" s="36">
        <f>ROUND((Reference!O$16*List!$H1714)+Reference!O$17,0)</f>
        <v>661</v>
      </c>
      <c r="W1714" s="36">
        <f>ROUND((Reference!P$16*List!$H1714)+Reference!P$17,0)</f>
        <v>932</v>
      </c>
      <c r="X1714" s="36">
        <f>ROUND((Reference!Q$16*List!$H1714)+Reference!Q$17,0)</f>
        <v>466</v>
      </c>
      <c r="Y1714" s="37"/>
      <c r="Z1714" s="4" t="str">
        <f t="shared" si="53"/>
        <v>CUMING, Nebraska</v>
      </c>
      <c r="AA1714" s="50" t="s">
        <v>4987</v>
      </c>
      <c r="AB1714" s="38" t="s">
        <v>54</v>
      </c>
      <c r="AC1714" s="43" t="s">
        <v>4940</v>
      </c>
      <c r="AD1714" s="45"/>
      <c r="AE1714">
        <f t="shared" si="54"/>
        <v>0.87460000000000004</v>
      </c>
    </row>
    <row r="1715" spans="1:31" x14ac:dyDescent="0.35">
      <c r="A1715" s="28" t="s">
        <v>4988</v>
      </c>
      <c r="B1715" s="48" t="s">
        <v>4989</v>
      </c>
      <c r="C1715" s="51">
        <v>99928</v>
      </c>
      <c r="D1715" s="30" t="s">
        <v>164</v>
      </c>
      <c r="E1715" s="38" t="s">
        <v>1093</v>
      </c>
      <c r="F1715" s="55" t="s">
        <v>4940</v>
      </c>
      <c r="G1715" s="33" t="s">
        <v>64</v>
      </c>
      <c r="H1715" s="52">
        <v>0.87460000000000004</v>
      </c>
      <c r="I1715" s="35">
        <f>ROUND((Reference!B$16*List!$H1715)+Reference!B$17,0)</f>
        <v>1019</v>
      </c>
      <c r="J1715" s="35">
        <f>ROUND((Reference!C$16*List!$H1715)+Reference!C$17,0)</f>
        <v>1520</v>
      </c>
      <c r="K1715" s="35">
        <f>ROUND((Reference!D$16*List!$H1715)+Reference!D$17,0)</f>
        <v>1821</v>
      </c>
      <c r="L1715" s="35">
        <f>ROUND((Reference!E$16*List!$H1715)+Reference!E$17,0)</f>
        <v>2251</v>
      </c>
      <c r="M1715" s="35">
        <f>ROUND((Reference!F$16*List!$H1715)+Reference!F$17,0)</f>
        <v>2345</v>
      </c>
      <c r="N1715" s="35">
        <f>ROUND((Reference!G$16*List!$H1715)+Reference!G$17,0)</f>
        <v>2654</v>
      </c>
      <c r="O1715" s="35">
        <f>ROUND((Reference!H$16*List!$H1715)+Reference!H$17,0)</f>
        <v>2756</v>
      </c>
      <c r="P1715" s="35">
        <f>ROUND((Reference!I$16*List!$H1715)+Reference!I$17,0)</f>
        <v>2864</v>
      </c>
      <c r="Q1715" s="35">
        <f>ROUND((Reference!J$16*List!$H1715)+Reference!J$17,0)</f>
        <v>3317</v>
      </c>
      <c r="R1715" s="35">
        <f>ROUND((Reference!K$16*List!$H1715)+Reference!K$17,0)</f>
        <v>3422</v>
      </c>
      <c r="S1715" s="35">
        <f>ROUND((Reference!L$16*List!$H1715)+Reference!L$17,0)</f>
        <v>3692</v>
      </c>
      <c r="T1715" s="35">
        <f>ROUND((Reference!M$16*List!$H1715)+Reference!M$17,0)</f>
        <v>4409</v>
      </c>
      <c r="U1715" s="35">
        <f>ROUND((Reference!N$16*List!$H1715)+Reference!N$17,0)</f>
        <v>17791</v>
      </c>
      <c r="V1715" s="36">
        <f>ROUND((Reference!O$16*List!$H1715)+Reference!O$17,0)</f>
        <v>661</v>
      </c>
      <c r="W1715" s="36">
        <f>ROUND((Reference!P$16*List!$H1715)+Reference!P$17,0)</f>
        <v>932</v>
      </c>
      <c r="X1715" s="36">
        <f>ROUND((Reference!Q$16*List!$H1715)+Reference!Q$17,0)</f>
        <v>466</v>
      </c>
      <c r="Y1715" s="37"/>
      <c r="Z1715" s="4" t="str">
        <f t="shared" si="53"/>
        <v>CUSTER, Nebraska</v>
      </c>
      <c r="AA1715" s="50" t="s">
        <v>1093</v>
      </c>
      <c r="AB1715" s="38" t="s">
        <v>54</v>
      </c>
      <c r="AC1715" s="43" t="s">
        <v>4940</v>
      </c>
      <c r="AD1715" s="45"/>
      <c r="AE1715">
        <f t="shared" si="54"/>
        <v>0.87460000000000004</v>
      </c>
    </row>
    <row r="1716" spans="1:31" x14ac:dyDescent="0.35">
      <c r="A1716" s="28" t="s">
        <v>4990</v>
      </c>
      <c r="B1716" s="48" t="s">
        <v>4991</v>
      </c>
      <c r="C1716" s="49">
        <v>43580</v>
      </c>
      <c r="D1716" s="30" t="s">
        <v>1609</v>
      </c>
      <c r="E1716" s="50" t="s">
        <v>4129</v>
      </c>
      <c r="F1716" s="54" t="s">
        <v>4940</v>
      </c>
      <c r="G1716" s="33" t="s">
        <v>53</v>
      </c>
      <c r="H1716" s="34">
        <v>0.83779999999999999</v>
      </c>
      <c r="I1716" s="35">
        <f>ROUND((Reference!B$16*List!$H1716)+Reference!B$17,0)</f>
        <v>987</v>
      </c>
      <c r="J1716" s="35">
        <f>ROUND((Reference!C$16*List!$H1716)+Reference!C$17,0)</f>
        <v>1472</v>
      </c>
      <c r="K1716" s="35">
        <f>ROUND((Reference!D$16*List!$H1716)+Reference!D$17,0)</f>
        <v>1764</v>
      </c>
      <c r="L1716" s="35">
        <f>ROUND((Reference!E$16*List!$H1716)+Reference!E$17,0)</f>
        <v>2181</v>
      </c>
      <c r="M1716" s="35">
        <f>ROUND((Reference!F$16*List!$H1716)+Reference!F$17,0)</f>
        <v>2272</v>
      </c>
      <c r="N1716" s="35">
        <f>ROUND((Reference!G$16*List!$H1716)+Reference!G$17,0)</f>
        <v>2572</v>
      </c>
      <c r="O1716" s="35">
        <f>ROUND((Reference!H$16*List!$H1716)+Reference!H$17,0)</f>
        <v>2671</v>
      </c>
      <c r="P1716" s="35">
        <f>ROUND((Reference!I$16*List!$H1716)+Reference!I$17,0)</f>
        <v>2776</v>
      </c>
      <c r="Q1716" s="35">
        <f>ROUND((Reference!J$16*List!$H1716)+Reference!J$17,0)</f>
        <v>3214</v>
      </c>
      <c r="R1716" s="35">
        <f>ROUND((Reference!K$16*List!$H1716)+Reference!K$17,0)</f>
        <v>3316</v>
      </c>
      <c r="S1716" s="35">
        <f>ROUND((Reference!L$16*List!$H1716)+Reference!L$17,0)</f>
        <v>3578</v>
      </c>
      <c r="T1716" s="35">
        <f>ROUND((Reference!M$16*List!$H1716)+Reference!M$17,0)</f>
        <v>4273</v>
      </c>
      <c r="U1716" s="35">
        <f>ROUND((Reference!N$16*List!$H1716)+Reference!N$17,0)</f>
        <v>17240</v>
      </c>
      <c r="V1716" s="36">
        <f>ROUND((Reference!O$16*List!$H1716)+Reference!O$17,0)</f>
        <v>641</v>
      </c>
      <c r="W1716" s="36">
        <f>ROUND((Reference!P$16*List!$H1716)+Reference!P$17,0)</f>
        <v>903</v>
      </c>
      <c r="X1716" s="36">
        <f>ROUND((Reference!Q$16*List!$H1716)+Reference!Q$17,0)</f>
        <v>452</v>
      </c>
      <c r="Y1716" s="37"/>
      <c r="Z1716" s="4" t="str">
        <f t="shared" si="53"/>
        <v>DAKOTA, Nebraska</v>
      </c>
      <c r="AA1716" s="38" t="s">
        <v>4129</v>
      </c>
      <c r="AB1716" s="38" t="s">
        <v>54</v>
      </c>
      <c r="AC1716" s="32" t="s">
        <v>4940</v>
      </c>
      <c r="AD1716" s="39"/>
      <c r="AE1716">
        <f t="shared" si="54"/>
        <v>0.83779999999999999</v>
      </c>
    </row>
    <row r="1717" spans="1:31" x14ac:dyDescent="0.35">
      <c r="A1717" s="28" t="s">
        <v>4992</v>
      </c>
      <c r="B1717" s="48" t="s">
        <v>4993</v>
      </c>
      <c r="C1717" s="49">
        <v>99928</v>
      </c>
      <c r="D1717" s="30" t="s">
        <v>164</v>
      </c>
      <c r="E1717" s="50" t="s">
        <v>4994</v>
      </c>
      <c r="F1717" s="55" t="s">
        <v>4940</v>
      </c>
      <c r="G1717" s="33" t="s">
        <v>64</v>
      </c>
      <c r="H1717" s="52">
        <v>0.87460000000000004</v>
      </c>
      <c r="I1717" s="35">
        <f>ROUND((Reference!B$16*List!$H1717)+Reference!B$17,0)</f>
        <v>1019</v>
      </c>
      <c r="J1717" s="35">
        <f>ROUND((Reference!C$16*List!$H1717)+Reference!C$17,0)</f>
        <v>1520</v>
      </c>
      <c r="K1717" s="35">
        <f>ROUND((Reference!D$16*List!$H1717)+Reference!D$17,0)</f>
        <v>1821</v>
      </c>
      <c r="L1717" s="35">
        <f>ROUND((Reference!E$16*List!$H1717)+Reference!E$17,0)</f>
        <v>2251</v>
      </c>
      <c r="M1717" s="35">
        <f>ROUND((Reference!F$16*List!$H1717)+Reference!F$17,0)</f>
        <v>2345</v>
      </c>
      <c r="N1717" s="35">
        <f>ROUND((Reference!G$16*List!$H1717)+Reference!G$17,0)</f>
        <v>2654</v>
      </c>
      <c r="O1717" s="35">
        <f>ROUND((Reference!H$16*List!$H1717)+Reference!H$17,0)</f>
        <v>2756</v>
      </c>
      <c r="P1717" s="35">
        <f>ROUND((Reference!I$16*List!$H1717)+Reference!I$17,0)</f>
        <v>2864</v>
      </c>
      <c r="Q1717" s="35">
        <f>ROUND((Reference!J$16*List!$H1717)+Reference!J$17,0)</f>
        <v>3317</v>
      </c>
      <c r="R1717" s="35">
        <f>ROUND((Reference!K$16*List!$H1717)+Reference!K$17,0)</f>
        <v>3422</v>
      </c>
      <c r="S1717" s="35">
        <f>ROUND((Reference!L$16*List!$H1717)+Reference!L$17,0)</f>
        <v>3692</v>
      </c>
      <c r="T1717" s="35">
        <f>ROUND((Reference!M$16*List!$H1717)+Reference!M$17,0)</f>
        <v>4409</v>
      </c>
      <c r="U1717" s="35">
        <f>ROUND((Reference!N$16*List!$H1717)+Reference!N$17,0)</f>
        <v>17791</v>
      </c>
      <c r="V1717" s="36">
        <f>ROUND((Reference!O$16*List!$H1717)+Reference!O$17,0)</f>
        <v>661</v>
      </c>
      <c r="W1717" s="36">
        <f>ROUND((Reference!P$16*List!$H1717)+Reference!P$17,0)</f>
        <v>932</v>
      </c>
      <c r="X1717" s="36">
        <f>ROUND((Reference!Q$16*List!$H1717)+Reference!Q$17,0)</f>
        <v>466</v>
      </c>
      <c r="Y1717" s="37"/>
      <c r="Z1717" s="4" t="str">
        <f t="shared" si="53"/>
        <v>DAWES, Nebraska</v>
      </c>
      <c r="AA1717" s="50" t="s">
        <v>4994</v>
      </c>
      <c r="AB1717" s="38" t="s">
        <v>54</v>
      </c>
      <c r="AC1717" s="43" t="s">
        <v>4940</v>
      </c>
      <c r="AD1717" s="45"/>
      <c r="AE1717">
        <f t="shared" si="54"/>
        <v>0.87460000000000004</v>
      </c>
    </row>
    <row r="1718" spans="1:31" x14ac:dyDescent="0.35">
      <c r="A1718" s="28" t="s">
        <v>4995</v>
      </c>
      <c r="B1718" s="48" t="s">
        <v>4996</v>
      </c>
      <c r="C1718" s="49">
        <v>99928</v>
      </c>
      <c r="D1718" s="30" t="s">
        <v>164</v>
      </c>
      <c r="E1718" s="50" t="s">
        <v>1731</v>
      </c>
      <c r="F1718" s="55" t="s">
        <v>4940</v>
      </c>
      <c r="G1718" s="33" t="s">
        <v>64</v>
      </c>
      <c r="H1718" s="34">
        <v>0.87460000000000004</v>
      </c>
      <c r="I1718" s="35">
        <f>ROUND((Reference!B$16*List!$H1718)+Reference!B$17,0)</f>
        <v>1019</v>
      </c>
      <c r="J1718" s="35">
        <f>ROUND((Reference!C$16*List!$H1718)+Reference!C$17,0)</f>
        <v>1520</v>
      </c>
      <c r="K1718" s="35">
        <f>ROUND((Reference!D$16*List!$H1718)+Reference!D$17,0)</f>
        <v>1821</v>
      </c>
      <c r="L1718" s="35">
        <f>ROUND((Reference!E$16*List!$H1718)+Reference!E$17,0)</f>
        <v>2251</v>
      </c>
      <c r="M1718" s="35">
        <f>ROUND((Reference!F$16*List!$H1718)+Reference!F$17,0)</f>
        <v>2345</v>
      </c>
      <c r="N1718" s="35">
        <f>ROUND((Reference!G$16*List!$H1718)+Reference!G$17,0)</f>
        <v>2654</v>
      </c>
      <c r="O1718" s="35">
        <f>ROUND((Reference!H$16*List!$H1718)+Reference!H$17,0)</f>
        <v>2756</v>
      </c>
      <c r="P1718" s="35">
        <f>ROUND((Reference!I$16*List!$H1718)+Reference!I$17,0)</f>
        <v>2864</v>
      </c>
      <c r="Q1718" s="35">
        <f>ROUND((Reference!J$16*List!$H1718)+Reference!J$17,0)</f>
        <v>3317</v>
      </c>
      <c r="R1718" s="35">
        <f>ROUND((Reference!K$16*List!$H1718)+Reference!K$17,0)</f>
        <v>3422</v>
      </c>
      <c r="S1718" s="35">
        <f>ROUND((Reference!L$16*List!$H1718)+Reference!L$17,0)</f>
        <v>3692</v>
      </c>
      <c r="T1718" s="35">
        <f>ROUND((Reference!M$16*List!$H1718)+Reference!M$17,0)</f>
        <v>4409</v>
      </c>
      <c r="U1718" s="35">
        <f>ROUND((Reference!N$16*List!$H1718)+Reference!N$17,0)</f>
        <v>17791</v>
      </c>
      <c r="V1718" s="36">
        <f>ROUND((Reference!O$16*List!$H1718)+Reference!O$17,0)</f>
        <v>661</v>
      </c>
      <c r="W1718" s="36">
        <f>ROUND((Reference!P$16*List!$H1718)+Reference!P$17,0)</f>
        <v>932</v>
      </c>
      <c r="X1718" s="36">
        <f>ROUND((Reference!Q$16*List!$H1718)+Reference!Q$17,0)</f>
        <v>466</v>
      </c>
      <c r="Y1718" s="37"/>
      <c r="Z1718" s="4" t="str">
        <f t="shared" si="53"/>
        <v>DAWSON, Nebraska</v>
      </c>
      <c r="AA1718" s="38" t="s">
        <v>1731</v>
      </c>
      <c r="AB1718" s="38" t="s">
        <v>54</v>
      </c>
      <c r="AC1718" s="32" t="s">
        <v>4940</v>
      </c>
      <c r="AD1718" s="39"/>
      <c r="AE1718">
        <f t="shared" si="54"/>
        <v>0.87460000000000004</v>
      </c>
    </row>
    <row r="1719" spans="1:31" x14ac:dyDescent="0.35">
      <c r="A1719" s="28" t="s">
        <v>4997</v>
      </c>
      <c r="B1719" s="48" t="s">
        <v>4998</v>
      </c>
      <c r="C1719" s="49">
        <v>99928</v>
      </c>
      <c r="D1719" s="30" t="s">
        <v>164</v>
      </c>
      <c r="E1719" s="50" t="s">
        <v>4999</v>
      </c>
      <c r="F1719" s="55" t="s">
        <v>4940</v>
      </c>
      <c r="G1719" s="33" t="s">
        <v>64</v>
      </c>
      <c r="H1719" s="52">
        <v>0.87460000000000004</v>
      </c>
      <c r="I1719" s="35">
        <f>ROUND((Reference!B$16*List!$H1719)+Reference!B$17,0)</f>
        <v>1019</v>
      </c>
      <c r="J1719" s="35">
        <f>ROUND((Reference!C$16*List!$H1719)+Reference!C$17,0)</f>
        <v>1520</v>
      </c>
      <c r="K1719" s="35">
        <f>ROUND((Reference!D$16*List!$H1719)+Reference!D$17,0)</f>
        <v>1821</v>
      </c>
      <c r="L1719" s="35">
        <f>ROUND((Reference!E$16*List!$H1719)+Reference!E$17,0)</f>
        <v>2251</v>
      </c>
      <c r="M1719" s="35">
        <f>ROUND((Reference!F$16*List!$H1719)+Reference!F$17,0)</f>
        <v>2345</v>
      </c>
      <c r="N1719" s="35">
        <f>ROUND((Reference!G$16*List!$H1719)+Reference!G$17,0)</f>
        <v>2654</v>
      </c>
      <c r="O1719" s="35">
        <f>ROUND((Reference!H$16*List!$H1719)+Reference!H$17,0)</f>
        <v>2756</v>
      </c>
      <c r="P1719" s="35">
        <f>ROUND((Reference!I$16*List!$H1719)+Reference!I$17,0)</f>
        <v>2864</v>
      </c>
      <c r="Q1719" s="35">
        <f>ROUND((Reference!J$16*List!$H1719)+Reference!J$17,0)</f>
        <v>3317</v>
      </c>
      <c r="R1719" s="35">
        <f>ROUND((Reference!K$16*List!$H1719)+Reference!K$17,0)</f>
        <v>3422</v>
      </c>
      <c r="S1719" s="35">
        <f>ROUND((Reference!L$16*List!$H1719)+Reference!L$17,0)</f>
        <v>3692</v>
      </c>
      <c r="T1719" s="35">
        <f>ROUND((Reference!M$16*List!$H1719)+Reference!M$17,0)</f>
        <v>4409</v>
      </c>
      <c r="U1719" s="35">
        <f>ROUND((Reference!N$16*List!$H1719)+Reference!N$17,0)</f>
        <v>17791</v>
      </c>
      <c r="V1719" s="36">
        <f>ROUND((Reference!O$16*List!$H1719)+Reference!O$17,0)</f>
        <v>661</v>
      </c>
      <c r="W1719" s="36">
        <f>ROUND((Reference!P$16*List!$H1719)+Reference!P$17,0)</f>
        <v>932</v>
      </c>
      <c r="X1719" s="36">
        <f>ROUND((Reference!Q$16*List!$H1719)+Reference!Q$17,0)</f>
        <v>466</v>
      </c>
      <c r="Y1719" s="37"/>
      <c r="Z1719" s="4" t="str">
        <f t="shared" si="53"/>
        <v>DEUEL, Nebraska</v>
      </c>
      <c r="AA1719" s="50" t="s">
        <v>4999</v>
      </c>
      <c r="AB1719" s="38" t="s">
        <v>54</v>
      </c>
      <c r="AC1719" s="43" t="s">
        <v>4940</v>
      </c>
      <c r="AD1719" s="45"/>
      <c r="AE1719">
        <f t="shared" si="54"/>
        <v>0.87460000000000004</v>
      </c>
    </row>
    <row r="1720" spans="1:31" x14ac:dyDescent="0.35">
      <c r="A1720" s="28" t="s">
        <v>5000</v>
      </c>
      <c r="B1720" s="48" t="s">
        <v>5001</v>
      </c>
      <c r="C1720" s="49">
        <v>43580</v>
      </c>
      <c r="D1720" s="30" t="s">
        <v>1609</v>
      </c>
      <c r="E1720" s="50" t="s">
        <v>5002</v>
      </c>
      <c r="F1720" s="54" t="s">
        <v>4940</v>
      </c>
      <c r="G1720" s="33" t="s">
        <v>53</v>
      </c>
      <c r="H1720" s="52">
        <v>0.83779999999999999</v>
      </c>
      <c r="I1720" s="35">
        <f>ROUND((Reference!B$16*List!$H1720)+Reference!B$17,0)</f>
        <v>987</v>
      </c>
      <c r="J1720" s="35">
        <f>ROUND((Reference!C$16*List!$H1720)+Reference!C$17,0)</f>
        <v>1472</v>
      </c>
      <c r="K1720" s="35">
        <f>ROUND((Reference!D$16*List!$H1720)+Reference!D$17,0)</f>
        <v>1764</v>
      </c>
      <c r="L1720" s="35">
        <f>ROUND((Reference!E$16*List!$H1720)+Reference!E$17,0)</f>
        <v>2181</v>
      </c>
      <c r="M1720" s="35">
        <f>ROUND((Reference!F$16*List!$H1720)+Reference!F$17,0)</f>
        <v>2272</v>
      </c>
      <c r="N1720" s="35">
        <f>ROUND((Reference!G$16*List!$H1720)+Reference!G$17,0)</f>
        <v>2572</v>
      </c>
      <c r="O1720" s="35">
        <f>ROUND((Reference!H$16*List!$H1720)+Reference!H$17,0)</f>
        <v>2671</v>
      </c>
      <c r="P1720" s="35">
        <f>ROUND((Reference!I$16*List!$H1720)+Reference!I$17,0)</f>
        <v>2776</v>
      </c>
      <c r="Q1720" s="35">
        <f>ROUND((Reference!J$16*List!$H1720)+Reference!J$17,0)</f>
        <v>3214</v>
      </c>
      <c r="R1720" s="35">
        <f>ROUND((Reference!K$16*List!$H1720)+Reference!K$17,0)</f>
        <v>3316</v>
      </c>
      <c r="S1720" s="35">
        <f>ROUND((Reference!L$16*List!$H1720)+Reference!L$17,0)</f>
        <v>3578</v>
      </c>
      <c r="T1720" s="35">
        <f>ROUND((Reference!M$16*List!$H1720)+Reference!M$17,0)</f>
        <v>4273</v>
      </c>
      <c r="U1720" s="35">
        <f>ROUND((Reference!N$16*List!$H1720)+Reference!N$17,0)</f>
        <v>17240</v>
      </c>
      <c r="V1720" s="36">
        <f>ROUND((Reference!O$16*List!$H1720)+Reference!O$17,0)</f>
        <v>641</v>
      </c>
      <c r="W1720" s="36">
        <f>ROUND((Reference!P$16*List!$H1720)+Reference!P$17,0)</f>
        <v>903</v>
      </c>
      <c r="X1720" s="36">
        <f>ROUND((Reference!Q$16*List!$H1720)+Reference!Q$17,0)</f>
        <v>452</v>
      </c>
      <c r="Y1720" s="37"/>
      <c r="Z1720" s="4" t="str">
        <f t="shared" si="53"/>
        <v>DIXON, Nebraska</v>
      </c>
      <c r="AA1720" s="50" t="s">
        <v>5002</v>
      </c>
      <c r="AB1720" s="38" t="s">
        <v>54</v>
      </c>
      <c r="AC1720" s="43" t="s">
        <v>4940</v>
      </c>
      <c r="AD1720" s="45"/>
      <c r="AE1720">
        <f t="shared" si="54"/>
        <v>0.83779999999999999</v>
      </c>
    </row>
    <row r="1721" spans="1:31" x14ac:dyDescent="0.35">
      <c r="A1721" s="28" t="s">
        <v>5003</v>
      </c>
      <c r="B1721" s="48" t="s">
        <v>5004</v>
      </c>
      <c r="C1721" s="49">
        <v>99928</v>
      </c>
      <c r="D1721" s="30" t="s">
        <v>164</v>
      </c>
      <c r="E1721" s="50" t="s">
        <v>1741</v>
      </c>
      <c r="F1721" s="55" t="s">
        <v>4940</v>
      </c>
      <c r="G1721" s="33" t="s">
        <v>64</v>
      </c>
      <c r="H1721" s="52">
        <v>0.87460000000000004</v>
      </c>
      <c r="I1721" s="35">
        <f>ROUND((Reference!B$16*List!$H1721)+Reference!B$17,0)</f>
        <v>1019</v>
      </c>
      <c r="J1721" s="35">
        <f>ROUND((Reference!C$16*List!$H1721)+Reference!C$17,0)</f>
        <v>1520</v>
      </c>
      <c r="K1721" s="35">
        <f>ROUND((Reference!D$16*List!$H1721)+Reference!D$17,0)</f>
        <v>1821</v>
      </c>
      <c r="L1721" s="35">
        <f>ROUND((Reference!E$16*List!$H1721)+Reference!E$17,0)</f>
        <v>2251</v>
      </c>
      <c r="M1721" s="35">
        <f>ROUND((Reference!F$16*List!$H1721)+Reference!F$17,0)</f>
        <v>2345</v>
      </c>
      <c r="N1721" s="35">
        <f>ROUND((Reference!G$16*List!$H1721)+Reference!G$17,0)</f>
        <v>2654</v>
      </c>
      <c r="O1721" s="35">
        <f>ROUND((Reference!H$16*List!$H1721)+Reference!H$17,0)</f>
        <v>2756</v>
      </c>
      <c r="P1721" s="35">
        <f>ROUND((Reference!I$16*List!$H1721)+Reference!I$17,0)</f>
        <v>2864</v>
      </c>
      <c r="Q1721" s="35">
        <f>ROUND((Reference!J$16*List!$H1721)+Reference!J$17,0)</f>
        <v>3317</v>
      </c>
      <c r="R1721" s="35">
        <f>ROUND((Reference!K$16*List!$H1721)+Reference!K$17,0)</f>
        <v>3422</v>
      </c>
      <c r="S1721" s="35">
        <f>ROUND((Reference!L$16*List!$H1721)+Reference!L$17,0)</f>
        <v>3692</v>
      </c>
      <c r="T1721" s="35">
        <f>ROUND((Reference!M$16*List!$H1721)+Reference!M$17,0)</f>
        <v>4409</v>
      </c>
      <c r="U1721" s="35">
        <f>ROUND((Reference!N$16*List!$H1721)+Reference!N$17,0)</f>
        <v>17791</v>
      </c>
      <c r="V1721" s="36">
        <f>ROUND((Reference!O$16*List!$H1721)+Reference!O$17,0)</f>
        <v>661</v>
      </c>
      <c r="W1721" s="36">
        <f>ROUND((Reference!P$16*List!$H1721)+Reference!P$17,0)</f>
        <v>932</v>
      </c>
      <c r="X1721" s="36">
        <f>ROUND((Reference!Q$16*List!$H1721)+Reference!Q$17,0)</f>
        <v>466</v>
      </c>
      <c r="Y1721" s="37"/>
      <c r="Z1721" s="4" t="str">
        <f t="shared" si="53"/>
        <v>DODGE, Nebraska</v>
      </c>
      <c r="AA1721" s="50" t="s">
        <v>1741</v>
      </c>
      <c r="AB1721" s="38" t="s">
        <v>54</v>
      </c>
      <c r="AC1721" s="43" t="s">
        <v>4940</v>
      </c>
      <c r="AD1721" s="45"/>
      <c r="AE1721">
        <f t="shared" si="54"/>
        <v>0.87460000000000004</v>
      </c>
    </row>
    <row r="1722" spans="1:31" x14ac:dyDescent="0.35">
      <c r="A1722" s="28" t="s">
        <v>5005</v>
      </c>
      <c r="B1722" s="48" t="s">
        <v>5006</v>
      </c>
      <c r="C1722" s="49">
        <v>36540</v>
      </c>
      <c r="D1722" s="30" t="s">
        <v>1348</v>
      </c>
      <c r="E1722" s="50" t="s">
        <v>1109</v>
      </c>
      <c r="F1722" s="54" t="s">
        <v>4940</v>
      </c>
      <c r="G1722" s="33" t="s">
        <v>53</v>
      </c>
      <c r="H1722" s="52">
        <v>0.96060000000000001</v>
      </c>
      <c r="I1722" s="35">
        <f>ROUND((Reference!B$16*List!$H1722)+Reference!B$17,0)</f>
        <v>1093</v>
      </c>
      <c r="J1722" s="35">
        <f>ROUND((Reference!C$16*List!$H1722)+Reference!C$17,0)</f>
        <v>1629</v>
      </c>
      <c r="K1722" s="35">
        <f>ROUND((Reference!D$16*List!$H1722)+Reference!D$17,0)</f>
        <v>1952</v>
      </c>
      <c r="L1722" s="35">
        <f>ROUND((Reference!E$16*List!$H1722)+Reference!E$17,0)</f>
        <v>2414</v>
      </c>
      <c r="M1722" s="35">
        <f>ROUND((Reference!F$16*List!$H1722)+Reference!F$17,0)</f>
        <v>2514</v>
      </c>
      <c r="N1722" s="35">
        <f>ROUND((Reference!G$16*List!$H1722)+Reference!G$17,0)</f>
        <v>2847</v>
      </c>
      <c r="O1722" s="35">
        <f>ROUND((Reference!H$16*List!$H1722)+Reference!H$17,0)</f>
        <v>2955</v>
      </c>
      <c r="P1722" s="35">
        <f>ROUND((Reference!I$16*List!$H1722)+Reference!I$17,0)</f>
        <v>3072</v>
      </c>
      <c r="Q1722" s="35">
        <f>ROUND((Reference!J$16*List!$H1722)+Reference!J$17,0)</f>
        <v>3557</v>
      </c>
      <c r="R1722" s="35">
        <f>ROUND((Reference!K$16*List!$H1722)+Reference!K$17,0)</f>
        <v>3669</v>
      </c>
      <c r="S1722" s="35">
        <f>ROUND((Reference!L$16*List!$H1722)+Reference!L$17,0)</f>
        <v>3959</v>
      </c>
      <c r="T1722" s="35">
        <f>ROUND((Reference!M$16*List!$H1722)+Reference!M$17,0)</f>
        <v>4728</v>
      </c>
      <c r="U1722" s="35">
        <f>ROUND((Reference!N$16*List!$H1722)+Reference!N$17,0)</f>
        <v>19078</v>
      </c>
      <c r="V1722" s="36">
        <f>ROUND((Reference!O$16*List!$H1722)+Reference!O$17,0)</f>
        <v>709</v>
      </c>
      <c r="W1722" s="36">
        <f>ROUND((Reference!P$16*List!$H1722)+Reference!P$17,0)</f>
        <v>999</v>
      </c>
      <c r="X1722" s="36">
        <f>ROUND((Reference!Q$16*List!$H1722)+Reference!Q$17,0)</f>
        <v>500</v>
      </c>
      <c r="Y1722" s="37"/>
      <c r="Z1722" s="4" t="str">
        <f t="shared" si="53"/>
        <v>DOUGLAS, Nebraska</v>
      </c>
      <c r="AA1722" s="50" t="s">
        <v>1109</v>
      </c>
      <c r="AB1722" s="38" t="s">
        <v>54</v>
      </c>
      <c r="AC1722" s="43" t="s">
        <v>4940</v>
      </c>
      <c r="AD1722" s="45"/>
      <c r="AE1722">
        <f t="shared" si="54"/>
        <v>0.96060000000000001</v>
      </c>
    </row>
    <row r="1723" spans="1:31" x14ac:dyDescent="0.35">
      <c r="A1723" s="28" t="s">
        <v>5007</v>
      </c>
      <c r="B1723" s="48" t="s">
        <v>5008</v>
      </c>
      <c r="C1723" s="51">
        <v>99928</v>
      </c>
      <c r="D1723" s="30" t="s">
        <v>164</v>
      </c>
      <c r="E1723" s="38" t="s">
        <v>5009</v>
      </c>
      <c r="F1723" s="55" t="s">
        <v>4940</v>
      </c>
      <c r="G1723" s="33" t="s">
        <v>64</v>
      </c>
      <c r="H1723" s="52">
        <v>0.87460000000000004</v>
      </c>
      <c r="I1723" s="35">
        <f>ROUND((Reference!B$16*List!$H1723)+Reference!B$17,0)</f>
        <v>1019</v>
      </c>
      <c r="J1723" s="35">
        <f>ROUND((Reference!C$16*List!$H1723)+Reference!C$17,0)</f>
        <v>1520</v>
      </c>
      <c r="K1723" s="35">
        <f>ROUND((Reference!D$16*List!$H1723)+Reference!D$17,0)</f>
        <v>1821</v>
      </c>
      <c r="L1723" s="35">
        <f>ROUND((Reference!E$16*List!$H1723)+Reference!E$17,0)</f>
        <v>2251</v>
      </c>
      <c r="M1723" s="35">
        <f>ROUND((Reference!F$16*List!$H1723)+Reference!F$17,0)</f>
        <v>2345</v>
      </c>
      <c r="N1723" s="35">
        <f>ROUND((Reference!G$16*List!$H1723)+Reference!G$17,0)</f>
        <v>2654</v>
      </c>
      <c r="O1723" s="35">
        <f>ROUND((Reference!H$16*List!$H1723)+Reference!H$17,0)</f>
        <v>2756</v>
      </c>
      <c r="P1723" s="35">
        <f>ROUND((Reference!I$16*List!$H1723)+Reference!I$17,0)</f>
        <v>2864</v>
      </c>
      <c r="Q1723" s="35">
        <f>ROUND((Reference!J$16*List!$H1723)+Reference!J$17,0)</f>
        <v>3317</v>
      </c>
      <c r="R1723" s="35">
        <f>ROUND((Reference!K$16*List!$H1723)+Reference!K$17,0)</f>
        <v>3422</v>
      </c>
      <c r="S1723" s="35">
        <f>ROUND((Reference!L$16*List!$H1723)+Reference!L$17,0)</f>
        <v>3692</v>
      </c>
      <c r="T1723" s="35">
        <f>ROUND((Reference!M$16*List!$H1723)+Reference!M$17,0)</f>
        <v>4409</v>
      </c>
      <c r="U1723" s="35">
        <f>ROUND((Reference!N$16*List!$H1723)+Reference!N$17,0)</f>
        <v>17791</v>
      </c>
      <c r="V1723" s="36">
        <f>ROUND((Reference!O$16*List!$H1723)+Reference!O$17,0)</f>
        <v>661</v>
      </c>
      <c r="W1723" s="36">
        <f>ROUND((Reference!P$16*List!$H1723)+Reference!P$17,0)</f>
        <v>932</v>
      </c>
      <c r="X1723" s="36">
        <f>ROUND((Reference!Q$16*List!$H1723)+Reference!Q$17,0)</f>
        <v>466</v>
      </c>
      <c r="Y1723" s="37"/>
      <c r="Z1723" s="4" t="str">
        <f t="shared" si="53"/>
        <v>DUNDY, Nebraska</v>
      </c>
      <c r="AA1723" s="50" t="s">
        <v>5009</v>
      </c>
      <c r="AB1723" s="38" t="s">
        <v>54</v>
      </c>
      <c r="AC1723" s="43" t="s">
        <v>4940</v>
      </c>
      <c r="AD1723" s="45"/>
      <c r="AE1723">
        <f t="shared" si="54"/>
        <v>0.87460000000000004</v>
      </c>
    </row>
    <row r="1724" spans="1:31" x14ac:dyDescent="0.35">
      <c r="A1724" s="28" t="s">
        <v>5010</v>
      </c>
      <c r="B1724" s="48" t="s">
        <v>5011</v>
      </c>
      <c r="C1724" s="49">
        <v>99928</v>
      </c>
      <c r="D1724" s="30" t="s">
        <v>164</v>
      </c>
      <c r="E1724" s="50" t="s">
        <v>4139</v>
      </c>
      <c r="F1724" s="55" t="s">
        <v>4940</v>
      </c>
      <c r="G1724" s="33" t="s">
        <v>64</v>
      </c>
      <c r="H1724" s="52">
        <v>0.87460000000000004</v>
      </c>
      <c r="I1724" s="35">
        <f>ROUND((Reference!B$16*List!$H1724)+Reference!B$17,0)</f>
        <v>1019</v>
      </c>
      <c r="J1724" s="35">
        <f>ROUND((Reference!C$16*List!$H1724)+Reference!C$17,0)</f>
        <v>1520</v>
      </c>
      <c r="K1724" s="35">
        <f>ROUND((Reference!D$16*List!$H1724)+Reference!D$17,0)</f>
        <v>1821</v>
      </c>
      <c r="L1724" s="35">
        <f>ROUND((Reference!E$16*List!$H1724)+Reference!E$17,0)</f>
        <v>2251</v>
      </c>
      <c r="M1724" s="35">
        <f>ROUND((Reference!F$16*List!$H1724)+Reference!F$17,0)</f>
        <v>2345</v>
      </c>
      <c r="N1724" s="35">
        <f>ROUND((Reference!G$16*List!$H1724)+Reference!G$17,0)</f>
        <v>2654</v>
      </c>
      <c r="O1724" s="35">
        <f>ROUND((Reference!H$16*List!$H1724)+Reference!H$17,0)</f>
        <v>2756</v>
      </c>
      <c r="P1724" s="35">
        <f>ROUND((Reference!I$16*List!$H1724)+Reference!I$17,0)</f>
        <v>2864</v>
      </c>
      <c r="Q1724" s="35">
        <f>ROUND((Reference!J$16*List!$H1724)+Reference!J$17,0)</f>
        <v>3317</v>
      </c>
      <c r="R1724" s="35">
        <f>ROUND((Reference!K$16*List!$H1724)+Reference!K$17,0)</f>
        <v>3422</v>
      </c>
      <c r="S1724" s="35">
        <f>ROUND((Reference!L$16*List!$H1724)+Reference!L$17,0)</f>
        <v>3692</v>
      </c>
      <c r="T1724" s="35">
        <f>ROUND((Reference!M$16*List!$H1724)+Reference!M$17,0)</f>
        <v>4409</v>
      </c>
      <c r="U1724" s="35">
        <f>ROUND((Reference!N$16*List!$H1724)+Reference!N$17,0)</f>
        <v>17791</v>
      </c>
      <c r="V1724" s="36">
        <f>ROUND((Reference!O$16*List!$H1724)+Reference!O$17,0)</f>
        <v>661</v>
      </c>
      <c r="W1724" s="36">
        <f>ROUND((Reference!P$16*List!$H1724)+Reference!P$17,0)</f>
        <v>932</v>
      </c>
      <c r="X1724" s="36">
        <f>ROUND((Reference!Q$16*List!$H1724)+Reference!Q$17,0)</f>
        <v>466</v>
      </c>
      <c r="Y1724" s="37"/>
      <c r="Z1724" s="4" t="str">
        <f t="shared" si="53"/>
        <v>FILLMORE, Nebraska</v>
      </c>
      <c r="AA1724" s="50" t="s">
        <v>4139</v>
      </c>
      <c r="AB1724" s="38" t="s">
        <v>54</v>
      </c>
      <c r="AC1724" s="43" t="s">
        <v>4940</v>
      </c>
      <c r="AD1724" s="45"/>
      <c r="AE1724">
        <f t="shared" si="54"/>
        <v>0.87460000000000004</v>
      </c>
    </row>
    <row r="1725" spans="1:31" x14ac:dyDescent="0.35">
      <c r="A1725" s="28" t="s">
        <v>5012</v>
      </c>
      <c r="B1725" s="48" t="s">
        <v>5013</v>
      </c>
      <c r="C1725" s="49">
        <v>99928</v>
      </c>
      <c r="D1725" s="30" t="s">
        <v>164</v>
      </c>
      <c r="E1725" s="50" t="s">
        <v>176</v>
      </c>
      <c r="F1725" s="55" t="s">
        <v>4940</v>
      </c>
      <c r="G1725" s="33" t="s">
        <v>64</v>
      </c>
      <c r="H1725" s="52">
        <v>0.87460000000000004</v>
      </c>
      <c r="I1725" s="35">
        <f>ROUND((Reference!B$16*List!$H1725)+Reference!B$17,0)</f>
        <v>1019</v>
      </c>
      <c r="J1725" s="35">
        <f>ROUND((Reference!C$16*List!$H1725)+Reference!C$17,0)</f>
        <v>1520</v>
      </c>
      <c r="K1725" s="35">
        <f>ROUND((Reference!D$16*List!$H1725)+Reference!D$17,0)</f>
        <v>1821</v>
      </c>
      <c r="L1725" s="35">
        <f>ROUND((Reference!E$16*List!$H1725)+Reference!E$17,0)</f>
        <v>2251</v>
      </c>
      <c r="M1725" s="35">
        <f>ROUND((Reference!F$16*List!$H1725)+Reference!F$17,0)</f>
        <v>2345</v>
      </c>
      <c r="N1725" s="35">
        <f>ROUND((Reference!G$16*List!$H1725)+Reference!G$17,0)</f>
        <v>2654</v>
      </c>
      <c r="O1725" s="35">
        <f>ROUND((Reference!H$16*List!$H1725)+Reference!H$17,0)</f>
        <v>2756</v>
      </c>
      <c r="P1725" s="35">
        <f>ROUND((Reference!I$16*List!$H1725)+Reference!I$17,0)</f>
        <v>2864</v>
      </c>
      <c r="Q1725" s="35">
        <f>ROUND((Reference!J$16*List!$H1725)+Reference!J$17,0)</f>
        <v>3317</v>
      </c>
      <c r="R1725" s="35">
        <f>ROUND((Reference!K$16*List!$H1725)+Reference!K$17,0)</f>
        <v>3422</v>
      </c>
      <c r="S1725" s="35">
        <f>ROUND((Reference!L$16*List!$H1725)+Reference!L$17,0)</f>
        <v>3692</v>
      </c>
      <c r="T1725" s="35">
        <f>ROUND((Reference!M$16*List!$H1725)+Reference!M$17,0)</f>
        <v>4409</v>
      </c>
      <c r="U1725" s="35">
        <f>ROUND((Reference!N$16*List!$H1725)+Reference!N$17,0)</f>
        <v>17791</v>
      </c>
      <c r="V1725" s="36">
        <f>ROUND((Reference!O$16*List!$H1725)+Reference!O$17,0)</f>
        <v>661</v>
      </c>
      <c r="W1725" s="36">
        <f>ROUND((Reference!P$16*List!$H1725)+Reference!P$17,0)</f>
        <v>932</v>
      </c>
      <c r="X1725" s="36">
        <f>ROUND((Reference!Q$16*List!$H1725)+Reference!Q$17,0)</f>
        <v>466</v>
      </c>
      <c r="Y1725" s="37"/>
      <c r="Z1725" s="4" t="str">
        <f t="shared" si="53"/>
        <v>FRANKLIN, Nebraska</v>
      </c>
      <c r="AA1725" s="50" t="s">
        <v>176</v>
      </c>
      <c r="AB1725" s="38" t="s">
        <v>54</v>
      </c>
      <c r="AC1725" s="43" t="s">
        <v>4940</v>
      </c>
      <c r="AD1725" s="45"/>
      <c r="AE1725">
        <f t="shared" si="54"/>
        <v>0.87460000000000004</v>
      </c>
    </row>
    <row r="1726" spans="1:31" x14ac:dyDescent="0.35">
      <c r="A1726" s="28" t="s">
        <v>5014</v>
      </c>
      <c r="B1726" s="48" t="s">
        <v>5015</v>
      </c>
      <c r="C1726" s="49">
        <v>99928</v>
      </c>
      <c r="D1726" s="30" t="s">
        <v>164</v>
      </c>
      <c r="E1726" s="50" t="s">
        <v>5016</v>
      </c>
      <c r="F1726" s="55" t="s">
        <v>4940</v>
      </c>
      <c r="G1726" s="33" t="s">
        <v>64</v>
      </c>
      <c r="H1726" s="52">
        <v>0.87460000000000004</v>
      </c>
      <c r="I1726" s="35">
        <f>ROUND((Reference!B$16*List!$H1726)+Reference!B$17,0)</f>
        <v>1019</v>
      </c>
      <c r="J1726" s="35">
        <f>ROUND((Reference!C$16*List!$H1726)+Reference!C$17,0)</f>
        <v>1520</v>
      </c>
      <c r="K1726" s="35">
        <f>ROUND((Reference!D$16*List!$H1726)+Reference!D$17,0)</f>
        <v>1821</v>
      </c>
      <c r="L1726" s="35">
        <f>ROUND((Reference!E$16*List!$H1726)+Reference!E$17,0)</f>
        <v>2251</v>
      </c>
      <c r="M1726" s="35">
        <f>ROUND((Reference!F$16*List!$H1726)+Reference!F$17,0)</f>
        <v>2345</v>
      </c>
      <c r="N1726" s="35">
        <f>ROUND((Reference!G$16*List!$H1726)+Reference!G$17,0)</f>
        <v>2654</v>
      </c>
      <c r="O1726" s="35">
        <f>ROUND((Reference!H$16*List!$H1726)+Reference!H$17,0)</f>
        <v>2756</v>
      </c>
      <c r="P1726" s="35">
        <f>ROUND((Reference!I$16*List!$H1726)+Reference!I$17,0)</f>
        <v>2864</v>
      </c>
      <c r="Q1726" s="35">
        <f>ROUND((Reference!J$16*List!$H1726)+Reference!J$17,0)</f>
        <v>3317</v>
      </c>
      <c r="R1726" s="35">
        <f>ROUND((Reference!K$16*List!$H1726)+Reference!K$17,0)</f>
        <v>3422</v>
      </c>
      <c r="S1726" s="35">
        <f>ROUND((Reference!L$16*List!$H1726)+Reference!L$17,0)</f>
        <v>3692</v>
      </c>
      <c r="T1726" s="35">
        <f>ROUND((Reference!M$16*List!$H1726)+Reference!M$17,0)</f>
        <v>4409</v>
      </c>
      <c r="U1726" s="35">
        <f>ROUND((Reference!N$16*List!$H1726)+Reference!N$17,0)</f>
        <v>17791</v>
      </c>
      <c r="V1726" s="36">
        <f>ROUND((Reference!O$16*List!$H1726)+Reference!O$17,0)</f>
        <v>661</v>
      </c>
      <c r="W1726" s="36">
        <f>ROUND((Reference!P$16*List!$H1726)+Reference!P$17,0)</f>
        <v>932</v>
      </c>
      <c r="X1726" s="36">
        <f>ROUND((Reference!Q$16*List!$H1726)+Reference!Q$17,0)</f>
        <v>466</v>
      </c>
      <c r="Y1726" s="37"/>
      <c r="Z1726" s="4" t="str">
        <f t="shared" si="53"/>
        <v>FRONTIER, Nebraska</v>
      </c>
      <c r="AA1726" s="50" t="s">
        <v>5016</v>
      </c>
      <c r="AB1726" s="38" t="s">
        <v>54</v>
      </c>
      <c r="AC1726" s="43" t="s">
        <v>4940</v>
      </c>
      <c r="AD1726" s="45"/>
      <c r="AE1726">
        <f t="shared" si="54"/>
        <v>0.87460000000000004</v>
      </c>
    </row>
    <row r="1727" spans="1:31" x14ac:dyDescent="0.35">
      <c r="A1727" s="28" t="s">
        <v>5017</v>
      </c>
      <c r="B1727" s="48" t="s">
        <v>5018</v>
      </c>
      <c r="C1727" s="49">
        <v>99928</v>
      </c>
      <c r="D1727" s="30" t="s">
        <v>164</v>
      </c>
      <c r="E1727" s="50" t="s">
        <v>5019</v>
      </c>
      <c r="F1727" s="55" t="s">
        <v>4940</v>
      </c>
      <c r="G1727" s="33" t="s">
        <v>64</v>
      </c>
      <c r="H1727" s="52">
        <v>0.87460000000000004</v>
      </c>
      <c r="I1727" s="35">
        <f>ROUND((Reference!B$16*List!$H1727)+Reference!B$17,0)</f>
        <v>1019</v>
      </c>
      <c r="J1727" s="35">
        <f>ROUND((Reference!C$16*List!$H1727)+Reference!C$17,0)</f>
        <v>1520</v>
      </c>
      <c r="K1727" s="35">
        <f>ROUND((Reference!D$16*List!$H1727)+Reference!D$17,0)</f>
        <v>1821</v>
      </c>
      <c r="L1727" s="35">
        <f>ROUND((Reference!E$16*List!$H1727)+Reference!E$17,0)</f>
        <v>2251</v>
      </c>
      <c r="M1727" s="35">
        <f>ROUND((Reference!F$16*List!$H1727)+Reference!F$17,0)</f>
        <v>2345</v>
      </c>
      <c r="N1727" s="35">
        <f>ROUND((Reference!G$16*List!$H1727)+Reference!G$17,0)</f>
        <v>2654</v>
      </c>
      <c r="O1727" s="35">
        <f>ROUND((Reference!H$16*List!$H1727)+Reference!H$17,0)</f>
        <v>2756</v>
      </c>
      <c r="P1727" s="35">
        <f>ROUND((Reference!I$16*List!$H1727)+Reference!I$17,0)</f>
        <v>2864</v>
      </c>
      <c r="Q1727" s="35">
        <f>ROUND((Reference!J$16*List!$H1727)+Reference!J$17,0)</f>
        <v>3317</v>
      </c>
      <c r="R1727" s="35">
        <f>ROUND((Reference!K$16*List!$H1727)+Reference!K$17,0)</f>
        <v>3422</v>
      </c>
      <c r="S1727" s="35">
        <f>ROUND((Reference!L$16*List!$H1727)+Reference!L$17,0)</f>
        <v>3692</v>
      </c>
      <c r="T1727" s="35">
        <f>ROUND((Reference!M$16*List!$H1727)+Reference!M$17,0)</f>
        <v>4409</v>
      </c>
      <c r="U1727" s="35">
        <f>ROUND((Reference!N$16*List!$H1727)+Reference!N$17,0)</f>
        <v>17791</v>
      </c>
      <c r="V1727" s="36">
        <f>ROUND((Reference!O$16*List!$H1727)+Reference!O$17,0)</f>
        <v>661</v>
      </c>
      <c r="W1727" s="36">
        <f>ROUND((Reference!P$16*List!$H1727)+Reference!P$17,0)</f>
        <v>932</v>
      </c>
      <c r="X1727" s="36">
        <f>ROUND((Reference!Q$16*List!$H1727)+Reference!Q$17,0)</f>
        <v>466</v>
      </c>
      <c r="Y1727" s="37"/>
      <c r="Z1727" s="4" t="str">
        <f t="shared" si="53"/>
        <v>FURNAS, Nebraska</v>
      </c>
      <c r="AA1727" s="50" t="s">
        <v>5019</v>
      </c>
      <c r="AB1727" s="38" t="s">
        <v>54</v>
      </c>
      <c r="AC1727" s="43" t="s">
        <v>4940</v>
      </c>
      <c r="AD1727" s="45"/>
      <c r="AE1727">
        <f t="shared" si="54"/>
        <v>0.87460000000000004</v>
      </c>
    </row>
    <row r="1728" spans="1:31" x14ac:dyDescent="0.35">
      <c r="A1728" s="28" t="s">
        <v>5020</v>
      </c>
      <c r="B1728" s="48" t="s">
        <v>5021</v>
      </c>
      <c r="C1728" s="49">
        <v>99928</v>
      </c>
      <c r="D1728" s="30" t="s">
        <v>164</v>
      </c>
      <c r="E1728" s="50" t="s">
        <v>5022</v>
      </c>
      <c r="F1728" s="55" t="s">
        <v>4940</v>
      </c>
      <c r="G1728" s="33" t="s">
        <v>64</v>
      </c>
      <c r="H1728" s="52">
        <v>0.87460000000000004</v>
      </c>
      <c r="I1728" s="35">
        <f>ROUND((Reference!B$16*List!$H1728)+Reference!B$17,0)</f>
        <v>1019</v>
      </c>
      <c r="J1728" s="35">
        <f>ROUND((Reference!C$16*List!$H1728)+Reference!C$17,0)</f>
        <v>1520</v>
      </c>
      <c r="K1728" s="35">
        <f>ROUND((Reference!D$16*List!$H1728)+Reference!D$17,0)</f>
        <v>1821</v>
      </c>
      <c r="L1728" s="35">
        <f>ROUND((Reference!E$16*List!$H1728)+Reference!E$17,0)</f>
        <v>2251</v>
      </c>
      <c r="M1728" s="35">
        <f>ROUND((Reference!F$16*List!$H1728)+Reference!F$17,0)</f>
        <v>2345</v>
      </c>
      <c r="N1728" s="35">
        <f>ROUND((Reference!G$16*List!$H1728)+Reference!G$17,0)</f>
        <v>2654</v>
      </c>
      <c r="O1728" s="35">
        <f>ROUND((Reference!H$16*List!$H1728)+Reference!H$17,0)</f>
        <v>2756</v>
      </c>
      <c r="P1728" s="35">
        <f>ROUND((Reference!I$16*List!$H1728)+Reference!I$17,0)</f>
        <v>2864</v>
      </c>
      <c r="Q1728" s="35">
        <f>ROUND((Reference!J$16*List!$H1728)+Reference!J$17,0)</f>
        <v>3317</v>
      </c>
      <c r="R1728" s="35">
        <f>ROUND((Reference!K$16*List!$H1728)+Reference!K$17,0)</f>
        <v>3422</v>
      </c>
      <c r="S1728" s="35">
        <f>ROUND((Reference!L$16*List!$H1728)+Reference!L$17,0)</f>
        <v>3692</v>
      </c>
      <c r="T1728" s="35">
        <f>ROUND((Reference!M$16*List!$H1728)+Reference!M$17,0)</f>
        <v>4409</v>
      </c>
      <c r="U1728" s="35">
        <f>ROUND((Reference!N$16*List!$H1728)+Reference!N$17,0)</f>
        <v>17791</v>
      </c>
      <c r="V1728" s="36">
        <f>ROUND((Reference!O$16*List!$H1728)+Reference!O$17,0)</f>
        <v>661</v>
      </c>
      <c r="W1728" s="36">
        <f>ROUND((Reference!P$16*List!$H1728)+Reference!P$17,0)</f>
        <v>932</v>
      </c>
      <c r="X1728" s="36">
        <f>ROUND((Reference!Q$16*List!$H1728)+Reference!Q$17,0)</f>
        <v>466</v>
      </c>
      <c r="Y1728" s="37"/>
      <c r="Z1728" s="4" t="str">
        <f t="shared" si="53"/>
        <v>GAGE, Nebraska</v>
      </c>
      <c r="AA1728" s="50" t="s">
        <v>5022</v>
      </c>
      <c r="AB1728" s="38" t="s">
        <v>54</v>
      </c>
      <c r="AC1728" s="43" t="s">
        <v>4940</v>
      </c>
      <c r="AD1728" s="45"/>
      <c r="AE1728">
        <f t="shared" si="54"/>
        <v>0.87460000000000004</v>
      </c>
    </row>
    <row r="1729" spans="1:31" x14ac:dyDescent="0.35">
      <c r="A1729" s="28" t="s">
        <v>5023</v>
      </c>
      <c r="B1729" s="48" t="s">
        <v>5024</v>
      </c>
      <c r="C1729" s="51">
        <v>99928</v>
      </c>
      <c r="D1729" s="30" t="s">
        <v>164</v>
      </c>
      <c r="E1729" s="38" t="s">
        <v>5025</v>
      </c>
      <c r="F1729" s="55" t="s">
        <v>4940</v>
      </c>
      <c r="G1729" s="33" t="s">
        <v>64</v>
      </c>
      <c r="H1729" s="52">
        <v>0.87460000000000004</v>
      </c>
      <c r="I1729" s="35">
        <f>ROUND((Reference!B$16*List!$H1729)+Reference!B$17,0)</f>
        <v>1019</v>
      </c>
      <c r="J1729" s="35">
        <f>ROUND((Reference!C$16*List!$H1729)+Reference!C$17,0)</f>
        <v>1520</v>
      </c>
      <c r="K1729" s="35">
        <f>ROUND((Reference!D$16*List!$H1729)+Reference!D$17,0)</f>
        <v>1821</v>
      </c>
      <c r="L1729" s="35">
        <f>ROUND((Reference!E$16*List!$H1729)+Reference!E$17,0)</f>
        <v>2251</v>
      </c>
      <c r="M1729" s="35">
        <f>ROUND((Reference!F$16*List!$H1729)+Reference!F$17,0)</f>
        <v>2345</v>
      </c>
      <c r="N1729" s="35">
        <f>ROUND((Reference!G$16*List!$H1729)+Reference!G$17,0)</f>
        <v>2654</v>
      </c>
      <c r="O1729" s="35">
        <f>ROUND((Reference!H$16*List!$H1729)+Reference!H$17,0)</f>
        <v>2756</v>
      </c>
      <c r="P1729" s="35">
        <f>ROUND((Reference!I$16*List!$H1729)+Reference!I$17,0)</f>
        <v>2864</v>
      </c>
      <c r="Q1729" s="35">
        <f>ROUND((Reference!J$16*List!$H1729)+Reference!J$17,0)</f>
        <v>3317</v>
      </c>
      <c r="R1729" s="35">
        <f>ROUND((Reference!K$16*List!$H1729)+Reference!K$17,0)</f>
        <v>3422</v>
      </c>
      <c r="S1729" s="35">
        <f>ROUND((Reference!L$16*List!$H1729)+Reference!L$17,0)</f>
        <v>3692</v>
      </c>
      <c r="T1729" s="35">
        <f>ROUND((Reference!M$16*List!$H1729)+Reference!M$17,0)</f>
        <v>4409</v>
      </c>
      <c r="U1729" s="35">
        <f>ROUND((Reference!N$16*List!$H1729)+Reference!N$17,0)</f>
        <v>17791</v>
      </c>
      <c r="V1729" s="36">
        <f>ROUND((Reference!O$16*List!$H1729)+Reference!O$17,0)</f>
        <v>661</v>
      </c>
      <c r="W1729" s="36">
        <f>ROUND((Reference!P$16*List!$H1729)+Reference!P$17,0)</f>
        <v>932</v>
      </c>
      <c r="X1729" s="36">
        <f>ROUND((Reference!Q$16*List!$H1729)+Reference!Q$17,0)</f>
        <v>466</v>
      </c>
      <c r="Y1729" s="37"/>
      <c r="Z1729" s="4" t="str">
        <f t="shared" si="53"/>
        <v>GARDEN, Nebraska</v>
      </c>
      <c r="AA1729" s="50" t="s">
        <v>5025</v>
      </c>
      <c r="AB1729" s="38" t="s">
        <v>54</v>
      </c>
      <c r="AC1729" s="43" t="s">
        <v>4940</v>
      </c>
      <c r="AD1729" s="45"/>
      <c r="AE1729">
        <f t="shared" si="54"/>
        <v>0.87460000000000004</v>
      </c>
    </row>
    <row r="1730" spans="1:31" x14ac:dyDescent="0.35">
      <c r="A1730" s="28" t="s">
        <v>5026</v>
      </c>
      <c r="B1730" s="48" t="s">
        <v>5027</v>
      </c>
      <c r="C1730" s="49">
        <v>99928</v>
      </c>
      <c r="D1730" s="30" t="s">
        <v>164</v>
      </c>
      <c r="E1730" s="50" t="s">
        <v>1129</v>
      </c>
      <c r="F1730" s="55" t="s">
        <v>4940</v>
      </c>
      <c r="G1730" s="33" t="s">
        <v>64</v>
      </c>
      <c r="H1730" s="34">
        <v>0.87460000000000004</v>
      </c>
      <c r="I1730" s="35">
        <f>ROUND((Reference!B$16*List!$H1730)+Reference!B$17,0)</f>
        <v>1019</v>
      </c>
      <c r="J1730" s="35">
        <f>ROUND((Reference!C$16*List!$H1730)+Reference!C$17,0)</f>
        <v>1520</v>
      </c>
      <c r="K1730" s="35">
        <f>ROUND((Reference!D$16*List!$H1730)+Reference!D$17,0)</f>
        <v>1821</v>
      </c>
      <c r="L1730" s="35">
        <f>ROUND((Reference!E$16*List!$H1730)+Reference!E$17,0)</f>
        <v>2251</v>
      </c>
      <c r="M1730" s="35">
        <f>ROUND((Reference!F$16*List!$H1730)+Reference!F$17,0)</f>
        <v>2345</v>
      </c>
      <c r="N1730" s="35">
        <f>ROUND((Reference!G$16*List!$H1730)+Reference!G$17,0)</f>
        <v>2654</v>
      </c>
      <c r="O1730" s="35">
        <f>ROUND((Reference!H$16*List!$H1730)+Reference!H$17,0)</f>
        <v>2756</v>
      </c>
      <c r="P1730" s="35">
        <f>ROUND((Reference!I$16*List!$H1730)+Reference!I$17,0)</f>
        <v>2864</v>
      </c>
      <c r="Q1730" s="35">
        <f>ROUND((Reference!J$16*List!$H1730)+Reference!J$17,0)</f>
        <v>3317</v>
      </c>
      <c r="R1730" s="35">
        <f>ROUND((Reference!K$16*List!$H1730)+Reference!K$17,0)</f>
        <v>3422</v>
      </c>
      <c r="S1730" s="35">
        <f>ROUND((Reference!L$16*List!$H1730)+Reference!L$17,0)</f>
        <v>3692</v>
      </c>
      <c r="T1730" s="35">
        <f>ROUND((Reference!M$16*List!$H1730)+Reference!M$17,0)</f>
        <v>4409</v>
      </c>
      <c r="U1730" s="35">
        <f>ROUND((Reference!N$16*List!$H1730)+Reference!N$17,0)</f>
        <v>17791</v>
      </c>
      <c r="V1730" s="36">
        <f>ROUND((Reference!O$16*List!$H1730)+Reference!O$17,0)</f>
        <v>661</v>
      </c>
      <c r="W1730" s="36">
        <f>ROUND((Reference!P$16*List!$H1730)+Reference!P$17,0)</f>
        <v>932</v>
      </c>
      <c r="X1730" s="36">
        <f>ROUND((Reference!Q$16*List!$H1730)+Reference!Q$17,0)</f>
        <v>466</v>
      </c>
      <c r="Y1730" s="37"/>
      <c r="Z1730" s="4" t="str">
        <f t="shared" si="53"/>
        <v>GARFIELD, Nebraska</v>
      </c>
      <c r="AA1730" s="38" t="s">
        <v>1129</v>
      </c>
      <c r="AB1730" s="38" t="s">
        <v>54</v>
      </c>
      <c r="AC1730" s="32" t="s">
        <v>4940</v>
      </c>
      <c r="AD1730" s="39"/>
      <c r="AE1730">
        <f t="shared" si="54"/>
        <v>0.87460000000000004</v>
      </c>
    </row>
    <row r="1731" spans="1:31" x14ac:dyDescent="0.35">
      <c r="A1731" s="28" t="s">
        <v>5028</v>
      </c>
      <c r="B1731" s="48" t="s">
        <v>5029</v>
      </c>
      <c r="C1731" s="49">
        <v>99928</v>
      </c>
      <c r="D1731" s="30" t="s">
        <v>164</v>
      </c>
      <c r="E1731" s="50" t="s">
        <v>5030</v>
      </c>
      <c r="F1731" s="55" t="s">
        <v>4940</v>
      </c>
      <c r="G1731" s="33" t="s">
        <v>64</v>
      </c>
      <c r="H1731" s="34">
        <v>0.87460000000000004</v>
      </c>
      <c r="I1731" s="35">
        <f>ROUND((Reference!B$16*List!$H1731)+Reference!B$17,0)</f>
        <v>1019</v>
      </c>
      <c r="J1731" s="35">
        <f>ROUND((Reference!C$16*List!$H1731)+Reference!C$17,0)</f>
        <v>1520</v>
      </c>
      <c r="K1731" s="35">
        <f>ROUND((Reference!D$16*List!$H1731)+Reference!D$17,0)</f>
        <v>1821</v>
      </c>
      <c r="L1731" s="35">
        <f>ROUND((Reference!E$16*List!$H1731)+Reference!E$17,0)</f>
        <v>2251</v>
      </c>
      <c r="M1731" s="35">
        <f>ROUND((Reference!F$16*List!$H1731)+Reference!F$17,0)</f>
        <v>2345</v>
      </c>
      <c r="N1731" s="35">
        <f>ROUND((Reference!G$16*List!$H1731)+Reference!G$17,0)</f>
        <v>2654</v>
      </c>
      <c r="O1731" s="35">
        <f>ROUND((Reference!H$16*List!$H1731)+Reference!H$17,0)</f>
        <v>2756</v>
      </c>
      <c r="P1731" s="35">
        <f>ROUND((Reference!I$16*List!$H1731)+Reference!I$17,0)</f>
        <v>2864</v>
      </c>
      <c r="Q1731" s="35">
        <f>ROUND((Reference!J$16*List!$H1731)+Reference!J$17,0)</f>
        <v>3317</v>
      </c>
      <c r="R1731" s="35">
        <f>ROUND((Reference!K$16*List!$H1731)+Reference!K$17,0)</f>
        <v>3422</v>
      </c>
      <c r="S1731" s="35">
        <f>ROUND((Reference!L$16*List!$H1731)+Reference!L$17,0)</f>
        <v>3692</v>
      </c>
      <c r="T1731" s="35">
        <f>ROUND((Reference!M$16*List!$H1731)+Reference!M$17,0)</f>
        <v>4409</v>
      </c>
      <c r="U1731" s="35">
        <f>ROUND((Reference!N$16*List!$H1731)+Reference!N$17,0)</f>
        <v>17791</v>
      </c>
      <c r="V1731" s="36">
        <f>ROUND((Reference!O$16*List!$H1731)+Reference!O$17,0)</f>
        <v>661</v>
      </c>
      <c r="W1731" s="36">
        <f>ROUND((Reference!P$16*List!$H1731)+Reference!P$17,0)</f>
        <v>932</v>
      </c>
      <c r="X1731" s="36">
        <f>ROUND((Reference!Q$16*List!$H1731)+Reference!Q$17,0)</f>
        <v>466</v>
      </c>
      <c r="Y1731" s="37"/>
      <c r="Z1731" s="4" t="str">
        <f t="shared" si="53"/>
        <v>GOSPER, Nebraska</v>
      </c>
      <c r="AA1731" s="38" t="s">
        <v>5030</v>
      </c>
      <c r="AB1731" s="38" t="s">
        <v>54</v>
      </c>
      <c r="AC1731" s="32" t="s">
        <v>4940</v>
      </c>
      <c r="AD1731" s="39"/>
      <c r="AE1731">
        <f t="shared" si="54"/>
        <v>0.87460000000000004</v>
      </c>
    </row>
    <row r="1732" spans="1:31" x14ac:dyDescent="0.35">
      <c r="A1732" s="28" t="s">
        <v>5031</v>
      </c>
      <c r="B1732" s="48" t="s">
        <v>5032</v>
      </c>
      <c r="C1732" s="49">
        <v>99928</v>
      </c>
      <c r="D1732" s="30" t="s">
        <v>164</v>
      </c>
      <c r="E1732" s="50" t="s">
        <v>605</v>
      </c>
      <c r="F1732" s="55" t="s">
        <v>4940</v>
      </c>
      <c r="G1732" s="33" t="s">
        <v>64</v>
      </c>
      <c r="H1732" s="52">
        <v>0.87460000000000004</v>
      </c>
      <c r="I1732" s="35">
        <f>ROUND((Reference!B$16*List!$H1732)+Reference!B$17,0)</f>
        <v>1019</v>
      </c>
      <c r="J1732" s="35">
        <f>ROUND((Reference!C$16*List!$H1732)+Reference!C$17,0)</f>
        <v>1520</v>
      </c>
      <c r="K1732" s="35">
        <f>ROUND((Reference!D$16*List!$H1732)+Reference!D$17,0)</f>
        <v>1821</v>
      </c>
      <c r="L1732" s="35">
        <f>ROUND((Reference!E$16*List!$H1732)+Reference!E$17,0)</f>
        <v>2251</v>
      </c>
      <c r="M1732" s="35">
        <f>ROUND((Reference!F$16*List!$H1732)+Reference!F$17,0)</f>
        <v>2345</v>
      </c>
      <c r="N1732" s="35">
        <f>ROUND((Reference!G$16*List!$H1732)+Reference!G$17,0)</f>
        <v>2654</v>
      </c>
      <c r="O1732" s="35">
        <f>ROUND((Reference!H$16*List!$H1732)+Reference!H$17,0)</f>
        <v>2756</v>
      </c>
      <c r="P1732" s="35">
        <f>ROUND((Reference!I$16*List!$H1732)+Reference!I$17,0)</f>
        <v>2864</v>
      </c>
      <c r="Q1732" s="35">
        <f>ROUND((Reference!J$16*List!$H1732)+Reference!J$17,0)</f>
        <v>3317</v>
      </c>
      <c r="R1732" s="35">
        <f>ROUND((Reference!K$16*List!$H1732)+Reference!K$17,0)</f>
        <v>3422</v>
      </c>
      <c r="S1732" s="35">
        <f>ROUND((Reference!L$16*List!$H1732)+Reference!L$17,0)</f>
        <v>3692</v>
      </c>
      <c r="T1732" s="35">
        <f>ROUND((Reference!M$16*List!$H1732)+Reference!M$17,0)</f>
        <v>4409</v>
      </c>
      <c r="U1732" s="35">
        <f>ROUND((Reference!N$16*List!$H1732)+Reference!N$17,0)</f>
        <v>17791</v>
      </c>
      <c r="V1732" s="36">
        <f>ROUND((Reference!O$16*List!$H1732)+Reference!O$17,0)</f>
        <v>661</v>
      </c>
      <c r="W1732" s="36">
        <f>ROUND((Reference!P$16*List!$H1732)+Reference!P$17,0)</f>
        <v>932</v>
      </c>
      <c r="X1732" s="36">
        <f>ROUND((Reference!Q$16*List!$H1732)+Reference!Q$17,0)</f>
        <v>466</v>
      </c>
      <c r="Y1732" s="37"/>
      <c r="Z1732" s="4" t="str">
        <f t="shared" si="53"/>
        <v>GRANT, Nebraska</v>
      </c>
      <c r="AA1732" s="50" t="s">
        <v>605</v>
      </c>
      <c r="AB1732" s="38" t="s">
        <v>54</v>
      </c>
      <c r="AC1732" s="43" t="s">
        <v>4940</v>
      </c>
      <c r="AD1732" s="45"/>
      <c r="AE1732">
        <f t="shared" si="54"/>
        <v>0.87460000000000004</v>
      </c>
    </row>
    <row r="1733" spans="1:31" x14ac:dyDescent="0.35">
      <c r="A1733" s="28" t="s">
        <v>5033</v>
      </c>
      <c r="B1733" s="48" t="s">
        <v>5034</v>
      </c>
      <c r="C1733" s="49">
        <v>99928</v>
      </c>
      <c r="D1733" s="30" t="s">
        <v>164</v>
      </c>
      <c r="E1733" s="50" t="s">
        <v>3032</v>
      </c>
      <c r="F1733" s="55" t="s">
        <v>4940</v>
      </c>
      <c r="G1733" s="33" t="s">
        <v>64</v>
      </c>
      <c r="H1733" s="52">
        <v>0.87460000000000004</v>
      </c>
      <c r="I1733" s="35">
        <f>ROUND((Reference!B$16*List!$H1733)+Reference!B$17,0)</f>
        <v>1019</v>
      </c>
      <c r="J1733" s="35">
        <f>ROUND((Reference!C$16*List!$H1733)+Reference!C$17,0)</f>
        <v>1520</v>
      </c>
      <c r="K1733" s="35">
        <f>ROUND((Reference!D$16*List!$H1733)+Reference!D$17,0)</f>
        <v>1821</v>
      </c>
      <c r="L1733" s="35">
        <f>ROUND((Reference!E$16*List!$H1733)+Reference!E$17,0)</f>
        <v>2251</v>
      </c>
      <c r="M1733" s="35">
        <f>ROUND((Reference!F$16*List!$H1733)+Reference!F$17,0)</f>
        <v>2345</v>
      </c>
      <c r="N1733" s="35">
        <f>ROUND((Reference!G$16*List!$H1733)+Reference!G$17,0)</f>
        <v>2654</v>
      </c>
      <c r="O1733" s="35">
        <f>ROUND((Reference!H$16*List!$H1733)+Reference!H$17,0)</f>
        <v>2756</v>
      </c>
      <c r="P1733" s="35">
        <f>ROUND((Reference!I$16*List!$H1733)+Reference!I$17,0)</f>
        <v>2864</v>
      </c>
      <c r="Q1733" s="35">
        <f>ROUND((Reference!J$16*List!$H1733)+Reference!J$17,0)</f>
        <v>3317</v>
      </c>
      <c r="R1733" s="35">
        <f>ROUND((Reference!K$16*List!$H1733)+Reference!K$17,0)</f>
        <v>3422</v>
      </c>
      <c r="S1733" s="35">
        <f>ROUND((Reference!L$16*List!$H1733)+Reference!L$17,0)</f>
        <v>3692</v>
      </c>
      <c r="T1733" s="35">
        <f>ROUND((Reference!M$16*List!$H1733)+Reference!M$17,0)</f>
        <v>4409</v>
      </c>
      <c r="U1733" s="35">
        <f>ROUND((Reference!N$16*List!$H1733)+Reference!N$17,0)</f>
        <v>17791</v>
      </c>
      <c r="V1733" s="36">
        <f>ROUND((Reference!O$16*List!$H1733)+Reference!O$17,0)</f>
        <v>661</v>
      </c>
      <c r="W1733" s="36">
        <f>ROUND((Reference!P$16*List!$H1733)+Reference!P$17,0)</f>
        <v>932</v>
      </c>
      <c r="X1733" s="36">
        <f>ROUND((Reference!Q$16*List!$H1733)+Reference!Q$17,0)</f>
        <v>466</v>
      </c>
      <c r="Y1733" s="37"/>
      <c r="Z1733" s="4" t="str">
        <f t="shared" si="53"/>
        <v>GREELEY, Nebraska</v>
      </c>
      <c r="AA1733" s="50" t="s">
        <v>3032</v>
      </c>
      <c r="AB1733" s="38" t="s">
        <v>54</v>
      </c>
      <c r="AC1733" s="43" t="s">
        <v>4940</v>
      </c>
      <c r="AD1733" s="45"/>
      <c r="AE1733">
        <f t="shared" si="54"/>
        <v>0.87460000000000004</v>
      </c>
    </row>
    <row r="1734" spans="1:31" x14ac:dyDescent="0.35">
      <c r="A1734" s="28" t="s">
        <v>5035</v>
      </c>
      <c r="B1734" s="48" t="s">
        <v>5036</v>
      </c>
      <c r="C1734" s="49">
        <v>24260</v>
      </c>
      <c r="D1734" s="30" t="s">
        <v>817</v>
      </c>
      <c r="E1734" s="50" t="s">
        <v>1827</v>
      </c>
      <c r="F1734" s="54" t="s">
        <v>4940</v>
      </c>
      <c r="G1734" s="33" t="s">
        <v>53</v>
      </c>
      <c r="H1734" s="52">
        <v>0.92460000000000009</v>
      </c>
      <c r="I1734" s="35">
        <f>ROUND((Reference!B$16*List!$H1734)+Reference!B$17,0)</f>
        <v>1062</v>
      </c>
      <c r="J1734" s="35">
        <f>ROUND((Reference!C$16*List!$H1734)+Reference!C$17,0)</f>
        <v>1583</v>
      </c>
      <c r="K1734" s="35">
        <f>ROUND((Reference!D$16*List!$H1734)+Reference!D$17,0)</f>
        <v>1897</v>
      </c>
      <c r="L1734" s="35">
        <f>ROUND((Reference!E$16*List!$H1734)+Reference!E$17,0)</f>
        <v>2345</v>
      </c>
      <c r="M1734" s="35">
        <f>ROUND((Reference!F$16*List!$H1734)+Reference!F$17,0)</f>
        <v>2443</v>
      </c>
      <c r="N1734" s="35">
        <f>ROUND((Reference!G$16*List!$H1734)+Reference!G$17,0)</f>
        <v>2766</v>
      </c>
      <c r="O1734" s="35">
        <f>ROUND((Reference!H$16*List!$H1734)+Reference!H$17,0)</f>
        <v>2872</v>
      </c>
      <c r="P1734" s="35">
        <f>ROUND((Reference!I$16*List!$H1734)+Reference!I$17,0)</f>
        <v>2985</v>
      </c>
      <c r="Q1734" s="35">
        <f>ROUND((Reference!J$16*List!$H1734)+Reference!J$17,0)</f>
        <v>3456</v>
      </c>
      <c r="R1734" s="35">
        <f>ROUND((Reference!K$16*List!$H1734)+Reference!K$17,0)</f>
        <v>3565</v>
      </c>
      <c r="S1734" s="35">
        <f>ROUND((Reference!L$16*List!$H1734)+Reference!L$17,0)</f>
        <v>3847</v>
      </c>
      <c r="T1734" s="35">
        <f>ROUND((Reference!M$16*List!$H1734)+Reference!M$17,0)</f>
        <v>4595</v>
      </c>
      <c r="U1734" s="35">
        <f>ROUND((Reference!N$16*List!$H1734)+Reference!N$17,0)</f>
        <v>18539</v>
      </c>
      <c r="V1734" s="36">
        <f>ROUND((Reference!O$16*List!$H1734)+Reference!O$17,0)</f>
        <v>689</v>
      </c>
      <c r="W1734" s="36">
        <f>ROUND((Reference!P$16*List!$H1734)+Reference!P$17,0)</f>
        <v>971</v>
      </c>
      <c r="X1734" s="36">
        <f>ROUND((Reference!Q$16*List!$H1734)+Reference!Q$17,0)</f>
        <v>486</v>
      </c>
      <c r="Y1734" s="37"/>
      <c r="Z1734" s="4" t="str">
        <f t="shared" si="53"/>
        <v>HALL, Nebraska</v>
      </c>
      <c r="AA1734" s="50" t="s">
        <v>1827</v>
      </c>
      <c r="AB1734" s="38" t="s">
        <v>54</v>
      </c>
      <c r="AC1734" s="43" t="s">
        <v>4940</v>
      </c>
      <c r="AD1734" s="45"/>
      <c r="AE1734">
        <f t="shared" si="54"/>
        <v>0.92460000000000009</v>
      </c>
    </row>
    <row r="1735" spans="1:31" x14ac:dyDescent="0.35">
      <c r="A1735" s="28" t="s">
        <v>5037</v>
      </c>
      <c r="B1735" s="48" t="s">
        <v>5038</v>
      </c>
      <c r="C1735" s="49">
        <v>99928</v>
      </c>
      <c r="D1735" s="30" t="s">
        <v>164</v>
      </c>
      <c r="E1735" s="50" t="s">
        <v>1426</v>
      </c>
      <c r="F1735" s="54" t="s">
        <v>4940</v>
      </c>
      <c r="G1735" s="33" t="s">
        <v>64</v>
      </c>
      <c r="H1735" s="52">
        <v>0.87460000000000004</v>
      </c>
      <c r="I1735" s="35">
        <f>ROUND((Reference!B$16*List!$H1735)+Reference!B$17,0)</f>
        <v>1019</v>
      </c>
      <c r="J1735" s="35">
        <f>ROUND((Reference!C$16*List!$H1735)+Reference!C$17,0)</f>
        <v>1520</v>
      </c>
      <c r="K1735" s="35">
        <f>ROUND((Reference!D$16*List!$H1735)+Reference!D$17,0)</f>
        <v>1821</v>
      </c>
      <c r="L1735" s="35">
        <f>ROUND((Reference!E$16*List!$H1735)+Reference!E$17,0)</f>
        <v>2251</v>
      </c>
      <c r="M1735" s="35">
        <f>ROUND((Reference!F$16*List!$H1735)+Reference!F$17,0)</f>
        <v>2345</v>
      </c>
      <c r="N1735" s="35">
        <f>ROUND((Reference!G$16*List!$H1735)+Reference!G$17,0)</f>
        <v>2654</v>
      </c>
      <c r="O1735" s="35">
        <f>ROUND((Reference!H$16*List!$H1735)+Reference!H$17,0)</f>
        <v>2756</v>
      </c>
      <c r="P1735" s="35">
        <f>ROUND((Reference!I$16*List!$H1735)+Reference!I$17,0)</f>
        <v>2864</v>
      </c>
      <c r="Q1735" s="35">
        <f>ROUND((Reference!J$16*List!$H1735)+Reference!J$17,0)</f>
        <v>3317</v>
      </c>
      <c r="R1735" s="35">
        <f>ROUND((Reference!K$16*List!$H1735)+Reference!K$17,0)</f>
        <v>3422</v>
      </c>
      <c r="S1735" s="35">
        <f>ROUND((Reference!L$16*List!$H1735)+Reference!L$17,0)</f>
        <v>3692</v>
      </c>
      <c r="T1735" s="35">
        <f>ROUND((Reference!M$16*List!$H1735)+Reference!M$17,0)</f>
        <v>4409</v>
      </c>
      <c r="U1735" s="35">
        <f>ROUND((Reference!N$16*List!$H1735)+Reference!N$17,0)</f>
        <v>17791</v>
      </c>
      <c r="V1735" s="36">
        <f>ROUND((Reference!O$16*List!$H1735)+Reference!O$17,0)</f>
        <v>661</v>
      </c>
      <c r="W1735" s="36">
        <f>ROUND((Reference!P$16*List!$H1735)+Reference!P$17,0)</f>
        <v>932</v>
      </c>
      <c r="X1735" s="36">
        <f>ROUND((Reference!Q$16*List!$H1735)+Reference!Q$17,0)</f>
        <v>466</v>
      </c>
      <c r="Y1735" s="37"/>
      <c r="Z1735" s="4" t="str">
        <f t="shared" si="53"/>
        <v>HAMILTON, Nebraska</v>
      </c>
      <c r="AA1735" s="50" t="s">
        <v>1426</v>
      </c>
      <c r="AB1735" s="38" t="s">
        <v>54</v>
      </c>
      <c r="AC1735" s="43" t="s">
        <v>4940</v>
      </c>
      <c r="AD1735" s="45"/>
      <c r="AE1735">
        <f t="shared" si="54"/>
        <v>0.87460000000000004</v>
      </c>
    </row>
    <row r="1736" spans="1:31" x14ac:dyDescent="0.35">
      <c r="A1736" s="28" t="s">
        <v>5039</v>
      </c>
      <c r="B1736" s="48" t="s">
        <v>5040</v>
      </c>
      <c r="C1736" s="49">
        <v>99928</v>
      </c>
      <c r="D1736" s="30" t="s">
        <v>164</v>
      </c>
      <c r="E1736" s="50" t="s">
        <v>3342</v>
      </c>
      <c r="F1736" s="55" t="s">
        <v>4940</v>
      </c>
      <c r="G1736" s="33" t="s">
        <v>64</v>
      </c>
      <c r="H1736" s="52">
        <v>0.87460000000000004</v>
      </c>
      <c r="I1736" s="35">
        <f>ROUND((Reference!B$16*List!$H1736)+Reference!B$17,0)</f>
        <v>1019</v>
      </c>
      <c r="J1736" s="35">
        <f>ROUND((Reference!C$16*List!$H1736)+Reference!C$17,0)</f>
        <v>1520</v>
      </c>
      <c r="K1736" s="35">
        <f>ROUND((Reference!D$16*List!$H1736)+Reference!D$17,0)</f>
        <v>1821</v>
      </c>
      <c r="L1736" s="35">
        <f>ROUND((Reference!E$16*List!$H1736)+Reference!E$17,0)</f>
        <v>2251</v>
      </c>
      <c r="M1736" s="35">
        <f>ROUND((Reference!F$16*List!$H1736)+Reference!F$17,0)</f>
        <v>2345</v>
      </c>
      <c r="N1736" s="35">
        <f>ROUND((Reference!G$16*List!$H1736)+Reference!G$17,0)</f>
        <v>2654</v>
      </c>
      <c r="O1736" s="35">
        <f>ROUND((Reference!H$16*List!$H1736)+Reference!H$17,0)</f>
        <v>2756</v>
      </c>
      <c r="P1736" s="35">
        <f>ROUND((Reference!I$16*List!$H1736)+Reference!I$17,0)</f>
        <v>2864</v>
      </c>
      <c r="Q1736" s="35">
        <f>ROUND((Reference!J$16*List!$H1736)+Reference!J$17,0)</f>
        <v>3317</v>
      </c>
      <c r="R1736" s="35">
        <f>ROUND((Reference!K$16*List!$H1736)+Reference!K$17,0)</f>
        <v>3422</v>
      </c>
      <c r="S1736" s="35">
        <f>ROUND((Reference!L$16*List!$H1736)+Reference!L$17,0)</f>
        <v>3692</v>
      </c>
      <c r="T1736" s="35">
        <f>ROUND((Reference!M$16*List!$H1736)+Reference!M$17,0)</f>
        <v>4409</v>
      </c>
      <c r="U1736" s="35">
        <f>ROUND((Reference!N$16*List!$H1736)+Reference!N$17,0)</f>
        <v>17791</v>
      </c>
      <c r="V1736" s="36">
        <f>ROUND((Reference!O$16*List!$H1736)+Reference!O$17,0)</f>
        <v>661</v>
      </c>
      <c r="W1736" s="36">
        <f>ROUND((Reference!P$16*List!$H1736)+Reference!P$17,0)</f>
        <v>932</v>
      </c>
      <c r="X1736" s="36">
        <f>ROUND((Reference!Q$16*List!$H1736)+Reference!Q$17,0)</f>
        <v>466</v>
      </c>
      <c r="Y1736" s="37"/>
      <c r="Z1736" s="4" t="str">
        <f t="shared" si="53"/>
        <v>HARLAN, Nebraska</v>
      </c>
      <c r="AA1736" s="50" t="s">
        <v>3342</v>
      </c>
      <c r="AB1736" s="38" t="s">
        <v>54</v>
      </c>
      <c r="AC1736" s="43" t="s">
        <v>4940</v>
      </c>
      <c r="AD1736" s="45"/>
      <c r="AE1736">
        <f t="shared" si="54"/>
        <v>0.87460000000000004</v>
      </c>
    </row>
    <row r="1737" spans="1:31" x14ac:dyDescent="0.35">
      <c r="A1737" s="28" t="s">
        <v>5041</v>
      </c>
      <c r="B1737" s="48" t="s">
        <v>5042</v>
      </c>
      <c r="C1737" s="49">
        <v>99928</v>
      </c>
      <c r="D1737" s="30" t="s">
        <v>164</v>
      </c>
      <c r="E1737" s="50" t="s">
        <v>5043</v>
      </c>
      <c r="F1737" s="55" t="s">
        <v>4940</v>
      </c>
      <c r="G1737" s="33" t="s">
        <v>64</v>
      </c>
      <c r="H1737" s="34">
        <v>0.87460000000000004</v>
      </c>
      <c r="I1737" s="35">
        <f>ROUND((Reference!B$16*List!$H1737)+Reference!B$17,0)</f>
        <v>1019</v>
      </c>
      <c r="J1737" s="35">
        <f>ROUND((Reference!C$16*List!$H1737)+Reference!C$17,0)</f>
        <v>1520</v>
      </c>
      <c r="K1737" s="35">
        <f>ROUND((Reference!D$16*List!$H1737)+Reference!D$17,0)</f>
        <v>1821</v>
      </c>
      <c r="L1737" s="35">
        <f>ROUND((Reference!E$16*List!$H1737)+Reference!E$17,0)</f>
        <v>2251</v>
      </c>
      <c r="M1737" s="35">
        <f>ROUND((Reference!F$16*List!$H1737)+Reference!F$17,0)</f>
        <v>2345</v>
      </c>
      <c r="N1737" s="35">
        <f>ROUND((Reference!G$16*List!$H1737)+Reference!G$17,0)</f>
        <v>2654</v>
      </c>
      <c r="O1737" s="35">
        <f>ROUND((Reference!H$16*List!$H1737)+Reference!H$17,0)</f>
        <v>2756</v>
      </c>
      <c r="P1737" s="35">
        <f>ROUND((Reference!I$16*List!$H1737)+Reference!I$17,0)</f>
        <v>2864</v>
      </c>
      <c r="Q1737" s="35">
        <f>ROUND((Reference!J$16*List!$H1737)+Reference!J$17,0)</f>
        <v>3317</v>
      </c>
      <c r="R1737" s="35">
        <f>ROUND((Reference!K$16*List!$H1737)+Reference!K$17,0)</f>
        <v>3422</v>
      </c>
      <c r="S1737" s="35">
        <f>ROUND((Reference!L$16*List!$H1737)+Reference!L$17,0)</f>
        <v>3692</v>
      </c>
      <c r="T1737" s="35">
        <f>ROUND((Reference!M$16*List!$H1737)+Reference!M$17,0)</f>
        <v>4409</v>
      </c>
      <c r="U1737" s="35">
        <f>ROUND((Reference!N$16*List!$H1737)+Reference!N$17,0)</f>
        <v>17791</v>
      </c>
      <c r="V1737" s="36">
        <f>ROUND((Reference!O$16*List!$H1737)+Reference!O$17,0)</f>
        <v>661</v>
      </c>
      <c r="W1737" s="36">
        <f>ROUND((Reference!P$16*List!$H1737)+Reference!P$17,0)</f>
        <v>932</v>
      </c>
      <c r="X1737" s="36">
        <f>ROUND((Reference!Q$16*List!$H1737)+Reference!Q$17,0)</f>
        <v>466</v>
      </c>
      <c r="Y1737" s="37"/>
      <c r="Z1737" s="4" t="str">
        <f t="shared" si="53"/>
        <v>HAYES, Nebraska</v>
      </c>
      <c r="AA1737" s="38" t="s">
        <v>5043</v>
      </c>
      <c r="AB1737" s="38" t="s">
        <v>54</v>
      </c>
      <c r="AC1737" s="32" t="s">
        <v>4940</v>
      </c>
      <c r="AD1737" s="39"/>
      <c r="AE1737">
        <f t="shared" si="54"/>
        <v>0.87460000000000004</v>
      </c>
    </row>
    <row r="1738" spans="1:31" x14ac:dyDescent="0.35">
      <c r="A1738" s="28" t="s">
        <v>5044</v>
      </c>
      <c r="B1738" s="48" t="s">
        <v>5045</v>
      </c>
      <c r="C1738" s="49">
        <v>99928</v>
      </c>
      <c r="D1738" s="30" t="s">
        <v>164</v>
      </c>
      <c r="E1738" s="50" t="s">
        <v>5046</v>
      </c>
      <c r="F1738" s="55" t="s">
        <v>4940</v>
      </c>
      <c r="G1738" s="33" t="s">
        <v>64</v>
      </c>
      <c r="H1738" s="52">
        <v>0.87460000000000004</v>
      </c>
      <c r="I1738" s="35">
        <f>ROUND((Reference!B$16*List!$H1738)+Reference!B$17,0)</f>
        <v>1019</v>
      </c>
      <c r="J1738" s="35">
        <f>ROUND((Reference!C$16*List!$H1738)+Reference!C$17,0)</f>
        <v>1520</v>
      </c>
      <c r="K1738" s="35">
        <f>ROUND((Reference!D$16*List!$H1738)+Reference!D$17,0)</f>
        <v>1821</v>
      </c>
      <c r="L1738" s="35">
        <f>ROUND((Reference!E$16*List!$H1738)+Reference!E$17,0)</f>
        <v>2251</v>
      </c>
      <c r="M1738" s="35">
        <f>ROUND((Reference!F$16*List!$H1738)+Reference!F$17,0)</f>
        <v>2345</v>
      </c>
      <c r="N1738" s="35">
        <f>ROUND((Reference!G$16*List!$H1738)+Reference!G$17,0)</f>
        <v>2654</v>
      </c>
      <c r="O1738" s="35">
        <f>ROUND((Reference!H$16*List!$H1738)+Reference!H$17,0)</f>
        <v>2756</v>
      </c>
      <c r="P1738" s="35">
        <f>ROUND((Reference!I$16*List!$H1738)+Reference!I$17,0)</f>
        <v>2864</v>
      </c>
      <c r="Q1738" s="35">
        <f>ROUND((Reference!J$16*List!$H1738)+Reference!J$17,0)</f>
        <v>3317</v>
      </c>
      <c r="R1738" s="35">
        <f>ROUND((Reference!K$16*List!$H1738)+Reference!K$17,0)</f>
        <v>3422</v>
      </c>
      <c r="S1738" s="35">
        <f>ROUND((Reference!L$16*List!$H1738)+Reference!L$17,0)</f>
        <v>3692</v>
      </c>
      <c r="T1738" s="35">
        <f>ROUND((Reference!M$16*List!$H1738)+Reference!M$17,0)</f>
        <v>4409</v>
      </c>
      <c r="U1738" s="35">
        <f>ROUND((Reference!N$16*List!$H1738)+Reference!N$17,0)</f>
        <v>17791</v>
      </c>
      <c r="V1738" s="36">
        <f>ROUND((Reference!O$16*List!$H1738)+Reference!O$17,0)</f>
        <v>661</v>
      </c>
      <c r="W1738" s="36">
        <f>ROUND((Reference!P$16*List!$H1738)+Reference!P$17,0)</f>
        <v>932</v>
      </c>
      <c r="X1738" s="36">
        <f>ROUND((Reference!Q$16*List!$H1738)+Reference!Q$17,0)</f>
        <v>466</v>
      </c>
      <c r="Y1738" s="37"/>
      <c r="Z1738" s="4" t="str">
        <f t="shared" si="53"/>
        <v>HITCHCOCK, Nebraska</v>
      </c>
      <c r="AA1738" s="50" t="s">
        <v>5046</v>
      </c>
      <c r="AB1738" s="38" t="s">
        <v>54</v>
      </c>
      <c r="AC1738" s="43" t="s">
        <v>4940</v>
      </c>
      <c r="AD1738" s="45"/>
      <c r="AE1738">
        <f t="shared" si="54"/>
        <v>0.87460000000000004</v>
      </c>
    </row>
    <row r="1739" spans="1:31" x14ac:dyDescent="0.35">
      <c r="A1739" s="28" t="s">
        <v>5047</v>
      </c>
      <c r="B1739" s="48" t="s">
        <v>5048</v>
      </c>
      <c r="C1739" s="49">
        <v>99928</v>
      </c>
      <c r="D1739" s="30" t="s">
        <v>164</v>
      </c>
      <c r="E1739" s="50" t="s">
        <v>4621</v>
      </c>
      <c r="F1739" s="55" t="s">
        <v>4940</v>
      </c>
      <c r="G1739" s="33" t="s">
        <v>64</v>
      </c>
      <c r="H1739" s="52">
        <v>0.87460000000000004</v>
      </c>
      <c r="I1739" s="35">
        <f>ROUND((Reference!B$16*List!$H1739)+Reference!B$17,0)</f>
        <v>1019</v>
      </c>
      <c r="J1739" s="35">
        <f>ROUND((Reference!C$16*List!$H1739)+Reference!C$17,0)</f>
        <v>1520</v>
      </c>
      <c r="K1739" s="35">
        <f>ROUND((Reference!D$16*List!$H1739)+Reference!D$17,0)</f>
        <v>1821</v>
      </c>
      <c r="L1739" s="35">
        <f>ROUND((Reference!E$16*List!$H1739)+Reference!E$17,0)</f>
        <v>2251</v>
      </c>
      <c r="M1739" s="35">
        <f>ROUND((Reference!F$16*List!$H1739)+Reference!F$17,0)</f>
        <v>2345</v>
      </c>
      <c r="N1739" s="35">
        <f>ROUND((Reference!G$16*List!$H1739)+Reference!G$17,0)</f>
        <v>2654</v>
      </c>
      <c r="O1739" s="35">
        <f>ROUND((Reference!H$16*List!$H1739)+Reference!H$17,0)</f>
        <v>2756</v>
      </c>
      <c r="P1739" s="35">
        <f>ROUND((Reference!I$16*List!$H1739)+Reference!I$17,0)</f>
        <v>2864</v>
      </c>
      <c r="Q1739" s="35">
        <f>ROUND((Reference!J$16*List!$H1739)+Reference!J$17,0)</f>
        <v>3317</v>
      </c>
      <c r="R1739" s="35">
        <f>ROUND((Reference!K$16*List!$H1739)+Reference!K$17,0)</f>
        <v>3422</v>
      </c>
      <c r="S1739" s="35">
        <f>ROUND((Reference!L$16*List!$H1739)+Reference!L$17,0)</f>
        <v>3692</v>
      </c>
      <c r="T1739" s="35">
        <f>ROUND((Reference!M$16*List!$H1739)+Reference!M$17,0)</f>
        <v>4409</v>
      </c>
      <c r="U1739" s="35">
        <f>ROUND((Reference!N$16*List!$H1739)+Reference!N$17,0)</f>
        <v>17791</v>
      </c>
      <c r="V1739" s="36">
        <f>ROUND((Reference!O$16*List!$H1739)+Reference!O$17,0)</f>
        <v>661</v>
      </c>
      <c r="W1739" s="36">
        <f>ROUND((Reference!P$16*List!$H1739)+Reference!P$17,0)</f>
        <v>932</v>
      </c>
      <c r="X1739" s="36">
        <f>ROUND((Reference!Q$16*List!$H1739)+Reference!Q$17,0)</f>
        <v>466</v>
      </c>
      <c r="Y1739" s="37"/>
      <c r="Z1739" s="4" t="str">
        <f t="shared" si="53"/>
        <v>HOLT, Nebraska</v>
      </c>
      <c r="AA1739" s="50" t="s">
        <v>4621</v>
      </c>
      <c r="AB1739" s="38" t="s">
        <v>54</v>
      </c>
      <c r="AC1739" s="43" t="s">
        <v>4940</v>
      </c>
      <c r="AD1739" s="45"/>
      <c r="AE1739">
        <f t="shared" si="54"/>
        <v>0.87460000000000004</v>
      </c>
    </row>
    <row r="1740" spans="1:31" x14ac:dyDescent="0.35">
      <c r="A1740" s="28" t="s">
        <v>5049</v>
      </c>
      <c r="B1740" s="48" t="s">
        <v>5050</v>
      </c>
      <c r="C1740" s="49">
        <v>99928</v>
      </c>
      <c r="D1740" s="30" t="s">
        <v>164</v>
      </c>
      <c r="E1740" s="50" t="s">
        <v>5051</v>
      </c>
      <c r="F1740" s="55" t="s">
        <v>4940</v>
      </c>
      <c r="G1740" s="33" t="s">
        <v>64</v>
      </c>
      <c r="H1740" s="52">
        <v>0.87460000000000004</v>
      </c>
      <c r="I1740" s="35">
        <f>ROUND((Reference!B$16*List!$H1740)+Reference!B$17,0)</f>
        <v>1019</v>
      </c>
      <c r="J1740" s="35">
        <f>ROUND((Reference!C$16*List!$H1740)+Reference!C$17,0)</f>
        <v>1520</v>
      </c>
      <c r="K1740" s="35">
        <f>ROUND((Reference!D$16*List!$H1740)+Reference!D$17,0)</f>
        <v>1821</v>
      </c>
      <c r="L1740" s="35">
        <f>ROUND((Reference!E$16*List!$H1740)+Reference!E$17,0)</f>
        <v>2251</v>
      </c>
      <c r="M1740" s="35">
        <f>ROUND((Reference!F$16*List!$H1740)+Reference!F$17,0)</f>
        <v>2345</v>
      </c>
      <c r="N1740" s="35">
        <f>ROUND((Reference!G$16*List!$H1740)+Reference!G$17,0)</f>
        <v>2654</v>
      </c>
      <c r="O1740" s="35">
        <f>ROUND((Reference!H$16*List!$H1740)+Reference!H$17,0)</f>
        <v>2756</v>
      </c>
      <c r="P1740" s="35">
        <f>ROUND((Reference!I$16*List!$H1740)+Reference!I$17,0)</f>
        <v>2864</v>
      </c>
      <c r="Q1740" s="35">
        <f>ROUND((Reference!J$16*List!$H1740)+Reference!J$17,0)</f>
        <v>3317</v>
      </c>
      <c r="R1740" s="35">
        <f>ROUND((Reference!K$16*List!$H1740)+Reference!K$17,0)</f>
        <v>3422</v>
      </c>
      <c r="S1740" s="35">
        <f>ROUND((Reference!L$16*List!$H1740)+Reference!L$17,0)</f>
        <v>3692</v>
      </c>
      <c r="T1740" s="35">
        <f>ROUND((Reference!M$16*List!$H1740)+Reference!M$17,0)</f>
        <v>4409</v>
      </c>
      <c r="U1740" s="35">
        <f>ROUND((Reference!N$16*List!$H1740)+Reference!N$17,0)</f>
        <v>17791</v>
      </c>
      <c r="V1740" s="36">
        <f>ROUND((Reference!O$16*List!$H1740)+Reference!O$17,0)</f>
        <v>661</v>
      </c>
      <c r="W1740" s="36">
        <f>ROUND((Reference!P$16*List!$H1740)+Reference!P$17,0)</f>
        <v>932</v>
      </c>
      <c r="X1740" s="36">
        <f>ROUND((Reference!Q$16*List!$H1740)+Reference!Q$17,0)</f>
        <v>466</v>
      </c>
      <c r="Y1740" s="37"/>
      <c r="Z1740" s="4" t="str">
        <f t="shared" si="53"/>
        <v>HOOKER, Nebraska</v>
      </c>
      <c r="AA1740" s="50" t="s">
        <v>5051</v>
      </c>
      <c r="AB1740" s="38" t="s">
        <v>54</v>
      </c>
      <c r="AC1740" s="43" t="s">
        <v>4940</v>
      </c>
      <c r="AD1740" s="45"/>
      <c r="AE1740">
        <f t="shared" si="54"/>
        <v>0.87460000000000004</v>
      </c>
    </row>
    <row r="1741" spans="1:31" x14ac:dyDescent="0.35">
      <c r="A1741" s="28" t="s">
        <v>5052</v>
      </c>
      <c r="B1741" s="48" t="s">
        <v>5053</v>
      </c>
      <c r="C1741" s="49">
        <v>24260</v>
      </c>
      <c r="D1741" s="30" t="s">
        <v>817</v>
      </c>
      <c r="E1741" s="50" t="s">
        <v>620</v>
      </c>
      <c r="F1741" s="54" t="s">
        <v>4940</v>
      </c>
      <c r="G1741" s="33" t="s">
        <v>53</v>
      </c>
      <c r="H1741" s="52">
        <v>0.92460000000000009</v>
      </c>
      <c r="I1741" s="35">
        <f>ROUND((Reference!B$16*List!$H1741)+Reference!B$17,0)</f>
        <v>1062</v>
      </c>
      <c r="J1741" s="35">
        <f>ROUND((Reference!C$16*List!$H1741)+Reference!C$17,0)</f>
        <v>1583</v>
      </c>
      <c r="K1741" s="35">
        <f>ROUND((Reference!D$16*List!$H1741)+Reference!D$17,0)</f>
        <v>1897</v>
      </c>
      <c r="L1741" s="35">
        <f>ROUND((Reference!E$16*List!$H1741)+Reference!E$17,0)</f>
        <v>2345</v>
      </c>
      <c r="M1741" s="35">
        <f>ROUND((Reference!F$16*List!$H1741)+Reference!F$17,0)</f>
        <v>2443</v>
      </c>
      <c r="N1741" s="35">
        <f>ROUND((Reference!G$16*List!$H1741)+Reference!G$17,0)</f>
        <v>2766</v>
      </c>
      <c r="O1741" s="35">
        <f>ROUND((Reference!H$16*List!$H1741)+Reference!H$17,0)</f>
        <v>2872</v>
      </c>
      <c r="P1741" s="35">
        <f>ROUND((Reference!I$16*List!$H1741)+Reference!I$17,0)</f>
        <v>2985</v>
      </c>
      <c r="Q1741" s="35">
        <f>ROUND((Reference!J$16*List!$H1741)+Reference!J$17,0)</f>
        <v>3456</v>
      </c>
      <c r="R1741" s="35">
        <f>ROUND((Reference!K$16*List!$H1741)+Reference!K$17,0)</f>
        <v>3565</v>
      </c>
      <c r="S1741" s="35">
        <f>ROUND((Reference!L$16*List!$H1741)+Reference!L$17,0)</f>
        <v>3847</v>
      </c>
      <c r="T1741" s="35">
        <f>ROUND((Reference!M$16*List!$H1741)+Reference!M$17,0)</f>
        <v>4595</v>
      </c>
      <c r="U1741" s="35">
        <f>ROUND((Reference!N$16*List!$H1741)+Reference!N$17,0)</f>
        <v>18539</v>
      </c>
      <c r="V1741" s="36">
        <f>ROUND((Reference!O$16*List!$H1741)+Reference!O$17,0)</f>
        <v>689</v>
      </c>
      <c r="W1741" s="36">
        <f>ROUND((Reference!P$16*List!$H1741)+Reference!P$17,0)</f>
        <v>971</v>
      </c>
      <c r="X1741" s="36">
        <f>ROUND((Reference!Q$16*List!$H1741)+Reference!Q$17,0)</f>
        <v>486</v>
      </c>
      <c r="Y1741" s="37"/>
      <c r="Z1741" s="4" t="str">
        <f t="shared" si="53"/>
        <v>HOWARD, Nebraska</v>
      </c>
      <c r="AA1741" s="50" t="s">
        <v>620</v>
      </c>
      <c r="AB1741" s="38" t="s">
        <v>54</v>
      </c>
      <c r="AC1741" s="43" t="s">
        <v>4940</v>
      </c>
      <c r="AD1741" s="45"/>
      <c r="AE1741">
        <f t="shared" si="54"/>
        <v>0.92460000000000009</v>
      </c>
    </row>
    <row r="1742" spans="1:31" x14ac:dyDescent="0.35">
      <c r="A1742" s="28" t="s">
        <v>5054</v>
      </c>
      <c r="B1742" s="48" t="s">
        <v>5055</v>
      </c>
      <c r="C1742" s="49">
        <v>99928</v>
      </c>
      <c r="D1742" s="30" t="s">
        <v>164</v>
      </c>
      <c r="E1742" s="50" t="s">
        <v>206</v>
      </c>
      <c r="F1742" s="55" t="s">
        <v>4940</v>
      </c>
      <c r="G1742" s="33" t="s">
        <v>64</v>
      </c>
      <c r="H1742" s="52">
        <v>0.87460000000000004</v>
      </c>
      <c r="I1742" s="35">
        <f>ROUND((Reference!B$16*List!$H1742)+Reference!B$17,0)</f>
        <v>1019</v>
      </c>
      <c r="J1742" s="35">
        <f>ROUND((Reference!C$16*List!$H1742)+Reference!C$17,0)</f>
        <v>1520</v>
      </c>
      <c r="K1742" s="35">
        <f>ROUND((Reference!D$16*List!$H1742)+Reference!D$17,0)</f>
        <v>1821</v>
      </c>
      <c r="L1742" s="35">
        <f>ROUND((Reference!E$16*List!$H1742)+Reference!E$17,0)</f>
        <v>2251</v>
      </c>
      <c r="M1742" s="35">
        <f>ROUND((Reference!F$16*List!$H1742)+Reference!F$17,0)</f>
        <v>2345</v>
      </c>
      <c r="N1742" s="35">
        <f>ROUND((Reference!G$16*List!$H1742)+Reference!G$17,0)</f>
        <v>2654</v>
      </c>
      <c r="O1742" s="35">
        <f>ROUND((Reference!H$16*List!$H1742)+Reference!H$17,0)</f>
        <v>2756</v>
      </c>
      <c r="P1742" s="35">
        <f>ROUND((Reference!I$16*List!$H1742)+Reference!I$17,0)</f>
        <v>2864</v>
      </c>
      <c r="Q1742" s="35">
        <f>ROUND((Reference!J$16*List!$H1742)+Reference!J$17,0)</f>
        <v>3317</v>
      </c>
      <c r="R1742" s="35">
        <f>ROUND((Reference!K$16*List!$H1742)+Reference!K$17,0)</f>
        <v>3422</v>
      </c>
      <c r="S1742" s="35">
        <f>ROUND((Reference!L$16*List!$H1742)+Reference!L$17,0)</f>
        <v>3692</v>
      </c>
      <c r="T1742" s="35">
        <f>ROUND((Reference!M$16*List!$H1742)+Reference!M$17,0)</f>
        <v>4409</v>
      </c>
      <c r="U1742" s="35">
        <f>ROUND((Reference!N$16*List!$H1742)+Reference!N$17,0)</f>
        <v>17791</v>
      </c>
      <c r="V1742" s="36">
        <f>ROUND((Reference!O$16*List!$H1742)+Reference!O$17,0)</f>
        <v>661</v>
      </c>
      <c r="W1742" s="36">
        <f>ROUND((Reference!P$16*List!$H1742)+Reference!P$17,0)</f>
        <v>932</v>
      </c>
      <c r="X1742" s="36">
        <f>ROUND((Reference!Q$16*List!$H1742)+Reference!Q$17,0)</f>
        <v>466</v>
      </c>
      <c r="Y1742" s="37"/>
      <c r="Z1742" s="4" t="str">
        <f t="shared" si="53"/>
        <v>JEFFERSON, Nebraska</v>
      </c>
      <c r="AA1742" s="50" t="s">
        <v>206</v>
      </c>
      <c r="AB1742" s="38" t="s">
        <v>54</v>
      </c>
      <c r="AC1742" s="43" t="s">
        <v>4940</v>
      </c>
      <c r="AD1742" s="45"/>
      <c r="AE1742">
        <f t="shared" si="54"/>
        <v>0.87460000000000004</v>
      </c>
    </row>
    <row r="1743" spans="1:31" x14ac:dyDescent="0.35">
      <c r="A1743" s="28" t="s">
        <v>5056</v>
      </c>
      <c r="B1743" s="48" t="s">
        <v>5057</v>
      </c>
      <c r="C1743" s="49">
        <v>99928</v>
      </c>
      <c r="D1743" s="30" t="s">
        <v>164</v>
      </c>
      <c r="E1743" s="50" t="s">
        <v>637</v>
      </c>
      <c r="F1743" s="55" t="s">
        <v>4940</v>
      </c>
      <c r="G1743" s="33" t="s">
        <v>64</v>
      </c>
      <c r="H1743" s="52">
        <v>0.87460000000000004</v>
      </c>
      <c r="I1743" s="35">
        <f>ROUND((Reference!B$16*List!$H1743)+Reference!B$17,0)</f>
        <v>1019</v>
      </c>
      <c r="J1743" s="35">
        <f>ROUND((Reference!C$16*List!$H1743)+Reference!C$17,0)</f>
        <v>1520</v>
      </c>
      <c r="K1743" s="35">
        <f>ROUND((Reference!D$16*List!$H1743)+Reference!D$17,0)</f>
        <v>1821</v>
      </c>
      <c r="L1743" s="35">
        <f>ROUND((Reference!E$16*List!$H1743)+Reference!E$17,0)</f>
        <v>2251</v>
      </c>
      <c r="M1743" s="35">
        <f>ROUND((Reference!F$16*List!$H1743)+Reference!F$17,0)</f>
        <v>2345</v>
      </c>
      <c r="N1743" s="35">
        <f>ROUND((Reference!G$16*List!$H1743)+Reference!G$17,0)</f>
        <v>2654</v>
      </c>
      <c r="O1743" s="35">
        <f>ROUND((Reference!H$16*List!$H1743)+Reference!H$17,0)</f>
        <v>2756</v>
      </c>
      <c r="P1743" s="35">
        <f>ROUND((Reference!I$16*List!$H1743)+Reference!I$17,0)</f>
        <v>2864</v>
      </c>
      <c r="Q1743" s="35">
        <f>ROUND((Reference!J$16*List!$H1743)+Reference!J$17,0)</f>
        <v>3317</v>
      </c>
      <c r="R1743" s="35">
        <f>ROUND((Reference!K$16*List!$H1743)+Reference!K$17,0)</f>
        <v>3422</v>
      </c>
      <c r="S1743" s="35">
        <f>ROUND((Reference!L$16*List!$H1743)+Reference!L$17,0)</f>
        <v>3692</v>
      </c>
      <c r="T1743" s="35">
        <f>ROUND((Reference!M$16*List!$H1743)+Reference!M$17,0)</f>
        <v>4409</v>
      </c>
      <c r="U1743" s="35">
        <f>ROUND((Reference!N$16*List!$H1743)+Reference!N$17,0)</f>
        <v>17791</v>
      </c>
      <c r="V1743" s="36">
        <f>ROUND((Reference!O$16*List!$H1743)+Reference!O$17,0)</f>
        <v>661</v>
      </c>
      <c r="W1743" s="36">
        <f>ROUND((Reference!P$16*List!$H1743)+Reference!P$17,0)</f>
        <v>932</v>
      </c>
      <c r="X1743" s="36">
        <f>ROUND((Reference!Q$16*List!$H1743)+Reference!Q$17,0)</f>
        <v>466</v>
      </c>
      <c r="Y1743" s="37"/>
      <c r="Z1743" s="4" t="str">
        <f t="shared" ref="Z1743:Z1806" si="55">CONCATENATE(AA1743, AB1743, AC1743)</f>
        <v>JOHNSON, Nebraska</v>
      </c>
      <c r="AA1743" s="50" t="s">
        <v>637</v>
      </c>
      <c r="AB1743" s="38" t="s">
        <v>54</v>
      </c>
      <c r="AC1743" s="43" t="s">
        <v>4940</v>
      </c>
      <c r="AD1743" s="45"/>
      <c r="AE1743">
        <f t="shared" ref="AE1743:AE1806" si="56">IFERROR(INDEX($AH:$AH,MATCH($C1743,$AF:$AF,0)),"")</f>
        <v>0.87460000000000004</v>
      </c>
    </row>
    <row r="1744" spans="1:31" x14ac:dyDescent="0.35">
      <c r="A1744" s="28" t="s">
        <v>5058</v>
      </c>
      <c r="B1744" s="48" t="s">
        <v>5059</v>
      </c>
      <c r="C1744" s="49">
        <v>99928</v>
      </c>
      <c r="D1744" s="30" t="s">
        <v>164</v>
      </c>
      <c r="E1744" s="50" t="s">
        <v>5060</v>
      </c>
      <c r="F1744" s="55" t="s">
        <v>4940</v>
      </c>
      <c r="G1744" s="33" t="s">
        <v>64</v>
      </c>
      <c r="H1744" s="52">
        <v>0.87460000000000004</v>
      </c>
      <c r="I1744" s="35">
        <f>ROUND((Reference!B$16*List!$H1744)+Reference!B$17,0)</f>
        <v>1019</v>
      </c>
      <c r="J1744" s="35">
        <f>ROUND((Reference!C$16*List!$H1744)+Reference!C$17,0)</f>
        <v>1520</v>
      </c>
      <c r="K1744" s="35">
        <f>ROUND((Reference!D$16*List!$H1744)+Reference!D$17,0)</f>
        <v>1821</v>
      </c>
      <c r="L1744" s="35">
        <f>ROUND((Reference!E$16*List!$H1744)+Reference!E$17,0)</f>
        <v>2251</v>
      </c>
      <c r="M1744" s="35">
        <f>ROUND((Reference!F$16*List!$H1744)+Reference!F$17,0)</f>
        <v>2345</v>
      </c>
      <c r="N1744" s="35">
        <f>ROUND((Reference!G$16*List!$H1744)+Reference!G$17,0)</f>
        <v>2654</v>
      </c>
      <c r="O1744" s="35">
        <f>ROUND((Reference!H$16*List!$H1744)+Reference!H$17,0)</f>
        <v>2756</v>
      </c>
      <c r="P1744" s="35">
        <f>ROUND((Reference!I$16*List!$H1744)+Reference!I$17,0)</f>
        <v>2864</v>
      </c>
      <c r="Q1744" s="35">
        <f>ROUND((Reference!J$16*List!$H1744)+Reference!J$17,0)</f>
        <v>3317</v>
      </c>
      <c r="R1744" s="35">
        <f>ROUND((Reference!K$16*List!$H1744)+Reference!K$17,0)</f>
        <v>3422</v>
      </c>
      <c r="S1744" s="35">
        <f>ROUND((Reference!L$16*List!$H1744)+Reference!L$17,0)</f>
        <v>3692</v>
      </c>
      <c r="T1744" s="35">
        <f>ROUND((Reference!M$16*List!$H1744)+Reference!M$17,0)</f>
        <v>4409</v>
      </c>
      <c r="U1744" s="35">
        <f>ROUND((Reference!N$16*List!$H1744)+Reference!N$17,0)</f>
        <v>17791</v>
      </c>
      <c r="V1744" s="36">
        <f>ROUND((Reference!O$16*List!$H1744)+Reference!O$17,0)</f>
        <v>661</v>
      </c>
      <c r="W1744" s="36">
        <f>ROUND((Reference!P$16*List!$H1744)+Reference!P$17,0)</f>
        <v>932</v>
      </c>
      <c r="X1744" s="36">
        <f>ROUND((Reference!Q$16*List!$H1744)+Reference!Q$17,0)</f>
        <v>466</v>
      </c>
      <c r="Y1744" s="37"/>
      <c r="Z1744" s="4" t="str">
        <f t="shared" si="55"/>
        <v>KEARNEY, Nebraska</v>
      </c>
      <c r="AA1744" s="50" t="s">
        <v>5060</v>
      </c>
      <c r="AB1744" s="38" t="s">
        <v>54</v>
      </c>
      <c r="AC1744" s="43" t="s">
        <v>4940</v>
      </c>
      <c r="AD1744" s="45"/>
      <c r="AE1744">
        <f t="shared" si="56"/>
        <v>0.87460000000000004</v>
      </c>
    </row>
    <row r="1745" spans="1:31" x14ac:dyDescent="0.35">
      <c r="A1745" s="28" t="s">
        <v>5061</v>
      </c>
      <c r="B1745" s="48" t="s">
        <v>5062</v>
      </c>
      <c r="C1745" s="51">
        <v>99928</v>
      </c>
      <c r="D1745" s="30" t="s">
        <v>164</v>
      </c>
      <c r="E1745" s="38" t="s">
        <v>5063</v>
      </c>
      <c r="F1745" s="55" t="s">
        <v>4940</v>
      </c>
      <c r="G1745" s="33" t="s">
        <v>64</v>
      </c>
      <c r="H1745" s="34">
        <v>0.87460000000000004</v>
      </c>
      <c r="I1745" s="35">
        <f>ROUND((Reference!B$16*List!$H1745)+Reference!B$17,0)</f>
        <v>1019</v>
      </c>
      <c r="J1745" s="35">
        <f>ROUND((Reference!C$16*List!$H1745)+Reference!C$17,0)</f>
        <v>1520</v>
      </c>
      <c r="K1745" s="35">
        <f>ROUND((Reference!D$16*List!$H1745)+Reference!D$17,0)</f>
        <v>1821</v>
      </c>
      <c r="L1745" s="35">
        <f>ROUND((Reference!E$16*List!$H1745)+Reference!E$17,0)</f>
        <v>2251</v>
      </c>
      <c r="M1745" s="35">
        <f>ROUND((Reference!F$16*List!$H1745)+Reference!F$17,0)</f>
        <v>2345</v>
      </c>
      <c r="N1745" s="35">
        <f>ROUND((Reference!G$16*List!$H1745)+Reference!G$17,0)</f>
        <v>2654</v>
      </c>
      <c r="O1745" s="35">
        <f>ROUND((Reference!H$16*List!$H1745)+Reference!H$17,0)</f>
        <v>2756</v>
      </c>
      <c r="P1745" s="35">
        <f>ROUND((Reference!I$16*List!$H1745)+Reference!I$17,0)</f>
        <v>2864</v>
      </c>
      <c r="Q1745" s="35">
        <f>ROUND((Reference!J$16*List!$H1745)+Reference!J$17,0)</f>
        <v>3317</v>
      </c>
      <c r="R1745" s="35">
        <f>ROUND((Reference!K$16*List!$H1745)+Reference!K$17,0)</f>
        <v>3422</v>
      </c>
      <c r="S1745" s="35">
        <f>ROUND((Reference!L$16*List!$H1745)+Reference!L$17,0)</f>
        <v>3692</v>
      </c>
      <c r="T1745" s="35">
        <f>ROUND((Reference!M$16*List!$H1745)+Reference!M$17,0)</f>
        <v>4409</v>
      </c>
      <c r="U1745" s="35">
        <f>ROUND((Reference!N$16*List!$H1745)+Reference!N$17,0)</f>
        <v>17791</v>
      </c>
      <c r="V1745" s="36">
        <f>ROUND((Reference!O$16*List!$H1745)+Reference!O$17,0)</f>
        <v>661</v>
      </c>
      <c r="W1745" s="36">
        <f>ROUND((Reference!P$16*List!$H1745)+Reference!P$17,0)</f>
        <v>932</v>
      </c>
      <c r="X1745" s="36">
        <f>ROUND((Reference!Q$16*List!$H1745)+Reference!Q$17,0)</f>
        <v>466</v>
      </c>
      <c r="Y1745" s="37"/>
      <c r="Z1745" s="4" t="str">
        <f t="shared" si="55"/>
        <v>KEITH, Nebraska</v>
      </c>
      <c r="AA1745" s="38" t="s">
        <v>5063</v>
      </c>
      <c r="AB1745" s="38" t="s">
        <v>54</v>
      </c>
      <c r="AC1745" s="32" t="s">
        <v>4940</v>
      </c>
      <c r="AD1745" s="39"/>
      <c r="AE1745">
        <f t="shared" si="56"/>
        <v>0.87460000000000004</v>
      </c>
    </row>
    <row r="1746" spans="1:31" x14ac:dyDescent="0.35">
      <c r="A1746" s="28" t="s">
        <v>5064</v>
      </c>
      <c r="B1746" s="48" t="s">
        <v>5065</v>
      </c>
      <c r="C1746" s="51">
        <v>99928</v>
      </c>
      <c r="D1746" s="30" t="s">
        <v>164</v>
      </c>
      <c r="E1746" s="38" t="s">
        <v>5066</v>
      </c>
      <c r="F1746" s="55" t="s">
        <v>4940</v>
      </c>
      <c r="G1746" s="33" t="s">
        <v>64</v>
      </c>
      <c r="H1746" s="52">
        <v>0.87460000000000004</v>
      </c>
      <c r="I1746" s="35">
        <f>ROUND((Reference!B$16*List!$H1746)+Reference!B$17,0)</f>
        <v>1019</v>
      </c>
      <c r="J1746" s="35">
        <f>ROUND((Reference!C$16*List!$H1746)+Reference!C$17,0)</f>
        <v>1520</v>
      </c>
      <c r="K1746" s="35">
        <f>ROUND((Reference!D$16*List!$H1746)+Reference!D$17,0)</f>
        <v>1821</v>
      </c>
      <c r="L1746" s="35">
        <f>ROUND((Reference!E$16*List!$H1746)+Reference!E$17,0)</f>
        <v>2251</v>
      </c>
      <c r="M1746" s="35">
        <f>ROUND((Reference!F$16*List!$H1746)+Reference!F$17,0)</f>
        <v>2345</v>
      </c>
      <c r="N1746" s="35">
        <f>ROUND((Reference!G$16*List!$H1746)+Reference!G$17,0)</f>
        <v>2654</v>
      </c>
      <c r="O1746" s="35">
        <f>ROUND((Reference!H$16*List!$H1746)+Reference!H$17,0)</f>
        <v>2756</v>
      </c>
      <c r="P1746" s="35">
        <f>ROUND((Reference!I$16*List!$H1746)+Reference!I$17,0)</f>
        <v>2864</v>
      </c>
      <c r="Q1746" s="35">
        <f>ROUND((Reference!J$16*List!$H1746)+Reference!J$17,0)</f>
        <v>3317</v>
      </c>
      <c r="R1746" s="35">
        <f>ROUND((Reference!K$16*List!$H1746)+Reference!K$17,0)</f>
        <v>3422</v>
      </c>
      <c r="S1746" s="35">
        <f>ROUND((Reference!L$16*List!$H1746)+Reference!L$17,0)</f>
        <v>3692</v>
      </c>
      <c r="T1746" s="35">
        <f>ROUND((Reference!M$16*List!$H1746)+Reference!M$17,0)</f>
        <v>4409</v>
      </c>
      <c r="U1746" s="35">
        <f>ROUND((Reference!N$16*List!$H1746)+Reference!N$17,0)</f>
        <v>17791</v>
      </c>
      <c r="V1746" s="36">
        <f>ROUND((Reference!O$16*List!$H1746)+Reference!O$17,0)</f>
        <v>661</v>
      </c>
      <c r="W1746" s="36">
        <f>ROUND((Reference!P$16*List!$H1746)+Reference!P$17,0)</f>
        <v>932</v>
      </c>
      <c r="X1746" s="36">
        <f>ROUND((Reference!Q$16*List!$H1746)+Reference!Q$17,0)</f>
        <v>466</v>
      </c>
      <c r="Y1746" s="37"/>
      <c r="Z1746" s="4" t="str">
        <f t="shared" si="55"/>
        <v>KEYA PAHA, Nebraska</v>
      </c>
      <c r="AA1746" s="50" t="s">
        <v>5066</v>
      </c>
      <c r="AB1746" s="38" t="s">
        <v>54</v>
      </c>
      <c r="AC1746" s="43" t="s">
        <v>4940</v>
      </c>
      <c r="AD1746" s="45"/>
      <c r="AE1746">
        <f t="shared" si="56"/>
        <v>0.87460000000000004</v>
      </c>
    </row>
    <row r="1747" spans="1:31" x14ac:dyDescent="0.35">
      <c r="A1747" s="28" t="s">
        <v>5067</v>
      </c>
      <c r="B1747" s="48" t="s">
        <v>5068</v>
      </c>
      <c r="C1747" s="49">
        <v>99928</v>
      </c>
      <c r="D1747" s="30" t="s">
        <v>164</v>
      </c>
      <c r="E1747" s="50" t="s">
        <v>5069</v>
      </c>
      <c r="F1747" s="55" t="s">
        <v>4940</v>
      </c>
      <c r="G1747" s="33" t="s">
        <v>64</v>
      </c>
      <c r="H1747" s="52">
        <v>0.87460000000000004</v>
      </c>
      <c r="I1747" s="35">
        <f>ROUND((Reference!B$16*List!$H1747)+Reference!B$17,0)</f>
        <v>1019</v>
      </c>
      <c r="J1747" s="35">
        <f>ROUND((Reference!C$16*List!$H1747)+Reference!C$17,0)</f>
        <v>1520</v>
      </c>
      <c r="K1747" s="35">
        <f>ROUND((Reference!D$16*List!$H1747)+Reference!D$17,0)</f>
        <v>1821</v>
      </c>
      <c r="L1747" s="35">
        <f>ROUND((Reference!E$16*List!$H1747)+Reference!E$17,0)</f>
        <v>2251</v>
      </c>
      <c r="M1747" s="35">
        <f>ROUND((Reference!F$16*List!$H1747)+Reference!F$17,0)</f>
        <v>2345</v>
      </c>
      <c r="N1747" s="35">
        <f>ROUND((Reference!G$16*List!$H1747)+Reference!G$17,0)</f>
        <v>2654</v>
      </c>
      <c r="O1747" s="35">
        <f>ROUND((Reference!H$16*List!$H1747)+Reference!H$17,0)</f>
        <v>2756</v>
      </c>
      <c r="P1747" s="35">
        <f>ROUND((Reference!I$16*List!$H1747)+Reference!I$17,0)</f>
        <v>2864</v>
      </c>
      <c r="Q1747" s="35">
        <f>ROUND((Reference!J$16*List!$H1747)+Reference!J$17,0)</f>
        <v>3317</v>
      </c>
      <c r="R1747" s="35">
        <f>ROUND((Reference!K$16*List!$H1747)+Reference!K$17,0)</f>
        <v>3422</v>
      </c>
      <c r="S1747" s="35">
        <f>ROUND((Reference!L$16*List!$H1747)+Reference!L$17,0)</f>
        <v>3692</v>
      </c>
      <c r="T1747" s="35">
        <f>ROUND((Reference!M$16*List!$H1747)+Reference!M$17,0)</f>
        <v>4409</v>
      </c>
      <c r="U1747" s="35">
        <f>ROUND((Reference!N$16*List!$H1747)+Reference!N$17,0)</f>
        <v>17791</v>
      </c>
      <c r="V1747" s="36">
        <f>ROUND((Reference!O$16*List!$H1747)+Reference!O$17,0)</f>
        <v>661</v>
      </c>
      <c r="W1747" s="36">
        <f>ROUND((Reference!P$16*List!$H1747)+Reference!P$17,0)</f>
        <v>932</v>
      </c>
      <c r="X1747" s="36">
        <f>ROUND((Reference!Q$16*List!$H1747)+Reference!Q$17,0)</f>
        <v>466</v>
      </c>
      <c r="Y1747" s="37"/>
      <c r="Z1747" s="4" t="str">
        <f t="shared" si="55"/>
        <v>KIMBALL, Nebraska</v>
      </c>
      <c r="AA1747" s="50" t="s">
        <v>5069</v>
      </c>
      <c r="AB1747" s="38" t="s">
        <v>54</v>
      </c>
      <c r="AC1747" s="43" t="s">
        <v>4940</v>
      </c>
      <c r="AD1747" s="45"/>
      <c r="AE1747">
        <f t="shared" si="56"/>
        <v>0.87460000000000004</v>
      </c>
    </row>
    <row r="1748" spans="1:31" x14ac:dyDescent="0.35">
      <c r="A1748" s="28" t="s">
        <v>5070</v>
      </c>
      <c r="B1748" s="48" t="s">
        <v>5071</v>
      </c>
      <c r="C1748" s="51">
        <v>99928</v>
      </c>
      <c r="D1748" s="30" t="s">
        <v>164</v>
      </c>
      <c r="E1748" s="38" t="s">
        <v>2330</v>
      </c>
      <c r="F1748" s="55" t="s">
        <v>4940</v>
      </c>
      <c r="G1748" s="33" t="s">
        <v>64</v>
      </c>
      <c r="H1748" s="52">
        <v>0.87460000000000004</v>
      </c>
      <c r="I1748" s="35">
        <f>ROUND((Reference!B$16*List!$H1748)+Reference!B$17,0)</f>
        <v>1019</v>
      </c>
      <c r="J1748" s="35">
        <f>ROUND((Reference!C$16*List!$H1748)+Reference!C$17,0)</f>
        <v>1520</v>
      </c>
      <c r="K1748" s="35">
        <f>ROUND((Reference!D$16*List!$H1748)+Reference!D$17,0)</f>
        <v>1821</v>
      </c>
      <c r="L1748" s="35">
        <f>ROUND((Reference!E$16*List!$H1748)+Reference!E$17,0)</f>
        <v>2251</v>
      </c>
      <c r="M1748" s="35">
        <f>ROUND((Reference!F$16*List!$H1748)+Reference!F$17,0)</f>
        <v>2345</v>
      </c>
      <c r="N1748" s="35">
        <f>ROUND((Reference!G$16*List!$H1748)+Reference!G$17,0)</f>
        <v>2654</v>
      </c>
      <c r="O1748" s="35">
        <f>ROUND((Reference!H$16*List!$H1748)+Reference!H$17,0)</f>
        <v>2756</v>
      </c>
      <c r="P1748" s="35">
        <f>ROUND((Reference!I$16*List!$H1748)+Reference!I$17,0)</f>
        <v>2864</v>
      </c>
      <c r="Q1748" s="35">
        <f>ROUND((Reference!J$16*List!$H1748)+Reference!J$17,0)</f>
        <v>3317</v>
      </c>
      <c r="R1748" s="35">
        <f>ROUND((Reference!K$16*List!$H1748)+Reference!K$17,0)</f>
        <v>3422</v>
      </c>
      <c r="S1748" s="35">
        <f>ROUND((Reference!L$16*List!$H1748)+Reference!L$17,0)</f>
        <v>3692</v>
      </c>
      <c r="T1748" s="35">
        <f>ROUND((Reference!M$16*List!$H1748)+Reference!M$17,0)</f>
        <v>4409</v>
      </c>
      <c r="U1748" s="35">
        <f>ROUND((Reference!N$16*List!$H1748)+Reference!N$17,0)</f>
        <v>17791</v>
      </c>
      <c r="V1748" s="36">
        <f>ROUND((Reference!O$16*List!$H1748)+Reference!O$17,0)</f>
        <v>661</v>
      </c>
      <c r="W1748" s="36">
        <f>ROUND((Reference!P$16*List!$H1748)+Reference!P$17,0)</f>
        <v>932</v>
      </c>
      <c r="X1748" s="36">
        <f>ROUND((Reference!Q$16*List!$H1748)+Reference!Q$17,0)</f>
        <v>466</v>
      </c>
      <c r="Y1748" s="37"/>
      <c r="Z1748" s="4" t="str">
        <f t="shared" si="55"/>
        <v>KNOX, Nebraska</v>
      </c>
      <c r="AA1748" s="50" t="s">
        <v>2330</v>
      </c>
      <c r="AB1748" s="38" t="s">
        <v>54</v>
      </c>
      <c r="AC1748" s="43" t="s">
        <v>4940</v>
      </c>
      <c r="AD1748" s="45"/>
      <c r="AE1748">
        <f t="shared" si="56"/>
        <v>0.87460000000000004</v>
      </c>
    </row>
    <row r="1749" spans="1:31" x14ac:dyDescent="0.35">
      <c r="A1749" s="28" t="s">
        <v>5072</v>
      </c>
      <c r="B1749" s="48" t="s">
        <v>5073</v>
      </c>
      <c r="C1749" s="49">
        <v>30700</v>
      </c>
      <c r="D1749" s="30" t="s">
        <v>1118</v>
      </c>
      <c r="E1749" s="50" t="s">
        <v>5074</v>
      </c>
      <c r="F1749" s="54" t="s">
        <v>4940</v>
      </c>
      <c r="G1749" s="33" t="s">
        <v>53</v>
      </c>
      <c r="H1749" s="52">
        <v>0.95310000000000006</v>
      </c>
      <c r="I1749" s="35">
        <f>ROUND((Reference!B$16*List!$H1749)+Reference!B$17,0)</f>
        <v>1086</v>
      </c>
      <c r="J1749" s="35">
        <f>ROUND((Reference!C$16*List!$H1749)+Reference!C$17,0)</f>
        <v>1620</v>
      </c>
      <c r="K1749" s="35">
        <f>ROUND((Reference!D$16*List!$H1749)+Reference!D$17,0)</f>
        <v>1941</v>
      </c>
      <c r="L1749" s="35">
        <f>ROUND((Reference!E$16*List!$H1749)+Reference!E$17,0)</f>
        <v>2399</v>
      </c>
      <c r="M1749" s="35">
        <f>ROUND((Reference!F$16*List!$H1749)+Reference!F$17,0)</f>
        <v>2500</v>
      </c>
      <c r="N1749" s="35">
        <f>ROUND((Reference!G$16*List!$H1749)+Reference!G$17,0)</f>
        <v>2830</v>
      </c>
      <c r="O1749" s="35">
        <f>ROUND((Reference!H$16*List!$H1749)+Reference!H$17,0)</f>
        <v>2938</v>
      </c>
      <c r="P1749" s="35">
        <f>ROUND((Reference!I$16*List!$H1749)+Reference!I$17,0)</f>
        <v>3053</v>
      </c>
      <c r="Q1749" s="35">
        <f>ROUND((Reference!J$16*List!$H1749)+Reference!J$17,0)</f>
        <v>3536</v>
      </c>
      <c r="R1749" s="35">
        <f>ROUND((Reference!K$16*List!$H1749)+Reference!K$17,0)</f>
        <v>3647</v>
      </c>
      <c r="S1749" s="35">
        <f>ROUND((Reference!L$16*List!$H1749)+Reference!L$17,0)</f>
        <v>3936</v>
      </c>
      <c r="T1749" s="35">
        <f>ROUND((Reference!M$16*List!$H1749)+Reference!M$17,0)</f>
        <v>4700</v>
      </c>
      <c r="U1749" s="35">
        <f>ROUND((Reference!N$16*List!$H1749)+Reference!N$17,0)</f>
        <v>18965</v>
      </c>
      <c r="V1749" s="36">
        <f>ROUND((Reference!O$16*List!$H1749)+Reference!O$17,0)</f>
        <v>705</v>
      </c>
      <c r="W1749" s="36">
        <f>ROUND((Reference!P$16*List!$H1749)+Reference!P$17,0)</f>
        <v>993</v>
      </c>
      <c r="X1749" s="36">
        <f>ROUND((Reference!Q$16*List!$H1749)+Reference!Q$17,0)</f>
        <v>497</v>
      </c>
      <c r="Y1749" s="37"/>
      <c r="Z1749" s="4" t="str">
        <f t="shared" si="55"/>
        <v>LANCASTER, Nebraska</v>
      </c>
      <c r="AA1749" s="50" t="s">
        <v>5074</v>
      </c>
      <c r="AB1749" s="38" t="s">
        <v>54</v>
      </c>
      <c r="AC1749" s="43" t="s">
        <v>4940</v>
      </c>
      <c r="AD1749" s="45"/>
      <c r="AE1749">
        <f t="shared" si="56"/>
        <v>0.95310000000000006</v>
      </c>
    </row>
    <row r="1750" spans="1:31" x14ac:dyDescent="0.35">
      <c r="A1750" s="28" t="s">
        <v>5075</v>
      </c>
      <c r="B1750" s="48" t="s">
        <v>5076</v>
      </c>
      <c r="C1750" s="49">
        <v>99928</v>
      </c>
      <c r="D1750" s="30" t="s">
        <v>164</v>
      </c>
      <c r="E1750" s="50" t="s">
        <v>650</v>
      </c>
      <c r="F1750" s="55" t="s">
        <v>4940</v>
      </c>
      <c r="G1750" s="33" t="s">
        <v>64</v>
      </c>
      <c r="H1750" s="52">
        <v>0.87460000000000004</v>
      </c>
      <c r="I1750" s="35">
        <f>ROUND((Reference!B$16*List!$H1750)+Reference!B$17,0)</f>
        <v>1019</v>
      </c>
      <c r="J1750" s="35">
        <f>ROUND((Reference!C$16*List!$H1750)+Reference!C$17,0)</f>
        <v>1520</v>
      </c>
      <c r="K1750" s="35">
        <f>ROUND((Reference!D$16*List!$H1750)+Reference!D$17,0)</f>
        <v>1821</v>
      </c>
      <c r="L1750" s="35">
        <f>ROUND((Reference!E$16*List!$H1750)+Reference!E$17,0)</f>
        <v>2251</v>
      </c>
      <c r="M1750" s="35">
        <f>ROUND((Reference!F$16*List!$H1750)+Reference!F$17,0)</f>
        <v>2345</v>
      </c>
      <c r="N1750" s="35">
        <f>ROUND((Reference!G$16*List!$H1750)+Reference!G$17,0)</f>
        <v>2654</v>
      </c>
      <c r="O1750" s="35">
        <f>ROUND((Reference!H$16*List!$H1750)+Reference!H$17,0)</f>
        <v>2756</v>
      </c>
      <c r="P1750" s="35">
        <f>ROUND((Reference!I$16*List!$H1750)+Reference!I$17,0)</f>
        <v>2864</v>
      </c>
      <c r="Q1750" s="35">
        <f>ROUND((Reference!J$16*List!$H1750)+Reference!J$17,0)</f>
        <v>3317</v>
      </c>
      <c r="R1750" s="35">
        <f>ROUND((Reference!K$16*List!$H1750)+Reference!K$17,0)</f>
        <v>3422</v>
      </c>
      <c r="S1750" s="35">
        <f>ROUND((Reference!L$16*List!$H1750)+Reference!L$17,0)</f>
        <v>3692</v>
      </c>
      <c r="T1750" s="35">
        <f>ROUND((Reference!M$16*List!$H1750)+Reference!M$17,0)</f>
        <v>4409</v>
      </c>
      <c r="U1750" s="35">
        <f>ROUND((Reference!N$16*List!$H1750)+Reference!N$17,0)</f>
        <v>17791</v>
      </c>
      <c r="V1750" s="36">
        <f>ROUND((Reference!O$16*List!$H1750)+Reference!O$17,0)</f>
        <v>661</v>
      </c>
      <c r="W1750" s="36">
        <f>ROUND((Reference!P$16*List!$H1750)+Reference!P$17,0)</f>
        <v>932</v>
      </c>
      <c r="X1750" s="36">
        <f>ROUND((Reference!Q$16*List!$H1750)+Reference!Q$17,0)</f>
        <v>466</v>
      </c>
      <c r="Y1750" s="37"/>
      <c r="Z1750" s="4" t="str">
        <f t="shared" si="55"/>
        <v>LINCOLN, Nebraska</v>
      </c>
      <c r="AA1750" s="50" t="s">
        <v>650</v>
      </c>
      <c r="AB1750" s="38" t="s">
        <v>54</v>
      </c>
      <c r="AC1750" s="43" t="s">
        <v>4940</v>
      </c>
      <c r="AD1750" s="45"/>
      <c r="AE1750">
        <f t="shared" si="56"/>
        <v>0.87460000000000004</v>
      </c>
    </row>
    <row r="1751" spans="1:31" x14ac:dyDescent="0.35">
      <c r="A1751" s="28" t="s">
        <v>5077</v>
      </c>
      <c r="B1751" s="48" t="s">
        <v>5078</v>
      </c>
      <c r="C1751" s="49">
        <v>99928</v>
      </c>
      <c r="D1751" s="30" t="s">
        <v>164</v>
      </c>
      <c r="E1751" s="50" t="s">
        <v>659</v>
      </c>
      <c r="F1751" s="55" t="s">
        <v>4940</v>
      </c>
      <c r="G1751" s="33" t="s">
        <v>64</v>
      </c>
      <c r="H1751" s="34">
        <v>0.87460000000000004</v>
      </c>
      <c r="I1751" s="35">
        <f>ROUND((Reference!B$16*List!$H1751)+Reference!B$17,0)</f>
        <v>1019</v>
      </c>
      <c r="J1751" s="35">
        <f>ROUND((Reference!C$16*List!$H1751)+Reference!C$17,0)</f>
        <v>1520</v>
      </c>
      <c r="K1751" s="35">
        <f>ROUND((Reference!D$16*List!$H1751)+Reference!D$17,0)</f>
        <v>1821</v>
      </c>
      <c r="L1751" s="35">
        <f>ROUND((Reference!E$16*List!$H1751)+Reference!E$17,0)</f>
        <v>2251</v>
      </c>
      <c r="M1751" s="35">
        <f>ROUND((Reference!F$16*List!$H1751)+Reference!F$17,0)</f>
        <v>2345</v>
      </c>
      <c r="N1751" s="35">
        <f>ROUND((Reference!G$16*List!$H1751)+Reference!G$17,0)</f>
        <v>2654</v>
      </c>
      <c r="O1751" s="35">
        <f>ROUND((Reference!H$16*List!$H1751)+Reference!H$17,0)</f>
        <v>2756</v>
      </c>
      <c r="P1751" s="35">
        <f>ROUND((Reference!I$16*List!$H1751)+Reference!I$17,0)</f>
        <v>2864</v>
      </c>
      <c r="Q1751" s="35">
        <f>ROUND((Reference!J$16*List!$H1751)+Reference!J$17,0)</f>
        <v>3317</v>
      </c>
      <c r="R1751" s="35">
        <f>ROUND((Reference!K$16*List!$H1751)+Reference!K$17,0)</f>
        <v>3422</v>
      </c>
      <c r="S1751" s="35">
        <f>ROUND((Reference!L$16*List!$H1751)+Reference!L$17,0)</f>
        <v>3692</v>
      </c>
      <c r="T1751" s="35">
        <f>ROUND((Reference!M$16*List!$H1751)+Reference!M$17,0)</f>
        <v>4409</v>
      </c>
      <c r="U1751" s="35">
        <f>ROUND((Reference!N$16*List!$H1751)+Reference!N$17,0)</f>
        <v>17791</v>
      </c>
      <c r="V1751" s="36">
        <f>ROUND((Reference!O$16*List!$H1751)+Reference!O$17,0)</f>
        <v>661</v>
      </c>
      <c r="W1751" s="36">
        <f>ROUND((Reference!P$16*List!$H1751)+Reference!P$17,0)</f>
        <v>932</v>
      </c>
      <c r="X1751" s="36">
        <f>ROUND((Reference!Q$16*List!$H1751)+Reference!Q$17,0)</f>
        <v>466</v>
      </c>
      <c r="Y1751" s="37"/>
      <c r="Z1751" s="4" t="str">
        <f t="shared" si="55"/>
        <v>LOGAN, Nebraska</v>
      </c>
      <c r="AA1751" s="38" t="s">
        <v>659</v>
      </c>
      <c r="AB1751" s="38" t="s">
        <v>54</v>
      </c>
      <c r="AC1751" s="32" t="s">
        <v>4940</v>
      </c>
      <c r="AD1751" s="39"/>
      <c r="AE1751">
        <f t="shared" si="56"/>
        <v>0.87460000000000004</v>
      </c>
    </row>
    <row r="1752" spans="1:31" x14ac:dyDescent="0.35">
      <c r="A1752" s="28" t="s">
        <v>5079</v>
      </c>
      <c r="B1752" s="48" t="s">
        <v>5080</v>
      </c>
      <c r="C1752" s="49">
        <v>99928</v>
      </c>
      <c r="D1752" s="30" t="s">
        <v>164</v>
      </c>
      <c r="E1752" s="50" t="s">
        <v>5081</v>
      </c>
      <c r="F1752" s="55" t="s">
        <v>4940</v>
      </c>
      <c r="G1752" s="33" t="s">
        <v>64</v>
      </c>
      <c r="H1752" s="52">
        <v>0.87460000000000004</v>
      </c>
      <c r="I1752" s="35">
        <f>ROUND((Reference!B$16*List!$H1752)+Reference!B$17,0)</f>
        <v>1019</v>
      </c>
      <c r="J1752" s="35">
        <f>ROUND((Reference!C$16*List!$H1752)+Reference!C$17,0)</f>
        <v>1520</v>
      </c>
      <c r="K1752" s="35">
        <f>ROUND((Reference!D$16*List!$H1752)+Reference!D$17,0)</f>
        <v>1821</v>
      </c>
      <c r="L1752" s="35">
        <f>ROUND((Reference!E$16*List!$H1752)+Reference!E$17,0)</f>
        <v>2251</v>
      </c>
      <c r="M1752" s="35">
        <f>ROUND((Reference!F$16*List!$H1752)+Reference!F$17,0)</f>
        <v>2345</v>
      </c>
      <c r="N1752" s="35">
        <f>ROUND((Reference!G$16*List!$H1752)+Reference!G$17,0)</f>
        <v>2654</v>
      </c>
      <c r="O1752" s="35">
        <f>ROUND((Reference!H$16*List!$H1752)+Reference!H$17,0)</f>
        <v>2756</v>
      </c>
      <c r="P1752" s="35">
        <f>ROUND((Reference!I$16*List!$H1752)+Reference!I$17,0)</f>
        <v>2864</v>
      </c>
      <c r="Q1752" s="35">
        <f>ROUND((Reference!J$16*List!$H1752)+Reference!J$17,0)</f>
        <v>3317</v>
      </c>
      <c r="R1752" s="35">
        <f>ROUND((Reference!K$16*List!$H1752)+Reference!K$17,0)</f>
        <v>3422</v>
      </c>
      <c r="S1752" s="35">
        <f>ROUND((Reference!L$16*List!$H1752)+Reference!L$17,0)</f>
        <v>3692</v>
      </c>
      <c r="T1752" s="35">
        <f>ROUND((Reference!M$16*List!$H1752)+Reference!M$17,0)</f>
        <v>4409</v>
      </c>
      <c r="U1752" s="35">
        <f>ROUND((Reference!N$16*List!$H1752)+Reference!N$17,0)</f>
        <v>17791</v>
      </c>
      <c r="V1752" s="36">
        <f>ROUND((Reference!O$16*List!$H1752)+Reference!O$17,0)</f>
        <v>661</v>
      </c>
      <c r="W1752" s="36">
        <f>ROUND((Reference!P$16*List!$H1752)+Reference!P$17,0)</f>
        <v>932</v>
      </c>
      <c r="X1752" s="36">
        <f>ROUND((Reference!Q$16*List!$H1752)+Reference!Q$17,0)</f>
        <v>466</v>
      </c>
      <c r="Y1752" s="37"/>
      <c r="Z1752" s="4" t="str">
        <f t="shared" si="55"/>
        <v>LOUP, Nebraska</v>
      </c>
      <c r="AA1752" s="50" t="s">
        <v>5081</v>
      </c>
      <c r="AB1752" s="38" t="s">
        <v>54</v>
      </c>
      <c r="AC1752" s="43" t="s">
        <v>4940</v>
      </c>
      <c r="AD1752" s="45"/>
      <c r="AE1752">
        <f t="shared" si="56"/>
        <v>0.87460000000000004</v>
      </c>
    </row>
    <row r="1753" spans="1:31" x14ac:dyDescent="0.35">
      <c r="A1753" s="28" t="s">
        <v>5082</v>
      </c>
      <c r="B1753" s="48" t="s">
        <v>5083</v>
      </c>
      <c r="C1753" s="49">
        <v>99928</v>
      </c>
      <c r="D1753" s="30" t="s">
        <v>164</v>
      </c>
      <c r="E1753" s="50" t="s">
        <v>5084</v>
      </c>
      <c r="F1753" s="55" t="s">
        <v>4940</v>
      </c>
      <c r="G1753" s="33" t="s">
        <v>64</v>
      </c>
      <c r="H1753" s="52">
        <v>0.87460000000000004</v>
      </c>
      <c r="I1753" s="35">
        <f>ROUND((Reference!B$16*List!$H1753)+Reference!B$17,0)</f>
        <v>1019</v>
      </c>
      <c r="J1753" s="35">
        <f>ROUND((Reference!C$16*List!$H1753)+Reference!C$17,0)</f>
        <v>1520</v>
      </c>
      <c r="K1753" s="35">
        <f>ROUND((Reference!D$16*List!$H1753)+Reference!D$17,0)</f>
        <v>1821</v>
      </c>
      <c r="L1753" s="35">
        <f>ROUND((Reference!E$16*List!$H1753)+Reference!E$17,0)</f>
        <v>2251</v>
      </c>
      <c r="M1753" s="35">
        <f>ROUND((Reference!F$16*List!$H1753)+Reference!F$17,0)</f>
        <v>2345</v>
      </c>
      <c r="N1753" s="35">
        <f>ROUND((Reference!G$16*List!$H1753)+Reference!G$17,0)</f>
        <v>2654</v>
      </c>
      <c r="O1753" s="35">
        <f>ROUND((Reference!H$16*List!$H1753)+Reference!H$17,0)</f>
        <v>2756</v>
      </c>
      <c r="P1753" s="35">
        <f>ROUND((Reference!I$16*List!$H1753)+Reference!I$17,0)</f>
        <v>2864</v>
      </c>
      <c r="Q1753" s="35">
        <f>ROUND((Reference!J$16*List!$H1753)+Reference!J$17,0)</f>
        <v>3317</v>
      </c>
      <c r="R1753" s="35">
        <f>ROUND((Reference!K$16*List!$H1753)+Reference!K$17,0)</f>
        <v>3422</v>
      </c>
      <c r="S1753" s="35">
        <f>ROUND((Reference!L$16*List!$H1753)+Reference!L$17,0)</f>
        <v>3692</v>
      </c>
      <c r="T1753" s="35">
        <f>ROUND((Reference!M$16*List!$H1753)+Reference!M$17,0)</f>
        <v>4409</v>
      </c>
      <c r="U1753" s="35">
        <f>ROUND((Reference!N$16*List!$H1753)+Reference!N$17,0)</f>
        <v>17791</v>
      </c>
      <c r="V1753" s="36">
        <f>ROUND((Reference!O$16*List!$H1753)+Reference!O$17,0)</f>
        <v>661</v>
      </c>
      <c r="W1753" s="36">
        <f>ROUND((Reference!P$16*List!$H1753)+Reference!P$17,0)</f>
        <v>932</v>
      </c>
      <c r="X1753" s="36">
        <f>ROUND((Reference!Q$16*List!$H1753)+Reference!Q$17,0)</f>
        <v>466</v>
      </c>
      <c r="Y1753" s="37"/>
      <c r="Z1753" s="4" t="str">
        <f t="shared" si="55"/>
        <v>MC PHERSON, Nebraska</v>
      </c>
      <c r="AA1753" s="50" t="s">
        <v>5084</v>
      </c>
      <c r="AB1753" s="38" t="s">
        <v>54</v>
      </c>
      <c r="AC1753" s="43" t="s">
        <v>4940</v>
      </c>
      <c r="AD1753" s="45"/>
      <c r="AE1753">
        <f t="shared" si="56"/>
        <v>0.87460000000000004</v>
      </c>
    </row>
    <row r="1754" spans="1:31" x14ac:dyDescent="0.35">
      <c r="A1754" s="28" t="s">
        <v>5085</v>
      </c>
      <c r="B1754" s="48" t="s">
        <v>5086</v>
      </c>
      <c r="C1754" s="49">
        <v>99928</v>
      </c>
      <c r="D1754" s="30" t="s">
        <v>164</v>
      </c>
      <c r="E1754" s="50" t="s">
        <v>241</v>
      </c>
      <c r="F1754" s="55" t="s">
        <v>4940</v>
      </c>
      <c r="G1754" s="33" t="s">
        <v>64</v>
      </c>
      <c r="H1754" s="52">
        <v>0.87460000000000004</v>
      </c>
      <c r="I1754" s="35">
        <f>ROUND((Reference!B$16*List!$H1754)+Reference!B$17,0)</f>
        <v>1019</v>
      </c>
      <c r="J1754" s="35">
        <f>ROUND((Reference!C$16*List!$H1754)+Reference!C$17,0)</f>
        <v>1520</v>
      </c>
      <c r="K1754" s="35">
        <f>ROUND((Reference!D$16*List!$H1754)+Reference!D$17,0)</f>
        <v>1821</v>
      </c>
      <c r="L1754" s="35">
        <f>ROUND((Reference!E$16*List!$H1754)+Reference!E$17,0)</f>
        <v>2251</v>
      </c>
      <c r="M1754" s="35">
        <f>ROUND((Reference!F$16*List!$H1754)+Reference!F$17,0)</f>
        <v>2345</v>
      </c>
      <c r="N1754" s="35">
        <f>ROUND((Reference!G$16*List!$H1754)+Reference!G$17,0)</f>
        <v>2654</v>
      </c>
      <c r="O1754" s="35">
        <f>ROUND((Reference!H$16*List!$H1754)+Reference!H$17,0)</f>
        <v>2756</v>
      </c>
      <c r="P1754" s="35">
        <f>ROUND((Reference!I$16*List!$H1754)+Reference!I$17,0)</f>
        <v>2864</v>
      </c>
      <c r="Q1754" s="35">
        <f>ROUND((Reference!J$16*List!$H1754)+Reference!J$17,0)</f>
        <v>3317</v>
      </c>
      <c r="R1754" s="35">
        <f>ROUND((Reference!K$16*List!$H1754)+Reference!K$17,0)</f>
        <v>3422</v>
      </c>
      <c r="S1754" s="35">
        <f>ROUND((Reference!L$16*List!$H1754)+Reference!L$17,0)</f>
        <v>3692</v>
      </c>
      <c r="T1754" s="35">
        <f>ROUND((Reference!M$16*List!$H1754)+Reference!M$17,0)</f>
        <v>4409</v>
      </c>
      <c r="U1754" s="35">
        <f>ROUND((Reference!N$16*List!$H1754)+Reference!N$17,0)</f>
        <v>17791</v>
      </c>
      <c r="V1754" s="36">
        <f>ROUND((Reference!O$16*List!$H1754)+Reference!O$17,0)</f>
        <v>661</v>
      </c>
      <c r="W1754" s="36">
        <f>ROUND((Reference!P$16*List!$H1754)+Reference!P$17,0)</f>
        <v>932</v>
      </c>
      <c r="X1754" s="36">
        <f>ROUND((Reference!Q$16*List!$H1754)+Reference!Q$17,0)</f>
        <v>466</v>
      </c>
      <c r="Y1754" s="37"/>
      <c r="Z1754" s="4" t="str">
        <f t="shared" si="55"/>
        <v>MADISON, Nebraska</v>
      </c>
      <c r="AA1754" s="50" t="s">
        <v>241</v>
      </c>
      <c r="AB1754" s="38" t="s">
        <v>54</v>
      </c>
      <c r="AC1754" s="43" t="s">
        <v>4940</v>
      </c>
      <c r="AD1754" s="45"/>
      <c r="AE1754">
        <f t="shared" si="56"/>
        <v>0.87460000000000004</v>
      </c>
    </row>
    <row r="1755" spans="1:31" x14ac:dyDescent="0.35">
      <c r="A1755" s="28" t="s">
        <v>5087</v>
      </c>
      <c r="B1755" s="48" t="s">
        <v>5088</v>
      </c>
      <c r="C1755" s="49">
        <v>24260</v>
      </c>
      <c r="D1755" s="30" t="s">
        <v>817</v>
      </c>
      <c r="E1755" s="50" t="s">
        <v>5089</v>
      </c>
      <c r="F1755" s="54" t="s">
        <v>4940</v>
      </c>
      <c r="G1755" s="33" t="s">
        <v>53</v>
      </c>
      <c r="H1755" s="52">
        <v>0.92460000000000009</v>
      </c>
      <c r="I1755" s="35">
        <f>ROUND((Reference!B$16*List!$H1755)+Reference!B$17,0)</f>
        <v>1062</v>
      </c>
      <c r="J1755" s="35">
        <f>ROUND((Reference!C$16*List!$H1755)+Reference!C$17,0)</f>
        <v>1583</v>
      </c>
      <c r="K1755" s="35">
        <f>ROUND((Reference!D$16*List!$H1755)+Reference!D$17,0)</f>
        <v>1897</v>
      </c>
      <c r="L1755" s="35">
        <f>ROUND((Reference!E$16*List!$H1755)+Reference!E$17,0)</f>
        <v>2345</v>
      </c>
      <c r="M1755" s="35">
        <f>ROUND((Reference!F$16*List!$H1755)+Reference!F$17,0)</f>
        <v>2443</v>
      </c>
      <c r="N1755" s="35">
        <f>ROUND((Reference!G$16*List!$H1755)+Reference!G$17,0)</f>
        <v>2766</v>
      </c>
      <c r="O1755" s="35">
        <f>ROUND((Reference!H$16*List!$H1755)+Reference!H$17,0)</f>
        <v>2872</v>
      </c>
      <c r="P1755" s="35">
        <f>ROUND((Reference!I$16*List!$H1755)+Reference!I$17,0)</f>
        <v>2985</v>
      </c>
      <c r="Q1755" s="35">
        <f>ROUND((Reference!J$16*List!$H1755)+Reference!J$17,0)</f>
        <v>3456</v>
      </c>
      <c r="R1755" s="35">
        <f>ROUND((Reference!K$16*List!$H1755)+Reference!K$17,0)</f>
        <v>3565</v>
      </c>
      <c r="S1755" s="35">
        <f>ROUND((Reference!L$16*List!$H1755)+Reference!L$17,0)</f>
        <v>3847</v>
      </c>
      <c r="T1755" s="35">
        <f>ROUND((Reference!M$16*List!$H1755)+Reference!M$17,0)</f>
        <v>4595</v>
      </c>
      <c r="U1755" s="35">
        <f>ROUND((Reference!N$16*List!$H1755)+Reference!N$17,0)</f>
        <v>18539</v>
      </c>
      <c r="V1755" s="36">
        <f>ROUND((Reference!O$16*List!$H1755)+Reference!O$17,0)</f>
        <v>689</v>
      </c>
      <c r="W1755" s="36">
        <f>ROUND((Reference!P$16*List!$H1755)+Reference!P$17,0)</f>
        <v>971</v>
      </c>
      <c r="X1755" s="36">
        <f>ROUND((Reference!Q$16*List!$H1755)+Reference!Q$17,0)</f>
        <v>486</v>
      </c>
      <c r="Y1755" s="37"/>
      <c r="Z1755" s="4" t="str">
        <f t="shared" si="55"/>
        <v>MERRICK, Nebraska</v>
      </c>
      <c r="AA1755" s="50" t="s">
        <v>5089</v>
      </c>
      <c r="AB1755" s="38" t="s">
        <v>54</v>
      </c>
      <c r="AC1755" s="43" t="s">
        <v>4940</v>
      </c>
      <c r="AD1755" s="45"/>
      <c r="AE1755">
        <f t="shared" si="56"/>
        <v>0.92460000000000009</v>
      </c>
    </row>
    <row r="1756" spans="1:31" x14ac:dyDescent="0.35">
      <c r="A1756" s="28" t="s">
        <v>5090</v>
      </c>
      <c r="B1756" s="48" t="s">
        <v>5091</v>
      </c>
      <c r="C1756" s="49">
        <v>99928</v>
      </c>
      <c r="D1756" s="30" t="s">
        <v>164</v>
      </c>
      <c r="E1756" s="50" t="s">
        <v>5092</v>
      </c>
      <c r="F1756" s="55" t="s">
        <v>4940</v>
      </c>
      <c r="G1756" s="33" t="s">
        <v>64</v>
      </c>
      <c r="H1756" s="52">
        <v>0.87460000000000004</v>
      </c>
      <c r="I1756" s="35">
        <f>ROUND((Reference!B$16*List!$H1756)+Reference!B$17,0)</f>
        <v>1019</v>
      </c>
      <c r="J1756" s="35">
        <f>ROUND((Reference!C$16*List!$H1756)+Reference!C$17,0)</f>
        <v>1520</v>
      </c>
      <c r="K1756" s="35">
        <f>ROUND((Reference!D$16*List!$H1756)+Reference!D$17,0)</f>
        <v>1821</v>
      </c>
      <c r="L1756" s="35">
        <f>ROUND((Reference!E$16*List!$H1756)+Reference!E$17,0)</f>
        <v>2251</v>
      </c>
      <c r="M1756" s="35">
        <f>ROUND((Reference!F$16*List!$H1756)+Reference!F$17,0)</f>
        <v>2345</v>
      </c>
      <c r="N1756" s="35">
        <f>ROUND((Reference!G$16*List!$H1756)+Reference!G$17,0)</f>
        <v>2654</v>
      </c>
      <c r="O1756" s="35">
        <f>ROUND((Reference!H$16*List!$H1756)+Reference!H$17,0)</f>
        <v>2756</v>
      </c>
      <c r="P1756" s="35">
        <f>ROUND((Reference!I$16*List!$H1756)+Reference!I$17,0)</f>
        <v>2864</v>
      </c>
      <c r="Q1756" s="35">
        <f>ROUND((Reference!J$16*List!$H1756)+Reference!J$17,0)</f>
        <v>3317</v>
      </c>
      <c r="R1756" s="35">
        <f>ROUND((Reference!K$16*List!$H1756)+Reference!K$17,0)</f>
        <v>3422</v>
      </c>
      <c r="S1756" s="35">
        <f>ROUND((Reference!L$16*List!$H1756)+Reference!L$17,0)</f>
        <v>3692</v>
      </c>
      <c r="T1756" s="35">
        <f>ROUND((Reference!M$16*List!$H1756)+Reference!M$17,0)</f>
        <v>4409</v>
      </c>
      <c r="U1756" s="35">
        <f>ROUND((Reference!N$16*List!$H1756)+Reference!N$17,0)</f>
        <v>17791</v>
      </c>
      <c r="V1756" s="36">
        <f>ROUND((Reference!O$16*List!$H1756)+Reference!O$17,0)</f>
        <v>661</v>
      </c>
      <c r="W1756" s="36">
        <f>ROUND((Reference!P$16*List!$H1756)+Reference!P$17,0)</f>
        <v>932</v>
      </c>
      <c r="X1756" s="36">
        <f>ROUND((Reference!Q$16*List!$H1756)+Reference!Q$17,0)</f>
        <v>466</v>
      </c>
      <c r="Y1756" s="37"/>
      <c r="Z1756" s="4" t="str">
        <f t="shared" si="55"/>
        <v>MORRILL, Nebraska</v>
      </c>
      <c r="AA1756" s="50" t="s">
        <v>5092</v>
      </c>
      <c r="AB1756" s="38" t="s">
        <v>54</v>
      </c>
      <c r="AC1756" s="43" t="s">
        <v>4940</v>
      </c>
      <c r="AD1756" s="45"/>
      <c r="AE1756">
        <f t="shared" si="56"/>
        <v>0.87460000000000004</v>
      </c>
    </row>
    <row r="1757" spans="1:31" x14ac:dyDescent="0.35">
      <c r="A1757" s="28" t="s">
        <v>5093</v>
      </c>
      <c r="B1757" s="48" t="s">
        <v>5094</v>
      </c>
      <c r="C1757" s="51">
        <v>99928</v>
      </c>
      <c r="D1757" s="30" t="s">
        <v>164</v>
      </c>
      <c r="E1757" s="38" t="s">
        <v>5095</v>
      </c>
      <c r="F1757" s="55" t="s">
        <v>4940</v>
      </c>
      <c r="G1757" s="33" t="s">
        <v>64</v>
      </c>
      <c r="H1757" s="52">
        <v>0.87460000000000004</v>
      </c>
      <c r="I1757" s="35">
        <f>ROUND((Reference!B$16*List!$H1757)+Reference!B$17,0)</f>
        <v>1019</v>
      </c>
      <c r="J1757" s="35">
        <f>ROUND((Reference!C$16*List!$H1757)+Reference!C$17,0)</f>
        <v>1520</v>
      </c>
      <c r="K1757" s="35">
        <f>ROUND((Reference!D$16*List!$H1757)+Reference!D$17,0)</f>
        <v>1821</v>
      </c>
      <c r="L1757" s="35">
        <f>ROUND((Reference!E$16*List!$H1757)+Reference!E$17,0)</f>
        <v>2251</v>
      </c>
      <c r="M1757" s="35">
        <f>ROUND((Reference!F$16*List!$H1757)+Reference!F$17,0)</f>
        <v>2345</v>
      </c>
      <c r="N1757" s="35">
        <f>ROUND((Reference!G$16*List!$H1757)+Reference!G$17,0)</f>
        <v>2654</v>
      </c>
      <c r="O1757" s="35">
        <f>ROUND((Reference!H$16*List!$H1757)+Reference!H$17,0)</f>
        <v>2756</v>
      </c>
      <c r="P1757" s="35">
        <f>ROUND((Reference!I$16*List!$H1757)+Reference!I$17,0)</f>
        <v>2864</v>
      </c>
      <c r="Q1757" s="35">
        <f>ROUND((Reference!J$16*List!$H1757)+Reference!J$17,0)</f>
        <v>3317</v>
      </c>
      <c r="R1757" s="35">
        <f>ROUND((Reference!K$16*List!$H1757)+Reference!K$17,0)</f>
        <v>3422</v>
      </c>
      <c r="S1757" s="35">
        <f>ROUND((Reference!L$16*List!$H1757)+Reference!L$17,0)</f>
        <v>3692</v>
      </c>
      <c r="T1757" s="35">
        <f>ROUND((Reference!M$16*List!$H1757)+Reference!M$17,0)</f>
        <v>4409</v>
      </c>
      <c r="U1757" s="35">
        <f>ROUND((Reference!N$16*List!$H1757)+Reference!N$17,0)</f>
        <v>17791</v>
      </c>
      <c r="V1757" s="36">
        <f>ROUND((Reference!O$16*List!$H1757)+Reference!O$17,0)</f>
        <v>661</v>
      </c>
      <c r="W1757" s="36">
        <f>ROUND((Reference!P$16*List!$H1757)+Reference!P$17,0)</f>
        <v>932</v>
      </c>
      <c r="X1757" s="36">
        <f>ROUND((Reference!Q$16*List!$H1757)+Reference!Q$17,0)</f>
        <v>466</v>
      </c>
      <c r="Y1757" s="37"/>
      <c r="Z1757" s="4" t="str">
        <f t="shared" si="55"/>
        <v>NANCE, Nebraska</v>
      </c>
      <c r="AA1757" s="50" t="s">
        <v>5095</v>
      </c>
      <c r="AB1757" s="38" t="s">
        <v>54</v>
      </c>
      <c r="AC1757" s="43" t="s">
        <v>4940</v>
      </c>
      <c r="AD1757" s="45"/>
      <c r="AE1757">
        <f t="shared" si="56"/>
        <v>0.87460000000000004</v>
      </c>
    </row>
    <row r="1758" spans="1:31" x14ac:dyDescent="0.35">
      <c r="A1758" s="28" t="s">
        <v>5096</v>
      </c>
      <c r="B1758" s="48" t="s">
        <v>5097</v>
      </c>
      <c r="C1758" s="49">
        <v>99928</v>
      </c>
      <c r="D1758" s="30" t="s">
        <v>164</v>
      </c>
      <c r="E1758" s="50" t="s">
        <v>3108</v>
      </c>
      <c r="F1758" s="55" t="s">
        <v>4940</v>
      </c>
      <c r="G1758" s="33" t="s">
        <v>64</v>
      </c>
      <c r="H1758" s="52">
        <v>0.87460000000000004</v>
      </c>
      <c r="I1758" s="35">
        <f>ROUND((Reference!B$16*List!$H1758)+Reference!B$17,0)</f>
        <v>1019</v>
      </c>
      <c r="J1758" s="35">
        <f>ROUND((Reference!C$16*List!$H1758)+Reference!C$17,0)</f>
        <v>1520</v>
      </c>
      <c r="K1758" s="35">
        <f>ROUND((Reference!D$16*List!$H1758)+Reference!D$17,0)</f>
        <v>1821</v>
      </c>
      <c r="L1758" s="35">
        <f>ROUND((Reference!E$16*List!$H1758)+Reference!E$17,0)</f>
        <v>2251</v>
      </c>
      <c r="M1758" s="35">
        <f>ROUND((Reference!F$16*List!$H1758)+Reference!F$17,0)</f>
        <v>2345</v>
      </c>
      <c r="N1758" s="35">
        <f>ROUND((Reference!G$16*List!$H1758)+Reference!G$17,0)</f>
        <v>2654</v>
      </c>
      <c r="O1758" s="35">
        <f>ROUND((Reference!H$16*List!$H1758)+Reference!H$17,0)</f>
        <v>2756</v>
      </c>
      <c r="P1758" s="35">
        <f>ROUND((Reference!I$16*List!$H1758)+Reference!I$17,0)</f>
        <v>2864</v>
      </c>
      <c r="Q1758" s="35">
        <f>ROUND((Reference!J$16*List!$H1758)+Reference!J$17,0)</f>
        <v>3317</v>
      </c>
      <c r="R1758" s="35">
        <f>ROUND((Reference!K$16*List!$H1758)+Reference!K$17,0)</f>
        <v>3422</v>
      </c>
      <c r="S1758" s="35">
        <f>ROUND((Reference!L$16*List!$H1758)+Reference!L$17,0)</f>
        <v>3692</v>
      </c>
      <c r="T1758" s="35">
        <f>ROUND((Reference!M$16*List!$H1758)+Reference!M$17,0)</f>
        <v>4409</v>
      </c>
      <c r="U1758" s="35">
        <f>ROUND((Reference!N$16*List!$H1758)+Reference!N$17,0)</f>
        <v>17791</v>
      </c>
      <c r="V1758" s="36">
        <f>ROUND((Reference!O$16*List!$H1758)+Reference!O$17,0)</f>
        <v>661</v>
      </c>
      <c r="W1758" s="36">
        <f>ROUND((Reference!P$16*List!$H1758)+Reference!P$17,0)</f>
        <v>932</v>
      </c>
      <c r="X1758" s="36">
        <f>ROUND((Reference!Q$16*List!$H1758)+Reference!Q$17,0)</f>
        <v>466</v>
      </c>
      <c r="Y1758" s="37"/>
      <c r="Z1758" s="4" t="str">
        <f t="shared" si="55"/>
        <v>NEMAHA, Nebraska</v>
      </c>
      <c r="AA1758" s="50" t="s">
        <v>3108</v>
      </c>
      <c r="AB1758" s="38" t="s">
        <v>54</v>
      </c>
      <c r="AC1758" s="43" t="s">
        <v>4940</v>
      </c>
      <c r="AD1758" s="45"/>
      <c r="AE1758">
        <f t="shared" si="56"/>
        <v>0.87460000000000004</v>
      </c>
    </row>
    <row r="1759" spans="1:31" x14ac:dyDescent="0.35">
      <c r="A1759" s="28" t="s">
        <v>5098</v>
      </c>
      <c r="B1759" s="48" t="s">
        <v>5099</v>
      </c>
      <c r="C1759" s="49">
        <v>99928</v>
      </c>
      <c r="D1759" s="30" t="s">
        <v>164</v>
      </c>
      <c r="E1759" s="50" t="s">
        <v>5100</v>
      </c>
      <c r="F1759" s="55" t="s">
        <v>4940</v>
      </c>
      <c r="G1759" s="33" t="s">
        <v>64</v>
      </c>
      <c r="H1759" s="52">
        <v>0.87460000000000004</v>
      </c>
      <c r="I1759" s="35">
        <f>ROUND((Reference!B$16*List!$H1759)+Reference!B$17,0)</f>
        <v>1019</v>
      </c>
      <c r="J1759" s="35">
        <f>ROUND((Reference!C$16*List!$H1759)+Reference!C$17,0)</f>
        <v>1520</v>
      </c>
      <c r="K1759" s="35">
        <f>ROUND((Reference!D$16*List!$H1759)+Reference!D$17,0)</f>
        <v>1821</v>
      </c>
      <c r="L1759" s="35">
        <f>ROUND((Reference!E$16*List!$H1759)+Reference!E$17,0)</f>
        <v>2251</v>
      </c>
      <c r="M1759" s="35">
        <f>ROUND((Reference!F$16*List!$H1759)+Reference!F$17,0)</f>
        <v>2345</v>
      </c>
      <c r="N1759" s="35">
        <f>ROUND((Reference!G$16*List!$H1759)+Reference!G$17,0)</f>
        <v>2654</v>
      </c>
      <c r="O1759" s="35">
        <f>ROUND((Reference!H$16*List!$H1759)+Reference!H$17,0)</f>
        <v>2756</v>
      </c>
      <c r="P1759" s="35">
        <f>ROUND((Reference!I$16*List!$H1759)+Reference!I$17,0)</f>
        <v>2864</v>
      </c>
      <c r="Q1759" s="35">
        <f>ROUND((Reference!J$16*List!$H1759)+Reference!J$17,0)</f>
        <v>3317</v>
      </c>
      <c r="R1759" s="35">
        <f>ROUND((Reference!K$16*List!$H1759)+Reference!K$17,0)</f>
        <v>3422</v>
      </c>
      <c r="S1759" s="35">
        <f>ROUND((Reference!L$16*List!$H1759)+Reference!L$17,0)</f>
        <v>3692</v>
      </c>
      <c r="T1759" s="35">
        <f>ROUND((Reference!M$16*List!$H1759)+Reference!M$17,0)</f>
        <v>4409</v>
      </c>
      <c r="U1759" s="35">
        <f>ROUND((Reference!N$16*List!$H1759)+Reference!N$17,0)</f>
        <v>17791</v>
      </c>
      <c r="V1759" s="36">
        <f>ROUND((Reference!O$16*List!$H1759)+Reference!O$17,0)</f>
        <v>661</v>
      </c>
      <c r="W1759" s="36">
        <f>ROUND((Reference!P$16*List!$H1759)+Reference!P$17,0)</f>
        <v>932</v>
      </c>
      <c r="X1759" s="36">
        <f>ROUND((Reference!Q$16*List!$H1759)+Reference!Q$17,0)</f>
        <v>466</v>
      </c>
      <c r="Y1759" s="37"/>
      <c r="Z1759" s="4" t="str">
        <f t="shared" si="55"/>
        <v>NUCKOLLS, Nebraska</v>
      </c>
      <c r="AA1759" s="50" t="s">
        <v>5100</v>
      </c>
      <c r="AB1759" s="38" t="s">
        <v>54</v>
      </c>
      <c r="AC1759" s="43" t="s">
        <v>4940</v>
      </c>
      <c r="AD1759" s="45"/>
      <c r="AE1759">
        <f t="shared" si="56"/>
        <v>0.87460000000000004</v>
      </c>
    </row>
    <row r="1760" spans="1:31" x14ac:dyDescent="0.35">
      <c r="A1760" s="28" t="s">
        <v>5101</v>
      </c>
      <c r="B1760" s="48" t="s">
        <v>5102</v>
      </c>
      <c r="C1760" s="49">
        <v>99928</v>
      </c>
      <c r="D1760" s="30" t="s">
        <v>164</v>
      </c>
      <c r="E1760" s="50" t="s">
        <v>5103</v>
      </c>
      <c r="F1760" s="55" t="s">
        <v>4940</v>
      </c>
      <c r="G1760" s="33" t="s">
        <v>64</v>
      </c>
      <c r="H1760" s="52">
        <v>0.87460000000000004</v>
      </c>
      <c r="I1760" s="35">
        <f>ROUND((Reference!B$16*List!$H1760)+Reference!B$17,0)</f>
        <v>1019</v>
      </c>
      <c r="J1760" s="35">
        <f>ROUND((Reference!C$16*List!$H1760)+Reference!C$17,0)</f>
        <v>1520</v>
      </c>
      <c r="K1760" s="35">
        <f>ROUND((Reference!D$16*List!$H1760)+Reference!D$17,0)</f>
        <v>1821</v>
      </c>
      <c r="L1760" s="35">
        <f>ROUND((Reference!E$16*List!$H1760)+Reference!E$17,0)</f>
        <v>2251</v>
      </c>
      <c r="M1760" s="35">
        <f>ROUND((Reference!F$16*List!$H1760)+Reference!F$17,0)</f>
        <v>2345</v>
      </c>
      <c r="N1760" s="35">
        <f>ROUND((Reference!G$16*List!$H1760)+Reference!G$17,0)</f>
        <v>2654</v>
      </c>
      <c r="O1760" s="35">
        <f>ROUND((Reference!H$16*List!$H1760)+Reference!H$17,0)</f>
        <v>2756</v>
      </c>
      <c r="P1760" s="35">
        <f>ROUND((Reference!I$16*List!$H1760)+Reference!I$17,0)</f>
        <v>2864</v>
      </c>
      <c r="Q1760" s="35">
        <f>ROUND((Reference!J$16*List!$H1760)+Reference!J$17,0)</f>
        <v>3317</v>
      </c>
      <c r="R1760" s="35">
        <f>ROUND((Reference!K$16*List!$H1760)+Reference!K$17,0)</f>
        <v>3422</v>
      </c>
      <c r="S1760" s="35">
        <f>ROUND((Reference!L$16*List!$H1760)+Reference!L$17,0)</f>
        <v>3692</v>
      </c>
      <c r="T1760" s="35">
        <f>ROUND((Reference!M$16*List!$H1760)+Reference!M$17,0)</f>
        <v>4409</v>
      </c>
      <c r="U1760" s="35">
        <f>ROUND((Reference!N$16*List!$H1760)+Reference!N$17,0)</f>
        <v>17791</v>
      </c>
      <c r="V1760" s="36">
        <f>ROUND((Reference!O$16*List!$H1760)+Reference!O$17,0)</f>
        <v>661</v>
      </c>
      <c r="W1760" s="36">
        <f>ROUND((Reference!P$16*List!$H1760)+Reference!P$17,0)</f>
        <v>932</v>
      </c>
      <c r="X1760" s="36">
        <f>ROUND((Reference!Q$16*List!$H1760)+Reference!Q$17,0)</f>
        <v>466</v>
      </c>
      <c r="Y1760" s="37"/>
      <c r="Z1760" s="4" t="str">
        <f t="shared" si="55"/>
        <v>OTOE, Nebraska</v>
      </c>
      <c r="AA1760" s="50" t="s">
        <v>5103</v>
      </c>
      <c r="AB1760" s="38" t="s">
        <v>54</v>
      </c>
      <c r="AC1760" s="43" t="s">
        <v>4940</v>
      </c>
      <c r="AD1760" s="45"/>
      <c r="AE1760">
        <f t="shared" si="56"/>
        <v>0.87460000000000004</v>
      </c>
    </row>
    <row r="1761" spans="1:31" x14ac:dyDescent="0.35">
      <c r="A1761" s="28" t="s">
        <v>5104</v>
      </c>
      <c r="B1761" s="48" t="s">
        <v>5105</v>
      </c>
      <c r="C1761" s="49">
        <v>99928</v>
      </c>
      <c r="D1761" s="30" t="s">
        <v>164</v>
      </c>
      <c r="E1761" s="50" t="s">
        <v>3129</v>
      </c>
      <c r="F1761" s="55" t="s">
        <v>4940</v>
      </c>
      <c r="G1761" s="33" t="s">
        <v>64</v>
      </c>
      <c r="H1761" s="52">
        <v>0.87460000000000004</v>
      </c>
      <c r="I1761" s="35">
        <f>ROUND((Reference!B$16*List!$H1761)+Reference!B$17,0)</f>
        <v>1019</v>
      </c>
      <c r="J1761" s="35">
        <f>ROUND((Reference!C$16*List!$H1761)+Reference!C$17,0)</f>
        <v>1520</v>
      </c>
      <c r="K1761" s="35">
        <f>ROUND((Reference!D$16*List!$H1761)+Reference!D$17,0)</f>
        <v>1821</v>
      </c>
      <c r="L1761" s="35">
        <f>ROUND((Reference!E$16*List!$H1761)+Reference!E$17,0)</f>
        <v>2251</v>
      </c>
      <c r="M1761" s="35">
        <f>ROUND((Reference!F$16*List!$H1761)+Reference!F$17,0)</f>
        <v>2345</v>
      </c>
      <c r="N1761" s="35">
        <f>ROUND((Reference!G$16*List!$H1761)+Reference!G$17,0)</f>
        <v>2654</v>
      </c>
      <c r="O1761" s="35">
        <f>ROUND((Reference!H$16*List!$H1761)+Reference!H$17,0)</f>
        <v>2756</v>
      </c>
      <c r="P1761" s="35">
        <f>ROUND((Reference!I$16*List!$H1761)+Reference!I$17,0)</f>
        <v>2864</v>
      </c>
      <c r="Q1761" s="35">
        <f>ROUND((Reference!J$16*List!$H1761)+Reference!J$17,0)</f>
        <v>3317</v>
      </c>
      <c r="R1761" s="35">
        <f>ROUND((Reference!K$16*List!$H1761)+Reference!K$17,0)</f>
        <v>3422</v>
      </c>
      <c r="S1761" s="35">
        <f>ROUND((Reference!L$16*List!$H1761)+Reference!L$17,0)</f>
        <v>3692</v>
      </c>
      <c r="T1761" s="35">
        <f>ROUND((Reference!M$16*List!$H1761)+Reference!M$17,0)</f>
        <v>4409</v>
      </c>
      <c r="U1761" s="35">
        <f>ROUND((Reference!N$16*List!$H1761)+Reference!N$17,0)</f>
        <v>17791</v>
      </c>
      <c r="V1761" s="36">
        <f>ROUND((Reference!O$16*List!$H1761)+Reference!O$17,0)</f>
        <v>661</v>
      </c>
      <c r="W1761" s="36">
        <f>ROUND((Reference!P$16*List!$H1761)+Reference!P$17,0)</f>
        <v>932</v>
      </c>
      <c r="X1761" s="36">
        <f>ROUND((Reference!Q$16*List!$H1761)+Reference!Q$17,0)</f>
        <v>466</v>
      </c>
      <c r="Y1761" s="37"/>
      <c r="Z1761" s="4" t="str">
        <f t="shared" si="55"/>
        <v>PAWNEE, Nebraska</v>
      </c>
      <c r="AA1761" s="50" t="s">
        <v>3129</v>
      </c>
      <c r="AB1761" s="38" t="s">
        <v>54</v>
      </c>
      <c r="AC1761" s="43" t="s">
        <v>4940</v>
      </c>
      <c r="AD1761" s="45"/>
      <c r="AE1761">
        <f t="shared" si="56"/>
        <v>0.87460000000000004</v>
      </c>
    </row>
    <row r="1762" spans="1:31" x14ac:dyDescent="0.35">
      <c r="A1762" s="28" t="s">
        <v>5106</v>
      </c>
      <c r="B1762" s="48" t="s">
        <v>5107</v>
      </c>
      <c r="C1762" s="49">
        <v>99928</v>
      </c>
      <c r="D1762" s="30" t="s">
        <v>164</v>
      </c>
      <c r="E1762" s="50" t="s">
        <v>5108</v>
      </c>
      <c r="F1762" s="55" t="s">
        <v>4940</v>
      </c>
      <c r="G1762" s="33" t="s">
        <v>64</v>
      </c>
      <c r="H1762" s="52">
        <v>0.87460000000000004</v>
      </c>
      <c r="I1762" s="35">
        <f>ROUND((Reference!B$16*List!$H1762)+Reference!B$17,0)</f>
        <v>1019</v>
      </c>
      <c r="J1762" s="35">
        <f>ROUND((Reference!C$16*List!$H1762)+Reference!C$17,0)</f>
        <v>1520</v>
      </c>
      <c r="K1762" s="35">
        <f>ROUND((Reference!D$16*List!$H1762)+Reference!D$17,0)</f>
        <v>1821</v>
      </c>
      <c r="L1762" s="35">
        <f>ROUND((Reference!E$16*List!$H1762)+Reference!E$17,0)</f>
        <v>2251</v>
      </c>
      <c r="M1762" s="35">
        <f>ROUND((Reference!F$16*List!$H1762)+Reference!F$17,0)</f>
        <v>2345</v>
      </c>
      <c r="N1762" s="35">
        <f>ROUND((Reference!G$16*List!$H1762)+Reference!G$17,0)</f>
        <v>2654</v>
      </c>
      <c r="O1762" s="35">
        <f>ROUND((Reference!H$16*List!$H1762)+Reference!H$17,0)</f>
        <v>2756</v>
      </c>
      <c r="P1762" s="35">
        <f>ROUND((Reference!I$16*List!$H1762)+Reference!I$17,0)</f>
        <v>2864</v>
      </c>
      <c r="Q1762" s="35">
        <f>ROUND((Reference!J$16*List!$H1762)+Reference!J$17,0)</f>
        <v>3317</v>
      </c>
      <c r="R1762" s="35">
        <f>ROUND((Reference!K$16*List!$H1762)+Reference!K$17,0)</f>
        <v>3422</v>
      </c>
      <c r="S1762" s="35">
        <f>ROUND((Reference!L$16*List!$H1762)+Reference!L$17,0)</f>
        <v>3692</v>
      </c>
      <c r="T1762" s="35">
        <f>ROUND((Reference!M$16*List!$H1762)+Reference!M$17,0)</f>
        <v>4409</v>
      </c>
      <c r="U1762" s="35">
        <f>ROUND((Reference!N$16*List!$H1762)+Reference!N$17,0)</f>
        <v>17791</v>
      </c>
      <c r="V1762" s="36">
        <f>ROUND((Reference!O$16*List!$H1762)+Reference!O$17,0)</f>
        <v>661</v>
      </c>
      <c r="W1762" s="36">
        <f>ROUND((Reference!P$16*List!$H1762)+Reference!P$17,0)</f>
        <v>932</v>
      </c>
      <c r="X1762" s="36">
        <f>ROUND((Reference!Q$16*List!$H1762)+Reference!Q$17,0)</f>
        <v>466</v>
      </c>
      <c r="Y1762" s="37"/>
      <c r="Z1762" s="4" t="str">
        <f t="shared" si="55"/>
        <v>PERKINS, Nebraska</v>
      </c>
      <c r="AA1762" s="50" t="s">
        <v>5108</v>
      </c>
      <c r="AB1762" s="38" t="s">
        <v>54</v>
      </c>
      <c r="AC1762" s="43" t="s">
        <v>4940</v>
      </c>
      <c r="AD1762" s="45"/>
      <c r="AE1762">
        <f t="shared" si="56"/>
        <v>0.87460000000000004</v>
      </c>
    </row>
    <row r="1763" spans="1:31" x14ac:dyDescent="0.35">
      <c r="A1763" s="28" t="s">
        <v>5109</v>
      </c>
      <c r="B1763" s="48" t="s">
        <v>5110</v>
      </c>
      <c r="C1763" s="51">
        <v>99928</v>
      </c>
      <c r="D1763" s="30" t="s">
        <v>164</v>
      </c>
      <c r="E1763" s="38" t="s">
        <v>4706</v>
      </c>
      <c r="F1763" s="55" t="s">
        <v>4940</v>
      </c>
      <c r="G1763" s="33" t="s">
        <v>64</v>
      </c>
      <c r="H1763" s="52">
        <v>0.87460000000000004</v>
      </c>
      <c r="I1763" s="35">
        <f>ROUND((Reference!B$16*List!$H1763)+Reference!B$17,0)</f>
        <v>1019</v>
      </c>
      <c r="J1763" s="35">
        <f>ROUND((Reference!C$16*List!$H1763)+Reference!C$17,0)</f>
        <v>1520</v>
      </c>
      <c r="K1763" s="35">
        <f>ROUND((Reference!D$16*List!$H1763)+Reference!D$17,0)</f>
        <v>1821</v>
      </c>
      <c r="L1763" s="35">
        <f>ROUND((Reference!E$16*List!$H1763)+Reference!E$17,0)</f>
        <v>2251</v>
      </c>
      <c r="M1763" s="35">
        <f>ROUND((Reference!F$16*List!$H1763)+Reference!F$17,0)</f>
        <v>2345</v>
      </c>
      <c r="N1763" s="35">
        <f>ROUND((Reference!G$16*List!$H1763)+Reference!G$17,0)</f>
        <v>2654</v>
      </c>
      <c r="O1763" s="35">
        <f>ROUND((Reference!H$16*List!$H1763)+Reference!H$17,0)</f>
        <v>2756</v>
      </c>
      <c r="P1763" s="35">
        <f>ROUND((Reference!I$16*List!$H1763)+Reference!I$17,0)</f>
        <v>2864</v>
      </c>
      <c r="Q1763" s="35">
        <f>ROUND((Reference!J$16*List!$H1763)+Reference!J$17,0)</f>
        <v>3317</v>
      </c>
      <c r="R1763" s="35">
        <f>ROUND((Reference!K$16*List!$H1763)+Reference!K$17,0)</f>
        <v>3422</v>
      </c>
      <c r="S1763" s="35">
        <f>ROUND((Reference!L$16*List!$H1763)+Reference!L$17,0)</f>
        <v>3692</v>
      </c>
      <c r="T1763" s="35">
        <f>ROUND((Reference!M$16*List!$H1763)+Reference!M$17,0)</f>
        <v>4409</v>
      </c>
      <c r="U1763" s="35">
        <f>ROUND((Reference!N$16*List!$H1763)+Reference!N$17,0)</f>
        <v>17791</v>
      </c>
      <c r="V1763" s="36">
        <f>ROUND((Reference!O$16*List!$H1763)+Reference!O$17,0)</f>
        <v>661</v>
      </c>
      <c r="W1763" s="36">
        <f>ROUND((Reference!P$16*List!$H1763)+Reference!P$17,0)</f>
        <v>932</v>
      </c>
      <c r="X1763" s="36">
        <f>ROUND((Reference!Q$16*List!$H1763)+Reference!Q$17,0)</f>
        <v>466</v>
      </c>
      <c r="Y1763" s="37"/>
      <c r="Z1763" s="4" t="str">
        <f t="shared" si="55"/>
        <v>PHELPS, Nebraska</v>
      </c>
      <c r="AA1763" s="50" t="s">
        <v>4706</v>
      </c>
      <c r="AB1763" s="38" t="s">
        <v>54</v>
      </c>
      <c r="AC1763" s="43" t="s">
        <v>4940</v>
      </c>
      <c r="AD1763" s="45"/>
      <c r="AE1763">
        <f t="shared" si="56"/>
        <v>0.87460000000000004</v>
      </c>
    </row>
    <row r="1764" spans="1:31" x14ac:dyDescent="0.35">
      <c r="A1764" s="28" t="s">
        <v>5111</v>
      </c>
      <c r="B1764" s="48" t="s">
        <v>5112</v>
      </c>
      <c r="C1764" s="49">
        <v>99928</v>
      </c>
      <c r="D1764" s="30" t="s">
        <v>164</v>
      </c>
      <c r="E1764" s="50" t="s">
        <v>1941</v>
      </c>
      <c r="F1764" s="55" t="s">
        <v>4940</v>
      </c>
      <c r="G1764" s="33" t="s">
        <v>64</v>
      </c>
      <c r="H1764" s="52">
        <v>0.87460000000000004</v>
      </c>
      <c r="I1764" s="35">
        <f>ROUND((Reference!B$16*List!$H1764)+Reference!B$17,0)</f>
        <v>1019</v>
      </c>
      <c r="J1764" s="35">
        <f>ROUND((Reference!C$16*List!$H1764)+Reference!C$17,0)</f>
        <v>1520</v>
      </c>
      <c r="K1764" s="35">
        <f>ROUND((Reference!D$16*List!$H1764)+Reference!D$17,0)</f>
        <v>1821</v>
      </c>
      <c r="L1764" s="35">
        <f>ROUND((Reference!E$16*List!$H1764)+Reference!E$17,0)</f>
        <v>2251</v>
      </c>
      <c r="M1764" s="35">
        <f>ROUND((Reference!F$16*List!$H1764)+Reference!F$17,0)</f>
        <v>2345</v>
      </c>
      <c r="N1764" s="35">
        <f>ROUND((Reference!G$16*List!$H1764)+Reference!G$17,0)</f>
        <v>2654</v>
      </c>
      <c r="O1764" s="35">
        <f>ROUND((Reference!H$16*List!$H1764)+Reference!H$17,0)</f>
        <v>2756</v>
      </c>
      <c r="P1764" s="35">
        <f>ROUND((Reference!I$16*List!$H1764)+Reference!I$17,0)</f>
        <v>2864</v>
      </c>
      <c r="Q1764" s="35">
        <f>ROUND((Reference!J$16*List!$H1764)+Reference!J$17,0)</f>
        <v>3317</v>
      </c>
      <c r="R1764" s="35">
        <f>ROUND((Reference!K$16*List!$H1764)+Reference!K$17,0)</f>
        <v>3422</v>
      </c>
      <c r="S1764" s="35">
        <f>ROUND((Reference!L$16*List!$H1764)+Reference!L$17,0)</f>
        <v>3692</v>
      </c>
      <c r="T1764" s="35">
        <f>ROUND((Reference!M$16*List!$H1764)+Reference!M$17,0)</f>
        <v>4409</v>
      </c>
      <c r="U1764" s="35">
        <f>ROUND((Reference!N$16*List!$H1764)+Reference!N$17,0)</f>
        <v>17791</v>
      </c>
      <c r="V1764" s="36">
        <f>ROUND((Reference!O$16*List!$H1764)+Reference!O$17,0)</f>
        <v>661</v>
      </c>
      <c r="W1764" s="36">
        <f>ROUND((Reference!P$16*List!$H1764)+Reference!P$17,0)</f>
        <v>932</v>
      </c>
      <c r="X1764" s="36">
        <f>ROUND((Reference!Q$16*List!$H1764)+Reference!Q$17,0)</f>
        <v>466</v>
      </c>
      <c r="Y1764" s="37"/>
      <c r="Z1764" s="4" t="str">
        <f t="shared" si="55"/>
        <v>PIERCE, Nebraska</v>
      </c>
      <c r="AA1764" s="50" t="s">
        <v>1941</v>
      </c>
      <c r="AB1764" s="38" t="s">
        <v>54</v>
      </c>
      <c r="AC1764" s="43" t="s">
        <v>4940</v>
      </c>
      <c r="AD1764" s="45"/>
      <c r="AE1764">
        <f t="shared" si="56"/>
        <v>0.87460000000000004</v>
      </c>
    </row>
    <row r="1765" spans="1:31" x14ac:dyDescent="0.35">
      <c r="A1765" s="28" t="s">
        <v>5113</v>
      </c>
      <c r="B1765" s="48" t="s">
        <v>5114</v>
      </c>
      <c r="C1765" s="49">
        <v>99928</v>
      </c>
      <c r="D1765" s="30" t="s">
        <v>164</v>
      </c>
      <c r="E1765" s="50" t="s">
        <v>4711</v>
      </c>
      <c r="F1765" s="55" t="s">
        <v>4940</v>
      </c>
      <c r="G1765" s="33" t="s">
        <v>64</v>
      </c>
      <c r="H1765" s="52">
        <v>0.87460000000000004</v>
      </c>
      <c r="I1765" s="35">
        <f>ROUND((Reference!B$16*List!$H1765)+Reference!B$17,0)</f>
        <v>1019</v>
      </c>
      <c r="J1765" s="35">
        <f>ROUND((Reference!C$16*List!$H1765)+Reference!C$17,0)</f>
        <v>1520</v>
      </c>
      <c r="K1765" s="35">
        <f>ROUND((Reference!D$16*List!$H1765)+Reference!D$17,0)</f>
        <v>1821</v>
      </c>
      <c r="L1765" s="35">
        <f>ROUND((Reference!E$16*List!$H1765)+Reference!E$17,0)</f>
        <v>2251</v>
      </c>
      <c r="M1765" s="35">
        <f>ROUND((Reference!F$16*List!$H1765)+Reference!F$17,0)</f>
        <v>2345</v>
      </c>
      <c r="N1765" s="35">
        <f>ROUND((Reference!G$16*List!$H1765)+Reference!G$17,0)</f>
        <v>2654</v>
      </c>
      <c r="O1765" s="35">
        <f>ROUND((Reference!H$16*List!$H1765)+Reference!H$17,0)</f>
        <v>2756</v>
      </c>
      <c r="P1765" s="35">
        <f>ROUND((Reference!I$16*List!$H1765)+Reference!I$17,0)</f>
        <v>2864</v>
      </c>
      <c r="Q1765" s="35">
        <f>ROUND((Reference!J$16*List!$H1765)+Reference!J$17,0)</f>
        <v>3317</v>
      </c>
      <c r="R1765" s="35">
        <f>ROUND((Reference!K$16*List!$H1765)+Reference!K$17,0)</f>
        <v>3422</v>
      </c>
      <c r="S1765" s="35">
        <f>ROUND((Reference!L$16*List!$H1765)+Reference!L$17,0)</f>
        <v>3692</v>
      </c>
      <c r="T1765" s="35">
        <f>ROUND((Reference!M$16*List!$H1765)+Reference!M$17,0)</f>
        <v>4409</v>
      </c>
      <c r="U1765" s="35">
        <f>ROUND((Reference!N$16*List!$H1765)+Reference!N$17,0)</f>
        <v>17791</v>
      </c>
      <c r="V1765" s="36">
        <f>ROUND((Reference!O$16*List!$H1765)+Reference!O$17,0)</f>
        <v>661</v>
      </c>
      <c r="W1765" s="36">
        <f>ROUND((Reference!P$16*List!$H1765)+Reference!P$17,0)</f>
        <v>932</v>
      </c>
      <c r="X1765" s="36">
        <f>ROUND((Reference!Q$16*List!$H1765)+Reference!Q$17,0)</f>
        <v>466</v>
      </c>
      <c r="Y1765" s="37"/>
      <c r="Z1765" s="4" t="str">
        <f t="shared" si="55"/>
        <v>PLATTE, Nebraska</v>
      </c>
      <c r="AA1765" s="50" t="s">
        <v>4711</v>
      </c>
      <c r="AB1765" s="38" t="s">
        <v>54</v>
      </c>
      <c r="AC1765" s="43" t="s">
        <v>4940</v>
      </c>
      <c r="AD1765" s="45"/>
      <c r="AE1765">
        <f t="shared" si="56"/>
        <v>0.87460000000000004</v>
      </c>
    </row>
    <row r="1766" spans="1:31" x14ac:dyDescent="0.35">
      <c r="A1766" s="28" t="s">
        <v>5115</v>
      </c>
      <c r="B1766" s="48" t="s">
        <v>5116</v>
      </c>
      <c r="C1766" s="49">
        <v>99928</v>
      </c>
      <c r="D1766" s="30" t="s">
        <v>164</v>
      </c>
      <c r="E1766" s="50" t="s">
        <v>710</v>
      </c>
      <c r="F1766" s="55" t="s">
        <v>4940</v>
      </c>
      <c r="G1766" s="33" t="s">
        <v>64</v>
      </c>
      <c r="H1766" s="52">
        <v>0.87460000000000004</v>
      </c>
      <c r="I1766" s="35">
        <f>ROUND((Reference!B$16*List!$H1766)+Reference!B$17,0)</f>
        <v>1019</v>
      </c>
      <c r="J1766" s="35">
        <f>ROUND((Reference!C$16*List!$H1766)+Reference!C$17,0)</f>
        <v>1520</v>
      </c>
      <c r="K1766" s="35">
        <f>ROUND((Reference!D$16*List!$H1766)+Reference!D$17,0)</f>
        <v>1821</v>
      </c>
      <c r="L1766" s="35">
        <f>ROUND((Reference!E$16*List!$H1766)+Reference!E$17,0)</f>
        <v>2251</v>
      </c>
      <c r="M1766" s="35">
        <f>ROUND((Reference!F$16*List!$H1766)+Reference!F$17,0)</f>
        <v>2345</v>
      </c>
      <c r="N1766" s="35">
        <f>ROUND((Reference!G$16*List!$H1766)+Reference!G$17,0)</f>
        <v>2654</v>
      </c>
      <c r="O1766" s="35">
        <f>ROUND((Reference!H$16*List!$H1766)+Reference!H$17,0)</f>
        <v>2756</v>
      </c>
      <c r="P1766" s="35">
        <f>ROUND((Reference!I$16*List!$H1766)+Reference!I$17,0)</f>
        <v>2864</v>
      </c>
      <c r="Q1766" s="35">
        <f>ROUND((Reference!J$16*List!$H1766)+Reference!J$17,0)</f>
        <v>3317</v>
      </c>
      <c r="R1766" s="35">
        <f>ROUND((Reference!K$16*List!$H1766)+Reference!K$17,0)</f>
        <v>3422</v>
      </c>
      <c r="S1766" s="35">
        <f>ROUND((Reference!L$16*List!$H1766)+Reference!L$17,0)</f>
        <v>3692</v>
      </c>
      <c r="T1766" s="35">
        <f>ROUND((Reference!M$16*List!$H1766)+Reference!M$17,0)</f>
        <v>4409</v>
      </c>
      <c r="U1766" s="35">
        <f>ROUND((Reference!N$16*List!$H1766)+Reference!N$17,0)</f>
        <v>17791</v>
      </c>
      <c r="V1766" s="36">
        <f>ROUND((Reference!O$16*List!$H1766)+Reference!O$17,0)</f>
        <v>661</v>
      </c>
      <c r="W1766" s="36">
        <f>ROUND((Reference!P$16*List!$H1766)+Reference!P$17,0)</f>
        <v>932</v>
      </c>
      <c r="X1766" s="36">
        <f>ROUND((Reference!Q$16*List!$H1766)+Reference!Q$17,0)</f>
        <v>466</v>
      </c>
      <c r="Y1766" s="37"/>
      <c r="Z1766" s="4" t="str">
        <f t="shared" si="55"/>
        <v>POLK, Nebraska</v>
      </c>
      <c r="AA1766" s="50" t="s">
        <v>710</v>
      </c>
      <c r="AB1766" s="38" t="s">
        <v>54</v>
      </c>
      <c r="AC1766" s="43" t="s">
        <v>4940</v>
      </c>
      <c r="AD1766" s="45"/>
      <c r="AE1766">
        <f t="shared" si="56"/>
        <v>0.87460000000000004</v>
      </c>
    </row>
    <row r="1767" spans="1:31" x14ac:dyDescent="0.35">
      <c r="A1767" s="28" t="s">
        <v>5117</v>
      </c>
      <c r="B1767" s="48" t="s">
        <v>5118</v>
      </c>
      <c r="C1767" s="49">
        <v>99928</v>
      </c>
      <c r="D1767" s="30" t="s">
        <v>164</v>
      </c>
      <c r="E1767" s="50" t="s">
        <v>5119</v>
      </c>
      <c r="F1767" s="55" t="s">
        <v>4940</v>
      </c>
      <c r="G1767" s="33" t="s">
        <v>64</v>
      </c>
      <c r="H1767" s="34">
        <v>0.87460000000000004</v>
      </c>
      <c r="I1767" s="35">
        <f>ROUND((Reference!B$16*List!$H1767)+Reference!B$17,0)</f>
        <v>1019</v>
      </c>
      <c r="J1767" s="35">
        <f>ROUND((Reference!C$16*List!$H1767)+Reference!C$17,0)</f>
        <v>1520</v>
      </c>
      <c r="K1767" s="35">
        <f>ROUND((Reference!D$16*List!$H1767)+Reference!D$17,0)</f>
        <v>1821</v>
      </c>
      <c r="L1767" s="35">
        <f>ROUND((Reference!E$16*List!$H1767)+Reference!E$17,0)</f>
        <v>2251</v>
      </c>
      <c r="M1767" s="35">
        <f>ROUND((Reference!F$16*List!$H1767)+Reference!F$17,0)</f>
        <v>2345</v>
      </c>
      <c r="N1767" s="35">
        <f>ROUND((Reference!G$16*List!$H1767)+Reference!G$17,0)</f>
        <v>2654</v>
      </c>
      <c r="O1767" s="35">
        <f>ROUND((Reference!H$16*List!$H1767)+Reference!H$17,0)</f>
        <v>2756</v>
      </c>
      <c r="P1767" s="35">
        <f>ROUND((Reference!I$16*List!$H1767)+Reference!I$17,0)</f>
        <v>2864</v>
      </c>
      <c r="Q1767" s="35">
        <f>ROUND((Reference!J$16*List!$H1767)+Reference!J$17,0)</f>
        <v>3317</v>
      </c>
      <c r="R1767" s="35">
        <f>ROUND((Reference!K$16*List!$H1767)+Reference!K$17,0)</f>
        <v>3422</v>
      </c>
      <c r="S1767" s="35">
        <f>ROUND((Reference!L$16*List!$H1767)+Reference!L$17,0)</f>
        <v>3692</v>
      </c>
      <c r="T1767" s="35">
        <f>ROUND((Reference!M$16*List!$H1767)+Reference!M$17,0)</f>
        <v>4409</v>
      </c>
      <c r="U1767" s="35">
        <f>ROUND((Reference!N$16*List!$H1767)+Reference!N$17,0)</f>
        <v>17791</v>
      </c>
      <c r="V1767" s="36">
        <f>ROUND((Reference!O$16*List!$H1767)+Reference!O$17,0)</f>
        <v>661</v>
      </c>
      <c r="W1767" s="36">
        <f>ROUND((Reference!P$16*List!$H1767)+Reference!P$17,0)</f>
        <v>932</v>
      </c>
      <c r="X1767" s="36">
        <f>ROUND((Reference!Q$16*List!$H1767)+Reference!Q$17,0)</f>
        <v>466</v>
      </c>
      <c r="Y1767" s="37"/>
      <c r="Z1767" s="4" t="str">
        <f t="shared" si="55"/>
        <v>RED WILLOW, Nebraska</v>
      </c>
      <c r="AA1767" s="38" t="s">
        <v>5119</v>
      </c>
      <c r="AB1767" s="38" t="s">
        <v>54</v>
      </c>
      <c r="AC1767" s="32" t="s">
        <v>4940</v>
      </c>
      <c r="AD1767" s="39"/>
      <c r="AE1767">
        <f t="shared" si="56"/>
        <v>0.87460000000000004</v>
      </c>
    </row>
    <row r="1768" spans="1:31" x14ac:dyDescent="0.35">
      <c r="A1768" s="28" t="s">
        <v>5120</v>
      </c>
      <c r="B1768" s="48" t="s">
        <v>5121</v>
      </c>
      <c r="C1768" s="49">
        <v>99928</v>
      </c>
      <c r="D1768" s="30" t="s">
        <v>164</v>
      </c>
      <c r="E1768" s="50" t="s">
        <v>5122</v>
      </c>
      <c r="F1768" s="55" t="s">
        <v>4940</v>
      </c>
      <c r="G1768" s="33" t="s">
        <v>64</v>
      </c>
      <c r="H1768" s="34">
        <v>0.87460000000000004</v>
      </c>
      <c r="I1768" s="35">
        <f>ROUND((Reference!B$16*List!$H1768)+Reference!B$17,0)</f>
        <v>1019</v>
      </c>
      <c r="J1768" s="35">
        <f>ROUND((Reference!C$16*List!$H1768)+Reference!C$17,0)</f>
        <v>1520</v>
      </c>
      <c r="K1768" s="35">
        <f>ROUND((Reference!D$16*List!$H1768)+Reference!D$17,0)</f>
        <v>1821</v>
      </c>
      <c r="L1768" s="35">
        <f>ROUND((Reference!E$16*List!$H1768)+Reference!E$17,0)</f>
        <v>2251</v>
      </c>
      <c r="M1768" s="35">
        <f>ROUND((Reference!F$16*List!$H1768)+Reference!F$17,0)</f>
        <v>2345</v>
      </c>
      <c r="N1768" s="35">
        <f>ROUND((Reference!G$16*List!$H1768)+Reference!G$17,0)</f>
        <v>2654</v>
      </c>
      <c r="O1768" s="35">
        <f>ROUND((Reference!H$16*List!$H1768)+Reference!H$17,0)</f>
        <v>2756</v>
      </c>
      <c r="P1768" s="35">
        <f>ROUND((Reference!I$16*List!$H1768)+Reference!I$17,0)</f>
        <v>2864</v>
      </c>
      <c r="Q1768" s="35">
        <f>ROUND((Reference!J$16*List!$H1768)+Reference!J$17,0)</f>
        <v>3317</v>
      </c>
      <c r="R1768" s="35">
        <f>ROUND((Reference!K$16*List!$H1768)+Reference!K$17,0)</f>
        <v>3422</v>
      </c>
      <c r="S1768" s="35">
        <f>ROUND((Reference!L$16*List!$H1768)+Reference!L$17,0)</f>
        <v>3692</v>
      </c>
      <c r="T1768" s="35">
        <f>ROUND((Reference!M$16*List!$H1768)+Reference!M$17,0)</f>
        <v>4409</v>
      </c>
      <c r="U1768" s="35">
        <f>ROUND((Reference!N$16*List!$H1768)+Reference!N$17,0)</f>
        <v>17791</v>
      </c>
      <c r="V1768" s="36">
        <f>ROUND((Reference!O$16*List!$H1768)+Reference!O$17,0)</f>
        <v>661</v>
      </c>
      <c r="W1768" s="36">
        <f>ROUND((Reference!P$16*List!$H1768)+Reference!P$17,0)</f>
        <v>932</v>
      </c>
      <c r="X1768" s="36">
        <f>ROUND((Reference!Q$16*List!$H1768)+Reference!Q$17,0)</f>
        <v>466</v>
      </c>
      <c r="Y1768" s="37"/>
      <c r="Z1768" s="4" t="str">
        <f t="shared" si="55"/>
        <v>RICHARDSON, Nebraska</v>
      </c>
      <c r="AA1768" s="38" t="s">
        <v>5122</v>
      </c>
      <c r="AB1768" s="38" t="s">
        <v>54</v>
      </c>
      <c r="AC1768" s="32" t="s">
        <v>4940</v>
      </c>
      <c r="AD1768" s="39"/>
      <c r="AE1768">
        <f t="shared" si="56"/>
        <v>0.87460000000000004</v>
      </c>
    </row>
    <row r="1769" spans="1:31" x14ac:dyDescent="0.35">
      <c r="A1769" s="28" t="s">
        <v>5123</v>
      </c>
      <c r="B1769" s="48" t="s">
        <v>5124</v>
      </c>
      <c r="C1769" s="49">
        <v>99928</v>
      </c>
      <c r="D1769" s="30" t="s">
        <v>164</v>
      </c>
      <c r="E1769" s="50" t="s">
        <v>4258</v>
      </c>
      <c r="F1769" s="55" t="s">
        <v>4940</v>
      </c>
      <c r="G1769" s="33" t="s">
        <v>64</v>
      </c>
      <c r="H1769" s="52">
        <v>0.87460000000000004</v>
      </c>
      <c r="I1769" s="35">
        <f>ROUND((Reference!B$16*List!$H1769)+Reference!B$17,0)</f>
        <v>1019</v>
      </c>
      <c r="J1769" s="35">
        <f>ROUND((Reference!C$16*List!$H1769)+Reference!C$17,0)</f>
        <v>1520</v>
      </c>
      <c r="K1769" s="35">
        <f>ROUND((Reference!D$16*List!$H1769)+Reference!D$17,0)</f>
        <v>1821</v>
      </c>
      <c r="L1769" s="35">
        <f>ROUND((Reference!E$16*List!$H1769)+Reference!E$17,0)</f>
        <v>2251</v>
      </c>
      <c r="M1769" s="35">
        <f>ROUND((Reference!F$16*List!$H1769)+Reference!F$17,0)</f>
        <v>2345</v>
      </c>
      <c r="N1769" s="35">
        <f>ROUND((Reference!G$16*List!$H1769)+Reference!G$17,0)</f>
        <v>2654</v>
      </c>
      <c r="O1769" s="35">
        <f>ROUND((Reference!H$16*List!$H1769)+Reference!H$17,0)</f>
        <v>2756</v>
      </c>
      <c r="P1769" s="35">
        <f>ROUND((Reference!I$16*List!$H1769)+Reference!I$17,0)</f>
        <v>2864</v>
      </c>
      <c r="Q1769" s="35">
        <f>ROUND((Reference!J$16*List!$H1769)+Reference!J$17,0)</f>
        <v>3317</v>
      </c>
      <c r="R1769" s="35">
        <f>ROUND((Reference!K$16*List!$H1769)+Reference!K$17,0)</f>
        <v>3422</v>
      </c>
      <c r="S1769" s="35">
        <f>ROUND((Reference!L$16*List!$H1769)+Reference!L$17,0)</f>
        <v>3692</v>
      </c>
      <c r="T1769" s="35">
        <f>ROUND((Reference!M$16*List!$H1769)+Reference!M$17,0)</f>
        <v>4409</v>
      </c>
      <c r="U1769" s="35">
        <f>ROUND((Reference!N$16*List!$H1769)+Reference!N$17,0)</f>
        <v>17791</v>
      </c>
      <c r="V1769" s="36">
        <f>ROUND((Reference!O$16*List!$H1769)+Reference!O$17,0)</f>
        <v>661</v>
      </c>
      <c r="W1769" s="36">
        <f>ROUND((Reference!P$16*List!$H1769)+Reference!P$17,0)</f>
        <v>932</v>
      </c>
      <c r="X1769" s="36">
        <f>ROUND((Reference!Q$16*List!$H1769)+Reference!Q$17,0)</f>
        <v>466</v>
      </c>
      <c r="Y1769" s="37"/>
      <c r="Z1769" s="4" t="str">
        <f t="shared" si="55"/>
        <v>ROCK, Nebraska</v>
      </c>
      <c r="AA1769" s="50" t="s">
        <v>4258</v>
      </c>
      <c r="AB1769" s="38" t="s">
        <v>54</v>
      </c>
      <c r="AC1769" s="43" t="s">
        <v>4940</v>
      </c>
      <c r="AD1769" s="45"/>
      <c r="AE1769">
        <f t="shared" si="56"/>
        <v>0.87460000000000004</v>
      </c>
    </row>
    <row r="1770" spans="1:31" x14ac:dyDescent="0.35">
      <c r="A1770" s="28" t="s">
        <v>5125</v>
      </c>
      <c r="B1770" s="48" t="s">
        <v>5126</v>
      </c>
      <c r="C1770" s="49">
        <v>99928</v>
      </c>
      <c r="D1770" s="30" t="s">
        <v>164</v>
      </c>
      <c r="E1770" s="50" t="s">
        <v>732</v>
      </c>
      <c r="F1770" s="55" t="s">
        <v>4940</v>
      </c>
      <c r="G1770" s="33" t="s">
        <v>64</v>
      </c>
      <c r="H1770" s="34">
        <v>0.87460000000000004</v>
      </c>
      <c r="I1770" s="35">
        <f>ROUND((Reference!B$16*List!$H1770)+Reference!B$17,0)</f>
        <v>1019</v>
      </c>
      <c r="J1770" s="35">
        <f>ROUND((Reference!C$16*List!$H1770)+Reference!C$17,0)</f>
        <v>1520</v>
      </c>
      <c r="K1770" s="35">
        <f>ROUND((Reference!D$16*List!$H1770)+Reference!D$17,0)</f>
        <v>1821</v>
      </c>
      <c r="L1770" s="35">
        <f>ROUND((Reference!E$16*List!$H1770)+Reference!E$17,0)</f>
        <v>2251</v>
      </c>
      <c r="M1770" s="35">
        <f>ROUND((Reference!F$16*List!$H1770)+Reference!F$17,0)</f>
        <v>2345</v>
      </c>
      <c r="N1770" s="35">
        <f>ROUND((Reference!G$16*List!$H1770)+Reference!G$17,0)</f>
        <v>2654</v>
      </c>
      <c r="O1770" s="35">
        <f>ROUND((Reference!H$16*List!$H1770)+Reference!H$17,0)</f>
        <v>2756</v>
      </c>
      <c r="P1770" s="35">
        <f>ROUND((Reference!I$16*List!$H1770)+Reference!I$17,0)</f>
        <v>2864</v>
      </c>
      <c r="Q1770" s="35">
        <f>ROUND((Reference!J$16*List!$H1770)+Reference!J$17,0)</f>
        <v>3317</v>
      </c>
      <c r="R1770" s="35">
        <f>ROUND((Reference!K$16*List!$H1770)+Reference!K$17,0)</f>
        <v>3422</v>
      </c>
      <c r="S1770" s="35">
        <f>ROUND((Reference!L$16*List!$H1770)+Reference!L$17,0)</f>
        <v>3692</v>
      </c>
      <c r="T1770" s="35">
        <f>ROUND((Reference!M$16*List!$H1770)+Reference!M$17,0)</f>
        <v>4409</v>
      </c>
      <c r="U1770" s="35">
        <f>ROUND((Reference!N$16*List!$H1770)+Reference!N$17,0)</f>
        <v>17791</v>
      </c>
      <c r="V1770" s="36">
        <f>ROUND((Reference!O$16*List!$H1770)+Reference!O$17,0)</f>
        <v>661</v>
      </c>
      <c r="W1770" s="36">
        <f>ROUND((Reference!P$16*List!$H1770)+Reference!P$17,0)</f>
        <v>932</v>
      </c>
      <c r="X1770" s="36">
        <f>ROUND((Reference!Q$16*List!$H1770)+Reference!Q$17,0)</f>
        <v>466</v>
      </c>
      <c r="Y1770" s="37"/>
      <c r="Z1770" s="4" t="str">
        <f t="shared" si="55"/>
        <v>SALINE, Nebraska</v>
      </c>
      <c r="AA1770" s="38" t="s">
        <v>732</v>
      </c>
      <c r="AB1770" s="38" t="s">
        <v>54</v>
      </c>
      <c r="AC1770" s="32" t="s">
        <v>4940</v>
      </c>
      <c r="AD1770" s="39"/>
      <c r="AE1770">
        <f t="shared" si="56"/>
        <v>0.87460000000000004</v>
      </c>
    </row>
    <row r="1771" spans="1:31" x14ac:dyDescent="0.35">
      <c r="A1771" s="28" t="s">
        <v>5127</v>
      </c>
      <c r="B1771" s="48" t="s">
        <v>5128</v>
      </c>
      <c r="C1771" s="49">
        <v>36540</v>
      </c>
      <c r="D1771" s="30" t="s">
        <v>1348</v>
      </c>
      <c r="E1771" s="50" t="s">
        <v>5129</v>
      </c>
      <c r="F1771" s="54" t="s">
        <v>4940</v>
      </c>
      <c r="G1771" s="33" t="s">
        <v>53</v>
      </c>
      <c r="H1771" s="52">
        <v>0.96060000000000001</v>
      </c>
      <c r="I1771" s="35">
        <f>ROUND((Reference!B$16*List!$H1771)+Reference!B$17,0)</f>
        <v>1093</v>
      </c>
      <c r="J1771" s="35">
        <f>ROUND((Reference!C$16*List!$H1771)+Reference!C$17,0)</f>
        <v>1629</v>
      </c>
      <c r="K1771" s="35">
        <f>ROUND((Reference!D$16*List!$H1771)+Reference!D$17,0)</f>
        <v>1952</v>
      </c>
      <c r="L1771" s="35">
        <f>ROUND((Reference!E$16*List!$H1771)+Reference!E$17,0)</f>
        <v>2414</v>
      </c>
      <c r="M1771" s="35">
        <f>ROUND((Reference!F$16*List!$H1771)+Reference!F$17,0)</f>
        <v>2514</v>
      </c>
      <c r="N1771" s="35">
        <f>ROUND((Reference!G$16*List!$H1771)+Reference!G$17,0)</f>
        <v>2847</v>
      </c>
      <c r="O1771" s="35">
        <f>ROUND((Reference!H$16*List!$H1771)+Reference!H$17,0)</f>
        <v>2955</v>
      </c>
      <c r="P1771" s="35">
        <f>ROUND((Reference!I$16*List!$H1771)+Reference!I$17,0)</f>
        <v>3072</v>
      </c>
      <c r="Q1771" s="35">
        <f>ROUND((Reference!J$16*List!$H1771)+Reference!J$17,0)</f>
        <v>3557</v>
      </c>
      <c r="R1771" s="35">
        <f>ROUND((Reference!K$16*List!$H1771)+Reference!K$17,0)</f>
        <v>3669</v>
      </c>
      <c r="S1771" s="35">
        <f>ROUND((Reference!L$16*List!$H1771)+Reference!L$17,0)</f>
        <v>3959</v>
      </c>
      <c r="T1771" s="35">
        <f>ROUND((Reference!M$16*List!$H1771)+Reference!M$17,0)</f>
        <v>4728</v>
      </c>
      <c r="U1771" s="35">
        <f>ROUND((Reference!N$16*List!$H1771)+Reference!N$17,0)</f>
        <v>19078</v>
      </c>
      <c r="V1771" s="36">
        <f>ROUND((Reference!O$16*List!$H1771)+Reference!O$17,0)</f>
        <v>709</v>
      </c>
      <c r="W1771" s="36">
        <f>ROUND((Reference!P$16*List!$H1771)+Reference!P$17,0)</f>
        <v>999</v>
      </c>
      <c r="X1771" s="36">
        <f>ROUND((Reference!Q$16*List!$H1771)+Reference!Q$17,0)</f>
        <v>500</v>
      </c>
      <c r="Y1771" s="37"/>
      <c r="Z1771" s="4" t="str">
        <f t="shared" si="55"/>
        <v>SARPY, Nebraska</v>
      </c>
      <c r="AA1771" s="50" t="s">
        <v>5129</v>
      </c>
      <c r="AB1771" s="38" t="s">
        <v>54</v>
      </c>
      <c r="AC1771" s="43" t="s">
        <v>4940</v>
      </c>
      <c r="AD1771" s="45"/>
      <c r="AE1771">
        <f t="shared" si="56"/>
        <v>0.96060000000000001</v>
      </c>
    </row>
    <row r="1772" spans="1:31" x14ac:dyDescent="0.35">
      <c r="A1772" s="28" t="s">
        <v>5130</v>
      </c>
      <c r="B1772" s="48" t="s">
        <v>5131</v>
      </c>
      <c r="C1772" s="49">
        <v>36540</v>
      </c>
      <c r="D1772" s="30" t="s">
        <v>1348</v>
      </c>
      <c r="E1772" s="50" t="s">
        <v>5132</v>
      </c>
      <c r="F1772" s="54" t="s">
        <v>4940</v>
      </c>
      <c r="G1772" s="33" t="s">
        <v>53</v>
      </c>
      <c r="H1772" s="52">
        <v>0.96060000000000001</v>
      </c>
      <c r="I1772" s="35">
        <f>ROUND((Reference!B$16*List!$H1772)+Reference!B$17,0)</f>
        <v>1093</v>
      </c>
      <c r="J1772" s="35">
        <f>ROUND((Reference!C$16*List!$H1772)+Reference!C$17,0)</f>
        <v>1629</v>
      </c>
      <c r="K1772" s="35">
        <f>ROUND((Reference!D$16*List!$H1772)+Reference!D$17,0)</f>
        <v>1952</v>
      </c>
      <c r="L1772" s="35">
        <f>ROUND((Reference!E$16*List!$H1772)+Reference!E$17,0)</f>
        <v>2414</v>
      </c>
      <c r="M1772" s="35">
        <f>ROUND((Reference!F$16*List!$H1772)+Reference!F$17,0)</f>
        <v>2514</v>
      </c>
      <c r="N1772" s="35">
        <f>ROUND((Reference!G$16*List!$H1772)+Reference!G$17,0)</f>
        <v>2847</v>
      </c>
      <c r="O1772" s="35">
        <f>ROUND((Reference!H$16*List!$H1772)+Reference!H$17,0)</f>
        <v>2955</v>
      </c>
      <c r="P1772" s="35">
        <f>ROUND((Reference!I$16*List!$H1772)+Reference!I$17,0)</f>
        <v>3072</v>
      </c>
      <c r="Q1772" s="35">
        <f>ROUND((Reference!J$16*List!$H1772)+Reference!J$17,0)</f>
        <v>3557</v>
      </c>
      <c r="R1772" s="35">
        <f>ROUND((Reference!K$16*List!$H1772)+Reference!K$17,0)</f>
        <v>3669</v>
      </c>
      <c r="S1772" s="35">
        <f>ROUND((Reference!L$16*List!$H1772)+Reference!L$17,0)</f>
        <v>3959</v>
      </c>
      <c r="T1772" s="35">
        <f>ROUND((Reference!M$16*List!$H1772)+Reference!M$17,0)</f>
        <v>4728</v>
      </c>
      <c r="U1772" s="35">
        <f>ROUND((Reference!N$16*List!$H1772)+Reference!N$17,0)</f>
        <v>19078</v>
      </c>
      <c r="V1772" s="36">
        <f>ROUND((Reference!O$16*List!$H1772)+Reference!O$17,0)</f>
        <v>709</v>
      </c>
      <c r="W1772" s="36">
        <f>ROUND((Reference!P$16*List!$H1772)+Reference!P$17,0)</f>
        <v>999</v>
      </c>
      <c r="X1772" s="36">
        <f>ROUND((Reference!Q$16*List!$H1772)+Reference!Q$17,0)</f>
        <v>500</v>
      </c>
      <c r="Y1772" s="37"/>
      <c r="Z1772" s="4" t="str">
        <f t="shared" si="55"/>
        <v>SAUNDERS, Nebraska</v>
      </c>
      <c r="AA1772" s="50" t="s">
        <v>5132</v>
      </c>
      <c r="AB1772" s="38" t="s">
        <v>54</v>
      </c>
      <c r="AC1772" s="43" t="s">
        <v>4940</v>
      </c>
      <c r="AD1772" s="45"/>
      <c r="AE1772">
        <f t="shared" si="56"/>
        <v>0.96060000000000001</v>
      </c>
    </row>
    <row r="1773" spans="1:31" x14ac:dyDescent="0.35">
      <c r="A1773" s="28" t="s">
        <v>5133</v>
      </c>
      <c r="B1773" s="48" t="s">
        <v>5134</v>
      </c>
      <c r="C1773" s="49">
        <v>99928</v>
      </c>
      <c r="D1773" s="30" t="s">
        <v>164</v>
      </c>
      <c r="E1773" s="50" t="s">
        <v>5135</v>
      </c>
      <c r="F1773" s="55" t="s">
        <v>4940</v>
      </c>
      <c r="G1773" s="33" t="s">
        <v>64</v>
      </c>
      <c r="H1773" s="52">
        <v>0.87460000000000004</v>
      </c>
      <c r="I1773" s="35">
        <f>ROUND((Reference!B$16*List!$H1773)+Reference!B$17,0)</f>
        <v>1019</v>
      </c>
      <c r="J1773" s="35">
        <f>ROUND((Reference!C$16*List!$H1773)+Reference!C$17,0)</f>
        <v>1520</v>
      </c>
      <c r="K1773" s="35">
        <f>ROUND((Reference!D$16*List!$H1773)+Reference!D$17,0)</f>
        <v>1821</v>
      </c>
      <c r="L1773" s="35">
        <f>ROUND((Reference!E$16*List!$H1773)+Reference!E$17,0)</f>
        <v>2251</v>
      </c>
      <c r="M1773" s="35">
        <f>ROUND((Reference!F$16*List!$H1773)+Reference!F$17,0)</f>
        <v>2345</v>
      </c>
      <c r="N1773" s="35">
        <f>ROUND((Reference!G$16*List!$H1773)+Reference!G$17,0)</f>
        <v>2654</v>
      </c>
      <c r="O1773" s="35">
        <f>ROUND((Reference!H$16*List!$H1773)+Reference!H$17,0)</f>
        <v>2756</v>
      </c>
      <c r="P1773" s="35">
        <f>ROUND((Reference!I$16*List!$H1773)+Reference!I$17,0)</f>
        <v>2864</v>
      </c>
      <c r="Q1773" s="35">
        <f>ROUND((Reference!J$16*List!$H1773)+Reference!J$17,0)</f>
        <v>3317</v>
      </c>
      <c r="R1773" s="35">
        <f>ROUND((Reference!K$16*List!$H1773)+Reference!K$17,0)</f>
        <v>3422</v>
      </c>
      <c r="S1773" s="35">
        <f>ROUND((Reference!L$16*List!$H1773)+Reference!L$17,0)</f>
        <v>3692</v>
      </c>
      <c r="T1773" s="35">
        <f>ROUND((Reference!M$16*List!$H1773)+Reference!M$17,0)</f>
        <v>4409</v>
      </c>
      <c r="U1773" s="35">
        <f>ROUND((Reference!N$16*List!$H1773)+Reference!N$17,0)</f>
        <v>17791</v>
      </c>
      <c r="V1773" s="36">
        <f>ROUND((Reference!O$16*List!$H1773)+Reference!O$17,0)</f>
        <v>661</v>
      </c>
      <c r="W1773" s="36">
        <f>ROUND((Reference!P$16*List!$H1773)+Reference!P$17,0)</f>
        <v>932</v>
      </c>
      <c r="X1773" s="36">
        <f>ROUND((Reference!Q$16*List!$H1773)+Reference!Q$17,0)</f>
        <v>466</v>
      </c>
      <c r="Y1773" s="37"/>
      <c r="Z1773" s="4" t="str">
        <f t="shared" si="55"/>
        <v>SCOTT BLUFF, Nebraska</v>
      </c>
      <c r="AA1773" s="50" t="s">
        <v>5135</v>
      </c>
      <c r="AB1773" s="38" t="s">
        <v>54</v>
      </c>
      <c r="AC1773" s="43" t="s">
        <v>4940</v>
      </c>
      <c r="AD1773" s="45"/>
      <c r="AE1773">
        <f t="shared" si="56"/>
        <v>0.87460000000000004</v>
      </c>
    </row>
    <row r="1774" spans="1:31" x14ac:dyDescent="0.35">
      <c r="A1774" s="28" t="s">
        <v>5136</v>
      </c>
      <c r="B1774" s="48" t="s">
        <v>5137</v>
      </c>
      <c r="C1774" s="51">
        <v>30700</v>
      </c>
      <c r="D1774" s="30" t="s">
        <v>1118</v>
      </c>
      <c r="E1774" s="38" t="s">
        <v>3168</v>
      </c>
      <c r="F1774" s="54" t="s">
        <v>4940</v>
      </c>
      <c r="G1774" s="33" t="s">
        <v>53</v>
      </c>
      <c r="H1774" s="52">
        <v>0.95310000000000006</v>
      </c>
      <c r="I1774" s="35">
        <f>ROUND((Reference!B$16*List!$H1774)+Reference!B$17,0)</f>
        <v>1086</v>
      </c>
      <c r="J1774" s="35">
        <f>ROUND((Reference!C$16*List!$H1774)+Reference!C$17,0)</f>
        <v>1620</v>
      </c>
      <c r="K1774" s="35">
        <f>ROUND((Reference!D$16*List!$H1774)+Reference!D$17,0)</f>
        <v>1941</v>
      </c>
      <c r="L1774" s="35">
        <f>ROUND((Reference!E$16*List!$H1774)+Reference!E$17,0)</f>
        <v>2399</v>
      </c>
      <c r="M1774" s="35">
        <f>ROUND((Reference!F$16*List!$H1774)+Reference!F$17,0)</f>
        <v>2500</v>
      </c>
      <c r="N1774" s="35">
        <f>ROUND((Reference!G$16*List!$H1774)+Reference!G$17,0)</f>
        <v>2830</v>
      </c>
      <c r="O1774" s="35">
        <f>ROUND((Reference!H$16*List!$H1774)+Reference!H$17,0)</f>
        <v>2938</v>
      </c>
      <c r="P1774" s="35">
        <f>ROUND((Reference!I$16*List!$H1774)+Reference!I$17,0)</f>
        <v>3053</v>
      </c>
      <c r="Q1774" s="35">
        <f>ROUND((Reference!J$16*List!$H1774)+Reference!J$17,0)</f>
        <v>3536</v>
      </c>
      <c r="R1774" s="35">
        <f>ROUND((Reference!K$16*List!$H1774)+Reference!K$17,0)</f>
        <v>3647</v>
      </c>
      <c r="S1774" s="35">
        <f>ROUND((Reference!L$16*List!$H1774)+Reference!L$17,0)</f>
        <v>3936</v>
      </c>
      <c r="T1774" s="35">
        <f>ROUND((Reference!M$16*List!$H1774)+Reference!M$17,0)</f>
        <v>4700</v>
      </c>
      <c r="U1774" s="35">
        <f>ROUND((Reference!N$16*List!$H1774)+Reference!N$17,0)</f>
        <v>18965</v>
      </c>
      <c r="V1774" s="36">
        <f>ROUND((Reference!O$16*List!$H1774)+Reference!O$17,0)</f>
        <v>705</v>
      </c>
      <c r="W1774" s="36">
        <f>ROUND((Reference!P$16*List!$H1774)+Reference!P$17,0)</f>
        <v>993</v>
      </c>
      <c r="X1774" s="36">
        <f>ROUND((Reference!Q$16*List!$H1774)+Reference!Q$17,0)</f>
        <v>497</v>
      </c>
      <c r="Y1774" s="37"/>
      <c r="Z1774" s="4" t="str">
        <f t="shared" si="55"/>
        <v>SEWARD, Nebraska</v>
      </c>
      <c r="AA1774" s="50" t="s">
        <v>3168</v>
      </c>
      <c r="AB1774" s="38" t="s">
        <v>54</v>
      </c>
      <c r="AC1774" s="43" t="s">
        <v>4940</v>
      </c>
      <c r="AD1774" s="45"/>
      <c r="AE1774">
        <f t="shared" si="56"/>
        <v>0.95310000000000006</v>
      </c>
    </row>
    <row r="1775" spans="1:31" x14ac:dyDescent="0.35">
      <c r="A1775" s="28" t="s">
        <v>5138</v>
      </c>
      <c r="B1775" s="48" t="s">
        <v>5139</v>
      </c>
      <c r="C1775" s="49">
        <v>99928</v>
      </c>
      <c r="D1775" s="30" t="s">
        <v>164</v>
      </c>
      <c r="E1775" s="50" t="s">
        <v>3174</v>
      </c>
      <c r="F1775" s="55" t="s">
        <v>4940</v>
      </c>
      <c r="G1775" s="33" t="s">
        <v>64</v>
      </c>
      <c r="H1775" s="52">
        <v>0.87460000000000004</v>
      </c>
      <c r="I1775" s="35">
        <f>ROUND((Reference!B$16*List!$H1775)+Reference!B$17,0)</f>
        <v>1019</v>
      </c>
      <c r="J1775" s="35">
        <f>ROUND((Reference!C$16*List!$H1775)+Reference!C$17,0)</f>
        <v>1520</v>
      </c>
      <c r="K1775" s="35">
        <f>ROUND((Reference!D$16*List!$H1775)+Reference!D$17,0)</f>
        <v>1821</v>
      </c>
      <c r="L1775" s="35">
        <f>ROUND((Reference!E$16*List!$H1775)+Reference!E$17,0)</f>
        <v>2251</v>
      </c>
      <c r="M1775" s="35">
        <f>ROUND((Reference!F$16*List!$H1775)+Reference!F$17,0)</f>
        <v>2345</v>
      </c>
      <c r="N1775" s="35">
        <f>ROUND((Reference!G$16*List!$H1775)+Reference!G$17,0)</f>
        <v>2654</v>
      </c>
      <c r="O1775" s="35">
        <f>ROUND((Reference!H$16*List!$H1775)+Reference!H$17,0)</f>
        <v>2756</v>
      </c>
      <c r="P1775" s="35">
        <f>ROUND((Reference!I$16*List!$H1775)+Reference!I$17,0)</f>
        <v>2864</v>
      </c>
      <c r="Q1775" s="35">
        <f>ROUND((Reference!J$16*List!$H1775)+Reference!J$17,0)</f>
        <v>3317</v>
      </c>
      <c r="R1775" s="35">
        <f>ROUND((Reference!K$16*List!$H1775)+Reference!K$17,0)</f>
        <v>3422</v>
      </c>
      <c r="S1775" s="35">
        <f>ROUND((Reference!L$16*List!$H1775)+Reference!L$17,0)</f>
        <v>3692</v>
      </c>
      <c r="T1775" s="35">
        <f>ROUND((Reference!M$16*List!$H1775)+Reference!M$17,0)</f>
        <v>4409</v>
      </c>
      <c r="U1775" s="35">
        <f>ROUND((Reference!N$16*List!$H1775)+Reference!N$17,0)</f>
        <v>17791</v>
      </c>
      <c r="V1775" s="36">
        <f>ROUND((Reference!O$16*List!$H1775)+Reference!O$17,0)</f>
        <v>661</v>
      </c>
      <c r="W1775" s="36">
        <f>ROUND((Reference!P$16*List!$H1775)+Reference!P$17,0)</f>
        <v>932</v>
      </c>
      <c r="X1775" s="36">
        <f>ROUND((Reference!Q$16*List!$H1775)+Reference!Q$17,0)</f>
        <v>466</v>
      </c>
      <c r="Y1775" s="37"/>
      <c r="Z1775" s="4" t="str">
        <f t="shared" si="55"/>
        <v>SHERIDAN, Nebraska</v>
      </c>
      <c r="AA1775" s="50" t="s">
        <v>3174</v>
      </c>
      <c r="AB1775" s="38" t="s">
        <v>54</v>
      </c>
      <c r="AC1775" s="43" t="s">
        <v>4940</v>
      </c>
      <c r="AD1775" s="45"/>
      <c r="AE1775">
        <f t="shared" si="56"/>
        <v>0.87460000000000004</v>
      </c>
    </row>
    <row r="1776" spans="1:31" x14ac:dyDescent="0.35">
      <c r="A1776" s="28" t="s">
        <v>5140</v>
      </c>
      <c r="B1776" s="48" t="s">
        <v>5141</v>
      </c>
      <c r="C1776" s="51">
        <v>99928</v>
      </c>
      <c r="D1776" s="30" t="s">
        <v>164</v>
      </c>
      <c r="E1776" s="38" t="s">
        <v>3177</v>
      </c>
      <c r="F1776" s="55" t="s">
        <v>4940</v>
      </c>
      <c r="G1776" s="33" t="s">
        <v>64</v>
      </c>
      <c r="H1776" s="52">
        <v>0.87460000000000004</v>
      </c>
      <c r="I1776" s="35">
        <f>ROUND((Reference!B$16*List!$H1776)+Reference!B$17,0)</f>
        <v>1019</v>
      </c>
      <c r="J1776" s="35">
        <f>ROUND((Reference!C$16*List!$H1776)+Reference!C$17,0)</f>
        <v>1520</v>
      </c>
      <c r="K1776" s="35">
        <f>ROUND((Reference!D$16*List!$H1776)+Reference!D$17,0)</f>
        <v>1821</v>
      </c>
      <c r="L1776" s="35">
        <f>ROUND((Reference!E$16*List!$H1776)+Reference!E$17,0)</f>
        <v>2251</v>
      </c>
      <c r="M1776" s="35">
        <f>ROUND((Reference!F$16*List!$H1776)+Reference!F$17,0)</f>
        <v>2345</v>
      </c>
      <c r="N1776" s="35">
        <f>ROUND((Reference!G$16*List!$H1776)+Reference!G$17,0)</f>
        <v>2654</v>
      </c>
      <c r="O1776" s="35">
        <f>ROUND((Reference!H$16*List!$H1776)+Reference!H$17,0)</f>
        <v>2756</v>
      </c>
      <c r="P1776" s="35">
        <f>ROUND((Reference!I$16*List!$H1776)+Reference!I$17,0)</f>
        <v>2864</v>
      </c>
      <c r="Q1776" s="35">
        <f>ROUND((Reference!J$16*List!$H1776)+Reference!J$17,0)</f>
        <v>3317</v>
      </c>
      <c r="R1776" s="35">
        <f>ROUND((Reference!K$16*List!$H1776)+Reference!K$17,0)</f>
        <v>3422</v>
      </c>
      <c r="S1776" s="35">
        <f>ROUND((Reference!L$16*List!$H1776)+Reference!L$17,0)</f>
        <v>3692</v>
      </c>
      <c r="T1776" s="35">
        <f>ROUND((Reference!M$16*List!$H1776)+Reference!M$17,0)</f>
        <v>4409</v>
      </c>
      <c r="U1776" s="35">
        <f>ROUND((Reference!N$16*List!$H1776)+Reference!N$17,0)</f>
        <v>17791</v>
      </c>
      <c r="V1776" s="36">
        <f>ROUND((Reference!O$16*List!$H1776)+Reference!O$17,0)</f>
        <v>661</v>
      </c>
      <c r="W1776" s="36">
        <f>ROUND((Reference!P$16*List!$H1776)+Reference!P$17,0)</f>
        <v>932</v>
      </c>
      <c r="X1776" s="36">
        <f>ROUND((Reference!Q$16*List!$H1776)+Reference!Q$17,0)</f>
        <v>466</v>
      </c>
      <c r="Y1776" s="37"/>
      <c r="Z1776" s="4" t="str">
        <f t="shared" si="55"/>
        <v>SHERMAN, Nebraska</v>
      </c>
      <c r="AA1776" s="50" t="s">
        <v>3177</v>
      </c>
      <c r="AB1776" s="38" t="s">
        <v>54</v>
      </c>
      <c r="AC1776" s="43" t="s">
        <v>4940</v>
      </c>
      <c r="AD1776" s="45"/>
      <c r="AE1776">
        <f t="shared" si="56"/>
        <v>0.87460000000000004</v>
      </c>
    </row>
    <row r="1777" spans="1:31" x14ac:dyDescent="0.35">
      <c r="A1777" s="28" t="s">
        <v>5142</v>
      </c>
      <c r="B1777" s="48" t="s">
        <v>5143</v>
      </c>
      <c r="C1777" s="51">
        <v>99928</v>
      </c>
      <c r="D1777" s="30" t="s">
        <v>164</v>
      </c>
      <c r="E1777" s="38" t="s">
        <v>2901</v>
      </c>
      <c r="F1777" s="55" t="s">
        <v>4940</v>
      </c>
      <c r="G1777" s="33" t="s">
        <v>64</v>
      </c>
      <c r="H1777" s="52">
        <v>0.87460000000000004</v>
      </c>
      <c r="I1777" s="35">
        <f>ROUND((Reference!B$16*List!$H1777)+Reference!B$17,0)</f>
        <v>1019</v>
      </c>
      <c r="J1777" s="35">
        <f>ROUND((Reference!C$16*List!$H1777)+Reference!C$17,0)</f>
        <v>1520</v>
      </c>
      <c r="K1777" s="35">
        <f>ROUND((Reference!D$16*List!$H1777)+Reference!D$17,0)</f>
        <v>1821</v>
      </c>
      <c r="L1777" s="35">
        <f>ROUND((Reference!E$16*List!$H1777)+Reference!E$17,0)</f>
        <v>2251</v>
      </c>
      <c r="M1777" s="35">
        <f>ROUND((Reference!F$16*List!$H1777)+Reference!F$17,0)</f>
        <v>2345</v>
      </c>
      <c r="N1777" s="35">
        <f>ROUND((Reference!G$16*List!$H1777)+Reference!G$17,0)</f>
        <v>2654</v>
      </c>
      <c r="O1777" s="35">
        <f>ROUND((Reference!H$16*List!$H1777)+Reference!H$17,0)</f>
        <v>2756</v>
      </c>
      <c r="P1777" s="35">
        <f>ROUND((Reference!I$16*List!$H1777)+Reference!I$17,0)</f>
        <v>2864</v>
      </c>
      <c r="Q1777" s="35">
        <f>ROUND((Reference!J$16*List!$H1777)+Reference!J$17,0)</f>
        <v>3317</v>
      </c>
      <c r="R1777" s="35">
        <f>ROUND((Reference!K$16*List!$H1777)+Reference!K$17,0)</f>
        <v>3422</v>
      </c>
      <c r="S1777" s="35">
        <f>ROUND((Reference!L$16*List!$H1777)+Reference!L$17,0)</f>
        <v>3692</v>
      </c>
      <c r="T1777" s="35">
        <f>ROUND((Reference!M$16*List!$H1777)+Reference!M$17,0)</f>
        <v>4409</v>
      </c>
      <c r="U1777" s="35">
        <f>ROUND((Reference!N$16*List!$H1777)+Reference!N$17,0)</f>
        <v>17791</v>
      </c>
      <c r="V1777" s="36">
        <f>ROUND((Reference!O$16*List!$H1777)+Reference!O$17,0)</f>
        <v>661</v>
      </c>
      <c r="W1777" s="36">
        <f>ROUND((Reference!P$16*List!$H1777)+Reference!P$17,0)</f>
        <v>932</v>
      </c>
      <c r="X1777" s="36">
        <f>ROUND((Reference!Q$16*List!$H1777)+Reference!Q$17,0)</f>
        <v>466</v>
      </c>
      <c r="Y1777" s="37"/>
      <c r="Z1777" s="4" t="str">
        <f t="shared" si="55"/>
        <v>SIOUX, Nebraska</v>
      </c>
      <c r="AA1777" s="50" t="s">
        <v>2901</v>
      </c>
      <c r="AB1777" s="38" t="s">
        <v>54</v>
      </c>
      <c r="AC1777" s="43" t="s">
        <v>4940</v>
      </c>
      <c r="AD1777" s="45"/>
      <c r="AE1777">
        <f t="shared" si="56"/>
        <v>0.87460000000000004</v>
      </c>
    </row>
    <row r="1778" spans="1:31" x14ac:dyDescent="0.35">
      <c r="A1778" s="28" t="s">
        <v>5144</v>
      </c>
      <c r="B1778" s="48" t="s">
        <v>5145</v>
      </c>
      <c r="C1778" s="49">
        <v>99928</v>
      </c>
      <c r="D1778" s="30" t="s">
        <v>164</v>
      </c>
      <c r="E1778" s="50" t="s">
        <v>3186</v>
      </c>
      <c r="F1778" s="55" t="s">
        <v>4940</v>
      </c>
      <c r="G1778" s="33" t="s">
        <v>64</v>
      </c>
      <c r="H1778" s="52">
        <v>0.87460000000000004</v>
      </c>
      <c r="I1778" s="35">
        <f>ROUND((Reference!B$16*List!$H1778)+Reference!B$17,0)</f>
        <v>1019</v>
      </c>
      <c r="J1778" s="35">
        <f>ROUND((Reference!C$16*List!$H1778)+Reference!C$17,0)</f>
        <v>1520</v>
      </c>
      <c r="K1778" s="35">
        <f>ROUND((Reference!D$16*List!$H1778)+Reference!D$17,0)</f>
        <v>1821</v>
      </c>
      <c r="L1778" s="35">
        <f>ROUND((Reference!E$16*List!$H1778)+Reference!E$17,0)</f>
        <v>2251</v>
      </c>
      <c r="M1778" s="35">
        <f>ROUND((Reference!F$16*List!$H1778)+Reference!F$17,0)</f>
        <v>2345</v>
      </c>
      <c r="N1778" s="35">
        <f>ROUND((Reference!G$16*List!$H1778)+Reference!G$17,0)</f>
        <v>2654</v>
      </c>
      <c r="O1778" s="35">
        <f>ROUND((Reference!H$16*List!$H1778)+Reference!H$17,0)</f>
        <v>2756</v>
      </c>
      <c r="P1778" s="35">
        <f>ROUND((Reference!I$16*List!$H1778)+Reference!I$17,0)</f>
        <v>2864</v>
      </c>
      <c r="Q1778" s="35">
        <f>ROUND((Reference!J$16*List!$H1778)+Reference!J$17,0)</f>
        <v>3317</v>
      </c>
      <c r="R1778" s="35">
        <f>ROUND((Reference!K$16*List!$H1778)+Reference!K$17,0)</f>
        <v>3422</v>
      </c>
      <c r="S1778" s="35">
        <f>ROUND((Reference!L$16*List!$H1778)+Reference!L$17,0)</f>
        <v>3692</v>
      </c>
      <c r="T1778" s="35">
        <f>ROUND((Reference!M$16*List!$H1778)+Reference!M$17,0)</f>
        <v>4409</v>
      </c>
      <c r="U1778" s="35">
        <f>ROUND((Reference!N$16*List!$H1778)+Reference!N$17,0)</f>
        <v>17791</v>
      </c>
      <c r="V1778" s="36">
        <f>ROUND((Reference!O$16*List!$H1778)+Reference!O$17,0)</f>
        <v>661</v>
      </c>
      <c r="W1778" s="36">
        <f>ROUND((Reference!P$16*List!$H1778)+Reference!P$17,0)</f>
        <v>932</v>
      </c>
      <c r="X1778" s="36">
        <f>ROUND((Reference!Q$16*List!$H1778)+Reference!Q$17,0)</f>
        <v>466</v>
      </c>
      <c r="Y1778" s="37"/>
      <c r="Z1778" s="4" t="str">
        <f t="shared" si="55"/>
        <v>STANTON, Nebraska</v>
      </c>
      <c r="AA1778" s="50" t="s">
        <v>3186</v>
      </c>
      <c r="AB1778" s="38" t="s">
        <v>54</v>
      </c>
      <c r="AC1778" s="43" t="s">
        <v>4940</v>
      </c>
      <c r="AD1778" s="45"/>
      <c r="AE1778">
        <f t="shared" si="56"/>
        <v>0.87460000000000004</v>
      </c>
    </row>
    <row r="1779" spans="1:31" x14ac:dyDescent="0.35">
      <c r="A1779" s="28" t="s">
        <v>5146</v>
      </c>
      <c r="B1779" s="48" t="s">
        <v>5147</v>
      </c>
      <c r="C1779" s="49">
        <v>99928</v>
      </c>
      <c r="D1779" s="30" t="s">
        <v>164</v>
      </c>
      <c r="E1779" s="50" t="s">
        <v>5148</v>
      </c>
      <c r="F1779" s="55" t="s">
        <v>4940</v>
      </c>
      <c r="G1779" s="33" t="s">
        <v>64</v>
      </c>
      <c r="H1779" s="34">
        <v>0.87460000000000004</v>
      </c>
      <c r="I1779" s="35">
        <f>ROUND((Reference!B$16*List!$H1779)+Reference!B$17,0)</f>
        <v>1019</v>
      </c>
      <c r="J1779" s="35">
        <f>ROUND((Reference!C$16*List!$H1779)+Reference!C$17,0)</f>
        <v>1520</v>
      </c>
      <c r="K1779" s="35">
        <f>ROUND((Reference!D$16*List!$H1779)+Reference!D$17,0)</f>
        <v>1821</v>
      </c>
      <c r="L1779" s="35">
        <f>ROUND((Reference!E$16*List!$H1779)+Reference!E$17,0)</f>
        <v>2251</v>
      </c>
      <c r="M1779" s="35">
        <f>ROUND((Reference!F$16*List!$H1779)+Reference!F$17,0)</f>
        <v>2345</v>
      </c>
      <c r="N1779" s="35">
        <f>ROUND((Reference!G$16*List!$H1779)+Reference!G$17,0)</f>
        <v>2654</v>
      </c>
      <c r="O1779" s="35">
        <f>ROUND((Reference!H$16*List!$H1779)+Reference!H$17,0)</f>
        <v>2756</v>
      </c>
      <c r="P1779" s="35">
        <f>ROUND((Reference!I$16*List!$H1779)+Reference!I$17,0)</f>
        <v>2864</v>
      </c>
      <c r="Q1779" s="35">
        <f>ROUND((Reference!J$16*List!$H1779)+Reference!J$17,0)</f>
        <v>3317</v>
      </c>
      <c r="R1779" s="35">
        <f>ROUND((Reference!K$16*List!$H1779)+Reference!K$17,0)</f>
        <v>3422</v>
      </c>
      <c r="S1779" s="35">
        <f>ROUND((Reference!L$16*List!$H1779)+Reference!L$17,0)</f>
        <v>3692</v>
      </c>
      <c r="T1779" s="35">
        <f>ROUND((Reference!M$16*List!$H1779)+Reference!M$17,0)</f>
        <v>4409</v>
      </c>
      <c r="U1779" s="35">
        <f>ROUND((Reference!N$16*List!$H1779)+Reference!N$17,0)</f>
        <v>17791</v>
      </c>
      <c r="V1779" s="36">
        <f>ROUND((Reference!O$16*List!$H1779)+Reference!O$17,0)</f>
        <v>661</v>
      </c>
      <c r="W1779" s="36">
        <f>ROUND((Reference!P$16*List!$H1779)+Reference!P$17,0)</f>
        <v>932</v>
      </c>
      <c r="X1779" s="36">
        <f>ROUND((Reference!Q$16*List!$H1779)+Reference!Q$17,0)</f>
        <v>466</v>
      </c>
      <c r="Y1779" s="37"/>
      <c r="Z1779" s="4" t="str">
        <f t="shared" si="55"/>
        <v>THAYER, Nebraska</v>
      </c>
      <c r="AA1779" s="38" t="s">
        <v>5148</v>
      </c>
      <c r="AB1779" s="38" t="s">
        <v>54</v>
      </c>
      <c r="AC1779" s="32" t="s">
        <v>4940</v>
      </c>
      <c r="AD1779" s="39"/>
      <c r="AE1779">
        <f t="shared" si="56"/>
        <v>0.87460000000000004</v>
      </c>
    </row>
    <row r="1780" spans="1:31" x14ac:dyDescent="0.35">
      <c r="A1780" s="28" t="s">
        <v>5149</v>
      </c>
      <c r="B1780" s="48" t="s">
        <v>5150</v>
      </c>
      <c r="C1780" s="49">
        <v>99928</v>
      </c>
      <c r="D1780" s="30" t="s">
        <v>164</v>
      </c>
      <c r="E1780" s="50" t="s">
        <v>2003</v>
      </c>
      <c r="F1780" s="55" t="s">
        <v>4940</v>
      </c>
      <c r="G1780" s="33" t="s">
        <v>64</v>
      </c>
      <c r="H1780" s="52">
        <v>0.87460000000000004</v>
      </c>
      <c r="I1780" s="35">
        <f>ROUND((Reference!B$16*List!$H1780)+Reference!B$17,0)</f>
        <v>1019</v>
      </c>
      <c r="J1780" s="35">
        <f>ROUND((Reference!C$16*List!$H1780)+Reference!C$17,0)</f>
        <v>1520</v>
      </c>
      <c r="K1780" s="35">
        <f>ROUND((Reference!D$16*List!$H1780)+Reference!D$17,0)</f>
        <v>1821</v>
      </c>
      <c r="L1780" s="35">
        <f>ROUND((Reference!E$16*List!$H1780)+Reference!E$17,0)</f>
        <v>2251</v>
      </c>
      <c r="M1780" s="35">
        <f>ROUND((Reference!F$16*List!$H1780)+Reference!F$17,0)</f>
        <v>2345</v>
      </c>
      <c r="N1780" s="35">
        <f>ROUND((Reference!G$16*List!$H1780)+Reference!G$17,0)</f>
        <v>2654</v>
      </c>
      <c r="O1780" s="35">
        <f>ROUND((Reference!H$16*List!$H1780)+Reference!H$17,0)</f>
        <v>2756</v>
      </c>
      <c r="P1780" s="35">
        <f>ROUND((Reference!I$16*List!$H1780)+Reference!I$17,0)</f>
        <v>2864</v>
      </c>
      <c r="Q1780" s="35">
        <f>ROUND((Reference!J$16*List!$H1780)+Reference!J$17,0)</f>
        <v>3317</v>
      </c>
      <c r="R1780" s="35">
        <f>ROUND((Reference!K$16*List!$H1780)+Reference!K$17,0)</f>
        <v>3422</v>
      </c>
      <c r="S1780" s="35">
        <f>ROUND((Reference!L$16*List!$H1780)+Reference!L$17,0)</f>
        <v>3692</v>
      </c>
      <c r="T1780" s="35">
        <f>ROUND((Reference!M$16*List!$H1780)+Reference!M$17,0)</f>
        <v>4409</v>
      </c>
      <c r="U1780" s="35">
        <f>ROUND((Reference!N$16*List!$H1780)+Reference!N$17,0)</f>
        <v>17791</v>
      </c>
      <c r="V1780" s="36">
        <f>ROUND((Reference!O$16*List!$H1780)+Reference!O$17,0)</f>
        <v>661</v>
      </c>
      <c r="W1780" s="36">
        <f>ROUND((Reference!P$16*List!$H1780)+Reference!P$17,0)</f>
        <v>932</v>
      </c>
      <c r="X1780" s="36">
        <f>ROUND((Reference!Q$16*List!$H1780)+Reference!Q$17,0)</f>
        <v>466</v>
      </c>
      <c r="Y1780" s="37"/>
      <c r="Z1780" s="4" t="str">
        <f t="shared" si="55"/>
        <v>THOMAS, Nebraska</v>
      </c>
      <c r="AA1780" s="50" t="s">
        <v>2003</v>
      </c>
      <c r="AB1780" s="38" t="s">
        <v>54</v>
      </c>
      <c r="AC1780" s="43" t="s">
        <v>4940</v>
      </c>
      <c r="AD1780" s="45"/>
      <c r="AE1780">
        <f t="shared" si="56"/>
        <v>0.87460000000000004</v>
      </c>
    </row>
    <row r="1781" spans="1:31" x14ac:dyDescent="0.35">
      <c r="A1781" s="28" t="s">
        <v>5151</v>
      </c>
      <c r="B1781" s="48" t="s">
        <v>5152</v>
      </c>
      <c r="C1781" s="49">
        <v>99928</v>
      </c>
      <c r="D1781" s="30" t="s">
        <v>164</v>
      </c>
      <c r="E1781" s="50" t="s">
        <v>5153</v>
      </c>
      <c r="F1781" s="55" t="s">
        <v>4940</v>
      </c>
      <c r="G1781" s="33" t="s">
        <v>64</v>
      </c>
      <c r="H1781" s="52">
        <v>0.87460000000000004</v>
      </c>
      <c r="I1781" s="35">
        <f>ROUND((Reference!B$16*List!$H1781)+Reference!B$17,0)</f>
        <v>1019</v>
      </c>
      <c r="J1781" s="35">
        <f>ROUND((Reference!C$16*List!$H1781)+Reference!C$17,0)</f>
        <v>1520</v>
      </c>
      <c r="K1781" s="35">
        <f>ROUND((Reference!D$16*List!$H1781)+Reference!D$17,0)</f>
        <v>1821</v>
      </c>
      <c r="L1781" s="35">
        <f>ROUND((Reference!E$16*List!$H1781)+Reference!E$17,0)</f>
        <v>2251</v>
      </c>
      <c r="M1781" s="35">
        <f>ROUND((Reference!F$16*List!$H1781)+Reference!F$17,0)</f>
        <v>2345</v>
      </c>
      <c r="N1781" s="35">
        <f>ROUND((Reference!G$16*List!$H1781)+Reference!G$17,0)</f>
        <v>2654</v>
      </c>
      <c r="O1781" s="35">
        <f>ROUND((Reference!H$16*List!$H1781)+Reference!H$17,0)</f>
        <v>2756</v>
      </c>
      <c r="P1781" s="35">
        <f>ROUND((Reference!I$16*List!$H1781)+Reference!I$17,0)</f>
        <v>2864</v>
      </c>
      <c r="Q1781" s="35">
        <f>ROUND((Reference!J$16*List!$H1781)+Reference!J$17,0)</f>
        <v>3317</v>
      </c>
      <c r="R1781" s="35">
        <f>ROUND((Reference!K$16*List!$H1781)+Reference!K$17,0)</f>
        <v>3422</v>
      </c>
      <c r="S1781" s="35">
        <f>ROUND((Reference!L$16*List!$H1781)+Reference!L$17,0)</f>
        <v>3692</v>
      </c>
      <c r="T1781" s="35">
        <f>ROUND((Reference!M$16*List!$H1781)+Reference!M$17,0)</f>
        <v>4409</v>
      </c>
      <c r="U1781" s="35">
        <f>ROUND((Reference!N$16*List!$H1781)+Reference!N$17,0)</f>
        <v>17791</v>
      </c>
      <c r="V1781" s="36">
        <f>ROUND((Reference!O$16*List!$H1781)+Reference!O$17,0)</f>
        <v>661</v>
      </c>
      <c r="W1781" s="36">
        <f>ROUND((Reference!P$16*List!$H1781)+Reference!P$17,0)</f>
        <v>932</v>
      </c>
      <c r="X1781" s="36">
        <f>ROUND((Reference!Q$16*List!$H1781)+Reference!Q$17,0)</f>
        <v>466</v>
      </c>
      <c r="Y1781" s="37"/>
      <c r="Z1781" s="4" t="str">
        <f t="shared" si="55"/>
        <v>THURSTON, Nebraska</v>
      </c>
      <c r="AA1781" s="50" t="s">
        <v>5153</v>
      </c>
      <c r="AB1781" s="38" t="s">
        <v>54</v>
      </c>
      <c r="AC1781" s="43" t="s">
        <v>4940</v>
      </c>
      <c r="AD1781" s="45"/>
      <c r="AE1781">
        <f t="shared" si="56"/>
        <v>0.87460000000000004</v>
      </c>
    </row>
    <row r="1782" spans="1:31" x14ac:dyDescent="0.35">
      <c r="A1782" s="28" t="s">
        <v>5154</v>
      </c>
      <c r="B1782" s="48" t="s">
        <v>5155</v>
      </c>
      <c r="C1782" s="49">
        <v>99928</v>
      </c>
      <c r="D1782" s="30" t="s">
        <v>164</v>
      </c>
      <c r="E1782" s="50" t="s">
        <v>2203</v>
      </c>
      <c r="F1782" s="55" t="s">
        <v>4940</v>
      </c>
      <c r="G1782" s="33" t="s">
        <v>64</v>
      </c>
      <c r="H1782" s="52">
        <v>0.87460000000000004</v>
      </c>
      <c r="I1782" s="35">
        <f>ROUND((Reference!B$16*List!$H1782)+Reference!B$17,0)</f>
        <v>1019</v>
      </c>
      <c r="J1782" s="35">
        <f>ROUND((Reference!C$16*List!$H1782)+Reference!C$17,0)</f>
        <v>1520</v>
      </c>
      <c r="K1782" s="35">
        <f>ROUND((Reference!D$16*List!$H1782)+Reference!D$17,0)</f>
        <v>1821</v>
      </c>
      <c r="L1782" s="35">
        <f>ROUND((Reference!E$16*List!$H1782)+Reference!E$17,0)</f>
        <v>2251</v>
      </c>
      <c r="M1782" s="35">
        <f>ROUND((Reference!F$16*List!$H1782)+Reference!F$17,0)</f>
        <v>2345</v>
      </c>
      <c r="N1782" s="35">
        <f>ROUND((Reference!G$16*List!$H1782)+Reference!G$17,0)</f>
        <v>2654</v>
      </c>
      <c r="O1782" s="35">
        <f>ROUND((Reference!H$16*List!$H1782)+Reference!H$17,0)</f>
        <v>2756</v>
      </c>
      <c r="P1782" s="35">
        <f>ROUND((Reference!I$16*List!$H1782)+Reference!I$17,0)</f>
        <v>2864</v>
      </c>
      <c r="Q1782" s="35">
        <f>ROUND((Reference!J$16*List!$H1782)+Reference!J$17,0)</f>
        <v>3317</v>
      </c>
      <c r="R1782" s="35">
        <f>ROUND((Reference!K$16*List!$H1782)+Reference!K$17,0)</f>
        <v>3422</v>
      </c>
      <c r="S1782" s="35">
        <f>ROUND((Reference!L$16*List!$H1782)+Reference!L$17,0)</f>
        <v>3692</v>
      </c>
      <c r="T1782" s="35">
        <f>ROUND((Reference!M$16*List!$H1782)+Reference!M$17,0)</f>
        <v>4409</v>
      </c>
      <c r="U1782" s="35">
        <f>ROUND((Reference!N$16*List!$H1782)+Reference!N$17,0)</f>
        <v>17791</v>
      </c>
      <c r="V1782" s="36">
        <f>ROUND((Reference!O$16*List!$H1782)+Reference!O$17,0)</f>
        <v>661</v>
      </c>
      <c r="W1782" s="36">
        <f>ROUND((Reference!P$16*List!$H1782)+Reference!P$17,0)</f>
        <v>932</v>
      </c>
      <c r="X1782" s="36">
        <f>ROUND((Reference!Q$16*List!$H1782)+Reference!Q$17,0)</f>
        <v>466</v>
      </c>
      <c r="Y1782" s="37"/>
      <c r="Z1782" s="4" t="str">
        <f t="shared" si="55"/>
        <v>VALLEY, Nebraska</v>
      </c>
      <c r="AA1782" s="50" t="s">
        <v>2203</v>
      </c>
      <c r="AB1782" s="38" t="s">
        <v>54</v>
      </c>
      <c r="AC1782" s="43" t="s">
        <v>4940</v>
      </c>
      <c r="AD1782" s="45"/>
      <c r="AE1782">
        <f t="shared" si="56"/>
        <v>0.87460000000000004</v>
      </c>
    </row>
    <row r="1783" spans="1:31" x14ac:dyDescent="0.35">
      <c r="A1783" s="28" t="s">
        <v>5156</v>
      </c>
      <c r="B1783" s="48" t="s">
        <v>5157</v>
      </c>
      <c r="C1783" s="49">
        <v>36540</v>
      </c>
      <c r="D1783" s="30" t="s">
        <v>1348</v>
      </c>
      <c r="E1783" s="50" t="s">
        <v>259</v>
      </c>
      <c r="F1783" s="54" t="s">
        <v>4940</v>
      </c>
      <c r="G1783" s="33" t="s">
        <v>53</v>
      </c>
      <c r="H1783" s="52">
        <v>0.96060000000000001</v>
      </c>
      <c r="I1783" s="35">
        <f>ROUND((Reference!B$16*List!$H1783)+Reference!B$17,0)</f>
        <v>1093</v>
      </c>
      <c r="J1783" s="35">
        <f>ROUND((Reference!C$16*List!$H1783)+Reference!C$17,0)</f>
        <v>1629</v>
      </c>
      <c r="K1783" s="35">
        <f>ROUND((Reference!D$16*List!$H1783)+Reference!D$17,0)</f>
        <v>1952</v>
      </c>
      <c r="L1783" s="35">
        <f>ROUND((Reference!E$16*List!$H1783)+Reference!E$17,0)</f>
        <v>2414</v>
      </c>
      <c r="M1783" s="35">
        <f>ROUND((Reference!F$16*List!$H1783)+Reference!F$17,0)</f>
        <v>2514</v>
      </c>
      <c r="N1783" s="35">
        <f>ROUND((Reference!G$16*List!$H1783)+Reference!G$17,0)</f>
        <v>2847</v>
      </c>
      <c r="O1783" s="35">
        <f>ROUND((Reference!H$16*List!$H1783)+Reference!H$17,0)</f>
        <v>2955</v>
      </c>
      <c r="P1783" s="35">
        <f>ROUND((Reference!I$16*List!$H1783)+Reference!I$17,0)</f>
        <v>3072</v>
      </c>
      <c r="Q1783" s="35">
        <f>ROUND((Reference!J$16*List!$H1783)+Reference!J$17,0)</f>
        <v>3557</v>
      </c>
      <c r="R1783" s="35">
        <f>ROUND((Reference!K$16*List!$H1783)+Reference!K$17,0)</f>
        <v>3669</v>
      </c>
      <c r="S1783" s="35">
        <f>ROUND((Reference!L$16*List!$H1783)+Reference!L$17,0)</f>
        <v>3959</v>
      </c>
      <c r="T1783" s="35">
        <f>ROUND((Reference!M$16*List!$H1783)+Reference!M$17,0)</f>
        <v>4728</v>
      </c>
      <c r="U1783" s="35">
        <f>ROUND((Reference!N$16*List!$H1783)+Reference!N$17,0)</f>
        <v>19078</v>
      </c>
      <c r="V1783" s="36">
        <f>ROUND((Reference!O$16*List!$H1783)+Reference!O$17,0)</f>
        <v>709</v>
      </c>
      <c r="W1783" s="36">
        <f>ROUND((Reference!P$16*List!$H1783)+Reference!P$17,0)</f>
        <v>999</v>
      </c>
      <c r="X1783" s="36">
        <f>ROUND((Reference!Q$16*List!$H1783)+Reference!Q$17,0)</f>
        <v>500</v>
      </c>
      <c r="Y1783" s="37"/>
      <c r="Z1783" s="4" t="str">
        <f t="shared" si="55"/>
        <v>WASHINGTON, Nebraska</v>
      </c>
      <c r="AA1783" s="50" t="s">
        <v>259</v>
      </c>
      <c r="AB1783" s="38" t="s">
        <v>54</v>
      </c>
      <c r="AC1783" s="43" t="s">
        <v>4940</v>
      </c>
      <c r="AD1783" s="45"/>
      <c r="AE1783">
        <f t="shared" si="56"/>
        <v>0.96060000000000001</v>
      </c>
    </row>
    <row r="1784" spans="1:31" x14ac:dyDescent="0.35">
      <c r="A1784" s="28" t="s">
        <v>5158</v>
      </c>
      <c r="B1784" s="48" t="s">
        <v>5159</v>
      </c>
      <c r="C1784" s="51">
        <v>99928</v>
      </c>
      <c r="D1784" s="30" t="s">
        <v>164</v>
      </c>
      <c r="E1784" s="38" t="s">
        <v>2044</v>
      </c>
      <c r="F1784" s="55" t="s">
        <v>4940</v>
      </c>
      <c r="G1784" s="33" t="s">
        <v>64</v>
      </c>
      <c r="H1784" s="34">
        <v>0.87460000000000004</v>
      </c>
      <c r="I1784" s="35">
        <f>ROUND((Reference!B$16*List!$H1784)+Reference!B$17,0)</f>
        <v>1019</v>
      </c>
      <c r="J1784" s="35">
        <f>ROUND((Reference!C$16*List!$H1784)+Reference!C$17,0)</f>
        <v>1520</v>
      </c>
      <c r="K1784" s="35">
        <f>ROUND((Reference!D$16*List!$H1784)+Reference!D$17,0)</f>
        <v>1821</v>
      </c>
      <c r="L1784" s="35">
        <f>ROUND((Reference!E$16*List!$H1784)+Reference!E$17,0)</f>
        <v>2251</v>
      </c>
      <c r="M1784" s="35">
        <f>ROUND((Reference!F$16*List!$H1784)+Reference!F$17,0)</f>
        <v>2345</v>
      </c>
      <c r="N1784" s="35">
        <f>ROUND((Reference!G$16*List!$H1784)+Reference!G$17,0)</f>
        <v>2654</v>
      </c>
      <c r="O1784" s="35">
        <f>ROUND((Reference!H$16*List!$H1784)+Reference!H$17,0)</f>
        <v>2756</v>
      </c>
      <c r="P1784" s="35">
        <f>ROUND((Reference!I$16*List!$H1784)+Reference!I$17,0)</f>
        <v>2864</v>
      </c>
      <c r="Q1784" s="35">
        <f>ROUND((Reference!J$16*List!$H1784)+Reference!J$17,0)</f>
        <v>3317</v>
      </c>
      <c r="R1784" s="35">
        <f>ROUND((Reference!K$16*List!$H1784)+Reference!K$17,0)</f>
        <v>3422</v>
      </c>
      <c r="S1784" s="35">
        <f>ROUND((Reference!L$16*List!$H1784)+Reference!L$17,0)</f>
        <v>3692</v>
      </c>
      <c r="T1784" s="35">
        <f>ROUND((Reference!M$16*List!$H1784)+Reference!M$17,0)</f>
        <v>4409</v>
      </c>
      <c r="U1784" s="35">
        <f>ROUND((Reference!N$16*List!$H1784)+Reference!N$17,0)</f>
        <v>17791</v>
      </c>
      <c r="V1784" s="36">
        <f>ROUND((Reference!O$16*List!$H1784)+Reference!O$17,0)</f>
        <v>661</v>
      </c>
      <c r="W1784" s="36">
        <f>ROUND((Reference!P$16*List!$H1784)+Reference!P$17,0)</f>
        <v>932</v>
      </c>
      <c r="X1784" s="36">
        <f>ROUND((Reference!Q$16*List!$H1784)+Reference!Q$17,0)</f>
        <v>466</v>
      </c>
      <c r="Y1784" s="37"/>
      <c r="Z1784" s="4" t="str">
        <f t="shared" si="55"/>
        <v>WAYNE, Nebraska</v>
      </c>
      <c r="AA1784" s="38" t="s">
        <v>2044</v>
      </c>
      <c r="AB1784" s="38" t="s">
        <v>54</v>
      </c>
      <c r="AC1784" s="32" t="s">
        <v>4940</v>
      </c>
      <c r="AD1784" s="39"/>
      <c r="AE1784">
        <f t="shared" si="56"/>
        <v>0.87460000000000004</v>
      </c>
    </row>
    <row r="1785" spans="1:31" x14ac:dyDescent="0.35">
      <c r="A1785" s="28" t="s">
        <v>5160</v>
      </c>
      <c r="B1785" s="48" t="s">
        <v>5161</v>
      </c>
      <c r="C1785" s="49">
        <v>99928</v>
      </c>
      <c r="D1785" s="30" t="s">
        <v>164</v>
      </c>
      <c r="E1785" s="50" t="s">
        <v>2047</v>
      </c>
      <c r="F1785" s="55" t="s">
        <v>4940</v>
      </c>
      <c r="G1785" s="33" t="s">
        <v>64</v>
      </c>
      <c r="H1785" s="52">
        <v>0.87460000000000004</v>
      </c>
      <c r="I1785" s="35">
        <f>ROUND((Reference!B$16*List!$H1785)+Reference!B$17,0)</f>
        <v>1019</v>
      </c>
      <c r="J1785" s="35">
        <f>ROUND((Reference!C$16*List!$H1785)+Reference!C$17,0)</f>
        <v>1520</v>
      </c>
      <c r="K1785" s="35">
        <f>ROUND((Reference!D$16*List!$H1785)+Reference!D$17,0)</f>
        <v>1821</v>
      </c>
      <c r="L1785" s="35">
        <f>ROUND((Reference!E$16*List!$H1785)+Reference!E$17,0)</f>
        <v>2251</v>
      </c>
      <c r="M1785" s="35">
        <f>ROUND((Reference!F$16*List!$H1785)+Reference!F$17,0)</f>
        <v>2345</v>
      </c>
      <c r="N1785" s="35">
        <f>ROUND((Reference!G$16*List!$H1785)+Reference!G$17,0)</f>
        <v>2654</v>
      </c>
      <c r="O1785" s="35">
        <f>ROUND((Reference!H$16*List!$H1785)+Reference!H$17,0)</f>
        <v>2756</v>
      </c>
      <c r="P1785" s="35">
        <f>ROUND((Reference!I$16*List!$H1785)+Reference!I$17,0)</f>
        <v>2864</v>
      </c>
      <c r="Q1785" s="35">
        <f>ROUND((Reference!J$16*List!$H1785)+Reference!J$17,0)</f>
        <v>3317</v>
      </c>
      <c r="R1785" s="35">
        <f>ROUND((Reference!K$16*List!$H1785)+Reference!K$17,0)</f>
        <v>3422</v>
      </c>
      <c r="S1785" s="35">
        <f>ROUND((Reference!L$16*List!$H1785)+Reference!L$17,0)</f>
        <v>3692</v>
      </c>
      <c r="T1785" s="35">
        <f>ROUND((Reference!M$16*List!$H1785)+Reference!M$17,0)</f>
        <v>4409</v>
      </c>
      <c r="U1785" s="35">
        <f>ROUND((Reference!N$16*List!$H1785)+Reference!N$17,0)</f>
        <v>17791</v>
      </c>
      <c r="V1785" s="36">
        <f>ROUND((Reference!O$16*List!$H1785)+Reference!O$17,0)</f>
        <v>661</v>
      </c>
      <c r="W1785" s="36">
        <f>ROUND((Reference!P$16*List!$H1785)+Reference!P$17,0)</f>
        <v>932</v>
      </c>
      <c r="X1785" s="36">
        <f>ROUND((Reference!Q$16*List!$H1785)+Reference!Q$17,0)</f>
        <v>466</v>
      </c>
      <c r="Y1785" s="37"/>
      <c r="Z1785" s="4" t="str">
        <f t="shared" si="55"/>
        <v>WEBSTER, Nebraska</v>
      </c>
      <c r="AA1785" s="50" t="s">
        <v>2047</v>
      </c>
      <c r="AB1785" s="38" t="s">
        <v>54</v>
      </c>
      <c r="AC1785" s="43" t="s">
        <v>4940</v>
      </c>
      <c r="AD1785" s="45"/>
      <c r="AE1785">
        <f t="shared" si="56"/>
        <v>0.87460000000000004</v>
      </c>
    </row>
    <row r="1786" spans="1:31" x14ac:dyDescent="0.35">
      <c r="A1786" s="28" t="s">
        <v>5162</v>
      </c>
      <c r="B1786" s="48" t="s">
        <v>5163</v>
      </c>
      <c r="C1786" s="51">
        <v>99928</v>
      </c>
      <c r="D1786" s="30" t="s">
        <v>164</v>
      </c>
      <c r="E1786" s="38" t="s">
        <v>2050</v>
      </c>
      <c r="F1786" s="55" t="s">
        <v>4940</v>
      </c>
      <c r="G1786" s="33" t="s">
        <v>64</v>
      </c>
      <c r="H1786" s="34">
        <v>0.87460000000000004</v>
      </c>
      <c r="I1786" s="35">
        <f>ROUND((Reference!B$16*List!$H1786)+Reference!B$17,0)</f>
        <v>1019</v>
      </c>
      <c r="J1786" s="35">
        <f>ROUND((Reference!C$16*List!$H1786)+Reference!C$17,0)</f>
        <v>1520</v>
      </c>
      <c r="K1786" s="35">
        <f>ROUND((Reference!D$16*List!$H1786)+Reference!D$17,0)</f>
        <v>1821</v>
      </c>
      <c r="L1786" s="35">
        <f>ROUND((Reference!E$16*List!$H1786)+Reference!E$17,0)</f>
        <v>2251</v>
      </c>
      <c r="M1786" s="35">
        <f>ROUND((Reference!F$16*List!$H1786)+Reference!F$17,0)</f>
        <v>2345</v>
      </c>
      <c r="N1786" s="35">
        <f>ROUND((Reference!G$16*List!$H1786)+Reference!G$17,0)</f>
        <v>2654</v>
      </c>
      <c r="O1786" s="35">
        <f>ROUND((Reference!H$16*List!$H1786)+Reference!H$17,0)</f>
        <v>2756</v>
      </c>
      <c r="P1786" s="35">
        <f>ROUND((Reference!I$16*List!$H1786)+Reference!I$17,0)</f>
        <v>2864</v>
      </c>
      <c r="Q1786" s="35">
        <f>ROUND((Reference!J$16*List!$H1786)+Reference!J$17,0)</f>
        <v>3317</v>
      </c>
      <c r="R1786" s="35">
        <f>ROUND((Reference!K$16*List!$H1786)+Reference!K$17,0)</f>
        <v>3422</v>
      </c>
      <c r="S1786" s="35">
        <f>ROUND((Reference!L$16*List!$H1786)+Reference!L$17,0)</f>
        <v>3692</v>
      </c>
      <c r="T1786" s="35">
        <f>ROUND((Reference!M$16*List!$H1786)+Reference!M$17,0)</f>
        <v>4409</v>
      </c>
      <c r="U1786" s="35">
        <f>ROUND((Reference!N$16*List!$H1786)+Reference!N$17,0)</f>
        <v>17791</v>
      </c>
      <c r="V1786" s="36">
        <f>ROUND((Reference!O$16*List!$H1786)+Reference!O$17,0)</f>
        <v>661</v>
      </c>
      <c r="W1786" s="36">
        <f>ROUND((Reference!P$16*List!$H1786)+Reference!P$17,0)</f>
        <v>932</v>
      </c>
      <c r="X1786" s="36">
        <f>ROUND((Reference!Q$16*List!$H1786)+Reference!Q$17,0)</f>
        <v>466</v>
      </c>
      <c r="Y1786" s="37"/>
      <c r="Z1786" s="4" t="str">
        <f t="shared" si="55"/>
        <v>WHEELER, Nebraska</v>
      </c>
      <c r="AA1786" s="38" t="s">
        <v>2050</v>
      </c>
      <c r="AB1786" s="38" t="s">
        <v>54</v>
      </c>
      <c r="AC1786" s="32" t="s">
        <v>4940</v>
      </c>
      <c r="AD1786" s="39"/>
      <c r="AE1786">
        <f t="shared" si="56"/>
        <v>0.87460000000000004</v>
      </c>
    </row>
    <row r="1787" spans="1:31" x14ac:dyDescent="0.35">
      <c r="A1787" s="28" t="s">
        <v>5164</v>
      </c>
      <c r="B1787" s="48" t="s">
        <v>5165</v>
      </c>
      <c r="C1787" s="51">
        <v>99928</v>
      </c>
      <c r="D1787" s="30" t="s">
        <v>164</v>
      </c>
      <c r="E1787" s="38" t="s">
        <v>3737</v>
      </c>
      <c r="F1787" s="55" t="s">
        <v>4940</v>
      </c>
      <c r="G1787" s="33" t="s">
        <v>64</v>
      </c>
      <c r="H1787" s="52">
        <v>0.87460000000000004</v>
      </c>
      <c r="I1787" s="35">
        <f>ROUND((Reference!B$16*List!$H1787)+Reference!B$17,0)</f>
        <v>1019</v>
      </c>
      <c r="J1787" s="35">
        <f>ROUND((Reference!C$16*List!$H1787)+Reference!C$17,0)</f>
        <v>1520</v>
      </c>
      <c r="K1787" s="35">
        <f>ROUND((Reference!D$16*List!$H1787)+Reference!D$17,0)</f>
        <v>1821</v>
      </c>
      <c r="L1787" s="35">
        <f>ROUND((Reference!E$16*List!$H1787)+Reference!E$17,0)</f>
        <v>2251</v>
      </c>
      <c r="M1787" s="35">
        <f>ROUND((Reference!F$16*List!$H1787)+Reference!F$17,0)</f>
        <v>2345</v>
      </c>
      <c r="N1787" s="35">
        <f>ROUND((Reference!G$16*List!$H1787)+Reference!G$17,0)</f>
        <v>2654</v>
      </c>
      <c r="O1787" s="35">
        <f>ROUND((Reference!H$16*List!$H1787)+Reference!H$17,0)</f>
        <v>2756</v>
      </c>
      <c r="P1787" s="35">
        <f>ROUND((Reference!I$16*List!$H1787)+Reference!I$17,0)</f>
        <v>2864</v>
      </c>
      <c r="Q1787" s="35">
        <f>ROUND((Reference!J$16*List!$H1787)+Reference!J$17,0)</f>
        <v>3317</v>
      </c>
      <c r="R1787" s="35">
        <f>ROUND((Reference!K$16*List!$H1787)+Reference!K$17,0)</f>
        <v>3422</v>
      </c>
      <c r="S1787" s="35">
        <f>ROUND((Reference!L$16*List!$H1787)+Reference!L$17,0)</f>
        <v>3692</v>
      </c>
      <c r="T1787" s="35">
        <f>ROUND((Reference!M$16*List!$H1787)+Reference!M$17,0)</f>
        <v>4409</v>
      </c>
      <c r="U1787" s="35">
        <f>ROUND((Reference!N$16*List!$H1787)+Reference!N$17,0)</f>
        <v>17791</v>
      </c>
      <c r="V1787" s="36">
        <f>ROUND((Reference!O$16*List!$H1787)+Reference!O$17,0)</f>
        <v>661</v>
      </c>
      <c r="W1787" s="36">
        <f>ROUND((Reference!P$16*List!$H1787)+Reference!P$17,0)</f>
        <v>932</v>
      </c>
      <c r="X1787" s="36">
        <f>ROUND((Reference!Q$16*List!$H1787)+Reference!Q$17,0)</f>
        <v>466</v>
      </c>
      <c r="Y1787" s="37"/>
      <c r="Z1787" s="4" t="str">
        <f t="shared" si="55"/>
        <v>YORK, Nebraska</v>
      </c>
      <c r="AA1787" s="50" t="s">
        <v>3737</v>
      </c>
      <c r="AB1787" s="38" t="s">
        <v>54</v>
      </c>
      <c r="AC1787" s="43" t="s">
        <v>4940</v>
      </c>
      <c r="AD1787" s="45"/>
      <c r="AE1787">
        <f t="shared" si="56"/>
        <v>0.87460000000000004</v>
      </c>
    </row>
    <row r="1788" spans="1:31" x14ac:dyDescent="0.35">
      <c r="A1788" s="28" t="s">
        <v>5166</v>
      </c>
      <c r="B1788" s="48" t="s">
        <v>5167</v>
      </c>
      <c r="C1788" s="49">
        <v>99928</v>
      </c>
      <c r="D1788" s="30" t="s">
        <v>164</v>
      </c>
      <c r="E1788" s="50" t="s">
        <v>334</v>
      </c>
      <c r="F1788" s="55" t="s">
        <v>4940</v>
      </c>
      <c r="G1788" s="33" t="s">
        <v>64</v>
      </c>
      <c r="H1788" s="52">
        <v>0.87460000000000004</v>
      </c>
      <c r="I1788" s="35">
        <f>ROUND((Reference!B$16*List!$H1788)+Reference!B$17,0)</f>
        <v>1019</v>
      </c>
      <c r="J1788" s="35">
        <f>ROUND((Reference!C$16*List!$H1788)+Reference!C$17,0)</f>
        <v>1520</v>
      </c>
      <c r="K1788" s="35">
        <f>ROUND((Reference!D$16*List!$H1788)+Reference!D$17,0)</f>
        <v>1821</v>
      </c>
      <c r="L1788" s="35">
        <f>ROUND((Reference!E$16*List!$H1788)+Reference!E$17,0)</f>
        <v>2251</v>
      </c>
      <c r="M1788" s="35">
        <f>ROUND((Reference!F$16*List!$H1788)+Reference!F$17,0)</f>
        <v>2345</v>
      </c>
      <c r="N1788" s="35">
        <f>ROUND((Reference!G$16*List!$H1788)+Reference!G$17,0)</f>
        <v>2654</v>
      </c>
      <c r="O1788" s="35">
        <f>ROUND((Reference!H$16*List!$H1788)+Reference!H$17,0)</f>
        <v>2756</v>
      </c>
      <c r="P1788" s="35">
        <f>ROUND((Reference!I$16*List!$H1788)+Reference!I$17,0)</f>
        <v>2864</v>
      </c>
      <c r="Q1788" s="35">
        <f>ROUND((Reference!J$16*List!$H1788)+Reference!J$17,0)</f>
        <v>3317</v>
      </c>
      <c r="R1788" s="35">
        <f>ROUND((Reference!K$16*List!$H1788)+Reference!K$17,0)</f>
        <v>3422</v>
      </c>
      <c r="S1788" s="35">
        <f>ROUND((Reference!L$16*List!$H1788)+Reference!L$17,0)</f>
        <v>3692</v>
      </c>
      <c r="T1788" s="35">
        <f>ROUND((Reference!M$16*List!$H1788)+Reference!M$17,0)</f>
        <v>4409</v>
      </c>
      <c r="U1788" s="35">
        <f>ROUND((Reference!N$16*List!$H1788)+Reference!N$17,0)</f>
        <v>17791</v>
      </c>
      <c r="V1788" s="36">
        <f>ROUND((Reference!O$16*List!$H1788)+Reference!O$17,0)</f>
        <v>661</v>
      </c>
      <c r="W1788" s="36">
        <f>ROUND((Reference!P$16*List!$H1788)+Reference!P$17,0)</f>
        <v>932</v>
      </c>
      <c r="X1788" s="36">
        <f>ROUND((Reference!Q$16*List!$H1788)+Reference!Q$17,0)</f>
        <v>466</v>
      </c>
      <c r="Y1788" s="37"/>
      <c r="Z1788" s="4" t="str">
        <f t="shared" si="55"/>
        <v>STATEWIDE, Nebraska</v>
      </c>
      <c r="AA1788" s="50" t="s">
        <v>334</v>
      </c>
      <c r="AB1788" s="38" t="s">
        <v>54</v>
      </c>
      <c r="AC1788" s="43" t="s">
        <v>4940</v>
      </c>
      <c r="AD1788" s="45"/>
      <c r="AE1788">
        <f t="shared" si="56"/>
        <v>0.87460000000000004</v>
      </c>
    </row>
    <row r="1789" spans="1:31" x14ac:dyDescent="0.35">
      <c r="A1789" s="28" t="s">
        <v>5168</v>
      </c>
      <c r="B1789" s="48" t="s">
        <v>5169</v>
      </c>
      <c r="C1789" s="51">
        <v>99929</v>
      </c>
      <c r="D1789" s="30" t="s">
        <v>169</v>
      </c>
      <c r="E1789" s="38" t="s">
        <v>5170</v>
      </c>
      <c r="F1789" s="55" t="s">
        <v>5171</v>
      </c>
      <c r="G1789" s="33" t="s">
        <v>64</v>
      </c>
      <c r="H1789" s="52">
        <v>1.0814000000000001</v>
      </c>
      <c r="I1789" s="35">
        <f>ROUND((Reference!B$16*List!$H1789)+Reference!B$17,0)</f>
        <v>1196</v>
      </c>
      <c r="J1789" s="35">
        <f>ROUND((Reference!C$16*List!$H1789)+Reference!C$17,0)</f>
        <v>1784</v>
      </c>
      <c r="K1789" s="35">
        <f>ROUND((Reference!D$16*List!$H1789)+Reference!D$17,0)</f>
        <v>2137</v>
      </c>
      <c r="L1789" s="35">
        <f>ROUND((Reference!E$16*List!$H1789)+Reference!E$17,0)</f>
        <v>2642</v>
      </c>
      <c r="M1789" s="35">
        <f>ROUND((Reference!F$16*List!$H1789)+Reference!F$17,0)</f>
        <v>2753</v>
      </c>
      <c r="N1789" s="35">
        <f>ROUND((Reference!G$16*List!$H1789)+Reference!G$17,0)</f>
        <v>3116</v>
      </c>
      <c r="O1789" s="35">
        <f>ROUND((Reference!H$16*List!$H1789)+Reference!H$17,0)</f>
        <v>3235</v>
      </c>
      <c r="P1789" s="35">
        <f>ROUND((Reference!I$16*List!$H1789)+Reference!I$17,0)</f>
        <v>3363</v>
      </c>
      <c r="Q1789" s="35">
        <f>ROUND((Reference!J$16*List!$H1789)+Reference!J$17,0)</f>
        <v>3894</v>
      </c>
      <c r="R1789" s="35">
        <f>ROUND((Reference!K$16*List!$H1789)+Reference!K$17,0)</f>
        <v>4017</v>
      </c>
      <c r="S1789" s="35">
        <f>ROUND((Reference!L$16*List!$H1789)+Reference!L$17,0)</f>
        <v>4334</v>
      </c>
      <c r="T1789" s="35">
        <f>ROUND((Reference!M$16*List!$H1789)+Reference!M$17,0)</f>
        <v>5176</v>
      </c>
      <c r="U1789" s="35">
        <f>ROUND((Reference!N$16*List!$H1789)+Reference!N$17,0)</f>
        <v>20886</v>
      </c>
      <c r="V1789" s="36">
        <f>ROUND((Reference!O$16*List!$H1789)+Reference!O$17,0)</f>
        <v>776</v>
      </c>
      <c r="W1789" s="36">
        <f>ROUND((Reference!P$16*List!$H1789)+Reference!P$17,0)</f>
        <v>1094</v>
      </c>
      <c r="X1789" s="36">
        <f>ROUND((Reference!Q$16*List!$H1789)+Reference!Q$17,0)</f>
        <v>547</v>
      </c>
      <c r="Y1789" s="37"/>
      <c r="Z1789" s="4" t="str">
        <f t="shared" si="55"/>
        <v>CHURCHILL, Nevada</v>
      </c>
      <c r="AA1789" s="50" t="s">
        <v>5170</v>
      </c>
      <c r="AB1789" s="38" t="s">
        <v>54</v>
      </c>
      <c r="AC1789" s="43" t="s">
        <v>5171</v>
      </c>
      <c r="AD1789" s="45"/>
      <c r="AE1789">
        <f t="shared" si="56"/>
        <v>1.0814000000000001</v>
      </c>
    </row>
    <row r="1790" spans="1:31" x14ac:dyDescent="0.35">
      <c r="A1790" s="28" t="s">
        <v>5172</v>
      </c>
      <c r="B1790" s="48" t="s">
        <v>5173</v>
      </c>
      <c r="C1790" s="51">
        <v>29820</v>
      </c>
      <c r="D1790" s="30" t="s">
        <v>1086</v>
      </c>
      <c r="E1790" s="38" t="s">
        <v>535</v>
      </c>
      <c r="F1790" s="54" t="s">
        <v>5171</v>
      </c>
      <c r="G1790" s="33" t="s">
        <v>53</v>
      </c>
      <c r="H1790" s="52">
        <v>1.1863000000000001</v>
      </c>
      <c r="I1790" s="35">
        <f>ROUND((Reference!B$16*List!$H1790)+Reference!B$17,0)</f>
        <v>1286</v>
      </c>
      <c r="J1790" s="35">
        <f>ROUND((Reference!C$16*List!$H1790)+Reference!C$17,0)</f>
        <v>1918</v>
      </c>
      <c r="K1790" s="35">
        <f>ROUND((Reference!D$16*List!$H1790)+Reference!D$17,0)</f>
        <v>2298</v>
      </c>
      <c r="L1790" s="35">
        <f>ROUND((Reference!E$16*List!$H1790)+Reference!E$17,0)</f>
        <v>2841</v>
      </c>
      <c r="M1790" s="35">
        <f>ROUND((Reference!F$16*List!$H1790)+Reference!F$17,0)</f>
        <v>2960</v>
      </c>
      <c r="N1790" s="35">
        <f>ROUND((Reference!G$16*List!$H1790)+Reference!G$17,0)</f>
        <v>3351</v>
      </c>
      <c r="O1790" s="35">
        <f>ROUND((Reference!H$16*List!$H1790)+Reference!H$17,0)</f>
        <v>3479</v>
      </c>
      <c r="P1790" s="35">
        <f>ROUND((Reference!I$16*List!$H1790)+Reference!I$17,0)</f>
        <v>3615</v>
      </c>
      <c r="Q1790" s="35">
        <f>ROUND((Reference!J$16*List!$H1790)+Reference!J$17,0)</f>
        <v>4186</v>
      </c>
      <c r="R1790" s="35">
        <f>ROUND((Reference!K$16*List!$H1790)+Reference!K$17,0)</f>
        <v>4319</v>
      </c>
      <c r="S1790" s="35">
        <f>ROUND((Reference!L$16*List!$H1790)+Reference!L$17,0)</f>
        <v>4660</v>
      </c>
      <c r="T1790" s="35">
        <f>ROUND((Reference!M$16*List!$H1790)+Reference!M$17,0)</f>
        <v>5566</v>
      </c>
      <c r="U1790" s="35">
        <f>ROUND((Reference!N$16*List!$H1790)+Reference!N$17,0)</f>
        <v>22456</v>
      </c>
      <c r="V1790" s="36">
        <f>ROUND((Reference!O$16*List!$H1790)+Reference!O$17,0)</f>
        <v>835</v>
      </c>
      <c r="W1790" s="36">
        <f>ROUND((Reference!P$16*List!$H1790)+Reference!P$17,0)</f>
        <v>1176</v>
      </c>
      <c r="X1790" s="36">
        <f>ROUND((Reference!Q$16*List!$H1790)+Reference!Q$17,0)</f>
        <v>588</v>
      </c>
      <c r="Y1790" s="37"/>
      <c r="Z1790" s="4" t="str">
        <f t="shared" si="55"/>
        <v>CLARK, Nevada</v>
      </c>
      <c r="AA1790" s="50" t="s">
        <v>535</v>
      </c>
      <c r="AB1790" s="38" t="s">
        <v>54</v>
      </c>
      <c r="AC1790" s="43" t="s">
        <v>5171</v>
      </c>
      <c r="AD1790" s="45"/>
      <c r="AE1790">
        <f t="shared" si="56"/>
        <v>1.1863000000000001</v>
      </c>
    </row>
    <row r="1791" spans="1:31" x14ac:dyDescent="0.35">
      <c r="A1791" s="28" t="s">
        <v>5174</v>
      </c>
      <c r="B1791" s="48" t="s">
        <v>5175</v>
      </c>
      <c r="C1791" s="51">
        <v>99929</v>
      </c>
      <c r="D1791" s="30" t="s">
        <v>169</v>
      </c>
      <c r="E1791" s="38" t="s">
        <v>1109</v>
      </c>
      <c r="F1791" s="55" t="s">
        <v>5171</v>
      </c>
      <c r="G1791" s="33" t="s">
        <v>64</v>
      </c>
      <c r="H1791" s="52">
        <v>1.0814000000000001</v>
      </c>
      <c r="I1791" s="35">
        <f>ROUND((Reference!B$16*List!$H1791)+Reference!B$17,0)</f>
        <v>1196</v>
      </c>
      <c r="J1791" s="35">
        <f>ROUND((Reference!C$16*List!$H1791)+Reference!C$17,0)</f>
        <v>1784</v>
      </c>
      <c r="K1791" s="35">
        <f>ROUND((Reference!D$16*List!$H1791)+Reference!D$17,0)</f>
        <v>2137</v>
      </c>
      <c r="L1791" s="35">
        <f>ROUND((Reference!E$16*List!$H1791)+Reference!E$17,0)</f>
        <v>2642</v>
      </c>
      <c r="M1791" s="35">
        <f>ROUND((Reference!F$16*List!$H1791)+Reference!F$17,0)</f>
        <v>2753</v>
      </c>
      <c r="N1791" s="35">
        <f>ROUND((Reference!G$16*List!$H1791)+Reference!G$17,0)</f>
        <v>3116</v>
      </c>
      <c r="O1791" s="35">
        <f>ROUND((Reference!H$16*List!$H1791)+Reference!H$17,0)</f>
        <v>3235</v>
      </c>
      <c r="P1791" s="35">
        <f>ROUND((Reference!I$16*List!$H1791)+Reference!I$17,0)</f>
        <v>3363</v>
      </c>
      <c r="Q1791" s="35">
        <f>ROUND((Reference!J$16*List!$H1791)+Reference!J$17,0)</f>
        <v>3894</v>
      </c>
      <c r="R1791" s="35">
        <f>ROUND((Reference!K$16*List!$H1791)+Reference!K$17,0)</f>
        <v>4017</v>
      </c>
      <c r="S1791" s="35">
        <f>ROUND((Reference!L$16*List!$H1791)+Reference!L$17,0)</f>
        <v>4334</v>
      </c>
      <c r="T1791" s="35">
        <f>ROUND((Reference!M$16*List!$H1791)+Reference!M$17,0)</f>
        <v>5176</v>
      </c>
      <c r="U1791" s="35">
        <f>ROUND((Reference!N$16*List!$H1791)+Reference!N$17,0)</f>
        <v>20886</v>
      </c>
      <c r="V1791" s="36">
        <f>ROUND((Reference!O$16*List!$H1791)+Reference!O$17,0)</f>
        <v>776</v>
      </c>
      <c r="W1791" s="36">
        <f>ROUND((Reference!P$16*List!$H1791)+Reference!P$17,0)</f>
        <v>1094</v>
      </c>
      <c r="X1791" s="36">
        <f>ROUND((Reference!Q$16*List!$H1791)+Reference!Q$17,0)</f>
        <v>547</v>
      </c>
      <c r="Y1791" s="37"/>
      <c r="Z1791" s="4" t="str">
        <f t="shared" si="55"/>
        <v>DOUGLAS, Nevada</v>
      </c>
      <c r="AA1791" s="50" t="s">
        <v>1109</v>
      </c>
      <c r="AB1791" s="38" t="s">
        <v>54</v>
      </c>
      <c r="AC1791" s="43" t="s">
        <v>5171</v>
      </c>
      <c r="AD1791" s="45"/>
      <c r="AE1791">
        <f t="shared" si="56"/>
        <v>1.0814000000000001</v>
      </c>
    </row>
    <row r="1792" spans="1:31" x14ac:dyDescent="0.35">
      <c r="A1792" s="28" t="s">
        <v>5176</v>
      </c>
      <c r="B1792" s="48" t="s">
        <v>5177</v>
      </c>
      <c r="C1792" s="51">
        <v>99929</v>
      </c>
      <c r="D1792" s="30" t="s">
        <v>169</v>
      </c>
      <c r="E1792" s="38" t="s">
        <v>5178</v>
      </c>
      <c r="F1792" s="55" t="s">
        <v>5171</v>
      </c>
      <c r="G1792" s="33" t="s">
        <v>64</v>
      </c>
      <c r="H1792" s="52">
        <v>1.0814000000000001</v>
      </c>
      <c r="I1792" s="35">
        <f>ROUND((Reference!B$16*List!$H1792)+Reference!B$17,0)</f>
        <v>1196</v>
      </c>
      <c r="J1792" s="35">
        <f>ROUND((Reference!C$16*List!$H1792)+Reference!C$17,0)</f>
        <v>1784</v>
      </c>
      <c r="K1792" s="35">
        <f>ROUND((Reference!D$16*List!$H1792)+Reference!D$17,0)</f>
        <v>2137</v>
      </c>
      <c r="L1792" s="35">
        <f>ROUND((Reference!E$16*List!$H1792)+Reference!E$17,0)</f>
        <v>2642</v>
      </c>
      <c r="M1792" s="35">
        <f>ROUND((Reference!F$16*List!$H1792)+Reference!F$17,0)</f>
        <v>2753</v>
      </c>
      <c r="N1792" s="35">
        <f>ROUND((Reference!G$16*List!$H1792)+Reference!G$17,0)</f>
        <v>3116</v>
      </c>
      <c r="O1792" s="35">
        <f>ROUND((Reference!H$16*List!$H1792)+Reference!H$17,0)</f>
        <v>3235</v>
      </c>
      <c r="P1792" s="35">
        <f>ROUND((Reference!I$16*List!$H1792)+Reference!I$17,0)</f>
        <v>3363</v>
      </c>
      <c r="Q1792" s="35">
        <f>ROUND((Reference!J$16*List!$H1792)+Reference!J$17,0)</f>
        <v>3894</v>
      </c>
      <c r="R1792" s="35">
        <f>ROUND((Reference!K$16*List!$H1792)+Reference!K$17,0)</f>
        <v>4017</v>
      </c>
      <c r="S1792" s="35">
        <f>ROUND((Reference!L$16*List!$H1792)+Reference!L$17,0)</f>
        <v>4334</v>
      </c>
      <c r="T1792" s="35">
        <f>ROUND((Reference!M$16*List!$H1792)+Reference!M$17,0)</f>
        <v>5176</v>
      </c>
      <c r="U1792" s="35">
        <f>ROUND((Reference!N$16*List!$H1792)+Reference!N$17,0)</f>
        <v>20886</v>
      </c>
      <c r="V1792" s="36">
        <f>ROUND((Reference!O$16*List!$H1792)+Reference!O$17,0)</f>
        <v>776</v>
      </c>
      <c r="W1792" s="36">
        <f>ROUND((Reference!P$16*List!$H1792)+Reference!P$17,0)</f>
        <v>1094</v>
      </c>
      <c r="X1792" s="36">
        <f>ROUND((Reference!Q$16*List!$H1792)+Reference!Q$17,0)</f>
        <v>547</v>
      </c>
      <c r="Y1792" s="37"/>
      <c r="Z1792" s="4" t="str">
        <f t="shared" si="55"/>
        <v>ELKO, Nevada</v>
      </c>
      <c r="AA1792" s="50" t="s">
        <v>5178</v>
      </c>
      <c r="AB1792" s="38" t="s">
        <v>54</v>
      </c>
      <c r="AC1792" s="43" t="s">
        <v>5171</v>
      </c>
      <c r="AD1792" s="45"/>
      <c r="AE1792">
        <f t="shared" si="56"/>
        <v>1.0814000000000001</v>
      </c>
    </row>
    <row r="1793" spans="1:31" x14ac:dyDescent="0.35">
      <c r="A1793" s="28" t="s">
        <v>5179</v>
      </c>
      <c r="B1793" s="48" t="s">
        <v>5180</v>
      </c>
      <c r="C1793" s="51">
        <v>99929</v>
      </c>
      <c r="D1793" s="30" t="s">
        <v>169</v>
      </c>
      <c r="E1793" s="38" t="s">
        <v>5181</v>
      </c>
      <c r="F1793" s="55" t="s">
        <v>5171</v>
      </c>
      <c r="G1793" s="33" t="s">
        <v>64</v>
      </c>
      <c r="H1793" s="52">
        <v>1.0814000000000001</v>
      </c>
      <c r="I1793" s="35">
        <f>ROUND((Reference!B$16*List!$H1793)+Reference!B$17,0)</f>
        <v>1196</v>
      </c>
      <c r="J1793" s="35">
        <f>ROUND((Reference!C$16*List!$H1793)+Reference!C$17,0)</f>
        <v>1784</v>
      </c>
      <c r="K1793" s="35">
        <f>ROUND((Reference!D$16*List!$H1793)+Reference!D$17,0)</f>
        <v>2137</v>
      </c>
      <c r="L1793" s="35">
        <f>ROUND((Reference!E$16*List!$H1793)+Reference!E$17,0)</f>
        <v>2642</v>
      </c>
      <c r="M1793" s="35">
        <f>ROUND((Reference!F$16*List!$H1793)+Reference!F$17,0)</f>
        <v>2753</v>
      </c>
      <c r="N1793" s="35">
        <f>ROUND((Reference!G$16*List!$H1793)+Reference!G$17,0)</f>
        <v>3116</v>
      </c>
      <c r="O1793" s="35">
        <f>ROUND((Reference!H$16*List!$H1793)+Reference!H$17,0)</f>
        <v>3235</v>
      </c>
      <c r="P1793" s="35">
        <f>ROUND((Reference!I$16*List!$H1793)+Reference!I$17,0)</f>
        <v>3363</v>
      </c>
      <c r="Q1793" s="35">
        <f>ROUND((Reference!J$16*List!$H1793)+Reference!J$17,0)</f>
        <v>3894</v>
      </c>
      <c r="R1793" s="35">
        <f>ROUND((Reference!K$16*List!$H1793)+Reference!K$17,0)</f>
        <v>4017</v>
      </c>
      <c r="S1793" s="35">
        <f>ROUND((Reference!L$16*List!$H1793)+Reference!L$17,0)</f>
        <v>4334</v>
      </c>
      <c r="T1793" s="35">
        <f>ROUND((Reference!M$16*List!$H1793)+Reference!M$17,0)</f>
        <v>5176</v>
      </c>
      <c r="U1793" s="35">
        <f>ROUND((Reference!N$16*List!$H1793)+Reference!N$17,0)</f>
        <v>20886</v>
      </c>
      <c r="V1793" s="36">
        <f>ROUND((Reference!O$16*List!$H1793)+Reference!O$17,0)</f>
        <v>776</v>
      </c>
      <c r="W1793" s="36">
        <f>ROUND((Reference!P$16*List!$H1793)+Reference!P$17,0)</f>
        <v>1094</v>
      </c>
      <c r="X1793" s="36">
        <f>ROUND((Reference!Q$16*List!$H1793)+Reference!Q$17,0)</f>
        <v>547</v>
      </c>
      <c r="Y1793" s="37"/>
      <c r="Z1793" s="4" t="str">
        <f t="shared" si="55"/>
        <v>ESMERALDA, Nevada</v>
      </c>
      <c r="AA1793" s="50" t="s">
        <v>5181</v>
      </c>
      <c r="AB1793" s="38" t="s">
        <v>54</v>
      </c>
      <c r="AC1793" s="43" t="s">
        <v>5171</v>
      </c>
      <c r="AD1793" s="45"/>
      <c r="AE1793">
        <f t="shared" si="56"/>
        <v>1.0814000000000001</v>
      </c>
    </row>
    <row r="1794" spans="1:31" x14ac:dyDescent="0.35">
      <c r="A1794" s="28" t="s">
        <v>5182</v>
      </c>
      <c r="B1794" s="48" t="s">
        <v>5183</v>
      </c>
      <c r="C1794" s="51">
        <v>99929</v>
      </c>
      <c r="D1794" s="30" t="s">
        <v>169</v>
      </c>
      <c r="E1794" s="38" t="s">
        <v>5184</v>
      </c>
      <c r="F1794" s="55" t="s">
        <v>5171</v>
      </c>
      <c r="G1794" s="33" t="s">
        <v>64</v>
      </c>
      <c r="H1794" s="52">
        <v>1.0814000000000001</v>
      </c>
      <c r="I1794" s="35">
        <f>ROUND((Reference!B$16*List!$H1794)+Reference!B$17,0)</f>
        <v>1196</v>
      </c>
      <c r="J1794" s="35">
        <f>ROUND((Reference!C$16*List!$H1794)+Reference!C$17,0)</f>
        <v>1784</v>
      </c>
      <c r="K1794" s="35">
        <f>ROUND((Reference!D$16*List!$H1794)+Reference!D$17,0)</f>
        <v>2137</v>
      </c>
      <c r="L1794" s="35">
        <f>ROUND((Reference!E$16*List!$H1794)+Reference!E$17,0)</f>
        <v>2642</v>
      </c>
      <c r="M1794" s="35">
        <f>ROUND((Reference!F$16*List!$H1794)+Reference!F$17,0)</f>
        <v>2753</v>
      </c>
      <c r="N1794" s="35">
        <f>ROUND((Reference!G$16*List!$H1794)+Reference!G$17,0)</f>
        <v>3116</v>
      </c>
      <c r="O1794" s="35">
        <f>ROUND((Reference!H$16*List!$H1794)+Reference!H$17,0)</f>
        <v>3235</v>
      </c>
      <c r="P1794" s="35">
        <f>ROUND((Reference!I$16*List!$H1794)+Reference!I$17,0)</f>
        <v>3363</v>
      </c>
      <c r="Q1794" s="35">
        <f>ROUND((Reference!J$16*List!$H1794)+Reference!J$17,0)</f>
        <v>3894</v>
      </c>
      <c r="R1794" s="35">
        <f>ROUND((Reference!K$16*List!$H1794)+Reference!K$17,0)</f>
        <v>4017</v>
      </c>
      <c r="S1794" s="35">
        <f>ROUND((Reference!L$16*List!$H1794)+Reference!L$17,0)</f>
        <v>4334</v>
      </c>
      <c r="T1794" s="35">
        <f>ROUND((Reference!M$16*List!$H1794)+Reference!M$17,0)</f>
        <v>5176</v>
      </c>
      <c r="U1794" s="35">
        <f>ROUND((Reference!N$16*List!$H1794)+Reference!N$17,0)</f>
        <v>20886</v>
      </c>
      <c r="V1794" s="36">
        <f>ROUND((Reference!O$16*List!$H1794)+Reference!O$17,0)</f>
        <v>776</v>
      </c>
      <c r="W1794" s="36">
        <f>ROUND((Reference!P$16*List!$H1794)+Reference!P$17,0)</f>
        <v>1094</v>
      </c>
      <c r="X1794" s="36">
        <f>ROUND((Reference!Q$16*List!$H1794)+Reference!Q$17,0)</f>
        <v>547</v>
      </c>
      <c r="Y1794" s="37"/>
      <c r="Z1794" s="4" t="str">
        <f t="shared" si="55"/>
        <v>EUREKA, Nevada</v>
      </c>
      <c r="AA1794" s="50" t="s">
        <v>5184</v>
      </c>
      <c r="AB1794" s="38" t="s">
        <v>54</v>
      </c>
      <c r="AC1794" s="43" t="s">
        <v>5171</v>
      </c>
      <c r="AD1794" s="45"/>
      <c r="AE1794">
        <f t="shared" si="56"/>
        <v>1.0814000000000001</v>
      </c>
    </row>
    <row r="1795" spans="1:31" x14ac:dyDescent="0.35">
      <c r="A1795" s="28" t="s">
        <v>5185</v>
      </c>
      <c r="B1795" s="48" t="s">
        <v>5186</v>
      </c>
      <c r="C1795" s="51">
        <v>99929</v>
      </c>
      <c r="D1795" s="30" t="s">
        <v>169</v>
      </c>
      <c r="E1795" s="38" t="s">
        <v>828</v>
      </c>
      <c r="F1795" s="55" t="s">
        <v>5171</v>
      </c>
      <c r="G1795" s="33" t="s">
        <v>64</v>
      </c>
      <c r="H1795" s="52">
        <v>1.0814000000000001</v>
      </c>
      <c r="I1795" s="35">
        <f>ROUND((Reference!B$16*List!$H1795)+Reference!B$17,0)</f>
        <v>1196</v>
      </c>
      <c r="J1795" s="35">
        <f>ROUND((Reference!C$16*List!$H1795)+Reference!C$17,0)</f>
        <v>1784</v>
      </c>
      <c r="K1795" s="35">
        <f>ROUND((Reference!D$16*List!$H1795)+Reference!D$17,0)</f>
        <v>2137</v>
      </c>
      <c r="L1795" s="35">
        <f>ROUND((Reference!E$16*List!$H1795)+Reference!E$17,0)</f>
        <v>2642</v>
      </c>
      <c r="M1795" s="35">
        <f>ROUND((Reference!F$16*List!$H1795)+Reference!F$17,0)</f>
        <v>2753</v>
      </c>
      <c r="N1795" s="35">
        <f>ROUND((Reference!G$16*List!$H1795)+Reference!G$17,0)</f>
        <v>3116</v>
      </c>
      <c r="O1795" s="35">
        <f>ROUND((Reference!H$16*List!$H1795)+Reference!H$17,0)</f>
        <v>3235</v>
      </c>
      <c r="P1795" s="35">
        <f>ROUND((Reference!I$16*List!$H1795)+Reference!I$17,0)</f>
        <v>3363</v>
      </c>
      <c r="Q1795" s="35">
        <f>ROUND((Reference!J$16*List!$H1795)+Reference!J$17,0)</f>
        <v>3894</v>
      </c>
      <c r="R1795" s="35">
        <f>ROUND((Reference!K$16*List!$H1795)+Reference!K$17,0)</f>
        <v>4017</v>
      </c>
      <c r="S1795" s="35">
        <f>ROUND((Reference!L$16*List!$H1795)+Reference!L$17,0)</f>
        <v>4334</v>
      </c>
      <c r="T1795" s="35">
        <f>ROUND((Reference!M$16*List!$H1795)+Reference!M$17,0)</f>
        <v>5176</v>
      </c>
      <c r="U1795" s="35">
        <f>ROUND((Reference!N$16*List!$H1795)+Reference!N$17,0)</f>
        <v>20886</v>
      </c>
      <c r="V1795" s="36">
        <f>ROUND((Reference!O$16*List!$H1795)+Reference!O$17,0)</f>
        <v>776</v>
      </c>
      <c r="W1795" s="36">
        <f>ROUND((Reference!P$16*List!$H1795)+Reference!P$17,0)</f>
        <v>1094</v>
      </c>
      <c r="X1795" s="36">
        <f>ROUND((Reference!Q$16*List!$H1795)+Reference!Q$17,0)</f>
        <v>547</v>
      </c>
      <c r="Y1795" s="37"/>
      <c r="Z1795" s="4" t="str">
        <f t="shared" si="55"/>
        <v>HUMBOLDT, Nevada</v>
      </c>
      <c r="AA1795" s="50" t="s">
        <v>828</v>
      </c>
      <c r="AB1795" s="38" t="s">
        <v>54</v>
      </c>
      <c r="AC1795" s="43" t="s">
        <v>5171</v>
      </c>
      <c r="AD1795" s="45"/>
      <c r="AE1795">
        <f t="shared" si="56"/>
        <v>1.0814000000000001</v>
      </c>
    </row>
    <row r="1796" spans="1:31" x14ac:dyDescent="0.35">
      <c r="A1796" s="28" t="s">
        <v>5187</v>
      </c>
      <c r="B1796" s="48" t="s">
        <v>5188</v>
      </c>
      <c r="C1796" s="51">
        <v>99929</v>
      </c>
      <c r="D1796" s="30" t="s">
        <v>169</v>
      </c>
      <c r="E1796" s="38" t="s">
        <v>5189</v>
      </c>
      <c r="F1796" s="55" t="s">
        <v>5171</v>
      </c>
      <c r="G1796" s="33" t="s">
        <v>64</v>
      </c>
      <c r="H1796" s="52">
        <v>1.0814000000000001</v>
      </c>
      <c r="I1796" s="35">
        <f>ROUND((Reference!B$16*List!$H1796)+Reference!B$17,0)</f>
        <v>1196</v>
      </c>
      <c r="J1796" s="35">
        <f>ROUND((Reference!C$16*List!$H1796)+Reference!C$17,0)</f>
        <v>1784</v>
      </c>
      <c r="K1796" s="35">
        <f>ROUND((Reference!D$16*List!$H1796)+Reference!D$17,0)</f>
        <v>2137</v>
      </c>
      <c r="L1796" s="35">
        <f>ROUND((Reference!E$16*List!$H1796)+Reference!E$17,0)</f>
        <v>2642</v>
      </c>
      <c r="M1796" s="35">
        <f>ROUND((Reference!F$16*List!$H1796)+Reference!F$17,0)</f>
        <v>2753</v>
      </c>
      <c r="N1796" s="35">
        <f>ROUND((Reference!G$16*List!$H1796)+Reference!G$17,0)</f>
        <v>3116</v>
      </c>
      <c r="O1796" s="35">
        <f>ROUND((Reference!H$16*List!$H1796)+Reference!H$17,0)</f>
        <v>3235</v>
      </c>
      <c r="P1796" s="35">
        <f>ROUND((Reference!I$16*List!$H1796)+Reference!I$17,0)</f>
        <v>3363</v>
      </c>
      <c r="Q1796" s="35">
        <f>ROUND((Reference!J$16*List!$H1796)+Reference!J$17,0)</f>
        <v>3894</v>
      </c>
      <c r="R1796" s="35">
        <f>ROUND((Reference!K$16*List!$H1796)+Reference!K$17,0)</f>
        <v>4017</v>
      </c>
      <c r="S1796" s="35">
        <f>ROUND((Reference!L$16*List!$H1796)+Reference!L$17,0)</f>
        <v>4334</v>
      </c>
      <c r="T1796" s="35">
        <f>ROUND((Reference!M$16*List!$H1796)+Reference!M$17,0)</f>
        <v>5176</v>
      </c>
      <c r="U1796" s="35">
        <f>ROUND((Reference!N$16*List!$H1796)+Reference!N$17,0)</f>
        <v>20886</v>
      </c>
      <c r="V1796" s="36">
        <f>ROUND((Reference!O$16*List!$H1796)+Reference!O$17,0)</f>
        <v>776</v>
      </c>
      <c r="W1796" s="36">
        <f>ROUND((Reference!P$16*List!$H1796)+Reference!P$17,0)</f>
        <v>1094</v>
      </c>
      <c r="X1796" s="36">
        <f>ROUND((Reference!Q$16*List!$H1796)+Reference!Q$17,0)</f>
        <v>547</v>
      </c>
      <c r="Y1796" s="37"/>
      <c r="Z1796" s="4" t="str">
        <f t="shared" si="55"/>
        <v>LANDER, Nevada</v>
      </c>
      <c r="AA1796" s="50" t="s">
        <v>5189</v>
      </c>
      <c r="AB1796" s="38" t="s">
        <v>54</v>
      </c>
      <c r="AC1796" s="43" t="s">
        <v>5171</v>
      </c>
      <c r="AD1796" s="45"/>
      <c r="AE1796">
        <f t="shared" si="56"/>
        <v>1.0814000000000001</v>
      </c>
    </row>
    <row r="1797" spans="1:31" x14ac:dyDescent="0.35">
      <c r="A1797" s="28" t="s">
        <v>5190</v>
      </c>
      <c r="B1797" s="48" t="s">
        <v>5191</v>
      </c>
      <c r="C1797" s="51">
        <v>99929</v>
      </c>
      <c r="D1797" s="30" t="s">
        <v>169</v>
      </c>
      <c r="E1797" s="38" t="s">
        <v>650</v>
      </c>
      <c r="F1797" s="55" t="s">
        <v>5171</v>
      </c>
      <c r="G1797" s="33" t="s">
        <v>64</v>
      </c>
      <c r="H1797" s="52">
        <v>1.0814000000000001</v>
      </c>
      <c r="I1797" s="35">
        <f>ROUND((Reference!B$16*List!$H1797)+Reference!B$17,0)</f>
        <v>1196</v>
      </c>
      <c r="J1797" s="35">
        <f>ROUND((Reference!C$16*List!$H1797)+Reference!C$17,0)</f>
        <v>1784</v>
      </c>
      <c r="K1797" s="35">
        <f>ROUND((Reference!D$16*List!$H1797)+Reference!D$17,0)</f>
        <v>2137</v>
      </c>
      <c r="L1797" s="35">
        <f>ROUND((Reference!E$16*List!$H1797)+Reference!E$17,0)</f>
        <v>2642</v>
      </c>
      <c r="M1797" s="35">
        <f>ROUND((Reference!F$16*List!$H1797)+Reference!F$17,0)</f>
        <v>2753</v>
      </c>
      <c r="N1797" s="35">
        <f>ROUND((Reference!G$16*List!$H1797)+Reference!G$17,0)</f>
        <v>3116</v>
      </c>
      <c r="O1797" s="35">
        <f>ROUND((Reference!H$16*List!$H1797)+Reference!H$17,0)</f>
        <v>3235</v>
      </c>
      <c r="P1797" s="35">
        <f>ROUND((Reference!I$16*List!$H1797)+Reference!I$17,0)</f>
        <v>3363</v>
      </c>
      <c r="Q1797" s="35">
        <f>ROUND((Reference!J$16*List!$H1797)+Reference!J$17,0)</f>
        <v>3894</v>
      </c>
      <c r="R1797" s="35">
        <f>ROUND((Reference!K$16*List!$H1797)+Reference!K$17,0)</f>
        <v>4017</v>
      </c>
      <c r="S1797" s="35">
        <f>ROUND((Reference!L$16*List!$H1797)+Reference!L$17,0)</f>
        <v>4334</v>
      </c>
      <c r="T1797" s="35">
        <f>ROUND((Reference!M$16*List!$H1797)+Reference!M$17,0)</f>
        <v>5176</v>
      </c>
      <c r="U1797" s="35">
        <f>ROUND((Reference!N$16*List!$H1797)+Reference!N$17,0)</f>
        <v>20886</v>
      </c>
      <c r="V1797" s="36">
        <f>ROUND((Reference!O$16*List!$H1797)+Reference!O$17,0)</f>
        <v>776</v>
      </c>
      <c r="W1797" s="36">
        <f>ROUND((Reference!P$16*List!$H1797)+Reference!P$17,0)</f>
        <v>1094</v>
      </c>
      <c r="X1797" s="36">
        <f>ROUND((Reference!Q$16*List!$H1797)+Reference!Q$17,0)</f>
        <v>547</v>
      </c>
      <c r="Y1797" s="37"/>
      <c r="Z1797" s="4" t="str">
        <f t="shared" si="55"/>
        <v>LINCOLN, Nevada</v>
      </c>
      <c r="AA1797" s="50" t="s">
        <v>650</v>
      </c>
      <c r="AB1797" s="38" t="s">
        <v>54</v>
      </c>
      <c r="AC1797" s="43" t="s">
        <v>5171</v>
      </c>
      <c r="AD1797" s="45"/>
      <c r="AE1797">
        <f t="shared" si="56"/>
        <v>1.0814000000000001</v>
      </c>
    </row>
    <row r="1798" spans="1:31" x14ac:dyDescent="0.35">
      <c r="A1798" s="28" t="s">
        <v>5192</v>
      </c>
      <c r="B1798" s="48" t="s">
        <v>5193</v>
      </c>
      <c r="C1798" s="51">
        <v>99929</v>
      </c>
      <c r="D1798" s="30" t="s">
        <v>169</v>
      </c>
      <c r="E1798" s="38" t="s">
        <v>2839</v>
      </c>
      <c r="F1798" s="55" t="s">
        <v>5171</v>
      </c>
      <c r="G1798" s="33" t="s">
        <v>64</v>
      </c>
      <c r="H1798" s="34">
        <v>1.0814000000000001</v>
      </c>
      <c r="I1798" s="35">
        <f>ROUND((Reference!B$16*List!$H1798)+Reference!B$17,0)</f>
        <v>1196</v>
      </c>
      <c r="J1798" s="35">
        <f>ROUND((Reference!C$16*List!$H1798)+Reference!C$17,0)</f>
        <v>1784</v>
      </c>
      <c r="K1798" s="35">
        <f>ROUND((Reference!D$16*List!$H1798)+Reference!D$17,0)</f>
        <v>2137</v>
      </c>
      <c r="L1798" s="35">
        <f>ROUND((Reference!E$16*List!$H1798)+Reference!E$17,0)</f>
        <v>2642</v>
      </c>
      <c r="M1798" s="35">
        <f>ROUND((Reference!F$16*List!$H1798)+Reference!F$17,0)</f>
        <v>2753</v>
      </c>
      <c r="N1798" s="35">
        <f>ROUND((Reference!G$16*List!$H1798)+Reference!G$17,0)</f>
        <v>3116</v>
      </c>
      <c r="O1798" s="35">
        <f>ROUND((Reference!H$16*List!$H1798)+Reference!H$17,0)</f>
        <v>3235</v>
      </c>
      <c r="P1798" s="35">
        <f>ROUND((Reference!I$16*List!$H1798)+Reference!I$17,0)</f>
        <v>3363</v>
      </c>
      <c r="Q1798" s="35">
        <f>ROUND((Reference!J$16*List!$H1798)+Reference!J$17,0)</f>
        <v>3894</v>
      </c>
      <c r="R1798" s="35">
        <f>ROUND((Reference!K$16*List!$H1798)+Reference!K$17,0)</f>
        <v>4017</v>
      </c>
      <c r="S1798" s="35">
        <f>ROUND((Reference!L$16*List!$H1798)+Reference!L$17,0)</f>
        <v>4334</v>
      </c>
      <c r="T1798" s="35">
        <f>ROUND((Reference!M$16*List!$H1798)+Reference!M$17,0)</f>
        <v>5176</v>
      </c>
      <c r="U1798" s="35">
        <f>ROUND((Reference!N$16*List!$H1798)+Reference!N$17,0)</f>
        <v>20886</v>
      </c>
      <c r="V1798" s="36">
        <f>ROUND((Reference!O$16*List!$H1798)+Reference!O$17,0)</f>
        <v>776</v>
      </c>
      <c r="W1798" s="36">
        <f>ROUND((Reference!P$16*List!$H1798)+Reference!P$17,0)</f>
        <v>1094</v>
      </c>
      <c r="X1798" s="36">
        <f>ROUND((Reference!Q$16*List!$H1798)+Reference!Q$17,0)</f>
        <v>547</v>
      </c>
      <c r="Y1798" s="37"/>
      <c r="Z1798" s="4" t="str">
        <f t="shared" si="55"/>
        <v>LYON, Nevada</v>
      </c>
      <c r="AA1798" s="38" t="s">
        <v>2839</v>
      </c>
      <c r="AB1798" s="38" t="s">
        <v>54</v>
      </c>
      <c r="AC1798" s="32" t="s">
        <v>5171</v>
      </c>
      <c r="AD1798" s="39"/>
      <c r="AE1798">
        <f t="shared" si="56"/>
        <v>1.0814000000000001</v>
      </c>
    </row>
    <row r="1799" spans="1:31" x14ac:dyDescent="0.35">
      <c r="A1799" s="28" t="s">
        <v>5194</v>
      </c>
      <c r="B1799" s="48" t="s">
        <v>5195</v>
      </c>
      <c r="C1799" s="51">
        <v>99929</v>
      </c>
      <c r="D1799" s="30" t="s">
        <v>169</v>
      </c>
      <c r="E1799" s="38" t="s">
        <v>1189</v>
      </c>
      <c r="F1799" s="55" t="s">
        <v>5171</v>
      </c>
      <c r="G1799" s="33" t="s">
        <v>64</v>
      </c>
      <c r="H1799" s="34">
        <v>1.0814000000000001</v>
      </c>
      <c r="I1799" s="35">
        <f>ROUND((Reference!B$16*List!$H1799)+Reference!B$17,0)</f>
        <v>1196</v>
      </c>
      <c r="J1799" s="35">
        <f>ROUND((Reference!C$16*List!$H1799)+Reference!C$17,0)</f>
        <v>1784</v>
      </c>
      <c r="K1799" s="35">
        <f>ROUND((Reference!D$16*List!$H1799)+Reference!D$17,0)</f>
        <v>2137</v>
      </c>
      <c r="L1799" s="35">
        <f>ROUND((Reference!E$16*List!$H1799)+Reference!E$17,0)</f>
        <v>2642</v>
      </c>
      <c r="M1799" s="35">
        <f>ROUND((Reference!F$16*List!$H1799)+Reference!F$17,0)</f>
        <v>2753</v>
      </c>
      <c r="N1799" s="35">
        <f>ROUND((Reference!G$16*List!$H1799)+Reference!G$17,0)</f>
        <v>3116</v>
      </c>
      <c r="O1799" s="35">
        <f>ROUND((Reference!H$16*List!$H1799)+Reference!H$17,0)</f>
        <v>3235</v>
      </c>
      <c r="P1799" s="35">
        <f>ROUND((Reference!I$16*List!$H1799)+Reference!I$17,0)</f>
        <v>3363</v>
      </c>
      <c r="Q1799" s="35">
        <f>ROUND((Reference!J$16*List!$H1799)+Reference!J$17,0)</f>
        <v>3894</v>
      </c>
      <c r="R1799" s="35">
        <f>ROUND((Reference!K$16*List!$H1799)+Reference!K$17,0)</f>
        <v>4017</v>
      </c>
      <c r="S1799" s="35">
        <f>ROUND((Reference!L$16*List!$H1799)+Reference!L$17,0)</f>
        <v>4334</v>
      </c>
      <c r="T1799" s="35">
        <f>ROUND((Reference!M$16*List!$H1799)+Reference!M$17,0)</f>
        <v>5176</v>
      </c>
      <c r="U1799" s="35">
        <f>ROUND((Reference!N$16*List!$H1799)+Reference!N$17,0)</f>
        <v>20886</v>
      </c>
      <c r="V1799" s="36">
        <f>ROUND((Reference!O$16*List!$H1799)+Reference!O$17,0)</f>
        <v>776</v>
      </c>
      <c r="W1799" s="36">
        <f>ROUND((Reference!P$16*List!$H1799)+Reference!P$17,0)</f>
        <v>1094</v>
      </c>
      <c r="X1799" s="36">
        <f>ROUND((Reference!Q$16*List!$H1799)+Reference!Q$17,0)</f>
        <v>547</v>
      </c>
      <c r="Y1799" s="37"/>
      <c r="Z1799" s="4" t="str">
        <f t="shared" si="55"/>
        <v>MINERAL, Nevada</v>
      </c>
      <c r="AA1799" s="38" t="s">
        <v>1189</v>
      </c>
      <c r="AB1799" s="38" t="s">
        <v>54</v>
      </c>
      <c r="AC1799" s="32" t="s">
        <v>5171</v>
      </c>
      <c r="AD1799" s="39"/>
      <c r="AE1799">
        <f t="shared" si="56"/>
        <v>1.0814000000000001</v>
      </c>
    </row>
    <row r="1800" spans="1:31" x14ac:dyDescent="0.35">
      <c r="A1800" s="28" t="s">
        <v>5196</v>
      </c>
      <c r="B1800" s="48" t="s">
        <v>5197</v>
      </c>
      <c r="C1800" s="51">
        <v>99929</v>
      </c>
      <c r="D1800" s="30" t="s">
        <v>169</v>
      </c>
      <c r="E1800" s="38" t="s">
        <v>5198</v>
      </c>
      <c r="F1800" s="55" t="s">
        <v>5171</v>
      </c>
      <c r="G1800" s="33" t="s">
        <v>64</v>
      </c>
      <c r="H1800" s="52">
        <v>1.0814000000000001</v>
      </c>
      <c r="I1800" s="35">
        <f>ROUND((Reference!B$16*List!$H1800)+Reference!B$17,0)</f>
        <v>1196</v>
      </c>
      <c r="J1800" s="35">
        <f>ROUND((Reference!C$16*List!$H1800)+Reference!C$17,0)</f>
        <v>1784</v>
      </c>
      <c r="K1800" s="35">
        <f>ROUND((Reference!D$16*List!$H1800)+Reference!D$17,0)</f>
        <v>2137</v>
      </c>
      <c r="L1800" s="35">
        <f>ROUND((Reference!E$16*List!$H1800)+Reference!E$17,0)</f>
        <v>2642</v>
      </c>
      <c r="M1800" s="35">
        <f>ROUND((Reference!F$16*List!$H1800)+Reference!F$17,0)</f>
        <v>2753</v>
      </c>
      <c r="N1800" s="35">
        <f>ROUND((Reference!G$16*List!$H1800)+Reference!G$17,0)</f>
        <v>3116</v>
      </c>
      <c r="O1800" s="35">
        <f>ROUND((Reference!H$16*List!$H1800)+Reference!H$17,0)</f>
        <v>3235</v>
      </c>
      <c r="P1800" s="35">
        <f>ROUND((Reference!I$16*List!$H1800)+Reference!I$17,0)</f>
        <v>3363</v>
      </c>
      <c r="Q1800" s="35">
        <f>ROUND((Reference!J$16*List!$H1800)+Reference!J$17,0)</f>
        <v>3894</v>
      </c>
      <c r="R1800" s="35">
        <f>ROUND((Reference!K$16*List!$H1800)+Reference!K$17,0)</f>
        <v>4017</v>
      </c>
      <c r="S1800" s="35">
        <f>ROUND((Reference!L$16*List!$H1800)+Reference!L$17,0)</f>
        <v>4334</v>
      </c>
      <c r="T1800" s="35">
        <f>ROUND((Reference!M$16*List!$H1800)+Reference!M$17,0)</f>
        <v>5176</v>
      </c>
      <c r="U1800" s="35">
        <f>ROUND((Reference!N$16*List!$H1800)+Reference!N$17,0)</f>
        <v>20886</v>
      </c>
      <c r="V1800" s="36">
        <f>ROUND((Reference!O$16*List!$H1800)+Reference!O$17,0)</f>
        <v>776</v>
      </c>
      <c r="W1800" s="36">
        <f>ROUND((Reference!P$16*List!$H1800)+Reference!P$17,0)</f>
        <v>1094</v>
      </c>
      <c r="X1800" s="36">
        <f>ROUND((Reference!Q$16*List!$H1800)+Reference!Q$17,0)</f>
        <v>547</v>
      </c>
      <c r="Y1800" s="37"/>
      <c r="Z1800" s="4" t="str">
        <f t="shared" si="55"/>
        <v>NYE, Nevada</v>
      </c>
      <c r="AA1800" s="50" t="s">
        <v>5198</v>
      </c>
      <c r="AB1800" s="38" t="s">
        <v>54</v>
      </c>
      <c r="AC1800" s="43" t="s">
        <v>5171</v>
      </c>
      <c r="AD1800" s="45"/>
      <c r="AE1800">
        <f t="shared" si="56"/>
        <v>1.0814000000000001</v>
      </c>
    </row>
    <row r="1801" spans="1:31" x14ac:dyDescent="0.35">
      <c r="A1801" s="28" t="s">
        <v>5199</v>
      </c>
      <c r="B1801" s="48" t="s">
        <v>5200</v>
      </c>
      <c r="C1801" s="51">
        <v>99929</v>
      </c>
      <c r="D1801" s="30" t="s">
        <v>169</v>
      </c>
      <c r="E1801" s="38" t="s">
        <v>5201</v>
      </c>
      <c r="F1801" s="54" t="s">
        <v>5171</v>
      </c>
      <c r="G1801" s="33" t="s">
        <v>64</v>
      </c>
      <c r="H1801" s="52">
        <v>1.0814000000000001</v>
      </c>
      <c r="I1801" s="35">
        <f>ROUND((Reference!B$16*List!$H1801)+Reference!B$17,0)</f>
        <v>1196</v>
      </c>
      <c r="J1801" s="35">
        <f>ROUND((Reference!C$16*List!$H1801)+Reference!C$17,0)</f>
        <v>1784</v>
      </c>
      <c r="K1801" s="35">
        <f>ROUND((Reference!D$16*List!$H1801)+Reference!D$17,0)</f>
        <v>2137</v>
      </c>
      <c r="L1801" s="35">
        <f>ROUND((Reference!E$16*List!$H1801)+Reference!E$17,0)</f>
        <v>2642</v>
      </c>
      <c r="M1801" s="35">
        <f>ROUND((Reference!F$16*List!$H1801)+Reference!F$17,0)</f>
        <v>2753</v>
      </c>
      <c r="N1801" s="35">
        <f>ROUND((Reference!G$16*List!$H1801)+Reference!G$17,0)</f>
        <v>3116</v>
      </c>
      <c r="O1801" s="35">
        <f>ROUND((Reference!H$16*List!$H1801)+Reference!H$17,0)</f>
        <v>3235</v>
      </c>
      <c r="P1801" s="35">
        <f>ROUND((Reference!I$16*List!$H1801)+Reference!I$17,0)</f>
        <v>3363</v>
      </c>
      <c r="Q1801" s="35">
        <f>ROUND((Reference!J$16*List!$H1801)+Reference!J$17,0)</f>
        <v>3894</v>
      </c>
      <c r="R1801" s="35">
        <f>ROUND((Reference!K$16*List!$H1801)+Reference!K$17,0)</f>
        <v>4017</v>
      </c>
      <c r="S1801" s="35">
        <f>ROUND((Reference!L$16*List!$H1801)+Reference!L$17,0)</f>
        <v>4334</v>
      </c>
      <c r="T1801" s="35">
        <f>ROUND((Reference!M$16*List!$H1801)+Reference!M$17,0)</f>
        <v>5176</v>
      </c>
      <c r="U1801" s="35">
        <f>ROUND((Reference!N$16*List!$H1801)+Reference!N$17,0)</f>
        <v>20886</v>
      </c>
      <c r="V1801" s="36">
        <f>ROUND((Reference!O$16*List!$H1801)+Reference!O$17,0)</f>
        <v>776</v>
      </c>
      <c r="W1801" s="36">
        <f>ROUND((Reference!P$16*List!$H1801)+Reference!P$17,0)</f>
        <v>1094</v>
      </c>
      <c r="X1801" s="36">
        <f>ROUND((Reference!Q$16*List!$H1801)+Reference!Q$17,0)</f>
        <v>547</v>
      </c>
      <c r="Y1801" s="37"/>
      <c r="Z1801" s="4" t="str">
        <f t="shared" si="55"/>
        <v>PERSHING, Nevada</v>
      </c>
      <c r="AA1801" s="50" t="s">
        <v>5201</v>
      </c>
      <c r="AB1801" s="38" t="s">
        <v>54</v>
      </c>
      <c r="AC1801" s="43" t="s">
        <v>5171</v>
      </c>
      <c r="AD1801" s="45"/>
      <c r="AE1801">
        <f t="shared" si="56"/>
        <v>1.0814000000000001</v>
      </c>
    </row>
    <row r="1802" spans="1:31" x14ac:dyDescent="0.35">
      <c r="A1802" s="28" t="s">
        <v>5202</v>
      </c>
      <c r="B1802" s="48" t="s">
        <v>5203</v>
      </c>
      <c r="C1802" s="51">
        <v>39900</v>
      </c>
      <c r="D1802" s="30" t="s">
        <v>1463</v>
      </c>
      <c r="E1802" s="38" t="s">
        <v>5204</v>
      </c>
      <c r="F1802" s="55" t="s">
        <v>5171</v>
      </c>
      <c r="G1802" s="33" t="s">
        <v>53</v>
      </c>
      <c r="H1802" s="52">
        <v>0.94850000000000001</v>
      </c>
      <c r="I1802" s="35">
        <f>ROUND((Reference!B$16*List!$H1802)+Reference!B$17,0)</f>
        <v>1082</v>
      </c>
      <c r="J1802" s="35">
        <f>ROUND((Reference!C$16*List!$H1802)+Reference!C$17,0)</f>
        <v>1614</v>
      </c>
      <c r="K1802" s="35">
        <f>ROUND((Reference!D$16*List!$H1802)+Reference!D$17,0)</f>
        <v>1934</v>
      </c>
      <c r="L1802" s="35">
        <f>ROUND((Reference!E$16*List!$H1802)+Reference!E$17,0)</f>
        <v>2391</v>
      </c>
      <c r="M1802" s="35">
        <f>ROUND((Reference!F$16*List!$H1802)+Reference!F$17,0)</f>
        <v>2491</v>
      </c>
      <c r="N1802" s="35">
        <f>ROUND((Reference!G$16*List!$H1802)+Reference!G$17,0)</f>
        <v>2819</v>
      </c>
      <c r="O1802" s="35">
        <f>ROUND((Reference!H$16*List!$H1802)+Reference!H$17,0)</f>
        <v>2927</v>
      </c>
      <c r="P1802" s="35">
        <f>ROUND((Reference!I$16*List!$H1802)+Reference!I$17,0)</f>
        <v>3042</v>
      </c>
      <c r="Q1802" s="35">
        <f>ROUND((Reference!J$16*List!$H1802)+Reference!J$17,0)</f>
        <v>3523</v>
      </c>
      <c r="R1802" s="35">
        <f>ROUND((Reference!K$16*List!$H1802)+Reference!K$17,0)</f>
        <v>3634</v>
      </c>
      <c r="S1802" s="35">
        <f>ROUND((Reference!L$16*List!$H1802)+Reference!L$17,0)</f>
        <v>3921</v>
      </c>
      <c r="T1802" s="35">
        <f>ROUND((Reference!M$16*List!$H1802)+Reference!M$17,0)</f>
        <v>4683</v>
      </c>
      <c r="U1802" s="35">
        <f>ROUND((Reference!N$16*List!$H1802)+Reference!N$17,0)</f>
        <v>18897</v>
      </c>
      <c r="V1802" s="36">
        <f>ROUND((Reference!O$16*List!$H1802)+Reference!O$17,0)</f>
        <v>702</v>
      </c>
      <c r="W1802" s="36">
        <f>ROUND((Reference!P$16*List!$H1802)+Reference!P$17,0)</f>
        <v>990</v>
      </c>
      <c r="X1802" s="36">
        <f>ROUND((Reference!Q$16*List!$H1802)+Reference!Q$17,0)</f>
        <v>495</v>
      </c>
      <c r="Y1802" s="37"/>
      <c r="Z1802" s="4" t="str">
        <f t="shared" si="55"/>
        <v>STOREY, Nevada</v>
      </c>
      <c r="AA1802" s="50" t="s">
        <v>5204</v>
      </c>
      <c r="AB1802" s="38" t="s">
        <v>54</v>
      </c>
      <c r="AC1802" s="43" t="s">
        <v>5171</v>
      </c>
      <c r="AD1802" s="45"/>
      <c r="AE1802">
        <f t="shared" si="56"/>
        <v>0.94850000000000001</v>
      </c>
    </row>
    <row r="1803" spans="1:31" x14ac:dyDescent="0.35">
      <c r="A1803" s="28" t="s">
        <v>5205</v>
      </c>
      <c r="B1803" s="48" t="s">
        <v>5206</v>
      </c>
      <c r="C1803" s="51">
        <v>39900</v>
      </c>
      <c r="D1803" s="30" t="s">
        <v>1463</v>
      </c>
      <c r="E1803" s="38" t="s">
        <v>5207</v>
      </c>
      <c r="F1803" s="54" t="s">
        <v>5171</v>
      </c>
      <c r="G1803" s="33" t="s">
        <v>53</v>
      </c>
      <c r="H1803" s="52">
        <v>0.94850000000000001</v>
      </c>
      <c r="I1803" s="35">
        <f>ROUND((Reference!B$16*List!$H1803)+Reference!B$17,0)</f>
        <v>1082</v>
      </c>
      <c r="J1803" s="35">
        <f>ROUND((Reference!C$16*List!$H1803)+Reference!C$17,0)</f>
        <v>1614</v>
      </c>
      <c r="K1803" s="35">
        <f>ROUND((Reference!D$16*List!$H1803)+Reference!D$17,0)</f>
        <v>1934</v>
      </c>
      <c r="L1803" s="35">
        <f>ROUND((Reference!E$16*List!$H1803)+Reference!E$17,0)</f>
        <v>2391</v>
      </c>
      <c r="M1803" s="35">
        <f>ROUND((Reference!F$16*List!$H1803)+Reference!F$17,0)</f>
        <v>2491</v>
      </c>
      <c r="N1803" s="35">
        <f>ROUND((Reference!G$16*List!$H1803)+Reference!G$17,0)</f>
        <v>2819</v>
      </c>
      <c r="O1803" s="35">
        <f>ROUND((Reference!H$16*List!$H1803)+Reference!H$17,0)</f>
        <v>2927</v>
      </c>
      <c r="P1803" s="35">
        <f>ROUND((Reference!I$16*List!$H1803)+Reference!I$17,0)</f>
        <v>3042</v>
      </c>
      <c r="Q1803" s="35">
        <f>ROUND((Reference!J$16*List!$H1803)+Reference!J$17,0)</f>
        <v>3523</v>
      </c>
      <c r="R1803" s="35">
        <f>ROUND((Reference!K$16*List!$H1803)+Reference!K$17,0)</f>
        <v>3634</v>
      </c>
      <c r="S1803" s="35">
        <f>ROUND((Reference!L$16*List!$H1803)+Reference!L$17,0)</f>
        <v>3921</v>
      </c>
      <c r="T1803" s="35">
        <f>ROUND((Reference!M$16*List!$H1803)+Reference!M$17,0)</f>
        <v>4683</v>
      </c>
      <c r="U1803" s="35">
        <f>ROUND((Reference!N$16*List!$H1803)+Reference!N$17,0)</f>
        <v>18897</v>
      </c>
      <c r="V1803" s="36">
        <f>ROUND((Reference!O$16*List!$H1803)+Reference!O$17,0)</f>
        <v>702</v>
      </c>
      <c r="W1803" s="36">
        <f>ROUND((Reference!P$16*List!$H1803)+Reference!P$17,0)</f>
        <v>990</v>
      </c>
      <c r="X1803" s="36">
        <f>ROUND((Reference!Q$16*List!$H1803)+Reference!Q$17,0)</f>
        <v>495</v>
      </c>
      <c r="Y1803" s="37"/>
      <c r="Z1803" s="4" t="str">
        <f t="shared" si="55"/>
        <v>WASHOE, Nevada</v>
      </c>
      <c r="AA1803" s="50" t="s">
        <v>5207</v>
      </c>
      <c r="AB1803" s="38" t="s">
        <v>54</v>
      </c>
      <c r="AC1803" s="43" t="s">
        <v>5171</v>
      </c>
      <c r="AD1803" s="45"/>
      <c r="AE1803">
        <f t="shared" si="56"/>
        <v>0.94850000000000001</v>
      </c>
    </row>
    <row r="1804" spans="1:31" x14ac:dyDescent="0.35">
      <c r="A1804" s="28" t="s">
        <v>5208</v>
      </c>
      <c r="B1804" s="48" t="s">
        <v>5209</v>
      </c>
      <c r="C1804" s="51">
        <v>99929</v>
      </c>
      <c r="D1804" s="30" t="s">
        <v>169</v>
      </c>
      <c r="E1804" s="38" t="s">
        <v>5210</v>
      </c>
      <c r="F1804" s="54" t="s">
        <v>5171</v>
      </c>
      <c r="G1804" s="33" t="s">
        <v>64</v>
      </c>
      <c r="H1804" s="52">
        <v>1.0814000000000001</v>
      </c>
      <c r="I1804" s="35">
        <f>ROUND((Reference!B$16*List!$H1804)+Reference!B$17,0)</f>
        <v>1196</v>
      </c>
      <c r="J1804" s="35">
        <f>ROUND((Reference!C$16*List!$H1804)+Reference!C$17,0)</f>
        <v>1784</v>
      </c>
      <c r="K1804" s="35">
        <f>ROUND((Reference!D$16*List!$H1804)+Reference!D$17,0)</f>
        <v>2137</v>
      </c>
      <c r="L1804" s="35">
        <f>ROUND((Reference!E$16*List!$H1804)+Reference!E$17,0)</f>
        <v>2642</v>
      </c>
      <c r="M1804" s="35">
        <f>ROUND((Reference!F$16*List!$H1804)+Reference!F$17,0)</f>
        <v>2753</v>
      </c>
      <c r="N1804" s="35">
        <f>ROUND((Reference!G$16*List!$H1804)+Reference!G$17,0)</f>
        <v>3116</v>
      </c>
      <c r="O1804" s="35">
        <f>ROUND((Reference!H$16*List!$H1804)+Reference!H$17,0)</f>
        <v>3235</v>
      </c>
      <c r="P1804" s="35">
        <f>ROUND((Reference!I$16*List!$H1804)+Reference!I$17,0)</f>
        <v>3363</v>
      </c>
      <c r="Q1804" s="35">
        <f>ROUND((Reference!J$16*List!$H1804)+Reference!J$17,0)</f>
        <v>3894</v>
      </c>
      <c r="R1804" s="35">
        <f>ROUND((Reference!K$16*List!$H1804)+Reference!K$17,0)</f>
        <v>4017</v>
      </c>
      <c r="S1804" s="35">
        <f>ROUND((Reference!L$16*List!$H1804)+Reference!L$17,0)</f>
        <v>4334</v>
      </c>
      <c r="T1804" s="35">
        <f>ROUND((Reference!M$16*List!$H1804)+Reference!M$17,0)</f>
        <v>5176</v>
      </c>
      <c r="U1804" s="35">
        <f>ROUND((Reference!N$16*List!$H1804)+Reference!N$17,0)</f>
        <v>20886</v>
      </c>
      <c r="V1804" s="36">
        <f>ROUND((Reference!O$16*List!$H1804)+Reference!O$17,0)</f>
        <v>776</v>
      </c>
      <c r="W1804" s="36">
        <f>ROUND((Reference!P$16*List!$H1804)+Reference!P$17,0)</f>
        <v>1094</v>
      </c>
      <c r="X1804" s="36">
        <f>ROUND((Reference!Q$16*List!$H1804)+Reference!Q$17,0)</f>
        <v>547</v>
      </c>
      <c r="Y1804" s="37"/>
      <c r="Z1804" s="4" t="str">
        <f t="shared" si="55"/>
        <v>WHITE PINE, Nevada</v>
      </c>
      <c r="AA1804" s="50" t="s">
        <v>5210</v>
      </c>
      <c r="AB1804" s="38" t="s">
        <v>54</v>
      </c>
      <c r="AC1804" s="43" t="s">
        <v>5171</v>
      </c>
      <c r="AD1804" s="45"/>
      <c r="AE1804">
        <f t="shared" si="56"/>
        <v>1.0814000000000001</v>
      </c>
    </row>
    <row r="1805" spans="1:31" x14ac:dyDescent="0.35">
      <c r="A1805" s="28" t="s">
        <v>5211</v>
      </c>
      <c r="B1805" s="48" t="s">
        <v>5212</v>
      </c>
      <c r="C1805" s="51">
        <v>16180</v>
      </c>
      <c r="D1805" s="30" t="s">
        <v>504</v>
      </c>
      <c r="E1805" s="38" t="s">
        <v>5213</v>
      </c>
      <c r="F1805" s="55" t="s">
        <v>5171</v>
      </c>
      <c r="G1805" s="33" t="s">
        <v>53</v>
      </c>
      <c r="H1805" s="52">
        <v>0.98580000000000001</v>
      </c>
      <c r="I1805" s="35">
        <f>ROUND((Reference!B$16*List!$H1805)+Reference!B$17,0)</f>
        <v>1114</v>
      </c>
      <c r="J1805" s="35">
        <f>ROUND((Reference!C$16*List!$H1805)+Reference!C$17,0)</f>
        <v>1662</v>
      </c>
      <c r="K1805" s="35">
        <f>ROUND((Reference!D$16*List!$H1805)+Reference!D$17,0)</f>
        <v>1991</v>
      </c>
      <c r="L1805" s="35">
        <f>ROUND((Reference!E$16*List!$H1805)+Reference!E$17,0)</f>
        <v>2461</v>
      </c>
      <c r="M1805" s="35">
        <f>ROUND((Reference!F$16*List!$H1805)+Reference!F$17,0)</f>
        <v>2564</v>
      </c>
      <c r="N1805" s="35">
        <f>ROUND((Reference!G$16*List!$H1805)+Reference!G$17,0)</f>
        <v>2903</v>
      </c>
      <c r="O1805" s="35">
        <f>ROUND((Reference!H$16*List!$H1805)+Reference!H$17,0)</f>
        <v>3014</v>
      </c>
      <c r="P1805" s="35">
        <f>ROUND((Reference!I$16*List!$H1805)+Reference!I$17,0)</f>
        <v>3132</v>
      </c>
      <c r="Q1805" s="35">
        <f>ROUND((Reference!J$16*List!$H1805)+Reference!J$17,0)</f>
        <v>3627</v>
      </c>
      <c r="R1805" s="35">
        <f>ROUND((Reference!K$16*List!$H1805)+Reference!K$17,0)</f>
        <v>3742</v>
      </c>
      <c r="S1805" s="35">
        <f>ROUND((Reference!L$16*List!$H1805)+Reference!L$17,0)</f>
        <v>4037</v>
      </c>
      <c r="T1805" s="35">
        <f>ROUND((Reference!M$16*List!$H1805)+Reference!M$17,0)</f>
        <v>4822</v>
      </c>
      <c r="U1805" s="35">
        <f>ROUND((Reference!N$16*List!$H1805)+Reference!N$17,0)</f>
        <v>19455</v>
      </c>
      <c r="V1805" s="36">
        <f>ROUND((Reference!O$16*List!$H1805)+Reference!O$17,0)</f>
        <v>723</v>
      </c>
      <c r="W1805" s="36">
        <f>ROUND((Reference!P$16*List!$H1805)+Reference!P$17,0)</f>
        <v>1019</v>
      </c>
      <c r="X1805" s="36">
        <f>ROUND((Reference!Q$16*List!$H1805)+Reference!Q$17,0)</f>
        <v>510</v>
      </c>
      <c r="Y1805" s="37"/>
      <c r="Z1805" s="4" t="str">
        <f t="shared" si="55"/>
        <v>CARSON CITY, Nevada</v>
      </c>
      <c r="AA1805" s="50" t="s">
        <v>5213</v>
      </c>
      <c r="AB1805" s="38" t="s">
        <v>54</v>
      </c>
      <c r="AC1805" s="43" t="s">
        <v>5171</v>
      </c>
      <c r="AD1805" s="45"/>
      <c r="AE1805">
        <f t="shared" si="56"/>
        <v>0.98580000000000001</v>
      </c>
    </row>
    <row r="1806" spans="1:31" x14ac:dyDescent="0.35">
      <c r="A1806" s="28" t="s">
        <v>5214</v>
      </c>
      <c r="B1806" s="48" t="s">
        <v>5215</v>
      </c>
      <c r="C1806" s="51">
        <v>99929</v>
      </c>
      <c r="D1806" s="30" t="s">
        <v>169</v>
      </c>
      <c r="E1806" s="38" t="s">
        <v>334</v>
      </c>
      <c r="F1806" s="55" t="s">
        <v>5171</v>
      </c>
      <c r="G1806" s="33" t="s">
        <v>64</v>
      </c>
      <c r="H1806" s="34">
        <v>1.0814000000000001</v>
      </c>
      <c r="I1806" s="35">
        <f>ROUND((Reference!B$16*List!$H1806)+Reference!B$17,0)</f>
        <v>1196</v>
      </c>
      <c r="J1806" s="35">
        <f>ROUND((Reference!C$16*List!$H1806)+Reference!C$17,0)</f>
        <v>1784</v>
      </c>
      <c r="K1806" s="35">
        <f>ROUND((Reference!D$16*List!$H1806)+Reference!D$17,0)</f>
        <v>2137</v>
      </c>
      <c r="L1806" s="35">
        <f>ROUND((Reference!E$16*List!$H1806)+Reference!E$17,0)</f>
        <v>2642</v>
      </c>
      <c r="M1806" s="35">
        <f>ROUND((Reference!F$16*List!$H1806)+Reference!F$17,0)</f>
        <v>2753</v>
      </c>
      <c r="N1806" s="35">
        <f>ROUND((Reference!G$16*List!$H1806)+Reference!G$17,0)</f>
        <v>3116</v>
      </c>
      <c r="O1806" s="35">
        <f>ROUND((Reference!H$16*List!$H1806)+Reference!H$17,0)</f>
        <v>3235</v>
      </c>
      <c r="P1806" s="35">
        <f>ROUND((Reference!I$16*List!$H1806)+Reference!I$17,0)</f>
        <v>3363</v>
      </c>
      <c r="Q1806" s="35">
        <f>ROUND((Reference!J$16*List!$H1806)+Reference!J$17,0)</f>
        <v>3894</v>
      </c>
      <c r="R1806" s="35">
        <f>ROUND((Reference!K$16*List!$H1806)+Reference!K$17,0)</f>
        <v>4017</v>
      </c>
      <c r="S1806" s="35">
        <f>ROUND((Reference!L$16*List!$H1806)+Reference!L$17,0)</f>
        <v>4334</v>
      </c>
      <c r="T1806" s="35">
        <f>ROUND((Reference!M$16*List!$H1806)+Reference!M$17,0)</f>
        <v>5176</v>
      </c>
      <c r="U1806" s="35">
        <f>ROUND((Reference!N$16*List!$H1806)+Reference!N$17,0)</f>
        <v>20886</v>
      </c>
      <c r="V1806" s="36">
        <f>ROUND((Reference!O$16*List!$H1806)+Reference!O$17,0)</f>
        <v>776</v>
      </c>
      <c r="W1806" s="36">
        <f>ROUND((Reference!P$16*List!$H1806)+Reference!P$17,0)</f>
        <v>1094</v>
      </c>
      <c r="X1806" s="36">
        <f>ROUND((Reference!Q$16*List!$H1806)+Reference!Q$17,0)</f>
        <v>547</v>
      </c>
      <c r="Y1806" s="37"/>
      <c r="Z1806" s="4" t="str">
        <f t="shared" si="55"/>
        <v>STATEWIDE, Nevada</v>
      </c>
      <c r="AA1806" s="38" t="s">
        <v>334</v>
      </c>
      <c r="AB1806" s="38" t="s">
        <v>54</v>
      </c>
      <c r="AC1806" s="32" t="s">
        <v>5171</v>
      </c>
      <c r="AD1806" s="39"/>
      <c r="AE1806">
        <f t="shared" si="56"/>
        <v>1.0814000000000001</v>
      </c>
    </row>
    <row r="1807" spans="1:31" x14ac:dyDescent="0.35">
      <c r="A1807" s="28" t="s">
        <v>5216</v>
      </c>
      <c r="B1807" s="48" t="s">
        <v>5217</v>
      </c>
      <c r="C1807" s="51">
        <v>99930</v>
      </c>
      <c r="D1807" s="30" t="s">
        <v>173</v>
      </c>
      <c r="E1807" s="38" t="s">
        <v>5218</v>
      </c>
      <c r="F1807" s="55" t="s">
        <v>5219</v>
      </c>
      <c r="G1807" s="33" t="s">
        <v>64</v>
      </c>
      <c r="H1807" s="52">
        <v>1.0297000000000001</v>
      </c>
      <c r="I1807" s="35">
        <f>ROUND((Reference!B$16*List!$H1807)+Reference!B$17,0)</f>
        <v>1152</v>
      </c>
      <c r="J1807" s="35">
        <f>ROUND((Reference!C$16*List!$H1807)+Reference!C$17,0)</f>
        <v>1718</v>
      </c>
      <c r="K1807" s="35">
        <f>ROUND((Reference!D$16*List!$H1807)+Reference!D$17,0)</f>
        <v>2058</v>
      </c>
      <c r="L1807" s="35">
        <f>ROUND((Reference!E$16*List!$H1807)+Reference!E$17,0)</f>
        <v>2544</v>
      </c>
      <c r="M1807" s="35">
        <f>ROUND((Reference!F$16*List!$H1807)+Reference!F$17,0)</f>
        <v>2651</v>
      </c>
      <c r="N1807" s="35">
        <f>ROUND((Reference!G$16*List!$H1807)+Reference!G$17,0)</f>
        <v>3001</v>
      </c>
      <c r="O1807" s="35">
        <f>ROUND((Reference!H$16*List!$H1807)+Reference!H$17,0)</f>
        <v>3116</v>
      </c>
      <c r="P1807" s="35">
        <f>ROUND((Reference!I$16*List!$H1807)+Reference!I$17,0)</f>
        <v>3238</v>
      </c>
      <c r="Q1807" s="35">
        <f>ROUND((Reference!J$16*List!$H1807)+Reference!J$17,0)</f>
        <v>3749</v>
      </c>
      <c r="R1807" s="35">
        <f>ROUND((Reference!K$16*List!$H1807)+Reference!K$17,0)</f>
        <v>3868</v>
      </c>
      <c r="S1807" s="35">
        <f>ROUND((Reference!L$16*List!$H1807)+Reference!L$17,0)</f>
        <v>4174</v>
      </c>
      <c r="T1807" s="35">
        <f>ROUND((Reference!M$16*List!$H1807)+Reference!M$17,0)</f>
        <v>4985</v>
      </c>
      <c r="U1807" s="35">
        <f>ROUND((Reference!N$16*List!$H1807)+Reference!N$17,0)</f>
        <v>20112</v>
      </c>
      <c r="V1807" s="36">
        <f>ROUND((Reference!O$16*List!$H1807)+Reference!O$17,0)</f>
        <v>748</v>
      </c>
      <c r="W1807" s="36">
        <f>ROUND((Reference!P$16*List!$H1807)+Reference!P$17,0)</f>
        <v>1053</v>
      </c>
      <c r="X1807" s="36">
        <f>ROUND((Reference!Q$16*List!$H1807)+Reference!Q$17,0)</f>
        <v>527</v>
      </c>
      <c r="Y1807" s="37"/>
      <c r="Z1807" s="4" t="str">
        <f t="shared" ref="Z1807:Z1870" si="57">CONCATENATE(AA1807, AB1807, AC1807)</f>
        <v>BELKNAP, New Hampshire</v>
      </c>
      <c r="AA1807" s="50" t="s">
        <v>5218</v>
      </c>
      <c r="AB1807" s="38" t="s">
        <v>54</v>
      </c>
      <c r="AC1807" s="43" t="s">
        <v>5219</v>
      </c>
      <c r="AD1807" s="45"/>
      <c r="AE1807">
        <f t="shared" ref="AE1807:AE1870" si="58">IFERROR(INDEX($AH:$AH,MATCH($C1807,$AF:$AF,0)),"")</f>
        <v>1.0297000000000001</v>
      </c>
    </row>
    <row r="1808" spans="1:31" x14ac:dyDescent="0.35">
      <c r="A1808" s="28" t="s">
        <v>5220</v>
      </c>
      <c r="B1808" s="48" t="s">
        <v>5221</v>
      </c>
      <c r="C1808" s="51">
        <v>99930</v>
      </c>
      <c r="D1808" s="30" t="s">
        <v>173</v>
      </c>
      <c r="E1808" s="38" t="s">
        <v>527</v>
      </c>
      <c r="F1808" s="55" t="s">
        <v>5219</v>
      </c>
      <c r="G1808" s="33" t="s">
        <v>64</v>
      </c>
      <c r="H1808" s="34">
        <v>1.0297000000000001</v>
      </c>
      <c r="I1808" s="35">
        <f>ROUND((Reference!B$16*List!$H1808)+Reference!B$17,0)</f>
        <v>1152</v>
      </c>
      <c r="J1808" s="35">
        <f>ROUND((Reference!C$16*List!$H1808)+Reference!C$17,0)</f>
        <v>1718</v>
      </c>
      <c r="K1808" s="35">
        <f>ROUND((Reference!D$16*List!$H1808)+Reference!D$17,0)</f>
        <v>2058</v>
      </c>
      <c r="L1808" s="35">
        <f>ROUND((Reference!E$16*List!$H1808)+Reference!E$17,0)</f>
        <v>2544</v>
      </c>
      <c r="M1808" s="35">
        <f>ROUND((Reference!F$16*List!$H1808)+Reference!F$17,0)</f>
        <v>2651</v>
      </c>
      <c r="N1808" s="35">
        <f>ROUND((Reference!G$16*List!$H1808)+Reference!G$17,0)</f>
        <v>3001</v>
      </c>
      <c r="O1808" s="35">
        <f>ROUND((Reference!H$16*List!$H1808)+Reference!H$17,0)</f>
        <v>3116</v>
      </c>
      <c r="P1808" s="35">
        <f>ROUND((Reference!I$16*List!$H1808)+Reference!I$17,0)</f>
        <v>3238</v>
      </c>
      <c r="Q1808" s="35">
        <f>ROUND((Reference!J$16*List!$H1808)+Reference!J$17,0)</f>
        <v>3749</v>
      </c>
      <c r="R1808" s="35">
        <f>ROUND((Reference!K$16*List!$H1808)+Reference!K$17,0)</f>
        <v>3868</v>
      </c>
      <c r="S1808" s="35">
        <f>ROUND((Reference!L$16*List!$H1808)+Reference!L$17,0)</f>
        <v>4174</v>
      </c>
      <c r="T1808" s="35">
        <f>ROUND((Reference!M$16*List!$H1808)+Reference!M$17,0)</f>
        <v>4985</v>
      </c>
      <c r="U1808" s="35">
        <f>ROUND((Reference!N$16*List!$H1808)+Reference!N$17,0)</f>
        <v>20112</v>
      </c>
      <c r="V1808" s="36">
        <f>ROUND((Reference!O$16*List!$H1808)+Reference!O$17,0)</f>
        <v>748</v>
      </c>
      <c r="W1808" s="36">
        <f>ROUND((Reference!P$16*List!$H1808)+Reference!P$17,0)</f>
        <v>1053</v>
      </c>
      <c r="X1808" s="36">
        <f>ROUND((Reference!Q$16*List!$H1808)+Reference!Q$17,0)</f>
        <v>527</v>
      </c>
      <c r="Y1808" s="37"/>
      <c r="Z1808" s="4" t="str">
        <f t="shared" si="57"/>
        <v>CARROLL, New Hampshire</v>
      </c>
      <c r="AA1808" s="38" t="s">
        <v>527</v>
      </c>
      <c r="AB1808" s="38" t="s">
        <v>54</v>
      </c>
      <c r="AC1808" s="32" t="s">
        <v>5219</v>
      </c>
      <c r="AD1808" s="39"/>
      <c r="AE1808">
        <f t="shared" si="58"/>
        <v>1.0297000000000001</v>
      </c>
    </row>
    <row r="1809" spans="1:31" x14ac:dyDescent="0.35">
      <c r="A1809" s="28" t="s">
        <v>5222</v>
      </c>
      <c r="B1809" s="48" t="s">
        <v>5223</v>
      </c>
      <c r="C1809" s="51">
        <v>99930</v>
      </c>
      <c r="D1809" s="30" t="s">
        <v>173</v>
      </c>
      <c r="E1809" s="38" t="s">
        <v>5224</v>
      </c>
      <c r="F1809" s="55" t="s">
        <v>5219</v>
      </c>
      <c r="G1809" s="33" t="s">
        <v>64</v>
      </c>
      <c r="H1809" s="34">
        <v>1.0297000000000001</v>
      </c>
      <c r="I1809" s="35">
        <f>ROUND((Reference!B$16*List!$H1809)+Reference!B$17,0)</f>
        <v>1152</v>
      </c>
      <c r="J1809" s="35">
        <f>ROUND((Reference!C$16*List!$H1809)+Reference!C$17,0)</f>
        <v>1718</v>
      </c>
      <c r="K1809" s="35">
        <f>ROUND((Reference!D$16*List!$H1809)+Reference!D$17,0)</f>
        <v>2058</v>
      </c>
      <c r="L1809" s="35">
        <f>ROUND((Reference!E$16*List!$H1809)+Reference!E$17,0)</f>
        <v>2544</v>
      </c>
      <c r="M1809" s="35">
        <f>ROUND((Reference!F$16*List!$H1809)+Reference!F$17,0)</f>
        <v>2651</v>
      </c>
      <c r="N1809" s="35">
        <f>ROUND((Reference!G$16*List!$H1809)+Reference!G$17,0)</f>
        <v>3001</v>
      </c>
      <c r="O1809" s="35">
        <f>ROUND((Reference!H$16*List!$H1809)+Reference!H$17,0)</f>
        <v>3116</v>
      </c>
      <c r="P1809" s="35">
        <f>ROUND((Reference!I$16*List!$H1809)+Reference!I$17,0)</f>
        <v>3238</v>
      </c>
      <c r="Q1809" s="35">
        <f>ROUND((Reference!J$16*List!$H1809)+Reference!J$17,0)</f>
        <v>3749</v>
      </c>
      <c r="R1809" s="35">
        <f>ROUND((Reference!K$16*List!$H1809)+Reference!K$17,0)</f>
        <v>3868</v>
      </c>
      <c r="S1809" s="35">
        <f>ROUND((Reference!L$16*List!$H1809)+Reference!L$17,0)</f>
        <v>4174</v>
      </c>
      <c r="T1809" s="35">
        <f>ROUND((Reference!M$16*List!$H1809)+Reference!M$17,0)</f>
        <v>4985</v>
      </c>
      <c r="U1809" s="35">
        <f>ROUND((Reference!N$16*List!$H1809)+Reference!N$17,0)</f>
        <v>20112</v>
      </c>
      <c r="V1809" s="36">
        <f>ROUND((Reference!O$16*List!$H1809)+Reference!O$17,0)</f>
        <v>748</v>
      </c>
      <c r="W1809" s="36">
        <f>ROUND((Reference!P$16*List!$H1809)+Reference!P$17,0)</f>
        <v>1053</v>
      </c>
      <c r="X1809" s="36">
        <f>ROUND((Reference!Q$16*List!$H1809)+Reference!Q$17,0)</f>
        <v>527</v>
      </c>
      <c r="Y1809" s="37"/>
      <c r="Z1809" s="4" t="str">
        <f t="shared" si="57"/>
        <v>CHESHIRE, New Hampshire</v>
      </c>
      <c r="AA1809" s="38" t="s">
        <v>5224</v>
      </c>
      <c r="AB1809" s="38" t="s">
        <v>54</v>
      </c>
      <c r="AC1809" s="32" t="s">
        <v>5219</v>
      </c>
      <c r="AD1809" s="39"/>
      <c r="AE1809">
        <f t="shared" si="58"/>
        <v>1.0297000000000001</v>
      </c>
    </row>
    <row r="1810" spans="1:31" x14ac:dyDescent="0.35">
      <c r="A1810" s="28" t="s">
        <v>5225</v>
      </c>
      <c r="B1810" s="48" t="s">
        <v>5226</v>
      </c>
      <c r="C1810" s="51">
        <v>99930</v>
      </c>
      <c r="D1810" s="30" t="s">
        <v>173</v>
      </c>
      <c r="E1810" s="38" t="s">
        <v>5227</v>
      </c>
      <c r="F1810" s="55" t="s">
        <v>5219</v>
      </c>
      <c r="G1810" s="33" t="s">
        <v>64</v>
      </c>
      <c r="H1810" s="52">
        <v>1.0297000000000001</v>
      </c>
      <c r="I1810" s="35">
        <f>ROUND((Reference!B$16*List!$H1810)+Reference!B$17,0)</f>
        <v>1152</v>
      </c>
      <c r="J1810" s="35">
        <f>ROUND((Reference!C$16*List!$H1810)+Reference!C$17,0)</f>
        <v>1718</v>
      </c>
      <c r="K1810" s="35">
        <f>ROUND((Reference!D$16*List!$H1810)+Reference!D$17,0)</f>
        <v>2058</v>
      </c>
      <c r="L1810" s="35">
        <f>ROUND((Reference!E$16*List!$H1810)+Reference!E$17,0)</f>
        <v>2544</v>
      </c>
      <c r="M1810" s="35">
        <f>ROUND((Reference!F$16*List!$H1810)+Reference!F$17,0)</f>
        <v>2651</v>
      </c>
      <c r="N1810" s="35">
        <f>ROUND((Reference!G$16*List!$H1810)+Reference!G$17,0)</f>
        <v>3001</v>
      </c>
      <c r="O1810" s="35">
        <f>ROUND((Reference!H$16*List!$H1810)+Reference!H$17,0)</f>
        <v>3116</v>
      </c>
      <c r="P1810" s="35">
        <f>ROUND((Reference!I$16*List!$H1810)+Reference!I$17,0)</f>
        <v>3238</v>
      </c>
      <c r="Q1810" s="35">
        <f>ROUND((Reference!J$16*List!$H1810)+Reference!J$17,0)</f>
        <v>3749</v>
      </c>
      <c r="R1810" s="35">
        <f>ROUND((Reference!K$16*List!$H1810)+Reference!K$17,0)</f>
        <v>3868</v>
      </c>
      <c r="S1810" s="35">
        <f>ROUND((Reference!L$16*List!$H1810)+Reference!L$17,0)</f>
        <v>4174</v>
      </c>
      <c r="T1810" s="35">
        <f>ROUND((Reference!M$16*List!$H1810)+Reference!M$17,0)</f>
        <v>4985</v>
      </c>
      <c r="U1810" s="35">
        <f>ROUND((Reference!N$16*List!$H1810)+Reference!N$17,0)</f>
        <v>20112</v>
      </c>
      <c r="V1810" s="36">
        <f>ROUND((Reference!O$16*List!$H1810)+Reference!O$17,0)</f>
        <v>748</v>
      </c>
      <c r="W1810" s="36">
        <f>ROUND((Reference!P$16*List!$H1810)+Reference!P$17,0)</f>
        <v>1053</v>
      </c>
      <c r="X1810" s="36">
        <f>ROUND((Reference!Q$16*List!$H1810)+Reference!Q$17,0)</f>
        <v>527</v>
      </c>
      <c r="Y1810" s="37"/>
      <c r="Z1810" s="4" t="str">
        <f t="shared" si="57"/>
        <v>COOS, New Hampshire</v>
      </c>
      <c r="AA1810" s="50" t="s">
        <v>5227</v>
      </c>
      <c r="AB1810" s="38" t="s">
        <v>54</v>
      </c>
      <c r="AC1810" s="43" t="s">
        <v>5219</v>
      </c>
      <c r="AD1810" s="45"/>
      <c r="AE1810">
        <f t="shared" si="58"/>
        <v>1.0297000000000001</v>
      </c>
    </row>
    <row r="1811" spans="1:31" x14ac:dyDescent="0.35">
      <c r="A1811" s="28" t="s">
        <v>5228</v>
      </c>
      <c r="B1811" s="48" t="s">
        <v>5229</v>
      </c>
      <c r="C1811" s="49">
        <v>99930</v>
      </c>
      <c r="D1811" s="30" t="s">
        <v>173</v>
      </c>
      <c r="E1811" s="50" t="s">
        <v>5230</v>
      </c>
      <c r="F1811" s="55" t="s">
        <v>5219</v>
      </c>
      <c r="G1811" s="33" t="s">
        <v>64</v>
      </c>
      <c r="H1811" s="34">
        <v>1.0297000000000001</v>
      </c>
      <c r="I1811" s="35">
        <f>ROUND((Reference!B$16*List!$H1811)+Reference!B$17,0)</f>
        <v>1152</v>
      </c>
      <c r="J1811" s="35">
        <f>ROUND((Reference!C$16*List!$H1811)+Reference!C$17,0)</f>
        <v>1718</v>
      </c>
      <c r="K1811" s="35">
        <f>ROUND((Reference!D$16*List!$H1811)+Reference!D$17,0)</f>
        <v>2058</v>
      </c>
      <c r="L1811" s="35">
        <f>ROUND((Reference!E$16*List!$H1811)+Reference!E$17,0)</f>
        <v>2544</v>
      </c>
      <c r="M1811" s="35">
        <f>ROUND((Reference!F$16*List!$H1811)+Reference!F$17,0)</f>
        <v>2651</v>
      </c>
      <c r="N1811" s="35">
        <f>ROUND((Reference!G$16*List!$H1811)+Reference!G$17,0)</f>
        <v>3001</v>
      </c>
      <c r="O1811" s="35">
        <f>ROUND((Reference!H$16*List!$H1811)+Reference!H$17,0)</f>
        <v>3116</v>
      </c>
      <c r="P1811" s="35">
        <f>ROUND((Reference!I$16*List!$H1811)+Reference!I$17,0)</f>
        <v>3238</v>
      </c>
      <c r="Q1811" s="35">
        <f>ROUND((Reference!J$16*List!$H1811)+Reference!J$17,0)</f>
        <v>3749</v>
      </c>
      <c r="R1811" s="35">
        <f>ROUND((Reference!K$16*List!$H1811)+Reference!K$17,0)</f>
        <v>3868</v>
      </c>
      <c r="S1811" s="35">
        <f>ROUND((Reference!L$16*List!$H1811)+Reference!L$17,0)</f>
        <v>4174</v>
      </c>
      <c r="T1811" s="35">
        <f>ROUND((Reference!M$16*List!$H1811)+Reference!M$17,0)</f>
        <v>4985</v>
      </c>
      <c r="U1811" s="35">
        <f>ROUND((Reference!N$16*List!$H1811)+Reference!N$17,0)</f>
        <v>20112</v>
      </c>
      <c r="V1811" s="36">
        <f>ROUND((Reference!O$16*List!$H1811)+Reference!O$17,0)</f>
        <v>748</v>
      </c>
      <c r="W1811" s="36">
        <f>ROUND((Reference!P$16*List!$H1811)+Reference!P$17,0)</f>
        <v>1053</v>
      </c>
      <c r="X1811" s="36">
        <f>ROUND((Reference!Q$16*List!$H1811)+Reference!Q$17,0)</f>
        <v>527</v>
      </c>
      <c r="Y1811" s="37"/>
      <c r="Z1811" s="4" t="str">
        <f t="shared" si="57"/>
        <v>GRAFTON, New Hampshire</v>
      </c>
      <c r="AA1811" s="38" t="s">
        <v>5230</v>
      </c>
      <c r="AB1811" s="38" t="s">
        <v>54</v>
      </c>
      <c r="AC1811" s="32" t="s">
        <v>5219</v>
      </c>
      <c r="AD1811" s="39"/>
      <c r="AE1811">
        <f t="shared" si="58"/>
        <v>1.0297000000000001</v>
      </c>
    </row>
    <row r="1812" spans="1:31" x14ac:dyDescent="0.35">
      <c r="A1812" s="28" t="s">
        <v>5231</v>
      </c>
      <c r="B1812" s="48" t="s">
        <v>5232</v>
      </c>
      <c r="C1812" s="49">
        <v>31700</v>
      </c>
      <c r="D1812" s="30" t="s">
        <v>1162</v>
      </c>
      <c r="E1812" s="50" t="s">
        <v>1445</v>
      </c>
      <c r="F1812" s="54" t="s">
        <v>5219</v>
      </c>
      <c r="G1812" s="33" t="s">
        <v>53</v>
      </c>
      <c r="H1812" s="34">
        <v>0.95369999999999999</v>
      </c>
      <c r="I1812" s="35">
        <f>ROUND((Reference!B$16*List!$H1812)+Reference!B$17,0)</f>
        <v>1087</v>
      </c>
      <c r="J1812" s="35">
        <f>ROUND((Reference!C$16*List!$H1812)+Reference!C$17,0)</f>
        <v>1621</v>
      </c>
      <c r="K1812" s="35">
        <f>ROUND((Reference!D$16*List!$H1812)+Reference!D$17,0)</f>
        <v>1942</v>
      </c>
      <c r="L1812" s="35">
        <f>ROUND((Reference!E$16*List!$H1812)+Reference!E$17,0)</f>
        <v>2400</v>
      </c>
      <c r="M1812" s="35">
        <f>ROUND((Reference!F$16*List!$H1812)+Reference!F$17,0)</f>
        <v>2501</v>
      </c>
      <c r="N1812" s="35">
        <f>ROUND((Reference!G$16*List!$H1812)+Reference!G$17,0)</f>
        <v>2831</v>
      </c>
      <c r="O1812" s="35">
        <f>ROUND((Reference!H$16*List!$H1812)+Reference!H$17,0)</f>
        <v>2939</v>
      </c>
      <c r="P1812" s="35">
        <f>ROUND((Reference!I$16*List!$H1812)+Reference!I$17,0)</f>
        <v>3055</v>
      </c>
      <c r="Q1812" s="35">
        <f>ROUND((Reference!J$16*List!$H1812)+Reference!J$17,0)</f>
        <v>3537</v>
      </c>
      <c r="R1812" s="35">
        <f>ROUND((Reference!K$16*List!$H1812)+Reference!K$17,0)</f>
        <v>3649</v>
      </c>
      <c r="S1812" s="35">
        <f>ROUND((Reference!L$16*List!$H1812)+Reference!L$17,0)</f>
        <v>3938</v>
      </c>
      <c r="T1812" s="35">
        <f>ROUND((Reference!M$16*List!$H1812)+Reference!M$17,0)</f>
        <v>4703</v>
      </c>
      <c r="U1812" s="35">
        <f>ROUND((Reference!N$16*List!$H1812)+Reference!N$17,0)</f>
        <v>18974</v>
      </c>
      <c r="V1812" s="36">
        <f>ROUND((Reference!O$16*List!$H1812)+Reference!O$17,0)</f>
        <v>705</v>
      </c>
      <c r="W1812" s="36">
        <f>ROUND((Reference!P$16*List!$H1812)+Reference!P$17,0)</f>
        <v>994</v>
      </c>
      <c r="X1812" s="36">
        <f>ROUND((Reference!Q$16*List!$H1812)+Reference!Q$17,0)</f>
        <v>497</v>
      </c>
      <c r="Y1812" s="37"/>
      <c r="Z1812" s="4" t="str">
        <f t="shared" si="57"/>
        <v>HILLSBOROUGH, New Hampshire</v>
      </c>
      <c r="AA1812" s="38" t="s">
        <v>1445</v>
      </c>
      <c r="AB1812" s="38" t="s">
        <v>54</v>
      </c>
      <c r="AC1812" s="32" t="s">
        <v>5219</v>
      </c>
      <c r="AD1812" s="39"/>
      <c r="AE1812">
        <f t="shared" si="58"/>
        <v>0.95369999999999999</v>
      </c>
    </row>
    <row r="1813" spans="1:31" x14ac:dyDescent="0.35">
      <c r="A1813" s="28" t="s">
        <v>5233</v>
      </c>
      <c r="B1813" s="48" t="s">
        <v>5234</v>
      </c>
      <c r="C1813" s="49">
        <v>99930</v>
      </c>
      <c r="D1813" s="30" t="s">
        <v>173</v>
      </c>
      <c r="E1813" s="50" t="s">
        <v>5235</v>
      </c>
      <c r="F1813" s="55" t="s">
        <v>5219</v>
      </c>
      <c r="G1813" s="33" t="s">
        <v>64</v>
      </c>
      <c r="H1813" s="34">
        <v>1.0297000000000001</v>
      </c>
      <c r="I1813" s="35">
        <f>ROUND((Reference!B$16*List!$H1813)+Reference!B$17,0)</f>
        <v>1152</v>
      </c>
      <c r="J1813" s="35">
        <f>ROUND((Reference!C$16*List!$H1813)+Reference!C$17,0)</f>
        <v>1718</v>
      </c>
      <c r="K1813" s="35">
        <f>ROUND((Reference!D$16*List!$H1813)+Reference!D$17,0)</f>
        <v>2058</v>
      </c>
      <c r="L1813" s="35">
        <f>ROUND((Reference!E$16*List!$H1813)+Reference!E$17,0)</f>
        <v>2544</v>
      </c>
      <c r="M1813" s="35">
        <f>ROUND((Reference!F$16*List!$H1813)+Reference!F$17,0)</f>
        <v>2651</v>
      </c>
      <c r="N1813" s="35">
        <f>ROUND((Reference!G$16*List!$H1813)+Reference!G$17,0)</f>
        <v>3001</v>
      </c>
      <c r="O1813" s="35">
        <f>ROUND((Reference!H$16*List!$H1813)+Reference!H$17,0)</f>
        <v>3116</v>
      </c>
      <c r="P1813" s="35">
        <f>ROUND((Reference!I$16*List!$H1813)+Reference!I$17,0)</f>
        <v>3238</v>
      </c>
      <c r="Q1813" s="35">
        <f>ROUND((Reference!J$16*List!$H1813)+Reference!J$17,0)</f>
        <v>3749</v>
      </c>
      <c r="R1813" s="35">
        <f>ROUND((Reference!K$16*List!$H1813)+Reference!K$17,0)</f>
        <v>3868</v>
      </c>
      <c r="S1813" s="35">
        <f>ROUND((Reference!L$16*List!$H1813)+Reference!L$17,0)</f>
        <v>4174</v>
      </c>
      <c r="T1813" s="35">
        <f>ROUND((Reference!M$16*List!$H1813)+Reference!M$17,0)</f>
        <v>4985</v>
      </c>
      <c r="U1813" s="35">
        <f>ROUND((Reference!N$16*List!$H1813)+Reference!N$17,0)</f>
        <v>20112</v>
      </c>
      <c r="V1813" s="36">
        <f>ROUND((Reference!O$16*List!$H1813)+Reference!O$17,0)</f>
        <v>748</v>
      </c>
      <c r="W1813" s="36">
        <f>ROUND((Reference!P$16*List!$H1813)+Reference!P$17,0)</f>
        <v>1053</v>
      </c>
      <c r="X1813" s="36">
        <f>ROUND((Reference!Q$16*List!$H1813)+Reference!Q$17,0)</f>
        <v>527</v>
      </c>
      <c r="Y1813" s="37"/>
      <c r="Z1813" s="4" t="str">
        <f t="shared" si="57"/>
        <v>MERRIMACK, New Hampshire</v>
      </c>
      <c r="AA1813" s="38" t="s">
        <v>5235</v>
      </c>
      <c r="AB1813" s="38" t="s">
        <v>54</v>
      </c>
      <c r="AC1813" s="32" t="s">
        <v>5219</v>
      </c>
      <c r="AD1813" s="39"/>
      <c r="AE1813">
        <f t="shared" si="58"/>
        <v>1.0297000000000001</v>
      </c>
    </row>
    <row r="1814" spans="1:31" x14ac:dyDescent="0.35">
      <c r="A1814" s="28" t="s">
        <v>5236</v>
      </c>
      <c r="B1814" s="48" t="s">
        <v>5237</v>
      </c>
      <c r="C1814" s="49">
        <v>40484</v>
      </c>
      <c r="D1814" s="30" t="s">
        <v>1487</v>
      </c>
      <c r="E1814" s="50" t="s">
        <v>5238</v>
      </c>
      <c r="F1814" s="54" t="s">
        <v>5219</v>
      </c>
      <c r="G1814" s="33" t="s">
        <v>53</v>
      </c>
      <c r="H1814" s="34">
        <v>0.99370000000000003</v>
      </c>
      <c r="I1814" s="35">
        <f>ROUND((Reference!B$16*List!$H1814)+Reference!B$17,0)</f>
        <v>1121</v>
      </c>
      <c r="J1814" s="35">
        <f>ROUND((Reference!C$16*List!$H1814)+Reference!C$17,0)</f>
        <v>1672</v>
      </c>
      <c r="K1814" s="35">
        <f>ROUND((Reference!D$16*List!$H1814)+Reference!D$17,0)</f>
        <v>2003</v>
      </c>
      <c r="L1814" s="35">
        <f>ROUND((Reference!E$16*List!$H1814)+Reference!E$17,0)</f>
        <v>2476</v>
      </c>
      <c r="M1814" s="35">
        <f>ROUND((Reference!F$16*List!$H1814)+Reference!F$17,0)</f>
        <v>2580</v>
      </c>
      <c r="N1814" s="35">
        <f>ROUND((Reference!G$16*List!$H1814)+Reference!G$17,0)</f>
        <v>2920</v>
      </c>
      <c r="O1814" s="35">
        <f>ROUND((Reference!H$16*List!$H1814)+Reference!H$17,0)</f>
        <v>3032</v>
      </c>
      <c r="P1814" s="35">
        <f>ROUND((Reference!I$16*List!$H1814)+Reference!I$17,0)</f>
        <v>3151</v>
      </c>
      <c r="Q1814" s="35">
        <f>ROUND((Reference!J$16*List!$H1814)+Reference!J$17,0)</f>
        <v>3649</v>
      </c>
      <c r="R1814" s="35">
        <f>ROUND((Reference!K$16*List!$H1814)+Reference!K$17,0)</f>
        <v>3764</v>
      </c>
      <c r="S1814" s="35">
        <f>ROUND((Reference!L$16*List!$H1814)+Reference!L$17,0)</f>
        <v>4062</v>
      </c>
      <c r="T1814" s="35">
        <f>ROUND((Reference!M$16*List!$H1814)+Reference!M$17,0)</f>
        <v>4851</v>
      </c>
      <c r="U1814" s="35">
        <f>ROUND((Reference!N$16*List!$H1814)+Reference!N$17,0)</f>
        <v>19573</v>
      </c>
      <c r="V1814" s="36">
        <f>ROUND((Reference!O$16*List!$H1814)+Reference!O$17,0)</f>
        <v>728</v>
      </c>
      <c r="W1814" s="36">
        <f>ROUND((Reference!P$16*List!$H1814)+Reference!P$17,0)</f>
        <v>1025</v>
      </c>
      <c r="X1814" s="36">
        <f>ROUND((Reference!Q$16*List!$H1814)+Reference!Q$17,0)</f>
        <v>513</v>
      </c>
      <c r="Y1814" s="37"/>
      <c r="Z1814" s="4" t="str">
        <f t="shared" si="57"/>
        <v>ROCKINGHAM, New Hampshire</v>
      </c>
      <c r="AA1814" s="38" t="s">
        <v>5238</v>
      </c>
      <c r="AB1814" s="38" t="s">
        <v>54</v>
      </c>
      <c r="AC1814" s="32" t="s">
        <v>5219</v>
      </c>
      <c r="AD1814" s="39"/>
      <c r="AE1814">
        <f t="shared" si="58"/>
        <v>0.99370000000000003</v>
      </c>
    </row>
    <row r="1815" spans="1:31" x14ac:dyDescent="0.35">
      <c r="A1815" s="28" t="s">
        <v>5239</v>
      </c>
      <c r="B1815" s="48" t="s">
        <v>5240</v>
      </c>
      <c r="C1815" s="49">
        <v>40484</v>
      </c>
      <c r="D1815" s="30" t="s">
        <v>1487</v>
      </c>
      <c r="E1815" s="50" t="s">
        <v>5241</v>
      </c>
      <c r="F1815" s="54" t="s">
        <v>5219</v>
      </c>
      <c r="G1815" s="33" t="s">
        <v>53</v>
      </c>
      <c r="H1815" s="34">
        <v>0.99370000000000003</v>
      </c>
      <c r="I1815" s="35">
        <f>ROUND((Reference!B$16*List!$H1815)+Reference!B$17,0)</f>
        <v>1121</v>
      </c>
      <c r="J1815" s="35">
        <f>ROUND((Reference!C$16*List!$H1815)+Reference!C$17,0)</f>
        <v>1672</v>
      </c>
      <c r="K1815" s="35">
        <f>ROUND((Reference!D$16*List!$H1815)+Reference!D$17,0)</f>
        <v>2003</v>
      </c>
      <c r="L1815" s="35">
        <f>ROUND((Reference!E$16*List!$H1815)+Reference!E$17,0)</f>
        <v>2476</v>
      </c>
      <c r="M1815" s="35">
        <f>ROUND((Reference!F$16*List!$H1815)+Reference!F$17,0)</f>
        <v>2580</v>
      </c>
      <c r="N1815" s="35">
        <f>ROUND((Reference!G$16*List!$H1815)+Reference!G$17,0)</f>
        <v>2920</v>
      </c>
      <c r="O1815" s="35">
        <f>ROUND((Reference!H$16*List!$H1815)+Reference!H$17,0)</f>
        <v>3032</v>
      </c>
      <c r="P1815" s="35">
        <f>ROUND((Reference!I$16*List!$H1815)+Reference!I$17,0)</f>
        <v>3151</v>
      </c>
      <c r="Q1815" s="35">
        <f>ROUND((Reference!J$16*List!$H1815)+Reference!J$17,0)</f>
        <v>3649</v>
      </c>
      <c r="R1815" s="35">
        <f>ROUND((Reference!K$16*List!$H1815)+Reference!K$17,0)</f>
        <v>3764</v>
      </c>
      <c r="S1815" s="35">
        <f>ROUND((Reference!L$16*List!$H1815)+Reference!L$17,0)</f>
        <v>4062</v>
      </c>
      <c r="T1815" s="35">
        <f>ROUND((Reference!M$16*List!$H1815)+Reference!M$17,0)</f>
        <v>4851</v>
      </c>
      <c r="U1815" s="35">
        <f>ROUND((Reference!N$16*List!$H1815)+Reference!N$17,0)</f>
        <v>19573</v>
      </c>
      <c r="V1815" s="36">
        <f>ROUND((Reference!O$16*List!$H1815)+Reference!O$17,0)</f>
        <v>728</v>
      </c>
      <c r="W1815" s="36">
        <f>ROUND((Reference!P$16*List!$H1815)+Reference!P$17,0)</f>
        <v>1025</v>
      </c>
      <c r="X1815" s="36">
        <f>ROUND((Reference!Q$16*List!$H1815)+Reference!Q$17,0)</f>
        <v>513</v>
      </c>
      <c r="Y1815" s="37"/>
      <c r="Z1815" s="4" t="str">
        <f t="shared" si="57"/>
        <v>STRAFFORD, New Hampshire</v>
      </c>
      <c r="AA1815" s="38" t="s">
        <v>5241</v>
      </c>
      <c r="AB1815" s="38" t="s">
        <v>54</v>
      </c>
      <c r="AC1815" s="32" t="s">
        <v>5219</v>
      </c>
      <c r="AD1815" s="39"/>
      <c r="AE1815">
        <f t="shared" si="58"/>
        <v>0.99370000000000003</v>
      </c>
    </row>
    <row r="1816" spans="1:31" x14ac:dyDescent="0.35">
      <c r="A1816" s="28" t="s">
        <v>5242</v>
      </c>
      <c r="B1816" s="48" t="s">
        <v>5243</v>
      </c>
      <c r="C1816" s="49">
        <v>99930</v>
      </c>
      <c r="D1816" s="30" t="s">
        <v>173</v>
      </c>
      <c r="E1816" s="50" t="s">
        <v>2653</v>
      </c>
      <c r="F1816" s="55" t="s">
        <v>5219</v>
      </c>
      <c r="G1816" s="33" t="s">
        <v>64</v>
      </c>
      <c r="H1816" s="34">
        <v>1.0297000000000001</v>
      </c>
      <c r="I1816" s="35">
        <f>ROUND((Reference!B$16*List!$H1816)+Reference!B$17,0)</f>
        <v>1152</v>
      </c>
      <c r="J1816" s="35">
        <f>ROUND((Reference!C$16*List!$H1816)+Reference!C$17,0)</f>
        <v>1718</v>
      </c>
      <c r="K1816" s="35">
        <f>ROUND((Reference!D$16*List!$H1816)+Reference!D$17,0)</f>
        <v>2058</v>
      </c>
      <c r="L1816" s="35">
        <f>ROUND((Reference!E$16*List!$H1816)+Reference!E$17,0)</f>
        <v>2544</v>
      </c>
      <c r="M1816" s="35">
        <f>ROUND((Reference!F$16*List!$H1816)+Reference!F$17,0)</f>
        <v>2651</v>
      </c>
      <c r="N1816" s="35">
        <f>ROUND((Reference!G$16*List!$H1816)+Reference!G$17,0)</f>
        <v>3001</v>
      </c>
      <c r="O1816" s="35">
        <f>ROUND((Reference!H$16*List!$H1816)+Reference!H$17,0)</f>
        <v>3116</v>
      </c>
      <c r="P1816" s="35">
        <f>ROUND((Reference!I$16*List!$H1816)+Reference!I$17,0)</f>
        <v>3238</v>
      </c>
      <c r="Q1816" s="35">
        <f>ROUND((Reference!J$16*List!$H1816)+Reference!J$17,0)</f>
        <v>3749</v>
      </c>
      <c r="R1816" s="35">
        <f>ROUND((Reference!K$16*List!$H1816)+Reference!K$17,0)</f>
        <v>3868</v>
      </c>
      <c r="S1816" s="35">
        <f>ROUND((Reference!L$16*List!$H1816)+Reference!L$17,0)</f>
        <v>4174</v>
      </c>
      <c r="T1816" s="35">
        <f>ROUND((Reference!M$16*List!$H1816)+Reference!M$17,0)</f>
        <v>4985</v>
      </c>
      <c r="U1816" s="35">
        <f>ROUND((Reference!N$16*List!$H1816)+Reference!N$17,0)</f>
        <v>20112</v>
      </c>
      <c r="V1816" s="36">
        <f>ROUND((Reference!O$16*List!$H1816)+Reference!O$17,0)</f>
        <v>748</v>
      </c>
      <c r="W1816" s="36">
        <f>ROUND((Reference!P$16*List!$H1816)+Reference!P$17,0)</f>
        <v>1053</v>
      </c>
      <c r="X1816" s="36">
        <f>ROUND((Reference!Q$16*List!$H1816)+Reference!Q$17,0)</f>
        <v>527</v>
      </c>
      <c r="Y1816" s="37"/>
      <c r="Z1816" s="4" t="str">
        <f t="shared" si="57"/>
        <v>SULLIVAN, New Hampshire</v>
      </c>
      <c r="AA1816" s="38" t="s">
        <v>2653</v>
      </c>
      <c r="AB1816" s="38" t="s">
        <v>54</v>
      </c>
      <c r="AC1816" s="32" t="s">
        <v>5219</v>
      </c>
      <c r="AD1816" s="39"/>
      <c r="AE1816">
        <f t="shared" si="58"/>
        <v>1.0297000000000001</v>
      </c>
    </row>
    <row r="1817" spans="1:31" x14ac:dyDescent="0.35">
      <c r="A1817" s="28" t="s">
        <v>5244</v>
      </c>
      <c r="B1817" s="48" t="s">
        <v>5245</v>
      </c>
      <c r="C1817" s="51">
        <v>99930</v>
      </c>
      <c r="D1817" s="30" t="s">
        <v>173</v>
      </c>
      <c r="E1817" s="38" t="s">
        <v>334</v>
      </c>
      <c r="F1817" s="55" t="s">
        <v>5219</v>
      </c>
      <c r="G1817" s="33" t="s">
        <v>64</v>
      </c>
      <c r="H1817" s="34">
        <v>1.0297000000000001</v>
      </c>
      <c r="I1817" s="35">
        <f>ROUND((Reference!B$16*List!$H1817)+Reference!B$17,0)</f>
        <v>1152</v>
      </c>
      <c r="J1817" s="35">
        <f>ROUND((Reference!C$16*List!$H1817)+Reference!C$17,0)</f>
        <v>1718</v>
      </c>
      <c r="K1817" s="35">
        <f>ROUND((Reference!D$16*List!$H1817)+Reference!D$17,0)</f>
        <v>2058</v>
      </c>
      <c r="L1817" s="35">
        <f>ROUND((Reference!E$16*List!$H1817)+Reference!E$17,0)</f>
        <v>2544</v>
      </c>
      <c r="M1817" s="35">
        <f>ROUND((Reference!F$16*List!$H1817)+Reference!F$17,0)</f>
        <v>2651</v>
      </c>
      <c r="N1817" s="35">
        <f>ROUND((Reference!G$16*List!$H1817)+Reference!G$17,0)</f>
        <v>3001</v>
      </c>
      <c r="O1817" s="35">
        <f>ROUND((Reference!H$16*List!$H1817)+Reference!H$17,0)</f>
        <v>3116</v>
      </c>
      <c r="P1817" s="35">
        <f>ROUND((Reference!I$16*List!$H1817)+Reference!I$17,0)</f>
        <v>3238</v>
      </c>
      <c r="Q1817" s="35">
        <f>ROUND((Reference!J$16*List!$H1817)+Reference!J$17,0)</f>
        <v>3749</v>
      </c>
      <c r="R1817" s="35">
        <f>ROUND((Reference!K$16*List!$H1817)+Reference!K$17,0)</f>
        <v>3868</v>
      </c>
      <c r="S1817" s="35">
        <f>ROUND((Reference!L$16*List!$H1817)+Reference!L$17,0)</f>
        <v>4174</v>
      </c>
      <c r="T1817" s="35">
        <f>ROUND((Reference!M$16*List!$H1817)+Reference!M$17,0)</f>
        <v>4985</v>
      </c>
      <c r="U1817" s="35">
        <f>ROUND((Reference!N$16*List!$H1817)+Reference!N$17,0)</f>
        <v>20112</v>
      </c>
      <c r="V1817" s="36">
        <f>ROUND((Reference!O$16*List!$H1817)+Reference!O$17,0)</f>
        <v>748</v>
      </c>
      <c r="W1817" s="36">
        <f>ROUND((Reference!P$16*List!$H1817)+Reference!P$17,0)</f>
        <v>1053</v>
      </c>
      <c r="X1817" s="36">
        <f>ROUND((Reference!Q$16*List!$H1817)+Reference!Q$17,0)</f>
        <v>527</v>
      </c>
      <c r="Y1817" s="37"/>
      <c r="Z1817" s="4" t="str">
        <f t="shared" si="57"/>
        <v>STATEWIDE, New Hampshire</v>
      </c>
      <c r="AA1817" s="38" t="s">
        <v>334</v>
      </c>
      <c r="AB1817" s="38" t="s">
        <v>54</v>
      </c>
      <c r="AC1817" s="32" t="s">
        <v>5219</v>
      </c>
      <c r="AD1817" s="39"/>
      <c r="AE1817">
        <f t="shared" si="58"/>
        <v>1.0297000000000001</v>
      </c>
    </row>
    <row r="1818" spans="1:31" x14ac:dyDescent="0.35">
      <c r="A1818" s="28" t="s">
        <v>5246</v>
      </c>
      <c r="B1818" s="48" t="s">
        <v>5247</v>
      </c>
      <c r="C1818" s="49">
        <v>12100</v>
      </c>
      <c r="D1818" s="30" t="s">
        <v>356</v>
      </c>
      <c r="E1818" s="50" t="s">
        <v>5248</v>
      </c>
      <c r="F1818" s="54" t="s">
        <v>5249</v>
      </c>
      <c r="G1818" s="33" t="s">
        <v>53</v>
      </c>
      <c r="H1818" s="34">
        <v>1.0858000000000001</v>
      </c>
      <c r="I1818" s="35">
        <f>ROUND((Reference!B$16*List!$H1818)+Reference!B$17,0)</f>
        <v>1200</v>
      </c>
      <c r="J1818" s="35">
        <f>ROUND((Reference!C$16*List!$H1818)+Reference!C$17,0)</f>
        <v>1790</v>
      </c>
      <c r="K1818" s="35">
        <f>ROUND((Reference!D$16*List!$H1818)+Reference!D$17,0)</f>
        <v>2144</v>
      </c>
      <c r="L1818" s="35">
        <f>ROUND((Reference!E$16*List!$H1818)+Reference!E$17,0)</f>
        <v>2651</v>
      </c>
      <c r="M1818" s="35">
        <f>ROUND((Reference!F$16*List!$H1818)+Reference!F$17,0)</f>
        <v>2761</v>
      </c>
      <c r="N1818" s="35">
        <f>ROUND((Reference!G$16*List!$H1818)+Reference!G$17,0)</f>
        <v>3126</v>
      </c>
      <c r="O1818" s="35">
        <f>ROUND((Reference!H$16*List!$H1818)+Reference!H$17,0)</f>
        <v>3246</v>
      </c>
      <c r="P1818" s="35">
        <f>ROUND((Reference!I$16*List!$H1818)+Reference!I$17,0)</f>
        <v>3373</v>
      </c>
      <c r="Q1818" s="35">
        <f>ROUND((Reference!J$16*List!$H1818)+Reference!J$17,0)</f>
        <v>3906</v>
      </c>
      <c r="R1818" s="35">
        <f>ROUND((Reference!K$16*List!$H1818)+Reference!K$17,0)</f>
        <v>4029</v>
      </c>
      <c r="S1818" s="35">
        <f>ROUND((Reference!L$16*List!$H1818)+Reference!L$17,0)</f>
        <v>4348</v>
      </c>
      <c r="T1818" s="35">
        <f>ROUND((Reference!M$16*List!$H1818)+Reference!M$17,0)</f>
        <v>5193</v>
      </c>
      <c r="U1818" s="35">
        <f>ROUND((Reference!N$16*List!$H1818)+Reference!N$17,0)</f>
        <v>20952</v>
      </c>
      <c r="V1818" s="36">
        <f>ROUND((Reference!O$16*List!$H1818)+Reference!O$17,0)</f>
        <v>779</v>
      </c>
      <c r="W1818" s="36">
        <f>ROUND((Reference!P$16*List!$H1818)+Reference!P$17,0)</f>
        <v>1097</v>
      </c>
      <c r="X1818" s="36">
        <f>ROUND((Reference!Q$16*List!$H1818)+Reference!Q$17,0)</f>
        <v>549</v>
      </c>
      <c r="Y1818" s="37"/>
      <c r="Z1818" s="4" t="str">
        <f t="shared" si="57"/>
        <v>ATLANTIC, New Jersey</v>
      </c>
      <c r="AA1818" s="38" t="s">
        <v>5248</v>
      </c>
      <c r="AB1818" s="38" t="s">
        <v>54</v>
      </c>
      <c r="AC1818" s="32" t="s">
        <v>5249</v>
      </c>
      <c r="AD1818" s="39"/>
      <c r="AE1818">
        <f t="shared" si="58"/>
        <v>1.0858000000000001</v>
      </c>
    </row>
    <row r="1819" spans="1:31" x14ac:dyDescent="0.35">
      <c r="A1819" s="28" t="s">
        <v>5250</v>
      </c>
      <c r="B1819" s="48" t="s">
        <v>5251</v>
      </c>
      <c r="C1819" s="49">
        <v>35614</v>
      </c>
      <c r="D1819" s="30" t="s">
        <v>5252</v>
      </c>
      <c r="E1819" s="50" t="s">
        <v>5253</v>
      </c>
      <c r="F1819" s="54" t="s">
        <v>5249</v>
      </c>
      <c r="G1819" s="33" t="s">
        <v>53</v>
      </c>
      <c r="H1819" s="34">
        <v>1.3253000000000001</v>
      </c>
      <c r="I1819" s="35">
        <f>ROUND((Reference!B$16*List!$H1819)+Reference!B$17,0)</f>
        <v>1405</v>
      </c>
      <c r="J1819" s="35">
        <f>ROUND((Reference!C$16*List!$H1819)+Reference!C$17,0)</f>
        <v>2096</v>
      </c>
      <c r="K1819" s="35">
        <f>ROUND((Reference!D$16*List!$H1819)+Reference!D$17,0)</f>
        <v>2511</v>
      </c>
      <c r="L1819" s="35">
        <f>ROUND((Reference!E$16*List!$H1819)+Reference!E$17,0)</f>
        <v>3104</v>
      </c>
      <c r="M1819" s="35">
        <f>ROUND((Reference!F$16*List!$H1819)+Reference!F$17,0)</f>
        <v>3234</v>
      </c>
      <c r="N1819" s="35">
        <f>ROUND((Reference!G$16*List!$H1819)+Reference!G$17,0)</f>
        <v>3661</v>
      </c>
      <c r="O1819" s="35">
        <f>ROUND((Reference!H$16*List!$H1819)+Reference!H$17,0)</f>
        <v>3801</v>
      </c>
      <c r="P1819" s="35">
        <f>ROUND((Reference!I$16*List!$H1819)+Reference!I$17,0)</f>
        <v>3950</v>
      </c>
      <c r="Q1819" s="35">
        <f>ROUND((Reference!J$16*List!$H1819)+Reference!J$17,0)</f>
        <v>4574</v>
      </c>
      <c r="R1819" s="35">
        <f>ROUND((Reference!K$16*List!$H1819)+Reference!K$17,0)</f>
        <v>4719</v>
      </c>
      <c r="S1819" s="35">
        <f>ROUND((Reference!L$16*List!$H1819)+Reference!L$17,0)</f>
        <v>5092</v>
      </c>
      <c r="T1819" s="35">
        <f>ROUND((Reference!M$16*List!$H1819)+Reference!M$17,0)</f>
        <v>6081</v>
      </c>
      <c r="U1819" s="35">
        <f>ROUND((Reference!N$16*List!$H1819)+Reference!N$17,0)</f>
        <v>24536</v>
      </c>
      <c r="V1819" s="36">
        <f>ROUND((Reference!O$16*List!$H1819)+Reference!O$17,0)</f>
        <v>912</v>
      </c>
      <c r="W1819" s="36">
        <f>ROUND((Reference!P$16*List!$H1819)+Reference!P$17,0)</f>
        <v>1285</v>
      </c>
      <c r="X1819" s="36">
        <f>ROUND((Reference!Q$16*List!$H1819)+Reference!Q$17,0)</f>
        <v>643</v>
      </c>
      <c r="Y1819" s="37"/>
      <c r="Z1819" s="4" t="str">
        <f t="shared" si="57"/>
        <v>BERGEN, New Jersey</v>
      </c>
      <c r="AA1819" s="38" t="s">
        <v>5253</v>
      </c>
      <c r="AB1819" s="38" t="s">
        <v>54</v>
      </c>
      <c r="AC1819" s="32" t="s">
        <v>5249</v>
      </c>
      <c r="AD1819" s="39"/>
      <c r="AE1819">
        <f t="shared" si="58"/>
        <v>1.3253000000000001</v>
      </c>
    </row>
    <row r="1820" spans="1:31" x14ac:dyDescent="0.35">
      <c r="A1820" s="28" t="s">
        <v>5254</v>
      </c>
      <c r="B1820" s="48" t="s">
        <v>5255</v>
      </c>
      <c r="C1820" s="49">
        <v>15804</v>
      </c>
      <c r="D1820" s="30" t="s">
        <v>483</v>
      </c>
      <c r="E1820" s="50" t="s">
        <v>5256</v>
      </c>
      <c r="F1820" s="54" t="s">
        <v>5249</v>
      </c>
      <c r="G1820" s="33" t="s">
        <v>53</v>
      </c>
      <c r="H1820" s="34">
        <v>1.0508999999999999</v>
      </c>
      <c r="I1820" s="35">
        <f>ROUND((Reference!B$16*List!$H1820)+Reference!B$17,0)</f>
        <v>1170</v>
      </c>
      <c r="J1820" s="35">
        <f>ROUND((Reference!C$16*List!$H1820)+Reference!C$17,0)</f>
        <v>1745</v>
      </c>
      <c r="K1820" s="35">
        <f>ROUND((Reference!D$16*List!$H1820)+Reference!D$17,0)</f>
        <v>2091</v>
      </c>
      <c r="L1820" s="35">
        <f>ROUND((Reference!E$16*List!$H1820)+Reference!E$17,0)</f>
        <v>2584</v>
      </c>
      <c r="M1820" s="35">
        <f>ROUND((Reference!F$16*List!$H1820)+Reference!F$17,0)</f>
        <v>2693</v>
      </c>
      <c r="N1820" s="35">
        <f>ROUND((Reference!G$16*List!$H1820)+Reference!G$17,0)</f>
        <v>3048</v>
      </c>
      <c r="O1820" s="35">
        <f>ROUND((Reference!H$16*List!$H1820)+Reference!H$17,0)</f>
        <v>3165</v>
      </c>
      <c r="P1820" s="35">
        <f>ROUND((Reference!I$16*List!$H1820)+Reference!I$17,0)</f>
        <v>3289</v>
      </c>
      <c r="Q1820" s="35">
        <f>ROUND((Reference!J$16*List!$H1820)+Reference!J$17,0)</f>
        <v>3808</v>
      </c>
      <c r="R1820" s="35">
        <f>ROUND((Reference!K$16*List!$H1820)+Reference!K$17,0)</f>
        <v>3929</v>
      </c>
      <c r="S1820" s="35">
        <f>ROUND((Reference!L$16*List!$H1820)+Reference!L$17,0)</f>
        <v>4239</v>
      </c>
      <c r="T1820" s="35">
        <f>ROUND((Reference!M$16*List!$H1820)+Reference!M$17,0)</f>
        <v>5063</v>
      </c>
      <c r="U1820" s="35">
        <f>ROUND((Reference!N$16*List!$H1820)+Reference!N$17,0)</f>
        <v>20429</v>
      </c>
      <c r="V1820" s="36">
        <f>ROUND((Reference!O$16*List!$H1820)+Reference!O$17,0)</f>
        <v>759</v>
      </c>
      <c r="W1820" s="36">
        <f>ROUND((Reference!P$16*List!$H1820)+Reference!P$17,0)</f>
        <v>1070</v>
      </c>
      <c r="X1820" s="36">
        <f>ROUND((Reference!Q$16*List!$H1820)+Reference!Q$17,0)</f>
        <v>535</v>
      </c>
      <c r="Y1820" s="37"/>
      <c r="Z1820" s="4" t="str">
        <f t="shared" si="57"/>
        <v>BURLINGTON, New Jersey</v>
      </c>
      <c r="AA1820" s="38" t="s">
        <v>5256</v>
      </c>
      <c r="AB1820" s="38" t="s">
        <v>54</v>
      </c>
      <c r="AC1820" s="32" t="s">
        <v>5249</v>
      </c>
      <c r="AD1820" s="39"/>
      <c r="AE1820">
        <f t="shared" si="58"/>
        <v>1.0508999999999999</v>
      </c>
    </row>
    <row r="1821" spans="1:31" x14ac:dyDescent="0.35">
      <c r="A1821" s="28" t="s">
        <v>5257</v>
      </c>
      <c r="B1821" s="48" t="s">
        <v>5258</v>
      </c>
      <c r="C1821" s="49">
        <v>15804</v>
      </c>
      <c r="D1821" s="30" t="s">
        <v>483</v>
      </c>
      <c r="E1821" s="50" t="s">
        <v>1658</v>
      </c>
      <c r="F1821" s="54" t="s">
        <v>5249</v>
      </c>
      <c r="G1821" s="33" t="s">
        <v>53</v>
      </c>
      <c r="H1821" s="34">
        <v>1.0508999999999999</v>
      </c>
      <c r="I1821" s="35">
        <f>ROUND((Reference!B$16*List!$H1821)+Reference!B$17,0)</f>
        <v>1170</v>
      </c>
      <c r="J1821" s="35">
        <f>ROUND((Reference!C$16*List!$H1821)+Reference!C$17,0)</f>
        <v>1745</v>
      </c>
      <c r="K1821" s="35">
        <f>ROUND((Reference!D$16*List!$H1821)+Reference!D$17,0)</f>
        <v>2091</v>
      </c>
      <c r="L1821" s="35">
        <f>ROUND((Reference!E$16*List!$H1821)+Reference!E$17,0)</f>
        <v>2584</v>
      </c>
      <c r="M1821" s="35">
        <f>ROUND((Reference!F$16*List!$H1821)+Reference!F$17,0)</f>
        <v>2693</v>
      </c>
      <c r="N1821" s="35">
        <f>ROUND((Reference!G$16*List!$H1821)+Reference!G$17,0)</f>
        <v>3048</v>
      </c>
      <c r="O1821" s="35">
        <f>ROUND((Reference!H$16*List!$H1821)+Reference!H$17,0)</f>
        <v>3165</v>
      </c>
      <c r="P1821" s="35">
        <f>ROUND((Reference!I$16*List!$H1821)+Reference!I$17,0)</f>
        <v>3289</v>
      </c>
      <c r="Q1821" s="35">
        <f>ROUND((Reference!J$16*List!$H1821)+Reference!J$17,0)</f>
        <v>3808</v>
      </c>
      <c r="R1821" s="35">
        <f>ROUND((Reference!K$16*List!$H1821)+Reference!K$17,0)</f>
        <v>3929</v>
      </c>
      <c r="S1821" s="35">
        <f>ROUND((Reference!L$16*List!$H1821)+Reference!L$17,0)</f>
        <v>4239</v>
      </c>
      <c r="T1821" s="35">
        <f>ROUND((Reference!M$16*List!$H1821)+Reference!M$17,0)</f>
        <v>5063</v>
      </c>
      <c r="U1821" s="35">
        <f>ROUND((Reference!N$16*List!$H1821)+Reference!N$17,0)</f>
        <v>20429</v>
      </c>
      <c r="V1821" s="36">
        <f>ROUND((Reference!O$16*List!$H1821)+Reference!O$17,0)</f>
        <v>759</v>
      </c>
      <c r="W1821" s="36">
        <f>ROUND((Reference!P$16*List!$H1821)+Reference!P$17,0)</f>
        <v>1070</v>
      </c>
      <c r="X1821" s="36">
        <f>ROUND((Reference!Q$16*List!$H1821)+Reference!Q$17,0)</f>
        <v>535</v>
      </c>
      <c r="Y1821" s="37"/>
      <c r="Z1821" s="4" t="str">
        <f t="shared" si="57"/>
        <v>CAMDEN, New Jersey</v>
      </c>
      <c r="AA1821" s="38" t="s">
        <v>1658</v>
      </c>
      <c r="AB1821" s="38" t="s">
        <v>54</v>
      </c>
      <c r="AC1821" s="32" t="s">
        <v>5249</v>
      </c>
      <c r="AD1821" s="39"/>
      <c r="AE1821">
        <f t="shared" si="58"/>
        <v>1.0508999999999999</v>
      </c>
    </row>
    <row r="1822" spans="1:31" x14ac:dyDescent="0.35">
      <c r="A1822" s="28" t="s">
        <v>5259</v>
      </c>
      <c r="B1822" s="48" t="s">
        <v>5260</v>
      </c>
      <c r="C1822" s="49">
        <v>36140</v>
      </c>
      <c r="D1822" s="30" t="s">
        <v>1324</v>
      </c>
      <c r="E1822" s="50" t="s">
        <v>5261</v>
      </c>
      <c r="F1822" s="54" t="s">
        <v>5249</v>
      </c>
      <c r="G1822" s="33" t="s">
        <v>53</v>
      </c>
      <c r="H1822" s="34">
        <v>1.0310000000000001</v>
      </c>
      <c r="I1822" s="35">
        <f>ROUND((Reference!B$16*List!$H1822)+Reference!B$17,0)</f>
        <v>1153</v>
      </c>
      <c r="J1822" s="35">
        <f>ROUND((Reference!C$16*List!$H1822)+Reference!C$17,0)</f>
        <v>1719</v>
      </c>
      <c r="K1822" s="35">
        <f>ROUND((Reference!D$16*List!$H1822)+Reference!D$17,0)</f>
        <v>2060</v>
      </c>
      <c r="L1822" s="35">
        <f>ROUND((Reference!E$16*List!$H1822)+Reference!E$17,0)</f>
        <v>2547</v>
      </c>
      <c r="M1822" s="35">
        <f>ROUND((Reference!F$16*List!$H1822)+Reference!F$17,0)</f>
        <v>2653</v>
      </c>
      <c r="N1822" s="35">
        <f>ROUND((Reference!G$16*List!$H1822)+Reference!G$17,0)</f>
        <v>3004</v>
      </c>
      <c r="O1822" s="35">
        <f>ROUND((Reference!H$16*List!$H1822)+Reference!H$17,0)</f>
        <v>3119</v>
      </c>
      <c r="P1822" s="35">
        <f>ROUND((Reference!I$16*List!$H1822)+Reference!I$17,0)</f>
        <v>3241</v>
      </c>
      <c r="Q1822" s="35">
        <f>ROUND((Reference!J$16*List!$H1822)+Reference!J$17,0)</f>
        <v>3753</v>
      </c>
      <c r="R1822" s="35">
        <f>ROUND((Reference!K$16*List!$H1822)+Reference!K$17,0)</f>
        <v>3872</v>
      </c>
      <c r="S1822" s="35">
        <f>ROUND((Reference!L$16*List!$H1822)+Reference!L$17,0)</f>
        <v>4178</v>
      </c>
      <c r="T1822" s="35">
        <f>ROUND((Reference!M$16*List!$H1822)+Reference!M$17,0)</f>
        <v>4989</v>
      </c>
      <c r="U1822" s="35">
        <f>ROUND((Reference!N$16*List!$H1822)+Reference!N$17,0)</f>
        <v>20131</v>
      </c>
      <c r="V1822" s="36">
        <f>ROUND((Reference!O$16*List!$H1822)+Reference!O$17,0)</f>
        <v>748</v>
      </c>
      <c r="W1822" s="36">
        <f>ROUND((Reference!P$16*List!$H1822)+Reference!P$17,0)</f>
        <v>1055</v>
      </c>
      <c r="X1822" s="36">
        <f>ROUND((Reference!Q$16*List!$H1822)+Reference!Q$17,0)</f>
        <v>527</v>
      </c>
      <c r="Y1822" s="37"/>
      <c r="Z1822" s="4" t="str">
        <f t="shared" si="57"/>
        <v>CAPE MAY, New Jersey</v>
      </c>
      <c r="AA1822" s="38" t="s">
        <v>5261</v>
      </c>
      <c r="AB1822" s="38" t="s">
        <v>54</v>
      </c>
      <c r="AC1822" s="32" t="s">
        <v>5249</v>
      </c>
      <c r="AD1822" s="39"/>
      <c r="AE1822">
        <f t="shared" si="58"/>
        <v>1.0310000000000001</v>
      </c>
    </row>
    <row r="1823" spans="1:31" x14ac:dyDescent="0.35">
      <c r="A1823" s="28" t="s">
        <v>5262</v>
      </c>
      <c r="B1823" s="48" t="s">
        <v>5263</v>
      </c>
      <c r="C1823" s="49">
        <v>47220</v>
      </c>
      <c r="D1823" s="30" t="s">
        <v>1724</v>
      </c>
      <c r="E1823" s="50" t="s">
        <v>2254</v>
      </c>
      <c r="F1823" s="54" t="s">
        <v>5249</v>
      </c>
      <c r="G1823" s="33" t="s">
        <v>53</v>
      </c>
      <c r="H1823" s="34">
        <v>1.0538000000000001</v>
      </c>
      <c r="I1823" s="35">
        <f>ROUND((Reference!B$16*List!$H1823)+Reference!B$17,0)</f>
        <v>1172</v>
      </c>
      <c r="J1823" s="35">
        <f>ROUND((Reference!C$16*List!$H1823)+Reference!C$17,0)</f>
        <v>1749</v>
      </c>
      <c r="K1823" s="35">
        <f>ROUND((Reference!D$16*List!$H1823)+Reference!D$17,0)</f>
        <v>2095</v>
      </c>
      <c r="L1823" s="35">
        <f>ROUND((Reference!E$16*List!$H1823)+Reference!E$17,0)</f>
        <v>2590</v>
      </c>
      <c r="M1823" s="35">
        <f>ROUND((Reference!F$16*List!$H1823)+Reference!F$17,0)</f>
        <v>2698</v>
      </c>
      <c r="N1823" s="35">
        <f>ROUND((Reference!G$16*List!$H1823)+Reference!G$17,0)</f>
        <v>3055</v>
      </c>
      <c r="O1823" s="35">
        <f>ROUND((Reference!H$16*List!$H1823)+Reference!H$17,0)</f>
        <v>3171</v>
      </c>
      <c r="P1823" s="35">
        <f>ROUND((Reference!I$16*List!$H1823)+Reference!I$17,0)</f>
        <v>3296</v>
      </c>
      <c r="Q1823" s="35">
        <f>ROUND((Reference!J$16*List!$H1823)+Reference!J$17,0)</f>
        <v>3817</v>
      </c>
      <c r="R1823" s="35">
        <f>ROUND((Reference!K$16*List!$H1823)+Reference!K$17,0)</f>
        <v>3937</v>
      </c>
      <c r="S1823" s="35">
        <f>ROUND((Reference!L$16*List!$H1823)+Reference!L$17,0)</f>
        <v>4248</v>
      </c>
      <c r="T1823" s="35">
        <f>ROUND((Reference!M$16*List!$H1823)+Reference!M$17,0)</f>
        <v>5074</v>
      </c>
      <c r="U1823" s="35">
        <f>ROUND((Reference!N$16*List!$H1823)+Reference!N$17,0)</f>
        <v>20473</v>
      </c>
      <c r="V1823" s="36">
        <f>ROUND((Reference!O$16*List!$H1823)+Reference!O$17,0)</f>
        <v>761</v>
      </c>
      <c r="W1823" s="36">
        <f>ROUND((Reference!P$16*List!$H1823)+Reference!P$17,0)</f>
        <v>1072</v>
      </c>
      <c r="X1823" s="36">
        <f>ROUND((Reference!Q$16*List!$H1823)+Reference!Q$17,0)</f>
        <v>536</v>
      </c>
      <c r="Y1823" s="37"/>
      <c r="Z1823" s="4" t="str">
        <f t="shared" si="57"/>
        <v>CUMBERLAND, New Jersey</v>
      </c>
      <c r="AA1823" s="38" t="s">
        <v>2254</v>
      </c>
      <c r="AB1823" s="38" t="s">
        <v>54</v>
      </c>
      <c r="AC1823" s="32" t="s">
        <v>5249</v>
      </c>
      <c r="AD1823" s="39"/>
      <c r="AE1823">
        <f t="shared" si="58"/>
        <v>1.0538000000000001</v>
      </c>
    </row>
    <row r="1824" spans="1:31" x14ac:dyDescent="0.35">
      <c r="A1824" s="28" t="s">
        <v>5264</v>
      </c>
      <c r="B1824" s="48" t="s">
        <v>5265</v>
      </c>
      <c r="C1824" s="49">
        <v>35084</v>
      </c>
      <c r="D1824" s="30" t="s">
        <v>1277</v>
      </c>
      <c r="E1824" s="50" t="s">
        <v>3822</v>
      </c>
      <c r="F1824" s="54" t="s">
        <v>5249</v>
      </c>
      <c r="G1824" s="33" t="s">
        <v>53</v>
      </c>
      <c r="H1824" s="34">
        <v>1.0936000000000001</v>
      </c>
      <c r="I1824" s="35">
        <f>ROUND((Reference!B$16*List!$H1824)+Reference!B$17,0)</f>
        <v>1206</v>
      </c>
      <c r="J1824" s="35">
        <f>ROUND((Reference!C$16*List!$H1824)+Reference!C$17,0)</f>
        <v>1799</v>
      </c>
      <c r="K1824" s="35">
        <f>ROUND((Reference!D$16*List!$H1824)+Reference!D$17,0)</f>
        <v>2156</v>
      </c>
      <c r="L1824" s="35">
        <f>ROUND((Reference!E$16*List!$H1824)+Reference!E$17,0)</f>
        <v>2665</v>
      </c>
      <c r="M1824" s="35">
        <f>ROUND((Reference!F$16*List!$H1824)+Reference!F$17,0)</f>
        <v>2777</v>
      </c>
      <c r="N1824" s="35">
        <f>ROUND((Reference!G$16*List!$H1824)+Reference!G$17,0)</f>
        <v>3144</v>
      </c>
      <c r="O1824" s="35">
        <f>ROUND((Reference!H$16*List!$H1824)+Reference!H$17,0)</f>
        <v>3264</v>
      </c>
      <c r="P1824" s="35">
        <f>ROUND((Reference!I$16*List!$H1824)+Reference!I$17,0)</f>
        <v>3392</v>
      </c>
      <c r="Q1824" s="35">
        <f>ROUND((Reference!J$16*List!$H1824)+Reference!J$17,0)</f>
        <v>3928</v>
      </c>
      <c r="R1824" s="35">
        <f>ROUND((Reference!K$16*List!$H1824)+Reference!K$17,0)</f>
        <v>4052</v>
      </c>
      <c r="S1824" s="35">
        <f>ROUND((Reference!L$16*List!$H1824)+Reference!L$17,0)</f>
        <v>4372</v>
      </c>
      <c r="T1824" s="35">
        <f>ROUND((Reference!M$16*List!$H1824)+Reference!M$17,0)</f>
        <v>5222</v>
      </c>
      <c r="U1824" s="35">
        <f>ROUND((Reference!N$16*List!$H1824)+Reference!N$17,0)</f>
        <v>21068</v>
      </c>
      <c r="V1824" s="36">
        <f>ROUND((Reference!O$16*List!$H1824)+Reference!O$17,0)</f>
        <v>783</v>
      </c>
      <c r="W1824" s="36">
        <f>ROUND((Reference!P$16*List!$H1824)+Reference!P$17,0)</f>
        <v>1104</v>
      </c>
      <c r="X1824" s="36">
        <f>ROUND((Reference!Q$16*List!$H1824)+Reference!Q$17,0)</f>
        <v>552</v>
      </c>
      <c r="Y1824" s="37"/>
      <c r="Z1824" s="4" t="str">
        <f t="shared" si="57"/>
        <v>ESSEX, New Jersey</v>
      </c>
      <c r="AA1824" s="38" t="s">
        <v>3822</v>
      </c>
      <c r="AB1824" s="38" t="s">
        <v>54</v>
      </c>
      <c r="AC1824" s="32" t="s">
        <v>5249</v>
      </c>
      <c r="AD1824" s="39"/>
      <c r="AE1824">
        <f t="shared" si="58"/>
        <v>1.0936000000000001</v>
      </c>
    </row>
    <row r="1825" spans="1:31" x14ac:dyDescent="0.35">
      <c r="A1825" s="28" t="s">
        <v>5266</v>
      </c>
      <c r="B1825" s="48" t="s">
        <v>5267</v>
      </c>
      <c r="C1825" s="49">
        <v>15804</v>
      </c>
      <c r="D1825" s="30" t="s">
        <v>483</v>
      </c>
      <c r="E1825" s="50" t="s">
        <v>5268</v>
      </c>
      <c r="F1825" s="54" t="s">
        <v>5249</v>
      </c>
      <c r="G1825" s="33" t="s">
        <v>53</v>
      </c>
      <c r="H1825" s="34">
        <v>1.0508999999999999</v>
      </c>
      <c r="I1825" s="35">
        <f>ROUND((Reference!B$16*List!$H1825)+Reference!B$17,0)</f>
        <v>1170</v>
      </c>
      <c r="J1825" s="35">
        <f>ROUND((Reference!C$16*List!$H1825)+Reference!C$17,0)</f>
        <v>1745</v>
      </c>
      <c r="K1825" s="35">
        <f>ROUND((Reference!D$16*List!$H1825)+Reference!D$17,0)</f>
        <v>2091</v>
      </c>
      <c r="L1825" s="35">
        <f>ROUND((Reference!E$16*List!$H1825)+Reference!E$17,0)</f>
        <v>2584</v>
      </c>
      <c r="M1825" s="35">
        <f>ROUND((Reference!F$16*List!$H1825)+Reference!F$17,0)</f>
        <v>2693</v>
      </c>
      <c r="N1825" s="35">
        <f>ROUND((Reference!G$16*List!$H1825)+Reference!G$17,0)</f>
        <v>3048</v>
      </c>
      <c r="O1825" s="35">
        <f>ROUND((Reference!H$16*List!$H1825)+Reference!H$17,0)</f>
        <v>3165</v>
      </c>
      <c r="P1825" s="35">
        <f>ROUND((Reference!I$16*List!$H1825)+Reference!I$17,0)</f>
        <v>3289</v>
      </c>
      <c r="Q1825" s="35">
        <f>ROUND((Reference!J$16*List!$H1825)+Reference!J$17,0)</f>
        <v>3808</v>
      </c>
      <c r="R1825" s="35">
        <f>ROUND((Reference!K$16*List!$H1825)+Reference!K$17,0)</f>
        <v>3929</v>
      </c>
      <c r="S1825" s="35">
        <f>ROUND((Reference!L$16*List!$H1825)+Reference!L$17,0)</f>
        <v>4239</v>
      </c>
      <c r="T1825" s="35">
        <f>ROUND((Reference!M$16*List!$H1825)+Reference!M$17,0)</f>
        <v>5063</v>
      </c>
      <c r="U1825" s="35">
        <f>ROUND((Reference!N$16*List!$H1825)+Reference!N$17,0)</f>
        <v>20429</v>
      </c>
      <c r="V1825" s="36">
        <f>ROUND((Reference!O$16*List!$H1825)+Reference!O$17,0)</f>
        <v>759</v>
      </c>
      <c r="W1825" s="36">
        <f>ROUND((Reference!P$16*List!$H1825)+Reference!P$17,0)</f>
        <v>1070</v>
      </c>
      <c r="X1825" s="36">
        <f>ROUND((Reference!Q$16*List!$H1825)+Reference!Q$17,0)</f>
        <v>535</v>
      </c>
      <c r="Y1825" s="37"/>
      <c r="Z1825" s="4" t="str">
        <f t="shared" si="57"/>
        <v>GLOUCESTER, New Jersey</v>
      </c>
      <c r="AA1825" s="38" t="s">
        <v>5268</v>
      </c>
      <c r="AB1825" s="38" t="s">
        <v>54</v>
      </c>
      <c r="AC1825" s="32" t="s">
        <v>5249</v>
      </c>
      <c r="AD1825" s="39"/>
      <c r="AE1825">
        <f t="shared" si="58"/>
        <v>1.0508999999999999</v>
      </c>
    </row>
    <row r="1826" spans="1:31" x14ac:dyDescent="0.35">
      <c r="A1826" s="28" t="s">
        <v>5269</v>
      </c>
      <c r="B1826" s="48" t="s">
        <v>5270</v>
      </c>
      <c r="C1826" s="49">
        <v>35614</v>
      </c>
      <c r="D1826" s="30" t="s">
        <v>5252</v>
      </c>
      <c r="E1826" s="50" t="s">
        <v>5271</v>
      </c>
      <c r="F1826" s="54" t="s">
        <v>5249</v>
      </c>
      <c r="G1826" s="33" t="s">
        <v>53</v>
      </c>
      <c r="H1826" s="34">
        <v>1.3253000000000001</v>
      </c>
      <c r="I1826" s="35">
        <f>ROUND((Reference!B$16*List!$H1826)+Reference!B$17,0)</f>
        <v>1405</v>
      </c>
      <c r="J1826" s="35">
        <f>ROUND((Reference!C$16*List!$H1826)+Reference!C$17,0)</f>
        <v>2096</v>
      </c>
      <c r="K1826" s="35">
        <f>ROUND((Reference!D$16*List!$H1826)+Reference!D$17,0)</f>
        <v>2511</v>
      </c>
      <c r="L1826" s="35">
        <f>ROUND((Reference!E$16*List!$H1826)+Reference!E$17,0)</f>
        <v>3104</v>
      </c>
      <c r="M1826" s="35">
        <f>ROUND((Reference!F$16*List!$H1826)+Reference!F$17,0)</f>
        <v>3234</v>
      </c>
      <c r="N1826" s="35">
        <f>ROUND((Reference!G$16*List!$H1826)+Reference!G$17,0)</f>
        <v>3661</v>
      </c>
      <c r="O1826" s="35">
        <f>ROUND((Reference!H$16*List!$H1826)+Reference!H$17,0)</f>
        <v>3801</v>
      </c>
      <c r="P1826" s="35">
        <f>ROUND((Reference!I$16*List!$H1826)+Reference!I$17,0)</f>
        <v>3950</v>
      </c>
      <c r="Q1826" s="35">
        <f>ROUND((Reference!J$16*List!$H1826)+Reference!J$17,0)</f>
        <v>4574</v>
      </c>
      <c r="R1826" s="35">
        <f>ROUND((Reference!K$16*List!$H1826)+Reference!K$17,0)</f>
        <v>4719</v>
      </c>
      <c r="S1826" s="35">
        <f>ROUND((Reference!L$16*List!$H1826)+Reference!L$17,0)</f>
        <v>5092</v>
      </c>
      <c r="T1826" s="35">
        <f>ROUND((Reference!M$16*List!$H1826)+Reference!M$17,0)</f>
        <v>6081</v>
      </c>
      <c r="U1826" s="35">
        <f>ROUND((Reference!N$16*List!$H1826)+Reference!N$17,0)</f>
        <v>24536</v>
      </c>
      <c r="V1826" s="36">
        <f>ROUND((Reference!O$16*List!$H1826)+Reference!O$17,0)</f>
        <v>912</v>
      </c>
      <c r="W1826" s="36">
        <f>ROUND((Reference!P$16*List!$H1826)+Reference!P$17,0)</f>
        <v>1285</v>
      </c>
      <c r="X1826" s="36">
        <f>ROUND((Reference!Q$16*List!$H1826)+Reference!Q$17,0)</f>
        <v>643</v>
      </c>
      <c r="Y1826" s="37"/>
      <c r="Z1826" s="4" t="str">
        <f t="shared" si="57"/>
        <v>HUDSON, New Jersey</v>
      </c>
      <c r="AA1826" s="38" t="s">
        <v>5271</v>
      </c>
      <c r="AB1826" s="38" t="s">
        <v>54</v>
      </c>
      <c r="AC1826" s="32" t="s">
        <v>5249</v>
      </c>
      <c r="AD1826" s="39"/>
      <c r="AE1826">
        <f t="shared" si="58"/>
        <v>1.3253000000000001</v>
      </c>
    </row>
    <row r="1827" spans="1:31" x14ac:dyDescent="0.35">
      <c r="A1827" s="28" t="s">
        <v>5272</v>
      </c>
      <c r="B1827" s="48" t="s">
        <v>5273</v>
      </c>
      <c r="C1827" s="49">
        <v>35084</v>
      </c>
      <c r="D1827" s="30" t="s">
        <v>1277</v>
      </c>
      <c r="E1827" s="50" t="s">
        <v>5274</v>
      </c>
      <c r="F1827" s="54" t="s">
        <v>5249</v>
      </c>
      <c r="G1827" s="33" t="s">
        <v>53</v>
      </c>
      <c r="H1827" s="34">
        <v>1.0936000000000001</v>
      </c>
      <c r="I1827" s="35">
        <f>ROUND((Reference!B$16*List!$H1827)+Reference!B$17,0)</f>
        <v>1206</v>
      </c>
      <c r="J1827" s="35">
        <f>ROUND((Reference!C$16*List!$H1827)+Reference!C$17,0)</f>
        <v>1799</v>
      </c>
      <c r="K1827" s="35">
        <f>ROUND((Reference!D$16*List!$H1827)+Reference!D$17,0)</f>
        <v>2156</v>
      </c>
      <c r="L1827" s="35">
        <f>ROUND((Reference!E$16*List!$H1827)+Reference!E$17,0)</f>
        <v>2665</v>
      </c>
      <c r="M1827" s="35">
        <f>ROUND((Reference!F$16*List!$H1827)+Reference!F$17,0)</f>
        <v>2777</v>
      </c>
      <c r="N1827" s="35">
        <f>ROUND((Reference!G$16*List!$H1827)+Reference!G$17,0)</f>
        <v>3144</v>
      </c>
      <c r="O1827" s="35">
        <f>ROUND((Reference!H$16*List!$H1827)+Reference!H$17,0)</f>
        <v>3264</v>
      </c>
      <c r="P1827" s="35">
        <f>ROUND((Reference!I$16*List!$H1827)+Reference!I$17,0)</f>
        <v>3392</v>
      </c>
      <c r="Q1827" s="35">
        <f>ROUND((Reference!J$16*List!$H1827)+Reference!J$17,0)</f>
        <v>3928</v>
      </c>
      <c r="R1827" s="35">
        <f>ROUND((Reference!K$16*List!$H1827)+Reference!K$17,0)</f>
        <v>4052</v>
      </c>
      <c r="S1827" s="35">
        <f>ROUND((Reference!L$16*List!$H1827)+Reference!L$17,0)</f>
        <v>4372</v>
      </c>
      <c r="T1827" s="35">
        <f>ROUND((Reference!M$16*List!$H1827)+Reference!M$17,0)</f>
        <v>5222</v>
      </c>
      <c r="U1827" s="35">
        <f>ROUND((Reference!N$16*List!$H1827)+Reference!N$17,0)</f>
        <v>21068</v>
      </c>
      <c r="V1827" s="36">
        <f>ROUND((Reference!O$16*List!$H1827)+Reference!O$17,0)</f>
        <v>783</v>
      </c>
      <c r="W1827" s="36">
        <f>ROUND((Reference!P$16*List!$H1827)+Reference!P$17,0)</f>
        <v>1104</v>
      </c>
      <c r="X1827" s="36">
        <f>ROUND((Reference!Q$16*List!$H1827)+Reference!Q$17,0)</f>
        <v>552</v>
      </c>
      <c r="Y1827" s="37"/>
      <c r="Z1827" s="4" t="str">
        <f t="shared" si="57"/>
        <v>HUNTERDON, New Jersey</v>
      </c>
      <c r="AA1827" s="38" t="s">
        <v>5274</v>
      </c>
      <c r="AB1827" s="38" t="s">
        <v>54</v>
      </c>
      <c r="AC1827" s="32" t="s">
        <v>5249</v>
      </c>
      <c r="AD1827" s="39"/>
      <c r="AE1827">
        <f t="shared" si="58"/>
        <v>1.0936000000000001</v>
      </c>
    </row>
    <row r="1828" spans="1:31" x14ac:dyDescent="0.35">
      <c r="A1828" s="28" t="s">
        <v>5275</v>
      </c>
      <c r="B1828" s="48" t="s">
        <v>5276</v>
      </c>
      <c r="C1828" s="49">
        <v>45940</v>
      </c>
      <c r="D1828" s="30" t="s">
        <v>1688</v>
      </c>
      <c r="E1828" s="50" t="s">
        <v>2376</v>
      </c>
      <c r="F1828" s="54" t="s">
        <v>5249</v>
      </c>
      <c r="G1828" s="33" t="s">
        <v>53</v>
      </c>
      <c r="H1828" s="34">
        <v>1.0161</v>
      </c>
      <c r="I1828" s="35">
        <f>ROUND((Reference!B$16*List!$H1828)+Reference!B$17,0)</f>
        <v>1140</v>
      </c>
      <c r="J1828" s="35">
        <f>ROUND((Reference!C$16*List!$H1828)+Reference!C$17,0)</f>
        <v>1700</v>
      </c>
      <c r="K1828" s="35">
        <f>ROUND((Reference!D$16*List!$H1828)+Reference!D$17,0)</f>
        <v>2037</v>
      </c>
      <c r="L1828" s="35">
        <f>ROUND((Reference!E$16*List!$H1828)+Reference!E$17,0)</f>
        <v>2519</v>
      </c>
      <c r="M1828" s="35">
        <f>ROUND((Reference!F$16*List!$H1828)+Reference!F$17,0)</f>
        <v>2624</v>
      </c>
      <c r="N1828" s="35">
        <f>ROUND((Reference!G$16*List!$H1828)+Reference!G$17,0)</f>
        <v>2970</v>
      </c>
      <c r="O1828" s="35">
        <f>ROUND((Reference!H$16*List!$H1828)+Reference!H$17,0)</f>
        <v>3084</v>
      </c>
      <c r="P1828" s="35">
        <f>ROUND((Reference!I$16*List!$H1828)+Reference!I$17,0)</f>
        <v>3205</v>
      </c>
      <c r="Q1828" s="35">
        <f>ROUND((Reference!J$16*List!$H1828)+Reference!J$17,0)</f>
        <v>3711</v>
      </c>
      <c r="R1828" s="35">
        <f>ROUND((Reference!K$16*List!$H1828)+Reference!K$17,0)</f>
        <v>3829</v>
      </c>
      <c r="S1828" s="35">
        <f>ROUND((Reference!L$16*List!$H1828)+Reference!L$17,0)</f>
        <v>4131</v>
      </c>
      <c r="T1828" s="35">
        <f>ROUND((Reference!M$16*List!$H1828)+Reference!M$17,0)</f>
        <v>4934</v>
      </c>
      <c r="U1828" s="35">
        <f>ROUND((Reference!N$16*List!$H1828)+Reference!N$17,0)</f>
        <v>19908</v>
      </c>
      <c r="V1828" s="36">
        <f>ROUND((Reference!O$16*List!$H1828)+Reference!O$17,0)</f>
        <v>740</v>
      </c>
      <c r="W1828" s="36">
        <f>ROUND((Reference!P$16*List!$H1828)+Reference!P$17,0)</f>
        <v>1043</v>
      </c>
      <c r="X1828" s="36">
        <f>ROUND((Reference!Q$16*List!$H1828)+Reference!Q$17,0)</f>
        <v>521</v>
      </c>
      <c r="Y1828" s="37"/>
      <c r="Z1828" s="4" t="str">
        <f t="shared" si="57"/>
        <v>MERCER, New Jersey</v>
      </c>
      <c r="AA1828" s="38" t="s">
        <v>2376</v>
      </c>
      <c r="AB1828" s="38" t="s">
        <v>54</v>
      </c>
      <c r="AC1828" s="32" t="s">
        <v>5249</v>
      </c>
      <c r="AD1828" s="39"/>
      <c r="AE1828">
        <f t="shared" si="58"/>
        <v>1.0161</v>
      </c>
    </row>
    <row r="1829" spans="1:31" x14ac:dyDescent="0.35">
      <c r="A1829" s="28" t="s">
        <v>5277</v>
      </c>
      <c r="B1829" s="48" t="s">
        <v>5278</v>
      </c>
      <c r="C1829" s="49">
        <v>35154</v>
      </c>
      <c r="D1829" s="30" t="s">
        <v>1287</v>
      </c>
      <c r="E1829" s="50" t="s">
        <v>1294</v>
      </c>
      <c r="F1829" s="54" t="s">
        <v>5249</v>
      </c>
      <c r="G1829" s="33" t="s">
        <v>53</v>
      </c>
      <c r="H1829" s="34">
        <v>1.0881000000000001</v>
      </c>
      <c r="I1829" s="35">
        <f>ROUND((Reference!B$16*List!$H1829)+Reference!B$17,0)</f>
        <v>1202</v>
      </c>
      <c r="J1829" s="35">
        <f>ROUND((Reference!C$16*List!$H1829)+Reference!C$17,0)</f>
        <v>1792</v>
      </c>
      <c r="K1829" s="35">
        <f>ROUND((Reference!D$16*List!$H1829)+Reference!D$17,0)</f>
        <v>2148</v>
      </c>
      <c r="L1829" s="35">
        <f>ROUND((Reference!E$16*List!$H1829)+Reference!E$17,0)</f>
        <v>2655</v>
      </c>
      <c r="M1829" s="35">
        <f>ROUND((Reference!F$16*List!$H1829)+Reference!F$17,0)</f>
        <v>2766</v>
      </c>
      <c r="N1829" s="35">
        <f>ROUND((Reference!G$16*List!$H1829)+Reference!G$17,0)</f>
        <v>3131</v>
      </c>
      <c r="O1829" s="35">
        <f>ROUND((Reference!H$16*List!$H1829)+Reference!H$17,0)</f>
        <v>3251</v>
      </c>
      <c r="P1829" s="35">
        <f>ROUND((Reference!I$16*List!$H1829)+Reference!I$17,0)</f>
        <v>3379</v>
      </c>
      <c r="Q1829" s="35">
        <f>ROUND((Reference!J$16*List!$H1829)+Reference!J$17,0)</f>
        <v>3912</v>
      </c>
      <c r="R1829" s="35">
        <f>ROUND((Reference!K$16*List!$H1829)+Reference!K$17,0)</f>
        <v>4036</v>
      </c>
      <c r="S1829" s="35">
        <f>ROUND((Reference!L$16*List!$H1829)+Reference!L$17,0)</f>
        <v>4355</v>
      </c>
      <c r="T1829" s="35">
        <f>ROUND((Reference!M$16*List!$H1829)+Reference!M$17,0)</f>
        <v>5201</v>
      </c>
      <c r="U1829" s="35">
        <f>ROUND((Reference!N$16*List!$H1829)+Reference!N$17,0)</f>
        <v>20986</v>
      </c>
      <c r="V1829" s="36">
        <f>ROUND((Reference!O$16*List!$H1829)+Reference!O$17,0)</f>
        <v>780</v>
      </c>
      <c r="W1829" s="36">
        <f>ROUND((Reference!P$16*List!$H1829)+Reference!P$17,0)</f>
        <v>1099</v>
      </c>
      <c r="X1829" s="36">
        <f>ROUND((Reference!Q$16*List!$H1829)+Reference!Q$17,0)</f>
        <v>550</v>
      </c>
      <c r="Y1829" s="37"/>
      <c r="Z1829" s="4" t="str">
        <f t="shared" si="57"/>
        <v>MIDDLESEX, New Jersey</v>
      </c>
      <c r="AA1829" s="38" t="s">
        <v>1294</v>
      </c>
      <c r="AB1829" s="38" t="s">
        <v>54</v>
      </c>
      <c r="AC1829" s="32" t="s">
        <v>5249</v>
      </c>
      <c r="AD1829" s="39"/>
      <c r="AE1829">
        <f t="shared" si="58"/>
        <v>1.0881000000000001</v>
      </c>
    </row>
    <row r="1830" spans="1:31" x14ac:dyDescent="0.35">
      <c r="A1830" s="28" t="s">
        <v>5279</v>
      </c>
      <c r="B1830" s="48" t="s">
        <v>5280</v>
      </c>
      <c r="C1830" s="49">
        <v>35154</v>
      </c>
      <c r="D1830" s="30" t="s">
        <v>1287</v>
      </c>
      <c r="E1830" s="50" t="s">
        <v>5281</v>
      </c>
      <c r="F1830" s="54" t="s">
        <v>5249</v>
      </c>
      <c r="G1830" s="33" t="s">
        <v>53</v>
      </c>
      <c r="H1830" s="34">
        <v>1.0881000000000001</v>
      </c>
      <c r="I1830" s="35">
        <f>ROUND((Reference!B$16*List!$H1830)+Reference!B$17,0)</f>
        <v>1202</v>
      </c>
      <c r="J1830" s="35">
        <f>ROUND((Reference!C$16*List!$H1830)+Reference!C$17,0)</f>
        <v>1792</v>
      </c>
      <c r="K1830" s="35">
        <f>ROUND((Reference!D$16*List!$H1830)+Reference!D$17,0)</f>
        <v>2148</v>
      </c>
      <c r="L1830" s="35">
        <f>ROUND((Reference!E$16*List!$H1830)+Reference!E$17,0)</f>
        <v>2655</v>
      </c>
      <c r="M1830" s="35">
        <f>ROUND((Reference!F$16*List!$H1830)+Reference!F$17,0)</f>
        <v>2766</v>
      </c>
      <c r="N1830" s="35">
        <f>ROUND((Reference!G$16*List!$H1830)+Reference!G$17,0)</f>
        <v>3131</v>
      </c>
      <c r="O1830" s="35">
        <f>ROUND((Reference!H$16*List!$H1830)+Reference!H$17,0)</f>
        <v>3251</v>
      </c>
      <c r="P1830" s="35">
        <f>ROUND((Reference!I$16*List!$H1830)+Reference!I$17,0)</f>
        <v>3379</v>
      </c>
      <c r="Q1830" s="35">
        <f>ROUND((Reference!J$16*List!$H1830)+Reference!J$17,0)</f>
        <v>3912</v>
      </c>
      <c r="R1830" s="35">
        <f>ROUND((Reference!K$16*List!$H1830)+Reference!K$17,0)</f>
        <v>4036</v>
      </c>
      <c r="S1830" s="35">
        <f>ROUND((Reference!L$16*List!$H1830)+Reference!L$17,0)</f>
        <v>4355</v>
      </c>
      <c r="T1830" s="35">
        <f>ROUND((Reference!M$16*List!$H1830)+Reference!M$17,0)</f>
        <v>5201</v>
      </c>
      <c r="U1830" s="35">
        <f>ROUND((Reference!N$16*List!$H1830)+Reference!N$17,0)</f>
        <v>20986</v>
      </c>
      <c r="V1830" s="36">
        <f>ROUND((Reference!O$16*List!$H1830)+Reference!O$17,0)</f>
        <v>780</v>
      </c>
      <c r="W1830" s="36">
        <f>ROUND((Reference!P$16*List!$H1830)+Reference!P$17,0)</f>
        <v>1099</v>
      </c>
      <c r="X1830" s="36">
        <f>ROUND((Reference!Q$16*List!$H1830)+Reference!Q$17,0)</f>
        <v>550</v>
      </c>
      <c r="Y1830" s="37"/>
      <c r="Z1830" s="4" t="str">
        <f t="shared" si="57"/>
        <v>MONMOUTH, New Jersey</v>
      </c>
      <c r="AA1830" s="38" t="s">
        <v>5281</v>
      </c>
      <c r="AB1830" s="38" t="s">
        <v>54</v>
      </c>
      <c r="AC1830" s="32" t="s">
        <v>5249</v>
      </c>
      <c r="AD1830" s="39"/>
      <c r="AE1830">
        <f t="shared" si="58"/>
        <v>1.0881000000000001</v>
      </c>
    </row>
    <row r="1831" spans="1:31" x14ac:dyDescent="0.35">
      <c r="A1831" s="28" t="s">
        <v>5282</v>
      </c>
      <c r="B1831" s="48" t="s">
        <v>5283</v>
      </c>
      <c r="C1831" s="49">
        <v>35084</v>
      </c>
      <c r="D1831" s="30" t="s">
        <v>1277</v>
      </c>
      <c r="E1831" s="50" t="s">
        <v>3102</v>
      </c>
      <c r="F1831" s="54" t="s">
        <v>5249</v>
      </c>
      <c r="G1831" s="33" t="s">
        <v>53</v>
      </c>
      <c r="H1831" s="34">
        <v>1.0936000000000001</v>
      </c>
      <c r="I1831" s="35">
        <f>ROUND((Reference!B$16*List!$H1831)+Reference!B$17,0)</f>
        <v>1206</v>
      </c>
      <c r="J1831" s="35">
        <f>ROUND((Reference!C$16*List!$H1831)+Reference!C$17,0)</f>
        <v>1799</v>
      </c>
      <c r="K1831" s="35">
        <f>ROUND((Reference!D$16*List!$H1831)+Reference!D$17,0)</f>
        <v>2156</v>
      </c>
      <c r="L1831" s="35">
        <f>ROUND((Reference!E$16*List!$H1831)+Reference!E$17,0)</f>
        <v>2665</v>
      </c>
      <c r="M1831" s="35">
        <f>ROUND((Reference!F$16*List!$H1831)+Reference!F$17,0)</f>
        <v>2777</v>
      </c>
      <c r="N1831" s="35">
        <f>ROUND((Reference!G$16*List!$H1831)+Reference!G$17,0)</f>
        <v>3144</v>
      </c>
      <c r="O1831" s="35">
        <f>ROUND((Reference!H$16*List!$H1831)+Reference!H$17,0)</f>
        <v>3264</v>
      </c>
      <c r="P1831" s="35">
        <f>ROUND((Reference!I$16*List!$H1831)+Reference!I$17,0)</f>
        <v>3392</v>
      </c>
      <c r="Q1831" s="35">
        <f>ROUND((Reference!J$16*List!$H1831)+Reference!J$17,0)</f>
        <v>3928</v>
      </c>
      <c r="R1831" s="35">
        <f>ROUND((Reference!K$16*List!$H1831)+Reference!K$17,0)</f>
        <v>4052</v>
      </c>
      <c r="S1831" s="35">
        <f>ROUND((Reference!L$16*List!$H1831)+Reference!L$17,0)</f>
        <v>4372</v>
      </c>
      <c r="T1831" s="35">
        <f>ROUND((Reference!M$16*List!$H1831)+Reference!M$17,0)</f>
        <v>5222</v>
      </c>
      <c r="U1831" s="35">
        <f>ROUND((Reference!N$16*List!$H1831)+Reference!N$17,0)</f>
        <v>21068</v>
      </c>
      <c r="V1831" s="36">
        <f>ROUND((Reference!O$16*List!$H1831)+Reference!O$17,0)</f>
        <v>783</v>
      </c>
      <c r="W1831" s="36">
        <f>ROUND((Reference!P$16*List!$H1831)+Reference!P$17,0)</f>
        <v>1104</v>
      </c>
      <c r="X1831" s="36">
        <f>ROUND((Reference!Q$16*List!$H1831)+Reference!Q$17,0)</f>
        <v>552</v>
      </c>
      <c r="Y1831" s="37"/>
      <c r="Z1831" s="4" t="str">
        <f t="shared" si="57"/>
        <v>MORRIS, New Jersey</v>
      </c>
      <c r="AA1831" s="38" t="s">
        <v>3102</v>
      </c>
      <c r="AB1831" s="38" t="s">
        <v>54</v>
      </c>
      <c r="AC1831" s="32" t="s">
        <v>5249</v>
      </c>
      <c r="AD1831" s="39"/>
      <c r="AE1831">
        <f t="shared" si="58"/>
        <v>1.0936000000000001</v>
      </c>
    </row>
    <row r="1832" spans="1:31" x14ac:dyDescent="0.35">
      <c r="A1832" s="28" t="s">
        <v>5284</v>
      </c>
      <c r="B1832" s="48" t="s">
        <v>5285</v>
      </c>
      <c r="C1832" s="49">
        <v>35154</v>
      </c>
      <c r="D1832" s="30" t="s">
        <v>1287</v>
      </c>
      <c r="E1832" s="50" t="s">
        <v>5286</v>
      </c>
      <c r="F1832" s="54" t="s">
        <v>5249</v>
      </c>
      <c r="G1832" s="33" t="s">
        <v>53</v>
      </c>
      <c r="H1832" s="34">
        <v>1.0881000000000001</v>
      </c>
      <c r="I1832" s="35">
        <f>ROUND((Reference!B$16*List!$H1832)+Reference!B$17,0)</f>
        <v>1202</v>
      </c>
      <c r="J1832" s="35">
        <f>ROUND((Reference!C$16*List!$H1832)+Reference!C$17,0)</f>
        <v>1792</v>
      </c>
      <c r="K1832" s="35">
        <f>ROUND((Reference!D$16*List!$H1832)+Reference!D$17,0)</f>
        <v>2148</v>
      </c>
      <c r="L1832" s="35">
        <f>ROUND((Reference!E$16*List!$H1832)+Reference!E$17,0)</f>
        <v>2655</v>
      </c>
      <c r="M1832" s="35">
        <f>ROUND((Reference!F$16*List!$H1832)+Reference!F$17,0)</f>
        <v>2766</v>
      </c>
      <c r="N1832" s="35">
        <f>ROUND((Reference!G$16*List!$H1832)+Reference!G$17,0)</f>
        <v>3131</v>
      </c>
      <c r="O1832" s="35">
        <f>ROUND((Reference!H$16*List!$H1832)+Reference!H$17,0)</f>
        <v>3251</v>
      </c>
      <c r="P1832" s="35">
        <f>ROUND((Reference!I$16*List!$H1832)+Reference!I$17,0)</f>
        <v>3379</v>
      </c>
      <c r="Q1832" s="35">
        <f>ROUND((Reference!J$16*List!$H1832)+Reference!J$17,0)</f>
        <v>3912</v>
      </c>
      <c r="R1832" s="35">
        <f>ROUND((Reference!K$16*List!$H1832)+Reference!K$17,0)</f>
        <v>4036</v>
      </c>
      <c r="S1832" s="35">
        <f>ROUND((Reference!L$16*List!$H1832)+Reference!L$17,0)</f>
        <v>4355</v>
      </c>
      <c r="T1832" s="35">
        <f>ROUND((Reference!M$16*List!$H1832)+Reference!M$17,0)</f>
        <v>5201</v>
      </c>
      <c r="U1832" s="35">
        <f>ROUND((Reference!N$16*List!$H1832)+Reference!N$17,0)</f>
        <v>20986</v>
      </c>
      <c r="V1832" s="36">
        <f>ROUND((Reference!O$16*List!$H1832)+Reference!O$17,0)</f>
        <v>780</v>
      </c>
      <c r="W1832" s="36">
        <f>ROUND((Reference!P$16*List!$H1832)+Reference!P$17,0)</f>
        <v>1099</v>
      </c>
      <c r="X1832" s="36">
        <f>ROUND((Reference!Q$16*List!$H1832)+Reference!Q$17,0)</f>
        <v>550</v>
      </c>
      <c r="Y1832" s="37"/>
      <c r="Z1832" s="4" t="str">
        <f t="shared" si="57"/>
        <v>OCEAN, New Jersey</v>
      </c>
      <c r="AA1832" s="38" t="s">
        <v>5286</v>
      </c>
      <c r="AB1832" s="38" t="s">
        <v>54</v>
      </c>
      <c r="AC1832" s="32" t="s">
        <v>5249</v>
      </c>
      <c r="AD1832" s="39"/>
      <c r="AE1832">
        <f t="shared" si="58"/>
        <v>1.0881000000000001</v>
      </c>
    </row>
    <row r="1833" spans="1:31" x14ac:dyDescent="0.35">
      <c r="A1833" s="28" t="s">
        <v>5287</v>
      </c>
      <c r="B1833" s="48" t="s">
        <v>5288</v>
      </c>
      <c r="C1833" s="51">
        <v>35614</v>
      </c>
      <c r="D1833" s="30" t="s">
        <v>5252</v>
      </c>
      <c r="E1833" s="38" t="s">
        <v>5289</v>
      </c>
      <c r="F1833" s="54" t="s">
        <v>5249</v>
      </c>
      <c r="G1833" s="33" t="s">
        <v>53</v>
      </c>
      <c r="H1833" s="52">
        <v>1.3253000000000001</v>
      </c>
      <c r="I1833" s="35">
        <f>ROUND((Reference!B$16*List!$H1833)+Reference!B$17,0)</f>
        <v>1405</v>
      </c>
      <c r="J1833" s="35">
        <f>ROUND((Reference!C$16*List!$H1833)+Reference!C$17,0)</f>
        <v>2096</v>
      </c>
      <c r="K1833" s="35">
        <f>ROUND((Reference!D$16*List!$H1833)+Reference!D$17,0)</f>
        <v>2511</v>
      </c>
      <c r="L1833" s="35">
        <f>ROUND((Reference!E$16*List!$H1833)+Reference!E$17,0)</f>
        <v>3104</v>
      </c>
      <c r="M1833" s="35">
        <f>ROUND((Reference!F$16*List!$H1833)+Reference!F$17,0)</f>
        <v>3234</v>
      </c>
      <c r="N1833" s="35">
        <f>ROUND((Reference!G$16*List!$H1833)+Reference!G$17,0)</f>
        <v>3661</v>
      </c>
      <c r="O1833" s="35">
        <f>ROUND((Reference!H$16*List!$H1833)+Reference!H$17,0)</f>
        <v>3801</v>
      </c>
      <c r="P1833" s="35">
        <f>ROUND((Reference!I$16*List!$H1833)+Reference!I$17,0)</f>
        <v>3950</v>
      </c>
      <c r="Q1833" s="35">
        <f>ROUND((Reference!J$16*List!$H1833)+Reference!J$17,0)</f>
        <v>4574</v>
      </c>
      <c r="R1833" s="35">
        <f>ROUND((Reference!K$16*List!$H1833)+Reference!K$17,0)</f>
        <v>4719</v>
      </c>
      <c r="S1833" s="35">
        <f>ROUND((Reference!L$16*List!$H1833)+Reference!L$17,0)</f>
        <v>5092</v>
      </c>
      <c r="T1833" s="35">
        <f>ROUND((Reference!M$16*List!$H1833)+Reference!M$17,0)</f>
        <v>6081</v>
      </c>
      <c r="U1833" s="35">
        <f>ROUND((Reference!N$16*List!$H1833)+Reference!N$17,0)</f>
        <v>24536</v>
      </c>
      <c r="V1833" s="36">
        <f>ROUND((Reference!O$16*List!$H1833)+Reference!O$17,0)</f>
        <v>912</v>
      </c>
      <c r="W1833" s="36">
        <f>ROUND((Reference!P$16*List!$H1833)+Reference!P$17,0)</f>
        <v>1285</v>
      </c>
      <c r="X1833" s="36">
        <f>ROUND((Reference!Q$16*List!$H1833)+Reference!Q$17,0)</f>
        <v>643</v>
      </c>
      <c r="Y1833" s="37"/>
      <c r="Z1833" s="4" t="str">
        <f t="shared" si="57"/>
        <v>PASSAIC, New Jersey</v>
      </c>
      <c r="AA1833" s="50" t="s">
        <v>5289</v>
      </c>
      <c r="AB1833" s="38" t="s">
        <v>54</v>
      </c>
      <c r="AC1833" s="43" t="s">
        <v>5249</v>
      </c>
      <c r="AD1833" s="45"/>
      <c r="AE1833">
        <f t="shared" si="58"/>
        <v>1.3253000000000001</v>
      </c>
    </row>
    <row r="1834" spans="1:31" x14ac:dyDescent="0.35">
      <c r="A1834" s="28" t="s">
        <v>5290</v>
      </c>
      <c r="B1834" s="48" t="s">
        <v>5291</v>
      </c>
      <c r="C1834" s="51">
        <v>48864</v>
      </c>
      <c r="D1834" s="30" t="s">
        <v>1322</v>
      </c>
      <c r="E1834" s="38" t="s">
        <v>5292</v>
      </c>
      <c r="F1834" s="54" t="s">
        <v>5249</v>
      </c>
      <c r="G1834" s="33" t="s">
        <v>53</v>
      </c>
      <c r="H1834" s="52">
        <v>1.0421</v>
      </c>
      <c r="I1834" s="35">
        <f>ROUND((Reference!B$16*List!$H1834)+Reference!B$17,0)</f>
        <v>1162</v>
      </c>
      <c r="J1834" s="35">
        <f>ROUND((Reference!C$16*List!$H1834)+Reference!C$17,0)</f>
        <v>1734</v>
      </c>
      <c r="K1834" s="35">
        <f>ROUND((Reference!D$16*List!$H1834)+Reference!D$17,0)</f>
        <v>2077</v>
      </c>
      <c r="L1834" s="35">
        <f>ROUND((Reference!E$16*List!$H1834)+Reference!E$17,0)</f>
        <v>2568</v>
      </c>
      <c r="M1834" s="35">
        <f>ROUND((Reference!F$16*List!$H1834)+Reference!F$17,0)</f>
        <v>2675</v>
      </c>
      <c r="N1834" s="35">
        <f>ROUND((Reference!G$16*List!$H1834)+Reference!G$17,0)</f>
        <v>3029</v>
      </c>
      <c r="O1834" s="35">
        <f>ROUND((Reference!H$16*List!$H1834)+Reference!H$17,0)</f>
        <v>3144</v>
      </c>
      <c r="P1834" s="35">
        <f>ROUND((Reference!I$16*List!$H1834)+Reference!I$17,0)</f>
        <v>3268</v>
      </c>
      <c r="Q1834" s="35">
        <f>ROUND((Reference!J$16*List!$H1834)+Reference!J$17,0)</f>
        <v>3784</v>
      </c>
      <c r="R1834" s="35">
        <f>ROUND((Reference!K$16*List!$H1834)+Reference!K$17,0)</f>
        <v>3904</v>
      </c>
      <c r="S1834" s="35">
        <f>ROUND((Reference!L$16*List!$H1834)+Reference!L$17,0)</f>
        <v>4212</v>
      </c>
      <c r="T1834" s="35">
        <f>ROUND((Reference!M$16*List!$H1834)+Reference!M$17,0)</f>
        <v>5031</v>
      </c>
      <c r="U1834" s="35">
        <f>ROUND((Reference!N$16*List!$H1834)+Reference!N$17,0)</f>
        <v>20298</v>
      </c>
      <c r="V1834" s="36">
        <f>ROUND((Reference!O$16*List!$H1834)+Reference!O$17,0)</f>
        <v>755</v>
      </c>
      <c r="W1834" s="36">
        <f>ROUND((Reference!P$16*List!$H1834)+Reference!P$17,0)</f>
        <v>1063</v>
      </c>
      <c r="X1834" s="36">
        <f>ROUND((Reference!Q$16*List!$H1834)+Reference!Q$17,0)</f>
        <v>532</v>
      </c>
      <c r="Y1834" s="37"/>
      <c r="Z1834" s="4" t="str">
        <f t="shared" si="57"/>
        <v>SALEM, New Jersey</v>
      </c>
      <c r="AA1834" s="50" t="s">
        <v>5292</v>
      </c>
      <c r="AB1834" s="38" t="s">
        <v>54</v>
      </c>
      <c r="AC1834" s="43" t="s">
        <v>5249</v>
      </c>
      <c r="AD1834" s="45"/>
      <c r="AE1834">
        <f t="shared" si="58"/>
        <v>1.0421</v>
      </c>
    </row>
    <row r="1835" spans="1:31" x14ac:dyDescent="0.35">
      <c r="A1835" s="28" t="s">
        <v>5293</v>
      </c>
      <c r="B1835" s="48" t="s">
        <v>5294</v>
      </c>
      <c r="C1835" s="49">
        <v>35154</v>
      </c>
      <c r="D1835" s="30" t="s">
        <v>1287</v>
      </c>
      <c r="E1835" s="50" t="s">
        <v>3729</v>
      </c>
      <c r="F1835" s="54" t="s">
        <v>5249</v>
      </c>
      <c r="G1835" s="33" t="s">
        <v>53</v>
      </c>
      <c r="H1835" s="52">
        <v>1.0881000000000001</v>
      </c>
      <c r="I1835" s="35">
        <f>ROUND((Reference!B$16*List!$H1835)+Reference!B$17,0)</f>
        <v>1202</v>
      </c>
      <c r="J1835" s="35">
        <f>ROUND((Reference!C$16*List!$H1835)+Reference!C$17,0)</f>
        <v>1792</v>
      </c>
      <c r="K1835" s="35">
        <f>ROUND((Reference!D$16*List!$H1835)+Reference!D$17,0)</f>
        <v>2148</v>
      </c>
      <c r="L1835" s="35">
        <f>ROUND((Reference!E$16*List!$H1835)+Reference!E$17,0)</f>
        <v>2655</v>
      </c>
      <c r="M1835" s="35">
        <f>ROUND((Reference!F$16*List!$H1835)+Reference!F$17,0)</f>
        <v>2766</v>
      </c>
      <c r="N1835" s="35">
        <f>ROUND((Reference!G$16*List!$H1835)+Reference!G$17,0)</f>
        <v>3131</v>
      </c>
      <c r="O1835" s="35">
        <f>ROUND((Reference!H$16*List!$H1835)+Reference!H$17,0)</f>
        <v>3251</v>
      </c>
      <c r="P1835" s="35">
        <f>ROUND((Reference!I$16*List!$H1835)+Reference!I$17,0)</f>
        <v>3379</v>
      </c>
      <c r="Q1835" s="35">
        <f>ROUND((Reference!J$16*List!$H1835)+Reference!J$17,0)</f>
        <v>3912</v>
      </c>
      <c r="R1835" s="35">
        <f>ROUND((Reference!K$16*List!$H1835)+Reference!K$17,0)</f>
        <v>4036</v>
      </c>
      <c r="S1835" s="35">
        <f>ROUND((Reference!L$16*List!$H1835)+Reference!L$17,0)</f>
        <v>4355</v>
      </c>
      <c r="T1835" s="35">
        <f>ROUND((Reference!M$16*List!$H1835)+Reference!M$17,0)</f>
        <v>5201</v>
      </c>
      <c r="U1835" s="35">
        <f>ROUND((Reference!N$16*List!$H1835)+Reference!N$17,0)</f>
        <v>20986</v>
      </c>
      <c r="V1835" s="36">
        <f>ROUND((Reference!O$16*List!$H1835)+Reference!O$17,0)</f>
        <v>780</v>
      </c>
      <c r="W1835" s="36">
        <f>ROUND((Reference!P$16*List!$H1835)+Reference!P$17,0)</f>
        <v>1099</v>
      </c>
      <c r="X1835" s="36">
        <f>ROUND((Reference!Q$16*List!$H1835)+Reference!Q$17,0)</f>
        <v>550</v>
      </c>
      <c r="Y1835" s="37"/>
      <c r="Z1835" s="4" t="str">
        <f t="shared" si="57"/>
        <v>SOMERSET, New Jersey</v>
      </c>
      <c r="AA1835" s="50" t="s">
        <v>3729</v>
      </c>
      <c r="AB1835" s="38" t="s">
        <v>54</v>
      </c>
      <c r="AC1835" s="43" t="s">
        <v>5249</v>
      </c>
      <c r="AD1835" s="45"/>
      <c r="AE1835">
        <f t="shared" si="58"/>
        <v>1.0881000000000001</v>
      </c>
    </row>
    <row r="1836" spans="1:31" x14ac:dyDescent="0.35">
      <c r="A1836" s="28" t="s">
        <v>5295</v>
      </c>
      <c r="B1836" s="48" t="s">
        <v>5296</v>
      </c>
      <c r="C1836" s="51">
        <v>35084</v>
      </c>
      <c r="D1836" s="30" t="s">
        <v>1277</v>
      </c>
      <c r="E1836" s="38" t="s">
        <v>1328</v>
      </c>
      <c r="F1836" s="54" t="s">
        <v>5249</v>
      </c>
      <c r="G1836" s="33" t="s">
        <v>53</v>
      </c>
      <c r="H1836" s="52">
        <v>1.0936000000000001</v>
      </c>
      <c r="I1836" s="35">
        <f>ROUND((Reference!B$16*List!$H1836)+Reference!B$17,0)</f>
        <v>1206</v>
      </c>
      <c r="J1836" s="35">
        <f>ROUND((Reference!C$16*List!$H1836)+Reference!C$17,0)</f>
        <v>1799</v>
      </c>
      <c r="K1836" s="35">
        <f>ROUND((Reference!D$16*List!$H1836)+Reference!D$17,0)</f>
        <v>2156</v>
      </c>
      <c r="L1836" s="35">
        <f>ROUND((Reference!E$16*List!$H1836)+Reference!E$17,0)</f>
        <v>2665</v>
      </c>
      <c r="M1836" s="35">
        <f>ROUND((Reference!F$16*List!$H1836)+Reference!F$17,0)</f>
        <v>2777</v>
      </c>
      <c r="N1836" s="35">
        <f>ROUND((Reference!G$16*List!$H1836)+Reference!G$17,0)</f>
        <v>3144</v>
      </c>
      <c r="O1836" s="35">
        <f>ROUND((Reference!H$16*List!$H1836)+Reference!H$17,0)</f>
        <v>3264</v>
      </c>
      <c r="P1836" s="35">
        <f>ROUND((Reference!I$16*List!$H1836)+Reference!I$17,0)</f>
        <v>3392</v>
      </c>
      <c r="Q1836" s="35">
        <f>ROUND((Reference!J$16*List!$H1836)+Reference!J$17,0)</f>
        <v>3928</v>
      </c>
      <c r="R1836" s="35">
        <f>ROUND((Reference!K$16*List!$H1836)+Reference!K$17,0)</f>
        <v>4052</v>
      </c>
      <c r="S1836" s="35">
        <f>ROUND((Reference!L$16*List!$H1836)+Reference!L$17,0)</f>
        <v>4372</v>
      </c>
      <c r="T1836" s="35">
        <f>ROUND((Reference!M$16*List!$H1836)+Reference!M$17,0)</f>
        <v>5222</v>
      </c>
      <c r="U1836" s="35">
        <f>ROUND((Reference!N$16*List!$H1836)+Reference!N$17,0)</f>
        <v>21068</v>
      </c>
      <c r="V1836" s="36">
        <f>ROUND((Reference!O$16*List!$H1836)+Reference!O$17,0)</f>
        <v>783</v>
      </c>
      <c r="W1836" s="36">
        <f>ROUND((Reference!P$16*List!$H1836)+Reference!P$17,0)</f>
        <v>1104</v>
      </c>
      <c r="X1836" s="36">
        <f>ROUND((Reference!Q$16*List!$H1836)+Reference!Q$17,0)</f>
        <v>552</v>
      </c>
      <c r="Y1836" s="37"/>
      <c r="Z1836" s="4" t="str">
        <f t="shared" si="57"/>
        <v>SUSSEX, New Jersey</v>
      </c>
      <c r="AA1836" s="50" t="s">
        <v>1328</v>
      </c>
      <c r="AB1836" s="38" t="s">
        <v>54</v>
      </c>
      <c r="AC1836" s="43" t="s">
        <v>5249</v>
      </c>
      <c r="AD1836" s="45"/>
      <c r="AE1836">
        <f t="shared" si="58"/>
        <v>1.0936000000000001</v>
      </c>
    </row>
    <row r="1837" spans="1:31" x14ac:dyDescent="0.35">
      <c r="A1837" s="28" t="s">
        <v>5297</v>
      </c>
      <c r="B1837" s="48" t="s">
        <v>5298</v>
      </c>
      <c r="C1837" s="49">
        <v>35084</v>
      </c>
      <c r="D1837" s="30" t="s">
        <v>1277</v>
      </c>
      <c r="E1837" s="50" t="s">
        <v>757</v>
      </c>
      <c r="F1837" s="54" t="s">
        <v>5249</v>
      </c>
      <c r="G1837" s="33" t="s">
        <v>53</v>
      </c>
      <c r="H1837" s="52">
        <v>1.0936000000000001</v>
      </c>
      <c r="I1837" s="35">
        <f>ROUND((Reference!B$16*List!$H1837)+Reference!B$17,0)</f>
        <v>1206</v>
      </c>
      <c r="J1837" s="35">
        <f>ROUND((Reference!C$16*List!$H1837)+Reference!C$17,0)</f>
        <v>1799</v>
      </c>
      <c r="K1837" s="35">
        <f>ROUND((Reference!D$16*List!$H1837)+Reference!D$17,0)</f>
        <v>2156</v>
      </c>
      <c r="L1837" s="35">
        <f>ROUND((Reference!E$16*List!$H1837)+Reference!E$17,0)</f>
        <v>2665</v>
      </c>
      <c r="M1837" s="35">
        <f>ROUND((Reference!F$16*List!$H1837)+Reference!F$17,0)</f>
        <v>2777</v>
      </c>
      <c r="N1837" s="35">
        <f>ROUND((Reference!G$16*List!$H1837)+Reference!G$17,0)</f>
        <v>3144</v>
      </c>
      <c r="O1837" s="35">
        <f>ROUND((Reference!H$16*List!$H1837)+Reference!H$17,0)</f>
        <v>3264</v>
      </c>
      <c r="P1837" s="35">
        <f>ROUND((Reference!I$16*List!$H1837)+Reference!I$17,0)</f>
        <v>3392</v>
      </c>
      <c r="Q1837" s="35">
        <f>ROUND((Reference!J$16*List!$H1837)+Reference!J$17,0)</f>
        <v>3928</v>
      </c>
      <c r="R1837" s="35">
        <f>ROUND((Reference!K$16*List!$H1837)+Reference!K$17,0)</f>
        <v>4052</v>
      </c>
      <c r="S1837" s="35">
        <f>ROUND((Reference!L$16*List!$H1837)+Reference!L$17,0)</f>
        <v>4372</v>
      </c>
      <c r="T1837" s="35">
        <f>ROUND((Reference!M$16*List!$H1837)+Reference!M$17,0)</f>
        <v>5222</v>
      </c>
      <c r="U1837" s="35">
        <f>ROUND((Reference!N$16*List!$H1837)+Reference!N$17,0)</f>
        <v>21068</v>
      </c>
      <c r="V1837" s="36">
        <f>ROUND((Reference!O$16*List!$H1837)+Reference!O$17,0)</f>
        <v>783</v>
      </c>
      <c r="W1837" s="36">
        <f>ROUND((Reference!P$16*List!$H1837)+Reference!P$17,0)</f>
        <v>1104</v>
      </c>
      <c r="X1837" s="36">
        <f>ROUND((Reference!Q$16*List!$H1837)+Reference!Q$17,0)</f>
        <v>552</v>
      </c>
      <c r="Y1837" s="37"/>
      <c r="Z1837" s="4" t="str">
        <f t="shared" si="57"/>
        <v>UNION, New Jersey</v>
      </c>
      <c r="AA1837" s="50" t="s">
        <v>757</v>
      </c>
      <c r="AB1837" s="38" t="s">
        <v>54</v>
      </c>
      <c r="AC1837" s="43" t="s">
        <v>5249</v>
      </c>
      <c r="AD1837" s="45"/>
      <c r="AE1837">
        <f t="shared" si="58"/>
        <v>1.0936000000000001</v>
      </c>
    </row>
    <row r="1838" spans="1:31" x14ac:dyDescent="0.35">
      <c r="A1838" s="28" t="s">
        <v>5299</v>
      </c>
      <c r="B1838" s="48" t="s">
        <v>5300</v>
      </c>
      <c r="C1838" s="49">
        <v>10900</v>
      </c>
      <c r="D1838" s="30" t="s">
        <v>312</v>
      </c>
      <c r="E1838" s="50" t="s">
        <v>2039</v>
      </c>
      <c r="F1838" s="54" t="s">
        <v>5249</v>
      </c>
      <c r="G1838" s="33" t="s">
        <v>53</v>
      </c>
      <c r="H1838" s="52">
        <v>0.94950000000000001</v>
      </c>
      <c r="I1838" s="35">
        <f>ROUND((Reference!B$16*List!$H1838)+Reference!B$17,0)</f>
        <v>1083</v>
      </c>
      <c r="J1838" s="35">
        <f>ROUND((Reference!C$16*List!$H1838)+Reference!C$17,0)</f>
        <v>1615</v>
      </c>
      <c r="K1838" s="35">
        <f>ROUND((Reference!D$16*List!$H1838)+Reference!D$17,0)</f>
        <v>1935</v>
      </c>
      <c r="L1838" s="35">
        <f>ROUND((Reference!E$16*List!$H1838)+Reference!E$17,0)</f>
        <v>2392</v>
      </c>
      <c r="M1838" s="35">
        <f>ROUND((Reference!F$16*List!$H1838)+Reference!F$17,0)</f>
        <v>2493</v>
      </c>
      <c r="N1838" s="35">
        <f>ROUND((Reference!G$16*List!$H1838)+Reference!G$17,0)</f>
        <v>2822</v>
      </c>
      <c r="O1838" s="35">
        <f>ROUND((Reference!H$16*List!$H1838)+Reference!H$17,0)</f>
        <v>2930</v>
      </c>
      <c r="P1838" s="35">
        <f>ROUND((Reference!I$16*List!$H1838)+Reference!I$17,0)</f>
        <v>3045</v>
      </c>
      <c r="Q1838" s="35">
        <f>ROUND((Reference!J$16*List!$H1838)+Reference!J$17,0)</f>
        <v>3526</v>
      </c>
      <c r="R1838" s="35">
        <f>ROUND((Reference!K$16*List!$H1838)+Reference!K$17,0)</f>
        <v>3637</v>
      </c>
      <c r="S1838" s="35">
        <f>ROUND((Reference!L$16*List!$H1838)+Reference!L$17,0)</f>
        <v>3924</v>
      </c>
      <c r="T1838" s="35">
        <f>ROUND((Reference!M$16*List!$H1838)+Reference!M$17,0)</f>
        <v>4687</v>
      </c>
      <c r="U1838" s="35">
        <f>ROUND((Reference!N$16*List!$H1838)+Reference!N$17,0)</f>
        <v>18912</v>
      </c>
      <c r="V1838" s="36">
        <f>ROUND((Reference!O$16*List!$H1838)+Reference!O$17,0)</f>
        <v>703</v>
      </c>
      <c r="W1838" s="36">
        <f>ROUND((Reference!P$16*List!$H1838)+Reference!P$17,0)</f>
        <v>991</v>
      </c>
      <c r="X1838" s="36">
        <f>ROUND((Reference!Q$16*List!$H1838)+Reference!Q$17,0)</f>
        <v>495</v>
      </c>
      <c r="Y1838" s="37"/>
      <c r="Z1838" s="4" t="str">
        <f t="shared" si="57"/>
        <v>WARREN, New Jersey</v>
      </c>
      <c r="AA1838" s="50" t="s">
        <v>2039</v>
      </c>
      <c r="AB1838" s="38" t="s">
        <v>54</v>
      </c>
      <c r="AC1838" s="43" t="s">
        <v>5249</v>
      </c>
      <c r="AD1838" s="45"/>
      <c r="AE1838">
        <f t="shared" si="58"/>
        <v>0.94950000000000001</v>
      </c>
    </row>
    <row r="1839" spans="1:31" x14ac:dyDescent="0.35">
      <c r="A1839" s="28" t="s">
        <v>5301</v>
      </c>
      <c r="B1839" s="48" t="s">
        <v>5302</v>
      </c>
      <c r="C1839" s="49">
        <v>99931</v>
      </c>
      <c r="D1839" s="30" t="s">
        <v>9214</v>
      </c>
      <c r="E1839" s="50" t="s">
        <v>334</v>
      </c>
      <c r="F1839" s="54" t="s">
        <v>5249</v>
      </c>
      <c r="G1839" s="33" t="s">
        <v>64</v>
      </c>
      <c r="H1839" s="34" t="s">
        <v>88</v>
      </c>
      <c r="I1839" s="35" t="e">
        <f>ROUND((Reference!B$16*List!$H1839)+Reference!B$17,0)</f>
        <v>#VALUE!</v>
      </c>
      <c r="J1839" s="35" t="e">
        <f>ROUND((Reference!C$16*List!$H1839)+Reference!C$17,0)</f>
        <v>#VALUE!</v>
      </c>
      <c r="K1839" s="35" t="e">
        <f>ROUND((Reference!D$16*List!$H1839)+Reference!D$17,0)</f>
        <v>#VALUE!</v>
      </c>
      <c r="L1839" s="35" t="e">
        <f>ROUND((Reference!E$16*List!$H1839)+Reference!E$17,0)</f>
        <v>#VALUE!</v>
      </c>
      <c r="M1839" s="35" t="e">
        <f>ROUND((Reference!F$16*List!$H1839)+Reference!F$17,0)</f>
        <v>#VALUE!</v>
      </c>
      <c r="N1839" s="35" t="e">
        <f>ROUND((Reference!G$16*List!$H1839)+Reference!G$17,0)</f>
        <v>#VALUE!</v>
      </c>
      <c r="O1839" s="35" t="e">
        <f>ROUND((Reference!H$16*List!$H1839)+Reference!H$17,0)</f>
        <v>#VALUE!</v>
      </c>
      <c r="P1839" s="35" t="e">
        <f>ROUND((Reference!I$16*List!$H1839)+Reference!I$17,0)</f>
        <v>#VALUE!</v>
      </c>
      <c r="Q1839" s="35" t="e">
        <f>ROUND((Reference!J$16*List!$H1839)+Reference!J$17,0)</f>
        <v>#VALUE!</v>
      </c>
      <c r="R1839" s="35" t="e">
        <f>ROUND((Reference!K$16*List!$H1839)+Reference!K$17,0)</f>
        <v>#VALUE!</v>
      </c>
      <c r="S1839" s="35" t="e">
        <f>ROUND((Reference!L$16*List!$H1839)+Reference!L$17,0)</f>
        <v>#VALUE!</v>
      </c>
      <c r="T1839" s="35" t="e">
        <f>ROUND((Reference!M$16*List!$H1839)+Reference!M$17,0)</f>
        <v>#VALUE!</v>
      </c>
      <c r="U1839" s="35" t="e">
        <f>ROUND((Reference!N$16*List!$H1839)+Reference!N$17,0)</f>
        <v>#VALUE!</v>
      </c>
      <c r="V1839" s="36" t="e">
        <f>ROUND((Reference!O$16*List!$H1839)+Reference!O$17,0)</f>
        <v>#VALUE!</v>
      </c>
      <c r="W1839" s="36" t="e">
        <f>ROUND((Reference!P$16*List!$H1839)+Reference!P$17,0)</f>
        <v>#VALUE!</v>
      </c>
      <c r="X1839" s="36" t="e">
        <f>ROUND((Reference!Q$16*List!$H1839)+Reference!Q$17,0)</f>
        <v>#VALUE!</v>
      </c>
      <c r="Y1839" s="37"/>
      <c r="Z1839" s="4" t="str">
        <f t="shared" si="57"/>
        <v>STATEWIDE, New Jersey</v>
      </c>
      <c r="AA1839" s="38" t="s">
        <v>334</v>
      </c>
      <c r="AB1839" s="38" t="s">
        <v>54</v>
      </c>
      <c r="AC1839" s="32" t="s">
        <v>5249</v>
      </c>
      <c r="AD1839" s="39"/>
      <c r="AE1839" t="str">
        <f t="shared" si="58"/>
        <v>----------</v>
      </c>
    </row>
    <row r="1840" spans="1:31" x14ac:dyDescent="0.35">
      <c r="A1840" s="28" t="s">
        <v>5303</v>
      </c>
      <c r="B1840" s="48" t="s">
        <v>5304</v>
      </c>
      <c r="C1840" s="51">
        <v>10740</v>
      </c>
      <c r="D1840" s="30" t="s">
        <v>304</v>
      </c>
      <c r="E1840" s="38" t="s">
        <v>5305</v>
      </c>
      <c r="F1840" s="54" t="s">
        <v>5306</v>
      </c>
      <c r="G1840" s="33" t="s">
        <v>53</v>
      </c>
      <c r="H1840" s="52">
        <v>0.90140000000000009</v>
      </c>
      <c r="I1840" s="35">
        <f>ROUND((Reference!B$16*List!$H1840)+Reference!B$17,0)</f>
        <v>1042</v>
      </c>
      <c r="J1840" s="35">
        <f>ROUND((Reference!C$16*List!$H1840)+Reference!C$17,0)</f>
        <v>1554</v>
      </c>
      <c r="K1840" s="35">
        <f>ROUND((Reference!D$16*List!$H1840)+Reference!D$17,0)</f>
        <v>1862</v>
      </c>
      <c r="L1840" s="35">
        <f>ROUND((Reference!E$16*List!$H1840)+Reference!E$17,0)</f>
        <v>2301</v>
      </c>
      <c r="M1840" s="35">
        <f>ROUND((Reference!F$16*List!$H1840)+Reference!F$17,0)</f>
        <v>2398</v>
      </c>
      <c r="N1840" s="35">
        <f>ROUND((Reference!G$16*List!$H1840)+Reference!G$17,0)</f>
        <v>2714</v>
      </c>
      <c r="O1840" s="35">
        <f>ROUND((Reference!H$16*List!$H1840)+Reference!H$17,0)</f>
        <v>2818</v>
      </c>
      <c r="P1840" s="35">
        <f>ROUND((Reference!I$16*List!$H1840)+Reference!I$17,0)</f>
        <v>2929</v>
      </c>
      <c r="Q1840" s="35">
        <f>ROUND((Reference!J$16*List!$H1840)+Reference!J$17,0)</f>
        <v>3391</v>
      </c>
      <c r="R1840" s="35">
        <f>ROUND((Reference!K$16*List!$H1840)+Reference!K$17,0)</f>
        <v>3499</v>
      </c>
      <c r="S1840" s="35">
        <f>ROUND((Reference!L$16*List!$H1840)+Reference!L$17,0)</f>
        <v>3775</v>
      </c>
      <c r="T1840" s="35">
        <f>ROUND((Reference!M$16*List!$H1840)+Reference!M$17,0)</f>
        <v>4509</v>
      </c>
      <c r="U1840" s="35">
        <f>ROUND((Reference!N$16*List!$H1840)+Reference!N$17,0)</f>
        <v>18192</v>
      </c>
      <c r="V1840" s="36">
        <f>ROUND((Reference!O$16*List!$H1840)+Reference!O$17,0)</f>
        <v>676</v>
      </c>
      <c r="W1840" s="36">
        <f>ROUND((Reference!P$16*List!$H1840)+Reference!P$17,0)</f>
        <v>953</v>
      </c>
      <c r="X1840" s="36">
        <f>ROUND((Reference!Q$16*List!$H1840)+Reference!Q$17,0)</f>
        <v>476</v>
      </c>
      <c r="Y1840" s="37"/>
      <c r="Z1840" s="4" t="str">
        <f t="shared" si="57"/>
        <v>BERNALILLO, New Mexico</v>
      </c>
      <c r="AA1840" s="50" t="s">
        <v>5305</v>
      </c>
      <c r="AB1840" s="38" t="s">
        <v>54</v>
      </c>
      <c r="AC1840" s="43" t="s">
        <v>5306</v>
      </c>
      <c r="AD1840" s="45"/>
      <c r="AE1840">
        <f t="shared" si="58"/>
        <v>0.90140000000000009</v>
      </c>
    </row>
    <row r="1841" spans="1:31" x14ac:dyDescent="0.35">
      <c r="A1841" s="28" t="s">
        <v>5307</v>
      </c>
      <c r="B1841" s="48" t="s">
        <v>5308</v>
      </c>
      <c r="C1841" s="49">
        <v>99932</v>
      </c>
      <c r="D1841" s="30" t="s">
        <v>182</v>
      </c>
      <c r="E1841" s="50" t="s">
        <v>5309</v>
      </c>
      <c r="F1841" s="55" t="s">
        <v>5306</v>
      </c>
      <c r="G1841" s="33" t="s">
        <v>64</v>
      </c>
      <c r="H1841" s="52">
        <v>0.8518</v>
      </c>
      <c r="I1841" s="35">
        <f>ROUND((Reference!B$16*List!$H1841)+Reference!B$17,0)</f>
        <v>999</v>
      </c>
      <c r="J1841" s="35">
        <f>ROUND((Reference!C$16*List!$H1841)+Reference!C$17,0)</f>
        <v>1490</v>
      </c>
      <c r="K1841" s="35">
        <f>ROUND((Reference!D$16*List!$H1841)+Reference!D$17,0)</f>
        <v>1786</v>
      </c>
      <c r="L1841" s="35">
        <f>ROUND((Reference!E$16*List!$H1841)+Reference!E$17,0)</f>
        <v>2208</v>
      </c>
      <c r="M1841" s="35">
        <f>ROUND((Reference!F$16*List!$H1841)+Reference!F$17,0)</f>
        <v>2300</v>
      </c>
      <c r="N1841" s="35">
        <f>ROUND((Reference!G$16*List!$H1841)+Reference!G$17,0)</f>
        <v>2604</v>
      </c>
      <c r="O1841" s="35">
        <f>ROUND((Reference!H$16*List!$H1841)+Reference!H$17,0)</f>
        <v>2703</v>
      </c>
      <c r="P1841" s="35">
        <f>ROUND((Reference!I$16*List!$H1841)+Reference!I$17,0)</f>
        <v>2809</v>
      </c>
      <c r="Q1841" s="35">
        <f>ROUND((Reference!J$16*List!$H1841)+Reference!J$17,0)</f>
        <v>3253</v>
      </c>
      <c r="R1841" s="35">
        <f>ROUND((Reference!K$16*List!$H1841)+Reference!K$17,0)</f>
        <v>3356</v>
      </c>
      <c r="S1841" s="35">
        <f>ROUND((Reference!L$16*List!$H1841)+Reference!L$17,0)</f>
        <v>3621</v>
      </c>
      <c r="T1841" s="35">
        <f>ROUND((Reference!M$16*List!$H1841)+Reference!M$17,0)</f>
        <v>4325</v>
      </c>
      <c r="U1841" s="35">
        <f>ROUND((Reference!N$16*List!$H1841)+Reference!N$17,0)</f>
        <v>17449</v>
      </c>
      <c r="V1841" s="36">
        <f>ROUND((Reference!O$16*List!$H1841)+Reference!O$17,0)</f>
        <v>649</v>
      </c>
      <c r="W1841" s="36">
        <f>ROUND((Reference!P$16*List!$H1841)+Reference!P$17,0)</f>
        <v>914</v>
      </c>
      <c r="X1841" s="36">
        <f>ROUND((Reference!Q$16*List!$H1841)+Reference!Q$17,0)</f>
        <v>457</v>
      </c>
      <c r="Y1841" s="37"/>
      <c r="Z1841" s="4" t="str">
        <f t="shared" si="57"/>
        <v>CATRON, New Mexico</v>
      </c>
      <c r="AA1841" s="50" t="s">
        <v>5309</v>
      </c>
      <c r="AB1841" s="38" t="s">
        <v>54</v>
      </c>
      <c r="AC1841" s="43" t="s">
        <v>5306</v>
      </c>
      <c r="AD1841" s="45"/>
      <c r="AE1841">
        <f t="shared" si="58"/>
        <v>0.8518</v>
      </c>
    </row>
    <row r="1842" spans="1:31" x14ac:dyDescent="0.35">
      <c r="A1842" s="28" t="s">
        <v>5310</v>
      </c>
      <c r="B1842" s="48" t="s">
        <v>5311</v>
      </c>
      <c r="C1842" s="51">
        <v>99932</v>
      </c>
      <c r="D1842" s="30" t="s">
        <v>182</v>
      </c>
      <c r="E1842" s="38" t="s">
        <v>5312</v>
      </c>
      <c r="F1842" s="55" t="s">
        <v>5306</v>
      </c>
      <c r="G1842" s="33" t="s">
        <v>64</v>
      </c>
      <c r="H1842" s="52">
        <v>0.8518</v>
      </c>
      <c r="I1842" s="35">
        <f>ROUND((Reference!B$16*List!$H1842)+Reference!B$17,0)</f>
        <v>999</v>
      </c>
      <c r="J1842" s="35">
        <f>ROUND((Reference!C$16*List!$H1842)+Reference!C$17,0)</f>
        <v>1490</v>
      </c>
      <c r="K1842" s="35">
        <f>ROUND((Reference!D$16*List!$H1842)+Reference!D$17,0)</f>
        <v>1786</v>
      </c>
      <c r="L1842" s="35">
        <f>ROUND((Reference!E$16*List!$H1842)+Reference!E$17,0)</f>
        <v>2208</v>
      </c>
      <c r="M1842" s="35">
        <f>ROUND((Reference!F$16*List!$H1842)+Reference!F$17,0)</f>
        <v>2300</v>
      </c>
      <c r="N1842" s="35">
        <f>ROUND((Reference!G$16*List!$H1842)+Reference!G$17,0)</f>
        <v>2604</v>
      </c>
      <c r="O1842" s="35">
        <f>ROUND((Reference!H$16*List!$H1842)+Reference!H$17,0)</f>
        <v>2703</v>
      </c>
      <c r="P1842" s="35">
        <f>ROUND((Reference!I$16*List!$H1842)+Reference!I$17,0)</f>
        <v>2809</v>
      </c>
      <c r="Q1842" s="35">
        <f>ROUND((Reference!J$16*List!$H1842)+Reference!J$17,0)</f>
        <v>3253</v>
      </c>
      <c r="R1842" s="35">
        <f>ROUND((Reference!K$16*List!$H1842)+Reference!K$17,0)</f>
        <v>3356</v>
      </c>
      <c r="S1842" s="35">
        <f>ROUND((Reference!L$16*List!$H1842)+Reference!L$17,0)</f>
        <v>3621</v>
      </c>
      <c r="T1842" s="35">
        <f>ROUND((Reference!M$16*List!$H1842)+Reference!M$17,0)</f>
        <v>4325</v>
      </c>
      <c r="U1842" s="35">
        <f>ROUND((Reference!N$16*List!$H1842)+Reference!N$17,0)</f>
        <v>17449</v>
      </c>
      <c r="V1842" s="36">
        <f>ROUND((Reference!O$16*List!$H1842)+Reference!O$17,0)</f>
        <v>649</v>
      </c>
      <c r="W1842" s="36">
        <f>ROUND((Reference!P$16*List!$H1842)+Reference!P$17,0)</f>
        <v>914</v>
      </c>
      <c r="X1842" s="36">
        <f>ROUND((Reference!Q$16*List!$H1842)+Reference!Q$17,0)</f>
        <v>457</v>
      </c>
      <c r="Y1842" s="37"/>
      <c r="Z1842" s="4" t="str">
        <f t="shared" si="57"/>
        <v>CHAVES, New Mexico</v>
      </c>
      <c r="AA1842" s="50" t="s">
        <v>5312</v>
      </c>
      <c r="AB1842" s="38" t="s">
        <v>54</v>
      </c>
      <c r="AC1842" s="43" t="s">
        <v>5306</v>
      </c>
      <c r="AD1842" s="45"/>
      <c r="AE1842">
        <f t="shared" si="58"/>
        <v>0.8518</v>
      </c>
    </row>
    <row r="1843" spans="1:31" x14ac:dyDescent="0.35">
      <c r="A1843" s="28" t="s">
        <v>5313</v>
      </c>
      <c r="B1843" s="48" t="s">
        <v>5314</v>
      </c>
      <c r="C1843" s="51">
        <v>99932</v>
      </c>
      <c r="D1843" s="30" t="s">
        <v>182</v>
      </c>
      <c r="E1843" s="38" t="s">
        <v>5315</v>
      </c>
      <c r="F1843" s="55" t="s">
        <v>5306</v>
      </c>
      <c r="G1843" s="33" t="s">
        <v>64</v>
      </c>
      <c r="H1843" s="52">
        <v>0.8518</v>
      </c>
      <c r="I1843" s="35">
        <f>ROUND((Reference!B$16*List!$H1843)+Reference!B$17,0)</f>
        <v>999</v>
      </c>
      <c r="J1843" s="35">
        <f>ROUND((Reference!C$16*List!$H1843)+Reference!C$17,0)</f>
        <v>1490</v>
      </c>
      <c r="K1843" s="35">
        <f>ROUND((Reference!D$16*List!$H1843)+Reference!D$17,0)</f>
        <v>1786</v>
      </c>
      <c r="L1843" s="35">
        <f>ROUND((Reference!E$16*List!$H1843)+Reference!E$17,0)</f>
        <v>2208</v>
      </c>
      <c r="M1843" s="35">
        <f>ROUND((Reference!F$16*List!$H1843)+Reference!F$17,0)</f>
        <v>2300</v>
      </c>
      <c r="N1843" s="35">
        <f>ROUND((Reference!G$16*List!$H1843)+Reference!G$17,0)</f>
        <v>2604</v>
      </c>
      <c r="O1843" s="35">
        <f>ROUND((Reference!H$16*List!$H1843)+Reference!H$17,0)</f>
        <v>2703</v>
      </c>
      <c r="P1843" s="35">
        <f>ROUND((Reference!I$16*List!$H1843)+Reference!I$17,0)</f>
        <v>2809</v>
      </c>
      <c r="Q1843" s="35">
        <f>ROUND((Reference!J$16*List!$H1843)+Reference!J$17,0)</f>
        <v>3253</v>
      </c>
      <c r="R1843" s="35">
        <f>ROUND((Reference!K$16*List!$H1843)+Reference!K$17,0)</f>
        <v>3356</v>
      </c>
      <c r="S1843" s="35">
        <f>ROUND((Reference!L$16*List!$H1843)+Reference!L$17,0)</f>
        <v>3621</v>
      </c>
      <c r="T1843" s="35">
        <f>ROUND((Reference!M$16*List!$H1843)+Reference!M$17,0)</f>
        <v>4325</v>
      </c>
      <c r="U1843" s="35">
        <f>ROUND((Reference!N$16*List!$H1843)+Reference!N$17,0)</f>
        <v>17449</v>
      </c>
      <c r="V1843" s="36">
        <f>ROUND((Reference!O$16*List!$H1843)+Reference!O$17,0)</f>
        <v>649</v>
      </c>
      <c r="W1843" s="36">
        <f>ROUND((Reference!P$16*List!$H1843)+Reference!P$17,0)</f>
        <v>914</v>
      </c>
      <c r="X1843" s="36">
        <f>ROUND((Reference!Q$16*List!$H1843)+Reference!Q$17,0)</f>
        <v>457</v>
      </c>
      <c r="Y1843" s="37"/>
      <c r="Z1843" s="4" t="str">
        <f t="shared" si="57"/>
        <v>CIBOLA, New Mexico</v>
      </c>
      <c r="AA1843" s="50" t="s">
        <v>5315</v>
      </c>
      <c r="AB1843" s="38" t="s">
        <v>54</v>
      </c>
      <c r="AC1843" s="43" t="s">
        <v>5306</v>
      </c>
      <c r="AD1843" s="45"/>
      <c r="AE1843">
        <f t="shared" si="58"/>
        <v>0.8518</v>
      </c>
    </row>
    <row r="1844" spans="1:31" x14ac:dyDescent="0.35">
      <c r="A1844" s="28" t="s">
        <v>5316</v>
      </c>
      <c r="B1844" s="48" t="s">
        <v>5317</v>
      </c>
      <c r="C1844" s="49">
        <v>99932</v>
      </c>
      <c r="D1844" s="30" t="s">
        <v>182</v>
      </c>
      <c r="E1844" s="50" t="s">
        <v>4984</v>
      </c>
      <c r="F1844" s="55" t="s">
        <v>5306</v>
      </c>
      <c r="G1844" s="33" t="s">
        <v>64</v>
      </c>
      <c r="H1844" s="52">
        <v>0.8518</v>
      </c>
      <c r="I1844" s="35">
        <f>ROUND((Reference!B$16*List!$H1844)+Reference!B$17,0)</f>
        <v>999</v>
      </c>
      <c r="J1844" s="35">
        <f>ROUND((Reference!C$16*List!$H1844)+Reference!C$17,0)</f>
        <v>1490</v>
      </c>
      <c r="K1844" s="35">
        <f>ROUND((Reference!D$16*List!$H1844)+Reference!D$17,0)</f>
        <v>1786</v>
      </c>
      <c r="L1844" s="35">
        <f>ROUND((Reference!E$16*List!$H1844)+Reference!E$17,0)</f>
        <v>2208</v>
      </c>
      <c r="M1844" s="35">
        <f>ROUND((Reference!F$16*List!$H1844)+Reference!F$17,0)</f>
        <v>2300</v>
      </c>
      <c r="N1844" s="35">
        <f>ROUND((Reference!G$16*List!$H1844)+Reference!G$17,0)</f>
        <v>2604</v>
      </c>
      <c r="O1844" s="35">
        <f>ROUND((Reference!H$16*List!$H1844)+Reference!H$17,0)</f>
        <v>2703</v>
      </c>
      <c r="P1844" s="35">
        <f>ROUND((Reference!I$16*List!$H1844)+Reference!I$17,0)</f>
        <v>2809</v>
      </c>
      <c r="Q1844" s="35">
        <f>ROUND((Reference!J$16*List!$H1844)+Reference!J$17,0)</f>
        <v>3253</v>
      </c>
      <c r="R1844" s="35">
        <f>ROUND((Reference!K$16*List!$H1844)+Reference!K$17,0)</f>
        <v>3356</v>
      </c>
      <c r="S1844" s="35">
        <f>ROUND((Reference!L$16*List!$H1844)+Reference!L$17,0)</f>
        <v>3621</v>
      </c>
      <c r="T1844" s="35">
        <f>ROUND((Reference!M$16*List!$H1844)+Reference!M$17,0)</f>
        <v>4325</v>
      </c>
      <c r="U1844" s="35">
        <f>ROUND((Reference!N$16*List!$H1844)+Reference!N$17,0)</f>
        <v>17449</v>
      </c>
      <c r="V1844" s="36">
        <f>ROUND((Reference!O$16*List!$H1844)+Reference!O$17,0)</f>
        <v>649</v>
      </c>
      <c r="W1844" s="36">
        <f>ROUND((Reference!P$16*List!$H1844)+Reference!P$17,0)</f>
        <v>914</v>
      </c>
      <c r="X1844" s="36">
        <f>ROUND((Reference!Q$16*List!$H1844)+Reference!Q$17,0)</f>
        <v>457</v>
      </c>
      <c r="Y1844" s="37"/>
      <c r="Z1844" s="4" t="str">
        <f t="shared" si="57"/>
        <v>COLFAX, New Mexico</v>
      </c>
      <c r="AA1844" s="50" t="s">
        <v>4984</v>
      </c>
      <c r="AB1844" s="38" t="s">
        <v>54</v>
      </c>
      <c r="AC1844" s="43" t="s">
        <v>5306</v>
      </c>
      <c r="AD1844" s="45"/>
      <c r="AE1844">
        <f t="shared" si="58"/>
        <v>0.8518</v>
      </c>
    </row>
    <row r="1845" spans="1:31" x14ac:dyDescent="0.35">
      <c r="A1845" s="28" t="s">
        <v>5318</v>
      </c>
      <c r="B1845" s="48" t="s">
        <v>5319</v>
      </c>
      <c r="C1845" s="51">
        <v>99932</v>
      </c>
      <c r="D1845" s="30" t="s">
        <v>182</v>
      </c>
      <c r="E1845" s="38" t="s">
        <v>5320</v>
      </c>
      <c r="F1845" s="55" t="s">
        <v>5306</v>
      </c>
      <c r="G1845" s="33" t="s">
        <v>64</v>
      </c>
      <c r="H1845" s="52">
        <v>0.8518</v>
      </c>
      <c r="I1845" s="35">
        <f>ROUND((Reference!B$16*List!$H1845)+Reference!B$17,0)</f>
        <v>999</v>
      </c>
      <c r="J1845" s="35">
        <f>ROUND((Reference!C$16*List!$H1845)+Reference!C$17,0)</f>
        <v>1490</v>
      </c>
      <c r="K1845" s="35">
        <f>ROUND((Reference!D$16*List!$H1845)+Reference!D$17,0)</f>
        <v>1786</v>
      </c>
      <c r="L1845" s="35">
        <f>ROUND((Reference!E$16*List!$H1845)+Reference!E$17,0)</f>
        <v>2208</v>
      </c>
      <c r="M1845" s="35">
        <f>ROUND((Reference!F$16*List!$H1845)+Reference!F$17,0)</f>
        <v>2300</v>
      </c>
      <c r="N1845" s="35">
        <f>ROUND((Reference!G$16*List!$H1845)+Reference!G$17,0)</f>
        <v>2604</v>
      </c>
      <c r="O1845" s="35">
        <f>ROUND((Reference!H$16*List!$H1845)+Reference!H$17,0)</f>
        <v>2703</v>
      </c>
      <c r="P1845" s="35">
        <f>ROUND((Reference!I$16*List!$H1845)+Reference!I$17,0)</f>
        <v>2809</v>
      </c>
      <c r="Q1845" s="35">
        <f>ROUND((Reference!J$16*List!$H1845)+Reference!J$17,0)</f>
        <v>3253</v>
      </c>
      <c r="R1845" s="35">
        <f>ROUND((Reference!K$16*List!$H1845)+Reference!K$17,0)</f>
        <v>3356</v>
      </c>
      <c r="S1845" s="35">
        <f>ROUND((Reference!L$16*List!$H1845)+Reference!L$17,0)</f>
        <v>3621</v>
      </c>
      <c r="T1845" s="35">
        <f>ROUND((Reference!M$16*List!$H1845)+Reference!M$17,0)</f>
        <v>4325</v>
      </c>
      <c r="U1845" s="35">
        <f>ROUND((Reference!N$16*List!$H1845)+Reference!N$17,0)</f>
        <v>17449</v>
      </c>
      <c r="V1845" s="36">
        <f>ROUND((Reference!O$16*List!$H1845)+Reference!O$17,0)</f>
        <v>649</v>
      </c>
      <c r="W1845" s="36">
        <f>ROUND((Reference!P$16*List!$H1845)+Reference!P$17,0)</f>
        <v>914</v>
      </c>
      <c r="X1845" s="36">
        <f>ROUND((Reference!Q$16*List!$H1845)+Reference!Q$17,0)</f>
        <v>457</v>
      </c>
      <c r="Y1845" s="37"/>
      <c r="Z1845" s="4" t="str">
        <f t="shared" si="57"/>
        <v>CURRY, New Mexico</v>
      </c>
      <c r="AA1845" s="50" t="s">
        <v>5320</v>
      </c>
      <c r="AB1845" s="38" t="s">
        <v>54</v>
      </c>
      <c r="AC1845" s="43" t="s">
        <v>5306</v>
      </c>
      <c r="AD1845" s="45"/>
      <c r="AE1845">
        <f t="shared" si="58"/>
        <v>0.8518</v>
      </c>
    </row>
    <row r="1846" spans="1:31" x14ac:dyDescent="0.35">
      <c r="A1846" s="28" t="s">
        <v>5321</v>
      </c>
      <c r="B1846" s="48" t="s">
        <v>5322</v>
      </c>
      <c r="C1846" s="51">
        <v>99932</v>
      </c>
      <c r="D1846" s="30" t="s">
        <v>182</v>
      </c>
      <c r="E1846" s="38" t="s">
        <v>5323</v>
      </c>
      <c r="F1846" s="55" t="s">
        <v>5306</v>
      </c>
      <c r="G1846" s="33" t="s">
        <v>64</v>
      </c>
      <c r="H1846" s="52">
        <v>0.8518</v>
      </c>
      <c r="I1846" s="35">
        <f>ROUND((Reference!B$16*List!$H1846)+Reference!B$17,0)</f>
        <v>999</v>
      </c>
      <c r="J1846" s="35">
        <f>ROUND((Reference!C$16*List!$H1846)+Reference!C$17,0)</f>
        <v>1490</v>
      </c>
      <c r="K1846" s="35">
        <f>ROUND((Reference!D$16*List!$H1846)+Reference!D$17,0)</f>
        <v>1786</v>
      </c>
      <c r="L1846" s="35">
        <f>ROUND((Reference!E$16*List!$H1846)+Reference!E$17,0)</f>
        <v>2208</v>
      </c>
      <c r="M1846" s="35">
        <f>ROUND((Reference!F$16*List!$H1846)+Reference!F$17,0)</f>
        <v>2300</v>
      </c>
      <c r="N1846" s="35">
        <f>ROUND((Reference!G$16*List!$H1846)+Reference!G$17,0)</f>
        <v>2604</v>
      </c>
      <c r="O1846" s="35">
        <f>ROUND((Reference!H$16*List!$H1846)+Reference!H$17,0)</f>
        <v>2703</v>
      </c>
      <c r="P1846" s="35">
        <f>ROUND((Reference!I$16*List!$H1846)+Reference!I$17,0)</f>
        <v>2809</v>
      </c>
      <c r="Q1846" s="35">
        <f>ROUND((Reference!J$16*List!$H1846)+Reference!J$17,0)</f>
        <v>3253</v>
      </c>
      <c r="R1846" s="35">
        <f>ROUND((Reference!K$16*List!$H1846)+Reference!K$17,0)</f>
        <v>3356</v>
      </c>
      <c r="S1846" s="35">
        <f>ROUND((Reference!L$16*List!$H1846)+Reference!L$17,0)</f>
        <v>3621</v>
      </c>
      <c r="T1846" s="35">
        <f>ROUND((Reference!M$16*List!$H1846)+Reference!M$17,0)</f>
        <v>4325</v>
      </c>
      <c r="U1846" s="35">
        <f>ROUND((Reference!N$16*List!$H1846)+Reference!N$17,0)</f>
        <v>17449</v>
      </c>
      <c r="V1846" s="36">
        <f>ROUND((Reference!O$16*List!$H1846)+Reference!O$17,0)</f>
        <v>649</v>
      </c>
      <c r="W1846" s="36">
        <f>ROUND((Reference!P$16*List!$H1846)+Reference!P$17,0)</f>
        <v>914</v>
      </c>
      <c r="X1846" s="36">
        <f>ROUND((Reference!Q$16*List!$H1846)+Reference!Q$17,0)</f>
        <v>457</v>
      </c>
      <c r="Y1846" s="37"/>
      <c r="Z1846" s="4" t="str">
        <f t="shared" si="57"/>
        <v>DE BACA, New Mexico</v>
      </c>
      <c r="AA1846" s="50" t="s">
        <v>5323</v>
      </c>
      <c r="AB1846" s="38" t="s">
        <v>54</v>
      </c>
      <c r="AC1846" s="43" t="s">
        <v>5306</v>
      </c>
      <c r="AD1846" s="45"/>
      <c r="AE1846">
        <f t="shared" si="58"/>
        <v>0.8518</v>
      </c>
    </row>
    <row r="1847" spans="1:31" x14ac:dyDescent="0.35">
      <c r="A1847" s="28" t="s">
        <v>5324</v>
      </c>
      <c r="B1847" s="48" t="s">
        <v>5325</v>
      </c>
      <c r="C1847" s="49">
        <v>29740</v>
      </c>
      <c r="D1847" s="30" t="s">
        <v>1082</v>
      </c>
      <c r="E1847" s="50" t="s">
        <v>5326</v>
      </c>
      <c r="F1847" s="54" t="s">
        <v>5306</v>
      </c>
      <c r="G1847" s="33" t="s">
        <v>53</v>
      </c>
      <c r="H1847" s="52">
        <v>0.9012</v>
      </c>
      <c r="I1847" s="35">
        <f>ROUND((Reference!B$16*List!$H1847)+Reference!B$17,0)</f>
        <v>1042</v>
      </c>
      <c r="J1847" s="35">
        <f>ROUND((Reference!C$16*List!$H1847)+Reference!C$17,0)</f>
        <v>1554</v>
      </c>
      <c r="K1847" s="35">
        <f>ROUND((Reference!D$16*List!$H1847)+Reference!D$17,0)</f>
        <v>1861</v>
      </c>
      <c r="L1847" s="35">
        <f>ROUND((Reference!E$16*List!$H1847)+Reference!E$17,0)</f>
        <v>2301</v>
      </c>
      <c r="M1847" s="35">
        <f>ROUND((Reference!F$16*List!$H1847)+Reference!F$17,0)</f>
        <v>2397</v>
      </c>
      <c r="N1847" s="35">
        <f>ROUND((Reference!G$16*List!$H1847)+Reference!G$17,0)</f>
        <v>2714</v>
      </c>
      <c r="O1847" s="35">
        <f>ROUND((Reference!H$16*List!$H1847)+Reference!H$17,0)</f>
        <v>2818</v>
      </c>
      <c r="P1847" s="35">
        <f>ROUND((Reference!I$16*List!$H1847)+Reference!I$17,0)</f>
        <v>2928</v>
      </c>
      <c r="Q1847" s="35">
        <f>ROUND((Reference!J$16*List!$H1847)+Reference!J$17,0)</f>
        <v>3391</v>
      </c>
      <c r="R1847" s="35">
        <f>ROUND((Reference!K$16*List!$H1847)+Reference!K$17,0)</f>
        <v>3498</v>
      </c>
      <c r="S1847" s="35">
        <f>ROUND((Reference!L$16*List!$H1847)+Reference!L$17,0)</f>
        <v>3774</v>
      </c>
      <c r="T1847" s="35">
        <f>ROUND((Reference!M$16*List!$H1847)+Reference!M$17,0)</f>
        <v>4508</v>
      </c>
      <c r="U1847" s="35">
        <f>ROUND((Reference!N$16*List!$H1847)+Reference!N$17,0)</f>
        <v>18189</v>
      </c>
      <c r="V1847" s="36">
        <f>ROUND((Reference!O$16*List!$H1847)+Reference!O$17,0)</f>
        <v>676</v>
      </c>
      <c r="W1847" s="36">
        <f>ROUND((Reference!P$16*List!$H1847)+Reference!P$17,0)</f>
        <v>953</v>
      </c>
      <c r="X1847" s="36">
        <f>ROUND((Reference!Q$16*List!$H1847)+Reference!Q$17,0)</f>
        <v>476</v>
      </c>
      <c r="Y1847" s="37"/>
      <c r="Z1847" s="4" t="str">
        <f t="shared" si="57"/>
        <v>DONA ANA, New Mexico</v>
      </c>
      <c r="AA1847" s="50" t="s">
        <v>5326</v>
      </c>
      <c r="AB1847" s="38" t="s">
        <v>54</v>
      </c>
      <c r="AC1847" s="43" t="s">
        <v>5306</v>
      </c>
      <c r="AD1847" s="45"/>
      <c r="AE1847">
        <f t="shared" si="58"/>
        <v>0.9012</v>
      </c>
    </row>
    <row r="1848" spans="1:31" x14ac:dyDescent="0.35">
      <c r="A1848" s="28" t="s">
        <v>5327</v>
      </c>
      <c r="B1848" s="48" t="s">
        <v>5328</v>
      </c>
      <c r="C1848" s="49">
        <v>99932</v>
      </c>
      <c r="D1848" s="30" t="s">
        <v>182</v>
      </c>
      <c r="E1848" s="50" t="s">
        <v>5329</v>
      </c>
      <c r="F1848" s="55" t="s">
        <v>5306</v>
      </c>
      <c r="G1848" s="33" t="s">
        <v>64</v>
      </c>
      <c r="H1848" s="52">
        <v>0.8518</v>
      </c>
      <c r="I1848" s="35">
        <f>ROUND((Reference!B$16*List!$H1848)+Reference!B$17,0)</f>
        <v>999</v>
      </c>
      <c r="J1848" s="35">
        <f>ROUND((Reference!C$16*List!$H1848)+Reference!C$17,0)</f>
        <v>1490</v>
      </c>
      <c r="K1848" s="35">
        <f>ROUND((Reference!D$16*List!$H1848)+Reference!D$17,0)</f>
        <v>1786</v>
      </c>
      <c r="L1848" s="35">
        <f>ROUND((Reference!E$16*List!$H1848)+Reference!E$17,0)</f>
        <v>2208</v>
      </c>
      <c r="M1848" s="35">
        <f>ROUND((Reference!F$16*List!$H1848)+Reference!F$17,0)</f>
        <v>2300</v>
      </c>
      <c r="N1848" s="35">
        <f>ROUND((Reference!G$16*List!$H1848)+Reference!G$17,0)</f>
        <v>2604</v>
      </c>
      <c r="O1848" s="35">
        <f>ROUND((Reference!H$16*List!$H1848)+Reference!H$17,0)</f>
        <v>2703</v>
      </c>
      <c r="P1848" s="35">
        <f>ROUND((Reference!I$16*List!$H1848)+Reference!I$17,0)</f>
        <v>2809</v>
      </c>
      <c r="Q1848" s="35">
        <f>ROUND((Reference!J$16*List!$H1848)+Reference!J$17,0)</f>
        <v>3253</v>
      </c>
      <c r="R1848" s="35">
        <f>ROUND((Reference!K$16*List!$H1848)+Reference!K$17,0)</f>
        <v>3356</v>
      </c>
      <c r="S1848" s="35">
        <f>ROUND((Reference!L$16*List!$H1848)+Reference!L$17,0)</f>
        <v>3621</v>
      </c>
      <c r="T1848" s="35">
        <f>ROUND((Reference!M$16*List!$H1848)+Reference!M$17,0)</f>
        <v>4325</v>
      </c>
      <c r="U1848" s="35">
        <f>ROUND((Reference!N$16*List!$H1848)+Reference!N$17,0)</f>
        <v>17449</v>
      </c>
      <c r="V1848" s="36">
        <f>ROUND((Reference!O$16*List!$H1848)+Reference!O$17,0)</f>
        <v>649</v>
      </c>
      <c r="W1848" s="36">
        <f>ROUND((Reference!P$16*List!$H1848)+Reference!P$17,0)</f>
        <v>914</v>
      </c>
      <c r="X1848" s="36">
        <f>ROUND((Reference!Q$16*List!$H1848)+Reference!Q$17,0)</f>
        <v>457</v>
      </c>
      <c r="Y1848" s="37"/>
      <c r="Z1848" s="4" t="str">
        <f t="shared" si="57"/>
        <v>EDDY, New Mexico</v>
      </c>
      <c r="AA1848" s="50" t="s">
        <v>5329</v>
      </c>
      <c r="AB1848" s="38" t="s">
        <v>54</v>
      </c>
      <c r="AC1848" s="43" t="s">
        <v>5306</v>
      </c>
      <c r="AD1848" s="45"/>
      <c r="AE1848">
        <f t="shared" si="58"/>
        <v>0.8518</v>
      </c>
    </row>
    <row r="1849" spans="1:31" x14ac:dyDescent="0.35">
      <c r="A1849" s="28" t="s">
        <v>5330</v>
      </c>
      <c r="B1849" s="48" t="s">
        <v>5331</v>
      </c>
      <c r="C1849" s="49">
        <v>99932</v>
      </c>
      <c r="D1849" s="30" t="s">
        <v>182</v>
      </c>
      <c r="E1849" s="50" t="s">
        <v>605</v>
      </c>
      <c r="F1849" s="55" t="s">
        <v>5306</v>
      </c>
      <c r="G1849" s="33" t="s">
        <v>64</v>
      </c>
      <c r="H1849" s="52">
        <v>0.8518</v>
      </c>
      <c r="I1849" s="35">
        <f>ROUND((Reference!B$16*List!$H1849)+Reference!B$17,0)</f>
        <v>999</v>
      </c>
      <c r="J1849" s="35">
        <f>ROUND((Reference!C$16*List!$H1849)+Reference!C$17,0)</f>
        <v>1490</v>
      </c>
      <c r="K1849" s="35">
        <f>ROUND((Reference!D$16*List!$H1849)+Reference!D$17,0)</f>
        <v>1786</v>
      </c>
      <c r="L1849" s="35">
        <f>ROUND((Reference!E$16*List!$H1849)+Reference!E$17,0)</f>
        <v>2208</v>
      </c>
      <c r="M1849" s="35">
        <f>ROUND((Reference!F$16*List!$H1849)+Reference!F$17,0)</f>
        <v>2300</v>
      </c>
      <c r="N1849" s="35">
        <f>ROUND((Reference!G$16*List!$H1849)+Reference!G$17,0)</f>
        <v>2604</v>
      </c>
      <c r="O1849" s="35">
        <f>ROUND((Reference!H$16*List!$H1849)+Reference!H$17,0)</f>
        <v>2703</v>
      </c>
      <c r="P1849" s="35">
        <f>ROUND((Reference!I$16*List!$H1849)+Reference!I$17,0)</f>
        <v>2809</v>
      </c>
      <c r="Q1849" s="35">
        <f>ROUND((Reference!J$16*List!$H1849)+Reference!J$17,0)</f>
        <v>3253</v>
      </c>
      <c r="R1849" s="35">
        <f>ROUND((Reference!K$16*List!$H1849)+Reference!K$17,0)</f>
        <v>3356</v>
      </c>
      <c r="S1849" s="35">
        <f>ROUND((Reference!L$16*List!$H1849)+Reference!L$17,0)</f>
        <v>3621</v>
      </c>
      <c r="T1849" s="35">
        <f>ROUND((Reference!M$16*List!$H1849)+Reference!M$17,0)</f>
        <v>4325</v>
      </c>
      <c r="U1849" s="35">
        <f>ROUND((Reference!N$16*List!$H1849)+Reference!N$17,0)</f>
        <v>17449</v>
      </c>
      <c r="V1849" s="36">
        <f>ROUND((Reference!O$16*List!$H1849)+Reference!O$17,0)</f>
        <v>649</v>
      </c>
      <c r="W1849" s="36">
        <f>ROUND((Reference!P$16*List!$H1849)+Reference!P$17,0)</f>
        <v>914</v>
      </c>
      <c r="X1849" s="36">
        <f>ROUND((Reference!Q$16*List!$H1849)+Reference!Q$17,0)</f>
        <v>457</v>
      </c>
      <c r="Y1849" s="37"/>
      <c r="Z1849" s="4" t="str">
        <f t="shared" si="57"/>
        <v>GRANT, New Mexico</v>
      </c>
      <c r="AA1849" s="50" t="s">
        <v>605</v>
      </c>
      <c r="AB1849" s="38" t="s">
        <v>54</v>
      </c>
      <c r="AC1849" s="43" t="s">
        <v>5306</v>
      </c>
      <c r="AD1849" s="45"/>
      <c r="AE1849">
        <f t="shared" si="58"/>
        <v>0.8518</v>
      </c>
    </row>
    <row r="1850" spans="1:31" x14ac:dyDescent="0.35">
      <c r="A1850" s="28" t="s">
        <v>5332</v>
      </c>
      <c r="B1850" s="48" t="s">
        <v>5333</v>
      </c>
      <c r="C1850" s="51">
        <v>99932</v>
      </c>
      <c r="D1850" s="30" t="s">
        <v>182</v>
      </c>
      <c r="E1850" s="38" t="s">
        <v>5334</v>
      </c>
      <c r="F1850" s="55" t="s">
        <v>5306</v>
      </c>
      <c r="G1850" s="33" t="s">
        <v>64</v>
      </c>
      <c r="H1850" s="52">
        <v>0.8518</v>
      </c>
      <c r="I1850" s="35">
        <f>ROUND((Reference!B$16*List!$H1850)+Reference!B$17,0)</f>
        <v>999</v>
      </c>
      <c r="J1850" s="35">
        <f>ROUND((Reference!C$16*List!$H1850)+Reference!C$17,0)</f>
        <v>1490</v>
      </c>
      <c r="K1850" s="35">
        <f>ROUND((Reference!D$16*List!$H1850)+Reference!D$17,0)</f>
        <v>1786</v>
      </c>
      <c r="L1850" s="35">
        <f>ROUND((Reference!E$16*List!$H1850)+Reference!E$17,0)</f>
        <v>2208</v>
      </c>
      <c r="M1850" s="35">
        <f>ROUND((Reference!F$16*List!$H1850)+Reference!F$17,0)</f>
        <v>2300</v>
      </c>
      <c r="N1850" s="35">
        <f>ROUND((Reference!G$16*List!$H1850)+Reference!G$17,0)</f>
        <v>2604</v>
      </c>
      <c r="O1850" s="35">
        <f>ROUND((Reference!H$16*List!$H1850)+Reference!H$17,0)</f>
        <v>2703</v>
      </c>
      <c r="P1850" s="35">
        <f>ROUND((Reference!I$16*List!$H1850)+Reference!I$17,0)</f>
        <v>2809</v>
      </c>
      <c r="Q1850" s="35">
        <f>ROUND((Reference!J$16*List!$H1850)+Reference!J$17,0)</f>
        <v>3253</v>
      </c>
      <c r="R1850" s="35">
        <f>ROUND((Reference!K$16*List!$H1850)+Reference!K$17,0)</f>
        <v>3356</v>
      </c>
      <c r="S1850" s="35">
        <f>ROUND((Reference!L$16*List!$H1850)+Reference!L$17,0)</f>
        <v>3621</v>
      </c>
      <c r="T1850" s="35">
        <f>ROUND((Reference!M$16*List!$H1850)+Reference!M$17,0)</f>
        <v>4325</v>
      </c>
      <c r="U1850" s="35">
        <f>ROUND((Reference!N$16*List!$H1850)+Reference!N$17,0)</f>
        <v>17449</v>
      </c>
      <c r="V1850" s="36">
        <f>ROUND((Reference!O$16*List!$H1850)+Reference!O$17,0)</f>
        <v>649</v>
      </c>
      <c r="W1850" s="36">
        <f>ROUND((Reference!P$16*List!$H1850)+Reference!P$17,0)</f>
        <v>914</v>
      </c>
      <c r="X1850" s="36">
        <f>ROUND((Reference!Q$16*List!$H1850)+Reference!Q$17,0)</f>
        <v>457</v>
      </c>
      <c r="Y1850" s="37"/>
      <c r="Z1850" s="4" t="str">
        <f t="shared" si="57"/>
        <v>GUADALUPE, New Mexico</v>
      </c>
      <c r="AA1850" s="50" t="s">
        <v>5334</v>
      </c>
      <c r="AB1850" s="38" t="s">
        <v>54</v>
      </c>
      <c r="AC1850" s="43" t="s">
        <v>5306</v>
      </c>
      <c r="AD1850" s="45"/>
      <c r="AE1850">
        <f t="shared" si="58"/>
        <v>0.8518</v>
      </c>
    </row>
    <row r="1851" spans="1:31" x14ac:dyDescent="0.35">
      <c r="A1851" s="28" t="s">
        <v>5335</v>
      </c>
      <c r="B1851" s="48" t="s">
        <v>5336</v>
      </c>
      <c r="C1851" s="49">
        <v>99932</v>
      </c>
      <c r="D1851" s="30" t="s">
        <v>182</v>
      </c>
      <c r="E1851" s="50" t="s">
        <v>5337</v>
      </c>
      <c r="F1851" s="55" t="s">
        <v>5306</v>
      </c>
      <c r="G1851" s="33" t="s">
        <v>64</v>
      </c>
      <c r="H1851" s="52">
        <v>0.8518</v>
      </c>
      <c r="I1851" s="35">
        <f>ROUND((Reference!B$16*List!$H1851)+Reference!B$17,0)</f>
        <v>999</v>
      </c>
      <c r="J1851" s="35">
        <f>ROUND((Reference!C$16*List!$H1851)+Reference!C$17,0)</f>
        <v>1490</v>
      </c>
      <c r="K1851" s="35">
        <f>ROUND((Reference!D$16*List!$H1851)+Reference!D$17,0)</f>
        <v>1786</v>
      </c>
      <c r="L1851" s="35">
        <f>ROUND((Reference!E$16*List!$H1851)+Reference!E$17,0)</f>
        <v>2208</v>
      </c>
      <c r="M1851" s="35">
        <f>ROUND((Reference!F$16*List!$H1851)+Reference!F$17,0)</f>
        <v>2300</v>
      </c>
      <c r="N1851" s="35">
        <f>ROUND((Reference!G$16*List!$H1851)+Reference!G$17,0)</f>
        <v>2604</v>
      </c>
      <c r="O1851" s="35">
        <f>ROUND((Reference!H$16*List!$H1851)+Reference!H$17,0)</f>
        <v>2703</v>
      </c>
      <c r="P1851" s="35">
        <f>ROUND((Reference!I$16*List!$H1851)+Reference!I$17,0)</f>
        <v>2809</v>
      </c>
      <c r="Q1851" s="35">
        <f>ROUND((Reference!J$16*List!$H1851)+Reference!J$17,0)</f>
        <v>3253</v>
      </c>
      <c r="R1851" s="35">
        <f>ROUND((Reference!K$16*List!$H1851)+Reference!K$17,0)</f>
        <v>3356</v>
      </c>
      <c r="S1851" s="35">
        <f>ROUND((Reference!L$16*List!$H1851)+Reference!L$17,0)</f>
        <v>3621</v>
      </c>
      <c r="T1851" s="35">
        <f>ROUND((Reference!M$16*List!$H1851)+Reference!M$17,0)</f>
        <v>4325</v>
      </c>
      <c r="U1851" s="35">
        <f>ROUND((Reference!N$16*List!$H1851)+Reference!N$17,0)</f>
        <v>17449</v>
      </c>
      <c r="V1851" s="36">
        <f>ROUND((Reference!O$16*List!$H1851)+Reference!O$17,0)</f>
        <v>649</v>
      </c>
      <c r="W1851" s="36">
        <f>ROUND((Reference!P$16*List!$H1851)+Reference!P$17,0)</f>
        <v>914</v>
      </c>
      <c r="X1851" s="36">
        <f>ROUND((Reference!Q$16*List!$H1851)+Reference!Q$17,0)</f>
        <v>457</v>
      </c>
      <c r="Y1851" s="37"/>
      <c r="Z1851" s="4" t="str">
        <f t="shared" si="57"/>
        <v>HARDING, New Mexico</v>
      </c>
      <c r="AA1851" s="50" t="s">
        <v>5337</v>
      </c>
      <c r="AB1851" s="38" t="s">
        <v>54</v>
      </c>
      <c r="AC1851" s="43" t="s">
        <v>5306</v>
      </c>
      <c r="AD1851" s="45"/>
      <c r="AE1851">
        <f t="shared" si="58"/>
        <v>0.8518</v>
      </c>
    </row>
    <row r="1852" spans="1:31" x14ac:dyDescent="0.35">
      <c r="A1852" s="28" t="s">
        <v>5338</v>
      </c>
      <c r="B1852" s="48" t="s">
        <v>5339</v>
      </c>
      <c r="C1852" s="49">
        <v>99932</v>
      </c>
      <c r="D1852" s="30" t="s">
        <v>182</v>
      </c>
      <c r="E1852" s="50" t="s">
        <v>5340</v>
      </c>
      <c r="F1852" s="55" t="s">
        <v>5306</v>
      </c>
      <c r="G1852" s="33" t="s">
        <v>64</v>
      </c>
      <c r="H1852" s="52">
        <v>0.8518</v>
      </c>
      <c r="I1852" s="35">
        <f>ROUND((Reference!B$16*List!$H1852)+Reference!B$17,0)</f>
        <v>999</v>
      </c>
      <c r="J1852" s="35">
        <f>ROUND((Reference!C$16*List!$H1852)+Reference!C$17,0)</f>
        <v>1490</v>
      </c>
      <c r="K1852" s="35">
        <f>ROUND((Reference!D$16*List!$H1852)+Reference!D$17,0)</f>
        <v>1786</v>
      </c>
      <c r="L1852" s="35">
        <f>ROUND((Reference!E$16*List!$H1852)+Reference!E$17,0)</f>
        <v>2208</v>
      </c>
      <c r="M1852" s="35">
        <f>ROUND((Reference!F$16*List!$H1852)+Reference!F$17,0)</f>
        <v>2300</v>
      </c>
      <c r="N1852" s="35">
        <f>ROUND((Reference!G$16*List!$H1852)+Reference!G$17,0)</f>
        <v>2604</v>
      </c>
      <c r="O1852" s="35">
        <f>ROUND((Reference!H$16*List!$H1852)+Reference!H$17,0)</f>
        <v>2703</v>
      </c>
      <c r="P1852" s="35">
        <f>ROUND((Reference!I$16*List!$H1852)+Reference!I$17,0)</f>
        <v>2809</v>
      </c>
      <c r="Q1852" s="35">
        <f>ROUND((Reference!J$16*List!$H1852)+Reference!J$17,0)</f>
        <v>3253</v>
      </c>
      <c r="R1852" s="35">
        <f>ROUND((Reference!K$16*List!$H1852)+Reference!K$17,0)</f>
        <v>3356</v>
      </c>
      <c r="S1852" s="35">
        <f>ROUND((Reference!L$16*List!$H1852)+Reference!L$17,0)</f>
        <v>3621</v>
      </c>
      <c r="T1852" s="35">
        <f>ROUND((Reference!M$16*List!$H1852)+Reference!M$17,0)</f>
        <v>4325</v>
      </c>
      <c r="U1852" s="35">
        <f>ROUND((Reference!N$16*List!$H1852)+Reference!N$17,0)</f>
        <v>17449</v>
      </c>
      <c r="V1852" s="36">
        <f>ROUND((Reference!O$16*List!$H1852)+Reference!O$17,0)</f>
        <v>649</v>
      </c>
      <c r="W1852" s="36">
        <f>ROUND((Reference!P$16*List!$H1852)+Reference!P$17,0)</f>
        <v>914</v>
      </c>
      <c r="X1852" s="36">
        <f>ROUND((Reference!Q$16*List!$H1852)+Reference!Q$17,0)</f>
        <v>457</v>
      </c>
      <c r="Y1852" s="37"/>
      <c r="Z1852" s="4" t="str">
        <f t="shared" si="57"/>
        <v>HIDALGO, New Mexico</v>
      </c>
      <c r="AA1852" s="50" t="s">
        <v>5340</v>
      </c>
      <c r="AB1852" s="38" t="s">
        <v>54</v>
      </c>
      <c r="AC1852" s="43" t="s">
        <v>5306</v>
      </c>
      <c r="AD1852" s="45"/>
      <c r="AE1852">
        <f t="shared" si="58"/>
        <v>0.8518</v>
      </c>
    </row>
    <row r="1853" spans="1:31" x14ac:dyDescent="0.35">
      <c r="A1853" s="28" t="s">
        <v>5341</v>
      </c>
      <c r="B1853" s="48" t="s">
        <v>5342</v>
      </c>
      <c r="C1853" s="49">
        <v>99932</v>
      </c>
      <c r="D1853" s="30" t="s">
        <v>182</v>
      </c>
      <c r="E1853" s="50" t="s">
        <v>5343</v>
      </c>
      <c r="F1853" s="55" t="s">
        <v>5306</v>
      </c>
      <c r="G1853" s="33" t="s">
        <v>64</v>
      </c>
      <c r="H1853" s="52">
        <v>0.8518</v>
      </c>
      <c r="I1853" s="35">
        <f>ROUND((Reference!B$16*List!$H1853)+Reference!B$17,0)</f>
        <v>999</v>
      </c>
      <c r="J1853" s="35">
        <f>ROUND((Reference!C$16*List!$H1853)+Reference!C$17,0)</f>
        <v>1490</v>
      </c>
      <c r="K1853" s="35">
        <f>ROUND((Reference!D$16*List!$H1853)+Reference!D$17,0)</f>
        <v>1786</v>
      </c>
      <c r="L1853" s="35">
        <f>ROUND((Reference!E$16*List!$H1853)+Reference!E$17,0)</f>
        <v>2208</v>
      </c>
      <c r="M1853" s="35">
        <f>ROUND((Reference!F$16*List!$H1853)+Reference!F$17,0)</f>
        <v>2300</v>
      </c>
      <c r="N1853" s="35">
        <f>ROUND((Reference!G$16*List!$H1853)+Reference!G$17,0)</f>
        <v>2604</v>
      </c>
      <c r="O1853" s="35">
        <f>ROUND((Reference!H$16*List!$H1853)+Reference!H$17,0)</f>
        <v>2703</v>
      </c>
      <c r="P1853" s="35">
        <f>ROUND((Reference!I$16*List!$H1853)+Reference!I$17,0)</f>
        <v>2809</v>
      </c>
      <c r="Q1853" s="35">
        <f>ROUND((Reference!J$16*List!$H1853)+Reference!J$17,0)</f>
        <v>3253</v>
      </c>
      <c r="R1853" s="35">
        <f>ROUND((Reference!K$16*List!$H1853)+Reference!K$17,0)</f>
        <v>3356</v>
      </c>
      <c r="S1853" s="35">
        <f>ROUND((Reference!L$16*List!$H1853)+Reference!L$17,0)</f>
        <v>3621</v>
      </c>
      <c r="T1853" s="35">
        <f>ROUND((Reference!M$16*List!$H1853)+Reference!M$17,0)</f>
        <v>4325</v>
      </c>
      <c r="U1853" s="35">
        <f>ROUND((Reference!N$16*List!$H1853)+Reference!N$17,0)</f>
        <v>17449</v>
      </c>
      <c r="V1853" s="36">
        <f>ROUND((Reference!O$16*List!$H1853)+Reference!O$17,0)</f>
        <v>649</v>
      </c>
      <c r="W1853" s="36">
        <f>ROUND((Reference!P$16*List!$H1853)+Reference!P$17,0)</f>
        <v>914</v>
      </c>
      <c r="X1853" s="36">
        <f>ROUND((Reference!Q$16*List!$H1853)+Reference!Q$17,0)</f>
        <v>457</v>
      </c>
      <c r="Y1853" s="37"/>
      <c r="Z1853" s="4" t="str">
        <f t="shared" si="57"/>
        <v>LEA, New Mexico</v>
      </c>
      <c r="AA1853" s="50" t="s">
        <v>5343</v>
      </c>
      <c r="AB1853" s="38" t="s">
        <v>54</v>
      </c>
      <c r="AC1853" s="43" t="s">
        <v>5306</v>
      </c>
      <c r="AD1853" s="45"/>
      <c r="AE1853">
        <f t="shared" si="58"/>
        <v>0.8518</v>
      </c>
    </row>
    <row r="1854" spans="1:31" x14ac:dyDescent="0.35">
      <c r="A1854" s="28" t="s">
        <v>5344</v>
      </c>
      <c r="B1854" s="48" t="s">
        <v>5345</v>
      </c>
      <c r="C1854" s="49">
        <v>99932</v>
      </c>
      <c r="D1854" s="30" t="s">
        <v>182</v>
      </c>
      <c r="E1854" s="50" t="s">
        <v>650</v>
      </c>
      <c r="F1854" s="55" t="s">
        <v>5306</v>
      </c>
      <c r="G1854" s="33" t="s">
        <v>64</v>
      </c>
      <c r="H1854" s="52">
        <v>0.8518</v>
      </c>
      <c r="I1854" s="35">
        <f>ROUND((Reference!B$16*List!$H1854)+Reference!B$17,0)</f>
        <v>999</v>
      </c>
      <c r="J1854" s="35">
        <f>ROUND((Reference!C$16*List!$H1854)+Reference!C$17,0)</f>
        <v>1490</v>
      </c>
      <c r="K1854" s="35">
        <f>ROUND((Reference!D$16*List!$H1854)+Reference!D$17,0)</f>
        <v>1786</v>
      </c>
      <c r="L1854" s="35">
        <f>ROUND((Reference!E$16*List!$H1854)+Reference!E$17,0)</f>
        <v>2208</v>
      </c>
      <c r="M1854" s="35">
        <f>ROUND((Reference!F$16*List!$H1854)+Reference!F$17,0)</f>
        <v>2300</v>
      </c>
      <c r="N1854" s="35">
        <f>ROUND((Reference!G$16*List!$H1854)+Reference!G$17,0)</f>
        <v>2604</v>
      </c>
      <c r="O1854" s="35">
        <f>ROUND((Reference!H$16*List!$H1854)+Reference!H$17,0)</f>
        <v>2703</v>
      </c>
      <c r="P1854" s="35">
        <f>ROUND((Reference!I$16*List!$H1854)+Reference!I$17,0)</f>
        <v>2809</v>
      </c>
      <c r="Q1854" s="35">
        <f>ROUND((Reference!J$16*List!$H1854)+Reference!J$17,0)</f>
        <v>3253</v>
      </c>
      <c r="R1854" s="35">
        <f>ROUND((Reference!K$16*List!$H1854)+Reference!K$17,0)</f>
        <v>3356</v>
      </c>
      <c r="S1854" s="35">
        <f>ROUND((Reference!L$16*List!$H1854)+Reference!L$17,0)</f>
        <v>3621</v>
      </c>
      <c r="T1854" s="35">
        <f>ROUND((Reference!M$16*List!$H1854)+Reference!M$17,0)</f>
        <v>4325</v>
      </c>
      <c r="U1854" s="35">
        <f>ROUND((Reference!N$16*List!$H1854)+Reference!N$17,0)</f>
        <v>17449</v>
      </c>
      <c r="V1854" s="36">
        <f>ROUND((Reference!O$16*List!$H1854)+Reference!O$17,0)</f>
        <v>649</v>
      </c>
      <c r="W1854" s="36">
        <f>ROUND((Reference!P$16*List!$H1854)+Reference!P$17,0)</f>
        <v>914</v>
      </c>
      <c r="X1854" s="36">
        <f>ROUND((Reference!Q$16*List!$H1854)+Reference!Q$17,0)</f>
        <v>457</v>
      </c>
      <c r="Y1854" s="37"/>
      <c r="Z1854" s="4" t="str">
        <f t="shared" si="57"/>
        <v>LINCOLN, New Mexico</v>
      </c>
      <c r="AA1854" s="50" t="s">
        <v>650</v>
      </c>
      <c r="AB1854" s="38" t="s">
        <v>54</v>
      </c>
      <c r="AC1854" s="43" t="s">
        <v>5306</v>
      </c>
      <c r="AD1854" s="45"/>
      <c r="AE1854">
        <f t="shared" si="58"/>
        <v>0.8518</v>
      </c>
    </row>
    <row r="1855" spans="1:31" x14ac:dyDescent="0.35">
      <c r="A1855" s="28" t="s">
        <v>5346</v>
      </c>
      <c r="B1855" s="48" t="s">
        <v>5347</v>
      </c>
      <c r="C1855" s="49">
        <v>99932</v>
      </c>
      <c r="D1855" s="30" t="s">
        <v>182</v>
      </c>
      <c r="E1855" s="50" t="s">
        <v>5348</v>
      </c>
      <c r="F1855" s="55" t="s">
        <v>5306</v>
      </c>
      <c r="G1855" s="33" t="s">
        <v>64</v>
      </c>
      <c r="H1855" s="34">
        <v>0.8518</v>
      </c>
      <c r="I1855" s="35">
        <f>ROUND((Reference!B$16*List!$H1855)+Reference!B$17,0)</f>
        <v>999</v>
      </c>
      <c r="J1855" s="35">
        <f>ROUND((Reference!C$16*List!$H1855)+Reference!C$17,0)</f>
        <v>1490</v>
      </c>
      <c r="K1855" s="35">
        <f>ROUND((Reference!D$16*List!$H1855)+Reference!D$17,0)</f>
        <v>1786</v>
      </c>
      <c r="L1855" s="35">
        <f>ROUND((Reference!E$16*List!$H1855)+Reference!E$17,0)</f>
        <v>2208</v>
      </c>
      <c r="M1855" s="35">
        <f>ROUND((Reference!F$16*List!$H1855)+Reference!F$17,0)</f>
        <v>2300</v>
      </c>
      <c r="N1855" s="35">
        <f>ROUND((Reference!G$16*List!$H1855)+Reference!G$17,0)</f>
        <v>2604</v>
      </c>
      <c r="O1855" s="35">
        <f>ROUND((Reference!H$16*List!$H1855)+Reference!H$17,0)</f>
        <v>2703</v>
      </c>
      <c r="P1855" s="35">
        <f>ROUND((Reference!I$16*List!$H1855)+Reference!I$17,0)</f>
        <v>2809</v>
      </c>
      <c r="Q1855" s="35">
        <f>ROUND((Reference!J$16*List!$H1855)+Reference!J$17,0)</f>
        <v>3253</v>
      </c>
      <c r="R1855" s="35">
        <f>ROUND((Reference!K$16*List!$H1855)+Reference!K$17,0)</f>
        <v>3356</v>
      </c>
      <c r="S1855" s="35">
        <f>ROUND((Reference!L$16*List!$H1855)+Reference!L$17,0)</f>
        <v>3621</v>
      </c>
      <c r="T1855" s="35">
        <f>ROUND((Reference!M$16*List!$H1855)+Reference!M$17,0)</f>
        <v>4325</v>
      </c>
      <c r="U1855" s="35">
        <f>ROUND((Reference!N$16*List!$H1855)+Reference!N$17,0)</f>
        <v>17449</v>
      </c>
      <c r="V1855" s="36">
        <f>ROUND((Reference!O$16*List!$H1855)+Reference!O$17,0)</f>
        <v>649</v>
      </c>
      <c r="W1855" s="36">
        <f>ROUND((Reference!P$16*List!$H1855)+Reference!P$17,0)</f>
        <v>914</v>
      </c>
      <c r="X1855" s="36">
        <f>ROUND((Reference!Q$16*List!$H1855)+Reference!Q$17,0)</f>
        <v>457</v>
      </c>
      <c r="Y1855" s="37"/>
      <c r="Z1855" s="4" t="str">
        <f t="shared" si="57"/>
        <v>LOS ALAMOS, New Mexico</v>
      </c>
      <c r="AA1855" s="38" t="s">
        <v>5348</v>
      </c>
      <c r="AB1855" s="38" t="s">
        <v>54</v>
      </c>
      <c r="AC1855" s="32" t="s">
        <v>5306</v>
      </c>
      <c r="AD1855" s="39"/>
      <c r="AE1855">
        <f t="shared" si="58"/>
        <v>0.8518</v>
      </c>
    </row>
    <row r="1856" spans="1:31" x14ac:dyDescent="0.35">
      <c r="A1856" s="28" t="s">
        <v>5349</v>
      </c>
      <c r="B1856" s="48" t="s">
        <v>5350</v>
      </c>
      <c r="C1856" s="51">
        <v>99932</v>
      </c>
      <c r="D1856" s="30" t="s">
        <v>182</v>
      </c>
      <c r="E1856" s="38" t="s">
        <v>5351</v>
      </c>
      <c r="F1856" s="55" t="s">
        <v>5306</v>
      </c>
      <c r="G1856" s="33" t="s">
        <v>64</v>
      </c>
      <c r="H1856" s="52">
        <v>0.8518</v>
      </c>
      <c r="I1856" s="35">
        <f>ROUND((Reference!B$16*List!$H1856)+Reference!B$17,0)</f>
        <v>999</v>
      </c>
      <c r="J1856" s="35">
        <f>ROUND((Reference!C$16*List!$H1856)+Reference!C$17,0)</f>
        <v>1490</v>
      </c>
      <c r="K1856" s="35">
        <f>ROUND((Reference!D$16*List!$H1856)+Reference!D$17,0)</f>
        <v>1786</v>
      </c>
      <c r="L1856" s="35">
        <f>ROUND((Reference!E$16*List!$H1856)+Reference!E$17,0)</f>
        <v>2208</v>
      </c>
      <c r="M1856" s="35">
        <f>ROUND((Reference!F$16*List!$H1856)+Reference!F$17,0)</f>
        <v>2300</v>
      </c>
      <c r="N1856" s="35">
        <f>ROUND((Reference!G$16*List!$H1856)+Reference!G$17,0)</f>
        <v>2604</v>
      </c>
      <c r="O1856" s="35">
        <f>ROUND((Reference!H$16*List!$H1856)+Reference!H$17,0)</f>
        <v>2703</v>
      </c>
      <c r="P1856" s="35">
        <f>ROUND((Reference!I$16*List!$H1856)+Reference!I$17,0)</f>
        <v>2809</v>
      </c>
      <c r="Q1856" s="35">
        <f>ROUND((Reference!J$16*List!$H1856)+Reference!J$17,0)</f>
        <v>3253</v>
      </c>
      <c r="R1856" s="35">
        <f>ROUND((Reference!K$16*List!$H1856)+Reference!K$17,0)</f>
        <v>3356</v>
      </c>
      <c r="S1856" s="35">
        <f>ROUND((Reference!L$16*List!$H1856)+Reference!L$17,0)</f>
        <v>3621</v>
      </c>
      <c r="T1856" s="35">
        <f>ROUND((Reference!M$16*List!$H1856)+Reference!M$17,0)</f>
        <v>4325</v>
      </c>
      <c r="U1856" s="35">
        <f>ROUND((Reference!N$16*List!$H1856)+Reference!N$17,0)</f>
        <v>17449</v>
      </c>
      <c r="V1856" s="36">
        <f>ROUND((Reference!O$16*List!$H1856)+Reference!O$17,0)</f>
        <v>649</v>
      </c>
      <c r="W1856" s="36">
        <f>ROUND((Reference!P$16*List!$H1856)+Reference!P$17,0)</f>
        <v>914</v>
      </c>
      <c r="X1856" s="36">
        <f>ROUND((Reference!Q$16*List!$H1856)+Reference!Q$17,0)</f>
        <v>457</v>
      </c>
      <c r="Y1856" s="37"/>
      <c r="Z1856" s="4" t="str">
        <f t="shared" si="57"/>
        <v>LUNA, New Mexico</v>
      </c>
      <c r="AA1856" s="50" t="s">
        <v>5351</v>
      </c>
      <c r="AB1856" s="38" t="s">
        <v>54</v>
      </c>
      <c r="AC1856" s="43" t="s">
        <v>5306</v>
      </c>
      <c r="AD1856" s="45"/>
      <c r="AE1856">
        <f t="shared" si="58"/>
        <v>0.8518</v>
      </c>
    </row>
    <row r="1857" spans="1:31" x14ac:dyDescent="0.35">
      <c r="A1857" s="28" t="s">
        <v>5352</v>
      </c>
      <c r="B1857" s="48" t="s">
        <v>5353</v>
      </c>
      <c r="C1857" s="51">
        <v>99932</v>
      </c>
      <c r="D1857" s="30" t="s">
        <v>182</v>
      </c>
      <c r="E1857" s="38" t="s">
        <v>5354</v>
      </c>
      <c r="F1857" s="55" t="s">
        <v>5306</v>
      </c>
      <c r="G1857" s="33" t="s">
        <v>64</v>
      </c>
      <c r="H1857" s="34">
        <v>0.8518</v>
      </c>
      <c r="I1857" s="35">
        <f>ROUND((Reference!B$16*List!$H1857)+Reference!B$17,0)</f>
        <v>999</v>
      </c>
      <c r="J1857" s="35">
        <f>ROUND((Reference!C$16*List!$H1857)+Reference!C$17,0)</f>
        <v>1490</v>
      </c>
      <c r="K1857" s="35">
        <f>ROUND((Reference!D$16*List!$H1857)+Reference!D$17,0)</f>
        <v>1786</v>
      </c>
      <c r="L1857" s="35">
        <f>ROUND((Reference!E$16*List!$H1857)+Reference!E$17,0)</f>
        <v>2208</v>
      </c>
      <c r="M1857" s="35">
        <f>ROUND((Reference!F$16*List!$H1857)+Reference!F$17,0)</f>
        <v>2300</v>
      </c>
      <c r="N1857" s="35">
        <f>ROUND((Reference!G$16*List!$H1857)+Reference!G$17,0)</f>
        <v>2604</v>
      </c>
      <c r="O1857" s="35">
        <f>ROUND((Reference!H$16*List!$H1857)+Reference!H$17,0)</f>
        <v>2703</v>
      </c>
      <c r="P1857" s="35">
        <f>ROUND((Reference!I$16*List!$H1857)+Reference!I$17,0)</f>
        <v>2809</v>
      </c>
      <c r="Q1857" s="35">
        <f>ROUND((Reference!J$16*List!$H1857)+Reference!J$17,0)</f>
        <v>3253</v>
      </c>
      <c r="R1857" s="35">
        <f>ROUND((Reference!K$16*List!$H1857)+Reference!K$17,0)</f>
        <v>3356</v>
      </c>
      <c r="S1857" s="35">
        <f>ROUND((Reference!L$16*List!$H1857)+Reference!L$17,0)</f>
        <v>3621</v>
      </c>
      <c r="T1857" s="35">
        <f>ROUND((Reference!M$16*List!$H1857)+Reference!M$17,0)</f>
        <v>4325</v>
      </c>
      <c r="U1857" s="35">
        <f>ROUND((Reference!N$16*List!$H1857)+Reference!N$17,0)</f>
        <v>17449</v>
      </c>
      <c r="V1857" s="36">
        <f>ROUND((Reference!O$16*List!$H1857)+Reference!O$17,0)</f>
        <v>649</v>
      </c>
      <c r="W1857" s="36">
        <f>ROUND((Reference!P$16*List!$H1857)+Reference!P$17,0)</f>
        <v>914</v>
      </c>
      <c r="X1857" s="36">
        <f>ROUND((Reference!Q$16*List!$H1857)+Reference!Q$17,0)</f>
        <v>457</v>
      </c>
      <c r="Y1857" s="37"/>
      <c r="Z1857" s="4" t="str">
        <f t="shared" si="57"/>
        <v>MCKINLEY, New Mexico</v>
      </c>
      <c r="AA1857" s="38" t="s">
        <v>5354</v>
      </c>
      <c r="AB1857" s="38" t="s">
        <v>54</v>
      </c>
      <c r="AC1857" s="32" t="s">
        <v>5306</v>
      </c>
      <c r="AD1857" s="39"/>
      <c r="AE1857">
        <f t="shared" si="58"/>
        <v>0.8518</v>
      </c>
    </row>
    <row r="1858" spans="1:31" x14ac:dyDescent="0.35">
      <c r="A1858" s="28" t="s">
        <v>5355</v>
      </c>
      <c r="B1858" s="48" t="s">
        <v>5356</v>
      </c>
      <c r="C1858" s="49">
        <v>99932</v>
      </c>
      <c r="D1858" s="30" t="s">
        <v>182</v>
      </c>
      <c r="E1858" s="50" t="s">
        <v>5357</v>
      </c>
      <c r="F1858" s="55" t="s">
        <v>5306</v>
      </c>
      <c r="G1858" s="33" t="s">
        <v>64</v>
      </c>
      <c r="H1858" s="34">
        <v>0.8518</v>
      </c>
      <c r="I1858" s="35">
        <f>ROUND((Reference!B$16*List!$H1858)+Reference!B$17,0)</f>
        <v>999</v>
      </c>
      <c r="J1858" s="35">
        <f>ROUND((Reference!C$16*List!$H1858)+Reference!C$17,0)</f>
        <v>1490</v>
      </c>
      <c r="K1858" s="35">
        <f>ROUND((Reference!D$16*List!$H1858)+Reference!D$17,0)</f>
        <v>1786</v>
      </c>
      <c r="L1858" s="35">
        <f>ROUND((Reference!E$16*List!$H1858)+Reference!E$17,0)</f>
        <v>2208</v>
      </c>
      <c r="M1858" s="35">
        <f>ROUND((Reference!F$16*List!$H1858)+Reference!F$17,0)</f>
        <v>2300</v>
      </c>
      <c r="N1858" s="35">
        <f>ROUND((Reference!G$16*List!$H1858)+Reference!G$17,0)</f>
        <v>2604</v>
      </c>
      <c r="O1858" s="35">
        <f>ROUND((Reference!H$16*List!$H1858)+Reference!H$17,0)</f>
        <v>2703</v>
      </c>
      <c r="P1858" s="35">
        <f>ROUND((Reference!I$16*List!$H1858)+Reference!I$17,0)</f>
        <v>2809</v>
      </c>
      <c r="Q1858" s="35">
        <f>ROUND((Reference!J$16*List!$H1858)+Reference!J$17,0)</f>
        <v>3253</v>
      </c>
      <c r="R1858" s="35">
        <f>ROUND((Reference!K$16*List!$H1858)+Reference!K$17,0)</f>
        <v>3356</v>
      </c>
      <c r="S1858" s="35">
        <f>ROUND((Reference!L$16*List!$H1858)+Reference!L$17,0)</f>
        <v>3621</v>
      </c>
      <c r="T1858" s="35">
        <f>ROUND((Reference!M$16*List!$H1858)+Reference!M$17,0)</f>
        <v>4325</v>
      </c>
      <c r="U1858" s="35">
        <f>ROUND((Reference!N$16*List!$H1858)+Reference!N$17,0)</f>
        <v>17449</v>
      </c>
      <c r="V1858" s="36">
        <f>ROUND((Reference!O$16*List!$H1858)+Reference!O$17,0)</f>
        <v>649</v>
      </c>
      <c r="W1858" s="36">
        <f>ROUND((Reference!P$16*List!$H1858)+Reference!P$17,0)</f>
        <v>914</v>
      </c>
      <c r="X1858" s="36">
        <f>ROUND((Reference!Q$16*List!$H1858)+Reference!Q$17,0)</f>
        <v>457</v>
      </c>
      <c r="Y1858" s="37"/>
      <c r="Z1858" s="4" t="str">
        <f t="shared" si="57"/>
        <v>MORA, New Mexico</v>
      </c>
      <c r="AA1858" s="38" t="s">
        <v>5357</v>
      </c>
      <c r="AB1858" s="38" t="s">
        <v>54</v>
      </c>
      <c r="AC1858" s="32" t="s">
        <v>5306</v>
      </c>
      <c r="AD1858" s="39"/>
      <c r="AE1858">
        <f t="shared" si="58"/>
        <v>0.8518</v>
      </c>
    </row>
    <row r="1859" spans="1:31" x14ac:dyDescent="0.35">
      <c r="A1859" s="28" t="s">
        <v>5358</v>
      </c>
      <c r="B1859" s="48" t="s">
        <v>5359</v>
      </c>
      <c r="C1859" s="49">
        <v>99932</v>
      </c>
      <c r="D1859" s="30" t="s">
        <v>182</v>
      </c>
      <c r="E1859" s="50" t="s">
        <v>1207</v>
      </c>
      <c r="F1859" s="55" t="s">
        <v>5306</v>
      </c>
      <c r="G1859" s="33" t="s">
        <v>64</v>
      </c>
      <c r="H1859" s="52">
        <v>0.8518</v>
      </c>
      <c r="I1859" s="35">
        <f>ROUND((Reference!B$16*List!$H1859)+Reference!B$17,0)</f>
        <v>999</v>
      </c>
      <c r="J1859" s="35">
        <f>ROUND((Reference!C$16*List!$H1859)+Reference!C$17,0)</f>
        <v>1490</v>
      </c>
      <c r="K1859" s="35">
        <f>ROUND((Reference!D$16*List!$H1859)+Reference!D$17,0)</f>
        <v>1786</v>
      </c>
      <c r="L1859" s="35">
        <f>ROUND((Reference!E$16*List!$H1859)+Reference!E$17,0)</f>
        <v>2208</v>
      </c>
      <c r="M1859" s="35">
        <f>ROUND((Reference!F$16*List!$H1859)+Reference!F$17,0)</f>
        <v>2300</v>
      </c>
      <c r="N1859" s="35">
        <f>ROUND((Reference!G$16*List!$H1859)+Reference!G$17,0)</f>
        <v>2604</v>
      </c>
      <c r="O1859" s="35">
        <f>ROUND((Reference!H$16*List!$H1859)+Reference!H$17,0)</f>
        <v>2703</v>
      </c>
      <c r="P1859" s="35">
        <f>ROUND((Reference!I$16*List!$H1859)+Reference!I$17,0)</f>
        <v>2809</v>
      </c>
      <c r="Q1859" s="35">
        <f>ROUND((Reference!J$16*List!$H1859)+Reference!J$17,0)</f>
        <v>3253</v>
      </c>
      <c r="R1859" s="35">
        <f>ROUND((Reference!K$16*List!$H1859)+Reference!K$17,0)</f>
        <v>3356</v>
      </c>
      <c r="S1859" s="35">
        <f>ROUND((Reference!L$16*List!$H1859)+Reference!L$17,0)</f>
        <v>3621</v>
      </c>
      <c r="T1859" s="35">
        <f>ROUND((Reference!M$16*List!$H1859)+Reference!M$17,0)</f>
        <v>4325</v>
      </c>
      <c r="U1859" s="35">
        <f>ROUND((Reference!N$16*List!$H1859)+Reference!N$17,0)</f>
        <v>17449</v>
      </c>
      <c r="V1859" s="36">
        <f>ROUND((Reference!O$16*List!$H1859)+Reference!O$17,0)</f>
        <v>649</v>
      </c>
      <c r="W1859" s="36">
        <f>ROUND((Reference!P$16*List!$H1859)+Reference!P$17,0)</f>
        <v>914</v>
      </c>
      <c r="X1859" s="36">
        <f>ROUND((Reference!Q$16*List!$H1859)+Reference!Q$17,0)</f>
        <v>457</v>
      </c>
      <c r="Y1859" s="37"/>
      <c r="Z1859" s="4" t="str">
        <f t="shared" si="57"/>
        <v>OTERO, New Mexico</v>
      </c>
      <c r="AA1859" s="50" t="s">
        <v>1207</v>
      </c>
      <c r="AB1859" s="38" t="s">
        <v>54</v>
      </c>
      <c r="AC1859" s="43" t="s">
        <v>5306</v>
      </c>
      <c r="AD1859" s="45"/>
      <c r="AE1859">
        <f t="shared" si="58"/>
        <v>0.8518</v>
      </c>
    </row>
    <row r="1860" spans="1:31" x14ac:dyDescent="0.35">
      <c r="A1860" s="28" t="s">
        <v>5360</v>
      </c>
      <c r="B1860" s="48" t="s">
        <v>5361</v>
      </c>
      <c r="C1860" s="49">
        <v>99932</v>
      </c>
      <c r="D1860" s="30" t="s">
        <v>182</v>
      </c>
      <c r="E1860" s="50" t="s">
        <v>5362</v>
      </c>
      <c r="F1860" s="55" t="s">
        <v>5306</v>
      </c>
      <c r="G1860" s="33" t="s">
        <v>64</v>
      </c>
      <c r="H1860" s="52">
        <v>0.8518</v>
      </c>
      <c r="I1860" s="35">
        <f>ROUND((Reference!B$16*List!$H1860)+Reference!B$17,0)</f>
        <v>999</v>
      </c>
      <c r="J1860" s="35">
        <f>ROUND((Reference!C$16*List!$H1860)+Reference!C$17,0)</f>
        <v>1490</v>
      </c>
      <c r="K1860" s="35">
        <f>ROUND((Reference!D$16*List!$H1860)+Reference!D$17,0)</f>
        <v>1786</v>
      </c>
      <c r="L1860" s="35">
        <f>ROUND((Reference!E$16*List!$H1860)+Reference!E$17,0)</f>
        <v>2208</v>
      </c>
      <c r="M1860" s="35">
        <f>ROUND((Reference!F$16*List!$H1860)+Reference!F$17,0)</f>
        <v>2300</v>
      </c>
      <c r="N1860" s="35">
        <f>ROUND((Reference!G$16*List!$H1860)+Reference!G$17,0)</f>
        <v>2604</v>
      </c>
      <c r="O1860" s="35">
        <f>ROUND((Reference!H$16*List!$H1860)+Reference!H$17,0)</f>
        <v>2703</v>
      </c>
      <c r="P1860" s="35">
        <f>ROUND((Reference!I$16*List!$H1860)+Reference!I$17,0)</f>
        <v>2809</v>
      </c>
      <c r="Q1860" s="35">
        <f>ROUND((Reference!J$16*List!$H1860)+Reference!J$17,0)</f>
        <v>3253</v>
      </c>
      <c r="R1860" s="35">
        <f>ROUND((Reference!K$16*List!$H1860)+Reference!K$17,0)</f>
        <v>3356</v>
      </c>
      <c r="S1860" s="35">
        <f>ROUND((Reference!L$16*List!$H1860)+Reference!L$17,0)</f>
        <v>3621</v>
      </c>
      <c r="T1860" s="35">
        <f>ROUND((Reference!M$16*List!$H1860)+Reference!M$17,0)</f>
        <v>4325</v>
      </c>
      <c r="U1860" s="35">
        <f>ROUND((Reference!N$16*List!$H1860)+Reference!N$17,0)</f>
        <v>17449</v>
      </c>
      <c r="V1860" s="36">
        <f>ROUND((Reference!O$16*List!$H1860)+Reference!O$17,0)</f>
        <v>649</v>
      </c>
      <c r="W1860" s="36">
        <f>ROUND((Reference!P$16*List!$H1860)+Reference!P$17,0)</f>
        <v>914</v>
      </c>
      <c r="X1860" s="36">
        <f>ROUND((Reference!Q$16*List!$H1860)+Reference!Q$17,0)</f>
        <v>457</v>
      </c>
      <c r="Y1860" s="37"/>
      <c r="Z1860" s="4" t="str">
        <f t="shared" si="57"/>
        <v>QUAY, New Mexico</v>
      </c>
      <c r="AA1860" s="50" t="s">
        <v>5362</v>
      </c>
      <c r="AB1860" s="38" t="s">
        <v>54</v>
      </c>
      <c r="AC1860" s="43" t="s">
        <v>5306</v>
      </c>
      <c r="AD1860" s="45"/>
      <c r="AE1860">
        <f t="shared" si="58"/>
        <v>0.8518</v>
      </c>
    </row>
    <row r="1861" spans="1:31" x14ac:dyDescent="0.35">
      <c r="A1861" s="28" t="s">
        <v>5363</v>
      </c>
      <c r="B1861" s="48" t="s">
        <v>5364</v>
      </c>
      <c r="C1861" s="49">
        <v>99932</v>
      </c>
      <c r="D1861" s="30" t="s">
        <v>182</v>
      </c>
      <c r="E1861" s="50" t="s">
        <v>5365</v>
      </c>
      <c r="F1861" s="55" t="s">
        <v>5306</v>
      </c>
      <c r="G1861" s="33" t="s">
        <v>64</v>
      </c>
      <c r="H1861" s="52">
        <v>0.8518</v>
      </c>
      <c r="I1861" s="35">
        <f>ROUND((Reference!B$16*List!$H1861)+Reference!B$17,0)</f>
        <v>999</v>
      </c>
      <c r="J1861" s="35">
        <f>ROUND((Reference!C$16*List!$H1861)+Reference!C$17,0)</f>
        <v>1490</v>
      </c>
      <c r="K1861" s="35">
        <f>ROUND((Reference!D$16*List!$H1861)+Reference!D$17,0)</f>
        <v>1786</v>
      </c>
      <c r="L1861" s="35">
        <f>ROUND((Reference!E$16*List!$H1861)+Reference!E$17,0)</f>
        <v>2208</v>
      </c>
      <c r="M1861" s="35">
        <f>ROUND((Reference!F$16*List!$H1861)+Reference!F$17,0)</f>
        <v>2300</v>
      </c>
      <c r="N1861" s="35">
        <f>ROUND((Reference!G$16*List!$H1861)+Reference!G$17,0)</f>
        <v>2604</v>
      </c>
      <c r="O1861" s="35">
        <f>ROUND((Reference!H$16*List!$H1861)+Reference!H$17,0)</f>
        <v>2703</v>
      </c>
      <c r="P1861" s="35">
        <f>ROUND((Reference!I$16*List!$H1861)+Reference!I$17,0)</f>
        <v>2809</v>
      </c>
      <c r="Q1861" s="35">
        <f>ROUND((Reference!J$16*List!$H1861)+Reference!J$17,0)</f>
        <v>3253</v>
      </c>
      <c r="R1861" s="35">
        <f>ROUND((Reference!K$16*List!$H1861)+Reference!K$17,0)</f>
        <v>3356</v>
      </c>
      <c r="S1861" s="35">
        <f>ROUND((Reference!L$16*List!$H1861)+Reference!L$17,0)</f>
        <v>3621</v>
      </c>
      <c r="T1861" s="35">
        <f>ROUND((Reference!M$16*List!$H1861)+Reference!M$17,0)</f>
        <v>4325</v>
      </c>
      <c r="U1861" s="35">
        <f>ROUND((Reference!N$16*List!$H1861)+Reference!N$17,0)</f>
        <v>17449</v>
      </c>
      <c r="V1861" s="36">
        <f>ROUND((Reference!O$16*List!$H1861)+Reference!O$17,0)</f>
        <v>649</v>
      </c>
      <c r="W1861" s="36">
        <f>ROUND((Reference!P$16*List!$H1861)+Reference!P$17,0)</f>
        <v>914</v>
      </c>
      <c r="X1861" s="36">
        <f>ROUND((Reference!Q$16*List!$H1861)+Reference!Q$17,0)</f>
        <v>457</v>
      </c>
      <c r="Y1861" s="37"/>
      <c r="Z1861" s="4" t="str">
        <f t="shared" si="57"/>
        <v>RIO ARRIBA, New Mexico</v>
      </c>
      <c r="AA1861" s="50" t="s">
        <v>5365</v>
      </c>
      <c r="AB1861" s="38" t="s">
        <v>54</v>
      </c>
      <c r="AC1861" s="43" t="s">
        <v>5306</v>
      </c>
      <c r="AD1861" s="45"/>
      <c r="AE1861">
        <f t="shared" si="58"/>
        <v>0.8518</v>
      </c>
    </row>
    <row r="1862" spans="1:31" x14ac:dyDescent="0.35">
      <c r="A1862" s="28" t="s">
        <v>5366</v>
      </c>
      <c r="B1862" s="48" t="s">
        <v>5367</v>
      </c>
      <c r="C1862" s="49">
        <v>99932</v>
      </c>
      <c r="D1862" s="30" t="s">
        <v>182</v>
      </c>
      <c r="E1862" s="50" t="s">
        <v>4899</v>
      </c>
      <c r="F1862" s="55" t="s">
        <v>5306</v>
      </c>
      <c r="G1862" s="33" t="s">
        <v>64</v>
      </c>
      <c r="H1862" s="34">
        <v>0.8518</v>
      </c>
      <c r="I1862" s="35">
        <f>ROUND((Reference!B$16*List!$H1862)+Reference!B$17,0)</f>
        <v>999</v>
      </c>
      <c r="J1862" s="35">
        <f>ROUND((Reference!C$16*List!$H1862)+Reference!C$17,0)</f>
        <v>1490</v>
      </c>
      <c r="K1862" s="35">
        <f>ROUND((Reference!D$16*List!$H1862)+Reference!D$17,0)</f>
        <v>1786</v>
      </c>
      <c r="L1862" s="35">
        <f>ROUND((Reference!E$16*List!$H1862)+Reference!E$17,0)</f>
        <v>2208</v>
      </c>
      <c r="M1862" s="35">
        <f>ROUND((Reference!F$16*List!$H1862)+Reference!F$17,0)</f>
        <v>2300</v>
      </c>
      <c r="N1862" s="35">
        <f>ROUND((Reference!G$16*List!$H1862)+Reference!G$17,0)</f>
        <v>2604</v>
      </c>
      <c r="O1862" s="35">
        <f>ROUND((Reference!H$16*List!$H1862)+Reference!H$17,0)</f>
        <v>2703</v>
      </c>
      <c r="P1862" s="35">
        <f>ROUND((Reference!I$16*List!$H1862)+Reference!I$17,0)</f>
        <v>2809</v>
      </c>
      <c r="Q1862" s="35">
        <f>ROUND((Reference!J$16*List!$H1862)+Reference!J$17,0)</f>
        <v>3253</v>
      </c>
      <c r="R1862" s="35">
        <f>ROUND((Reference!K$16*List!$H1862)+Reference!K$17,0)</f>
        <v>3356</v>
      </c>
      <c r="S1862" s="35">
        <f>ROUND((Reference!L$16*List!$H1862)+Reference!L$17,0)</f>
        <v>3621</v>
      </c>
      <c r="T1862" s="35">
        <f>ROUND((Reference!M$16*List!$H1862)+Reference!M$17,0)</f>
        <v>4325</v>
      </c>
      <c r="U1862" s="35">
        <f>ROUND((Reference!N$16*List!$H1862)+Reference!N$17,0)</f>
        <v>17449</v>
      </c>
      <c r="V1862" s="36">
        <f>ROUND((Reference!O$16*List!$H1862)+Reference!O$17,0)</f>
        <v>649</v>
      </c>
      <c r="W1862" s="36">
        <f>ROUND((Reference!P$16*List!$H1862)+Reference!P$17,0)</f>
        <v>914</v>
      </c>
      <c r="X1862" s="36">
        <f>ROUND((Reference!Q$16*List!$H1862)+Reference!Q$17,0)</f>
        <v>457</v>
      </c>
      <c r="Y1862" s="37"/>
      <c r="Z1862" s="4" t="str">
        <f t="shared" si="57"/>
        <v>ROOSEVELT, New Mexico</v>
      </c>
      <c r="AA1862" s="38" t="s">
        <v>4899</v>
      </c>
      <c r="AB1862" s="38" t="s">
        <v>54</v>
      </c>
      <c r="AC1862" s="32" t="s">
        <v>5306</v>
      </c>
      <c r="AD1862" s="39"/>
      <c r="AE1862">
        <f t="shared" si="58"/>
        <v>0.8518</v>
      </c>
    </row>
    <row r="1863" spans="1:31" x14ac:dyDescent="0.35">
      <c r="A1863" s="28" t="s">
        <v>5368</v>
      </c>
      <c r="B1863" s="48" t="s">
        <v>5369</v>
      </c>
      <c r="C1863" s="49">
        <v>10740</v>
      </c>
      <c r="D1863" s="30" t="s">
        <v>304</v>
      </c>
      <c r="E1863" s="50" t="s">
        <v>5370</v>
      </c>
      <c r="F1863" s="54" t="s">
        <v>5306</v>
      </c>
      <c r="G1863" s="33" t="s">
        <v>53</v>
      </c>
      <c r="H1863" s="52">
        <v>0.90140000000000009</v>
      </c>
      <c r="I1863" s="35">
        <f>ROUND((Reference!B$16*List!$H1863)+Reference!B$17,0)</f>
        <v>1042</v>
      </c>
      <c r="J1863" s="35">
        <f>ROUND((Reference!C$16*List!$H1863)+Reference!C$17,0)</f>
        <v>1554</v>
      </c>
      <c r="K1863" s="35">
        <f>ROUND((Reference!D$16*List!$H1863)+Reference!D$17,0)</f>
        <v>1862</v>
      </c>
      <c r="L1863" s="35">
        <f>ROUND((Reference!E$16*List!$H1863)+Reference!E$17,0)</f>
        <v>2301</v>
      </c>
      <c r="M1863" s="35">
        <f>ROUND((Reference!F$16*List!$H1863)+Reference!F$17,0)</f>
        <v>2398</v>
      </c>
      <c r="N1863" s="35">
        <f>ROUND((Reference!G$16*List!$H1863)+Reference!G$17,0)</f>
        <v>2714</v>
      </c>
      <c r="O1863" s="35">
        <f>ROUND((Reference!H$16*List!$H1863)+Reference!H$17,0)</f>
        <v>2818</v>
      </c>
      <c r="P1863" s="35">
        <f>ROUND((Reference!I$16*List!$H1863)+Reference!I$17,0)</f>
        <v>2929</v>
      </c>
      <c r="Q1863" s="35">
        <f>ROUND((Reference!J$16*List!$H1863)+Reference!J$17,0)</f>
        <v>3391</v>
      </c>
      <c r="R1863" s="35">
        <f>ROUND((Reference!K$16*List!$H1863)+Reference!K$17,0)</f>
        <v>3499</v>
      </c>
      <c r="S1863" s="35">
        <f>ROUND((Reference!L$16*List!$H1863)+Reference!L$17,0)</f>
        <v>3775</v>
      </c>
      <c r="T1863" s="35">
        <f>ROUND((Reference!M$16*List!$H1863)+Reference!M$17,0)</f>
        <v>4509</v>
      </c>
      <c r="U1863" s="35">
        <f>ROUND((Reference!N$16*List!$H1863)+Reference!N$17,0)</f>
        <v>18192</v>
      </c>
      <c r="V1863" s="36">
        <f>ROUND((Reference!O$16*List!$H1863)+Reference!O$17,0)</f>
        <v>676</v>
      </c>
      <c r="W1863" s="36">
        <f>ROUND((Reference!P$16*List!$H1863)+Reference!P$17,0)</f>
        <v>953</v>
      </c>
      <c r="X1863" s="36">
        <f>ROUND((Reference!Q$16*List!$H1863)+Reference!Q$17,0)</f>
        <v>476</v>
      </c>
      <c r="Y1863" s="37"/>
      <c r="Z1863" s="4" t="str">
        <f t="shared" si="57"/>
        <v>SANDOVAL, New Mexico</v>
      </c>
      <c r="AA1863" s="50" t="s">
        <v>5370</v>
      </c>
      <c r="AB1863" s="38" t="s">
        <v>54</v>
      </c>
      <c r="AC1863" s="43" t="s">
        <v>5306</v>
      </c>
      <c r="AD1863" s="45"/>
      <c r="AE1863">
        <f t="shared" si="58"/>
        <v>0.90140000000000009</v>
      </c>
    </row>
    <row r="1864" spans="1:31" x14ac:dyDescent="0.35">
      <c r="A1864" s="28" t="s">
        <v>5371</v>
      </c>
      <c r="B1864" s="48" t="s">
        <v>5372</v>
      </c>
      <c r="C1864" s="51">
        <v>22140</v>
      </c>
      <c r="D1864" s="30" t="s">
        <v>729</v>
      </c>
      <c r="E1864" s="38" t="s">
        <v>1248</v>
      </c>
      <c r="F1864" s="54" t="s">
        <v>5306</v>
      </c>
      <c r="G1864" s="33" t="s">
        <v>53</v>
      </c>
      <c r="H1864" s="34">
        <v>0.92649999999999999</v>
      </c>
      <c r="I1864" s="35">
        <f>ROUND((Reference!B$16*List!$H1864)+Reference!B$17,0)</f>
        <v>1063</v>
      </c>
      <c r="J1864" s="35">
        <f>ROUND((Reference!C$16*List!$H1864)+Reference!C$17,0)</f>
        <v>1586</v>
      </c>
      <c r="K1864" s="35">
        <f>ROUND((Reference!D$16*List!$H1864)+Reference!D$17,0)</f>
        <v>1900</v>
      </c>
      <c r="L1864" s="35">
        <f>ROUND((Reference!E$16*List!$H1864)+Reference!E$17,0)</f>
        <v>2349</v>
      </c>
      <c r="M1864" s="35">
        <f>ROUND((Reference!F$16*List!$H1864)+Reference!F$17,0)</f>
        <v>2447</v>
      </c>
      <c r="N1864" s="35">
        <f>ROUND((Reference!G$16*List!$H1864)+Reference!G$17,0)</f>
        <v>2770</v>
      </c>
      <c r="O1864" s="35">
        <f>ROUND((Reference!H$16*List!$H1864)+Reference!H$17,0)</f>
        <v>2876</v>
      </c>
      <c r="P1864" s="35">
        <f>ROUND((Reference!I$16*List!$H1864)+Reference!I$17,0)</f>
        <v>2989</v>
      </c>
      <c r="Q1864" s="35">
        <f>ROUND((Reference!J$16*List!$H1864)+Reference!J$17,0)</f>
        <v>3461</v>
      </c>
      <c r="R1864" s="35">
        <f>ROUND((Reference!K$16*List!$H1864)+Reference!K$17,0)</f>
        <v>3571</v>
      </c>
      <c r="S1864" s="35">
        <f>ROUND((Reference!L$16*List!$H1864)+Reference!L$17,0)</f>
        <v>3853</v>
      </c>
      <c r="T1864" s="35">
        <f>ROUND((Reference!M$16*List!$H1864)+Reference!M$17,0)</f>
        <v>4602</v>
      </c>
      <c r="U1864" s="35">
        <f>ROUND((Reference!N$16*List!$H1864)+Reference!N$17,0)</f>
        <v>18567</v>
      </c>
      <c r="V1864" s="36">
        <f>ROUND((Reference!O$16*List!$H1864)+Reference!O$17,0)</f>
        <v>690</v>
      </c>
      <c r="W1864" s="36">
        <f>ROUND((Reference!P$16*List!$H1864)+Reference!P$17,0)</f>
        <v>973</v>
      </c>
      <c r="X1864" s="36">
        <f>ROUND((Reference!Q$16*List!$H1864)+Reference!Q$17,0)</f>
        <v>486</v>
      </c>
      <c r="Y1864" s="37"/>
      <c r="Z1864" s="4" t="str">
        <f t="shared" si="57"/>
        <v>SAN JUAN, New Mexico</v>
      </c>
      <c r="AA1864" s="38" t="s">
        <v>1248</v>
      </c>
      <c r="AB1864" s="38" t="s">
        <v>54</v>
      </c>
      <c r="AC1864" s="32" t="s">
        <v>5306</v>
      </c>
      <c r="AD1864" s="39"/>
      <c r="AE1864">
        <f t="shared" si="58"/>
        <v>0.92649999999999999</v>
      </c>
    </row>
    <row r="1865" spans="1:31" x14ac:dyDescent="0.35">
      <c r="A1865" s="28" t="s">
        <v>5373</v>
      </c>
      <c r="B1865" s="48" t="s">
        <v>5374</v>
      </c>
      <c r="C1865" s="51">
        <v>99932</v>
      </c>
      <c r="D1865" s="30" t="s">
        <v>182</v>
      </c>
      <c r="E1865" s="38" t="s">
        <v>1252</v>
      </c>
      <c r="F1865" s="55" t="s">
        <v>5306</v>
      </c>
      <c r="G1865" s="33" t="s">
        <v>64</v>
      </c>
      <c r="H1865" s="34">
        <v>0.8518</v>
      </c>
      <c r="I1865" s="35">
        <f>ROUND((Reference!B$16*List!$H1865)+Reference!B$17,0)</f>
        <v>999</v>
      </c>
      <c r="J1865" s="35">
        <f>ROUND((Reference!C$16*List!$H1865)+Reference!C$17,0)</f>
        <v>1490</v>
      </c>
      <c r="K1865" s="35">
        <f>ROUND((Reference!D$16*List!$H1865)+Reference!D$17,0)</f>
        <v>1786</v>
      </c>
      <c r="L1865" s="35">
        <f>ROUND((Reference!E$16*List!$H1865)+Reference!E$17,0)</f>
        <v>2208</v>
      </c>
      <c r="M1865" s="35">
        <f>ROUND((Reference!F$16*List!$H1865)+Reference!F$17,0)</f>
        <v>2300</v>
      </c>
      <c r="N1865" s="35">
        <f>ROUND((Reference!G$16*List!$H1865)+Reference!G$17,0)</f>
        <v>2604</v>
      </c>
      <c r="O1865" s="35">
        <f>ROUND((Reference!H$16*List!$H1865)+Reference!H$17,0)</f>
        <v>2703</v>
      </c>
      <c r="P1865" s="35">
        <f>ROUND((Reference!I$16*List!$H1865)+Reference!I$17,0)</f>
        <v>2809</v>
      </c>
      <c r="Q1865" s="35">
        <f>ROUND((Reference!J$16*List!$H1865)+Reference!J$17,0)</f>
        <v>3253</v>
      </c>
      <c r="R1865" s="35">
        <f>ROUND((Reference!K$16*List!$H1865)+Reference!K$17,0)</f>
        <v>3356</v>
      </c>
      <c r="S1865" s="35">
        <f>ROUND((Reference!L$16*List!$H1865)+Reference!L$17,0)</f>
        <v>3621</v>
      </c>
      <c r="T1865" s="35">
        <f>ROUND((Reference!M$16*List!$H1865)+Reference!M$17,0)</f>
        <v>4325</v>
      </c>
      <c r="U1865" s="35">
        <f>ROUND((Reference!N$16*List!$H1865)+Reference!N$17,0)</f>
        <v>17449</v>
      </c>
      <c r="V1865" s="36">
        <f>ROUND((Reference!O$16*List!$H1865)+Reference!O$17,0)</f>
        <v>649</v>
      </c>
      <c r="W1865" s="36">
        <f>ROUND((Reference!P$16*List!$H1865)+Reference!P$17,0)</f>
        <v>914</v>
      </c>
      <c r="X1865" s="36">
        <f>ROUND((Reference!Q$16*List!$H1865)+Reference!Q$17,0)</f>
        <v>457</v>
      </c>
      <c r="Y1865" s="37"/>
      <c r="Z1865" s="4" t="str">
        <f t="shared" si="57"/>
        <v>SAN MIGUEL, New Mexico</v>
      </c>
      <c r="AA1865" s="38" t="s">
        <v>1252</v>
      </c>
      <c r="AB1865" s="38" t="s">
        <v>54</v>
      </c>
      <c r="AC1865" s="32" t="s">
        <v>5306</v>
      </c>
      <c r="AD1865" s="39"/>
      <c r="AE1865">
        <f t="shared" si="58"/>
        <v>0.8518</v>
      </c>
    </row>
    <row r="1866" spans="1:31" x14ac:dyDescent="0.35">
      <c r="A1866" s="28" t="s">
        <v>5375</v>
      </c>
      <c r="B1866" s="48" t="s">
        <v>5376</v>
      </c>
      <c r="C1866" s="51">
        <v>42140</v>
      </c>
      <c r="D1866" s="30" t="s">
        <v>1569</v>
      </c>
      <c r="E1866" s="38" t="s">
        <v>5377</v>
      </c>
      <c r="F1866" s="54" t="s">
        <v>5306</v>
      </c>
      <c r="G1866" s="33" t="s">
        <v>53</v>
      </c>
      <c r="H1866" s="52">
        <v>1.0266</v>
      </c>
      <c r="I1866" s="35">
        <f>ROUND((Reference!B$16*List!$H1866)+Reference!B$17,0)</f>
        <v>1149</v>
      </c>
      <c r="J1866" s="35">
        <f>ROUND((Reference!C$16*List!$H1866)+Reference!C$17,0)</f>
        <v>1714</v>
      </c>
      <c r="K1866" s="35">
        <f>ROUND((Reference!D$16*List!$H1866)+Reference!D$17,0)</f>
        <v>2053</v>
      </c>
      <c r="L1866" s="35">
        <f>ROUND((Reference!E$16*List!$H1866)+Reference!E$17,0)</f>
        <v>2538</v>
      </c>
      <c r="M1866" s="35">
        <f>ROUND((Reference!F$16*List!$H1866)+Reference!F$17,0)</f>
        <v>2645</v>
      </c>
      <c r="N1866" s="35">
        <f>ROUND((Reference!G$16*List!$H1866)+Reference!G$17,0)</f>
        <v>2994</v>
      </c>
      <c r="O1866" s="35">
        <f>ROUND((Reference!H$16*List!$H1866)+Reference!H$17,0)</f>
        <v>3108</v>
      </c>
      <c r="P1866" s="35">
        <f>ROUND((Reference!I$16*List!$H1866)+Reference!I$17,0)</f>
        <v>3231</v>
      </c>
      <c r="Q1866" s="35">
        <f>ROUND((Reference!J$16*List!$H1866)+Reference!J$17,0)</f>
        <v>3741</v>
      </c>
      <c r="R1866" s="35">
        <f>ROUND((Reference!K$16*List!$H1866)+Reference!K$17,0)</f>
        <v>3859</v>
      </c>
      <c r="S1866" s="35">
        <f>ROUND((Reference!L$16*List!$H1866)+Reference!L$17,0)</f>
        <v>4164</v>
      </c>
      <c r="T1866" s="35">
        <f>ROUND((Reference!M$16*List!$H1866)+Reference!M$17,0)</f>
        <v>4973</v>
      </c>
      <c r="U1866" s="35">
        <f>ROUND((Reference!N$16*List!$H1866)+Reference!N$17,0)</f>
        <v>20066</v>
      </c>
      <c r="V1866" s="36">
        <f>ROUND((Reference!O$16*List!$H1866)+Reference!O$17,0)</f>
        <v>746</v>
      </c>
      <c r="W1866" s="36">
        <f>ROUND((Reference!P$16*List!$H1866)+Reference!P$17,0)</f>
        <v>1051</v>
      </c>
      <c r="X1866" s="36">
        <f>ROUND((Reference!Q$16*List!$H1866)+Reference!Q$17,0)</f>
        <v>526</v>
      </c>
      <c r="Y1866" s="37"/>
      <c r="Z1866" s="4" t="str">
        <f t="shared" si="57"/>
        <v>SANTA FE, New Mexico</v>
      </c>
      <c r="AA1866" s="50" t="s">
        <v>5377</v>
      </c>
      <c r="AB1866" s="38" t="s">
        <v>54</v>
      </c>
      <c r="AC1866" s="43" t="s">
        <v>5306</v>
      </c>
      <c r="AD1866" s="45"/>
      <c r="AE1866">
        <f t="shared" si="58"/>
        <v>1.0266</v>
      </c>
    </row>
    <row r="1867" spans="1:31" x14ac:dyDescent="0.35">
      <c r="A1867" s="28" t="s">
        <v>5378</v>
      </c>
      <c r="B1867" s="48" t="s">
        <v>5379</v>
      </c>
      <c r="C1867" s="49">
        <v>99932</v>
      </c>
      <c r="D1867" s="30" t="s">
        <v>182</v>
      </c>
      <c r="E1867" s="50" t="s">
        <v>977</v>
      </c>
      <c r="F1867" s="55" t="s">
        <v>5306</v>
      </c>
      <c r="G1867" s="33" t="s">
        <v>64</v>
      </c>
      <c r="H1867" s="34">
        <v>0.8518</v>
      </c>
      <c r="I1867" s="35">
        <f>ROUND((Reference!B$16*List!$H1867)+Reference!B$17,0)</f>
        <v>999</v>
      </c>
      <c r="J1867" s="35">
        <f>ROUND((Reference!C$16*List!$H1867)+Reference!C$17,0)</f>
        <v>1490</v>
      </c>
      <c r="K1867" s="35">
        <f>ROUND((Reference!D$16*List!$H1867)+Reference!D$17,0)</f>
        <v>1786</v>
      </c>
      <c r="L1867" s="35">
        <f>ROUND((Reference!E$16*List!$H1867)+Reference!E$17,0)</f>
        <v>2208</v>
      </c>
      <c r="M1867" s="35">
        <f>ROUND((Reference!F$16*List!$H1867)+Reference!F$17,0)</f>
        <v>2300</v>
      </c>
      <c r="N1867" s="35">
        <f>ROUND((Reference!G$16*List!$H1867)+Reference!G$17,0)</f>
        <v>2604</v>
      </c>
      <c r="O1867" s="35">
        <f>ROUND((Reference!H$16*List!$H1867)+Reference!H$17,0)</f>
        <v>2703</v>
      </c>
      <c r="P1867" s="35">
        <f>ROUND((Reference!I$16*List!$H1867)+Reference!I$17,0)</f>
        <v>2809</v>
      </c>
      <c r="Q1867" s="35">
        <f>ROUND((Reference!J$16*List!$H1867)+Reference!J$17,0)</f>
        <v>3253</v>
      </c>
      <c r="R1867" s="35">
        <f>ROUND((Reference!K$16*List!$H1867)+Reference!K$17,0)</f>
        <v>3356</v>
      </c>
      <c r="S1867" s="35">
        <f>ROUND((Reference!L$16*List!$H1867)+Reference!L$17,0)</f>
        <v>3621</v>
      </c>
      <c r="T1867" s="35">
        <f>ROUND((Reference!M$16*List!$H1867)+Reference!M$17,0)</f>
        <v>4325</v>
      </c>
      <c r="U1867" s="35">
        <f>ROUND((Reference!N$16*List!$H1867)+Reference!N$17,0)</f>
        <v>17449</v>
      </c>
      <c r="V1867" s="36">
        <f>ROUND((Reference!O$16*List!$H1867)+Reference!O$17,0)</f>
        <v>649</v>
      </c>
      <c r="W1867" s="36">
        <f>ROUND((Reference!P$16*List!$H1867)+Reference!P$17,0)</f>
        <v>914</v>
      </c>
      <c r="X1867" s="36">
        <f>ROUND((Reference!Q$16*List!$H1867)+Reference!Q$17,0)</f>
        <v>457</v>
      </c>
      <c r="Y1867" s="37"/>
      <c r="Z1867" s="4" t="str">
        <f t="shared" si="57"/>
        <v>SIERRA, New Mexico</v>
      </c>
      <c r="AA1867" s="38" t="s">
        <v>977</v>
      </c>
      <c r="AB1867" s="38" t="s">
        <v>54</v>
      </c>
      <c r="AC1867" s="32" t="s">
        <v>5306</v>
      </c>
      <c r="AD1867" s="39"/>
      <c r="AE1867">
        <f t="shared" si="58"/>
        <v>0.8518</v>
      </c>
    </row>
    <row r="1868" spans="1:31" x14ac:dyDescent="0.35">
      <c r="A1868" s="28" t="s">
        <v>5380</v>
      </c>
      <c r="B1868" s="48" t="s">
        <v>5381</v>
      </c>
      <c r="C1868" s="51">
        <v>99932</v>
      </c>
      <c r="D1868" s="30" t="s">
        <v>182</v>
      </c>
      <c r="E1868" s="38" t="s">
        <v>5382</v>
      </c>
      <c r="F1868" s="55" t="s">
        <v>5306</v>
      </c>
      <c r="G1868" s="33" t="s">
        <v>64</v>
      </c>
      <c r="H1868" s="34">
        <v>0.8518</v>
      </c>
      <c r="I1868" s="35">
        <f>ROUND((Reference!B$16*List!$H1868)+Reference!B$17,0)</f>
        <v>999</v>
      </c>
      <c r="J1868" s="35">
        <f>ROUND((Reference!C$16*List!$H1868)+Reference!C$17,0)</f>
        <v>1490</v>
      </c>
      <c r="K1868" s="35">
        <f>ROUND((Reference!D$16*List!$H1868)+Reference!D$17,0)</f>
        <v>1786</v>
      </c>
      <c r="L1868" s="35">
        <f>ROUND((Reference!E$16*List!$H1868)+Reference!E$17,0)</f>
        <v>2208</v>
      </c>
      <c r="M1868" s="35">
        <f>ROUND((Reference!F$16*List!$H1868)+Reference!F$17,0)</f>
        <v>2300</v>
      </c>
      <c r="N1868" s="35">
        <f>ROUND((Reference!G$16*List!$H1868)+Reference!G$17,0)</f>
        <v>2604</v>
      </c>
      <c r="O1868" s="35">
        <f>ROUND((Reference!H$16*List!$H1868)+Reference!H$17,0)</f>
        <v>2703</v>
      </c>
      <c r="P1868" s="35">
        <f>ROUND((Reference!I$16*List!$H1868)+Reference!I$17,0)</f>
        <v>2809</v>
      </c>
      <c r="Q1868" s="35">
        <f>ROUND((Reference!J$16*List!$H1868)+Reference!J$17,0)</f>
        <v>3253</v>
      </c>
      <c r="R1868" s="35">
        <f>ROUND((Reference!K$16*List!$H1868)+Reference!K$17,0)</f>
        <v>3356</v>
      </c>
      <c r="S1868" s="35">
        <f>ROUND((Reference!L$16*List!$H1868)+Reference!L$17,0)</f>
        <v>3621</v>
      </c>
      <c r="T1868" s="35">
        <f>ROUND((Reference!M$16*List!$H1868)+Reference!M$17,0)</f>
        <v>4325</v>
      </c>
      <c r="U1868" s="35">
        <f>ROUND((Reference!N$16*List!$H1868)+Reference!N$17,0)</f>
        <v>17449</v>
      </c>
      <c r="V1868" s="36">
        <f>ROUND((Reference!O$16*List!$H1868)+Reference!O$17,0)</f>
        <v>649</v>
      </c>
      <c r="W1868" s="36">
        <f>ROUND((Reference!P$16*List!$H1868)+Reference!P$17,0)</f>
        <v>914</v>
      </c>
      <c r="X1868" s="36">
        <f>ROUND((Reference!Q$16*List!$H1868)+Reference!Q$17,0)</f>
        <v>457</v>
      </c>
      <c r="Y1868" s="37"/>
      <c r="Z1868" s="4" t="str">
        <f t="shared" si="57"/>
        <v>SOCORRO, New Mexico</v>
      </c>
      <c r="AA1868" s="38" t="s">
        <v>5382</v>
      </c>
      <c r="AB1868" s="38" t="s">
        <v>54</v>
      </c>
      <c r="AC1868" s="32" t="s">
        <v>5306</v>
      </c>
      <c r="AD1868" s="39"/>
      <c r="AE1868">
        <f t="shared" si="58"/>
        <v>0.8518</v>
      </c>
    </row>
    <row r="1869" spans="1:31" x14ac:dyDescent="0.35">
      <c r="A1869" s="28" t="s">
        <v>5383</v>
      </c>
      <c r="B1869" s="48" t="s">
        <v>5384</v>
      </c>
      <c r="C1869" s="51">
        <v>99932</v>
      </c>
      <c r="D1869" s="30" t="s">
        <v>182</v>
      </c>
      <c r="E1869" s="38" t="s">
        <v>5385</v>
      </c>
      <c r="F1869" s="55" t="s">
        <v>5306</v>
      </c>
      <c r="G1869" s="33" t="s">
        <v>64</v>
      </c>
      <c r="H1869" s="52">
        <v>0.8518</v>
      </c>
      <c r="I1869" s="35">
        <f>ROUND((Reference!B$16*List!$H1869)+Reference!B$17,0)</f>
        <v>999</v>
      </c>
      <c r="J1869" s="35">
        <f>ROUND((Reference!C$16*List!$H1869)+Reference!C$17,0)</f>
        <v>1490</v>
      </c>
      <c r="K1869" s="35">
        <f>ROUND((Reference!D$16*List!$H1869)+Reference!D$17,0)</f>
        <v>1786</v>
      </c>
      <c r="L1869" s="35">
        <f>ROUND((Reference!E$16*List!$H1869)+Reference!E$17,0)</f>
        <v>2208</v>
      </c>
      <c r="M1869" s="35">
        <f>ROUND((Reference!F$16*List!$H1869)+Reference!F$17,0)</f>
        <v>2300</v>
      </c>
      <c r="N1869" s="35">
        <f>ROUND((Reference!G$16*List!$H1869)+Reference!G$17,0)</f>
        <v>2604</v>
      </c>
      <c r="O1869" s="35">
        <f>ROUND((Reference!H$16*List!$H1869)+Reference!H$17,0)</f>
        <v>2703</v>
      </c>
      <c r="P1869" s="35">
        <f>ROUND((Reference!I$16*List!$H1869)+Reference!I$17,0)</f>
        <v>2809</v>
      </c>
      <c r="Q1869" s="35">
        <f>ROUND((Reference!J$16*List!$H1869)+Reference!J$17,0)</f>
        <v>3253</v>
      </c>
      <c r="R1869" s="35">
        <f>ROUND((Reference!K$16*List!$H1869)+Reference!K$17,0)</f>
        <v>3356</v>
      </c>
      <c r="S1869" s="35">
        <f>ROUND((Reference!L$16*List!$H1869)+Reference!L$17,0)</f>
        <v>3621</v>
      </c>
      <c r="T1869" s="35">
        <f>ROUND((Reference!M$16*List!$H1869)+Reference!M$17,0)</f>
        <v>4325</v>
      </c>
      <c r="U1869" s="35">
        <f>ROUND((Reference!N$16*List!$H1869)+Reference!N$17,0)</f>
        <v>17449</v>
      </c>
      <c r="V1869" s="36">
        <f>ROUND((Reference!O$16*List!$H1869)+Reference!O$17,0)</f>
        <v>649</v>
      </c>
      <c r="W1869" s="36">
        <f>ROUND((Reference!P$16*List!$H1869)+Reference!P$17,0)</f>
        <v>914</v>
      </c>
      <c r="X1869" s="36">
        <f>ROUND((Reference!Q$16*List!$H1869)+Reference!Q$17,0)</f>
        <v>457</v>
      </c>
      <c r="Y1869" s="37"/>
      <c r="Z1869" s="4" t="str">
        <f t="shared" si="57"/>
        <v>TAOS, New Mexico</v>
      </c>
      <c r="AA1869" s="50" t="s">
        <v>5385</v>
      </c>
      <c r="AB1869" s="38" t="s">
        <v>54</v>
      </c>
      <c r="AC1869" s="43" t="s">
        <v>5306</v>
      </c>
      <c r="AD1869" s="45"/>
      <c r="AE1869">
        <f t="shared" si="58"/>
        <v>0.8518</v>
      </c>
    </row>
    <row r="1870" spans="1:31" x14ac:dyDescent="0.35">
      <c r="A1870" s="28" t="s">
        <v>5386</v>
      </c>
      <c r="B1870" s="48" t="s">
        <v>5387</v>
      </c>
      <c r="C1870" s="51">
        <v>10740</v>
      </c>
      <c r="D1870" s="30" t="s">
        <v>304</v>
      </c>
      <c r="E1870" s="38" t="s">
        <v>5388</v>
      </c>
      <c r="F1870" s="54" t="s">
        <v>5306</v>
      </c>
      <c r="G1870" s="33" t="s">
        <v>53</v>
      </c>
      <c r="H1870" s="52">
        <v>0.90140000000000009</v>
      </c>
      <c r="I1870" s="35">
        <f>ROUND((Reference!B$16*List!$H1870)+Reference!B$17,0)</f>
        <v>1042</v>
      </c>
      <c r="J1870" s="35">
        <f>ROUND((Reference!C$16*List!$H1870)+Reference!C$17,0)</f>
        <v>1554</v>
      </c>
      <c r="K1870" s="35">
        <f>ROUND((Reference!D$16*List!$H1870)+Reference!D$17,0)</f>
        <v>1862</v>
      </c>
      <c r="L1870" s="35">
        <f>ROUND((Reference!E$16*List!$H1870)+Reference!E$17,0)</f>
        <v>2301</v>
      </c>
      <c r="M1870" s="35">
        <f>ROUND((Reference!F$16*List!$H1870)+Reference!F$17,0)</f>
        <v>2398</v>
      </c>
      <c r="N1870" s="35">
        <f>ROUND((Reference!G$16*List!$H1870)+Reference!G$17,0)</f>
        <v>2714</v>
      </c>
      <c r="O1870" s="35">
        <f>ROUND((Reference!H$16*List!$H1870)+Reference!H$17,0)</f>
        <v>2818</v>
      </c>
      <c r="P1870" s="35">
        <f>ROUND((Reference!I$16*List!$H1870)+Reference!I$17,0)</f>
        <v>2929</v>
      </c>
      <c r="Q1870" s="35">
        <f>ROUND((Reference!J$16*List!$H1870)+Reference!J$17,0)</f>
        <v>3391</v>
      </c>
      <c r="R1870" s="35">
        <f>ROUND((Reference!K$16*List!$H1870)+Reference!K$17,0)</f>
        <v>3499</v>
      </c>
      <c r="S1870" s="35">
        <f>ROUND((Reference!L$16*List!$H1870)+Reference!L$17,0)</f>
        <v>3775</v>
      </c>
      <c r="T1870" s="35">
        <f>ROUND((Reference!M$16*List!$H1870)+Reference!M$17,0)</f>
        <v>4509</v>
      </c>
      <c r="U1870" s="35">
        <f>ROUND((Reference!N$16*List!$H1870)+Reference!N$17,0)</f>
        <v>18192</v>
      </c>
      <c r="V1870" s="36">
        <f>ROUND((Reference!O$16*List!$H1870)+Reference!O$17,0)</f>
        <v>676</v>
      </c>
      <c r="W1870" s="36">
        <f>ROUND((Reference!P$16*List!$H1870)+Reference!P$17,0)</f>
        <v>953</v>
      </c>
      <c r="X1870" s="36">
        <f>ROUND((Reference!Q$16*List!$H1870)+Reference!Q$17,0)</f>
        <v>476</v>
      </c>
      <c r="Y1870" s="37"/>
      <c r="Z1870" s="4" t="str">
        <f t="shared" si="57"/>
        <v>TORRANCE, New Mexico</v>
      </c>
      <c r="AA1870" s="50" t="s">
        <v>5388</v>
      </c>
      <c r="AB1870" s="38" t="s">
        <v>54</v>
      </c>
      <c r="AC1870" s="43" t="s">
        <v>5306</v>
      </c>
      <c r="AD1870" s="45"/>
      <c r="AE1870">
        <f t="shared" si="58"/>
        <v>0.90140000000000009</v>
      </c>
    </row>
    <row r="1871" spans="1:31" x14ac:dyDescent="0.35">
      <c r="A1871" s="28" t="s">
        <v>5389</v>
      </c>
      <c r="B1871" s="48" t="s">
        <v>5390</v>
      </c>
      <c r="C1871" s="49">
        <v>99932</v>
      </c>
      <c r="D1871" s="30" t="s">
        <v>182</v>
      </c>
      <c r="E1871" s="50" t="s">
        <v>757</v>
      </c>
      <c r="F1871" s="55" t="s">
        <v>5306</v>
      </c>
      <c r="G1871" s="33" t="s">
        <v>64</v>
      </c>
      <c r="H1871" s="52">
        <v>0.8518</v>
      </c>
      <c r="I1871" s="35">
        <f>ROUND((Reference!B$16*List!$H1871)+Reference!B$17,0)</f>
        <v>999</v>
      </c>
      <c r="J1871" s="35">
        <f>ROUND((Reference!C$16*List!$H1871)+Reference!C$17,0)</f>
        <v>1490</v>
      </c>
      <c r="K1871" s="35">
        <f>ROUND((Reference!D$16*List!$H1871)+Reference!D$17,0)</f>
        <v>1786</v>
      </c>
      <c r="L1871" s="35">
        <f>ROUND((Reference!E$16*List!$H1871)+Reference!E$17,0)</f>
        <v>2208</v>
      </c>
      <c r="M1871" s="35">
        <f>ROUND((Reference!F$16*List!$H1871)+Reference!F$17,0)</f>
        <v>2300</v>
      </c>
      <c r="N1871" s="35">
        <f>ROUND((Reference!G$16*List!$H1871)+Reference!G$17,0)</f>
        <v>2604</v>
      </c>
      <c r="O1871" s="35">
        <f>ROUND((Reference!H$16*List!$H1871)+Reference!H$17,0)</f>
        <v>2703</v>
      </c>
      <c r="P1871" s="35">
        <f>ROUND((Reference!I$16*List!$H1871)+Reference!I$17,0)</f>
        <v>2809</v>
      </c>
      <c r="Q1871" s="35">
        <f>ROUND((Reference!J$16*List!$H1871)+Reference!J$17,0)</f>
        <v>3253</v>
      </c>
      <c r="R1871" s="35">
        <f>ROUND((Reference!K$16*List!$H1871)+Reference!K$17,0)</f>
        <v>3356</v>
      </c>
      <c r="S1871" s="35">
        <f>ROUND((Reference!L$16*List!$H1871)+Reference!L$17,0)</f>
        <v>3621</v>
      </c>
      <c r="T1871" s="35">
        <f>ROUND((Reference!M$16*List!$H1871)+Reference!M$17,0)</f>
        <v>4325</v>
      </c>
      <c r="U1871" s="35">
        <f>ROUND((Reference!N$16*List!$H1871)+Reference!N$17,0)</f>
        <v>17449</v>
      </c>
      <c r="V1871" s="36">
        <f>ROUND((Reference!O$16*List!$H1871)+Reference!O$17,0)</f>
        <v>649</v>
      </c>
      <c r="W1871" s="36">
        <f>ROUND((Reference!P$16*List!$H1871)+Reference!P$17,0)</f>
        <v>914</v>
      </c>
      <c r="X1871" s="36">
        <f>ROUND((Reference!Q$16*List!$H1871)+Reference!Q$17,0)</f>
        <v>457</v>
      </c>
      <c r="Y1871" s="37"/>
      <c r="Z1871" s="4" t="str">
        <f t="shared" ref="Z1871:Z1934" si="59">CONCATENATE(AA1871, AB1871, AC1871)</f>
        <v>UNION, New Mexico</v>
      </c>
      <c r="AA1871" s="50" t="s">
        <v>757</v>
      </c>
      <c r="AB1871" s="38" t="s">
        <v>54</v>
      </c>
      <c r="AC1871" s="43" t="s">
        <v>5306</v>
      </c>
      <c r="AD1871" s="45"/>
      <c r="AE1871">
        <f t="shared" ref="AE1871:AE1934" si="60">IFERROR(INDEX($AH:$AH,MATCH($C1871,$AF:$AF,0)),"")</f>
        <v>0.8518</v>
      </c>
    </row>
    <row r="1872" spans="1:31" x14ac:dyDescent="0.35">
      <c r="A1872" s="28" t="s">
        <v>5391</v>
      </c>
      <c r="B1872" s="48" t="s">
        <v>5392</v>
      </c>
      <c r="C1872" s="51">
        <v>10740</v>
      </c>
      <c r="D1872" s="30" t="s">
        <v>304</v>
      </c>
      <c r="E1872" s="38" t="s">
        <v>5393</v>
      </c>
      <c r="F1872" s="54" t="s">
        <v>5306</v>
      </c>
      <c r="G1872" s="33" t="s">
        <v>53</v>
      </c>
      <c r="H1872" s="34">
        <v>0.90140000000000009</v>
      </c>
      <c r="I1872" s="35">
        <f>ROUND((Reference!B$16*List!$H1872)+Reference!B$17,0)</f>
        <v>1042</v>
      </c>
      <c r="J1872" s="35">
        <f>ROUND((Reference!C$16*List!$H1872)+Reference!C$17,0)</f>
        <v>1554</v>
      </c>
      <c r="K1872" s="35">
        <f>ROUND((Reference!D$16*List!$H1872)+Reference!D$17,0)</f>
        <v>1862</v>
      </c>
      <c r="L1872" s="35">
        <f>ROUND((Reference!E$16*List!$H1872)+Reference!E$17,0)</f>
        <v>2301</v>
      </c>
      <c r="M1872" s="35">
        <f>ROUND((Reference!F$16*List!$H1872)+Reference!F$17,0)</f>
        <v>2398</v>
      </c>
      <c r="N1872" s="35">
        <f>ROUND((Reference!G$16*List!$H1872)+Reference!G$17,0)</f>
        <v>2714</v>
      </c>
      <c r="O1872" s="35">
        <f>ROUND((Reference!H$16*List!$H1872)+Reference!H$17,0)</f>
        <v>2818</v>
      </c>
      <c r="P1872" s="35">
        <f>ROUND((Reference!I$16*List!$H1872)+Reference!I$17,0)</f>
        <v>2929</v>
      </c>
      <c r="Q1872" s="35">
        <f>ROUND((Reference!J$16*List!$H1872)+Reference!J$17,0)</f>
        <v>3391</v>
      </c>
      <c r="R1872" s="35">
        <f>ROUND((Reference!K$16*List!$H1872)+Reference!K$17,0)</f>
        <v>3499</v>
      </c>
      <c r="S1872" s="35">
        <f>ROUND((Reference!L$16*List!$H1872)+Reference!L$17,0)</f>
        <v>3775</v>
      </c>
      <c r="T1872" s="35">
        <f>ROUND((Reference!M$16*List!$H1872)+Reference!M$17,0)</f>
        <v>4509</v>
      </c>
      <c r="U1872" s="35">
        <f>ROUND((Reference!N$16*List!$H1872)+Reference!N$17,0)</f>
        <v>18192</v>
      </c>
      <c r="V1872" s="36">
        <f>ROUND((Reference!O$16*List!$H1872)+Reference!O$17,0)</f>
        <v>676</v>
      </c>
      <c r="W1872" s="36">
        <f>ROUND((Reference!P$16*List!$H1872)+Reference!P$17,0)</f>
        <v>953</v>
      </c>
      <c r="X1872" s="36">
        <f>ROUND((Reference!Q$16*List!$H1872)+Reference!Q$17,0)</f>
        <v>476</v>
      </c>
      <c r="Y1872" s="37"/>
      <c r="Z1872" s="4" t="str">
        <f t="shared" si="59"/>
        <v>VALENCIA, New Mexico</v>
      </c>
      <c r="AA1872" s="38" t="s">
        <v>5393</v>
      </c>
      <c r="AB1872" s="38" t="s">
        <v>54</v>
      </c>
      <c r="AC1872" s="32" t="s">
        <v>5306</v>
      </c>
      <c r="AD1872" s="39"/>
      <c r="AE1872">
        <f t="shared" si="60"/>
        <v>0.90140000000000009</v>
      </c>
    </row>
    <row r="1873" spans="1:31" x14ac:dyDescent="0.35">
      <c r="A1873" s="28" t="s">
        <v>5394</v>
      </c>
      <c r="B1873" s="48" t="s">
        <v>5395</v>
      </c>
      <c r="C1873" s="51">
        <v>99932</v>
      </c>
      <c r="D1873" s="30" t="s">
        <v>182</v>
      </c>
      <c r="E1873" s="38" t="s">
        <v>334</v>
      </c>
      <c r="F1873" s="54" t="s">
        <v>5306</v>
      </c>
      <c r="G1873" s="33" t="s">
        <v>64</v>
      </c>
      <c r="H1873" s="52">
        <v>0.8518</v>
      </c>
      <c r="I1873" s="35">
        <f>ROUND((Reference!B$16*List!$H1873)+Reference!B$17,0)</f>
        <v>999</v>
      </c>
      <c r="J1873" s="35">
        <f>ROUND((Reference!C$16*List!$H1873)+Reference!C$17,0)</f>
        <v>1490</v>
      </c>
      <c r="K1873" s="35">
        <f>ROUND((Reference!D$16*List!$H1873)+Reference!D$17,0)</f>
        <v>1786</v>
      </c>
      <c r="L1873" s="35">
        <f>ROUND((Reference!E$16*List!$H1873)+Reference!E$17,0)</f>
        <v>2208</v>
      </c>
      <c r="M1873" s="35">
        <f>ROUND((Reference!F$16*List!$H1873)+Reference!F$17,0)</f>
        <v>2300</v>
      </c>
      <c r="N1873" s="35">
        <f>ROUND((Reference!G$16*List!$H1873)+Reference!G$17,0)</f>
        <v>2604</v>
      </c>
      <c r="O1873" s="35">
        <f>ROUND((Reference!H$16*List!$H1873)+Reference!H$17,0)</f>
        <v>2703</v>
      </c>
      <c r="P1873" s="35">
        <f>ROUND((Reference!I$16*List!$H1873)+Reference!I$17,0)</f>
        <v>2809</v>
      </c>
      <c r="Q1873" s="35">
        <f>ROUND((Reference!J$16*List!$H1873)+Reference!J$17,0)</f>
        <v>3253</v>
      </c>
      <c r="R1873" s="35">
        <f>ROUND((Reference!K$16*List!$H1873)+Reference!K$17,0)</f>
        <v>3356</v>
      </c>
      <c r="S1873" s="35">
        <f>ROUND((Reference!L$16*List!$H1873)+Reference!L$17,0)</f>
        <v>3621</v>
      </c>
      <c r="T1873" s="35">
        <f>ROUND((Reference!M$16*List!$H1873)+Reference!M$17,0)</f>
        <v>4325</v>
      </c>
      <c r="U1873" s="35">
        <f>ROUND((Reference!N$16*List!$H1873)+Reference!N$17,0)</f>
        <v>17449</v>
      </c>
      <c r="V1873" s="36">
        <f>ROUND((Reference!O$16*List!$H1873)+Reference!O$17,0)</f>
        <v>649</v>
      </c>
      <c r="W1873" s="36">
        <f>ROUND((Reference!P$16*List!$H1873)+Reference!P$17,0)</f>
        <v>914</v>
      </c>
      <c r="X1873" s="36">
        <f>ROUND((Reference!Q$16*List!$H1873)+Reference!Q$17,0)</f>
        <v>457</v>
      </c>
      <c r="Y1873" s="37"/>
      <c r="Z1873" s="4" t="str">
        <f t="shared" si="59"/>
        <v>STATEWIDE, New Mexico</v>
      </c>
      <c r="AA1873" s="50" t="s">
        <v>334</v>
      </c>
      <c r="AB1873" s="38" t="s">
        <v>54</v>
      </c>
      <c r="AC1873" s="43" t="s">
        <v>5306</v>
      </c>
      <c r="AD1873" s="45"/>
      <c r="AE1873">
        <f t="shared" si="60"/>
        <v>0.8518</v>
      </c>
    </row>
    <row r="1874" spans="1:31" x14ac:dyDescent="0.35">
      <c r="A1874" s="28" t="s">
        <v>5396</v>
      </c>
      <c r="B1874" s="48" t="s">
        <v>5397</v>
      </c>
      <c r="C1874" s="51">
        <v>10580</v>
      </c>
      <c r="D1874" s="30" t="s">
        <v>300</v>
      </c>
      <c r="E1874" s="38" t="s">
        <v>5398</v>
      </c>
      <c r="F1874" s="54" t="s">
        <v>5399</v>
      </c>
      <c r="G1874" s="33" t="s">
        <v>53</v>
      </c>
      <c r="H1874" s="52">
        <v>0.8034</v>
      </c>
      <c r="I1874" s="35">
        <f>ROUND((Reference!B$16*List!$H1874)+Reference!B$17,0)</f>
        <v>958</v>
      </c>
      <c r="J1874" s="35">
        <f>ROUND((Reference!C$16*List!$H1874)+Reference!C$17,0)</f>
        <v>1429</v>
      </c>
      <c r="K1874" s="35">
        <f>ROUND((Reference!D$16*List!$H1874)+Reference!D$17,0)</f>
        <v>1712</v>
      </c>
      <c r="L1874" s="35">
        <f>ROUND((Reference!E$16*List!$H1874)+Reference!E$17,0)</f>
        <v>2116</v>
      </c>
      <c r="M1874" s="35">
        <f>ROUND((Reference!F$16*List!$H1874)+Reference!F$17,0)</f>
        <v>2204</v>
      </c>
      <c r="N1874" s="35">
        <f>ROUND((Reference!G$16*List!$H1874)+Reference!G$17,0)</f>
        <v>2495</v>
      </c>
      <c r="O1874" s="35">
        <f>ROUND((Reference!H$16*List!$H1874)+Reference!H$17,0)</f>
        <v>2591</v>
      </c>
      <c r="P1874" s="35">
        <f>ROUND((Reference!I$16*List!$H1874)+Reference!I$17,0)</f>
        <v>2693</v>
      </c>
      <c r="Q1874" s="35">
        <f>ROUND((Reference!J$16*List!$H1874)+Reference!J$17,0)</f>
        <v>3118</v>
      </c>
      <c r="R1874" s="35">
        <f>ROUND((Reference!K$16*List!$H1874)+Reference!K$17,0)</f>
        <v>3217</v>
      </c>
      <c r="S1874" s="35">
        <f>ROUND((Reference!L$16*List!$H1874)+Reference!L$17,0)</f>
        <v>3471</v>
      </c>
      <c r="T1874" s="35">
        <f>ROUND((Reference!M$16*List!$H1874)+Reference!M$17,0)</f>
        <v>4145</v>
      </c>
      <c r="U1874" s="35">
        <f>ROUND((Reference!N$16*List!$H1874)+Reference!N$17,0)</f>
        <v>16725</v>
      </c>
      <c r="V1874" s="36">
        <f>ROUND((Reference!O$16*List!$H1874)+Reference!O$17,0)</f>
        <v>622</v>
      </c>
      <c r="W1874" s="36">
        <f>ROUND((Reference!P$16*List!$H1874)+Reference!P$17,0)</f>
        <v>876</v>
      </c>
      <c r="X1874" s="36">
        <f>ROUND((Reference!Q$16*List!$H1874)+Reference!Q$17,0)</f>
        <v>438</v>
      </c>
      <c r="Y1874" s="37"/>
      <c r="Z1874" s="4" t="str">
        <f t="shared" si="59"/>
        <v>ALBANY, New York</v>
      </c>
      <c r="AA1874" s="50" t="s">
        <v>5398</v>
      </c>
      <c r="AB1874" s="38" t="s">
        <v>54</v>
      </c>
      <c r="AC1874" s="43" t="s">
        <v>5399</v>
      </c>
      <c r="AD1874" s="45"/>
      <c r="AE1874">
        <f t="shared" si="60"/>
        <v>0.8034</v>
      </c>
    </row>
    <row r="1875" spans="1:31" x14ac:dyDescent="0.35">
      <c r="A1875" s="28" t="s">
        <v>5400</v>
      </c>
      <c r="B1875" s="48" t="s">
        <v>5401</v>
      </c>
      <c r="C1875" s="51">
        <v>99933</v>
      </c>
      <c r="D1875" s="30" t="s">
        <v>187</v>
      </c>
      <c r="E1875" s="38" t="s">
        <v>3742</v>
      </c>
      <c r="F1875" s="55" t="s">
        <v>5399</v>
      </c>
      <c r="G1875" s="33" t="s">
        <v>64</v>
      </c>
      <c r="H1875" s="52">
        <v>0.8449000000000001</v>
      </c>
      <c r="I1875" s="35">
        <f>ROUND((Reference!B$16*List!$H1875)+Reference!B$17,0)</f>
        <v>993</v>
      </c>
      <c r="J1875" s="35">
        <f>ROUND((Reference!C$16*List!$H1875)+Reference!C$17,0)</f>
        <v>1482</v>
      </c>
      <c r="K1875" s="35">
        <f>ROUND((Reference!D$16*List!$H1875)+Reference!D$17,0)</f>
        <v>1775</v>
      </c>
      <c r="L1875" s="35">
        <f>ROUND((Reference!E$16*List!$H1875)+Reference!E$17,0)</f>
        <v>2194</v>
      </c>
      <c r="M1875" s="35">
        <f>ROUND((Reference!F$16*List!$H1875)+Reference!F$17,0)</f>
        <v>2286</v>
      </c>
      <c r="N1875" s="35">
        <f>ROUND((Reference!G$16*List!$H1875)+Reference!G$17,0)</f>
        <v>2588</v>
      </c>
      <c r="O1875" s="35">
        <f>ROUND((Reference!H$16*List!$H1875)+Reference!H$17,0)</f>
        <v>2687</v>
      </c>
      <c r="P1875" s="35">
        <f>ROUND((Reference!I$16*List!$H1875)+Reference!I$17,0)</f>
        <v>2793</v>
      </c>
      <c r="Q1875" s="35">
        <f>ROUND((Reference!J$16*List!$H1875)+Reference!J$17,0)</f>
        <v>3234</v>
      </c>
      <c r="R1875" s="35">
        <f>ROUND((Reference!K$16*List!$H1875)+Reference!K$17,0)</f>
        <v>3336</v>
      </c>
      <c r="S1875" s="35">
        <f>ROUND((Reference!L$16*List!$H1875)+Reference!L$17,0)</f>
        <v>3600</v>
      </c>
      <c r="T1875" s="35">
        <f>ROUND((Reference!M$16*List!$H1875)+Reference!M$17,0)</f>
        <v>4299</v>
      </c>
      <c r="U1875" s="35">
        <f>ROUND((Reference!N$16*List!$H1875)+Reference!N$17,0)</f>
        <v>17346</v>
      </c>
      <c r="V1875" s="36">
        <f>ROUND((Reference!O$16*List!$H1875)+Reference!O$17,0)</f>
        <v>645</v>
      </c>
      <c r="W1875" s="36">
        <f>ROUND((Reference!P$16*List!$H1875)+Reference!P$17,0)</f>
        <v>909</v>
      </c>
      <c r="X1875" s="36">
        <f>ROUND((Reference!Q$16*List!$H1875)+Reference!Q$17,0)</f>
        <v>454</v>
      </c>
      <c r="Y1875" s="37"/>
      <c r="Z1875" s="4" t="str">
        <f t="shared" si="59"/>
        <v>ALLEGANY, New York</v>
      </c>
      <c r="AA1875" s="50" t="s">
        <v>3742</v>
      </c>
      <c r="AB1875" s="38" t="s">
        <v>54</v>
      </c>
      <c r="AC1875" s="43" t="s">
        <v>5399</v>
      </c>
      <c r="AD1875" s="45"/>
      <c r="AE1875">
        <f t="shared" si="60"/>
        <v>0.8449000000000001</v>
      </c>
    </row>
    <row r="1876" spans="1:31" x14ac:dyDescent="0.35">
      <c r="A1876" s="28" t="s">
        <v>5402</v>
      </c>
      <c r="B1876" s="48" t="s">
        <v>5403</v>
      </c>
      <c r="C1876" s="51">
        <v>35614</v>
      </c>
      <c r="D1876" s="30" t="s">
        <v>5252</v>
      </c>
      <c r="E1876" s="38" t="s">
        <v>5404</v>
      </c>
      <c r="F1876" s="54" t="s">
        <v>5399</v>
      </c>
      <c r="G1876" s="33" t="s">
        <v>53</v>
      </c>
      <c r="H1876" s="52">
        <v>1.3253000000000001</v>
      </c>
      <c r="I1876" s="35">
        <f>ROUND((Reference!B$16*List!$H1876)+Reference!B$17,0)</f>
        <v>1405</v>
      </c>
      <c r="J1876" s="35">
        <f>ROUND((Reference!C$16*List!$H1876)+Reference!C$17,0)</f>
        <v>2096</v>
      </c>
      <c r="K1876" s="35">
        <f>ROUND((Reference!D$16*List!$H1876)+Reference!D$17,0)</f>
        <v>2511</v>
      </c>
      <c r="L1876" s="35">
        <f>ROUND((Reference!E$16*List!$H1876)+Reference!E$17,0)</f>
        <v>3104</v>
      </c>
      <c r="M1876" s="35">
        <f>ROUND((Reference!F$16*List!$H1876)+Reference!F$17,0)</f>
        <v>3234</v>
      </c>
      <c r="N1876" s="35">
        <f>ROUND((Reference!G$16*List!$H1876)+Reference!G$17,0)</f>
        <v>3661</v>
      </c>
      <c r="O1876" s="35">
        <f>ROUND((Reference!H$16*List!$H1876)+Reference!H$17,0)</f>
        <v>3801</v>
      </c>
      <c r="P1876" s="35">
        <f>ROUND((Reference!I$16*List!$H1876)+Reference!I$17,0)</f>
        <v>3950</v>
      </c>
      <c r="Q1876" s="35">
        <f>ROUND((Reference!J$16*List!$H1876)+Reference!J$17,0)</f>
        <v>4574</v>
      </c>
      <c r="R1876" s="35">
        <f>ROUND((Reference!K$16*List!$H1876)+Reference!K$17,0)</f>
        <v>4719</v>
      </c>
      <c r="S1876" s="35">
        <f>ROUND((Reference!L$16*List!$H1876)+Reference!L$17,0)</f>
        <v>5092</v>
      </c>
      <c r="T1876" s="35">
        <f>ROUND((Reference!M$16*List!$H1876)+Reference!M$17,0)</f>
        <v>6081</v>
      </c>
      <c r="U1876" s="35">
        <f>ROUND((Reference!N$16*List!$H1876)+Reference!N$17,0)</f>
        <v>24536</v>
      </c>
      <c r="V1876" s="36">
        <f>ROUND((Reference!O$16*List!$H1876)+Reference!O$17,0)</f>
        <v>912</v>
      </c>
      <c r="W1876" s="36">
        <f>ROUND((Reference!P$16*List!$H1876)+Reference!P$17,0)</f>
        <v>1285</v>
      </c>
      <c r="X1876" s="36">
        <f>ROUND((Reference!Q$16*List!$H1876)+Reference!Q$17,0)</f>
        <v>643</v>
      </c>
      <c r="Y1876" s="37"/>
      <c r="Z1876" s="4" t="str">
        <f t="shared" si="59"/>
        <v>BRONX, New York</v>
      </c>
      <c r="AA1876" s="50" t="s">
        <v>5404</v>
      </c>
      <c r="AB1876" s="38" t="s">
        <v>54</v>
      </c>
      <c r="AC1876" s="43" t="s">
        <v>5399</v>
      </c>
      <c r="AD1876" s="45"/>
      <c r="AE1876">
        <f t="shared" si="60"/>
        <v>1.3253000000000001</v>
      </c>
    </row>
    <row r="1877" spans="1:31" x14ac:dyDescent="0.35">
      <c r="A1877" s="28" t="s">
        <v>5405</v>
      </c>
      <c r="B1877" s="48" t="s">
        <v>5406</v>
      </c>
      <c r="C1877" s="51">
        <v>13780</v>
      </c>
      <c r="D1877" s="30" t="s">
        <v>405</v>
      </c>
      <c r="E1877" s="38" t="s">
        <v>5407</v>
      </c>
      <c r="F1877" s="54" t="s">
        <v>5399</v>
      </c>
      <c r="G1877" s="33" t="s">
        <v>53</v>
      </c>
      <c r="H1877" s="52">
        <v>0.82210000000000005</v>
      </c>
      <c r="I1877" s="35">
        <f>ROUND((Reference!B$16*List!$H1877)+Reference!B$17,0)</f>
        <v>974</v>
      </c>
      <c r="J1877" s="35">
        <f>ROUND((Reference!C$16*List!$H1877)+Reference!C$17,0)</f>
        <v>1452</v>
      </c>
      <c r="K1877" s="35">
        <f>ROUND((Reference!D$16*List!$H1877)+Reference!D$17,0)</f>
        <v>1740</v>
      </c>
      <c r="L1877" s="35">
        <f>ROUND((Reference!E$16*List!$H1877)+Reference!E$17,0)</f>
        <v>2151</v>
      </c>
      <c r="M1877" s="35">
        <f>ROUND((Reference!F$16*List!$H1877)+Reference!F$17,0)</f>
        <v>2241</v>
      </c>
      <c r="N1877" s="35">
        <f>ROUND((Reference!G$16*List!$H1877)+Reference!G$17,0)</f>
        <v>2537</v>
      </c>
      <c r="O1877" s="35">
        <f>ROUND((Reference!H$16*List!$H1877)+Reference!H$17,0)</f>
        <v>2634</v>
      </c>
      <c r="P1877" s="35">
        <f>ROUND((Reference!I$16*List!$H1877)+Reference!I$17,0)</f>
        <v>2738</v>
      </c>
      <c r="Q1877" s="35">
        <f>ROUND((Reference!J$16*List!$H1877)+Reference!J$17,0)</f>
        <v>3170</v>
      </c>
      <c r="R1877" s="35">
        <f>ROUND((Reference!K$16*List!$H1877)+Reference!K$17,0)</f>
        <v>3270</v>
      </c>
      <c r="S1877" s="35">
        <f>ROUND((Reference!L$16*List!$H1877)+Reference!L$17,0)</f>
        <v>3529</v>
      </c>
      <c r="T1877" s="35">
        <f>ROUND((Reference!M$16*List!$H1877)+Reference!M$17,0)</f>
        <v>4215</v>
      </c>
      <c r="U1877" s="35">
        <f>ROUND((Reference!N$16*List!$H1877)+Reference!N$17,0)</f>
        <v>17005</v>
      </c>
      <c r="V1877" s="36">
        <f>ROUND((Reference!O$16*List!$H1877)+Reference!O$17,0)</f>
        <v>632</v>
      </c>
      <c r="W1877" s="36">
        <f>ROUND((Reference!P$16*List!$H1877)+Reference!P$17,0)</f>
        <v>891</v>
      </c>
      <c r="X1877" s="36">
        <f>ROUND((Reference!Q$16*List!$H1877)+Reference!Q$17,0)</f>
        <v>445</v>
      </c>
      <c r="Y1877" s="37"/>
      <c r="Z1877" s="4" t="str">
        <f t="shared" si="59"/>
        <v>BROOME, New York</v>
      </c>
      <c r="AA1877" s="50" t="s">
        <v>5407</v>
      </c>
      <c r="AB1877" s="38" t="s">
        <v>54</v>
      </c>
      <c r="AC1877" s="43" t="s">
        <v>5399</v>
      </c>
      <c r="AD1877" s="45"/>
      <c r="AE1877">
        <f t="shared" si="60"/>
        <v>0.82210000000000005</v>
      </c>
    </row>
    <row r="1878" spans="1:31" x14ac:dyDescent="0.35">
      <c r="A1878" s="28" t="s">
        <v>5408</v>
      </c>
      <c r="B1878" s="48" t="s">
        <v>5409</v>
      </c>
      <c r="C1878" s="51">
        <v>99933</v>
      </c>
      <c r="D1878" s="30" t="s">
        <v>187</v>
      </c>
      <c r="E1878" s="38" t="s">
        <v>5410</v>
      </c>
      <c r="F1878" s="55" t="s">
        <v>5399</v>
      </c>
      <c r="G1878" s="33" t="s">
        <v>64</v>
      </c>
      <c r="H1878" s="34">
        <v>0.8449000000000001</v>
      </c>
      <c r="I1878" s="35">
        <f>ROUND((Reference!B$16*List!$H1878)+Reference!B$17,0)</f>
        <v>993</v>
      </c>
      <c r="J1878" s="35">
        <f>ROUND((Reference!C$16*List!$H1878)+Reference!C$17,0)</f>
        <v>1482</v>
      </c>
      <c r="K1878" s="35">
        <f>ROUND((Reference!D$16*List!$H1878)+Reference!D$17,0)</f>
        <v>1775</v>
      </c>
      <c r="L1878" s="35">
        <f>ROUND((Reference!E$16*List!$H1878)+Reference!E$17,0)</f>
        <v>2194</v>
      </c>
      <c r="M1878" s="35">
        <f>ROUND((Reference!F$16*List!$H1878)+Reference!F$17,0)</f>
        <v>2286</v>
      </c>
      <c r="N1878" s="35">
        <f>ROUND((Reference!G$16*List!$H1878)+Reference!G$17,0)</f>
        <v>2588</v>
      </c>
      <c r="O1878" s="35">
        <f>ROUND((Reference!H$16*List!$H1878)+Reference!H$17,0)</f>
        <v>2687</v>
      </c>
      <c r="P1878" s="35">
        <f>ROUND((Reference!I$16*List!$H1878)+Reference!I$17,0)</f>
        <v>2793</v>
      </c>
      <c r="Q1878" s="35">
        <f>ROUND((Reference!J$16*List!$H1878)+Reference!J$17,0)</f>
        <v>3234</v>
      </c>
      <c r="R1878" s="35">
        <f>ROUND((Reference!K$16*List!$H1878)+Reference!K$17,0)</f>
        <v>3336</v>
      </c>
      <c r="S1878" s="35">
        <f>ROUND((Reference!L$16*List!$H1878)+Reference!L$17,0)</f>
        <v>3600</v>
      </c>
      <c r="T1878" s="35">
        <f>ROUND((Reference!M$16*List!$H1878)+Reference!M$17,0)</f>
        <v>4299</v>
      </c>
      <c r="U1878" s="35">
        <f>ROUND((Reference!N$16*List!$H1878)+Reference!N$17,0)</f>
        <v>17346</v>
      </c>
      <c r="V1878" s="36">
        <f>ROUND((Reference!O$16*List!$H1878)+Reference!O$17,0)</f>
        <v>645</v>
      </c>
      <c r="W1878" s="36">
        <f>ROUND((Reference!P$16*List!$H1878)+Reference!P$17,0)</f>
        <v>909</v>
      </c>
      <c r="X1878" s="36">
        <f>ROUND((Reference!Q$16*List!$H1878)+Reference!Q$17,0)</f>
        <v>454</v>
      </c>
      <c r="Y1878" s="37"/>
      <c r="Z1878" s="4" t="str">
        <f t="shared" si="59"/>
        <v>CATTARAUGUS, New York</v>
      </c>
      <c r="AA1878" s="38" t="s">
        <v>5410</v>
      </c>
      <c r="AB1878" s="38" t="s">
        <v>54</v>
      </c>
      <c r="AC1878" s="32" t="s">
        <v>5399</v>
      </c>
      <c r="AD1878" s="39"/>
      <c r="AE1878">
        <f t="shared" si="60"/>
        <v>0.8449000000000001</v>
      </c>
    </row>
    <row r="1879" spans="1:31" x14ac:dyDescent="0.35">
      <c r="A1879" s="28" t="s">
        <v>5411</v>
      </c>
      <c r="B1879" s="48" t="s">
        <v>5412</v>
      </c>
      <c r="C1879" s="51">
        <v>99933</v>
      </c>
      <c r="D1879" s="30" t="s">
        <v>187</v>
      </c>
      <c r="E1879" s="38" t="s">
        <v>5413</v>
      </c>
      <c r="F1879" s="55" t="s">
        <v>5399</v>
      </c>
      <c r="G1879" s="33" t="s">
        <v>64</v>
      </c>
      <c r="H1879" s="34">
        <v>0.8449000000000001</v>
      </c>
      <c r="I1879" s="35">
        <f>ROUND((Reference!B$16*List!$H1879)+Reference!B$17,0)</f>
        <v>993</v>
      </c>
      <c r="J1879" s="35">
        <f>ROUND((Reference!C$16*List!$H1879)+Reference!C$17,0)</f>
        <v>1482</v>
      </c>
      <c r="K1879" s="35">
        <f>ROUND((Reference!D$16*List!$H1879)+Reference!D$17,0)</f>
        <v>1775</v>
      </c>
      <c r="L1879" s="35">
        <f>ROUND((Reference!E$16*List!$H1879)+Reference!E$17,0)</f>
        <v>2194</v>
      </c>
      <c r="M1879" s="35">
        <f>ROUND((Reference!F$16*List!$H1879)+Reference!F$17,0)</f>
        <v>2286</v>
      </c>
      <c r="N1879" s="35">
        <f>ROUND((Reference!G$16*List!$H1879)+Reference!G$17,0)</f>
        <v>2588</v>
      </c>
      <c r="O1879" s="35">
        <f>ROUND((Reference!H$16*List!$H1879)+Reference!H$17,0)</f>
        <v>2687</v>
      </c>
      <c r="P1879" s="35">
        <f>ROUND((Reference!I$16*List!$H1879)+Reference!I$17,0)</f>
        <v>2793</v>
      </c>
      <c r="Q1879" s="35">
        <f>ROUND((Reference!J$16*List!$H1879)+Reference!J$17,0)</f>
        <v>3234</v>
      </c>
      <c r="R1879" s="35">
        <f>ROUND((Reference!K$16*List!$H1879)+Reference!K$17,0)</f>
        <v>3336</v>
      </c>
      <c r="S1879" s="35">
        <f>ROUND((Reference!L$16*List!$H1879)+Reference!L$17,0)</f>
        <v>3600</v>
      </c>
      <c r="T1879" s="35">
        <f>ROUND((Reference!M$16*List!$H1879)+Reference!M$17,0)</f>
        <v>4299</v>
      </c>
      <c r="U1879" s="35">
        <f>ROUND((Reference!N$16*List!$H1879)+Reference!N$17,0)</f>
        <v>17346</v>
      </c>
      <c r="V1879" s="36">
        <f>ROUND((Reference!O$16*List!$H1879)+Reference!O$17,0)</f>
        <v>645</v>
      </c>
      <c r="W1879" s="36">
        <f>ROUND((Reference!P$16*List!$H1879)+Reference!P$17,0)</f>
        <v>909</v>
      </c>
      <c r="X1879" s="36">
        <f>ROUND((Reference!Q$16*List!$H1879)+Reference!Q$17,0)</f>
        <v>454</v>
      </c>
      <c r="Y1879" s="37"/>
      <c r="Z1879" s="4" t="str">
        <f t="shared" si="59"/>
        <v>CAYUGA, New York</v>
      </c>
      <c r="AA1879" s="38" t="s">
        <v>5413</v>
      </c>
      <c r="AB1879" s="38" t="s">
        <v>54</v>
      </c>
      <c r="AC1879" s="32" t="s">
        <v>5399</v>
      </c>
      <c r="AD1879" s="39"/>
      <c r="AE1879">
        <f t="shared" si="60"/>
        <v>0.8449000000000001</v>
      </c>
    </row>
    <row r="1880" spans="1:31" x14ac:dyDescent="0.35">
      <c r="A1880" s="28" t="s">
        <v>5414</v>
      </c>
      <c r="B1880" s="48" t="s">
        <v>5415</v>
      </c>
      <c r="C1880" s="51">
        <v>99933</v>
      </c>
      <c r="D1880" s="30" t="s">
        <v>187</v>
      </c>
      <c r="E1880" s="38" t="s">
        <v>2967</v>
      </c>
      <c r="F1880" s="55" t="s">
        <v>5399</v>
      </c>
      <c r="G1880" s="33" t="s">
        <v>64</v>
      </c>
      <c r="H1880" s="52">
        <v>0.8449000000000001</v>
      </c>
      <c r="I1880" s="35">
        <f>ROUND((Reference!B$16*List!$H1880)+Reference!B$17,0)</f>
        <v>993</v>
      </c>
      <c r="J1880" s="35">
        <f>ROUND((Reference!C$16*List!$H1880)+Reference!C$17,0)</f>
        <v>1482</v>
      </c>
      <c r="K1880" s="35">
        <f>ROUND((Reference!D$16*List!$H1880)+Reference!D$17,0)</f>
        <v>1775</v>
      </c>
      <c r="L1880" s="35">
        <f>ROUND((Reference!E$16*List!$H1880)+Reference!E$17,0)</f>
        <v>2194</v>
      </c>
      <c r="M1880" s="35">
        <f>ROUND((Reference!F$16*List!$H1880)+Reference!F$17,0)</f>
        <v>2286</v>
      </c>
      <c r="N1880" s="35">
        <f>ROUND((Reference!G$16*List!$H1880)+Reference!G$17,0)</f>
        <v>2588</v>
      </c>
      <c r="O1880" s="35">
        <f>ROUND((Reference!H$16*List!$H1880)+Reference!H$17,0)</f>
        <v>2687</v>
      </c>
      <c r="P1880" s="35">
        <f>ROUND((Reference!I$16*List!$H1880)+Reference!I$17,0)</f>
        <v>2793</v>
      </c>
      <c r="Q1880" s="35">
        <f>ROUND((Reference!J$16*List!$H1880)+Reference!J$17,0)</f>
        <v>3234</v>
      </c>
      <c r="R1880" s="35">
        <f>ROUND((Reference!K$16*List!$H1880)+Reference!K$17,0)</f>
        <v>3336</v>
      </c>
      <c r="S1880" s="35">
        <f>ROUND((Reference!L$16*List!$H1880)+Reference!L$17,0)</f>
        <v>3600</v>
      </c>
      <c r="T1880" s="35">
        <f>ROUND((Reference!M$16*List!$H1880)+Reference!M$17,0)</f>
        <v>4299</v>
      </c>
      <c r="U1880" s="35">
        <f>ROUND((Reference!N$16*List!$H1880)+Reference!N$17,0)</f>
        <v>17346</v>
      </c>
      <c r="V1880" s="36">
        <f>ROUND((Reference!O$16*List!$H1880)+Reference!O$17,0)</f>
        <v>645</v>
      </c>
      <c r="W1880" s="36">
        <f>ROUND((Reference!P$16*List!$H1880)+Reference!P$17,0)</f>
        <v>909</v>
      </c>
      <c r="X1880" s="36">
        <f>ROUND((Reference!Q$16*List!$H1880)+Reference!Q$17,0)</f>
        <v>454</v>
      </c>
      <c r="Y1880" s="37"/>
      <c r="Z1880" s="4" t="str">
        <f t="shared" si="59"/>
        <v>CHAUTAUQUA, New York</v>
      </c>
      <c r="AA1880" s="50" t="s">
        <v>2967</v>
      </c>
      <c r="AB1880" s="38" t="s">
        <v>54</v>
      </c>
      <c r="AC1880" s="43" t="s">
        <v>5399</v>
      </c>
      <c r="AD1880" s="45"/>
      <c r="AE1880">
        <f t="shared" si="60"/>
        <v>0.8449000000000001</v>
      </c>
    </row>
    <row r="1881" spans="1:31" x14ac:dyDescent="0.35">
      <c r="A1881" s="28" t="s">
        <v>5416</v>
      </c>
      <c r="B1881" s="48" t="s">
        <v>5417</v>
      </c>
      <c r="C1881" s="49">
        <v>21300</v>
      </c>
      <c r="D1881" s="30" t="s">
        <v>700</v>
      </c>
      <c r="E1881" s="50" t="s">
        <v>5418</v>
      </c>
      <c r="F1881" s="54" t="s">
        <v>5399</v>
      </c>
      <c r="G1881" s="33" t="s">
        <v>53</v>
      </c>
      <c r="H1881" s="52">
        <v>0.9215000000000001</v>
      </c>
      <c r="I1881" s="35">
        <f>ROUND((Reference!B$16*List!$H1881)+Reference!B$17,0)</f>
        <v>1059</v>
      </c>
      <c r="J1881" s="35">
        <f>ROUND((Reference!C$16*List!$H1881)+Reference!C$17,0)</f>
        <v>1579</v>
      </c>
      <c r="K1881" s="35">
        <f>ROUND((Reference!D$16*List!$H1881)+Reference!D$17,0)</f>
        <v>1892</v>
      </c>
      <c r="L1881" s="35">
        <f>ROUND((Reference!E$16*List!$H1881)+Reference!E$17,0)</f>
        <v>2339</v>
      </c>
      <c r="M1881" s="35">
        <f>ROUND((Reference!F$16*List!$H1881)+Reference!F$17,0)</f>
        <v>2437</v>
      </c>
      <c r="N1881" s="35">
        <f>ROUND((Reference!G$16*List!$H1881)+Reference!G$17,0)</f>
        <v>2759</v>
      </c>
      <c r="O1881" s="35">
        <f>ROUND((Reference!H$16*List!$H1881)+Reference!H$17,0)</f>
        <v>2865</v>
      </c>
      <c r="P1881" s="35">
        <f>ROUND((Reference!I$16*List!$H1881)+Reference!I$17,0)</f>
        <v>2977</v>
      </c>
      <c r="Q1881" s="35">
        <f>ROUND((Reference!J$16*List!$H1881)+Reference!J$17,0)</f>
        <v>3447</v>
      </c>
      <c r="R1881" s="35">
        <f>ROUND((Reference!K$16*List!$H1881)+Reference!K$17,0)</f>
        <v>3557</v>
      </c>
      <c r="S1881" s="35">
        <f>ROUND((Reference!L$16*List!$H1881)+Reference!L$17,0)</f>
        <v>3838</v>
      </c>
      <c r="T1881" s="35">
        <f>ROUND((Reference!M$16*List!$H1881)+Reference!M$17,0)</f>
        <v>4583</v>
      </c>
      <c r="U1881" s="35">
        <f>ROUND((Reference!N$16*List!$H1881)+Reference!N$17,0)</f>
        <v>18492</v>
      </c>
      <c r="V1881" s="36">
        <f>ROUND((Reference!O$16*List!$H1881)+Reference!O$17,0)</f>
        <v>687</v>
      </c>
      <c r="W1881" s="36">
        <f>ROUND((Reference!P$16*List!$H1881)+Reference!P$17,0)</f>
        <v>969</v>
      </c>
      <c r="X1881" s="36">
        <f>ROUND((Reference!Q$16*List!$H1881)+Reference!Q$17,0)</f>
        <v>484</v>
      </c>
      <c r="Y1881" s="37"/>
      <c r="Z1881" s="4" t="str">
        <f t="shared" si="59"/>
        <v>CHEMUNG, New York</v>
      </c>
      <c r="AA1881" s="50" t="s">
        <v>5418</v>
      </c>
      <c r="AB1881" s="38" t="s">
        <v>54</v>
      </c>
      <c r="AC1881" s="43" t="s">
        <v>5399</v>
      </c>
      <c r="AD1881" s="45"/>
      <c r="AE1881">
        <f t="shared" si="60"/>
        <v>0.9215000000000001</v>
      </c>
    </row>
    <row r="1882" spans="1:31" x14ac:dyDescent="0.35">
      <c r="A1882" s="28" t="s">
        <v>5419</v>
      </c>
      <c r="B1882" s="48" t="s">
        <v>5420</v>
      </c>
      <c r="C1882" s="51">
        <v>99933</v>
      </c>
      <c r="D1882" s="30" t="s">
        <v>187</v>
      </c>
      <c r="E1882" s="38" t="s">
        <v>5421</v>
      </c>
      <c r="F1882" s="55" t="s">
        <v>5399</v>
      </c>
      <c r="G1882" s="33" t="s">
        <v>64</v>
      </c>
      <c r="H1882" s="52">
        <v>0.8449000000000001</v>
      </c>
      <c r="I1882" s="35">
        <f>ROUND((Reference!B$16*List!$H1882)+Reference!B$17,0)</f>
        <v>993</v>
      </c>
      <c r="J1882" s="35">
        <f>ROUND((Reference!C$16*List!$H1882)+Reference!C$17,0)</f>
        <v>1482</v>
      </c>
      <c r="K1882" s="35">
        <f>ROUND((Reference!D$16*List!$H1882)+Reference!D$17,0)</f>
        <v>1775</v>
      </c>
      <c r="L1882" s="35">
        <f>ROUND((Reference!E$16*List!$H1882)+Reference!E$17,0)</f>
        <v>2194</v>
      </c>
      <c r="M1882" s="35">
        <f>ROUND((Reference!F$16*List!$H1882)+Reference!F$17,0)</f>
        <v>2286</v>
      </c>
      <c r="N1882" s="35">
        <f>ROUND((Reference!G$16*List!$H1882)+Reference!G$17,0)</f>
        <v>2588</v>
      </c>
      <c r="O1882" s="35">
        <f>ROUND((Reference!H$16*List!$H1882)+Reference!H$17,0)</f>
        <v>2687</v>
      </c>
      <c r="P1882" s="35">
        <f>ROUND((Reference!I$16*List!$H1882)+Reference!I$17,0)</f>
        <v>2793</v>
      </c>
      <c r="Q1882" s="35">
        <f>ROUND((Reference!J$16*List!$H1882)+Reference!J$17,0)</f>
        <v>3234</v>
      </c>
      <c r="R1882" s="35">
        <f>ROUND((Reference!K$16*List!$H1882)+Reference!K$17,0)</f>
        <v>3336</v>
      </c>
      <c r="S1882" s="35">
        <f>ROUND((Reference!L$16*List!$H1882)+Reference!L$17,0)</f>
        <v>3600</v>
      </c>
      <c r="T1882" s="35">
        <f>ROUND((Reference!M$16*List!$H1882)+Reference!M$17,0)</f>
        <v>4299</v>
      </c>
      <c r="U1882" s="35">
        <f>ROUND((Reference!N$16*List!$H1882)+Reference!N$17,0)</f>
        <v>17346</v>
      </c>
      <c r="V1882" s="36">
        <f>ROUND((Reference!O$16*List!$H1882)+Reference!O$17,0)</f>
        <v>645</v>
      </c>
      <c r="W1882" s="36">
        <f>ROUND((Reference!P$16*List!$H1882)+Reference!P$17,0)</f>
        <v>909</v>
      </c>
      <c r="X1882" s="36">
        <f>ROUND((Reference!Q$16*List!$H1882)+Reference!Q$17,0)</f>
        <v>454</v>
      </c>
      <c r="Y1882" s="37"/>
      <c r="Z1882" s="4" t="str">
        <f t="shared" si="59"/>
        <v>CHENANGO, New York</v>
      </c>
      <c r="AA1882" s="50" t="s">
        <v>5421</v>
      </c>
      <c r="AB1882" s="38" t="s">
        <v>54</v>
      </c>
      <c r="AC1882" s="43" t="s">
        <v>5399</v>
      </c>
      <c r="AD1882" s="45"/>
      <c r="AE1882">
        <f t="shared" si="60"/>
        <v>0.8449000000000001</v>
      </c>
    </row>
    <row r="1883" spans="1:31" x14ac:dyDescent="0.35">
      <c r="A1883" s="28" t="s">
        <v>5422</v>
      </c>
      <c r="B1883" s="48" t="s">
        <v>5423</v>
      </c>
      <c r="C1883" s="51">
        <v>99933</v>
      </c>
      <c r="D1883" s="30" t="s">
        <v>187</v>
      </c>
      <c r="E1883" s="38" t="s">
        <v>2244</v>
      </c>
      <c r="F1883" s="55" t="s">
        <v>5399</v>
      </c>
      <c r="G1883" s="33" t="s">
        <v>64</v>
      </c>
      <c r="H1883" s="52">
        <v>0.8449000000000001</v>
      </c>
      <c r="I1883" s="35">
        <f>ROUND((Reference!B$16*List!$H1883)+Reference!B$17,0)</f>
        <v>993</v>
      </c>
      <c r="J1883" s="35">
        <f>ROUND((Reference!C$16*List!$H1883)+Reference!C$17,0)</f>
        <v>1482</v>
      </c>
      <c r="K1883" s="35">
        <f>ROUND((Reference!D$16*List!$H1883)+Reference!D$17,0)</f>
        <v>1775</v>
      </c>
      <c r="L1883" s="35">
        <f>ROUND((Reference!E$16*List!$H1883)+Reference!E$17,0)</f>
        <v>2194</v>
      </c>
      <c r="M1883" s="35">
        <f>ROUND((Reference!F$16*List!$H1883)+Reference!F$17,0)</f>
        <v>2286</v>
      </c>
      <c r="N1883" s="35">
        <f>ROUND((Reference!G$16*List!$H1883)+Reference!G$17,0)</f>
        <v>2588</v>
      </c>
      <c r="O1883" s="35">
        <f>ROUND((Reference!H$16*List!$H1883)+Reference!H$17,0)</f>
        <v>2687</v>
      </c>
      <c r="P1883" s="35">
        <f>ROUND((Reference!I$16*List!$H1883)+Reference!I$17,0)</f>
        <v>2793</v>
      </c>
      <c r="Q1883" s="35">
        <f>ROUND((Reference!J$16*List!$H1883)+Reference!J$17,0)</f>
        <v>3234</v>
      </c>
      <c r="R1883" s="35">
        <f>ROUND((Reference!K$16*List!$H1883)+Reference!K$17,0)</f>
        <v>3336</v>
      </c>
      <c r="S1883" s="35">
        <f>ROUND((Reference!L$16*List!$H1883)+Reference!L$17,0)</f>
        <v>3600</v>
      </c>
      <c r="T1883" s="35">
        <f>ROUND((Reference!M$16*List!$H1883)+Reference!M$17,0)</f>
        <v>4299</v>
      </c>
      <c r="U1883" s="35">
        <f>ROUND((Reference!N$16*List!$H1883)+Reference!N$17,0)</f>
        <v>17346</v>
      </c>
      <c r="V1883" s="36">
        <f>ROUND((Reference!O$16*List!$H1883)+Reference!O$17,0)</f>
        <v>645</v>
      </c>
      <c r="W1883" s="36">
        <f>ROUND((Reference!P$16*List!$H1883)+Reference!P$17,0)</f>
        <v>909</v>
      </c>
      <c r="X1883" s="36">
        <f>ROUND((Reference!Q$16*List!$H1883)+Reference!Q$17,0)</f>
        <v>454</v>
      </c>
      <c r="Y1883" s="37"/>
      <c r="Z1883" s="4" t="str">
        <f t="shared" si="59"/>
        <v>CLINTON, New York</v>
      </c>
      <c r="AA1883" s="50" t="s">
        <v>2244</v>
      </c>
      <c r="AB1883" s="38" t="s">
        <v>54</v>
      </c>
      <c r="AC1883" s="43" t="s">
        <v>5399</v>
      </c>
      <c r="AD1883" s="45"/>
      <c r="AE1883">
        <f t="shared" si="60"/>
        <v>0.8449000000000001</v>
      </c>
    </row>
    <row r="1884" spans="1:31" x14ac:dyDescent="0.35">
      <c r="A1884" s="28" t="s">
        <v>5424</v>
      </c>
      <c r="B1884" s="48" t="s">
        <v>5425</v>
      </c>
      <c r="C1884" s="51">
        <v>99933</v>
      </c>
      <c r="D1884" s="30" t="s">
        <v>187</v>
      </c>
      <c r="E1884" s="38" t="s">
        <v>550</v>
      </c>
      <c r="F1884" s="55" t="s">
        <v>5399</v>
      </c>
      <c r="G1884" s="33" t="s">
        <v>64</v>
      </c>
      <c r="H1884" s="52">
        <v>0.8449000000000001</v>
      </c>
      <c r="I1884" s="35">
        <f>ROUND((Reference!B$16*List!$H1884)+Reference!B$17,0)</f>
        <v>993</v>
      </c>
      <c r="J1884" s="35">
        <f>ROUND((Reference!C$16*List!$H1884)+Reference!C$17,0)</f>
        <v>1482</v>
      </c>
      <c r="K1884" s="35">
        <f>ROUND((Reference!D$16*List!$H1884)+Reference!D$17,0)</f>
        <v>1775</v>
      </c>
      <c r="L1884" s="35">
        <f>ROUND((Reference!E$16*List!$H1884)+Reference!E$17,0)</f>
        <v>2194</v>
      </c>
      <c r="M1884" s="35">
        <f>ROUND((Reference!F$16*List!$H1884)+Reference!F$17,0)</f>
        <v>2286</v>
      </c>
      <c r="N1884" s="35">
        <f>ROUND((Reference!G$16*List!$H1884)+Reference!G$17,0)</f>
        <v>2588</v>
      </c>
      <c r="O1884" s="35">
        <f>ROUND((Reference!H$16*List!$H1884)+Reference!H$17,0)</f>
        <v>2687</v>
      </c>
      <c r="P1884" s="35">
        <f>ROUND((Reference!I$16*List!$H1884)+Reference!I$17,0)</f>
        <v>2793</v>
      </c>
      <c r="Q1884" s="35">
        <f>ROUND((Reference!J$16*List!$H1884)+Reference!J$17,0)</f>
        <v>3234</v>
      </c>
      <c r="R1884" s="35">
        <f>ROUND((Reference!K$16*List!$H1884)+Reference!K$17,0)</f>
        <v>3336</v>
      </c>
      <c r="S1884" s="35">
        <f>ROUND((Reference!L$16*List!$H1884)+Reference!L$17,0)</f>
        <v>3600</v>
      </c>
      <c r="T1884" s="35">
        <f>ROUND((Reference!M$16*List!$H1884)+Reference!M$17,0)</f>
        <v>4299</v>
      </c>
      <c r="U1884" s="35">
        <f>ROUND((Reference!N$16*List!$H1884)+Reference!N$17,0)</f>
        <v>17346</v>
      </c>
      <c r="V1884" s="36">
        <f>ROUND((Reference!O$16*List!$H1884)+Reference!O$17,0)</f>
        <v>645</v>
      </c>
      <c r="W1884" s="36">
        <f>ROUND((Reference!P$16*List!$H1884)+Reference!P$17,0)</f>
        <v>909</v>
      </c>
      <c r="X1884" s="36">
        <f>ROUND((Reference!Q$16*List!$H1884)+Reference!Q$17,0)</f>
        <v>454</v>
      </c>
      <c r="Y1884" s="37"/>
      <c r="Z1884" s="4" t="str">
        <f t="shared" si="59"/>
        <v>COLUMBIA, New York</v>
      </c>
      <c r="AA1884" s="50" t="s">
        <v>550</v>
      </c>
      <c r="AB1884" s="38" t="s">
        <v>54</v>
      </c>
      <c r="AC1884" s="43" t="s">
        <v>5399</v>
      </c>
      <c r="AD1884" s="45"/>
      <c r="AE1884">
        <f t="shared" si="60"/>
        <v>0.8449000000000001</v>
      </c>
    </row>
    <row r="1885" spans="1:31" x14ac:dyDescent="0.35">
      <c r="A1885" s="28" t="s">
        <v>5426</v>
      </c>
      <c r="B1885" s="48" t="s">
        <v>5427</v>
      </c>
      <c r="C1885" s="51">
        <v>99933</v>
      </c>
      <c r="D1885" s="30" t="s">
        <v>187</v>
      </c>
      <c r="E1885" s="38" t="s">
        <v>5428</v>
      </c>
      <c r="F1885" s="55" t="s">
        <v>5399</v>
      </c>
      <c r="G1885" s="33" t="s">
        <v>64</v>
      </c>
      <c r="H1885" s="52">
        <v>0.8449000000000001</v>
      </c>
      <c r="I1885" s="35">
        <f>ROUND((Reference!B$16*List!$H1885)+Reference!B$17,0)</f>
        <v>993</v>
      </c>
      <c r="J1885" s="35">
        <f>ROUND((Reference!C$16*List!$H1885)+Reference!C$17,0)</f>
        <v>1482</v>
      </c>
      <c r="K1885" s="35">
        <f>ROUND((Reference!D$16*List!$H1885)+Reference!D$17,0)</f>
        <v>1775</v>
      </c>
      <c r="L1885" s="35">
        <f>ROUND((Reference!E$16*List!$H1885)+Reference!E$17,0)</f>
        <v>2194</v>
      </c>
      <c r="M1885" s="35">
        <f>ROUND((Reference!F$16*List!$H1885)+Reference!F$17,0)</f>
        <v>2286</v>
      </c>
      <c r="N1885" s="35">
        <f>ROUND((Reference!G$16*List!$H1885)+Reference!G$17,0)</f>
        <v>2588</v>
      </c>
      <c r="O1885" s="35">
        <f>ROUND((Reference!H$16*List!$H1885)+Reference!H$17,0)</f>
        <v>2687</v>
      </c>
      <c r="P1885" s="35">
        <f>ROUND((Reference!I$16*List!$H1885)+Reference!I$17,0)</f>
        <v>2793</v>
      </c>
      <c r="Q1885" s="35">
        <f>ROUND((Reference!J$16*List!$H1885)+Reference!J$17,0)</f>
        <v>3234</v>
      </c>
      <c r="R1885" s="35">
        <f>ROUND((Reference!K$16*List!$H1885)+Reference!K$17,0)</f>
        <v>3336</v>
      </c>
      <c r="S1885" s="35">
        <f>ROUND((Reference!L$16*List!$H1885)+Reference!L$17,0)</f>
        <v>3600</v>
      </c>
      <c r="T1885" s="35">
        <f>ROUND((Reference!M$16*List!$H1885)+Reference!M$17,0)</f>
        <v>4299</v>
      </c>
      <c r="U1885" s="35">
        <f>ROUND((Reference!N$16*List!$H1885)+Reference!N$17,0)</f>
        <v>17346</v>
      </c>
      <c r="V1885" s="36">
        <f>ROUND((Reference!O$16*List!$H1885)+Reference!O$17,0)</f>
        <v>645</v>
      </c>
      <c r="W1885" s="36">
        <f>ROUND((Reference!P$16*List!$H1885)+Reference!P$17,0)</f>
        <v>909</v>
      </c>
      <c r="X1885" s="36">
        <f>ROUND((Reference!Q$16*List!$H1885)+Reference!Q$17,0)</f>
        <v>454</v>
      </c>
      <c r="Y1885" s="37"/>
      <c r="Z1885" s="4" t="str">
        <f t="shared" si="59"/>
        <v>CORTLAND, New York</v>
      </c>
      <c r="AA1885" s="50" t="s">
        <v>5428</v>
      </c>
      <c r="AB1885" s="38" t="s">
        <v>54</v>
      </c>
      <c r="AC1885" s="43" t="s">
        <v>5399</v>
      </c>
      <c r="AD1885" s="45"/>
      <c r="AE1885">
        <f t="shared" si="60"/>
        <v>0.8449000000000001</v>
      </c>
    </row>
    <row r="1886" spans="1:31" x14ac:dyDescent="0.35">
      <c r="A1886" s="28" t="s">
        <v>5429</v>
      </c>
      <c r="B1886" s="48" t="s">
        <v>5430</v>
      </c>
      <c r="C1886" s="51">
        <v>99933</v>
      </c>
      <c r="D1886" s="30" t="s">
        <v>187</v>
      </c>
      <c r="E1886" s="38" t="s">
        <v>1332</v>
      </c>
      <c r="F1886" s="55" t="s">
        <v>5399</v>
      </c>
      <c r="G1886" s="33" t="s">
        <v>64</v>
      </c>
      <c r="H1886" s="34">
        <v>0.8449000000000001</v>
      </c>
      <c r="I1886" s="35">
        <f>ROUND((Reference!B$16*List!$H1886)+Reference!B$17,0)</f>
        <v>993</v>
      </c>
      <c r="J1886" s="35">
        <f>ROUND((Reference!C$16*List!$H1886)+Reference!C$17,0)</f>
        <v>1482</v>
      </c>
      <c r="K1886" s="35">
        <f>ROUND((Reference!D$16*List!$H1886)+Reference!D$17,0)</f>
        <v>1775</v>
      </c>
      <c r="L1886" s="35">
        <f>ROUND((Reference!E$16*List!$H1886)+Reference!E$17,0)</f>
        <v>2194</v>
      </c>
      <c r="M1886" s="35">
        <f>ROUND((Reference!F$16*List!$H1886)+Reference!F$17,0)</f>
        <v>2286</v>
      </c>
      <c r="N1886" s="35">
        <f>ROUND((Reference!G$16*List!$H1886)+Reference!G$17,0)</f>
        <v>2588</v>
      </c>
      <c r="O1886" s="35">
        <f>ROUND((Reference!H$16*List!$H1886)+Reference!H$17,0)</f>
        <v>2687</v>
      </c>
      <c r="P1886" s="35">
        <f>ROUND((Reference!I$16*List!$H1886)+Reference!I$17,0)</f>
        <v>2793</v>
      </c>
      <c r="Q1886" s="35">
        <f>ROUND((Reference!J$16*List!$H1886)+Reference!J$17,0)</f>
        <v>3234</v>
      </c>
      <c r="R1886" s="35">
        <f>ROUND((Reference!K$16*List!$H1886)+Reference!K$17,0)</f>
        <v>3336</v>
      </c>
      <c r="S1886" s="35">
        <f>ROUND((Reference!L$16*List!$H1886)+Reference!L$17,0)</f>
        <v>3600</v>
      </c>
      <c r="T1886" s="35">
        <f>ROUND((Reference!M$16*List!$H1886)+Reference!M$17,0)</f>
        <v>4299</v>
      </c>
      <c r="U1886" s="35">
        <f>ROUND((Reference!N$16*List!$H1886)+Reference!N$17,0)</f>
        <v>17346</v>
      </c>
      <c r="V1886" s="36">
        <f>ROUND((Reference!O$16*List!$H1886)+Reference!O$17,0)</f>
        <v>645</v>
      </c>
      <c r="W1886" s="36">
        <f>ROUND((Reference!P$16*List!$H1886)+Reference!P$17,0)</f>
        <v>909</v>
      </c>
      <c r="X1886" s="36">
        <f>ROUND((Reference!Q$16*List!$H1886)+Reference!Q$17,0)</f>
        <v>454</v>
      </c>
      <c r="Y1886" s="37"/>
      <c r="Z1886" s="4" t="str">
        <f t="shared" si="59"/>
        <v>DELAWARE, New York</v>
      </c>
      <c r="AA1886" s="38" t="s">
        <v>1332</v>
      </c>
      <c r="AB1886" s="38" t="s">
        <v>54</v>
      </c>
      <c r="AC1886" s="32" t="s">
        <v>5399</v>
      </c>
      <c r="AD1886" s="39"/>
      <c r="AE1886">
        <f t="shared" si="60"/>
        <v>0.8449000000000001</v>
      </c>
    </row>
    <row r="1887" spans="1:31" x14ac:dyDescent="0.35">
      <c r="A1887" s="28" t="s">
        <v>5431</v>
      </c>
      <c r="B1887" s="48" t="s">
        <v>5432</v>
      </c>
      <c r="C1887" s="49">
        <v>39100</v>
      </c>
      <c r="D1887" s="30" t="s">
        <v>1423</v>
      </c>
      <c r="E1887" s="50" t="s">
        <v>5433</v>
      </c>
      <c r="F1887" s="54" t="s">
        <v>5399</v>
      </c>
      <c r="G1887" s="33" t="s">
        <v>53</v>
      </c>
      <c r="H1887" s="34">
        <v>1.2066000000000001</v>
      </c>
      <c r="I1887" s="35">
        <f>ROUND((Reference!B$16*List!$H1887)+Reference!B$17,0)</f>
        <v>1303</v>
      </c>
      <c r="J1887" s="35">
        <f>ROUND((Reference!C$16*List!$H1887)+Reference!C$17,0)</f>
        <v>1944</v>
      </c>
      <c r="K1887" s="35">
        <f>ROUND((Reference!D$16*List!$H1887)+Reference!D$17,0)</f>
        <v>2329</v>
      </c>
      <c r="L1887" s="35">
        <f>ROUND((Reference!E$16*List!$H1887)+Reference!E$17,0)</f>
        <v>2879</v>
      </c>
      <c r="M1887" s="35">
        <f>ROUND((Reference!F$16*List!$H1887)+Reference!F$17,0)</f>
        <v>3000</v>
      </c>
      <c r="N1887" s="35">
        <f>ROUND((Reference!G$16*List!$H1887)+Reference!G$17,0)</f>
        <v>3396</v>
      </c>
      <c r="O1887" s="35">
        <f>ROUND((Reference!H$16*List!$H1887)+Reference!H$17,0)</f>
        <v>3526</v>
      </c>
      <c r="P1887" s="35">
        <f>ROUND((Reference!I$16*List!$H1887)+Reference!I$17,0)</f>
        <v>3664</v>
      </c>
      <c r="Q1887" s="35">
        <f>ROUND((Reference!J$16*List!$H1887)+Reference!J$17,0)</f>
        <v>4243</v>
      </c>
      <c r="R1887" s="35">
        <f>ROUND((Reference!K$16*List!$H1887)+Reference!K$17,0)</f>
        <v>4377</v>
      </c>
      <c r="S1887" s="35">
        <f>ROUND((Reference!L$16*List!$H1887)+Reference!L$17,0)</f>
        <v>4723</v>
      </c>
      <c r="T1887" s="35">
        <f>ROUND((Reference!M$16*List!$H1887)+Reference!M$17,0)</f>
        <v>5641</v>
      </c>
      <c r="U1887" s="35">
        <f>ROUND((Reference!N$16*List!$H1887)+Reference!N$17,0)</f>
        <v>22760</v>
      </c>
      <c r="V1887" s="36">
        <f>ROUND((Reference!O$16*List!$H1887)+Reference!O$17,0)</f>
        <v>846</v>
      </c>
      <c r="W1887" s="36">
        <f>ROUND((Reference!P$16*List!$H1887)+Reference!P$17,0)</f>
        <v>1192</v>
      </c>
      <c r="X1887" s="36">
        <f>ROUND((Reference!Q$16*List!$H1887)+Reference!Q$17,0)</f>
        <v>596</v>
      </c>
      <c r="Y1887" s="37"/>
      <c r="Z1887" s="4" t="str">
        <f t="shared" si="59"/>
        <v>DUTCHESS, New York</v>
      </c>
      <c r="AA1887" s="38" t="s">
        <v>5433</v>
      </c>
      <c r="AB1887" s="38" t="s">
        <v>54</v>
      </c>
      <c r="AC1887" s="32" t="s">
        <v>5399</v>
      </c>
      <c r="AD1887" s="39"/>
      <c r="AE1887">
        <f t="shared" si="60"/>
        <v>1.2066000000000001</v>
      </c>
    </row>
    <row r="1888" spans="1:31" x14ac:dyDescent="0.35">
      <c r="A1888" s="28" t="s">
        <v>5434</v>
      </c>
      <c r="B1888" s="48" t="s">
        <v>5435</v>
      </c>
      <c r="C1888" s="51">
        <v>15380</v>
      </c>
      <c r="D1888" s="30" t="s">
        <v>461</v>
      </c>
      <c r="E1888" s="38" t="s">
        <v>5436</v>
      </c>
      <c r="F1888" s="54" t="s">
        <v>5399</v>
      </c>
      <c r="G1888" s="33" t="s">
        <v>53</v>
      </c>
      <c r="H1888" s="34">
        <v>1.0438000000000001</v>
      </c>
      <c r="I1888" s="35">
        <f>ROUND((Reference!B$16*List!$H1888)+Reference!B$17,0)</f>
        <v>1164</v>
      </c>
      <c r="J1888" s="35">
        <f>ROUND((Reference!C$16*List!$H1888)+Reference!C$17,0)</f>
        <v>1736</v>
      </c>
      <c r="K1888" s="35">
        <f>ROUND((Reference!D$16*List!$H1888)+Reference!D$17,0)</f>
        <v>2080</v>
      </c>
      <c r="L1888" s="35">
        <f>ROUND((Reference!E$16*List!$H1888)+Reference!E$17,0)</f>
        <v>2571</v>
      </c>
      <c r="M1888" s="35">
        <f>ROUND((Reference!F$16*List!$H1888)+Reference!F$17,0)</f>
        <v>2679</v>
      </c>
      <c r="N1888" s="35">
        <f>ROUND((Reference!G$16*List!$H1888)+Reference!G$17,0)</f>
        <v>3032</v>
      </c>
      <c r="O1888" s="35">
        <f>ROUND((Reference!H$16*List!$H1888)+Reference!H$17,0)</f>
        <v>3148</v>
      </c>
      <c r="P1888" s="35">
        <f>ROUND((Reference!I$16*List!$H1888)+Reference!I$17,0)</f>
        <v>3272</v>
      </c>
      <c r="Q1888" s="35">
        <f>ROUND((Reference!J$16*List!$H1888)+Reference!J$17,0)</f>
        <v>3789</v>
      </c>
      <c r="R1888" s="35">
        <f>ROUND((Reference!K$16*List!$H1888)+Reference!K$17,0)</f>
        <v>3909</v>
      </c>
      <c r="S1888" s="35">
        <f>ROUND((Reference!L$16*List!$H1888)+Reference!L$17,0)</f>
        <v>4217</v>
      </c>
      <c r="T1888" s="35">
        <f>ROUND((Reference!M$16*List!$H1888)+Reference!M$17,0)</f>
        <v>5037</v>
      </c>
      <c r="U1888" s="35">
        <f>ROUND((Reference!N$16*List!$H1888)+Reference!N$17,0)</f>
        <v>20323</v>
      </c>
      <c r="V1888" s="36">
        <f>ROUND((Reference!O$16*List!$H1888)+Reference!O$17,0)</f>
        <v>755</v>
      </c>
      <c r="W1888" s="36">
        <f>ROUND((Reference!P$16*List!$H1888)+Reference!P$17,0)</f>
        <v>1065</v>
      </c>
      <c r="X1888" s="36">
        <f>ROUND((Reference!Q$16*List!$H1888)+Reference!Q$17,0)</f>
        <v>532</v>
      </c>
      <c r="Y1888" s="37"/>
      <c r="Z1888" s="4" t="str">
        <f t="shared" si="59"/>
        <v>ERIE, New York</v>
      </c>
      <c r="AA1888" s="38" t="s">
        <v>5436</v>
      </c>
      <c r="AB1888" s="38" t="s">
        <v>54</v>
      </c>
      <c r="AC1888" s="32" t="s">
        <v>5399</v>
      </c>
      <c r="AD1888" s="39"/>
      <c r="AE1888">
        <f t="shared" si="60"/>
        <v>1.0438000000000001</v>
      </c>
    </row>
    <row r="1889" spans="1:31" x14ac:dyDescent="0.35">
      <c r="A1889" s="28" t="s">
        <v>5437</v>
      </c>
      <c r="B1889" s="48" t="s">
        <v>5438</v>
      </c>
      <c r="C1889" s="51">
        <v>99933</v>
      </c>
      <c r="D1889" s="30" t="s">
        <v>187</v>
      </c>
      <c r="E1889" s="38" t="s">
        <v>3822</v>
      </c>
      <c r="F1889" s="55" t="s">
        <v>5399</v>
      </c>
      <c r="G1889" s="33" t="s">
        <v>64</v>
      </c>
      <c r="H1889" s="52">
        <v>0.8449000000000001</v>
      </c>
      <c r="I1889" s="35">
        <f>ROUND((Reference!B$16*List!$H1889)+Reference!B$17,0)</f>
        <v>993</v>
      </c>
      <c r="J1889" s="35">
        <f>ROUND((Reference!C$16*List!$H1889)+Reference!C$17,0)</f>
        <v>1482</v>
      </c>
      <c r="K1889" s="35">
        <f>ROUND((Reference!D$16*List!$H1889)+Reference!D$17,0)</f>
        <v>1775</v>
      </c>
      <c r="L1889" s="35">
        <f>ROUND((Reference!E$16*List!$H1889)+Reference!E$17,0)</f>
        <v>2194</v>
      </c>
      <c r="M1889" s="35">
        <f>ROUND((Reference!F$16*List!$H1889)+Reference!F$17,0)</f>
        <v>2286</v>
      </c>
      <c r="N1889" s="35">
        <f>ROUND((Reference!G$16*List!$H1889)+Reference!G$17,0)</f>
        <v>2588</v>
      </c>
      <c r="O1889" s="35">
        <f>ROUND((Reference!H$16*List!$H1889)+Reference!H$17,0)</f>
        <v>2687</v>
      </c>
      <c r="P1889" s="35">
        <f>ROUND((Reference!I$16*List!$H1889)+Reference!I$17,0)</f>
        <v>2793</v>
      </c>
      <c r="Q1889" s="35">
        <f>ROUND((Reference!J$16*List!$H1889)+Reference!J$17,0)</f>
        <v>3234</v>
      </c>
      <c r="R1889" s="35">
        <f>ROUND((Reference!K$16*List!$H1889)+Reference!K$17,0)</f>
        <v>3336</v>
      </c>
      <c r="S1889" s="35">
        <f>ROUND((Reference!L$16*List!$H1889)+Reference!L$17,0)</f>
        <v>3600</v>
      </c>
      <c r="T1889" s="35">
        <f>ROUND((Reference!M$16*List!$H1889)+Reference!M$17,0)</f>
        <v>4299</v>
      </c>
      <c r="U1889" s="35">
        <f>ROUND((Reference!N$16*List!$H1889)+Reference!N$17,0)</f>
        <v>17346</v>
      </c>
      <c r="V1889" s="36">
        <f>ROUND((Reference!O$16*List!$H1889)+Reference!O$17,0)</f>
        <v>645</v>
      </c>
      <c r="W1889" s="36">
        <f>ROUND((Reference!P$16*List!$H1889)+Reference!P$17,0)</f>
        <v>909</v>
      </c>
      <c r="X1889" s="36">
        <f>ROUND((Reference!Q$16*List!$H1889)+Reference!Q$17,0)</f>
        <v>454</v>
      </c>
      <c r="Y1889" s="37"/>
      <c r="Z1889" s="4" t="str">
        <f t="shared" si="59"/>
        <v>ESSEX, New York</v>
      </c>
      <c r="AA1889" s="50" t="s">
        <v>3822</v>
      </c>
      <c r="AB1889" s="38" t="s">
        <v>54</v>
      </c>
      <c r="AC1889" s="43" t="s">
        <v>5399</v>
      </c>
      <c r="AD1889" s="45"/>
      <c r="AE1889">
        <f t="shared" si="60"/>
        <v>0.8449000000000001</v>
      </c>
    </row>
    <row r="1890" spans="1:31" x14ac:dyDescent="0.35">
      <c r="A1890" s="28" t="s">
        <v>5439</v>
      </c>
      <c r="B1890" s="48" t="s">
        <v>5440</v>
      </c>
      <c r="C1890" s="51">
        <v>99933</v>
      </c>
      <c r="D1890" s="30" t="s">
        <v>187</v>
      </c>
      <c r="E1890" s="38" t="s">
        <v>176</v>
      </c>
      <c r="F1890" s="55" t="s">
        <v>5399</v>
      </c>
      <c r="G1890" s="33" t="s">
        <v>64</v>
      </c>
      <c r="H1890" s="34">
        <v>0.8449000000000001</v>
      </c>
      <c r="I1890" s="35">
        <f>ROUND((Reference!B$16*List!$H1890)+Reference!B$17,0)</f>
        <v>993</v>
      </c>
      <c r="J1890" s="35">
        <f>ROUND((Reference!C$16*List!$H1890)+Reference!C$17,0)</f>
        <v>1482</v>
      </c>
      <c r="K1890" s="35">
        <f>ROUND((Reference!D$16*List!$H1890)+Reference!D$17,0)</f>
        <v>1775</v>
      </c>
      <c r="L1890" s="35">
        <f>ROUND((Reference!E$16*List!$H1890)+Reference!E$17,0)</f>
        <v>2194</v>
      </c>
      <c r="M1890" s="35">
        <f>ROUND((Reference!F$16*List!$H1890)+Reference!F$17,0)</f>
        <v>2286</v>
      </c>
      <c r="N1890" s="35">
        <f>ROUND((Reference!G$16*List!$H1890)+Reference!G$17,0)</f>
        <v>2588</v>
      </c>
      <c r="O1890" s="35">
        <f>ROUND((Reference!H$16*List!$H1890)+Reference!H$17,0)</f>
        <v>2687</v>
      </c>
      <c r="P1890" s="35">
        <f>ROUND((Reference!I$16*List!$H1890)+Reference!I$17,0)</f>
        <v>2793</v>
      </c>
      <c r="Q1890" s="35">
        <f>ROUND((Reference!J$16*List!$H1890)+Reference!J$17,0)</f>
        <v>3234</v>
      </c>
      <c r="R1890" s="35">
        <f>ROUND((Reference!K$16*List!$H1890)+Reference!K$17,0)</f>
        <v>3336</v>
      </c>
      <c r="S1890" s="35">
        <f>ROUND((Reference!L$16*List!$H1890)+Reference!L$17,0)</f>
        <v>3600</v>
      </c>
      <c r="T1890" s="35">
        <f>ROUND((Reference!M$16*List!$H1890)+Reference!M$17,0)</f>
        <v>4299</v>
      </c>
      <c r="U1890" s="35">
        <f>ROUND((Reference!N$16*List!$H1890)+Reference!N$17,0)</f>
        <v>17346</v>
      </c>
      <c r="V1890" s="36">
        <f>ROUND((Reference!O$16*List!$H1890)+Reference!O$17,0)</f>
        <v>645</v>
      </c>
      <c r="W1890" s="36">
        <f>ROUND((Reference!P$16*List!$H1890)+Reference!P$17,0)</f>
        <v>909</v>
      </c>
      <c r="X1890" s="36">
        <f>ROUND((Reference!Q$16*List!$H1890)+Reference!Q$17,0)</f>
        <v>454</v>
      </c>
      <c r="Y1890" s="37"/>
      <c r="Z1890" s="4" t="str">
        <f t="shared" si="59"/>
        <v>FRANKLIN, New York</v>
      </c>
      <c r="AA1890" s="38" t="s">
        <v>176</v>
      </c>
      <c r="AB1890" s="38" t="s">
        <v>54</v>
      </c>
      <c r="AC1890" s="32" t="s">
        <v>5399</v>
      </c>
      <c r="AD1890" s="39"/>
      <c r="AE1890">
        <f t="shared" si="60"/>
        <v>0.8449000000000001</v>
      </c>
    </row>
    <row r="1891" spans="1:31" x14ac:dyDescent="0.35">
      <c r="A1891" s="28" t="s">
        <v>5441</v>
      </c>
      <c r="B1891" s="48" t="s">
        <v>5442</v>
      </c>
      <c r="C1891" s="49">
        <v>99933</v>
      </c>
      <c r="D1891" s="30" t="s">
        <v>187</v>
      </c>
      <c r="E1891" s="50" t="s">
        <v>596</v>
      </c>
      <c r="F1891" s="55" t="s">
        <v>5399</v>
      </c>
      <c r="G1891" s="33" t="s">
        <v>64</v>
      </c>
      <c r="H1891" s="34">
        <v>0.8449000000000001</v>
      </c>
      <c r="I1891" s="35">
        <f>ROUND((Reference!B$16*List!$H1891)+Reference!B$17,0)</f>
        <v>993</v>
      </c>
      <c r="J1891" s="35">
        <f>ROUND((Reference!C$16*List!$H1891)+Reference!C$17,0)</f>
        <v>1482</v>
      </c>
      <c r="K1891" s="35">
        <f>ROUND((Reference!D$16*List!$H1891)+Reference!D$17,0)</f>
        <v>1775</v>
      </c>
      <c r="L1891" s="35">
        <f>ROUND((Reference!E$16*List!$H1891)+Reference!E$17,0)</f>
        <v>2194</v>
      </c>
      <c r="M1891" s="35">
        <f>ROUND((Reference!F$16*List!$H1891)+Reference!F$17,0)</f>
        <v>2286</v>
      </c>
      <c r="N1891" s="35">
        <f>ROUND((Reference!G$16*List!$H1891)+Reference!G$17,0)</f>
        <v>2588</v>
      </c>
      <c r="O1891" s="35">
        <f>ROUND((Reference!H$16*List!$H1891)+Reference!H$17,0)</f>
        <v>2687</v>
      </c>
      <c r="P1891" s="35">
        <f>ROUND((Reference!I$16*List!$H1891)+Reference!I$17,0)</f>
        <v>2793</v>
      </c>
      <c r="Q1891" s="35">
        <f>ROUND((Reference!J$16*List!$H1891)+Reference!J$17,0)</f>
        <v>3234</v>
      </c>
      <c r="R1891" s="35">
        <f>ROUND((Reference!K$16*List!$H1891)+Reference!K$17,0)</f>
        <v>3336</v>
      </c>
      <c r="S1891" s="35">
        <f>ROUND((Reference!L$16*List!$H1891)+Reference!L$17,0)</f>
        <v>3600</v>
      </c>
      <c r="T1891" s="35">
        <f>ROUND((Reference!M$16*List!$H1891)+Reference!M$17,0)</f>
        <v>4299</v>
      </c>
      <c r="U1891" s="35">
        <f>ROUND((Reference!N$16*List!$H1891)+Reference!N$17,0)</f>
        <v>17346</v>
      </c>
      <c r="V1891" s="36">
        <f>ROUND((Reference!O$16*List!$H1891)+Reference!O$17,0)</f>
        <v>645</v>
      </c>
      <c r="W1891" s="36">
        <f>ROUND((Reference!P$16*List!$H1891)+Reference!P$17,0)</f>
        <v>909</v>
      </c>
      <c r="X1891" s="36">
        <f>ROUND((Reference!Q$16*List!$H1891)+Reference!Q$17,0)</f>
        <v>454</v>
      </c>
      <c r="Y1891" s="37"/>
      <c r="Z1891" s="4" t="str">
        <f t="shared" si="59"/>
        <v>FULTON, New York</v>
      </c>
      <c r="AA1891" s="38" t="s">
        <v>596</v>
      </c>
      <c r="AB1891" s="38" t="s">
        <v>54</v>
      </c>
      <c r="AC1891" s="32" t="s">
        <v>5399</v>
      </c>
      <c r="AD1891" s="39"/>
      <c r="AE1891">
        <f t="shared" si="60"/>
        <v>0.8449000000000001</v>
      </c>
    </row>
    <row r="1892" spans="1:31" x14ac:dyDescent="0.35">
      <c r="A1892" s="28" t="s">
        <v>5443</v>
      </c>
      <c r="B1892" s="48" t="s">
        <v>5444</v>
      </c>
      <c r="C1892" s="49">
        <v>99933</v>
      </c>
      <c r="D1892" s="30" t="s">
        <v>187</v>
      </c>
      <c r="E1892" s="50" t="s">
        <v>3913</v>
      </c>
      <c r="F1892" s="55" t="s">
        <v>5399</v>
      </c>
      <c r="G1892" s="33" t="s">
        <v>64</v>
      </c>
      <c r="H1892" s="34">
        <v>0.8449000000000001</v>
      </c>
      <c r="I1892" s="35">
        <f>ROUND((Reference!B$16*List!$H1892)+Reference!B$17,0)</f>
        <v>993</v>
      </c>
      <c r="J1892" s="35">
        <f>ROUND((Reference!C$16*List!$H1892)+Reference!C$17,0)</f>
        <v>1482</v>
      </c>
      <c r="K1892" s="35">
        <f>ROUND((Reference!D$16*List!$H1892)+Reference!D$17,0)</f>
        <v>1775</v>
      </c>
      <c r="L1892" s="35">
        <f>ROUND((Reference!E$16*List!$H1892)+Reference!E$17,0)</f>
        <v>2194</v>
      </c>
      <c r="M1892" s="35">
        <f>ROUND((Reference!F$16*List!$H1892)+Reference!F$17,0)</f>
        <v>2286</v>
      </c>
      <c r="N1892" s="35">
        <f>ROUND((Reference!G$16*List!$H1892)+Reference!G$17,0)</f>
        <v>2588</v>
      </c>
      <c r="O1892" s="35">
        <f>ROUND((Reference!H$16*List!$H1892)+Reference!H$17,0)</f>
        <v>2687</v>
      </c>
      <c r="P1892" s="35">
        <f>ROUND((Reference!I$16*List!$H1892)+Reference!I$17,0)</f>
        <v>2793</v>
      </c>
      <c r="Q1892" s="35">
        <f>ROUND((Reference!J$16*List!$H1892)+Reference!J$17,0)</f>
        <v>3234</v>
      </c>
      <c r="R1892" s="35">
        <f>ROUND((Reference!K$16*List!$H1892)+Reference!K$17,0)</f>
        <v>3336</v>
      </c>
      <c r="S1892" s="35">
        <f>ROUND((Reference!L$16*List!$H1892)+Reference!L$17,0)</f>
        <v>3600</v>
      </c>
      <c r="T1892" s="35">
        <f>ROUND((Reference!M$16*List!$H1892)+Reference!M$17,0)</f>
        <v>4299</v>
      </c>
      <c r="U1892" s="35">
        <f>ROUND((Reference!N$16*List!$H1892)+Reference!N$17,0)</f>
        <v>17346</v>
      </c>
      <c r="V1892" s="36">
        <f>ROUND((Reference!O$16*List!$H1892)+Reference!O$17,0)</f>
        <v>645</v>
      </c>
      <c r="W1892" s="36">
        <f>ROUND((Reference!P$16*List!$H1892)+Reference!P$17,0)</f>
        <v>909</v>
      </c>
      <c r="X1892" s="36">
        <f>ROUND((Reference!Q$16*List!$H1892)+Reference!Q$17,0)</f>
        <v>454</v>
      </c>
      <c r="Y1892" s="37"/>
      <c r="Z1892" s="4" t="str">
        <f t="shared" si="59"/>
        <v>GENESEE, New York</v>
      </c>
      <c r="AA1892" s="38" t="s">
        <v>3913</v>
      </c>
      <c r="AB1892" s="38" t="s">
        <v>54</v>
      </c>
      <c r="AC1892" s="32" t="s">
        <v>5399</v>
      </c>
      <c r="AD1892" s="39"/>
      <c r="AE1892">
        <f t="shared" si="60"/>
        <v>0.8449000000000001</v>
      </c>
    </row>
    <row r="1893" spans="1:31" x14ac:dyDescent="0.35">
      <c r="A1893" s="28" t="s">
        <v>5445</v>
      </c>
      <c r="B1893" s="48" t="s">
        <v>5446</v>
      </c>
      <c r="C1893" s="49">
        <v>99933</v>
      </c>
      <c r="D1893" s="30" t="s">
        <v>187</v>
      </c>
      <c r="E1893" s="50" t="s">
        <v>186</v>
      </c>
      <c r="F1893" s="55" t="s">
        <v>5399</v>
      </c>
      <c r="G1893" s="33" t="s">
        <v>64</v>
      </c>
      <c r="H1893" s="52">
        <v>0.8449000000000001</v>
      </c>
      <c r="I1893" s="35">
        <f>ROUND((Reference!B$16*List!$H1893)+Reference!B$17,0)</f>
        <v>993</v>
      </c>
      <c r="J1893" s="35">
        <f>ROUND((Reference!C$16*List!$H1893)+Reference!C$17,0)</f>
        <v>1482</v>
      </c>
      <c r="K1893" s="35">
        <f>ROUND((Reference!D$16*List!$H1893)+Reference!D$17,0)</f>
        <v>1775</v>
      </c>
      <c r="L1893" s="35">
        <f>ROUND((Reference!E$16*List!$H1893)+Reference!E$17,0)</f>
        <v>2194</v>
      </c>
      <c r="M1893" s="35">
        <f>ROUND((Reference!F$16*List!$H1893)+Reference!F$17,0)</f>
        <v>2286</v>
      </c>
      <c r="N1893" s="35">
        <f>ROUND((Reference!G$16*List!$H1893)+Reference!G$17,0)</f>
        <v>2588</v>
      </c>
      <c r="O1893" s="35">
        <f>ROUND((Reference!H$16*List!$H1893)+Reference!H$17,0)</f>
        <v>2687</v>
      </c>
      <c r="P1893" s="35">
        <f>ROUND((Reference!I$16*List!$H1893)+Reference!I$17,0)</f>
        <v>2793</v>
      </c>
      <c r="Q1893" s="35">
        <f>ROUND((Reference!J$16*List!$H1893)+Reference!J$17,0)</f>
        <v>3234</v>
      </c>
      <c r="R1893" s="35">
        <f>ROUND((Reference!K$16*List!$H1893)+Reference!K$17,0)</f>
        <v>3336</v>
      </c>
      <c r="S1893" s="35">
        <f>ROUND((Reference!L$16*List!$H1893)+Reference!L$17,0)</f>
        <v>3600</v>
      </c>
      <c r="T1893" s="35">
        <f>ROUND((Reference!M$16*List!$H1893)+Reference!M$17,0)</f>
        <v>4299</v>
      </c>
      <c r="U1893" s="35">
        <f>ROUND((Reference!N$16*List!$H1893)+Reference!N$17,0)</f>
        <v>17346</v>
      </c>
      <c r="V1893" s="36">
        <f>ROUND((Reference!O$16*List!$H1893)+Reference!O$17,0)</f>
        <v>645</v>
      </c>
      <c r="W1893" s="36">
        <f>ROUND((Reference!P$16*List!$H1893)+Reference!P$17,0)</f>
        <v>909</v>
      </c>
      <c r="X1893" s="36">
        <f>ROUND((Reference!Q$16*List!$H1893)+Reference!Q$17,0)</f>
        <v>454</v>
      </c>
      <c r="Y1893" s="37"/>
      <c r="Z1893" s="4" t="str">
        <f t="shared" si="59"/>
        <v>GREENE, New York</v>
      </c>
      <c r="AA1893" s="50" t="s">
        <v>186</v>
      </c>
      <c r="AB1893" s="38" t="s">
        <v>54</v>
      </c>
      <c r="AC1893" s="43" t="s">
        <v>5399</v>
      </c>
      <c r="AD1893" s="45"/>
      <c r="AE1893">
        <f t="shared" si="60"/>
        <v>0.8449000000000001</v>
      </c>
    </row>
    <row r="1894" spans="1:31" x14ac:dyDescent="0.35">
      <c r="A1894" s="28" t="s">
        <v>5447</v>
      </c>
      <c r="B1894" s="48" t="s">
        <v>5448</v>
      </c>
      <c r="C1894" s="51">
        <v>99933</v>
      </c>
      <c r="D1894" s="30" t="s">
        <v>187</v>
      </c>
      <c r="E1894" s="38" t="s">
        <v>1426</v>
      </c>
      <c r="F1894" s="55" t="s">
        <v>5399</v>
      </c>
      <c r="G1894" s="33" t="s">
        <v>64</v>
      </c>
      <c r="H1894" s="34">
        <v>0.8449000000000001</v>
      </c>
      <c r="I1894" s="35">
        <f>ROUND((Reference!B$16*List!$H1894)+Reference!B$17,0)</f>
        <v>993</v>
      </c>
      <c r="J1894" s="35">
        <f>ROUND((Reference!C$16*List!$H1894)+Reference!C$17,0)</f>
        <v>1482</v>
      </c>
      <c r="K1894" s="35">
        <f>ROUND((Reference!D$16*List!$H1894)+Reference!D$17,0)</f>
        <v>1775</v>
      </c>
      <c r="L1894" s="35">
        <f>ROUND((Reference!E$16*List!$H1894)+Reference!E$17,0)</f>
        <v>2194</v>
      </c>
      <c r="M1894" s="35">
        <f>ROUND((Reference!F$16*List!$H1894)+Reference!F$17,0)</f>
        <v>2286</v>
      </c>
      <c r="N1894" s="35">
        <f>ROUND((Reference!G$16*List!$H1894)+Reference!G$17,0)</f>
        <v>2588</v>
      </c>
      <c r="O1894" s="35">
        <f>ROUND((Reference!H$16*List!$H1894)+Reference!H$17,0)</f>
        <v>2687</v>
      </c>
      <c r="P1894" s="35">
        <f>ROUND((Reference!I$16*List!$H1894)+Reference!I$17,0)</f>
        <v>2793</v>
      </c>
      <c r="Q1894" s="35">
        <f>ROUND((Reference!J$16*List!$H1894)+Reference!J$17,0)</f>
        <v>3234</v>
      </c>
      <c r="R1894" s="35">
        <f>ROUND((Reference!K$16*List!$H1894)+Reference!K$17,0)</f>
        <v>3336</v>
      </c>
      <c r="S1894" s="35">
        <f>ROUND((Reference!L$16*List!$H1894)+Reference!L$17,0)</f>
        <v>3600</v>
      </c>
      <c r="T1894" s="35">
        <f>ROUND((Reference!M$16*List!$H1894)+Reference!M$17,0)</f>
        <v>4299</v>
      </c>
      <c r="U1894" s="35">
        <f>ROUND((Reference!N$16*List!$H1894)+Reference!N$17,0)</f>
        <v>17346</v>
      </c>
      <c r="V1894" s="36">
        <f>ROUND((Reference!O$16*List!$H1894)+Reference!O$17,0)</f>
        <v>645</v>
      </c>
      <c r="W1894" s="36">
        <f>ROUND((Reference!P$16*List!$H1894)+Reference!P$17,0)</f>
        <v>909</v>
      </c>
      <c r="X1894" s="36">
        <f>ROUND((Reference!Q$16*List!$H1894)+Reference!Q$17,0)</f>
        <v>454</v>
      </c>
      <c r="Y1894" s="37"/>
      <c r="Z1894" s="4" t="str">
        <f t="shared" si="59"/>
        <v>HAMILTON, New York</v>
      </c>
      <c r="AA1894" s="38" t="s">
        <v>1426</v>
      </c>
      <c r="AB1894" s="38" t="s">
        <v>54</v>
      </c>
      <c r="AC1894" s="32" t="s">
        <v>5399</v>
      </c>
      <c r="AD1894" s="39"/>
      <c r="AE1894">
        <f t="shared" si="60"/>
        <v>0.8449000000000001</v>
      </c>
    </row>
    <row r="1895" spans="1:31" x14ac:dyDescent="0.35">
      <c r="A1895" s="28" t="s">
        <v>5449</v>
      </c>
      <c r="B1895" s="48" t="s">
        <v>5450</v>
      </c>
      <c r="C1895" s="49">
        <v>46540</v>
      </c>
      <c r="D1895" s="30" t="s">
        <v>1711</v>
      </c>
      <c r="E1895" s="50" t="s">
        <v>5451</v>
      </c>
      <c r="F1895" s="54" t="s">
        <v>5399</v>
      </c>
      <c r="G1895" s="33" t="s">
        <v>53</v>
      </c>
      <c r="H1895" s="34">
        <v>0.89600000000000002</v>
      </c>
      <c r="I1895" s="35">
        <f>ROUND((Reference!B$16*List!$H1895)+Reference!B$17,0)</f>
        <v>1037</v>
      </c>
      <c r="J1895" s="35">
        <f>ROUND((Reference!C$16*List!$H1895)+Reference!C$17,0)</f>
        <v>1547</v>
      </c>
      <c r="K1895" s="35">
        <f>ROUND((Reference!D$16*List!$H1895)+Reference!D$17,0)</f>
        <v>1853</v>
      </c>
      <c r="L1895" s="35">
        <f>ROUND((Reference!E$16*List!$H1895)+Reference!E$17,0)</f>
        <v>2291</v>
      </c>
      <c r="M1895" s="35">
        <f>ROUND((Reference!F$16*List!$H1895)+Reference!F$17,0)</f>
        <v>2387</v>
      </c>
      <c r="N1895" s="35">
        <f>ROUND((Reference!G$16*List!$H1895)+Reference!G$17,0)</f>
        <v>2702</v>
      </c>
      <c r="O1895" s="35">
        <f>ROUND((Reference!H$16*List!$H1895)+Reference!H$17,0)</f>
        <v>2806</v>
      </c>
      <c r="P1895" s="35">
        <f>ROUND((Reference!I$16*List!$H1895)+Reference!I$17,0)</f>
        <v>2916</v>
      </c>
      <c r="Q1895" s="35">
        <f>ROUND((Reference!J$16*List!$H1895)+Reference!J$17,0)</f>
        <v>3376</v>
      </c>
      <c r="R1895" s="35">
        <f>ROUND((Reference!K$16*List!$H1895)+Reference!K$17,0)</f>
        <v>3483</v>
      </c>
      <c r="S1895" s="35">
        <f>ROUND((Reference!L$16*List!$H1895)+Reference!L$17,0)</f>
        <v>3758</v>
      </c>
      <c r="T1895" s="35">
        <f>ROUND((Reference!M$16*List!$H1895)+Reference!M$17,0)</f>
        <v>4489</v>
      </c>
      <c r="U1895" s="35">
        <f>ROUND((Reference!N$16*List!$H1895)+Reference!N$17,0)</f>
        <v>18111</v>
      </c>
      <c r="V1895" s="36">
        <f>ROUND((Reference!O$16*List!$H1895)+Reference!O$17,0)</f>
        <v>673</v>
      </c>
      <c r="W1895" s="36">
        <f>ROUND((Reference!P$16*List!$H1895)+Reference!P$17,0)</f>
        <v>949</v>
      </c>
      <c r="X1895" s="36">
        <f>ROUND((Reference!Q$16*List!$H1895)+Reference!Q$17,0)</f>
        <v>474</v>
      </c>
      <c r="Y1895" s="37"/>
      <c r="Z1895" s="4" t="str">
        <f t="shared" si="59"/>
        <v>HERKIMER, New York</v>
      </c>
      <c r="AA1895" s="38" t="s">
        <v>5451</v>
      </c>
      <c r="AB1895" s="38" t="s">
        <v>54</v>
      </c>
      <c r="AC1895" s="32" t="s">
        <v>5399</v>
      </c>
      <c r="AD1895" s="39"/>
      <c r="AE1895">
        <f t="shared" si="60"/>
        <v>0.89600000000000002</v>
      </c>
    </row>
    <row r="1896" spans="1:31" x14ac:dyDescent="0.35">
      <c r="A1896" s="28" t="s">
        <v>5452</v>
      </c>
      <c r="B1896" s="48" t="s">
        <v>5453</v>
      </c>
      <c r="C1896" s="51">
        <v>48060</v>
      </c>
      <c r="D1896" s="30" t="s">
        <v>1757</v>
      </c>
      <c r="E1896" s="38" t="s">
        <v>206</v>
      </c>
      <c r="F1896" s="54" t="s">
        <v>5399</v>
      </c>
      <c r="G1896" s="33" t="s">
        <v>53</v>
      </c>
      <c r="H1896" s="34">
        <v>0.93720000000000003</v>
      </c>
      <c r="I1896" s="35">
        <f>ROUND((Reference!B$16*List!$H1896)+Reference!B$17,0)</f>
        <v>1072</v>
      </c>
      <c r="J1896" s="35">
        <f>ROUND((Reference!C$16*List!$H1896)+Reference!C$17,0)</f>
        <v>1600</v>
      </c>
      <c r="K1896" s="35">
        <f>ROUND((Reference!D$16*List!$H1896)+Reference!D$17,0)</f>
        <v>1917</v>
      </c>
      <c r="L1896" s="35">
        <f>ROUND((Reference!E$16*List!$H1896)+Reference!E$17,0)</f>
        <v>2369</v>
      </c>
      <c r="M1896" s="35">
        <f>ROUND((Reference!F$16*List!$H1896)+Reference!F$17,0)</f>
        <v>2468</v>
      </c>
      <c r="N1896" s="35">
        <f>ROUND((Reference!G$16*List!$H1896)+Reference!G$17,0)</f>
        <v>2794</v>
      </c>
      <c r="O1896" s="35">
        <f>ROUND((Reference!H$16*List!$H1896)+Reference!H$17,0)</f>
        <v>2901</v>
      </c>
      <c r="P1896" s="35">
        <f>ROUND((Reference!I$16*List!$H1896)+Reference!I$17,0)</f>
        <v>3015</v>
      </c>
      <c r="Q1896" s="35">
        <f>ROUND((Reference!J$16*List!$H1896)+Reference!J$17,0)</f>
        <v>3491</v>
      </c>
      <c r="R1896" s="35">
        <f>ROUND((Reference!K$16*List!$H1896)+Reference!K$17,0)</f>
        <v>3602</v>
      </c>
      <c r="S1896" s="35">
        <f>ROUND((Reference!L$16*List!$H1896)+Reference!L$17,0)</f>
        <v>3886</v>
      </c>
      <c r="T1896" s="35">
        <f>ROUND((Reference!M$16*List!$H1896)+Reference!M$17,0)</f>
        <v>4642</v>
      </c>
      <c r="U1896" s="35">
        <f>ROUND((Reference!N$16*List!$H1896)+Reference!N$17,0)</f>
        <v>18727</v>
      </c>
      <c r="V1896" s="36">
        <f>ROUND((Reference!O$16*List!$H1896)+Reference!O$17,0)</f>
        <v>696</v>
      </c>
      <c r="W1896" s="36">
        <f>ROUND((Reference!P$16*List!$H1896)+Reference!P$17,0)</f>
        <v>981</v>
      </c>
      <c r="X1896" s="36">
        <f>ROUND((Reference!Q$16*List!$H1896)+Reference!Q$17,0)</f>
        <v>490</v>
      </c>
      <c r="Y1896" s="37"/>
      <c r="Z1896" s="4" t="str">
        <f t="shared" si="59"/>
        <v>JEFFERSON, New York</v>
      </c>
      <c r="AA1896" s="38" t="s">
        <v>206</v>
      </c>
      <c r="AB1896" s="38" t="s">
        <v>54</v>
      </c>
      <c r="AC1896" s="32" t="s">
        <v>5399</v>
      </c>
      <c r="AD1896" s="39"/>
      <c r="AE1896">
        <f t="shared" si="60"/>
        <v>0.93720000000000003</v>
      </c>
    </row>
    <row r="1897" spans="1:31" x14ac:dyDescent="0.35">
      <c r="A1897" s="28" t="s">
        <v>5454</v>
      </c>
      <c r="B1897" s="48" t="s">
        <v>5455</v>
      </c>
      <c r="C1897" s="51">
        <v>35614</v>
      </c>
      <c r="D1897" s="30" t="s">
        <v>5252</v>
      </c>
      <c r="E1897" s="38" t="s">
        <v>845</v>
      </c>
      <c r="F1897" s="54" t="s">
        <v>5399</v>
      </c>
      <c r="G1897" s="33" t="s">
        <v>53</v>
      </c>
      <c r="H1897" s="34">
        <v>1.3253000000000001</v>
      </c>
      <c r="I1897" s="35">
        <f>ROUND((Reference!B$16*List!$H1897)+Reference!B$17,0)</f>
        <v>1405</v>
      </c>
      <c r="J1897" s="35">
        <f>ROUND((Reference!C$16*List!$H1897)+Reference!C$17,0)</f>
        <v>2096</v>
      </c>
      <c r="K1897" s="35">
        <f>ROUND((Reference!D$16*List!$H1897)+Reference!D$17,0)</f>
        <v>2511</v>
      </c>
      <c r="L1897" s="35">
        <f>ROUND((Reference!E$16*List!$H1897)+Reference!E$17,0)</f>
        <v>3104</v>
      </c>
      <c r="M1897" s="35">
        <f>ROUND((Reference!F$16*List!$H1897)+Reference!F$17,0)</f>
        <v>3234</v>
      </c>
      <c r="N1897" s="35">
        <f>ROUND((Reference!G$16*List!$H1897)+Reference!G$17,0)</f>
        <v>3661</v>
      </c>
      <c r="O1897" s="35">
        <f>ROUND((Reference!H$16*List!$H1897)+Reference!H$17,0)</f>
        <v>3801</v>
      </c>
      <c r="P1897" s="35">
        <f>ROUND((Reference!I$16*List!$H1897)+Reference!I$17,0)</f>
        <v>3950</v>
      </c>
      <c r="Q1897" s="35">
        <f>ROUND((Reference!J$16*List!$H1897)+Reference!J$17,0)</f>
        <v>4574</v>
      </c>
      <c r="R1897" s="35">
        <f>ROUND((Reference!K$16*List!$H1897)+Reference!K$17,0)</f>
        <v>4719</v>
      </c>
      <c r="S1897" s="35">
        <f>ROUND((Reference!L$16*List!$H1897)+Reference!L$17,0)</f>
        <v>5092</v>
      </c>
      <c r="T1897" s="35">
        <f>ROUND((Reference!M$16*List!$H1897)+Reference!M$17,0)</f>
        <v>6081</v>
      </c>
      <c r="U1897" s="35">
        <f>ROUND((Reference!N$16*List!$H1897)+Reference!N$17,0)</f>
        <v>24536</v>
      </c>
      <c r="V1897" s="36">
        <f>ROUND((Reference!O$16*List!$H1897)+Reference!O$17,0)</f>
        <v>912</v>
      </c>
      <c r="W1897" s="36">
        <f>ROUND((Reference!P$16*List!$H1897)+Reference!P$17,0)</f>
        <v>1285</v>
      </c>
      <c r="X1897" s="36">
        <f>ROUND((Reference!Q$16*List!$H1897)+Reference!Q$17,0)</f>
        <v>643</v>
      </c>
      <c r="Y1897" s="37"/>
      <c r="Z1897" s="4" t="str">
        <f t="shared" si="59"/>
        <v>KINGS, New York</v>
      </c>
      <c r="AA1897" s="38" t="s">
        <v>845</v>
      </c>
      <c r="AB1897" s="38" t="s">
        <v>54</v>
      </c>
      <c r="AC1897" s="32" t="s">
        <v>5399</v>
      </c>
      <c r="AD1897" s="39"/>
      <c r="AE1897">
        <f t="shared" si="60"/>
        <v>1.3253000000000001</v>
      </c>
    </row>
    <row r="1898" spans="1:31" x14ac:dyDescent="0.35">
      <c r="A1898" s="28" t="s">
        <v>5456</v>
      </c>
      <c r="B1898" s="48" t="s">
        <v>5457</v>
      </c>
      <c r="C1898" s="51">
        <v>99933</v>
      </c>
      <c r="D1898" s="30" t="s">
        <v>187</v>
      </c>
      <c r="E1898" s="38" t="s">
        <v>2169</v>
      </c>
      <c r="F1898" s="55" t="s">
        <v>5399</v>
      </c>
      <c r="G1898" s="33" t="s">
        <v>64</v>
      </c>
      <c r="H1898" s="34">
        <v>0.8449000000000001</v>
      </c>
      <c r="I1898" s="35">
        <f>ROUND((Reference!B$16*List!$H1898)+Reference!B$17,0)</f>
        <v>993</v>
      </c>
      <c r="J1898" s="35">
        <f>ROUND((Reference!C$16*List!$H1898)+Reference!C$17,0)</f>
        <v>1482</v>
      </c>
      <c r="K1898" s="35">
        <f>ROUND((Reference!D$16*List!$H1898)+Reference!D$17,0)</f>
        <v>1775</v>
      </c>
      <c r="L1898" s="35">
        <f>ROUND((Reference!E$16*List!$H1898)+Reference!E$17,0)</f>
        <v>2194</v>
      </c>
      <c r="M1898" s="35">
        <f>ROUND((Reference!F$16*List!$H1898)+Reference!F$17,0)</f>
        <v>2286</v>
      </c>
      <c r="N1898" s="35">
        <f>ROUND((Reference!G$16*List!$H1898)+Reference!G$17,0)</f>
        <v>2588</v>
      </c>
      <c r="O1898" s="35">
        <f>ROUND((Reference!H$16*List!$H1898)+Reference!H$17,0)</f>
        <v>2687</v>
      </c>
      <c r="P1898" s="35">
        <f>ROUND((Reference!I$16*List!$H1898)+Reference!I$17,0)</f>
        <v>2793</v>
      </c>
      <c r="Q1898" s="35">
        <f>ROUND((Reference!J$16*List!$H1898)+Reference!J$17,0)</f>
        <v>3234</v>
      </c>
      <c r="R1898" s="35">
        <f>ROUND((Reference!K$16*List!$H1898)+Reference!K$17,0)</f>
        <v>3336</v>
      </c>
      <c r="S1898" s="35">
        <f>ROUND((Reference!L$16*List!$H1898)+Reference!L$17,0)</f>
        <v>3600</v>
      </c>
      <c r="T1898" s="35">
        <f>ROUND((Reference!M$16*List!$H1898)+Reference!M$17,0)</f>
        <v>4299</v>
      </c>
      <c r="U1898" s="35">
        <f>ROUND((Reference!N$16*List!$H1898)+Reference!N$17,0)</f>
        <v>17346</v>
      </c>
      <c r="V1898" s="36">
        <f>ROUND((Reference!O$16*List!$H1898)+Reference!O$17,0)</f>
        <v>645</v>
      </c>
      <c r="W1898" s="36">
        <f>ROUND((Reference!P$16*List!$H1898)+Reference!P$17,0)</f>
        <v>909</v>
      </c>
      <c r="X1898" s="36">
        <f>ROUND((Reference!Q$16*List!$H1898)+Reference!Q$17,0)</f>
        <v>454</v>
      </c>
      <c r="Y1898" s="37"/>
      <c r="Z1898" s="4" t="str">
        <f t="shared" si="59"/>
        <v>LEWIS, New York</v>
      </c>
      <c r="AA1898" s="38" t="s">
        <v>2169</v>
      </c>
      <c r="AB1898" s="38" t="s">
        <v>54</v>
      </c>
      <c r="AC1898" s="32" t="s">
        <v>5399</v>
      </c>
      <c r="AD1898" s="39"/>
      <c r="AE1898">
        <f t="shared" si="60"/>
        <v>0.8449000000000001</v>
      </c>
    </row>
    <row r="1899" spans="1:31" x14ac:dyDescent="0.35">
      <c r="A1899" s="28" t="s">
        <v>5458</v>
      </c>
      <c r="B1899" s="48" t="s">
        <v>5459</v>
      </c>
      <c r="C1899" s="51">
        <v>40380</v>
      </c>
      <c r="D1899" s="30" t="s">
        <v>1480</v>
      </c>
      <c r="E1899" s="38" t="s">
        <v>2342</v>
      </c>
      <c r="F1899" s="54" t="s">
        <v>5399</v>
      </c>
      <c r="G1899" s="33" t="s">
        <v>53</v>
      </c>
      <c r="H1899" s="34">
        <v>0.91400000000000003</v>
      </c>
      <c r="I1899" s="35">
        <f>ROUND((Reference!B$16*List!$H1899)+Reference!B$17,0)</f>
        <v>1053</v>
      </c>
      <c r="J1899" s="35">
        <f>ROUND((Reference!C$16*List!$H1899)+Reference!C$17,0)</f>
        <v>1570</v>
      </c>
      <c r="K1899" s="35">
        <f>ROUND((Reference!D$16*List!$H1899)+Reference!D$17,0)</f>
        <v>1881</v>
      </c>
      <c r="L1899" s="35">
        <f>ROUND((Reference!E$16*List!$H1899)+Reference!E$17,0)</f>
        <v>2325</v>
      </c>
      <c r="M1899" s="35">
        <f>ROUND((Reference!F$16*List!$H1899)+Reference!F$17,0)</f>
        <v>2422</v>
      </c>
      <c r="N1899" s="35">
        <f>ROUND((Reference!G$16*List!$H1899)+Reference!G$17,0)</f>
        <v>2742</v>
      </c>
      <c r="O1899" s="35">
        <f>ROUND((Reference!H$16*List!$H1899)+Reference!H$17,0)</f>
        <v>2847</v>
      </c>
      <c r="P1899" s="35">
        <f>ROUND((Reference!I$16*List!$H1899)+Reference!I$17,0)</f>
        <v>2959</v>
      </c>
      <c r="Q1899" s="35">
        <f>ROUND((Reference!J$16*List!$H1899)+Reference!J$17,0)</f>
        <v>3427</v>
      </c>
      <c r="R1899" s="35">
        <f>ROUND((Reference!K$16*List!$H1899)+Reference!K$17,0)</f>
        <v>3535</v>
      </c>
      <c r="S1899" s="35">
        <f>ROUND((Reference!L$16*List!$H1899)+Reference!L$17,0)</f>
        <v>3814</v>
      </c>
      <c r="T1899" s="35">
        <f>ROUND((Reference!M$16*List!$H1899)+Reference!M$17,0)</f>
        <v>4555</v>
      </c>
      <c r="U1899" s="35">
        <f>ROUND((Reference!N$16*List!$H1899)+Reference!N$17,0)</f>
        <v>18380</v>
      </c>
      <c r="V1899" s="36">
        <f>ROUND((Reference!O$16*List!$H1899)+Reference!O$17,0)</f>
        <v>683</v>
      </c>
      <c r="W1899" s="36">
        <f>ROUND((Reference!P$16*List!$H1899)+Reference!P$17,0)</f>
        <v>963</v>
      </c>
      <c r="X1899" s="36">
        <f>ROUND((Reference!Q$16*List!$H1899)+Reference!Q$17,0)</f>
        <v>481</v>
      </c>
      <c r="Y1899" s="37"/>
      <c r="Z1899" s="4" t="str">
        <f t="shared" si="59"/>
        <v>LIVINGSTON, New York</v>
      </c>
      <c r="AA1899" s="38" t="s">
        <v>2342</v>
      </c>
      <c r="AB1899" s="38" t="s">
        <v>54</v>
      </c>
      <c r="AC1899" s="32" t="s">
        <v>5399</v>
      </c>
      <c r="AD1899" s="39"/>
      <c r="AE1899">
        <f t="shared" si="60"/>
        <v>0.91400000000000003</v>
      </c>
    </row>
    <row r="1900" spans="1:31" x14ac:dyDescent="0.35">
      <c r="A1900" s="28" t="s">
        <v>5460</v>
      </c>
      <c r="B1900" s="48" t="s">
        <v>5461</v>
      </c>
      <c r="C1900" s="51">
        <v>45060</v>
      </c>
      <c r="D1900" s="30" t="s">
        <v>1659</v>
      </c>
      <c r="E1900" s="38" t="s">
        <v>241</v>
      </c>
      <c r="F1900" s="54" t="s">
        <v>5399</v>
      </c>
      <c r="G1900" s="33" t="s">
        <v>53</v>
      </c>
      <c r="H1900" s="34">
        <v>0.98870000000000002</v>
      </c>
      <c r="I1900" s="35">
        <f>ROUND((Reference!B$16*List!$H1900)+Reference!B$17,0)</f>
        <v>1117</v>
      </c>
      <c r="J1900" s="35">
        <f>ROUND((Reference!C$16*List!$H1900)+Reference!C$17,0)</f>
        <v>1665</v>
      </c>
      <c r="K1900" s="35">
        <f>ROUND((Reference!D$16*List!$H1900)+Reference!D$17,0)</f>
        <v>1995</v>
      </c>
      <c r="L1900" s="35">
        <f>ROUND((Reference!E$16*List!$H1900)+Reference!E$17,0)</f>
        <v>2467</v>
      </c>
      <c r="M1900" s="35">
        <f>ROUND((Reference!F$16*List!$H1900)+Reference!F$17,0)</f>
        <v>2570</v>
      </c>
      <c r="N1900" s="35">
        <f>ROUND((Reference!G$16*List!$H1900)+Reference!G$17,0)</f>
        <v>2909</v>
      </c>
      <c r="O1900" s="35">
        <f>ROUND((Reference!H$16*List!$H1900)+Reference!H$17,0)</f>
        <v>3021</v>
      </c>
      <c r="P1900" s="35">
        <f>ROUND((Reference!I$16*List!$H1900)+Reference!I$17,0)</f>
        <v>3139</v>
      </c>
      <c r="Q1900" s="35">
        <f>ROUND((Reference!J$16*List!$H1900)+Reference!J$17,0)</f>
        <v>3635</v>
      </c>
      <c r="R1900" s="35">
        <f>ROUND((Reference!K$16*List!$H1900)+Reference!K$17,0)</f>
        <v>3750</v>
      </c>
      <c r="S1900" s="35">
        <f>ROUND((Reference!L$16*List!$H1900)+Reference!L$17,0)</f>
        <v>4046</v>
      </c>
      <c r="T1900" s="35">
        <f>ROUND((Reference!M$16*List!$H1900)+Reference!M$17,0)</f>
        <v>4833</v>
      </c>
      <c r="U1900" s="35">
        <f>ROUND((Reference!N$16*List!$H1900)+Reference!N$17,0)</f>
        <v>19498</v>
      </c>
      <c r="V1900" s="36">
        <f>ROUND((Reference!O$16*List!$H1900)+Reference!O$17,0)</f>
        <v>725</v>
      </c>
      <c r="W1900" s="36">
        <f>ROUND((Reference!P$16*List!$H1900)+Reference!P$17,0)</f>
        <v>1021</v>
      </c>
      <c r="X1900" s="36">
        <f>ROUND((Reference!Q$16*List!$H1900)+Reference!Q$17,0)</f>
        <v>511</v>
      </c>
      <c r="Y1900" s="37"/>
      <c r="Z1900" s="4" t="str">
        <f t="shared" si="59"/>
        <v>MADISON, New York</v>
      </c>
      <c r="AA1900" s="38" t="s">
        <v>241</v>
      </c>
      <c r="AB1900" s="38" t="s">
        <v>54</v>
      </c>
      <c r="AC1900" s="32" t="s">
        <v>5399</v>
      </c>
      <c r="AD1900" s="39"/>
      <c r="AE1900">
        <f t="shared" si="60"/>
        <v>0.98870000000000002</v>
      </c>
    </row>
    <row r="1901" spans="1:31" x14ac:dyDescent="0.35">
      <c r="A1901" s="28" t="s">
        <v>5462</v>
      </c>
      <c r="B1901" s="48" t="s">
        <v>5463</v>
      </c>
      <c r="C1901" s="51">
        <v>40380</v>
      </c>
      <c r="D1901" s="30" t="s">
        <v>1480</v>
      </c>
      <c r="E1901" s="38" t="s">
        <v>262</v>
      </c>
      <c r="F1901" s="54" t="s">
        <v>5399</v>
      </c>
      <c r="G1901" s="33" t="s">
        <v>53</v>
      </c>
      <c r="H1901" s="34">
        <v>0.91400000000000003</v>
      </c>
      <c r="I1901" s="35">
        <f>ROUND((Reference!B$16*List!$H1901)+Reference!B$17,0)</f>
        <v>1053</v>
      </c>
      <c r="J1901" s="35">
        <f>ROUND((Reference!C$16*List!$H1901)+Reference!C$17,0)</f>
        <v>1570</v>
      </c>
      <c r="K1901" s="35">
        <f>ROUND((Reference!D$16*List!$H1901)+Reference!D$17,0)</f>
        <v>1881</v>
      </c>
      <c r="L1901" s="35">
        <f>ROUND((Reference!E$16*List!$H1901)+Reference!E$17,0)</f>
        <v>2325</v>
      </c>
      <c r="M1901" s="35">
        <f>ROUND((Reference!F$16*List!$H1901)+Reference!F$17,0)</f>
        <v>2422</v>
      </c>
      <c r="N1901" s="35">
        <f>ROUND((Reference!G$16*List!$H1901)+Reference!G$17,0)</f>
        <v>2742</v>
      </c>
      <c r="O1901" s="35">
        <f>ROUND((Reference!H$16*List!$H1901)+Reference!H$17,0)</f>
        <v>2847</v>
      </c>
      <c r="P1901" s="35">
        <f>ROUND((Reference!I$16*List!$H1901)+Reference!I$17,0)</f>
        <v>2959</v>
      </c>
      <c r="Q1901" s="35">
        <f>ROUND((Reference!J$16*List!$H1901)+Reference!J$17,0)</f>
        <v>3427</v>
      </c>
      <c r="R1901" s="35">
        <f>ROUND((Reference!K$16*List!$H1901)+Reference!K$17,0)</f>
        <v>3535</v>
      </c>
      <c r="S1901" s="35">
        <f>ROUND((Reference!L$16*List!$H1901)+Reference!L$17,0)</f>
        <v>3814</v>
      </c>
      <c r="T1901" s="35">
        <f>ROUND((Reference!M$16*List!$H1901)+Reference!M$17,0)</f>
        <v>4555</v>
      </c>
      <c r="U1901" s="35">
        <f>ROUND((Reference!N$16*List!$H1901)+Reference!N$17,0)</f>
        <v>18380</v>
      </c>
      <c r="V1901" s="36">
        <f>ROUND((Reference!O$16*List!$H1901)+Reference!O$17,0)</f>
        <v>683</v>
      </c>
      <c r="W1901" s="36">
        <f>ROUND((Reference!P$16*List!$H1901)+Reference!P$17,0)</f>
        <v>963</v>
      </c>
      <c r="X1901" s="36">
        <f>ROUND((Reference!Q$16*List!$H1901)+Reference!Q$17,0)</f>
        <v>481</v>
      </c>
      <c r="Y1901" s="37"/>
      <c r="Z1901" s="4" t="str">
        <f t="shared" si="59"/>
        <v>MONROE, New York</v>
      </c>
      <c r="AA1901" s="38" t="s">
        <v>262</v>
      </c>
      <c r="AB1901" s="38" t="s">
        <v>54</v>
      </c>
      <c r="AC1901" s="32" t="s">
        <v>5399</v>
      </c>
      <c r="AD1901" s="39"/>
      <c r="AE1901">
        <f t="shared" si="60"/>
        <v>0.91400000000000003</v>
      </c>
    </row>
    <row r="1902" spans="1:31" x14ac:dyDescent="0.35">
      <c r="A1902" s="28" t="s">
        <v>5464</v>
      </c>
      <c r="B1902" s="48" t="s">
        <v>5465</v>
      </c>
      <c r="C1902" s="51">
        <v>99933</v>
      </c>
      <c r="D1902" s="30" t="s">
        <v>187</v>
      </c>
      <c r="E1902" s="38" t="s">
        <v>266</v>
      </c>
      <c r="F1902" s="55" t="s">
        <v>5399</v>
      </c>
      <c r="G1902" s="33" t="s">
        <v>64</v>
      </c>
      <c r="H1902" s="34">
        <v>0.8449000000000001</v>
      </c>
      <c r="I1902" s="35">
        <f>ROUND((Reference!B$16*List!$H1902)+Reference!B$17,0)</f>
        <v>993</v>
      </c>
      <c r="J1902" s="35">
        <f>ROUND((Reference!C$16*List!$H1902)+Reference!C$17,0)</f>
        <v>1482</v>
      </c>
      <c r="K1902" s="35">
        <f>ROUND((Reference!D$16*List!$H1902)+Reference!D$17,0)</f>
        <v>1775</v>
      </c>
      <c r="L1902" s="35">
        <f>ROUND((Reference!E$16*List!$H1902)+Reference!E$17,0)</f>
        <v>2194</v>
      </c>
      <c r="M1902" s="35">
        <f>ROUND((Reference!F$16*List!$H1902)+Reference!F$17,0)</f>
        <v>2286</v>
      </c>
      <c r="N1902" s="35">
        <f>ROUND((Reference!G$16*List!$H1902)+Reference!G$17,0)</f>
        <v>2588</v>
      </c>
      <c r="O1902" s="35">
        <f>ROUND((Reference!H$16*List!$H1902)+Reference!H$17,0)</f>
        <v>2687</v>
      </c>
      <c r="P1902" s="35">
        <f>ROUND((Reference!I$16*List!$H1902)+Reference!I$17,0)</f>
        <v>2793</v>
      </c>
      <c r="Q1902" s="35">
        <f>ROUND((Reference!J$16*List!$H1902)+Reference!J$17,0)</f>
        <v>3234</v>
      </c>
      <c r="R1902" s="35">
        <f>ROUND((Reference!K$16*List!$H1902)+Reference!K$17,0)</f>
        <v>3336</v>
      </c>
      <c r="S1902" s="35">
        <f>ROUND((Reference!L$16*List!$H1902)+Reference!L$17,0)</f>
        <v>3600</v>
      </c>
      <c r="T1902" s="35">
        <f>ROUND((Reference!M$16*List!$H1902)+Reference!M$17,0)</f>
        <v>4299</v>
      </c>
      <c r="U1902" s="35">
        <f>ROUND((Reference!N$16*List!$H1902)+Reference!N$17,0)</f>
        <v>17346</v>
      </c>
      <c r="V1902" s="36">
        <f>ROUND((Reference!O$16*List!$H1902)+Reference!O$17,0)</f>
        <v>645</v>
      </c>
      <c r="W1902" s="36">
        <f>ROUND((Reference!P$16*List!$H1902)+Reference!P$17,0)</f>
        <v>909</v>
      </c>
      <c r="X1902" s="36">
        <f>ROUND((Reference!Q$16*List!$H1902)+Reference!Q$17,0)</f>
        <v>454</v>
      </c>
      <c r="Y1902" s="37"/>
      <c r="Z1902" s="4" t="str">
        <f t="shared" si="59"/>
        <v>MONTGOMERY, New York</v>
      </c>
      <c r="AA1902" s="38" t="s">
        <v>266</v>
      </c>
      <c r="AB1902" s="38" t="s">
        <v>54</v>
      </c>
      <c r="AC1902" s="32" t="s">
        <v>5399</v>
      </c>
      <c r="AD1902" s="39"/>
      <c r="AE1902">
        <f t="shared" si="60"/>
        <v>0.8449000000000001</v>
      </c>
    </row>
    <row r="1903" spans="1:31" x14ac:dyDescent="0.35">
      <c r="A1903" s="28" t="s">
        <v>5466</v>
      </c>
      <c r="B1903" s="48" t="s">
        <v>5467</v>
      </c>
      <c r="C1903" s="49">
        <v>35004</v>
      </c>
      <c r="D1903" s="30" t="s">
        <v>1274</v>
      </c>
      <c r="E1903" s="50" t="s">
        <v>1504</v>
      </c>
      <c r="F1903" s="54" t="s">
        <v>5399</v>
      </c>
      <c r="G1903" s="33" t="s">
        <v>53</v>
      </c>
      <c r="H1903" s="52">
        <v>1.2912000000000001</v>
      </c>
      <c r="I1903" s="35">
        <f>ROUND((Reference!B$16*List!$H1903)+Reference!B$17,0)</f>
        <v>1376</v>
      </c>
      <c r="J1903" s="35">
        <f>ROUND((Reference!C$16*List!$H1903)+Reference!C$17,0)</f>
        <v>2052</v>
      </c>
      <c r="K1903" s="35">
        <f>ROUND((Reference!D$16*List!$H1903)+Reference!D$17,0)</f>
        <v>2459</v>
      </c>
      <c r="L1903" s="35">
        <f>ROUND((Reference!E$16*List!$H1903)+Reference!E$17,0)</f>
        <v>3039</v>
      </c>
      <c r="M1903" s="35">
        <f>ROUND((Reference!F$16*List!$H1903)+Reference!F$17,0)</f>
        <v>3167</v>
      </c>
      <c r="N1903" s="35">
        <f>ROUND((Reference!G$16*List!$H1903)+Reference!G$17,0)</f>
        <v>3585</v>
      </c>
      <c r="O1903" s="35">
        <f>ROUND((Reference!H$16*List!$H1903)+Reference!H$17,0)</f>
        <v>3722</v>
      </c>
      <c r="P1903" s="35">
        <f>ROUND((Reference!I$16*List!$H1903)+Reference!I$17,0)</f>
        <v>3868</v>
      </c>
      <c r="Q1903" s="35">
        <f>ROUND((Reference!J$16*List!$H1903)+Reference!J$17,0)</f>
        <v>4479</v>
      </c>
      <c r="R1903" s="35">
        <f>ROUND((Reference!K$16*List!$H1903)+Reference!K$17,0)</f>
        <v>4621</v>
      </c>
      <c r="S1903" s="35">
        <f>ROUND((Reference!L$16*List!$H1903)+Reference!L$17,0)</f>
        <v>4986</v>
      </c>
      <c r="T1903" s="35">
        <f>ROUND((Reference!M$16*List!$H1903)+Reference!M$17,0)</f>
        <v>5955</v>
      </c>
      <c r="U1903" s="35">
        <f>ROUND((Reference!N$16*List!$H1903)+Reference!N$17,0)</f>
        <v>24026</v>
      </c>
      <c r="V1903" s="36">
        <f>ROUND((Reference!O$16*List!$H1903)+Reference!O$17,0)</f>
        <v>893</v>
      </c>
      <c r="W1903" s="36">
        <f>ROUND((Reference!P$16*List!$H1903)+Reference!P$17,0)</f>
        <v>1259</v>
      </c>
      <c r="X1903" s="36">
        <f>ROUND((Reference!Q$16*List!$H1903)+Reference!Q$17,0)</f>
        <v>629</v>
      </c>
      <c r="Y1903" s="37"/>
      <c r="Z1903" s="4" t="str">
        <f t="shared" si="59"/>
        <v>NASSAU, New York</v>
      </c>
      <c r="AA1903" s="50" t="s">
        <v>1504</v>
      </c>
      <c r="AB1903" s="38" t="s">
        <v>54</v>
      </c>
      <c r="AC1903" s="43" t="s">
        <v>5399</v>
      </c>
      <c r="AD1903" s="45"/>
      <c r="AE1903">
        <f t="shared" si="60"/>
        <v>1.2912000000000001</v>
      </c>
    </row>
    <row r="1904" spans="1:31" x14ac:dyDescent="0.35">
      <c r="A1904" s="28" t="s">
        <v>5468</v>
      </c>
      <c r="B1904" s="48" t="s">
        <v>5469</v>
      </c>
      <c r="C1904" s="51">
        <v>35614</v>
      </c>
      <c r="D1904" s="30" t="s">
        <v>5252</v>
      </c>
      <c r="E1904" s="38" t="s">
        <v>187</v>
      </c>
      <c r="F1904" s="54" t="s">
        <v>5399</v>
      </c>
      <c r="G1904" s="33" t="s">
        <v>53</v>
      </c>
      <c r="H1904" s="34">
        <v>1.3253000000000001</v>
      </c>
      <c r="I1904" s="35">
        <f>ROUND((Reference!B$16*List!$H1904)+Reference!B$17,0)</f>
        <v>1405</v>
      </c>
      <c r="J1904" s="35">
        <f>ROUND((Reference!C$16*List!$H1904)+Reference!C$17,0)</f>
        <v>2096</v>
      </c>
      <c r="K1904" s="35">
        <f>ROUND((Reference!D$16*List!$H1904)+Reference!D$17,0)</f>
        <v>2511</v>
      </c>
      <c r="L1904" s="35">
        <f>ROUND((Reference!E$16*List!$H1904)+Reference!E$17,0)</f>
        <v>3104</v>
      </c>
      <c r="M1904" s="35">
        <f>ROUND((Reference!F$16*List!$H1904)+Reference!F$17,0)</f>
        <v>3234</v>
      </c>
      <c r="N1904" s="35">
        <f>ROUND((Reference!G$16*List!$H1904)+Reference!G$17,0)</f>
        <v>3661</v>
      </c>
      <c r="O1904" s="35">
        <f>ROUND((Reference!H$16*List!$H1904)+Reference!H$17,0)</f>
        <v>3801</v>
      </c>
      <c r="P1904" s="35">
        <f>ROUND((Reference!I$16*List!$H1904)+Reference!I$17,0)</f>
        <v>3950</v>
      </c>
      <c r="Q1904" s="35">
        <f>ROUND((Reference!J$16*List!$H1904)+Reference!J$17,0)</f>
        <v>4574</v>
      </c>
      <c r="R1904" s="35">
        <f>ROUND((Reference!K$16*List!$H1904)+Reference!K$17,0)</f>
        <v>4719</v>
      </c>
      <c r="S1904" s="35">
        <f>ROUND((Reference!L$16*List!$H1904)+Reference!L$17,0)</f>
        <v>5092</v>
      </c>
      <c r="T1904" s="35">
        <f>ROUND((Reference!M$16*List!$H1904)+Reference!M$17,0)</f>
        <v>6081</v>
      </c>
      <c r="U1904" s="35">
        <f>ROUND((Reference!N$16*List!$H1904)+Reference!N$17,0)</f>
        <v>24536</v>
      </c>
      <c r="V1904" s="36">
        <f>ROUND((Reference!O$16*List!$H1904)+Reference!O$17,0)</f>
        <v>912</v>
      </c>
      <c r="W1904" s="36">
        <f>ROUND((Reference!P$16*List!$H1904)+Reference!P$17,0)</f>
        <v>1285</v>
      </c>
      <c r="X1904" s="36">
        <f>ROUND((Reference!Q$16*List!$H1904)+Reference!Q$17,0)</f>
        <v>643</v>
      </c>
      <c r="Y1904" s="37"/>
      <c r="Z1904" s="4" t="str">
        <f t="shared" si="59"/>
        <v>NEW YORK, New York</v>
      </c>
      <c r="AA1904" s="38" t="s">
        <v>187</v>
      </c>
      <c r="AB1904" s="38" t="s">
        <v>54</v>
      </c>
      <c r="AC1904" s="32" t="s">
        <v>5399</v>
      </c>
      <c r="AD1904" s="39"/>
      <c r="AE1904">
        <f t="shared" si="60"/>
        <v>1.3253000000000001</v>
      </c>
    </row>
    <row r="1905" spans="1:31" x14ac:dyDescent="0.35">
      <c r="A1905" s="28" t="s">
        <v>5470</v>
      </c>
      <c r="B1905" s="48" t="s">
        <v>5471</v>
      </c>
      <c r="C1905" s="51">
        <v>15380</v>
      </c>
      <c r="D1905" s="30" t="s">
        <v>461</v>
      </c>
      <c r="E1905" s="38" t="s">
        <v>5472</v>
      </c>
      <c r="F1905" s="54" t="s">
        <v>5399</v>
      </c>
      <c r="G1905" s="33" t="s">
        <v>53</v>
      </c>
      <c r="H1905" s="34">
        <v>1.0438000000000001</v>
      </c>
      <c r="I1905" s="35">
        <f>ROUND((Reference!B$16*List!$H1905)+Reference!B$17,0)</f>
        <v>1164</v>
      </c>
      <c r="J1905" s="35">
        <f>ROUND((Reference!C$16*List!$H1905)+Reference!C$17,0)</f>
        <v>1736</v>
      </c>
      <c r="K1905" s="35">
        <f>ROUND((Reference!D$16*List!$H1905)+Reference!D$17,0)</f>
        <v>2080</v>
      </c>
      <c r="L1905" s="35">
        <f>ROUND((Reference!E$16*List!$H1905)+Reference!E$17,0)</f>
        <v>2571</v>
      </c>
      <c r="M1905" s="35">
        <f>ROUND((Reference!F$16*List!$H1905)+Reference!F$17,0)</f>
        <v>2679</v>
      </c>
      <c r="N1905" s="35">
        <f>ROUND((Reference!G$16*List!$H1905)+Reference!G$17,0)</f>
        <v>3032</v>
      </c>
      <c r="O1905" s="35">
        <f>ROUND((Reference!H$16*List!$H1905)+Reference!H$17,0)</f>
        <v>3148</v>
      </c>
      <c r="P1905" s="35">
        <f>ROUND((Reference!I$16*List!$H1905)+Reference!I$17,0)</f>
        <v>3272</v>
      </c>
      <c r="Q1905" s="35">
        <f>ROUND((Reference!J$16*List!$H1905)+Reference!J$17,0)</f>
        <v>3789</v>
      </c>
      <c r="R1905" s="35">
        <f>ROUND((Reference!K$16*List!$H1905)+Reference!K$17,0)</f>
        <v>3909</v>
      </c>
      <c r="S1905" s="35">
        <f>ROUND((Reference!L$16*List!$H1905)+Reference!L$17,0)</f>
        <v>4217</v>
      </c>
      <c r="T1905" s="35">
        <f>ROUND((Reference!M$16*List!$H1905)+Reference!M$17,0)</f>
        <v>5037</v>
      </c>
      <c r="U1905" s="35">
        <f>ROUND((Reference!N$16*List!$H1905)+Reference!N$17,0)</f>
        <v>20323</v>
      </c>
      <c r="V1905" s="36">
        <f>ROUND((Reference!O$16*List!$H1905)+Reference!O$17,0)</f>
        <v>755</v>
      </c>
      <c r="W1905" s="36">
        <f>ROUND((Reference!P$16*List!$H1905)+Reference!P$17,0)</f>
        <v>1065</v>
      </c>
      <c r="X1905" s="36">
        <f>ROUND((Reference!Q$16*List!$H1905)+Reference!Q$17,0)</f>
        <v>532</v>
      </c>
      <c r="Y1905" s="37"/>
      <c r="Z1905" s="4" t="str">
        <f t="shared" si="59"/>
        <v>NIAGARA, New York</v>
      </c>
      <c r="AA1905" s="38" t="s">
        <v>5472</v>
      </c>
      <c r="AB1905" s="38" t="s">
        <v>54</v>
      </c>
      <c r="AC1905" s="32" t="s">
        <v>5399</v>
      </c>
      <c r="AD1905" s="39"/>
      <c r="AE1905">
        <f t="shared" si="60"/>
        <v>1.0438000000000001</v>
      </c>
    </row>
    <row r="1906" spans="1:31" x14ac:dyDescent="0.35">
      <c r="A1906" s="28" t="s">
        <v>5473</v>
      </c>
      <c r="B1906" s="48" t="s">
        <v>5474</v>
      </c>
      <c r="C1906" s="51">
        <v>46540</v>
      </c>
      <c r="D1906" s="30" t="s">
        <v>1711</v>
      </c>
      <c r="E1906" s="38" t="s">
        <v>2182</v>
      </c>
      <c r="F1906" s="54" t="s">
        <v>5399</v>
      </c>
      <c r="G1906" s="33" t="s">
        <v>53</v>
      </c>
      <c r="H1906" s="34">
        <v>0.89600000000000002</v>
      </c>
      <c r="I1906" s="35">
        <f>ROUND((Reference!B$16*List!$H1906)+Reference!B$17,0)</f>
        <v>1037</v>
      </c>
      <c r="J1906" s="35">
        <f>ROUND((Reference!C$16*List!$H1906)+Reference!C$17,0)</f>
        <v>1547</v>
      </c>
      <c r="K1906" s="35">
        <f>ROUND((Reference!D$16*List!$H1906)+Reference!D$17,0)</f>
        <v>1853</v>
      </c>
      <c r="L1906" s="35">
        <f>ROUND((Reference!E$16*List!$H1906)+Reference!E$17,0)</f>
        <v>2291</v>
      </c>
      <c r="M1906" s="35">
        <f>ROUND((Reference!F$16*List!$H1906)+Reference!F$17,0)</f>
        <v>2387</v>
      </c>
      <c r="N1906" s="35">
        <f>ROUND((Reference!G$16*List!$H1906)+Reference!G$17,0)</f>
        <v>2702</v>
      </c>
      <c r="O1906" s="35">
        <f>ROUND((Reference!H$16*List!$H1906)+Reference!H$17,0)</f>
        <v>2806</v>
      </c>
      <c r="P1906" s="35">
        <f>ROUND((Reference!I$16*List!$H1906)+Reference!I$17,0)</f>
        <v>2916</v>
      </c>
      <c r="Q1906" s="35">
        <f>ROUND((Reference!J$16*List!$H1906)+Reference!J$17,0)</f>
        <v>3376</v>
      </c>
      <c r="R1906" s="35">
        <f>ROUND((Reference!K$16*List!$H1906)+Reference!K$17,0)</f>
        <v>3483</v>
      </c>
      <c r="S1906" s="35">
        <f>ROUND((Reference!L$16*List!$H1906)+Reference!L$17,0)</f>
        <v>3758</v>
      </c>
      <c r="T1906" s="35">
        <f>ROUND((Reference!M$16*List!$H1906)+Reference!M$17,0)</f>
        <v>4489</v>
      </c>
      <c r="U1906" s="35">
        <f>ROUND((Reference!N$16*List!$H1906)+Reference!N$17,0)</f>
        <v>18111</v>
      </c>
      <c r="V1906" s="36">
        <f>ROUND((Reference!O$16*List!$H1906)+Reference!O$17,0)</f>
        <v>673</v>
      </c>
      <c r="W1906" s="36">
        <f>ROUND((Reference!P$16*List!$H1906)+Reference!P$17,0)</f>
        <v>949</v>
      </c>
      <c r="X1906" s="36">
        <f>ROUND((Reference!Q$16*List!$H1906)+Reference!Q$17,0)</f>
        <v>474</v>
      </c>
      <c r="Y1906" s="37"/>
      <c r="Z1906" s="4" t="str">
        <f t="shared" si="59"/>
        <v>ONEIDA, New York</v>
      </c>
      <c r="AA1906" s="38" t="s">
        <v>2182</v>
      </c>
      <c r="AB1906" s="38" t="s">
        <v>54</v>
      </c>
      <c r="AC1906" s="32" t="s">
        <v>5399</v>
      </c>
      <c r="AD1906" s="39"/>
      <c r="AE1906">
        <f t="shared" si="60"/>
        <v>0.89600000000000002</v>
      </c>
    </row>
    <row r="1907" spans="1:31" x14ac:dyDescent="0.35">
      <c r="A1907" s="28" t="s">
        <v>5475</v>
      </c>
      <c r="B1907" s="48" t="s">
        <v>5476</v>
      </c>
      <c r="C1907" s="49">
        <v>45060</v>
      </c>
      <c r="D1907" s="30" t="s">
        <v>1659</v>
      </c>
      <c r="E1907" s="50" t="s">
        <v>5477</v>
      </c>
      <c r="F1907" s="54" t="s">
        <v>5399</v>
      </c>
      <c r="G1907" s="33" t="s">
        <v>53</v>
      </c>
      <c r="H1907" s="34">
        <v>0.98870000000000002</v>
      </c>
      <c r="I1907" s="35">
        <f>ROUND((Reference!B$16*List!$H1907)+Reference!B$17,0)</f>
        <v>1117</v>
      </c>
      <c r="J1907" s="35">
        <f>ROUND((Reference!C$16*List!$H1907)+Reference!C$17,0)</f>
        <v>1665</v>
      </c>
      <c r="K1907" s="35">
        <f>ROUND((Reference!D$16*List!$H1907)+Reference!D$17,0)</f>
        <v>1995</v>
      </c>
      <c r="L1907" s="35">
        <f>ROUND((Reference!E$16*List!$H1907)+Reference!E$17,0)</f>
        <v>2467</v>
      </c>
      <c r="M1907" s="35">
        <f>ROUND((Reference!F$16*List!$H1907)+Reference!F$17,0)</f>
        <v>2570</v>
      </c>
      <c r="N1907" s="35">
        <f>ROUND((Reference!G$16*List!$H1907)+Reference!G$17,0)</f>
        <v>2909</v>
      </c>
      <c r="O1907" s="35">
        <f>ROUND((Reference!H$16*List!$H1907)+Reference!H$17,0)</f>
        <v>3021</v>
      </c>
      <c r="P1907" s="35">
        <f>ROUND((Reference!I$16*List!$H1907)+Reference!I$17,0)</f>
        <v>3139</v>
      </c>
      <c r="Q1907" s="35">
        <f>ROUND((Reference!J$16*List!$H1907)+Reference!J$17,0)</f>
        <v>3635</v>
      </c>
      <c r="R1907" s="35">
        <f>ROUND((Reference!K$16*List!$H1907)+Reference!K$17,0)</f>
        <v>3750</v>
      </c>
      <c r="S1907" s="35">
        <f>ROUND((Reference!L$16*List!$H1907)+Reference!L$17,0)</f>
        <v>4046</v>
      </c>
      <c r="T1907" s="35">
        <f>ROUND((Reference!M$16*List!$H1907)+Reference!M$17,0)</f>
        <v>4833</v>
      </c>
      <c r="U1907" s="35">
        <f>ROUND((Reference!N$16*List!$H1907)+Reference!N$17,0)</f>
        <v>19498</v>
      </c>
      <c r="V1907" s="36">
        <f>ROUND((Reference!O$16*List!$H1907)+Reference!O$17,0)</f>
        <v>725</v>
      </c>
      <c r="W1907" s="36">
        <f>ROUND((Reference!P$16*List!$H1907)+Reference!P$17,0)</f>
        <v>1021</v>
      </c>
      <c r="X1907" s="36">
        <f>ROUND((Reference!Q$16*List!$H1907)+Reference!Q$17,0)</f>
        <v>511</v>
      </c>
      <c r="Y1907" s="37"/>
      <c r="Z1907" s="4" t="str">
        <f t="shared" si="59"/>
        <v>ONONDAGA, New York</v>
      </c>
      <c r="AA1907" s="38" t="s">
        <v>5477</v>
      </c>
      <c r="AB1907" s="38" t="s">
        <v>54</v>
      </c>
      <c r="AC1907" s="32" t="s">
        <v>5399</v>
      </c>
      <c r="AD1907" s="39"/>
      <c r="AE1907">
        <f t="shared" si="60"/>
        <v>0.98870000000000002</v>
      </c>
    </row>
    <row r="1908" spans="1:31" x14ac:dyDescent="0.35">
      <c r="A1908" s="28" t="s">
        <v>5478</v>
      </c>
      <c r="B1908" s="48" t="s">
        <v>5479</v>
      </c>
      <c r="C1908" s="49">
        <v>40380</v>
      </c>
      <c r="D1908" s="30" t="s">
        <v>1480</v>
      </c>
      <c r="E1908" s="50" t="s">
        <v>5480</v>
      </c>
      <c r="F1908" s="54" t="s">
        <v>5399</v>
      </c>
      <c r="G1908" s="33" t="s">
        <v>53</v>
      </c>
      <c r="H1908" s="34">
        <v>0.91400000000000003</v>
      </c>
      <c r="I1908" s="35">
        <f>ROUND((Reference!B$16*List!$H1908)+Reference!B$17,0)</f>
        <v>1053</v>
      </c>
      <c r="J1908" s="35">
        <f>ROUND((Reference!C$16*List!$H1908)+Reference!C$17,0)</f>
        <v>1570</v>
      </c>
      <c r="K1908" s="35">
        <f>ROUND((Reference!D$16*List!$H1908)+Reference!D$17,0)</f>
        <v>1881</v>
      </c>
      <c r="L1908" s="35">
        <f>ROUND((Reference!E$16*List!$H1908)+Reference!E$17,0)</f>
        <v>2325</v>
      </c>
      <c r="M1908" s="35">
        <f>ROUND((Reference!F$16*List!$H1908)+Reference!F$17,0)</f>
        <v>2422</v>
      </c>
      <c r="N1908" s="35">
        <f>ROUND((Reference!G$16*List!$H1908)+Reference!G$17,0)</f>
        <v>2742</v>
      </c>
      <c r="O1908" s="35">
        <f>ROUND((Reference!H$16*List!$H1908)+Reference!H$17,0)</f>
        <v>2847</v>
      </c>
      <c r="P1908" s="35">
        <f>ROUND((Reference!I$16*List!$H1908)+Reference!I$17,0)</f>
        <v>2959</v>
      </c>
      <c r="Q1908" s="35">
        <f>ROUND((Reference!J$16*List!$H1908)+Reference!J$17,0)</f>
        <v>3427</v>
      </c>
      <c r="R1908" s="35">
        <f>ROUND((Reference!K$16*List!$H1908)+Reference!K$17,0)</f>
        <v>3535</v>
      </c>
      <c r="S1908" s="35">
        <f>ROUND((Reference!L$16*List!$H1908)+Reference!L$17,0)</f>
        <v>3814</v>
      </c>
      <c r="T1908" s="35">
        <f>ROUND((Reference!M$16*List!$H1908)+Reference!M$17,0)</f>
        <v>4555</v>
      </c>
      <c r="U1908" s="35">
        <f>ROUND((Reference!N$16*List!$H1908)+Reference!N$17,0)</f>
        <v>18380</v>
      </c>
      <c r="V1908" s="36">
        <f>ROUND((Reference!O$16*List!$H1908)+Reference!O$17,0)</f>
        <v>683</v>
      </c>
      <c r="W1908" s="36">
        <f>ROUND((Reference!P$16*List!$H1908)+Reference!P$17,0)</f>
        <v>963</v>
      </c>
      <c r="X1908" s="36">
        <f>ROUND((Reference!Q$16*List!$H1908)+Reference!Q$17,0)</f>
        <v>481</v>
      </c>
      <c r="Y1908" s="37"/>
      <c r="Z1908" s="4" t="str">
        <f t="shared" si="59"/>
        <v>ONTARIO, New York</v>
      </c>
      <c r="AA1908" s="38" t="s">
        <v>5480</v>
      </c>
      <c r="AB1908" s="38" t="s">
        <v>54</v>
      </c>
      <c r="AC1908" s="32" t="s">
        <v>5399</v>
      </c>
      <c r="AD1908" s="39"/>
      <c r="AE1908">
        <f t="shared" si="60"/>
        <v>0.91400000000000003</v>
      </c>
    </row>
    <row r="1909" spans="1:31" x14ac:dyDescent="0.35">
      <c r="A1909" s="28" t="s">
        <v>5481</v>
      </c>
      <c r="B1909" s="48" t="s">
        <v>5482</v>
      </c>
      <c r="C1909" s="49">
        <v>39100</v>
      </c>
      <c r="D1909" s="30" t="s">
        <v>1423</v>
      </c>
      <c r="E1909" s="50" t="s">
        <v>907</v>
      </c>
      <c r="F1909" s="54" t="s">
        <v>5399</v>
      </c>
      <c r="G1909" s="33" t="s">
        <v>53</v>
      </c>
      <c r="H1909" s="34">
        <v>1.2066000000000001</v>
      </c>
      <c r="I1909" s="35">
        <f>ROUND((Reference!B$16*List!$H1909)+Reference!B$17,0)</f>
        <v>1303</v>
      </c>
      <c r="J1909" s="35">
        <f>ROUND((Reference!C$16*List!$H1909)+Reference!C$17,0)</f>
        <v>1944</v>
      </c>
      <c r="K1909" s="35">
        <f>ROUND((Reference!D$16*List!$H1909)+Reference!D$17,0)</f>
        <v>2329</v>
      </c>
      <c r="L1909" s="35">
        <f>ROUND((Reference!E$16*List!$H1909)+Reference!E$17,0)</f>
        <v>2879</v>
      </c>
      <c r="M1909" s="35">
        <f>ROUND((Reference!F$16*List!$H1909)+Reference!F$17,0)</f>
        <v>3000</v>
      </c>
      <c r="N1909" s="35">
        <f>ROUND((Reference!G$16*List!$H1909)+Reference!G$17,0)</f>
        <v>3396</v>
      </c>
      <c r="O1909" s="35">
        <f>ROUND((Reference!H$16*List!$H1909)+Reference!H$17,0)</f>
        <v>3526</v>
      </c>
      <c r="P1909" s="35">
        <f>ROUND((Reference!I$16*List!$H1909)+Reference!I$17,0)</f>
        <v>3664</v>
      </c>
      <c r="Q1909" s="35">
        <f>ROUND((Reference!J$16*List!$H1909)+Reference!J$17,0)</f>
        <v>4243</v>
      </c>
      <c r="R1909" s="35">
        <f>ROUND((Reference!K$16*List!$H1909)+Reference!K$17,0)</f>
        <v>4377</v>
      </c>
      <c r="S1909" s="35">
        <f>ROUND((Reference!L$16*List!$H1909)+Reference!L$17,0)</f>
        <v>4723</v>
      </c>
      <c r="T1909" s="35">
        <f>ROUND((Reference!M$16*List!$H1909)+Reference!M$17,0)</f>
        <v>5641</v>
      </c>
      <c r="U1909" s="35">
        <f>ROUND((Reference!N$16*List!$H1909)+Reference!N$17,0)</f>
        <v>22760</v>
      </c>
      <c r="V1909" s="36">
        <f>ROUND((Reference!O$16*List!$H1909)+Reference!O$17,0)</f>
        <v>846</v>
      </c>
      <c r="W1909" s="36">
        <f>ROUND((Reference!P$16*List!$H1909)+Reference!P$17,0)</f>
        <v>1192</v>
      </c>
      <c r="X1909" s="36">
        <f>ROUND((Reference!Q$16*List!$H1909)+Reference!Q$17,0)</f>
        <v>596</v>
      </c>
      <c r="Y1909" s="37"/>
      <c r="Z1909" s="4" t="str">
        <f t="shared" si="59"/>
        <v>ORANGE, New York</v>
      </c>
      <c r="AA1909" s="38" t="s">
        <v>907</v>
      </c>
      <c r="AB1909" s="38" t="s">
        <v>54</v>
      </c>
      <c r="AC1909" s="32" t="s">
        <v>5399</v>
      </c>
      <c r="AD1909" s="39"/>
      <c r="AE1909">
        <f t="shared" si="60"/>
        <v>1.2066000000000001</v>
      </c>
    </row>
    <row r="1910" spans="1:31" x14ac:dyDescent="0.35">
      <c r="A1910" s="28" t="s">
        <v>5483</v>
      </c>
      <c r="B1910" s="48" t="s">
        <v>5484</v>
      </c>
      <c r="C1910" s="49">
        <v>40380</v>
      </c>
      <c r="D1910" s="30" t="s">
        <v>1480</v>
      </c>
      <c r="E1910" s="50" t="s">
        <v>3614</v>
      </c>
      <c r="F1910" s="54" t="s">
        <v>5399</v>
      </c>
      <c r="G1910" s="33" t="s">
        <v>53</v>
      </c>
      <c r="H1910" s="34">
        <v>0.91400000000000003</v>
      </c>
      <c r="I1910" s="35">
        <f>ROUND((Reference!B$16*List!$H1910)+Reference!B$17,0)</f>
        <v>1053</v>
      </c>
      <c r="J1910" s="35">
        <f>ROUND((Reference!C$16*List!$H1910)+Reference!C$17,0)</f>
        <v>1570</v>
      </c>
      <c r="K1910" s="35">
        <f>ROUND((Reference!D$16*List!$H1910)+Reference!D$17,0)</f>
        <v>1881</v>
      </c>
      <c r="L1910" s="35">
        <f>ROUND((Reference!E$16*List!$H1910)+Reference!E$17,0)</f>
        <v>2325</v>
      </c>
      <c r="M1910" s="35">
        <f>ROUND((Reference!F$16*List!$H1910)+Reference!F$17,0)</f>
        <v>2422</v>
      </c>
      <c r="N1910" s="35">
        <f>ROUND((Reference!G$16*List!$H1910)+Reference!G$17,0)</f>
        <v>2742</v>
      </c>
      <c r="O1910" s="35">
        <f>ROUND((Reference!H$16*List!$H1910)+Reference!H$17,0)</f>
        <v>2847</v>
      </c>
      <c r="P1910" s="35">
        <f>ROUND((Reference!I$16*List!$H1910)+Reference!I$17,0)</f>
        <v>2959</v>
      </c>
      <c r="Q1910" s="35">
        <f>ROUND((Reference!J$16*List!$H1910)+Reference!J$17,0)</f>
        <v>3427</v>
      </c>
      <c r="R1910" s="35">
        <f>ROUND((Reference!K$16*List!$H1910)+Reference!K$17,0)</f>
        <v>3535</v>
      </c>
      <c r="S1910" s="35">
        <f>ROUND((Reference!L$16*List!$H1910)+Reference!L$17,0)</f>
        <v>3814</v>
      </c>
      <c r="T1910" s="35">
        <f>ROUND((Reference!M$16*List!$H1910)+Reference!M$17,0)</f>
        <v>4555</v>
      </c>
      <c r="U1910" s="35">
        <f>ROUND((Reference!N$16*List!$H1910)+Reference!N$17,0)</f>
        <v>18380</v>
      </c>
      <c r="V1910" s="36">
        <f>ROUND((Reference!O$16*List!$H1910)+Reference!O$17,0)</f>
        <v>683</v>
      </c>
      <c r="W1910" s="36">
        <f>ROUND((Reference!P$16*List!$H1910)+Reference!P$17,0)</f>
        <v>963</v>
      </c>
      <c r="X1910" s="36">
        <f>ROUND((Reference!Q$16*List!$H1910)+Reference!Q$17,0)</f>
        <v>481</v>
      </c>
      <c r="Y1910" s="37"/>
      <c r="Z1910" s="4" t="str">
        <f t="shared" si="59"/>
        <v>ORLEANS, New York</v>
      </c>
      <c r="AA1910" s="38" t="s">
        <v>3614</v>
      </c>
      <c r="AB1910" s="38" t="s">
        <v>54</v>
      </c>
      <c r="AC1910" s="32" t="s">
        <v>5399</v>
      </c>
      <c r="AD1910" s="39"/>
      <c r="AE1910">
        <f t="shared" si="60"/>
        <v>0.91400000000000003</v>
      </c>
    </row>
    <row r="1911" spans="1:31" x14ac:dyDescent="0.35">
      <c r="A1911" s="28" t="s">
        <v>5485</v>
      </c>
      <c r="B1911" s="48" t="s">
        <v>5486</v>
      </c>
      <c r="C1911" s="49">
        <v>45060</v>
      </c>
      <c r="D1911" s="30" t="s">
        <v>1659</v>
      </c>
      <c r="E1911" s="50" t="s">
        <v>5487</v>
      </c>
      <c r="F1911" s="54" t="s">
        <v>5399</v>
      </c>
      <c r="G1911" s="33" t="s">
        <v>53</v>
      </c>
      <c r="H1911" s="34">
        <v>0.98870000000000002</v>
      </c>
      <c r="I1911" s="35">
        <f>ROUND((Reference!B$16*List!$H1911)+Reference!B$17,0)</f>
        <v>1117</v>
      </c>
      <c r="J1911" s="35">
        <f>ROUND((Reference!C$16*List!$H1911)+Reference!C$17,0)</f>
        <v>1665</v>
      </c>
      <c r="K1911" s="35">
        <f>ROUND((Reference!D$16*List!$H1911)+Reference!D$17,0)</f>
        <v>1995</v>
      </c>
      <c r="L1911" s="35">
        <f>ROUND((Reference!E$16*List!$H1911)+Reference!E$17,0)</f>
        <v>2467</v>
      </c>
      <c r="M1911" s="35">
        <f>ROUND((Reference!F$16*List!$H1911)+Reference!F$17,0)</f>
        <v>2570</v>
      </c>
      <c r="N1911" s="35">
        <f>ROUND((Reference!G$16*List!$H1911)+Reference!G$17,0)</f>
        <v>2909</v>
      </c>
      <c r="O1911" s="35">
        <f>ROUND((Reference!H$16*List!$H1911)+Reference!H$17,0)</f>
        <v>3021</v>
      </c>
      <c r="P1911" s="35">
        <f>ROUND((Reference!I$16*List!$H1911)+Reference!I$17,0)</f>
        <v>3139</v>
      </c>
      <c r="Q1911" s="35">
        <f>ROUND((Reference!J$16*List!$H1911)+Reference!J$17,0)</f>
        <v>3635</v>
      </c>
      <c r="R1911" s="35">
        <f>ROUND((Reference!K$16*List!$H1911)+Reference!K$17,0)</f>
        <v>3750</v>
      </c>
      <c r="S1911" s="35">
        <f>ROUND((Reference!L$16*List!$H1911)+Reference!L$17,0)</f>
        <v>4046</v>
      </c>
      <c r="T1911" s="35">
        <f>ROUND((Reference!M$16*List!$H1911)+Reference!M$17,0)</f>
        <v>4833</v>
      </c>
      <c r="U1911" s="35">
        <f>ROUND((Reference!N$16*List!$H1911)+Reference!N$17,0)</f>
        <v>19498</v>
      </c>
      <c r="V1911" s="36">
        <f>ROUND((Reference!O$16*List!$H1911)+Reference!O$17,0)</f>
        <v>725</v>
      </c>
      <c r="W1911" s="36">
        <f>ROUND((Reference!P$16*List!$H1911)+Reference!P$17,0)</f>
        <v>1021</v>
      </c>
      <c r="X1911" s="36">
        <f>ROUND((Reference!Q$16*List!$H1911)+Reference!Q$17,0)</f>
        <v>511</v>
      </c>
      <c r="Y1911" s="37"/>
      <c r="Z1911" s="4" t="str">
        <f t="shared" si="59"/>
        <v>OSWEGO, New York</v>
      </c>
      <c r="AA1911" s="38" t="s">
        <v>5487</v>
      </c>
      <c r="AB1911" s="38" t="s">
        <v>54</v>
      </c>
      <c r="AC1911" s="32" t="s">
        <v>5399</v>
      </c>
      <c r="AD1911" s="39"/>
      <c r="AE1911">
        <f t="shared" si="60"/>
        <v>0.98870000000000002</v>
      </c>
    </row>
    <row r="1912" spans="1:31" x14ac:dyDescent="0.35">
      <c r="A1912" s="28" t="s">
        <v>5488</v>
      </c>
      <c r="B1912" s="48" t="s">
        <v>5489</v>
      </c>
      <c r="C1912" s="49">
        <v>99933</v>
      </c>
      <c r="D1912" s="30" t="s">
        <v>187</v>
      </c>
      <c r="E1912" s="50" t="s">
        <v>4038</v>
      </c>
      <c r="F1912" s="55" t="s">
        <v>5399</v>
      </c>
      <c r="G1912" s="33" t="s">
        <v>64</v>
      </c>
      <c r="H1912" s="52">
        <v>0.8449000000000001</v>
      </c>
      <c r="I1912" s="35">
        <f>ROUND((Reference!B$16*List!$H1912)+Reference!B$17,0)</f>
        <v>993</v>
      </c>
      <c r="J1912" s="35">
        <f>ROUND((Reference!C$16*List!$H1912)+Reference!C$17,0)</f>
        <v>1482</v>
      </c>
      <c r="K1912" s="35">
        <f>ROUND((Reference!D$16*List!$H1912)+Reference!D$17,0)</f>
        <v>1775</v>
      </c>
      <c r="L1912" s="35">
        <f>ROUND((Reference!E$16*List!$H1912)+Reference!E$17,0)</f>
        <v>2194</v>
      </c>
      <c r="M1912" s="35">
        <f>ROUND((Reference!F$16*List!$H1912)+Reference!F$17,0)</f>
        <v>2286</v>
      </c>
      <c r="N1912" s="35">
        <f>ROUND((Reference!G$16*List!$H1912)+Reference!G$17,0)</f>
        <v>2588</v>
      </c>
      <c r="O1912" s="35">
        <f>ROUND((Reference!H$16*List!$H1912)+Reference!H$17,0)</f>
        <v>2687</v>
      </c>
      <c r="P1912" s="35">
        <f>ROUND((Reference!I$16*List!$H1912)+Reference!I$17,0)</f>
        <v>2793</v>
      </c>
      <c r="Q1912" s="35">
        <f>ROUND((Reference!J$16*List!$H1912)+Reference!J$17,0)</f>
        <v>3234</v>
      </c>
      <c r="R1912" s="35">
        <f>ROUND((Reference!K$16*List!$H1912)+Reference!K$17,0)</f>
        <v>3336</v>
      </c>
      <c r="S1912" s="35">
        <f>ROUND((Reference!L$16*List!$H1912)+Reference!L$17,0)</f>
        <v>3600</v>
      </c>
      <c r="T1912" s="35">
        <f>ROUND((Reference!M$16*List!$H1912)+Reference!M$17,0)</f>
        <v>4299</v>
      </c>
      <c r="U1912" s="35">
        <f>ROUND((Reference!N$16*List!$H1912)+Reference!N$17,0)</f>
        <v>17346</v>
      </c>
      <c r="V1912" s="36">
        <f>ROUND((Reference!O$16*List!$H1912)+Reference!O$17,0)</f>
        <v>645</v>
      </c>
      <c r="W1912" s="36">
        <f>ROUND((Reference!P$16*List!$H1912)+Reference!P$17,0)</f>
        <v>909</v>
      </c>
      <c r="X1912" s="36">
        <f>ROUND((Reference!Q$16*List!$H1912)+Reference!Q$17,0)</f>
        <v>454</v>
      </c>
      <c r="Y1912" s="37"/>
      <c r="Z1912" s="4" t="str">
        <f t="shared" si="59"/>
        <v>OTSEGO, New York</v>
      </c>
      <c r="AA1912" s="50" t="s">
        <v>4038</v>
      </c>
      <c r="AB1912" s="38" t="s">
        <v>54</v>
      </c>
      <c r="AC1912" s="43" t="s">
        <v>5399</v>
      </c>
      <c r="AD1912" s="45"/>
      <c r="AE1912">
        <f t="shared" si="60"/>
        <v>0.8449000000000001</v>
      </c>
    </row>
    <row r="1913" spans="1:31" x14ac:dyDescent="0.35">
      <c r="A1913" s="28" t="s">
        <v>5490</v>
      </c>
      <c r="B1913" s="48" t="s">
        <v>5491</v>
      </c>
      <c r="C1913" s="49">
        <v>35614</v>
      </c>
      <c r="D1913" s="30" t="s">
        <v>5252</v>
      </c>
      <c r="E1913" s="50" t="s">
        <v>1537</v>
      </c>
      <c r="F1913" s="54" t="s">
        <v>5399</v>
      </c>
      <c r="G1913" s="33" t="s">
        <v>53</v>
      </c>
      <c r="H1913" s="52">
        <v>1.3253000000000001</v>
      </c>
      <c r="I1913" s="35">
        <f>ROUND((Reference!B$16*List!$H1913)+Reference!B$17,0)</f>
        <v>1405</v>
      </c>
      <c r="J1913" s="35">
        <f>ROUND((Reference!C$16*List!$H1913)+Reference!C$17,0)</f>
        <v>2096</v>
      </c>
      <c r="K1913" s="35">
        <f>ROUND((Reference!D$16*List!$H1913)+Reference!D$17,0)</f>
        <v>2511</v>
      </c>
      <c r="L1913" s="35">
        <f>ROUND((Reference!E$16*List!$H1913)+Reference!E$17,0)</f>
        <v>3104</v>
      </c>
      <c r="M1913" s="35">
        <f>ROUND((Reference!F$16*List!$H1913)+Reference!F$17,0)</f>
        <v>3234</v>
      </c>
      <c r="N1913" s="35">
        <f>ROUND((Reference!G$16*List!$H1913)+Reference!G$17,0)</f>
        <v>3661</v>
      </c>
      <c r="O1913" s="35">
        <f>ROUND((Reference!H$16*List!$H1913)+Reference!H$17,0)</f>
        <v>3801</v>
      </c>
      <c r="P1913" s="35">
        <f>ROUND((Reference!I$16*List!$H1913)+Reference!I$17,0)</f>
        <v>3950</v>
      </c>
      <c r="Q1913" s="35">
        <f>ROUND((Reference!J$16*List!$H1913)+Reference!J$17,0)</f>
        <v>4574</v>
      </c>
      <c r="R1913" s="35">
        <f>ROUND((Reference!K$16*List!$H1913)+Reference!K$17,0)</f>
        <v>4719</v>
      </c>
      <c r="S1913" s="35">
        <f>ROUND((Reference!L$16*List!$H1913)+Reference!L$17,0)</f>
        <v>5092</v>
      </c>
      <c r="T1913" s="35">
        <f>ROUND((Reference!M$16*List!$H1913)+Reference!M$17,0)</f>
        <v>6081</v>
      </c>
      <c r="U1913" s="35">
        <f>ROUND((Reference!N$16*List!$H1913)+Reference!N$17,0)</f>
        <v>24536</v>
      </c>
      <c r="V1913" s="36">
        <f>ROUND((Reference!O$16*List!$H1913)+Reference!O$17,0)</f>
        <v>912</v>
      </c>
      <c r="W1913" s="36">
        <f>ROUND((Reference!P$16*List!$H1913)+Reference!P$17,0)</f>
        <v>1285</v>
      </c>
      <c r="X1913" s="36">
        <f>ROUND((Reference!Q$16*List!$H1913)+Reference!Q$17,0)</f>
        <v>643</v>
      </c>
      <c r="Y1913" s="37"/>
      <c r="Z1913" s="4" t="str">
        <f t="shared" si="59"/>
        <v>PUTNAM, New York</v>
      </c>
      <c r="AA1913" s="50" t="s">
        <v>1537</v>
      </c>
      <c r="AB1913" s="38" t="s">
        <v>54</v>
      </c>
      <c r="AC1913" s="43" t="s">
        <v>5399</v>
      </c>
      <c r="AD1913" s="45"/>
      <c r="AE1913">
        <f t="shared" si="60"/>
        <v>1.3253000000000001</v>
      </c>
    </row>
    <row r="1914" spans="1:31" x14ac:dyDescent="0.35">
      <c r="A1914" s="28" t="s">
        <v>5492</v>
      </c>
      <c r="B1914" s="48" t="s">
        <v>5493</v>
      </c>
      <c r="C1914" s="51">
        <v>35614</v>
      </c>
      <c r="D1914" s="30" t="s">
        <v>5252</v>
      </c>
      <c r="E1914" s="38" t="s">
        <v>5494</v>
      </c>
      <c r="F1914" s="54" t="s">
        <v>5399</v>
      </c>
      <c r="G1914" s="33" t="s">
        <v>53</v>
      </c>
      <c r="H1914" s="52">
        <v>1.3253000000000001</v>
      </c>
      <c r="I1914" s="35">
        <f>ROUND((Reference!B$16*List!$H1914)+Reference!B$17,0)</f>
        <v>1405</v>
      </c>
      <c r="J1914" s="35">
        <f>ROUND((Reference!C$16*List!$H1914)+Reference!C$17,0)</f>
        <v>2096</v>
      </c>
      <c r="K1914" s="35">
        <f>ROUND((Reference!D$16*List!$H1914)+Reference!D$17,0)</f>
        <v>2511</v>
      </c>
      <c r="L1914" s="35">
        <f>ROUND((Reference!E$16*List!$H1914)+Reference!E$17,0)</f>
        <v>3104</v>
      </c>
      <c r="M1914" s="35">
        <f>ROUND((Reference!F$16*List!$H1914)+Reference!F$17,0)</f>
        <v>3234</v>
      </c>
      <c r="N1914" s="35">
        <f>ROUND((Reference!G$16*List!$H1914)+Reference!G$17,0)</f>
        <v>3661</v>
      </c>
      <c r="O1914" s="35">
        <f>ROUND((Reference!H$16*List!$H1914)+Reference!H$17,0)</f>
        <v>3801</v>
      </c>
      <c r="P1914" s="35">
        <f>ROUND((Reference!I$16*List!$H1914)+Reference!I$17,0)</f>
        <v>3950</v>
      </c>
      <c r="Q1914" s="35">
        <f>ROUND((Reference!J$16*List!$H1914)+Reference!J$17,0)</f>
        <v>4574</v>
      </c>
      <c r="R1914" s="35">
        <f>ROUND((Reference!K$16*List!$H1914)+Reference!K$17,0)</f>
        <v>4719</v>
      </c>
      <c r="S1914" s="35">
        <f>ROUND((Reference!L$16*List!$H1914)+Reference!L$17,0)</f>
        <v>5092</v>
      </c>
      <c r="T1914" s="35">
        <f>ROUND((Reference!M$16*List!$H1914)+Reference!M$17,0)</f>
        <v>6081</v>
      </c>
      <c r="U1914" s="35">
        <f>ROUND((Reference!N$16*List!$H1914)+Reference!N$17,0)</f>
        <v>24536</v>
      </c>
      <c r="V1914" s="36">
        <f>ROUND((Reference!O$16*List!$H1914)+Reference!O$17,0)</f>
        <v>912</v>
      </c>
      <c r="W1914" s="36">
        <f>ROUND((Reference!P$16*List!$H1914)+Reference!P$17,0)</f>
        <v>1285</v>
      </c>
      <c r="X1914" s="36">
        <f>ROUND((Reference!Q$16*List!$H1914)+Reference!Q$17,0)</f>
        <v>643</v>
      </c>
      <c r="Y1914" s="37"/>
      <c r="Z1914" s="4" t="str">
        <f t="shared" si="59"/>
        <v>QUEENS, New York</v>
      </c>
      <c r="AA1914" s="50" t="s">
        <v>5494</v>
      </c>
      <c r="AB1914" s="38" t="s">
        <v>54</v>
      </c>
      <c r="AC1914" s="43" t="s">
        <v>5399</v>
      </c>
      <c r="AD1914" s="45"/>
      <c r="AE1914">
        <f t="shared" si="60"/>
        <v>1.3253000000000001</v>
      </c>
    </row>
    <row r="1915" spans="1:31" x14ac:dyDescent="0.35">
      <c r="A1915" s="28" t="s">
        <v>5495</v>
      </c>
      <c r="B1915" s="48" t="s">
        <v>5496</v>
      </c>
      <c r="C1915" s="51">
        <v>10580</v>
      </c>
      <c r="D1915" s="30" t="s">
        <v>300</v>
      </c>
      <c r="E1915" s="38" t="s">
        <v>5497</v>
      </c>
      <c r="F1915" s="54" t="s">
        <v>5399</v>
      </c>
      <c r="G1915" s="33" t="s">
        <v>53</v>
      </c>
      <c r="H1915" s="52">
        <v>0.8034</v>
      </c>
      <c r="I1915" s="35">
        <f>ROUND((Reference!B$16*List!$H1915)+Reference!B$17,0)</f>
        <v>958</v>
      </c>
      <c r="J1915" s="35">
        <f>ROUND((Reference!C$16*List!$H1915)+Reference!C$17,0)</f>
        <v>1429</v>
      </c>
      <c r="K1915" s="35">
        <f>ROUND((Reference!D$16*List!$H1915)+Reference!D$17,0)</f>
        <v>1712</v>
      </c>
      <c r="L1915" s="35">
        <f>ROUND((Reference!E$16*List!$H1915)+Reference!E$17,0)</f>
        <v>2116</v>
      </c>
      <c r="M1915" s="35">
        <f>ROUND((Reference!F$16*List!$H1915)+Reference!F$17,0)</f>
        <v>2204</v>
      </c>
      <c r="N1915" s="35">
        <f>ROUND((Reference!G$16*List!$H1915)+Reference!G$17,0)</f>
        <v>2495</v>
      </c>
      <c r="O1915" s="35">
        <f>ROUND((Reference!H$16*List!$H1915)+Reference!H$17,0)</f>
        <v>2591</v>
      </c>
      <c r="P1915" s="35">
        <f>ROUND((Reference!I$16*List!$H1915)+Reference!I$17,0)</f>
        <v>2693</v>
      </c>
      <c r="Q1915" s="35">
        <f>ROUND((Reference!J$16*List!$H1915)+Reference!J$17,0)</f>
        <v>3118</v>
      </c>
      <c r="R1915" s="35">
        <f>ROUND((Reference!K$16*List!$H1915)+Reference!K$17,0)</f>
        <v>3217</v>
      </c>
      <c r="S1915" s="35">
        <f>ROUND((Reference!L$16*List!$H1915)+Reference!L$17,0)</f>
        <v>3471</v>
      </c>
      <c r="T1915" s="35">
        <f>ROUND((Reference!M$16*List!$H1915)+Reference!M$17,0)</f>
        <v>4145</v>
      </c>
      <c r="U1915" s="35">
        <f>ROUND((Reference!N$16*List!$H1915)+Reference!N$17,0)</f>
        <v>16725</v>
      </c>
      <c r="V1915" s="36">
        <f>ROUND((Reference!O$16*List!$H1915)+Reference!O$17,0)</f>
        <v>622</v>
      </c>
      <c r="W1915" s="36">
        <f>ROUND((Reference!P$16*List!$H1915)+Reference!P$17,0)</f>
        <v>876</v>
      </c>
      <c r="X1915" s="36">
        <f>ROUND((Reference!Q$16*List!$H1915)+Reference!Q$17,0)</f>
        <v>438</v>
      </c>
      <c r="Y1915" s="37"/>
      <c r="Z1915" s="4" t="str">
        <f t="shared" si="59"/>
        <v>RENSSELAER, New York</v>
      </c>
      <c r="AA1915" s="50" t="s">
        <v>5497</v>
      </c>
      <c r="AB1915" s="38" t="s">
        <v>54</v>
      </c>
      <c r="AC1915" s="43" t="s">
        <v>5399</v>
      </c>
      <c r="AD1915" s="45"/>
      <c r="AE1915">
        <f t="shared" si="60"/>
        <v>0.8034</v>
      </c>
    </row>
    <row r="1916" spans="1:31" x14ac:dyDescent="0.35">
      <c r="A1916" s="28" t="s">
        <v>5498</v>
      </c>
      <c r="B1916" s="48" t="s">
        <v>5499</v>
      </c>
      <c r="C1916" s="51">
        <v>35614</v>
      </c>
      <c r="D1916" s="30" t="s">
        <v>5252</v>
      </c>
      <c r="E1916" s="38" t="s">
        <v>1961</v>
      </c>
      <c r="F1916" s="54" t="s">
        <v>5399</v>
      </c>
      <c r="G1916" s="33" t="s">
        <v>53</v>
      </c>
      <c r="H1916" s="34">
        <v>1.3253000000000001</v>
      </c>
      <c r="I1916" s="35">
        <f>ROUND((Reference!B$16*List!$H1916)+Reference!B$17,0)</f>
        <v>1405</v>
      </c>
      <c r="J1916" s="35">
        <f>ROUND((Reference!C$16*List!$H1916)+Reference!C$17,0)</f>
        <v>2096</v>
      </c>
      <c r="K1916" s="35">
        <f>ROUND((Reference!D$16*List!$H1916)+Reference!D$17,0)</f>
        <v>2511</v>
      </c>
      <c r="L1916" s="35">
        <f>ROUND((Reference!E$16*List!$H1916)+Reference!E$17,0)</f>
        <v>3104</v>
      </c>
      <c r="M1916" s="35">
        <f>ROUND((Reference!F$16*List!$H1916)+Reference!F$17,0)</f>
        <v>3234</v>
      </c>
      <c r="N1916" s="35">
        <f>ROUND((Reference!G$16*List!$H1916)+Reference!G$17,0)</f>
        <v>3661</v>
      </c>
      <c r="O1916" s="35">
        <f>ROUND((Reference!H$16*List!$H1916)+Reference!H$17,0)</f>
        <v>3801</v>
      </c>
      <c r="P1916" s="35">
        <f>ROUND((Reference!I$16*List!$H1916)+Reference!I$17,0)</f>
        <v>3950</v>
      </c>
      <c r="Q1916" s="35">
        <f>ROUND((Reference!J$16*List!$H1916)+Reference!J$17,0)</f>
        <v>4574</v>
      </c>
      <c r="R1916" s="35">
        <f>ROUND((Reference!K$16*List!$H1916)+Reference!K$17,0)</f>
        <v>4719</v>
      </c>
      <c r="S1916" s="35">
        <f>ROUND((Reference!L$16*List!$H1916)+Reference!L$17,0)</f>
        <v>5092</v>
      </c>
      <c r="T1916" s="35">
        <f>ROUND((Reference!M$16*List!$H1916)+Reference!M$17,0)</f>
        <v>6081</v>
      </c>
      <c r="U1916" s="35">
        <f>ROUND((Reference!N$16*List!$H1916)+Reference!N$17,0)</f>
        <v>24536</v>
      </c>
      <c r="V1916" s="36">
        <f>ROUND((Reference!O$16*List!$H1916)+Reference!O$17,0)</f>
        <v>912</v>
      </c>
      <c r="W1916" s="36">
        <f>ROUND((Reference!P$16*List!$H1916)+Reference!P$17,0)</f>
        <v>1285</v>
      </c>
      <c r="X1916" s="36">
        <f>ROUND((Reference!Q$16*List!$H1916)+Reference!Q$17,0)</f>
        <v>643</v>
      </c>
      <c r="Y1916" s="37"/>
      <c r="Z1916" s="4" t="str">
        <f t="shared" si="59"/>
        <v>RICHMOND, New York</v>
      </c>
      <c r="AA1916" s="38" t="s">
        <v>1961</v>
      </c>
      <c r="AB1916" s="38" t="s">
        <v>54</v>
      </c>
      <c r="AC1916" s="32" t="s">
        <v>5399</v>
      </c>
      <c r="AD1916" s="39"/>
      <c r="AE1916">
        <f t="shared" si="60"/>
        <v>1.3253000000000001</v>
      </c>
    </row>
    <row r="1917" spans="1:31" x14ac:dyDescent="0.35">
      <c r="A1917" s="28" t="s">
        <v>5500</v>
      </c>
      <c r="B1917" s="48" t="s">
        <v>5501</v>
      </c>
      <c r="C1917" s="51">
        <v>35614</v>
      </c>
      <c r="D1917" s="30" t="s">
        <v>5252</v>
      </c>
      <c r="E1917" s="38" t="s">
        <v>5502</v>
      </c>
      <c r="F1917" s="54" t="s">
        <v>5399</v>
      </c>
      <c r="G1917" s="33" t="s">
        <v>53</v>
      </c>
      <c r="H1917" s="52">
        <v>1.3253000000000001</v>
      </c>
      <c r="I1917" s="35">
        <f>ROUND((Reference!B$16*List!$H1917)+Reference!B$17,0)</f>
        <v>1405</v>
      </c>
      <c r="J1917" s="35">
        <f>ROUND((Reference!C$16*List!$H1917)+Reference!C$17,0)</f>
        <v>2096</v>
      </c>
      <c r="K1917" s="35">
        <f>ROUND((Reference!D$16*List!$H1917)+Reference!D$17,0)</f>
        <v>2511</v>
      </c>
      <c r="L1917" s="35">
        <f>ROUND((Reference!E$16*List!$H1917)+Reference!E$17,0)</f>
        <v>3104</v>
      </c>
      <c r="M1917" s="35">
        <f>ROUND((Reference!F$16*List!$H1917)+Reference!F$17,0)</f>
        <v>3234</v>
      </c>
      <c r="N1917" s="35">
        <f>ROUND((Reference!G$16*List!$H1917)+Reference!G$17,0)</f>
        <v>3661</v>
      </c>
      <c r="O1917" s="35">
        <f>ROUND((Reference!H$16*List!$H1917)+Reference!H$17,0)</f>
        <v>3801</v>
      </c>
      <c r="P1917" s="35">
        <f>ROUND((Reference!I$16*List!$H1917)+Reference!I$17,0)</f>
        <v>3950</v>
      </c>
      <c r="Q1917" s="35">
        <f>ROUND((Reference!J$16*List!$H1917)+Reference!J$17,0)</f>
        <v>4574</v>
      </c>
      <c r="R1917" s="35">
        <f>ROUND((Reference!K$16*List!$H1917)+Reference!K$17,0)</f>
        <v>4719</v>
      </c>
      <c r="S1917" s="35">
        <f>ROUND((Reference!L$16*List!$H1917)+Reference!L$17,0)</f>
        <v>5092</v>
      </c>
      <c r="T1917" s="35">
        <f>ROUND((Reference!M$16*List!$H1917)+Reference!M$17,0)</f>
        <v>6081</v>
      </c>
      <c r="U1917" s="35">
        <f>ROUND((Reference!N$16*List!$H1917)+Reference!N$17,0)</f>
        <v>24536</v>
      </c>
      <c r="V1917" s="36">
        <f>ROUND((Reference!O$16*List!$H1917)+Reference!O$17,0)</f>
        <v>912</v>
      </c>
      <c r="W1917" s="36">
        <f>ROUND((Reference!P$16*List!$H1917)+Reference!P$17,0)</f>
        <v>1285</v>
      </c>
      <c r="X1917" s="36">
        <f>ROUND((Reference!Q$16*List!$H1917)+Reference!Q$17,0)</f>
        <v>643</v>
      </c>
      <c r="Y1917" s="37"/>
      <c r="Z1917" s="4" t="str">
        <f t="shared" si="59"/>
        <v>ROCKLAND, New York</v>
      </c>
      <c r="AA1917" s="50" t="s">
        <v>5502</v>
      </c>
      <c r="AB1917" s="38" t="s">
        <v>54</v>
      </c>
      <c r="AC1917" s="43" t="s">
        <v>5399</v>
      </c>
      <c r="AD1917" s="45"/>
      <c r="AE1917">
        <f t="shared" si="60"/>
        <v>1.3253000000000001</v>
      </c>
    </row>
    <row r="1918" spans="1:31" x14ac:dyDescent="0.35">
      <c r="A1918" s="28" t="s">
        <v>5503</v>
      </c>
      <c r="B1918" s="48" t="s">
        <v>5504</v>
      </c>
      <c r="C1918" s="51">
        <v>99933</v>
      </c>
      <c r="D1918" s="30" t="s">
        <v>187</v>
      </c>
      <c r="E1918" s="38" t="s">
        <v>5505</v>
      </c>
      <c r="F1918" s="55" t="s">
        <v>5399</v>
      </c>
      <c r="G1918" s="33" t="s">
        <v>64</v>
      </c>
      <c r="H1918" s="34">
        <v>0.8449000000000001</v>
      </c>
      <c r="I1918" s="35">
        <f>ROUND((Reference!B$16*List!$H1918)+Reference!B$17,0)</f>
        <v>993</v>
      </c>
      <c r="J1918" s="35">
        <f>ROUND((Reference!C$16*List!$H1918)+Reference!C$17,0)</f>
        <v>1482</v>
      </c>
      <c r="K1918" s="35">
        <f>ROUND((Reference!D$16*List!$H1918)+Reference!D$17,0)</f>
        <v>1775</v>
      </c>
      <c r="L1918" s="35">
        <f>ROUND((Reference!E$16*List!$H1918)+Reference!E$17,0)</f>
        <v>2194</v>
      </c>
      <c r="M1918" s="35">
        <f>ROUND((Reference!F$16*List!$H1918)+Reference!F$17,0)</f>
        <v>2286</v>
      </c>
      <c r="N1918" s="35">
        <f>ROUND((Reference!G$16*List!$H1918)+Reference!G$17,0)</f>
        <v>2588</v>
      </c>
      <c r="O1918" s="35">
        <f>ROUND((Reference!H$16*List!$H1918)+Reference!H$17,0)</f>
        <v>2687</v>
      </c>
      <c r="P1918" s="35">
        <f>ROUND((Reference!I$16*List!$H1918)+Reference!I$17,0)</f>
        <v>2793</v>
      </c>
      <c r="Q1918" s="35">
        <f>ROUND((Reference!J$16*List!$H1918)+Reference!J$17,0)</f>
        <v>3234</v>
      </c>
      <c r="R1918" s="35">
        <f>ROUND((Reference!K$16*List!$H1918)+Reference!K$17,0)</f>
        <v>3336</v>
      </c>
      <c r="S1918" s="35">
        <f>ROUND((Reference!L$16*List!$H1918)+Reference!L$17,0)</f>
        <v>3600</v>
      </c>
      <c r="T1918" s="35">
        <f>ROUND((Reference!M$16*List!$H1918)+Reference!M$17,0)</f>
        <v>4299</v>
      </c>
      <c r="U1918" s="35">
        <f>ROUND((Reference!N$16*List!$H1918)+Reference!N$17,0)</f>
        <v>17346</v>
      </c>
      <c r="V1918" s="36">
        <f>ROUND((Reference!O$16*List!$H1918)+Reference!O$17,0)</f>
        <v>645</v>
      </c>
      <c r="W1918" s="36">
        <f>ROUND((Reference!P$16*List!$H1918)+Reference!P$17,0)</f>
        <v>909</v>
      </c>
      <c r="X1918" s="36">
        <f>ROUND((Reference!Q$16*List!$H1918)+Reference!Q$17,0)</f>
        <v>454</v>
      </c>
      <c r="Y1918" s="37"/>
      <c r="Z1918" s="4" t="str">
        <f t="shared" si="59"/>
        <v>ST. LAWRENCE, New York</v>
      </c>
      <c r="AA1918" s="38" t="s">
        <v>5505</v>
      </c>
      <c r="AB1918" s="38" t="s">
        <v>54</v>
      </c>
      <c r="AC1918" s="32" t="s">
        <v>5399</v>
      </c>
      <c r="AD1918" s="39"/>
      <c r="AE1918">
        <f t="shared" si="60"/>
        <v>0.8449000000000001</v>
      </c>
    </row>
    <row r="1919" spans="1:31" x14ac:dyDescent="0.35">
      <c r="A1919" s="28" t="s">
        <v>5506</v>
      </c>
      <c r="B1919" s="48" t="s">
        <v>5507</v>
      </c>
      <c r="C1919" s="49">
        <v>10580</v>
      </c>
      <c r="D1919" s="30" t="s">
        <v>300</v>
      </c>
      <c r="E1919" s="50" t="s">
        <v>5508</v>
      </c>
      <c r="F1919" s="54" t="s">
        <v>5399</v>
      </c>
      <c r="G1919" s="33" t="s">
        <v>53</v>
      </c>
      <c r="H1919" s="34">
        <v>0.8034</v>
      </c>
      <c r="I1919" s="35">
        <f>ROUND((Reference!B$16*List!$H1919)+Reference!B$17,0)</f>
        <v>958</v>
      </c>
      <c r="J1919" s="35">
        <f>ROUND((Reference!C$16*List!$H1919)+Reference!C$17,0)</f>
        <v>1429</v>
      </c>
      <c r="K1919" s="35">
        <f>ROUND((Reference!D$16*List!$H1919)+Reference!D$17,0)</f>
        <v>1712</v>
      </c>
      <c r="L1919" s="35">
        <f>ROUND((Reference!E$16*List!$H1919)+Reference!E$17,0)</f>
        <v>2116</v>
      </c>
      <c r="M1919" s="35">
        <f>ROUND((Reference!F$16*List!$H1919)+Reference!F$17,0)</f>
        <v>2204</v>
      </c>
      <c r="N1919" s="35">
        <f>ROUND((Reference!G$16*List!$H1919)+Reference!G$17,0)</f>
        <v>2495</v>
      </c>
      <c r="O1919" s="35">
        <f>ROUND((Reference!H$16*List!$H1919)+Reference!H$17,0)</f>
        <v>2591</v>
      </c>
      <c r="P1919" s="35">
        <f>ROUND((Reference!I$16*List!$H1919)+Reference!I$17,0)</f>
        <v>2693</v>
      </c>
      <c r="Q1919" s="35">
        <f>ROUND((Reference!J$16*List!$H1919)+Reference!J$17,0)</f>
        <v>3118</v>
      </c>
      <c r="R1919" s="35">
        <f>ROUND((Reference!K$16*List!$H1919)+Reference!K$17,0)</f>
        <v>3217</v>
      </c>
      <c r="S1919" s="35">
        <f>ROUND((Reference!L$16*List!$H1919)+Reference!L$17,0)</f>
        <v>3471</v>
      </c>
      <c r="T1919" s="35">
        <f>ROUND((Reference!M$16*List!$H1919)+Reference!M$17,0)</f>
        <v>4145</v>
      </c>
      <c r="U1919" s="35">
        <f>ROUND((Reference!N$16*List!$H1919)+Reference!N$17,0)</f>
        <v>16725</v>
      </c>
      <c r="V1919" s="36">
        <f>ROUND((Reference!O$16*List!$H1919)+Reference!O$17,0)</f>
        <v>622</v>
      </c>
      <c r="W1919" s="36">
        <f>ROUND((Reference!P$16*List!$H1919)+Reference!P$17,0)</f>
        <v>876</v>
      </c>
      <c r="X1919" s="36">
        <f>ROUND((Reference!Q$16*List!$H1919)+Reference!Q$17,0)</f>
        <v>438</v>
      </c>
      <c r="Y1919" s="37"/>
      <c r="Z1919" s="4" t="str">
        <f t="shared" si="59"/>
        <v>SARATOGA, New York</v>
      </c>
      <c r="AA1919" s="38" t="s">
        <v>5508</v>
      </c>
      <c r="AB1919" s="38" t="s">
        <v>54</v>
      </c>
      <c r="AC1919" s="32" t="s">
        <v>5399</v>
      </c>
      <c r="AD1919" s="39"/>
      <c r="AE1919">
        <f t="shared" si="60"/>
        <v>0.8034</v>
      </c>
    </row>
    <row r="1920" spans="1:31" x14ac:dyDescent="0.35">
      <c r="A1920" s="28" t="s">
        <v>5509</v>
      </c>
      <c r="B1920" s="48" t="s">
        <v>5510</v>
      </c>
      <c r="C1920" s="49">
        <v>10580</v>
      </c>
      <c r="D1920" s="30" t="s">
        <v>300</v>
      </c>
      <c r="E1920" s="50" t="s">
        <v>5511</v>
      </c>
      <c r="F1920" s="54" t="s">
        <v>5399</v>
      </c>
      <c r="G1920" s="33" t="s">
        <v>53</v>
      </c>
      <c r="H1920" s="34">
        <v>0.8034</v>
      </c>
      <c r="I1920" s="35">
        <f>ROUND((Reference!B$16*List!$H1920)+Reference!B$17,0)</f>
        <v>958</v>
      </c>
      <c r="J1920" s="35">
        <f>ROUND((Reference!C$16*List!$H1920)+Reference!C$17,0)</f>
        <v>1429</v>
      </c>
      <c r="K1920" s="35">
        <f>ROUND((Reference!D$16*List!$H1920)+Reference!D$17,0)</f>
        <v>1712</v>
      </c>
      <c r="L1920" s="35">
        <f>ROUND((Reference!E$16*List!$H1920)+Reference!E$17,0)</f>
        <v>2116</v>
      </c>
      <c r="M1920" s="35">
        <f>ROUND((Reference!F$16*List!$H1920)+Reference!F$17,0)</f>
        <v>2204</v>
      </c>
      <c r="N1920" s="35">
        <f>ROUND((Reference!G$16*List!$H1920)+Reference!G$17,0)</f>
        <v>2495</v>
      </c>
      <c r="O1920" s="35">
        <f>ROUND((Reference!H$16*List!$H1920)+Reference!H$17,0)</f>
        <v>2591</v>
      </c>
      <c r="P1920" s="35">
        <f>ROUND((Reference!I$16*List!$H1920)+Reference!I$17,0)</f>
        <v>2693</v>
      </c>
      <c r="Q1920" s="35">
        <f>ROUND((Reference!J$16*List!$H1920)+Reference!J$17,0)</f>
        <v>3118</v>
      </c>
      <c r="R1920" s="35">
        <f>ROUND((Reference!K$16*List!$H1920)+Reference!K$17,0)</f>
        <v>3217</v>
      </c>
      <c r="S1920" s="35">
        <f>ROUND((Reference!L$16*List!$H1920)+Reference!L$17,0)</f>
        <v>3471</v>
      </c>
      <c r="T1920" s="35">
        <f>ROUND((Reference!M$16*List!$H1920)+Reference!M$17,0)</f>
        <v>4145</v>
      </c>
      <c r="U1920" s="35">
        <f>ROUND((Reference!N$16*List!$H1920)+Reference!N$17,0)</f>
        <v>16725</v>
      </c>
      <c r="V1920" s="36">
        <f>ROUND((Reference!O$16*List!$H1920)+Reference!O$17,0)</f>
        <v>622</v>
      </c>
      <c r="W1920" s="36">
        <f>ROUND((Reference!P$16*List!$H1920)+Reference!P$17,0)</f>
        <v>876</v>
      </c>
      <c r="X1920" s="36">
        <f>ROUND((Reference!Q$16*List!$H1920)+Reference!Q$17,0)</f>
        <v>438</v>
      </c>
      <c r="Y1920" s="37"/>
      <c r="Z1920" s="4" t="str">
        <f t="shared" si="59"/>
        <v>SCHENECTADY, New York</v>
      </c>
      <c r="AA1920" s="38" t="s">
        <v>5511</v>
      </c>
      <c r="AB1920" s="38" t="s">
        <v>54</v>
      </c>
      <c r="AC1920" s="32" t="s">
        <v>5399</v>
      </c>
      <c r="AD1920" s="39"/>
      <c r="AE1920">
        <f t="shared" si="60"/>
        <v>0.8034</v>
      </c>
    </row>
    <row r="1921" spans="1:31" x14ac:dyDescent="0.35">
      <c r="A1921" s="28" t="s">
        <v>5512</v>
      </c>
      <c r="B1921" s="48" t="s">
        <v>5513</v>
      </c>
      <c r="C1921" s="49">
        <v>10580</v>
      </c>
      <c r="D1921" s="30" t="s">
        <v>300</v>
      </c>
      <c r="E1921" s="50" t="s">
        <v>5514</v>
      </c>
      <c r="F1921" s="54" t="s">
        <v>5399</v>
      </c>
      <c r="G1921" s="33" t="s">
        <v>53</v>
      </c>
      <c r="H1921" s="34">
        <v>0.8034</v>
      </c>
      <c r="I1921" s="35">
        <f>ROUND((Reference!B$16*List!$H1921)+Reference!B$17,0)</f>
        <v>958</v>
      </c>
      <c r="J1921" s="35">
        <f>ROUND((Reference!C$16*List!$H1921)+Reference!C$17,0)</f>
        <v>1429</v>
      </c>
      <c r="K1921" s="35">
        <f>ROUND((Reference!D$16*List!$H1921)+Reference!D$17,0)</f>
        <v>1712</v>
      </c>
      <c r="L1921" s="35">
        <f>ROUND((Reference!E$16*List!$H1921)+Reference!E$17,0)</f>
        <v>2116</v>
      </c>
      <c r="M1921" s="35">
        <f>ROUND((Reference!F$16*List!$H1921)+Reference!F$17,0)</f>
        <v>2204</v>
      </c>
      <c r="N1921" s="35">
        <f>ROUND((Reference!G$16*List!$H1921)+Reference!G$17,0)</f>
        <v>2495</v>
      </c>
      <c r="O1921" s="35">
        <f>ROUND((Reference!H$16*List!$H1921)+Reference!H$17,0)</f>
        <v>2591</v>
      </c>
      <c r="P1921" s="35">
        <f>ROUND((Reference!I$16*List!$H1921)+Reference!I$17,0)</f>
        <v>2693</v>
      </c>
      <c r="Q1921" s="35">
        <f>ROUND((Reference!J$16*List!$H1921)+Reference!J$17,0)</f>
        <v>3118</v>
      </c>
      <c r="R1921" s="35">
        <f>ROUND((Reference!K$16*List!$H1921)+Reference!K$17,0)</f>
        <v>3217</v>
      </c>
      <c r="S1921" s="35">
        <f>ROUND((Reference!L$16*List!$H1921)+Reference!L$17,0)</f>
        <v>3471</v>
      </c>
      <c r="T1921" s="35">
        <f>ROUND((Reference!M$16*List!$H1921)+Reference!M$17,0)</f>
        <v>4145</v>
      </c>
      <c r="U1921" s="35">
        <f>ROUND((Reference!N$16*List!$H1921)+Reference!N$17,0)</f>
        <v>16725</v>
      </c>
      <c r="V1921" s="36">
        <f>ROUND((Reference!O$16*List!$H1921)+Reference!O$17,0)</f>
        <v>622</v>
      </c>
      <c r="W1921" s="36">
        <f>ROUND((Reference!P$16*List!$H1921)+Reference!P$17,0)</f>
        <v>876</v>
      </c>
      <c r="X1921" s="36">
        <f>ROUND((Reference!Q$16*List!$H1921)+Reference!Q$17,0)</f>
        <v>438</v>
      </c>
      <c r="Y1921" s="37"/>
      <c r="Z1921" s="4" t="str">
        <f t="shared" si="59"/>
        <v>SCHOHARIE, New York</v>
      </c>
      <c r="AA1921" s="38" t="s">
        <v>5514</v>
      </c>
      <c r="AB1921" s="38" t="s">
        <v>54</v>
      </c>
      <c r="AC1921" s="32" t="s">
        <v>5399</v>
      </c>
      <c r="AD1921" s="39"/>
      <c r="AE1921">
        <f t="shared" si="60"/>
        <v>0.8034</v>
      </c>
    </row>
    <row r="1922" spans="1:31" x14ac:dyDescent="0.35">
      <c r="A1922" s="28" t="s">
        <v>5515</v>
      </c>
      <c r="B1922" s="48" t="s">
        <v>5516</v>
      </c>
      <c r="C1922" s="51">
        <v>99933</v>
      </c>
      <c r="D1922" s="30" t="s">
        <v>187</v>
      </c>
      <c r="E1922" s="38" t="s">
        <v>2422</v>
      </c>
      <c r="F1922" s="55" t="s">
        <v>5399</v>
      </c>
      <c r="G1922" s="33" t="s">
        <v>64</v>
      </c>
      <c r="H1922" s="34">
        <v>0.8449000000000001</v>
      </c>
      <c r="I1922" s="35">
        <f>ROUND((Reference!B$16*List!$H1922)+Reference!B$17,0)</f>
        <v>993</v>
      </c>
      <c r="J1922" s="35">
        <f>ROUND((Reference!C$16*List!$H1922)+Reference!C$17,0)</f>
        <v>1482</v>
      </c>
      <c r="K1922" s="35">
        <f>ROUND((Reference!D$16*List!$H1922)+Reference!D$17,0)</f>
        <v>1775</v>
      </c>
      <c r="L1922" s="35">
        <f>ROUND((Reference!E$16*List!$H1922)+Reference!E$17,0)</f>
        <v>2194</v>
      </c>
      <c r="M1922" s="35">
        <f>ROUND((Reference!F$16*List!$H1922)+Reference!F$17,0)</f>
        <v>2286</v>
      </c>
      <c r="N1922" s="35">
        <f>ROUND((Reference!G$16*List!$H1922)+Reference!G$17,0)</f>
        <v>2588</v>
      </c>
      <c r="O1922" s="35">
        <f>ROUND((Reference!H$16*List!$H1922)+Reference!H$17,0)</f>
        <v>2687</v>
      </c>
      <c r="P1922" s="35">
        <f>ROUND((Reference!I$16*List!$H1922)+Reference!I$17,0)</f>
        <v>2793</v>
      </c>
      <c r="Q1922" s="35">
        <f>ROUND((Reference!J$16*List!$H1922)+Reference!J$17,0)</f>
        <v>3234</v>
      </c>
      <c r="R1922" s="35">
        <f>ROUND((Reference!K$16*List!$H1922)+Reference!K$17,0)</f>
        <v>3336</v>
      </c>
      <c r="S1922" s="35">
        <f>ROUND((Reference!L$16*List!$H1922)+Reference!L$17,0)</f>
        <v>3600</v>
      </c>
      <c r="T1922" s="35">
        <f>ROUND((Reference!M$16*List!$H1922)+Reference!M$17,0)</f>
        <v>4299</v>
      </c>
      <c r="U1922" s="35">
        <f>ROUND((Reference!N$16*List!$H1922)+Reference!N$17,0)</f>
        <v>17346</v>
      </c>
      <c r="V1922" s="36">
        <f>ROUND((Reference!O$16*List!$H1922)+Reference!O$17,0)</f>
        <v>645</v>
      </c>
      <c r="W1922" s="36">
        <f>ROUND((Reference!P$16*List!$H1922)+Reference!P$17,0)</f>
        <v>909</v>
      </c>
      <c r="X1922" s="36">
        <f>ROUND((Reference!Q$16*List!$H1922)+Reference!Q$17,0)</f>
        <v>454</v>
      </c>
      <c r="Y1922" s="37"/>
      <c r="Z1922" s="4" t="str">
        <f t="shared" si="59"/>
        <v>SCHUYLER, New York</v>
      </c>
      <c r="AA1922" s="38" t="s">
        <v>2422</v>
      </c>
      <c r="AB1922" s="38" t="s">
        <v>54</v>
      </c>
      <c r="AC1922" s="32" t="s">
        <v>5399</v>
      </c>
      <c r="AD1922" s="39"/>
      <c r="AE1922">
        <f t="shared" si="60"/>
        <v>0.8449000000000001</v>
      </c>
    </row>
    <row r="1923" spans="1:31" x14ac:dyDescent="0.35">
      <c r="A1923" s="28" t="s">
        <v>5517</v>
      </c>
      <c r="B1923" s="48" t="s">
        <v>5518</v>
      </c>
      <c r="C1923" s="51">
        <v>99933</v>
      </c>
      <c r="D1923" s="30" t="s">
        <v>187</v>
      </c>
      <c r="E1923" s="38" t="s">
        <v>5519</v>
      </c>
      <c r="F1923" s="55" t="s">
        <v>5399</v>
      </c>
      <c r="G1923" s="33" t="s">
        <v>64</v>
      </c>
      <c r="H1923" s="34">
        <v>0.8449000000000001</v>
      </c>
      <c r="I1923" s="35">
        <f>ROUND((Reference!B$16*List!$H1923)+Reference!B$17,0)</f>
        <v>993</v>
      </c>
      <c r="J1923" s="35">
        <f>ROUND((Reference!C$16*List!$H1923)+Reference!C$17,0)</f>
        <v>1482</v>
      </c>
      <c r="K1923" s="35">
        <f>ROUND((Reference!D$16*List!$H1923)+Reference!D$17,0)</f>
        <v>1775</v>
      </c>
      <c r="L1923" s="35">
        <f>ROUND((Reference!E$16*List!$H1923)+Reference!E$17,0)</f>
        <v>2194</v>
      </c>
      <c r="M1923" s="35">
        <f>ROUND((Reference!F$16*List!$H1923)+Reference!F$17,0)</f>
        <v>2286</v>
      </c>
      <c r="N1923" s="35">
        <f>ROUND((Reference!G$16*List!$H1923)+Reference!G$17,0)</f>
        <v>2588</v>
      </c>
      <c r="O1923" s="35">
        <f>ROUND((Reference!H$16*List!$H1923)+Reference!H$17,0)</f>
        <v>2687</v>
      </c>
      <c r="P1923" s="35">
        <f>ROUND((Reference!I$16*List!$H1923)+Reference!I$17,0)</f>
        <v>2793</v>
      </c>
      <c r="Q1923" s="35">
        <f>ROUND((Reference!J$16*List!$H1923)+Reference!J$17,0)</f>
        <v>3234</v>
      </c>
      <c r="R1923" s="35">
        <f>ROUND((Reference!K$16*List!$H1923)+Reference!K$17,0)</f>
        <v>3336</v>
      </c>
      <c r="S1923" s="35">
        <f>ROUND((Reference!L$16*List!$H1923)+Reference!L$17,0)</f>
        <v>3600</v>
      </c>
      <c r="T1923" s="35">
        <f>ROUND((Reference!M$16*List!$H1923)+Reference!M$17,0)</f>
        <v>4299</v>
      </c>
      <c r="U1923" s="35">
        <f>ROUND((Reference!N$16*List!$H1923)+Reference!N$17,0)</f>
        <v>17346</v>
      </c>
      <c r="V1923" s="36">
        <f>ROUND((Reference!O$16*List!$H1923)+Reference!O$17,0)</f>
        <v>645</v>
      </c>
      <c r="W1923" s="36">
        <f>ROUND((Reference!P$16*List!$H1923)+Reference!P$17,0)</f>
        <v>909</v>
      </c>
      <c r="X1923" s="36">
        <f>ROUND((Reference!Q$16*List!$H1923)+Reference!Q$17,0)</f>
        <v>454</v>
      </c>
      <c r="Y1923" s="37"/>
      <c r="Z1923" s="4" t="str">
        <f t="shared" si="59"/>
        <v>SENECA, New York</v>
      </c>
      <c r="AA1923" s="38" t="s">
        <v>5519</v>
      </c>
      <c r="AB1923" s="38" t="s">
        <v>54</v>
      </c>
      <c r="AC1923" s="32" t="s">
        <v>5399</v>
      </c>
      <c r="AD1923" s="39"/>
      <c r="AE1923">
        <f t="shared" si="60"/>
        <v>0.8449000000000001</v>
      </c>
    </row>
    <row r="1924" spans="1:31" x14ac:dyDescent="0.35">
      <c r="A1924" s="28" t="s">
        <v>5520</v>
      </c>
      <c r="B1924" s="48" t="s">
        <v>5521</v>
      </c>
      <c r="C1924" s="49">
        <v>99933</v>
      </c>
      <c r="D1924" s="30" t="s">
        <v>187</v>
      </c>
      <c r="E1924" s="50" t="s">
        <v>2650</v>
      </c>
      <c r="F1924" s="55" t="s">
        <v>5399</v>
      </c>
      <c r="G1924" s="33" t="s">
        <v>64</v>
      </c>
      <c r="H1924" s="34">
        <v>0.8449000000000001</v>
      </c>
      <c r="I1924" s="35">
        <f>ROUND((Reference!B$16*List!$H1924)+Reference!B$17,0)</f>
        <v>993</v>
      </c>
      <c r="J1924" s="35">
        <f>ROUND((Reference!C$16*List!$H1924)+Reference!C$17,0)</f>
        <v>1482</v>
      </c>
      <c r="K1924" s="35">
        <f>ROUND((Reference!D$16*List!$H1924)+Reference!D$17,0)</f>
        <v>1775</v>
      </c>
      <c r="L1924" s="35">
        <f>ROUND((Reference!E$16*List!$H1924)+Reference!E$17,0)</f>
        <v>2194</v>
      </c>
      <c r="M1924" s="35">
        <f>ROUND((Reference!F$16*List!$H1924)+Reference!F$17,0)</f>
        <v>2286</v>
      </c>
      <c r="N1924" s="35">
        <f>ROUND((Reference!G$16*List!$H1924)+Reference!G$17,0)</f>
        <v>2588</v>
      </c>
      <c r="O1924" s="35">
        <f>ROUND((Reference!H$16*List!$H1924)+Reference!H$17,0)</f>
        <v>2687</v>
      </c>
      <c r="P1924" s="35">
        <f>ROUND((Reference!I$16*List!$H1924)+Reference!I$17,0)</f>
        <v>2793</v>
      </c>
      <c r="Q1924" s="35">
        <f>ROUND((Reference!J$16*List!$H1924)+Reference!J$17,0)</f>
        <v>3234</v>
      </c>
      <c r="R1924" s="35">
        <f>ROUND((Reference!K$16*List!$H1924)+Reference!K$17,0)</f>
        <v>3336</v>
      </c>
      <c r="S1924" s="35">
        <f>ROUND((Reference!L$16*List!$H1924)+Reference!L$17,0)</f>
        <v>3600</v>
      </c>
      <c r="T1924" s="35">
        <f>ROUND((Reference!M$16*List!$H1924)+Reference!M$17,0)</f>
        <v>4299</v>
      </c>
      <c r="U1924" s="35">
        <f>ROUND((Reference!N$16*List!$H1924)+Reference!N$17,0)</f>
        <v>17346</v>
      </c>
      <c r="V1924" s="36">
        <f>ROUND((Reference!O$16*List!$H1924)+Reference!O$17,0)</f>
        <v>645</v>
      </c>
      <c r="W1924" s="36">
        <f>ROUND((Reference!P$16*List!$H1924)+Reference!P$17,0)</f>
        <v>909</v>
      </c>
      <c r="X1924" s="36">
        <f>ROUND((Reference!Q$16*List!$H1924)+Reference!Q$17,0)</f>
        <v>454</v>
      </c>
      <c r="Y1924" s="37"/>
      <c r="Z1924" s="4" t="str">
        <f t="shared" si="59"/>
        <v>STEUBEN, New York</v>
      </c>
      <c r="AA1924" s="38" t="s">
        <v>2650</v>
      </c>
      <c r="AB1924" s="38" t="s">
        <v>54</v>
      </c>
      <c r="AC1924" s="32" t="s">
        <v>5399</v>
      </c>
      <c r="AD1924" s="39"/>
      <c r="AE1924">
        <f t="shared" si="60"/>
        <v>0.8449000000000001</v>
      </c>
    </row>
    <row r="1925" spans="1:31" x14ac:dyDescent="0.35">
      <c r="A1925" s="28" t="s">
        <v>5522</v>
      </c>
      <c r="B1925" s="48" t="s">
        <v>5523</v>
      </c>
      <c r="C1925" s="49">
        <v>35004</v>
      </c>
      <c r="D1925" s="30" t="s">
        <v>1274</v>
      </c>
      <c r="E1925" s="50" t="s">
        <v>3</v>
      </c>
      <c r="F1925" s="54" t="s">
        <v>5399</v>
      </c>
      <c r="G1925" s="33" t="s">
        <v>53</v>
      </c>
      <c r="H1925" s="52">
        <v>1.2912000000000001</v>
      </c>
      <c r="I1925" s="35">
        <f>ROUND((Reference!B$16*List!$H1925)+Reference!B$17,0)</f>
        <v>1376</v>
      </c>
      <c r="J1925" s="35">
        <f>ROUND((Reference!C$16*List!$H1925)+Reference!C$17,0)</f>
        <v>2052</v>
      </c>
      <c r="K1925" s="35">
        <f>ROUND((Reference!D$16*List!$H1925)+Reference!D$17,0)</f>
        <v>2459</v>
      </c>
      <c r="L1925" s="35">
        <f>ROUND((Reference!E$16*List!$H1925)+Reference!E$17,0)</f>
        <v>3039</v>
      </c>
      <c r="M1925" s="35">
        <f>ROUND((Reference!F$16*List!$H1925)+Reference!F$17,0)</f>
        <v>3167</v>
      </c>
      <c r="N1925" s="35">
        <f>ROUND((Reference!G$16*List!$H1925)+Reference!G$17,0)</f>
        <v>3585</v>
      </c>
      <c r="O1925" s="35">
        <f>ROUND((Reference!H$16*List!$H1925)+Reference!H$17,0)</f>
        <v>3722</v>
      </c>
      <c r="P1925" s="35">
        <f>ROUND((Reference!I$16*List!$H1925)+Reference!I$17,0)</f>
        <v>3868</v>
      </c>
      <c r="Q1925" s="35">
        <f>ROUND((Reference!J$16*List!$H1925)+Reference!J$17,0)</f>
        <v>4479</v>
      </c>
      <c r="R1925" s="35">
        <f>ROUND((Reference!K$16*List!$H1925)+Reference!K$17,0)</f>
        <v>4621</v>
      </c>
      <c r="S1925" s="35">
        <f>ROUND((Reference!L$16*List!$H1925)+Reference!L$17,0)</f>
        <v>4986</v>
      </c>
      <c r="T1925" s="35">
        <f>ROUND((Reference!M$16*List!$H1925)+Reference!M$17,0)</f>
        <v>5955</v>
      </c>
      <c r="U1925" s="35">
        <f>ROUND((Reference!N$16*List!$H1925)+Reference!N$17,0)</f>
        <v>24026</v>
      </c>
      <c r="V1925" s="36">
        <f>ROUND((Reference!O$16*List!$H1925)+Reference!O$17,0)</f>
        <v>893</v>
      </c>
      <c r="W1925" s="36">
        <f>ROUND((Reference!P$16*List!$H1925)+Reference!P$17,0)</f>
        <v>1259</v>
      </c>
      <c r="X1925" s="36">
        <f>ROUND((Reference!Q$16*List!$H1925)+Reference!Q$17,0)</f>
        <v>629</v>
      </c>
      <c r="Y1925" s="37"/>
      <c r="Z1925" s="4" t="str">
        <f t="shared" si="59"/>
        <v>SUFFOLK, New York</v>
      </c>
      <c r="AA1925" s="50" t="s">
        <v>3</v>
      </c>
      <c r="AB1925" s="38" t="s">
        <v>54</v>
      </c>
      <c r="AC1925" s="43" t="s">
        <v>5399</v>
      </c>
      <c r="AD1925" s="45"/>
      <c r="AE1925">
        <f t="shared" si="60"/>
        <v>1.2912000000000001</v>
      </c>
    </row>
    <row r="1926" spans="1:31" x14ac:dyDescent="0.35">
      <c r="A1926" s="28" t="s">
        <v>5524</v>
      </c>
      <c r="B1926" s="48" t="s">
        <v>5525</v>
      </c>
      <c r="C1926" s="49">
        <v>99933</v>
      </c>
      <c r="D1926" s="30" t="s">
        <v>187</v>
      </c>
      <c r="E1926" s="50" t="s">
        <v>2653</v>
      </c>
      <c r="F1926" s="55" t="s">
        <v>5399</v>
      </c>
      <c r="G1926" s="33" t="s">
        <v>64</v>
      </c>
      <c r="H1926" s="34">
        <v>0.8449000000000001</v>
      </c>
      <c r="I1926" s="35">
        <f>ROUND((Reference!B$16*List!$H1926)+Reference!B$17,0)</f>
        <v>993</v>
      </c>
      <c r="J1926" s="35">
        <f>ROUND((Reference!C$16*List!$H1926)+Reference!C$17,0)</f>
        <v>1482</v>
      </c>
      <c r="K1926" s="35">
        <f>ROUND((Reference!D$16*List!$H1926)+Reference!D$17,0)</f>
        <v>1775</v>
      </c>
      <c r="L1926" s="35">
        <f>ROUND((Reference!E$16*List!$H1926)+Reference!E$17,0)</f>
        <v>2194</v>
      </c>
      <c r="M1926" s="35">
        <f>ROUND((Reference!F$16*List!$H1926)+Reference!F$17,0)</f>
        <v>2286</v>
      </c>
      <c r="N1926" s="35">
        <f>ROUND((Reference!G$16*List!$H1926)+Reference!G$17,0)</f>
        <v>2588</v>
      </c>
      <c r="O1926" s="35">
        <f>ROUND((Reference!H$16*List!$H1926)+Reference!H$17,0)</f>
        <v>2687</v>
      </c>
      <c r="P1926" s="35">
        <f>ROUND((Reference!I$16*List!$H1926)+Reference!I$17,0)</f>
        <v>2793</v>
      </c>
      <c r="Q1926" s="35">
        <f>ROUND((Reference!J$16*List!$H1926)+Reference!J$17,0)</f>
        <v>3234</v>
      </c>
      <c r="R1926" s="35">
        <f>ROUND((Reference!K$16*List!$H1926)+Reference!K$17,0)</f>
        <v>3336</v>
      </c>
      <c r="S1926" s="35">
        <f>ROUND((Reference!L$16*List!$H1926)+Reference!L$17,0)</f>
        <v>3600</v>
      </c>
      <c r="T1926" s="35">
        <f>ROUND((Reference!M$16*List!$H1926)+Reference!M$17,0)</f>
        <v>4299</v>
      </c>
      <c r="U1926" s="35">
        <f>ROUND((Reference!N$16*List!$H1926)+Reference!N$17,0)</f>
        <v>17346</v>
      </c>
      <c r="V1926" s="36">
        <f>ROUND((Reference!O$16*List!$H1926)+Reference!O$17,0)</f>
        <v>645</v>
      </c>
      <c r="W1926" s="36">
        <f>ROUND((Reference!P$16*List!$H1926)+Reference!P$17,0)</f>
        <v>909</v>
      </c>
      <c r="X1926" s="36">
        <f>ROUND((Reference!Q$16*List!$H1926)+Reference!Q$17,0)</f>
        <v>454</v>
      </c>
      <c r="Y1926" s="37"/>
      <c r="Z1926" s="4" t="str">
        <f t="shared" si="59"/>
        <v>SULLIVAN, New York</v>
      </c>
      <c r="AA1926" s="38" t="s">
        <v>2653</v>
      </c>
      <c r="AB1926" s="38" t="s">
        <v>54</v>
      </c>
      <c r="AC1926" s="32" t="s">
        <v>5399</v>
      </c>
      <c r="AD1926" s="39"/>
      <c r="AE1926">
        <f t="shared" si="60"/>
        <v>0.8449000000000001</v>
      </c>
    </row>
    <row r="1927" spans="1:31" x14ac:dyDescent="0.35">
      <c r="A1927" s="28" t="s">
        <v>5526</v>
      </c>
      <c r="B1927" s="48" t="s">
        <v>5527</v>
      </c>
      <c r="C1927" s="49">
        <v>13780</v>
      </c>
      <c r="D1927" s="30" t="s">
        <v>405</v>
      </c>
      <c r="E1927" s="50" t="s">
        <v>5528</v>
      </c>
      <c r="F1927" s="54" t="s">
        <v>5399</v>
      </c>
      <c r="G1927" s="33" t="s">
        <v>53</v>
      </c>
      <c r="H1927" s="34">
        <v>0.82210000000000005</v>
      </c>
      <c r="I1927" s="35">
        <f>ROUND((Reference!B$16*List!$H1927)+Reference!B$17,0)</f>
        <v>974</v>
      </c>
      <c r="J1927" s="35">
        <f>ROUND((Reference!C$16*List!$H1927)+Reference!C$17,0)</f>
        <v>1452</v>
      </c>
      <c r="K1927" s="35">
        <f>ROUND((Reference!D$16*List!$H1927)+Reference!D$17,0)</f>
        <v>1740</v>
      </c>
      <c r="L1927" s="35">
        <f>ROUND((Reference!E$16*List!$H1927)+Reference!E$17,0)</f>
        <v>2151</v>
      </c>
      <c r="M1927" s="35">
        <f>ROUND((Reference!F$16*List!$H1927)+Reference!F$17,0)</f>
        <v>2241</v>
      </c>
      <c r="N1927" s="35">
        <f>ROUND((Reference!G$16*List!$H1927)+Reference!G$17,0)</f>
        <v>2537</v>
      </c>
      <c r="O1927" s="35">
        <f>ROUND((Reference!H$16*List!$H1927)+Reference!H$17,0)</f>
        <v>2634</v>
      </c>
      <c r="P1927" s="35">
        <f>ROUND((Reference!I$16*List!$H1927)+Reference!I$17,0)</f>
        <v>2738</v>
      </c>
      <c r="Q1927" s="35">
        <f>ROUND((Reference!J$16*List!$H1927)+Reference!J$17,0)</f>
        <v>3170</v>
      </c>
      <c r="R1927" s="35">
        <f>ROUND((Reference!K$16*List!$H1927)+Reference!K$17,0)</f>
        <v>3270</v>
      </c>
      <c r="S1927" s="35">
        <f>ROUND((Reference!L$16*List!$H1927)+Reference!L$17,0)</f>
        <v>3529</v>
      </c>
      <c r="T1927" s="35">
        <f>ROUND((Reference!M$16*List!$H1927)+Reference!M$17,0)</f>
        <v>4215</v>
      </c>
      <c r="U1927" s="35">
        <f>ROUND((Reference!N$16*List!$H1927)+Reference!N$17,0)</f>
        <v>17005</v>
      </c>
      <c r="V1927" s="36">
        <f>ROUND((Reference!O$16*List!$H1927)+Reference!O$17,0)</f>
        <v>632</v>
      </c>
      <c r="W1927" s="36">
        <f>ROUND((Reference!P$16*List!$H1927)+Reference!P$17,0)</f>
        <v>891</v>
      </c>
      <c r="X1927" s="36">
        <f>ROUND((Reference!Q$16*List!$H1927)+Reference!Q$17,0)</f>
        <v>445</v>
      </c>
      <c r="Y1927" s="37"/>
      <c r="Z1927" s="4" t="str">
        <f t="shared" si="59"/>
        <v>TIOGA, New York</v>
      </c>
      <c r="AA1927" s="38" t="s">
        <v>5528</v>
      </c>
      <c r="AB1927" s="38" t="s">
        <v>54</v>
      </c>
      <c r="AC1927" s="32" t="s">
        <v>5399</v>
      </c>
      <c r="AD1927" s="39"/>
      <c r="AE1927">
        <f t="shared" si="60"/>
        <v>0.82210000000000005</v>
      </c>
    </row>
    <row r="1928" spans="1:31" x14ac:dyDescent="0.35">
      <c r="A1928" s="28" t="s">
        <v>5529</v>
      </c>
      <c r="B1928" s="48" t="s">
        <v>5530</v>
      </c>
      <c r="C1928" s="49">
        <v>27060</v>
      </c>
      <c r="D1928" s="30" t="s">
        <v>947</v>
      </c>
      <c r="E1928" s="50" t="s">
        <v>5531</v>
      </c>
      <c r="F1928" s="54" t="s">
        <v>5399</v>
      </c>
      <c r="G1928" s="33" t="s">
        <v>53</v>
      </c>
      <c r="H1928" s="34">
        <v>1.1034000000000002</v>
      </c>
      <c r="I1928" s="35">
        <f>ROUND((Reference!B$16*List!$H1928)+Reference!B$17,0)</f>
        <v>1215</v>
      </c>
      <c r="J1928" s="35">
        <f>ROUND((Reference!C$16*List!$H1928)+Reference!C$17,0)</f>
        <v>1812</v>
      </c>
      <c r="K1928" s="35">
        <f>ROUND((Reference!D$16*List!$H1928)+Reference!D$17,0)</f>
        <v>2171</v>
      </c>
      <c r="L1928" s="35">
        <f>ROUND((Reference!E$16*List!$H1928)+Reference!E$17,0)</f>
        <v>2684</v>
      </c>
      <c r="M1928" s="35">
        <f>ROUND((Reference!F$16*List!$H1928)+Reference!F$17,0)</f>
        <v>2796</v>
      </c>
      <c r="N1928" s="35">
        <f>ROUND((Reference!G$16*List!$H1928)+Reference!G$17,0)</f>
        <v>3165</v>
      </c>
      <c r="O1928" s="35">
        <f>ROUND((Reference!H$16*List!$H1928)+Reference!H$17,0)</f>
        <v>3286</v>
      </c>
      <c r="P1928" s="35">
        <f>ROUND((Reference!I$16*List!$H1928)+Reference!I$17,0)</f>
        <v>3416</v>
      </c>
      <c r="Q1928" s="35">
        <f>ROUND((Reference!J$16*List!$H1928)+Reference!J$17,0)</f>
        <v>3955</v>
      </c>
      <c r="R1928" s="35">
        <f>ROUND((Reference!K$16*List!$H1928)+Reference!K$17,0)</f>
        <v>4080</v>
      </c>
      <c r="S1928" s="35">
        <f>ROUND((Reference!L$16*List!$H1928)+Reference!L$17,0)</f>
        <v>4402</v>
      </c>
      <c r="T1928" s="35">
        <f>ROUND((Reference!M$16*List!$H1928)+Reference!M$17,0)</f>
        <v>5258</v>
      </c>
      <c r="U1928" s="35">
        <f>ROUND((Reference!N$16*List!$H1928)+Reference!N$17,0)</f>
        <v>21215</v>
      </c>
      <c r="V1928" s="36">
        <f>ROUND((Reference!O$16*List!$H1928)+Reference!O$17,0)</f>
        <v>789</v>
      </c>
      <c r="W1928" s="36">
        <f>ROUND((Reference!P$16*List!$H1928)+Reference!P$17,0)</f>
        <v>1111</v>
      </c>
      <c r="X1928" s="36">
        <f>ROUND((Reference!Q$16*List!$H1928)+Reference!Q$17,0)</f>
        <v>556</v>
      </c>
      <c r="Y1928" s="37"/>
      <c r="Z1928" s="4" t="str">
        <f t="shared" si="59"/>
        <v>TOMPKINS, New York</v>
      </c>
      <c r="AA1928" s="38" t="s">
        <v>5531</v>
      </c>
      <c r="AB1928" s="38" t="s">
        <v>54</v>
      </c>
      <c r="AC1928" s="32" t="s">
        <v>5399</v>
      </c>
      <c r="AD1928" s="39"/>
      <c r="AE1928">
        <f t="shared" si="60"/>
        <v>1.1034000000000002</v>
      </c>
    </row>
    <row r="1929" spans="1:31" x14ac:dyDescent="0.35">
      <c r="A1929" s="28" t="s">
        <v>5532</v>
      </c>
      <c r="B1929" s="48" t="s">
        <v>5533</v>
      </c>
      <c r="C1929" s="51">
        <v>28740</v>
      </c>
      <c r="D1929" s="30" t="s">
        <v>1031</v>
      </c>
      <c r="E1929" s="38" t="s">
        <v>5534</v>
      </c>
      <c r="F1929" s="54" t="s">
        <v>5399</v>
      </c>
      <c r="G1929" s="33" t="s">
        <v>53</v>
      </c>
      <c r="H1929" s="52">
        <v>0.99640000000000006</v>
      </c>
      <c r="I1929" s="35">
        <f>ROUND((Reference!B$16*List!$H1929)+Reference!B$17,0)</f>
        <v>1123</v>
      </c>
      <c r="J1929" s="35">
        <f>ROUND((Reference!C$16*List!$H1929)+Reference!C$17,0)</f>
        <v>1675</v>
      </c>
      <c r="K1929" s="35">
        <f>ROUND((Reference!D$16*List!$H1929)+Reference!D$17,0)</f>
        <v>2007</v>
      </c>
      <c r="L1929" s="35">
        <f>ROUND((Reference!E$16*List!$H1929)+Reference!E$17,0)</f>
        <v>2481</v>
      </c>
      <c r="M1929" s="35">
        <f>ROUND((Reference!F$16*List!$H1929)+Reference!F$17,0)</f>
        <v>2585</v>
      </c>
      <c r="N1929" s="35">
        <f>ROUND((Reference!G$16*List!$H1929)+Reference!G$17,0)</f>
        <v>2926</v>
      </c>
      <c r="O1929" s="35">
        <f>ROUND((Reference!H$16*List!$H1929)+Reference!H$17,0)</f>
        <v>3038</v>
      </c>
      <c r="P1929" s="35">
        <f>ROUND((Reference!I$16*List!$H1929)+Reference!I$17,0)</f>
        <v>3158</v>
      </c>
      <c r="Q1929" s="35">
        <f>ROUND((Reference!J$16*List!$H1929)+Reference!J$17,0)</f>
        <v>3656</v>
      </c>
      <c r="R1929" s="35">
        <f>ROUND((Reference!K$16*List!$H1929)+Reference!K$17,0)</f>
        <v>3772</v>
      </c>
      <c r="S1929" s="35">
        <f>ROUND((Reference!L$16*List!$H1929)+Reference!L$17,0)</f>
        <v>4070</v>
      </c>
      <c r="T1929" s="35">
        <f>ROUND((Reference!M$16*List!$H1929)+Reference!M$17,0)</f>
        <v>4861</v>
      </c>
      <c r="U1929" s="35">
        <f>ROUND((Reference!N$16*List!$H1929)+Reference!N$17,0)</f>
        <v>19614</v>
      </c>
      <c r="V1929" s="36">
        <f>ROUND((Reference!O$16*List!$H1929)+Reference!O$17,0)</f>
        <v>729</v>
      </c>
      <c r="W1929" s="36">
        <f>ROUND((Reference!P$16*List!$H1929)+Reference!P$17,0)</f>
        <v>1027</v>
      </c>
      <c r="X1929" s="36">
        <f>ROUND((Reference!Q$16*List!$H1929)+Reference!Q$17,0)</f>
        <v>514</v>
      </c>
      <c r="Y1929" s="37"/>
      <c r="Z1929" s="4" t="str">
        <f t="shared" si="59"/>
        <v>ULSTER, New York</v>
      </c>
      <c r="AA1929" s="50" t="s">
        <v>5534</v>
      </c>
      <c r="AB1929" s="38" t="s">
        <v>54</v>
      </c>
      <c r="AC1929" s="43" t="s">
        <v>5399</v>
      </c>
      <c r="AD1929" s="45"/>
      <c r="AE1929">
        <f t="shared" si="60"/>
        <v>0.99640000000000006</v>
      </c>
    </row>
    <row r="1930" spans="1:31" x14ac:dyDescent="0.35">
      <c r="A1930" s="28" t="s">
        <v>5535</v>
      </c>
      <c r="B1930" s="48" t="s">
        <v>5536</v>
      </c>
      <c r="C1930" s="51">
        <v>24020</v>
      </c>
      <c r="D1930" s="30" t="s">
        <v>804</v>
      </c>
      <c r="E1930" s="38" t="s">
        <v>2039</v>
      </c>
      <c r="F1930" s="54" t="s">
        <v>5399</v>
      </c>
      <c r="G1930" s="33" t="s">
        <v>53</v>
      </c>
      <c r="H1930" s="52">
        <v>0.81580000000000008</v>
      </c>
      <c r="I1930" s="35">
        <f>ROUND((Reference!B$16*List!$H1930)+Reference!B$17,0)</f>
        <v>968</v>
      </c>
      <c r="J1930" s="35">
        <f>ROUND((Reference!C$16*List!$H1930)+Reference!C$17,0)</f>
        <v>1444</v>
      </c>
      <c r="K1930" s="35">
        <f>ROUND((Reference!D$16*List!$H1930)+Reference!D$17,0)</f>
        <v>1731</v>
      </c>
      <c r="L1930" s="35">
        <f>ROUND((Reference!E$16*List!$H1930)+Reference!E$17,0)</f>
        <v>2139</v>
      </c>
      <c r="M1930" s="35">
        <f>ROUND((Reference!F$16*List!$H1930)+Reference!F$17,0)</f>
        <v>2229</v>
      </c>
      <c r="N1930" s="35">
        <f>ROUND((Reference!G$16*List!$H1930)+Reference!G$17,0)</f>
        <v>2523</v>
      </c>
      <c r="O1930" s="35">
        <f>ROUND((Reference!H$16*List!$H1930)+Reference!H$17,0)</f>
        <v>2620</v>
      </c>
      <c r="P1930" s="35">
        <f>ROUND((Reference!I$16*List!$H1930)+Reference!I$17,0)</f>
        <v>2723</v>
      </c>
      <c r="Q1930" s="35">
        <f>ROUND((Reference!J$16*List!$H1930)+Reference!J$17,0)</f>
        <v>3153</v>
      </c>
      <c r="R1930" s="35">
        <f>ROUND((Reference!K$16*List!$H1930)+Reference!K$17,0)</f>
        <v>3252</v>
      </c>
      <c r="S1930" s="35">
        <f>ROUND((Reference!L$16*List!$H1930)+Reference!L$17,0)</f>
        <v>3509</v>
      </c>
      <c r="T1930" s="35">
        <f>ROUND((Reference!M$16*List!$H1930)+Reference!M$17,0)</f>
        <v>4191</v>
      </c>
      <c r="U1930" s="35">
        <f>ROUND((Reference!N$16*List!$H1930)+Reference!N$17,0)</f>
        <v>16910</v>
      </c>
      <c r="V1930" s="36">
        <f>ROUND((Reference!O$16*List!$H1930)+Reference!O$17,0)</f>
        <v>629</v>
      </c>
      <c r="W1930" s="36">
        <f>ROUND((Reference!P$16*List!$H1930)+Reference!P$17,0)</f>
        <v>886</v>
      </c>
      <c r="X1930" s="36">
        <f>ROUND((Reference!Q$16*List!$H1930)+Reference!Q$17,0)</f>
        <v>443</v>
      </c>
      <c r="Y1930" s="37"/>
      <c r="Z1930" s="4" t="str">
        <f t="shared" si="59"/>
        <v>WARREN, New York</v>
      </c>
      <c r="AA1930" s="50" t="s">
        <v>2039</v>
      </c>
      <c r="AB1930" s="38" t="s">
        <v>54</v>
      </c>
      <c r="AC1930" s="43" t="s">
        <v>5399</v>
      </c>
      <c r="AD1930" s="45"/>
      <c r="AE1930">
        <f t="shared" si="60"/>
        <v>0.81580000000000008</v>
      </c>
    </row>
    <row r="1931" spans="1:31" x14ac:dyDescent="0.35">
      <c r="A1931" s="28" t="s">
        <v>5537</v>
      </c>
      <c r="B1931" s="48" t="s">
        <v>5538</v>
      </c>
      <c r="C1931" s="51">
        <v>24020</v>
      </c>
      <c r="D1931" s="30" t="s">
        <v>804</v>
      </c>
      <c r="E1931" s="38" t="s">
        <v>259</v>
      </c>
      <c r="F1931" s="54" t="s">
        <v>5399</v>
      </c>
      <c r="G1931" s="33" t="s">
        <v>53</v>
      </c>
      <c r="H1931" s="52">
        <v>0.81580000000000008</v>
      </c>
      <c r="I1931" s="35">
        <f>ROUND((Reference!B$16*List!$H1931)+Reference!B$17,0)</f>
        <v>968</v>
      </c>
      <c r="J1931" s="35">
        <f>ROUND((Reference!C$16*List!$H1931)+Reference!C$17,0)</f>
        <v>1444</v>
      </c>
      <c r="K1931" s="35">
        <f>ROUND((Reference!D$16*List!$H1931)+Reference!D$17,0)</f>
        <v>1731</v>
      </c>
      <c r="L1931" s="35">
        <f>ROUND((Reference!E$16*List!$H1931)+Reference!E$17,0)</f>
        <v>2139</v>
      </c>
      <c r="M1931" s="35">
        <f>ROUND((Reference!F$16*List!$H1931)+Reference!F$17,0)</f>
        <v>2229</v>
      </c>
      <c r="N1931" s="35">
        <f>ROUND((Reference!G$16*List!$H1931)+Reference!G$17,0)</f>
        <v>2523</v>
      </c>
      <c r="O1931" s="35">
        <f>ROUND((Reference!H$16*List!$H1931)+Reference!H$17,0)</f>
        <v>2620</v>
      </c>
      <c r="P1931" s="35">
        <f>ROUND((Reference!I$16*List!$H1931)+Reference!I$17,0)</f>
        <v>2723</v>
      </c>
      <c r="Q1931" s="35">
        <f>ROUND((Reference!J$16*List!$H1931)+Reference!J$17,0)</f>
        <v>3153</v>
      </c>
      <c r="R1931" s="35">
        <f>ROUND((Reference!K$16*List!$H1931)+Reference!K$17,0)</f>
        <v>3252</v>
      </c>
      <c r="S1931" s="35">
        <f>ROUND((Reference!L$16*List!$H1931)+Reference!L$17,0)</f>
        <v>3509</v>
      </c>
      <c r="T1931" s="35">
        <f>ROUND((Reference!M$16*List!$H1931)+Reference!M$17,0)</f>
        <v>4191</v>
      </c>
      <c r="U1931" s="35">
        <f>ROUND((Reference!N$16*List!$H1931)+Reference!N$17,0)</f>
        <v>16910</v>
      </c>
      <c r="V1931" s="36">
        <f>ROUND((Reference!O$16*List!$H1931)+Reference!O$17,0)</f>
        <v>629</v>
      </c>
      <c r="W1931" s="36">
        <f>ROUND((Reference!P$16*List!$H1931)+Reference!P$17,0)</f>
        <v>886</v>
      </c>
      <c r="X1931" s="36">
        <f>ROUND((Reference!Q$16*List!$H1931)+Reference!Q$17,0)</f>
        <v>443</v>
      </c>
      <c r="Y1931" s="37"/>
      <c r="Z1931" s="4" t="str">
        <f t="shared" si="59"/>
        <v>WASHINGTON, New York</v>
      </c>
      <c r="AA1931" s="50" t="s">
        <v>259</v>
      </c>
      <c r="AB1931" s="38" t="s">
        <v>54</v>
      </c>
      <c r="AC1931" s="43" t="s">
        <v>5399</v>
      </c>
      <c r="AD1931" s="45"/>
      <c r="AE1931">
        <f t="shared" si="60"/>
        <v>0.81580000000000008</v>
      </c>
    </row>
    <row r="1932" spans="1:31" x14ac:dyDescent="0.35">
      <c r="A1932" s="28" t="s">
        <v>5539</v>
      </c>
      <c r="B1932" s="48" t="s">
        <v>5540</v>
      </c>
      <c r="C1932" s="49">
        <v>40380</v>
      </c>
      <c r="D1932" s="30" t="s">
        <v>1480</v>
      </c>
      <c r="E1932" s="50" t="s">
        <v>2044</v>
      </c>
      <c r="F1932" s="54" t="s">
        <v>5399</v>
      </c>
      <c r="G1932" s="33" t="s">
        <v>53</v>
      </c>
      <c r="H1932" s="52">
        <v>0.91400000000000003</v>
      </c>
      <c r="I1932" s="35">
        <f>ROUND((Reference!B$16*List!$H1932)+Reference!B$17,0)</f>
        <v>1053</v>
      </c>
      <c r="J1932" s="35">
        <f>ROUND((Reference!C$16*List!$H1932)+Reference!C$17,0)</f>
        <v>1570</v>
      </c>
      <c r="K1932" s="35">
        <f>ROUND((Reference!D$16*List!$H1932)+Reference!D$17,0)</f>
        <v>1881</v>
      </c>
      <c r="L1932" s="35">
        <f>ROUND((Reference!E$16*List!$H1932)+Reference!E$17,0)</f>
        <v>2325</v>
      </c>
      <c r="M1932" s="35">
        <f>ROUND((Reference!F$16*List!$H1932)+Reference!F$17,0)</f>
        <v>2422</v>
      </c>
      <c r="N1932" s="35">
        <f>ROUND((Reference!G$16*List!$H1932)+Reference!G$17,0)</f>
        <v>2742</v>
      </c>
      <c r="O1932" s="35">
        <f>ROUND((Reference!H$16*List!$H1932)+Reference!H$17,0)</f>
        <v>2847</v>
      </c>
      <c r="P1932" s="35">
        <f>ROUND((Reference!I$16*List!$H1932)+Reference!I$17,0)</f>
        <v>2959</v>
      </c>
      <c r="Q1932" s="35">
        <f>ROUND((Reference!J$16*List!$H1932)+Reference!J$17,0)</f>
        <v>3427</v>
      </c>
      <c r="R1932" s="35">
        <f>ROUND((Reference!K$16*List!$H1932)+Reference!K$17,0)</f>
        <v>3535</v>
      </c>
      <c r="S1932" s="35">
        <f>ROUND((Reference!L$16*List!$H1932)+Reference!L$17,0)</f>
        <v>3814</v>
      </c>
      <c r="T1932" s="35">
        <f>ROUND((Reference!M$16*List!$H1932)+Reference!M$17,0)</f>
        <v>4555</v>
      </c>
      <c r="U1932" s="35">
        <f>ROUND((Reference!N$16*List!$H1932)+Reference!N$17,0)</f>
        <v>18380</v>
      </c>
      <c r="V1932" s="36">
        <f>ROUND((Reference!O$16*List!$H1932)+Reference!O$17,0)</f>
        <v>683</v>
      </c>
      <c r="W1932" s="36">
        <f>ROUND((Reference!P$16*List!$H1932)+Reference!P$17,0)</f>
        <v>963</v>
      </c>
      <c r="X1932" s="36">
        <f>ROUND((Reference!Q$16*List!$H1932)+Reference!Q$17,0)</f>
        <v>481</v>
      </c>
      <c r="Y1932" s="37"/>
      <c r="Z1932" s="4" t="str">
        <f t="shared" si="59"/>
        <v>WAYNE, New York</v>
      </c>
      <c r="AA1932" s="50" t="s">
        <v>2044</v>
      </c>
      <c r="AB1932" s="38" t="s">
        <v>54</v>
      </c>
      <c r="AC1932" s="43" t="s">
        <v>5399</v>
      </c>
      <c r="AD1932" s="45"/>
      <c r="AE1932">
        <f t="shared" si="60"/>
        <v>0.91400000000000003</v>
      </c>
    </row>
    <row r="1933" spans="1:31" x14ac:dyDescent="0.35">
      <c r="A1933" s="28" t="s">
        <v>5541</v>
      </c>
      <c r="B1933" s="48" t="s">
        <v>5542</v>
      </c>
      <c r="C1933" s="51">
        <v>35614</v>
      </c>
      <c r="D1933" s="30" t="s">
        <v>5252</v>
      </c>
      <c r="E1933" s="38" t="s">
        <v>5543</v>
      </c>
      <c r="F1933" s="54" t="s">
        <v>5399</v>
      </c>
      <c r="G1933" s="33" t="s">
        <v>53</v>
      </c>
      <c r="H1933" s="52">
        <v>1.3253000000000001</v>
      </c>
      <c r="I1933" s="35">
        <f>ROUND((Reference!B$16*List!$H1933)+Reference!B$17,0)</f>
        <v>1405</v>
      </c>
      <c r="J1933" s="35">
        <f>ROUND((Reference!C$16*List!$H1933)+Reference!C$17,0)</f>
        <v>2096</v>
      </c>
      <c r="K1933" s="35">
        <f>ROUND((Reference!D$16*List!$H1933)+Reference!D$17,0)</f>
        <v>2511</v>
      </c>
      <c r="L1933" s="35">
        <f>ROUND((Reference!E$16*List!$H1933)+Reference!E$17,0)</f>
        <v>3104</v>
      </c>
      <c r="M1933" s="35">
        <f>ROUND((Reference!F$16*List!$H1933)+Reference!F$17,0)</f>
        <v>3234</v>
      </c>
      <c r="N1933" s="35">
        <f>ROUND((Reference!G$16*List!$H1933)+Reference!G$17,0)</f>
        <v>3661</v>
      </c>
      <c r="O1933" s="35">
        <f>ROUND((Reference!H$16*List!$H1933)+Reference!H$17,0)</f>
        <v>3801</v>
      </c>
      <c r="P1933" s="35">
        <f>ROUND((Reference!I$16*List!$H1933)+Reference!I$17,0)</f>
        <v>3950</v>
      </c>
      <c r="Q1933" s="35">
        <f>ROUND((Reference!J$16*List!$H1933)+Reference!J$17,0)</f>
        <v>4574</v>
      </c>
      <c r="R1933" s="35">
        <f>ROUND((Reference!K$16*List!$H1933)+Reference!K$17,0)</f>
        <v>4719</v>
      </c>
      <c r="S1933" s="35">
        <f>ROUND((Reference!L$16*List!$H1933)+Reference!L$17,0)</f>
        <v>5092</v>
      </c>
      <c r="T1933" s="35">
        <f>ROUND((Reference!M$16*List!$H1933)+Reference!M$17,0)</f>
        <v>6081</v>
      </c>
      <c r="U1933" s="35">
        <f>ROUND((Reference!N$16*List!$H1933)+Reference!N$17,0)</f>
        <v>24536</v>
      </c>
      <c r="V1933" s="36">
        <f>ROUND((Reference!O$16*List!$H1933)+Reference!O$17,0)</f>
        <v>912</v>
      </c>
      <c r="W1933" s="36">
        <f>ROUND((Reference!P$16*List!$H1933)+Reference!P$17,0)</f>
        <v>1285</v>
      </c>
      <c r="X1933" s="36">
        <f>ROUND((Reference!Q$16*List!$H1933)+Reference!Q$17,0)</f>
        <v>643</v>
      </c>
      <c r="Y1933" s="37"/>
      <c r="Z1933" s="4" t="str">
        <f t="shared" si="59"/>
        <v>WESTCHESTER, New York</v>
      </c>
      <c r="AA1933" s="50" t="s">
        <v>5543</v>
      </c>
      <c r="AB1933" s="38" t="s">
        <v>54</v>
      </c>
      <c r="AC1933" s="43" t="s">
        <v>5399</v>
      </c>
      <c r="AD1933" s="45"/>
      <c r="AE1933">
        <f t="shared" si="60"/>
        <v>1.3253000000000001</v>
      </c>
    </row>
    <row r="1934" spans="1:31" x14ac:dyDescent="0.35">
      <c r="A1934" s="28" t="s">
        <v>5544</v>
      </c>
      <c r="B1934" s="48" t="s">
        <v>5545</v>
      </c>
      <c r="C1934" s="51">
        <v>99933</v>
      </c>
      <c r="D1934" s="30" t="s">
        <v>187</v>
      </c>
      <c r="E1934" s="38" t="s">
        <v>271</v>
      </c>
      <c r="F1934" s="55" t="s">
        <v>5399</v>
      </c>
      <c r="G1934" s="33" t="s">
        <v>64</v>
      </c>
      <c r="H1934" s="52">
        <v>0.8449000000000001</v>
      </c>
      <c r="I1934" s="35">
        <f>ROUND((Reference!B$16*List!$H1934)+Reference!B$17,0)</f>
        <v>993</v>
      </c>
      <c r="J1934" s="35">
        <f>ROUND((Reference!C$16*List!$H1934)+Reference!C$17,0)</f>
        <v>1482</v>
      </c>
      <c r="K1934" s="35">
        <f>ROUND((Reference!D$16*List!$H1934)+Reference!D$17,0)</f>
        <v>1775</v>
      </c>
      <c r="L1934" s="35">
        <f>ROUND((Reference!E$16*List!$H1934)+Reference!E$17,0)</f>
        <v>2194</v>
      </c>
      <c r="M1934" s="35">
        <f>ROUND((Reference!F$16*List!$H1934)+Reference!F$17,0)</f>
        <v>2286</v>
      </c>
      <c r="N1934" s="35">
        <f>ROUND((Reference!G$16*List!$H1934)+Reference!G$17,0)</f>
        <v>2588</v>
      </c>
      <c r="O1934" s="35">
        <f>ROUND((Reference!H$16*List!$H1934)+Reference!H$17,0)</f>
        <v>2687</v>
      </c>
      <c r="P1934" s="35">
        <f>ROUND((Reference!I$16*List!$H1934)+Reference!I$17,0)</f>
        <v>2793</v>
      </c>
      <c r="Q1934" s="35">
        <f>ROUND((Reference!J$16*List!$H1934)+Reference!J$17,0)</f>
        <v>3234</v>
      </c>
      <c r="R1934" s="35">
        <f>ROUND((Reference!K$16*List!$H1934)+Reference!K$17,0)</f>
        <v>3336</v>
      </c>
      <c r="S1934" s="35">
        <f>ROUND((Reference!L$16*List!$H1934)+Reference!L$17,0)</f>
        <v>3600</v>
      </c>
      <c r="T1934" s="35">
        <f>ROUND((Reference!M$16*List!$H1934)+Reference!M$17,0)</f>
        <v>4299</v>
      </c>
      <c r="U1934" s="35">
        <f>ROUND((Reference!N$16*List!$H1934)+Reference!N$17,0)</f>
        <v>17346</v>
      </c>
      <c r="V1934" s="36">
        <f>ROUND((Reference!O$16*List!$H1934)+Reference!O$17,0)</f>
        <v>645</v>
      </c>
      <c r="W1934" s="36">
        <f>ROUND((Reference!P$16*List!$H1934)+Reference!P$17,0)</f>
        <v>909</v>
      </c>
      <c r="X1934" s="36">
        <f>ROUND((Reference!Q$16*List!$H1934)+Reference!Q$17,0)</f>
        <v>454</v>
      </c>
      <c r="Y1934" s="37"/>
      <c r="Z1934" s="4" t="str">
        <f t="shared" si="59"/>
        <v>WYOMING, New York</v>
      </c>
      <c r="AA1934" s="50" t="s">
        <v>271</v>
      </c>
      <c r="AB1934" s="38" t="s">
        <v>54</v>
      </c>
      <c r="AC1934" s="43" t="s">
        <v>5399</v>
      </c>
      <c r="AD1934" s="45"/>
      <c r="AE1934">
        <f t="shared" si="60"/>
        <v>0.8449000000000001</v>
      </c>
    </row>
    <row r="1935" spans="1:31" x14ac:dyDescent="0.35">
      <c r="A1935" s="28" t="s">
        <v>5546</v>
      </c>
      <c r="B1935" s="48" t="s">
        <v>5547</v>
      </c>
      <c r="C1935" s="49">
        <v>40380</v>
      </c>
      <c r="D1935" s="30" t="s">
        <v>1480</v>
      </c>
      <c r="E1935" s="50" t="s">
        <v>5548</v>
      </c>
      <c r="F1935" s="54" t="s">
        <v>5399</v>
      </c>
      <c r="G1935" s="33" t="s">
        <v>53</v>
      </c>
      <c r="H1935" s="52">
        <v>0.91400000000000003</v>
      </c>
      <c r="I1935" s="35">
        <f>ROUND((Reference!B$16*List!$H1935)+Reference!B$17,0)</f>
        <v>1053</v>
      </c>
      <c r="J1935" s="35">
        <f>ROUND((Reference!C$16*List!$H1935)+Reference!C$17,0)</f>
        <v>1570</v>
      </c>
      <c r="K1935" s="35">
        <f>ROUND((Reference!D$16*List!$H1935)+Reference!D$17,0)</f>
        <v>1881</v>
      </c>
      <c r="L1935" s="35">
        <f>ROUND((Reference!E$16*List!$H1935)+Reference!E$17,0)</f>
        <v>2325</v>
      </c>
      <c r="M1935" s="35">
        <f>ROUND((Reference!F$16*List!$H1935)+Reference!F$17,0)</f>
        <v>2422</v>
      </c>
      <c r="N1935" s="35">
        <f>ROUND((Reference!G$16*List!$H1935)+Reference!G$17,0)</f>
        <v>2742</v>
      </c>
      <c r="O1935" s="35">
        <f>ROUND((Reference!H$16*List!$H1935)+Reference!H$17,0)</f>
        <v>2847</v>
      </c>
      <c r="P1935" s="35">
        <f>ROUND((Reference!I$16*List!$H1935)+Reference!I$17,0)</f>
        <v>2959</v>
      </c>
      <c r="Q1935" s="35">
        <f>ROUND((Reference!J$16*List!$H1935)+Reference!J$17,0)</f>
        <v>3427</v>
      </c>
      <c r="R1935" s="35">
        <f>ROUND((Reference!K$16*List!$H1935)+Reference!K$17,0)</f>
        <v>3535</v>
      </c>
      <c r="S1935" s="35">
        <f>ROUND((Reference!L$16*List!$H1935)+Reference!L$17,0)</f>
        <v>3814</v>
      </c>
      <c r="T1935" s="35">
        <f>ROUND((Reference!M$16*List!$H1935)+Reference!M$17,0)</f>
        <v>4555</v>
      </c>
      <c r="U1935" s="35">
        <f>ROUND((Reference!N$16*List!$H1935)+Reference!N$17,0)</f>
        <v>18380</v>
      </c>
      <c r="V1935" s="36">
        <f>ROUND((Reference!O$16*List!$H1935)+Reference!O$17,0)</f>
        <v>683</v>
      </c>
      <c r="W1935" s="36">
        <f>ROUND((Reference!P$16*List!$H1935)+Reference!P$17,0)</f>
        <v>963</v>
      </c>
      <c r="X1935" s="36">
        <f>ROUND((Reference!Q$16*List!$H1935)+Reference!Q$17,0)</f>
        <v>481</v>
      </c>
      <c r="Y1935" s="37"/>
      <c r="Z1935" s="4" t="str">
        <f t="shared" ref="Z1935:Z1998" si="61">CONCATENATE(AA1935, AB1935, AC1935)</f>
        <v>YATES, New York</v>
      </c>
      <c r="AA1935" s="50" t="s">
        <v>5548</v>
      </c>
      <c r="AB1935" s="38" t="s">
        <v>54</v>
      </c>
      <c r="AC1935" s="43" t="s">
        <v>5399</v>
      </c>
      <c r="AD1935" s="45"/>
      <c r="AE1935">
        <f t="shared" ref="AE1935:AE1998" si="62">IFERROR(INDEX($AH:$AH,MATCH($C1935,$AF:$AF,0)),"")</f>
        <v>0.91400000000000003</v>
      </c>
    </row>
    <row r="1936" spans="1:31" x14ac:dyDescent="0.35">
      <c r="A1936" s="28" t="s">
        <v>5549</v>
      </c>
      <c r="B1936" s="48" t="s">
        <v>5550</v>
      </c>
      <c r="C1936" s="51">
        <v>99933</v>
      </c>
      <c r="D1936" s="30" t="s">
        <v>187</v>
      </c>
      <c r="E1936" s="38" t="s">
        <v>334</v>
      </c>
      <c r="F1936" s="54" t="s">
        <v>5399</v>
      </c>
      <c r="G1936" s="33" t="s">
        <v>64</v>
      </c>
      <c r="H1936" s="34">
        <v>0.8449000000000001</v>
      </c>
      <c r="I1936" s="35">
        <f>ROUND((Reference!B$16*List!$H1936)+Reference!B$17,0)</f>
        <v>993</v>
      </c>
      <c r="J1936" s="35">
        <f>ROUND((Reference!C$16*List!$H1936)+Reference!C$17,0)</f>
        <v>1482</v>
      </c>
      <c r="K1936" s="35">
        <f>ROUND((Reference!D$16*List!$H1936)+Reference!D$17,0)</f>
        <v>1775</v>
      </c>
      <c r="L1936" s="35">
        <f>ROUND((Reference!E$16*List!$H1936)+Reference!E$17,0)</f>
        <v>2194</v>
      </c>
      <c r="M1936" s="35">
        <f>ROUND((Reference!F$16*List!$H1936)+Reference!F$17,0)</f>
        <v>2286</v>
      </c>
      <c r="N1936" s="35">
        <f>ROUND((Reference!G$16*List!$H1936)+Reference!G$17,0)</f>
        <v>2588</v>
      </c>
      <c r="O1936" s="35">
        <f>ROUND((Reference!H$16*List!$H1936)+Reference!H$17,0)</f>
        <v>2687</v>
      </c>
      <c r="P1936" s="35">
        <f>ROUND((Reference!I$16*List!$H1936)+Reference!I$17,0)</f>
        <v>2793</v>
      </c>
      <c r="Q1936" s="35">
        <f>ROUND((Reference!J$16*List!$H1936)+Reference!J$17,0)</f>
        <v>3234</v>
      </c>
      <c r="R1936" s="35">
        <f>ROUND((Reference!K$16*List!$H1936)+Reference!K$17,0)</f>
        <v>3336</v>
      </c>
      <c r="S1936" s="35">
        <f>ROUND((Reference!L$16*List!$H1936)+Reference!L$17,0)</f>
        <v>3600</v>
      </c>
      <c r="T1936" s="35">
        <f>ROUND((Reference!M$16*List!$H1936)+Reference!M$17,0)</f>
        <v>4299</v>
      </c>
      <c r="U1936" s="35">
        <f>ROUND((Reference!N$16*List!$H1936)+Reference!N$17,0)</f>
        <v>17346</v>
      </c>
      <c r="V1936" s="36">
        <f>ROUND((Reference!O$16*List!$H1936)+Reference!O$17,0)</f>
        <v>645</v>
      </c>
      <c r="W1936" s="36">
        <f>ROUND((Reference!P$16*List!$H1936)+Reference!P$17,0)</f>
        <v>909</v>
      </c>
      <c r="X1936" s="36">
        <f>ROUND((Reference!Q$16*List!$H1936)+Reference!Q$17,0)</f>
        <v>454</v>
      </c>
      <c r="Y1936" s="37"/>
      <c r="Z1936" s="4" t="str">
        <f t="shared" si="61"/>
        <v>STATEWIDE, New York</v>
      </c>
      <c r="AA1936" s="38" t="s">
        <v>334</v>
      </c>
      <c r="AB1936" s="38" t="s">
        <v>54</v>
      </c>
      <c r="AC1936" s="32" t="s">
        <v>5399</v>
      </c>
      <c r="AD1936" s="39"/>
      <c r="AE1936">
        <f t="shared" si="62"/>
        <v>0.8449000000000001</v>
      </c>
    </row>
    <row r="1937" spans="1:31" x14ac:dyDescent="0.35">
      <c r="A1937" s="28" t="s">
        <v>5551</v>
      </c>
      <c r="B1937" s="48" t="s">
        <v>5552</v>
      </c>
      <c r="C1937" s="51">
        <v>15500</v>
      </c>
      <c r="D1937" s="30" t="s">
        <v>466</v>
      </c>
      <c r="E1937" s="38" t="s">
        <v>5553</v>
      </c>
      <c r="F1937" s="54" t="s">
        <v>5554</v>
      </c>
      <c r="G1937" s="33" t="s">
        <v>53</v>
      </c>
      <c r="H1937" s="34">
        <v>0.88150000000000006</v>
      </c>
      <c r="I1937" s="35">
        <f>ROUND((Reference!B$16*List!$H1937)+Reference!B$17,0)</f>
        <v>1025</v>
      </c>
      <c r="J1937" s="35">
        <f>ROUND((Reference!C$16*List!$H1937)+Reference!C$17,0)</f>
        <v>1528</v>
      </c>
      <c r="K1937" s="35">
        <f>ROUND((Reference!D$16*List!$H1937)+Reference!D$17,0)</f>
        <v>1831</v>
      </c>
      <c r="L1937" s="35">
        <f>ROUND((Reference!E$16*List!$H1937)+Reference!E$17,0)</f>
        <v>2264</v>
      </c>
      <c r="M1937" s="35">
        <f>ROUND((Reference!F$16*List!$H1937)+Reference!F$17,0)</f>
        <v>2358</v>
      </c>
      <c r="N1937" s="35">
        <f>ROUND((Reference!G$16*List!$H1937)+Reference!G$17,0)</f>
        <v>2670</v>
      </c>
      <c r="O1937" s="35">
        <f>ROUND((Reference!H$16*List!$H1937)+Reference!H$17,0)</f>
        <v>2772</v>
      </c>
      <c r="P1937" s="35">
        <f>ROUND((Reference!I$16*List!$H1937)+Reference!I$17,0)</f>
        <v>2881</v>
      </c>
      <c r="Q1937" s="35">
        <f>ROUND((Reference!J$16*List!$H1937)+Reference!J$17,0)</f>
        <v>3336</v>
      </c>
      <c r="R1937" s="35">
        <f>ROUND((Reference!K$16*List!$H1937)+Reference!K$17,0)</f>
        <v>3441</v>
      </c>
      <c r="S1937" s="35">
        <f>ROUND((Reference!L$16*List!$H1937)+Reference!L$17,0)</f>
        <v>3713</v>
      </c>
      <c r="T1937" s="35">
        <f>ROUND((Reference!M$16*List!$H1937)+Reference!M$17,0)</f>
        <v>4435</v>
      </c>
      <c r="U1937" s="35">
        <f>ROUND((Reference!N$16*List!$H1937)+Reference!N$17,0)</f>
        <v>17894</v>
      </c>
      <c r="V1937" s="36">
        <f>ROUND((Reference!O$16*List!$H1937)+Reference!O$17,0)</f>
        <v>665</v>
      </c>
      <c r="W1937" s="36">
        <f>ROUND((Reference!P$16*List!$H1937)+Reference!P$17,0)</f>
        <v>937</v>
      </c>
      <c r="X1937" s="36">
        <f>ROUND((Reference!Q$16*List!$H1937)+Reference!Q$17,0)</f>
        <v>469</v>
      </c>
      <c r="Y1937" s="37"/>
      <c r="Z1937" s="4" t="str">
        <f t="shared" si="61"/>
        <v>ALAMANCE, North Carolina</v>
      </c>
      <c r="AA1937" s="38" t="s">
        <v>5553</v>
      </c>
      <c r="AB1937" s="38" t="s">
        <v>54</v>
      </c>
      <c r="AC1937" s="32" t="s">
        <v>5554</v>
      </c>
      <c r="AD1937" s="39"/>
      <c r="AE1937">
        <f t="shared" si="62"/>
        <v>0.88150000000000006</v>
      </c>
    </row>
    <row r="1938" spans="1:31" x14ac:dyDescent="0.35">
      <c r="A1938" s="28" t="s">
        <v>5555</v>
      </c>
      <c r="B1938" s="48" t="s">
        <v>5556</v>
      </c>
      <c r="C1938" s="51">
        <v>25860</v>
      </c>
      <c r="D1938" s="30" t="s">
        <v>896</v>
      </c>
      <c r="E1938" s="38" t="s">
        <v>2213</v>
      </c>
      <c r="F1938" s="54" t="s">
        <v>5554</v>
      </c>
      <c r="G1938" s="33" t="s">
        <v>53</v>
      </c>
      <c r="H1938" s="34">
        <v>0.85120000000000007</v>
      </c>
      <c r="I1938" s="35">
        <f>ROUND((Reference!B$16*List!$H1938)+Reference!B$17,0)</f>
        <v>999</v>
      </c>
      <c r="J1938" s="35">
        <f>ROUND((Reference!C$16*List!$H1938)+Reference!C$17,0)</f>
        <v>1490</v>
      </c>
      <c r="K1938" s="35">
        <f>ROUND((Reference!D$16*List!$H1938)+Reference!D$17,0)</f>
        <v>1785</v>
      </c>
      <c r="L1938" s="35">
        <f>ROUND((Reference!E$16*List!$H1938)+Reference!E$17,0)</f>
        <v>2206</v>
      </c>
      <c r="M1938" s="35">
        <f>ROUND((Reference!F$16*List!$H1938)+Reference!F$17,0)</f>
        <v>2299</v>
      </c>
      <c r="N1938" s="35">
        <f>ROUND((Reference!G$16*List!$H1938)+Reference!G$17,0)</f>
        <v>2602</v>
      </c>
      <c r="O1938" s="35">
        <f>ROUND((Reference!H$16*List!$H1938)+Reference!H$17,0)</f>
        <v>2702</v>
      </c>
      <c r="P1938" s="35">
        <f>ROUND((Reference!I$16*List!$H1938)+Reference!I$17,0)</f>
        <v>2808</v>
      </c>
      <c r="Q1938" s="35">
        <f>ROUND((Reference!J$16*List!$H1938)+Reference!J$17,0)</f>
        <v>3251</v>
      </c>
      <c r="R1938" s="35">
        <f>ROUND((Reference!K$16*List!$H1938)+Reference!K$17,0)</f>
        <v>3354</v>
      </c>
      <c r="S1938" s="35">
        <f>ROUND((Reference!L$16*List!$H1938)+Reference!L$17,0)</f>
        <v>3619</v>
      </c>
      <c r="T1938" s="35">
        <f>ROUND((Reference!M$16*List!$H1938)+Reference!M$17,0)</f>
        <v>4323</v>
      </c>
      <c r="U1938" s="35">
        <f>ROUND((Reference!N$16*List!$H1938)+Reference!N$17,0)</f>
        <v>17440</v>
      </c>
      <c r="V1938" s="36">
        <f>ROUND((Reference!O$16*List!$H1938)+Reference!O$17,0)</f>
        <v>648</v>
      </c>
      <c r="W1938" s="36">
        <f>ROUND((Reference!P$16*List!$H1938)+Reference!P$17,0)</f>
        <v>914</v>
      </c>
      <c r="X1938" s="36">
        <f>ROUND((Reference!Q$16*List!$H1938)+Reference!Q$17,0)</f>
        <v>457</v>
      </c>
      <c r="Y1938" s="37"/>
      <c r="Z1938" s="4" t="str">
        <f t="shared" si="61"/>
        <v>ALEXANDER, North Carolina</v>
      </c>
      <c r="AA1938" s="38" t="s">
        <v>2213</v>
      </c>
      <c r="AB1938" s="38" t="s">
        <v>54</v>
      </c>
      <c r="AC1938" s="32" t="s">
        <v>5554</v>
      </c>
      <c r="AD1938" s="39"/>
      <c r="AE1938">
        <f t="shared" si="62"/>
        <v>0.85120000000000007</v>
      </c>
    </row>
    <row r="1939" spans="1:31" x14ac:dyDescent="0.35">
      <c r="A1939" s="28" t="s">
        <v>5557</v>
      </c>
      <c r="B1939" s="48" t="s">
        <v>5558</v>
      </c>
      <c r="C1939" s="51">
        <v>99934</v>
      </c>
      <c r="D1939" s="30" t="s">
        <v>191</v>
      </c>
      <c r="E1939" s="38" t="s">
        <v>5559</v>
      </c>
      <c r="F1939" s="55" t="s">
        <v>5554</v>
      </c>
      <c r="G1939" s="33" t="s">
        <v>64</v>
      </c>
      <c r="H1939" s="34">
        <v>0.80620000000000003</v>
      </c>
      <c r="I1939" s="35">
        <f>ROUND((Reference!B$16*List!$H1939)+Reference!B$17,0)</f>
        <v>960</v>
      </c>
      <c r="J1939" s="35">
        <f>ROUND((Reference!C$16*List!$H1939)+Reference!C$17,0)</f>
        <v>1432</v>
      </c>
      <c r="K1939" s="35">
        <f>ROUND((Reference!D$16*List!$H1939)+Reference!D$17,0)</f>
        <v>1716</v>
      </c>
      <c r="L1939" s="35">
        <f>ROUND((Reference!E$16*List!$H1939)+Reference!E$17,0)</f>
        <v>2121</v>
      </c>
      <c r="M1939" s="35">
        <f>ROUND((Reference!F$16*List!$H1939)+Reference!F$17,0)</f>
        <v>2210</v>
      </c>
      <c r="N1939" s="35">
        <f>ROUND((Reference!G$16*List!$H1939)+Reference!G$17,0)</f>
        <v>2502</v>
      </c>
      <c r="O1939" s="35">
        <f>ROUND((Reference!H$16*List!$H1939)+Reference!H$17,0)</f>
        <v>2597</v>
      </c>
      <c r="P1939" s="35">
        <f>ROUND((Reference!I$16*List!$H1939)+Reference!I$17,0)</f>
        <v>2700</v>
      </c>
      <c r="Q1939" s="35">
        <f>ROUND((Reference!J$16*List!$H1939)+Reference!J$17,0)</f>
        <v>3126</v>
      </c>
      <c r="R1939" s="35">
        <f>ROUND((Reference!K$16*List!$H1939)+Reference!K$17,0)</f>
        <v>3225</v>
      </c>
      <c r="S1939" s="35">
        <f>ROUND((Reference!L$16*List!$H1939)+Reference!L$17,0)</f>
        <v>3479</v>
      </c>
      <c r="T1939" s="35">
        <f>ROUND((Reference!M$16*List!$H1939)+Reference!M$17,0)</f>
        <v>4156</v>
      </c>
      <c r="U1939" s="35">
        <f>ROUND((Reference!N$16*List!$H1939)+Reference!N$17,0)</f>
        <v>16767</v>
      </c>
      <c r="V1939" s="36">
        <f>ROUND((Reference!O$16*List!$H1939)+Reference!O$17,0)</f>
        <v>623</v>
      </c>
      <c r="W1939" s="36">
        <f>ROUND((Reference!P$16*List!$H1939)+Reference!P$17,0)</f>
        <v>878</v>
      </c>
      <c r="X1939" s="36">
        <f>ROUND((Reference!Q$16*List!$H1939)+Reference!Q$17,0)</f>
        <v>439</v>
      </c>
      <c r="Y1939" s="37"/>
      <c r="Z1939" s="4" t="str">
        <f t="shared" si="61"/>
        <v>ALLEGHANY, North Carolina</v>
      </c>
      <c r="AA1939" s="38" t="s">
        <v>5559</v>
      </c>
      <c r="AB1939" s="38" t="s">
        <v>54</v>
      </c>
      <c r="AC1939" s="32" t="s">
        <v>5554</v>
      </c>
      <c r="AD1939" s="39"/>
      <c r="AE1939">
        <f t="shared" si="62"/>
        <v>0.80620000000000003</v>
      </c>
    </row>
    <row r="1940" spans="1:31" x14ac:dyDescent="0.35">
      <c r="A1940" s="28" t="s">
        <v>5560</v>
      </c>
      <c r="B1940" s="48" t="s">
        <v>5561</v>
      </c>
      <c r="C1940" s="51">
        <v>16740</v>
      </c>
      <c r="D1940" s="30" t="s">
        <v>532</v>
      </c>
      <c r="E1940" s="38" t="s">
        <v>5562</v>
      </c>
      <c r="F1940" s="55" t="s">
        <v>5554</v>
      </c>
      <c r="G1940" s="33" t="s">
        <v>53</v>
      </c>
      <c r="H1940" s="34">
        <v>0.94980000000000009</v>
      </c>
      <c r="I1940" s="35">
        <f>ROUND((Reference!B$16*List!$H1940)+Reference!B$17,0)</f>
        <v>1083</v>
      </c>
      <c r="J1940" s="35">
        <f>ROUND((Reference!C$16*List!$H1940)+Reference!C$17,0)</f>
        <v>1616</v>
      </c>
      <c r="K1940" s="35">
        <f>ROUND((Reference!D$16*List!$H1940)+Reference!D$17,0)</f>
        <v>1936</v>
      </c>
      <c r="L1940" s="35">
        <f>ROUND((Reference!E$16*List!$H1940)+Reference!E$17,0)</f>
        <v>2393</v>
      </c>
      <c r="M1940" s="35">
        <f>ROUND((Reference!F$16*List!$H1940)+Reference!F$17,0)</f>
        <v>2493</v>
      </c>
      <c r="N1940" s="35">
        <f>ROUND((Reference!G$16*List!$H1940)+Reference!G$17,0)</f>
        <v>2822</v>
      </c>
      <c r="O1940" s="35">
        <f>ROUND((Reference!H$16*List!$H1940)+Reference!H$17,0)</f>
        <v>2930</v>
      </c>
      <c r="P1940" s="35">
        <f>ROUND((Reference!I$16*List!$H1940)+Reference!I$17,0)</f>
        <v>3046</v>
      </c>
      <c r="Q1940" s="35">
        <f>ROUND((Reference!J$16*List!$H1940)+Reference!J$17,0)</f>
        <v>3526</v>
      </c>
      <c r="R1940" s="35">
        <f>ROUND((Reference!K$16*List!$H1940)+Reference!K$17,0)</f>
        <v>3638</v>
      </c>
      <c r="S1940" s="35">
        <f>ROUND((Reference!L$16*List!$H1940)+Reference!L$17,0)</f>
        <v>3925</v>
      </c>
      <c r="T1940" s="35">
        <f>ROUND((Reference!M$16*List!$H1940)+Reference!M$17,0)</f>
        <v>4688</v>
      </c>
      <c r="U1940" s="35">
        <f>ROUND((Reference!N$16*List!$H1940)+Reference!N$17,0)</f>
        <v>18916</v>
      </c>
      <c r="V1940" s="36">
        <f>ROUND((Reference!O$16*List!$H1940)+Reference!O$17,0)</f>
        <v>703</v>
      </c>
      <c r="W1940" s="36">
        <f>ROUND((Reference!P$16*List!$H1940)+Reference!P$17,0)</f>
        <v>991</v>
      </c>
      <c r="X1940" s="36">
        <f>ROUND((Reference!Q$16*List!$H1940)+Reference!Q$17,0)</f>
        <v>495</v>
      </c>
      <c r="Y1940" s="37"/>
      <c r="Z1940" s="4" t="str">
        <f t="shared" si="61"/>
        <v>ANSON, North Carolina</v>
      </c>
      <c r="AA1940" s="38" t="s">
        <v>5562</v>
      </c>
      <c r="AB1940" s="38" t="s">
        <v>54</v>
      </c>
      <c r="AC1940" s="32" t="s">
        <v>5554</v>
      </c>
      <c r="AD1940" s="39"/>
      <c r="AE1940">
        <f t="shared" si="62"/>
        <v>0.94980000000000009</v>
      </c>
    </row>
    <row r="1941" spans="1:31" x14ac:dyDescent="0.35">
      <c r="A1941" s="28" t="s">
        <v>5563</v>
      </c>
      <c r="B1941" s="48" t="s">
        <v>5564</v>
      </c>
      <c r="C1941" s="51">
        <v>99934</v>
      </c>
      <c r="D1941" s="30" t="s">
        <v>191</v>
      </c>
      <c r="E1941" s="38" t="s">
        <v>5565</v>
      </c>
      <c r="F1941" s="55" t="s">
        <v>5554</v>
      </c>
      <c r="G1941" s="33" t="s">
        <v>64</v>
      </c>
      <c r="H1941" s="52">
        <v>0.80620000000000003</v>
      </c>
      <c r="I1941" s="35">
        <f>ROUND((Reference!B$16*List!$H1941)+Reference!B$17,0)</f>
        <v>960</v>
      </c>
      <c r="J1941" s="35">
        <f>ROUND((Reference!C$16*List!$H1941)+Reference!C$17,0)</f>
        <v>1432</v>
      </c>
      <c r="K1941" s="35">
        <f>ROUND((Reference!D$16*List!$H1941)+Reference!D$17,0)</f>
        <v>1716</v>
      </c>
      <c r="L1941" s="35">
        <f>ROUND((Reference!E$16*List!$H1941)+Reference!E$17,0)</f>
        <v>2121</v>
      </c>
      <c r="M1941" s="35">
        <f>ROUND((Reference!F$16*List!$H1941)+Reference!F$17,0)</f>
        <v>2210</v>
      </c>
      <c r="N1941" s="35">
        <f>ROUND((Reference!G$16*List!$H1941)+Reference!G$17,0)</f>
        <v>2502</v>
      </c>
      <c r="O1941" s="35">
        <f>ROUND((Reference!H$16*List!$H1941)+Reference!H$17,0)</f>
        <v>2597</v>
      </c>
      <c r="P1941" s="35">
        <f>ROUND((Reference!I$16*List!$H1941)+Reference!I$17,0)</f>
        <v>2700</v>
      </c>
      <c r="Q1941" s="35">
        <f>ROUND((Reference!J$16*List!$H1941)+Reference!J$17,0)</f>
        <v>3126</v>
      </c>
      <c r="R1941" s="35">
        <f>ROUND((Reference!K$16*List!$H1941)+Reference!K$17,0)</f>
        <v>3225</v>
      </c>
      <c r="S1941" s="35">
        <f>ROUND((Reference!L$16*List!$H1941)+Reference!L$17,0)</f>
        <v>3479</v>
      </c>
      <c r="T1941" s="35">
        <f>ROUND((Reference!M$16*List!$H1941)+Reference!M$17,0)</f>
        <v>4156</v>
      </c>
      <c r="U1941" s="35">
        <f>ROUND((Reference!N$16*List!$H1941)+Reference!N$17,0)</f>
        <v>16767</v>
      </c>
      <c r="V1941" s="36">
        <f>ROUND((Reference!O$16*List!$H1941)+Reference!O$17,0)</f>
        <v>623</v>
      </c>
      <c r="W1941" s="36">
        <f>ROUND((Reference!P$16*List!$H1941)+Reference!P$17,0)</f>
        <v>878</v>
      </c>
      <c r="X1941" s="36">
        <f>ROUND((Reference!Q$16*List!$H1941)+Reference!Q$17,0)</f>
        <v>439</v>
      </c>
      <c r="Y1941" s="37"/>
      <c r="Z1941" s="4" t="str">
        <f t="shared" si="61"/>
        <v>ASHE, North Carolina</v>
      </c>
      <c r="AA1941" s="50" t="s">
        <v>5565</v>
      </c>
      <c r="AB1941" s="38" t="s">
        <v>54</v>
      </c>
      <c r="AC1941" s="43" t="s">
        <v>5554</v>
      </c>
      <c r="AD1941" s="45"/>
      <c r="AE1941">
        <f t="shared" si="62"/>
        <v>0.80620000000000003</v>
      </c>
    </row>
    <row r="1942" spans="1:31" x14ac:dyDescent="0.35">
      <c r="A1942" s="28" t="s">
        <v>5566</v>
      </c>
      <c r="B1942" s="48" t="s">
        <v>5567</v>
      </c>
      <c r="C1942" s="49">
        <v>99934</v>
      </c>
      <c r="D1942" s="30" t="s">
        <v>191</v>
      </c>
      <c r="E1942" s="50" t="s">
        <v>5568</v>
      </c>
      <c r="F1942" s="55" t="s">
        <v>5554</v>
      </c>
      <c r="G1942" s="33" t="s">
        <v>64</v>
      </c>
      <c r="H1942" s="52">
        <v>0.80620000000000003</v>
      </c>
      <c r="I1942" s="35">
        <f>ROUND((Reference!B$16*List!$H1942)+Reference!B$17,0)</f>
        <v>960</v>
      </c>
      <c r="J1942" s="35">
        <f>ROUND((Reference!C$16*List!$H1942)+Reference!C$17,0)</f>
        <v>1432</v>
      </c>
      <c r="K1942" s="35">
        <f>ROUND((Reference!D$16*List!$H1942)+Reference!D$17,0)</f>
        <v>1716</v>
      </c>
      <c r="L1942" s="35">
        <f>ROUND((Reference!E$16*List!$H1942)+Reference!E$17,0)</f>
        <v>2121</v>
      </c>
      <c r="M1942" s="35">
        <f>ROUND((Reference!F$16*List!$H1942)+Reference!F$17,0)</f>
        <v>2210</v>
      </c>
      <c r="N1942" s="35">
        <f>ROUND((Reference!G$16*List!$H1942)+Reference!G$17,0)</f>
        <v>2502</v>
      </c>
      <c r="O1942" s="35">
        <f>ROUND((Reference!H$16*List!$H1942)+Reference!H$17,0)</f>
        <v>2597</v>
      </c>
      <c r="P1942" s="35">
        <f>ROUND((Reference!I$16*List!$H1942)+Reference!I$17,0)</f>
        <v>2700</v>
      </c>
      <c r="Q1942" s="35">
        <f>ROUND((Reference!J$16*List!$H1942)+Reference!J$17,0)</f>
        <v>3126</v>
      </c>
      <c r="R1942" s="35">
        <f>ROUND((Reference!K$16*List!$H1942)+Reference!K$17,0)</f>
        <v>3225</v>
      </c>
      <c r="S1942" s="35">
        <f>ROUND((Reference!L$16*List!$H1942)+Reference!L$17,0)</f>
        <v>3479</v>
      </c>
      <c r="T1942" s="35">
        <f>ROUND((Reference!M$16*List!$H1942)+Reference!M$17,0)</f>
        <v>4156</v>
      </c>
      <c r="U1942" s="35">
        <f>ROUND((Reference!N$16*List!$H1942)+Reference!N$17,0)</f>
        <v>16767</v>
      </c>
      <c r="V1942" s="36">
        <f>ROUND((Reference!O$16*List!$H1942)+Reference!O$17,0)</f>
        <v>623</v>
      </c>
      <c r="W1942" s="36">
        <f>ROUND((Reference!P$16*List!$H1942)+Reference!P$17,0)</f>
        <v>878</v>
      </c>
      <c r="X1942" s="36">
        <f>ROUND((Reference!Q$16*List!$H1942)+Reference!Q$17,0)</f>
        <v>439</v>
      </c>
      <c r="Y1942" s="37"/>
      <c r="Z1942" s="4" t="str">
        <f t="shared" si="61"/>
        <v>AVERY, North Carolina</v>
      </c>
      <c r="AA1942" s="50" t="s">
        <v>5568</v>
      </c>
      <c r="AB1942" s="38" t="s">
        <v>54</v>
      </c>
      <c r="AC1942" s="43" t="s">
        <v>5554</v>
      </c>
      <c r="AD1942" s="45"/>
      <c r="AE1942">
        <f t="shared" si="62"/>
        <v>0.80620000000000003</v>
      </c>
    </row>
    <row r="1943" spans="1:31" x14ac:dyDescent="0.35">
      <c r="A1943" s="28" t="s">
        <v>5569</v>
      </c>
      <c r="B1943" s="48" t="s">
        <v>5570</v>
      </c>
      <c r="C1943" s="49">
        <v>99934</v>
      </c>
      <c r="D1943" s="30" t="s">
        <v>191</v>
      </c>
      <c r="E1943" s="50" t="s">
        <v>5571</v>
      </c>
      <c r="F1943" s="55" t="s">
        <v>5554</v>
      </c>
      <c r="G1943" s="33" t="s">
        <v>64</v>
      </c>
      <c r="H1943" s="52">
        <v>0.80620000000000003</v>
      </c>
      <c r="I1943" s="35">
        <f>ROUND((Reference!B$16*List!$H1943)+Reference!B$17,0)</f>
        <v>960</v>
      </c>
      <c r="J1943" s="35">
        <f>ROUND((Reference!C$16*List!$H1943)+Reference!C$17,0)</f>
        <v>1432</v>
      </c>
      <c r="K1943" s="35">
        <f>ROUND((Reference!D$16*List!$H1943)+Reference!D$17,0)</f>
        <v>1716</v>
      </c>
      <c r="L1943" s="35">
        <f>ROUND((Reference!E$16*List!$H1943)+Reference!E$17,0)</f>
        <v>2121</v>
      </c>
      <c r="M1943" s="35">
        <f>ROUND((Reference!F$16*List!$H1943)+Reference!F$17,0)</f>
        <v>2210</v>
      </c>
      <c r="N1943" s="35">
        <f>ROUND((Reference!G$16*List!$H1943)+Reference!G$17,0)</f>
        <v>2502</v>
      </c>
      <c r="O1943" s="35">
        <f>ROUND((Reference!H$16*List!$H1943)+Reference!H$17,0)</f>
        <v>2597</v>
      </c>
      <c r="P1943" s="35">
        <f>ROUND((Reference!I$16*List!$H1943)+Reference!I$17,0)</f>
        <v>2700</v>
      </c>
      <c r="Q1943" s="35">
        <f>ROUND((Reference!J$16*List!$H1943)+Reference!J$17,0)</f>
        <v>3126</v>
      </c>
      <c r="R1943" s="35">
        <f>ROUND((Reference!K$16*List!$H1943)+Reference!K$17,0)</f>
        <v>3225</v>
      </c>
      <c r="S1943" s="35">
        <f>ROUND((Reference!L$16*List!$H1943)+Reference!L$17,0)</f>
        <v>3479</v>
      </c>
      <c r="T1943" s="35">
        <f>ROUND((Reference!M$16*List!$H1943)+Reference!M$17,0)</f>
        <v>4156</v>
      </c>
      <c r="U1943" s="35">
        <f>ROUND((Reference!N$16*List!$H1943)+Reference!N$17,0)</f>
        <v>16767</v>
      </c>
      <c r="V1943" s="36">
        <f>ROUND((Reference!O$16*List!$H1943)+Reference!O$17,0)</f>
        <v>623</v>
      </c>
      <c r="W1943" s="36">
        <f>ROUND((Reference!P$16*List!$H1943)+Reference!P$17,0)</f>
        <v>878</v>
      </c>
      <c r="X1943" s="36">
        <f>ROUND((Reference!Q$16*List!$H1943)+Reference!Q$17,0)</f>
        <v>439</v>
      </c>
      <c r="Y1943" s="37"/>
      <c r="Z1943" s="4" t="str">
        <f t="shared" si="61"/>
        <v>BEAUFORT, North Carolina</v>
      </c>
      <c r="AA1943" s="50" t="s">
        <v>5571</v>
      </c>
      <c r="AB1943" s="38" t="s">
        <v>54</v>
      </c>
      <c r="AC1943" s="43" t="s">
        <v>5554</v>
      </c>
      <c r="AD1943" s="45"/>
      <c r="AE1943">
        <f t="shared" si="62"/>
        <v>0.80620000000000003</v>
      </c>
    </row>
    <row r="1944" spans="1:31" x14ac:dyDescent="0.35">
      <c r="A1944" s="28" t="s">
        <v>5572</v>
      </c>
      <c r="B1944" s="48" t="s">
        <v>5573</v>
      </c>
      <c r="C1944" s="49">
        <v>99934</v>
      </c>
      <c r="D1944" s="30" t="s">
        <v>191</v>
      </c>
      <c r="E1944" s="50" t="s">
        <v>5574</v>
      </c>
      <c r="F1944" s="55" t="s">
        <v>5554</v>
      </c>
      <c r="G1944" s="33" t="s">
        <v>64</v>
      </c>
      <c r="H1944" s="34">
        <v>0.80620000000000003</v>
      </c>
      <c r="I1944" s="35">
        <f>ROUND((Reference!B$16*List!$H1944)+Reference!B$17,0)</f>
        <v>960</v>
      </c>
      <c r="J1944" s="35">
        <f>ROUND((Reference!C$16*List!$H1944)+Reference!C$17,0)</f>
        <v>1432</v>
      </c>
      <c r="K1944" s="35">
        <f>ROUND((Reference!D$16*List!$H1944)+Reference!D$17,0)</f>
        <v>1716</v>
      </c>
      <c r="L1944" s="35">
        <f>ROUND((Reference!E$16*List!$H1944)+Reference!E$17,0)</f>
        <v>2121</v>
      </c>
      <c r="M1944" s="35">
        <f>ROUND((Reference!F$16*List!$H1944)+Reference!F$17,0)</f>
        <v>2210</v>
      </c>
      <c r="N1944" s="35">
        <f>ROUND((Reference!G$16*List!$H1944)+Reference!G$17,0)</f>
        <v>2502</v>
      </c>
      <c r="O1944" s="35">
        <f>ROUND((Reference!H$16*List!$H1944)+Reference!H$17,0)</f>
        <v>2597</v>
      </c>
      <c r="P1944" s="35">
        <f>ROUND((Reference!I$16*List!$H1944)+Reference!I$17,0)</f>
        <v>2700</v>
      </c>
      <c r="Q1944" s="35">
        <f>ROUND((Reference!J$16*List!$H1944)+Reference!J$17,0)</f>
        <v>3126</v>
      </c>
      <c r="R1944" s="35">
        <f>ROUND((Reference!K$16*List!$H1944)+Reference!K$17,0)</f>
        <v>3225</v>
      </c>
      <c r="S1944" s="35">
        <f>ROUND((Reference!L$16*List!$H1944)+Reference!L$17,0)</f>
        <v>3479</v>
      </c>
      <c r="T1944" s="35">
        <f>ROUND((Reference!M$16*List!$H1944)+Reference!M$17,0)</f>
        <v>4156</v>
      </c>
      <c r="U1944" s="35">
        <f>ROUND((Reference!N$16*List!$H1944)+Reference!N$17,0)</f>
        <v>16767</v>
      </c>
      <c r="V1944" s="36">
        <f>ROUND((Reference!O$16*List!$H1944)+Reference!O$17,0)</f>
        <v>623</v>
      </c>
      <c r="W1944" s="36">
        <f>ROUND((Reference!P$16*List!$H1944)+Reference!P$17,0)</f>
        <v>878</v>
      </c>
      <c r="X1944" s="36">
        <f>ROUND((Reference!Q$16*List!$H1944)+Reference!Q$17,0)</f>
        <v>439</v>
      </c>
      <c r="Y1944" s="37"/>
      <c r="Z1944" s="4" t="str">
        <f t="shared" si="61"/>
        <v>BERTIE, North Carolina</v>
      </c>
      <c r="AA1944" s="38" t="s">
        <v>5574</v>
      </c>
      <c r="AB1944" s="38" t="s">
        <v>54</v>
      </c>
      <c r="AC1944" s="32" t="s">
        <v>5554</v>
      </c>
      <c r="AD1944" s="39"/>
      <c r="AE1944">
        <f t="shared" si="62"/>
        <v>0.80620000000000003</v>
      </c>
    </row>
    <row r="1945" spans="1:31" x14ac:dyDescent="0.35">
      <c r="A1945" s="28" t="s">
        <v>5575</v>
      </c>
      <c r="B1945" s="48" t="s">
        <v>5576</v>
      </c>
      <c r="C1945" s="51">
        <v>99934</v>
      </c>
      <c r="D1945" s="30" t="s">
        <v>191</v>
      </c>
      <c r="E1945" s="38" t="s">
        <v>5577</v>
      </c>
      <c r="F1945" s="55" t="s">
        <v>5554</v>
      </c>
      <c r="G1945" s="33" t="s">
        <v>64</v>
      </c>
      <c r="H1945" s="34">
        <v>0.80620000000000003</v>
      </c>
      <c r="I1945" s="35">
        <f>ROUND((Reference!B$16*List!$H1945)+Reference!B$17,0)</f>
        <v>960</v>
      </c>
      <c r="J1945" s="35">
        <f>ROUND((Reference!C$16*List!$H1945)+Reference!C$17,0)</f>
        <v>1432</v>
      </c>
      <c r="K1945" s="35">
        <f>ROUND((Reference!D$16*List!$H1945)+Reference!D$17,0)</f>
        <v>1716</v>
      </c>
      <c r="L1945" s="35">
        <f>ROUND((Reference!E$16*List!$H1945)+Reference!E$17,0)</f>
        <v>2121</v>
      </c>
      <c r="M1945" s="35">
        <f>ROUND((Reference!F$16*List!$H1945)+Reference!F$17,0)</f>
        <v>2210</v>
      </c>
      <c r="N1945" s="35">
        <f>ROUND((Reference!G$16*List!$H1945)+Reference!G$17,0)</f>
        <v>2502</v>
      </c>
      <c r="O1945" s="35">
        <f>ROUND((Reference!H$16*List!$H1945)+Reference!H$17,0)</f>
        <v>2597</v>
      </c>
      <c r="P1945" s="35">
        <f>ROUND((Reference!I$16*List!$H1945)+Reference!I$17,0)</f>
        <v>2700</v>
      </c>
      <c r="Q1945" s="35">
        <f>ROUND((Reference!J$16*List!$H1945)+Reference!J$17,0)</f>
        <v>3126</v>
      </c>
      <c r="R1945" s="35">
        <f>ROUND((Reference!K$16*List!$H1945)+Reference!K$17,0)</f>
        <v>3225</v>
      </c>
      <c r="S1945" s="35">
        <f>ROUND((Reference!L$16*List!$H1945)+Reference!L$17,0)</f>
        <v>3479</v>
      </c>
      <c r="T1945" s="35">
        <f>ROUND((Reference!M$16*List!$H1945)+Reference!M$17,0)</f>
        <v>4156</v>
      </c>
      <c r="U1945" s="35">
        <f>ROUND((Reference!N$16*List!$H1945)+Reference!N$17,0)</f>
        <v>16767</v>
      </c>
      <c r="V1945" s="36">
        <f>ROUND((Reference!O$16*List!$H1945)+Reference!O$17,0)</f>
        <v>623</v>
      </c>
      <c r="W1945" s="36">
        <f>ROUND((Reference!P$16*List!$H1945)+Reference!P$17,0)</f>
        <v>878</v>
      </c>
      <c r="X1945" s="36">
        <f>ROUND((Reference!Q$16*List!$H1945)+Reference!Q$17,0)</f>
        <v>439</v>
      </c>
      <c r="Y1945" s="37"/>
      <c r="Z1945" s="4" t="str">
        <f t="shared" si="61"/>
        <v>BLADEN, North Carolina</v>
      </c>
      <c r="AA1945" s="38" t="s">
        <v>5577</v>
      </c>
      <c r="AB1945" s="38" t="s">
        <v>54</v>
      </c>
      <c r="AC1945" s="32" t="s">
        <v>5554</v>
      </c>
      <c r="AD1945" s="39"/>
      <c r="AE1945">
        <f t="shared" si="62"/>
        <v>0.80620000000000003</v>
      </c>
    </row>
    <row r="1946" spans="1:31" x14ac:dyDescent="0.35">
      <c r="A1946" s="28" t="s">
        <v>5578</v>
      </c>
      <c r="B1946" s="48" t="s">
        <v>5579</v>
      </c>
      <c r="C1946" s="49">
        <v>34820</v>
      </c>
      <c r="D1946" s="30" t="s">
        <v>5580</v>
      </c>
      <c r="E1946" s="50" t="s">
        <v>5581</v>
      </c>
      <c r="F1946" s="54" t="s">
        <v>5554</v>
      </c>
      <c r="G1946" s="33" t="s">
        <v>53</v>
      </c>
      <c r="H1946" s="52">
        <v>0.85620000000000007</v>
      </c>
      <c r="I1946" s="35">
        <f>ROUND((Reference!B$16*List!$H1946)+Reference!B$17,0)</f>
        <v>1003</v>
      </c>
      <c r="J1946" s="35">
        <f>ROUND((Reference!C$16*List!$H1946)+Reference!C$17,0)</f>
        <v>1496</v>
      </c>
      <c r="K1946" s="35">
        <f>ROUND((Reference!D$16*List!$H1946)+Reference!D$17,0)</f>
        <v>1792</v>
      </c>
      <c r="L1946" s="35">
        <f>ROUND((Reference!E$16*List!$H1946)+Reference!E$17,0)</f>
        <v>2216</v>
      </c>
      <c r="M1946" s="35">
        <f>ROUND((Reference!F$16*List!$H1946)+Reference!F$17,0)</f>
        <v>2308</v>
      </c>
      <c r="N1946" s="35">
        <f>ROUND((Reference!G$16*List!$H1946)+Reference!G$17,0)</f>
        <v>2613</v>
      </c>
      <c r="O1946" s="35">
        <f>ROUND((Reference!H$16*List!$H1946)+Reference!H$17,0)</f>
        <v>2713</v>
      </c>
      <c r="P1946" s="35">
        <f>ROUND((Reference!I$16*List!$H1946)+Reference!I$17,0)</f>
        <v>2820</v>
      </c>
      <c r="Q1946" s="35">
        <f>ROUND((Reference!J$16*List!$H1946)+Reference!J$17,0)</f>
        <v>3265</v>
      </c>
      <c r="R1946" s="35">
        <f>ROUND((Reference!K$16*List!$H1946)+Reference!K$17,0)</f>
        <v>3369</v>
      </c>
      <c r="S1946" s="35">
        <f>ROUND((Reference!L$16*List!$H1946)+Reference!L$17,0)</f>
        <v>3635</v>
      </c>
      <c r="T1946" s="35">
        <f>ROUND((Reference!M$16*List!$H1946)+Reference!M$17,0)</f>
        <v>4341</v>
      </c>
      <c r="U1946" s="35">
        <f>ROUND((Reference!N$16*List!$H1946)+Reference!N$17,0)</f>
        <v>17515</v>
      </c>
      <c r="V1946" s="36">
        <f>ROUND((Reference!O$16*List!$H1946)+Reference!O$17,0)</f>
        <v>651</v>
      </c>
      <c r="W1946" s="36">
        <f>ROUND((Reference!P$16*List!$H1946)+Reference!P$17,0)</f>
        <v>917</v>
      </c>
      <c r="X1946" s="36">
        <f>ROUND((Reference!Q$16*List!$H1946)+Reference!Q$17,0)</f>
        <v>459</v>
      </c>
      <c r="Y1946" s="37"/>
      <c r="Z1946" s="4" t="str">
        <f t="shared" si="61"/>
        <v>BRUNSWICK, North Carolina</v>
      </c>
      <c r="AA1946" s="50" t="s">
        <v>5581</v>
      </c>
      <c r="AB1946" s="38" t="s">
        <v>54</v>
      </c>
      <c r="AC1946" s="43" t="s">
        <v>5554</v>
      </c>
      <c r="AD1946" s="45"/>
      <c r="AE1946">
        <f t="shared" si="62"/>
        <v>0.85620000000000007</v>
      </c>
    </row>
    <row r="1947" spans="1:31" x14ac:dyDescent="0.35">
      <c r="A1947" s="28" t="s">
        <v>5582</v>
      </c>
      <c r="B1947" s="48" t="s">
        <v>5583</v>
      </c>
      <c r="C1947" s="49">
        <v>11700</v>
      </c>
      <c r="D1947" s="30" t="s">
        <v>347</v>
      </c>
      <c r="E1947" s="50" t="s">
        <v>5584</v>
      </c>
      <c r="F1947" s="54" t="s">
        <v>5554</v>
      </c>
      <c r="G1947" s="33" t="s">
        <v>53</v>
      </c>
      <c r="H1947" s="52">
        <v>0.85050000000000003</v>
      </c>
      <c r="I1947" s="35">
        <f>ROUND((Reference!B$16*List!$H1947)+Reference!B$17,0)</f>
        <v>998</v>
      </c>
      <c r="J1947" s="35">
        <f>ROUND((Reference!C$16*List!$H1947)+Reference!C$17,0)</f>
        <v>1489</v>
      </c>
      <c r="K1947" s="35">
        <f>ROUND((Reference!D$16*List!$H1947)+Reference!D$17,0)</f>
        <v>1784</v>
      </c>
      <c r="L1947" s="35">
        <f>ROUND((Reference!E$16*List!$H1947)+Reference!E$17,0)</f>
        <v>2205</v>
      </c>
      <c r="M1947" s="35">
        <f>ROUND((Reference!F$16*List!$H1947)+Reference!F$17,0)</f>
        <v>2297</v>
      </c>
      <c r="N1947" s="35">
        <f>ROUND((Reference!G$16*List!$H1947)+Reference!G$17,0)</f>
        <v>2601</v>
      </c>
      <c r="O1947" s="35">
        <f>ROUND((Reference!H$16*List!$H1947)+Reference!H$17,0)</f>
        <v>2700</v>
      </c>
      <c r="P1947" s="35">
        <f>ROUND((Reference!I$16*List!$H1947)+Reference!I$17,0)</f>
        <v>2806</v>
      </c>
      <c r="Q1947" s="35">
        <f>ROUND((Reference!J$16*List!$H1947)+Reference!J$17,0)</f>
        <v>3249</v>
      </c>
      <c r="R1947" s="35">
        <f>ROUND((Reference!K$16*List!$H1947)+Reference!K$17,0)</f>
        <v>3352</v>
      </c>
      <c r="S1947" s="35">
        <f>ROUND((Reference!L$16*List!$H1947)+Reference!L$17,0)</f>
        <v>3617</v>
      </c>
      <c r="T1947" s="35">
        <f>ROUND((Reference!M$16*List!$H1947)+Reference!M$17,0)</f>
        <v>4320</v>
      </c>
      <c r="U1947" s="35">
        <f>ROUND((Reference!N$16*List!$H1947)+Reference!N$17,0)</f>
        <v>17430</v>
      </c>
      <c r="V1947" s="36">
        <f>ROUND((Reference!O$16*List!$H1947)+Reference!O$17,0)</f>
        <v>648</v>
      </c>
      <c r="W1947" s="36">
        <f>ROUND((Reference!P$16*List!$H1947)+Reference!P$17,0)</f>
        <v>913</v>
      </c>
      <c r="X1947" s="36">
        <f>ROUND((Reference!Q$16*List!$H1947)+Reference!Q$17,0)</f>
        <v>457</v>
      </c>
      <c r="Y1947" s="37"/>
      <c r="Z1947" s="4" t="str">
        <f t="shared" si="61"/>
        <v>BUNCOMBE, North Carolina</v>
      </c>
      <c r="AA1947" s="50" t="s">
        <v>5584</v>
      </c>
      <c r="AB1947" s="38" t="s">
        <v>54</v>
      </c>
      <c r="AC1947" s="43" t="s">
        <v>5554</v>
      </c>
      <c r="AD1947" s="45"/>
      <c r="AE1947">
        <f t="shared" si="62"/>
        <v>0.85050000000000003</v>
      </c>
    </row>
    <row r="1948" spans="1:31" x14ac:dyDescent="0.35">
      <c r="A1948" s="28" t="s">
        <v>5585</v>
      </c>
      <c r="B1948" s="48" t="s">
        <v>5586</v>
      </c>
      <c r="C1948" s="51">
        <v>25860</v>
      </c>
      <c r="D1948" s="30" t="s">
        <v>896</v>
      </c>
      <c r="E1948" s="38" t="s">
        <v>1648</v>
      </c>
      <c r="F1948" s="54" t="s">
        <v>5554</v>
      </c>
      <c r="G1948" s="33" t="s">
        <v>53</v>
      </c>
      <c r="H1948" s="52">
        <v>0.85120000000000007</v>
      </c>
      <c r="I1948" s="35">
        <f>ROUND((Reference!B$16*List!$H1948)+Reference!B$17,0)</f>
        <v>999</v>
      </c>
      <c r="J1948" s="35">
        <f>ROUND((Reference!C$16*List!$H1948)+Reference!C$17,0)</f>
        <v>1490</v>
      </c>
      <c r="K1948" s="35">
        <f>ROUND((Reference!D$16*List!$H1948)+Reference!D$17,0)</f>
        <v>1785</v>
      </c>
      <c r="L1948" s="35">
        <f>ROUND((Reference!E$16*List!$H1948)+Reference!E$17,0)</f>
        <v>2206</v>
      </c>
      <c r="M1948" s="35">
        <f>ROUND((Reference!F$16*List!$H1948)+Reference!F$17,0)</f>
        <v>2299</v>
      </c>
      <c r="N1948" s="35">
        <f>ROUND((Reference!G$16*List!$H1948)+Reference!G$17,0)</f>
        <v>2602</v>
      </c>
      <c r="O1948" s="35">
        <f>ROUND((Reference!H$16*List!$H1948)+Reference!H$17,0)</f>
        <v>2702</v>
      </c>
      <c r="P1948" s="35">
        <f>ROUND((Reference!I$16*List!$H1948)+Reference!I$17,0)</f>
        <v>2808</v>
      </c>
      <c r="Q1948" s="35">
        <f>ROUND((Reference!J$16*List!$H1948)+Reference!J$17,0)</f>
        <v>3251</v>
      </c>
      <c r="R1948" s="35">
        <f>ROUND((Reference!K$16*List!$H1948)+Reference!K$17,0)</f>
        <v>3354</v>
      </c>
      <c r="S1948" s="35">
        <f>ROUND((Reference!L$16*List!$H1948)+Reference!L$17,0)</f>
        <v>3619</v>
      </c>
      <c r="T1948" s="35">
        <f>ROUND((Reference!M$16*List!$H1948)+Reference!M$17,0)</f>
        <v>4323</v>
      </c>
      <c r="U1948" s="35">
        <f>ROUND((Reference!N$16*List!$H1948)+Reference!N$17,0)</f>
        <v>17440</v>
      </c>
      <c r="V1948" s="36">
        <f>ROUND((Reference!O$16*List!$H1948)+Reference!O$17,0)</f>
        <v>648</v>
      </c>
      <c r="W1948" s="36">
        <f>ROUND((Reference!P$16*List!$H1948)+Reference!P$17,0)</f>
        <v>914</v>
      </c>
      <c r="X1948" s="36">
        <f>ROUND((Reference!Q$16*List!$H1948)+Reference!Q$17,0)</f>
        <v>457</v>
      </c>
      <c r="Y1948" s="37"/>
      <c r="Z1948" s="4" t="str">
        <f t="shared" si="61"/>
        <v>BURKE, North Carolina</v>
      </c>
      <c r="AA1948" s="50" t="s">
        <v>1648</v>
      </c>
      <c r="AB1948" s="38" t="s">
        <v>54</v>
      </c>
      <c r="AC1948" s="43" t="s">
        <v>5554</v>
      </c>
      <c r="AD1948" s="45"/>
      <c r="AE1948">
        <f t="shared" si="62"/>
        <v>0.85120000000000007</v>
      </c>
    </row>
    <row r="1949" spans="1:31" x14ac:dyDescent="0.35">
      <c r="A1949" s="28" t="s">
        <v>5587</v>
      </c>
      <c r="B1949" s="48" t="s">
        <v>5588</v>
      </c>
      <c r="C1949" s="51">
        <v>16740</v>
      </c>
      <c r="D1949" s="30" t="s">
        <v>532</v>
      </c>
      <c r="E1949" s="38" t="s">
        <v>5589</v>
      </c>
      <c r="F1949" s="54" t="s">
        <v>5554</v>
      </c>
      <c r="G1949" s="33" t="s">
        <v>53</v>
      </c>
      <c r="H1949" s="52">
        <v>0.94980000000000009</v>
      </c>
      <c r="I1949" s="35">
        <f>ROUND((Reference!B$16*List!$H1949)+Reference!B$17,0)</f>
        <v>1083</v>
      </c>
      <c r="J1949" s="35">
        <f>ROUND((Reference!C$16*List!$H1949)+Reference!C$17,0)</f>
        <v>1616</v>
      </c>
      <c r="K1949" s="35">
        <f>ROUND((Reference!D$16*List!$H1949)+Reference!D$17,0)</f>
        <v>1936</v>
      </c>
      <c r="L1949" s="35">
        <f>ROUND((Reference!E$16*List!$H1949)+Reference!E$17,0)</f>
        <v>2393</v>
      </c>
      <c r="M1949" s="35">
        <f>ROUND((Reference!F$16*List!$H1949)+Reference!F$17,0)</f>
        <v>2493</v>
      </c>
      <c r="N1949" s="35">
        <f>ROUND((Reference!G$16*List!$H1949)+Reference!G$17,0)</f>
        <v>2822</v>
      </c>
      <c r="O1949" s="35">
        <f>ROUND((Reference!H$16*List!$H1949)+Reference!H$17,0)</f>
        <v>2930</v>
      </c>
      <c r="P1949" s="35">
        <f>ROUND((Reference!I$16*List!$H1949)+Reference!I$17,0)</f>
        <v>3046</v>
      </c>
      <c r="Q1949" s="35">
        <f>ROUND((Reference!J$16*List!$H1949)+Reference!J$17,0)</f>
        <v>3526</v>
      </c>
      <c r="R1949" s="35">
        <f>ROUND((Reference!K$16*List!$H1949)+Reference!K$17,0)</f>
        <v>3638</v>
      </c>
      <c r="S1949" s="35">
        <f>ROUND((Reference!L$16*List!$H1949)+Reference!L$17,0)</f>
        <v>3925</v>
      </c>
      <c r="T1949" s="35">
        <f>ROUND((Reference!M$16*List!$H1949)+Reference!M$17,0)</f>
        <v>4688</v>
      </c>
      <c r="U1949" s="35">
        <f>ROUND((Reference!N$16*List!$H1949)+Reference!N$17,0)</f>
        <v>18916</v>
      </c>
      <c r="V1949" s="36">
        <f>ROUND((Reference!O$16*List!$H1949)+Reference!O$17,0)</f>
        <v>703</v>
      </c>
      <c r="W1949" s="36">
        <f>ROUND((Reference!P$16*List!$H1949)+Reference!P$17,0)</f>
        <v>991</v>
      </c>
      <c r="X1949" s="36">
        <f>ROUND((Reference!Q$16*List!$H1949)+Reference!Q$17,0)</f>
        <v>495</v>
      </c>
      <c r="Y1949" s="37"/>
      <c r="Z1949" s="4" t="str">
        <f t="shared" si="61"/>
        <v>CABARRUS, North Carolina</v>
      </c>
      <c r="AA1949" s="50" t="s">
        <v>5589</v>
      </c>
      <c r="AB1949" s="38" t="s">
        <v>54</v>
      </c>
      <c r="AC1949" s="43" t="s">
        <v>5554</v>
      </c>
      <c r="AD1949" s="45"/>
      <c r="AE1949">
        <f t="shared" si="62"/>
        <v>0.94980000000000009</v>
      </c>
    </row>
    <row r="1950" spans="1:31" x14ac:dyDescent="0.35">
      <c r="A1950" s="28" t="s">
        <v>5590</v>
      </c>
      <c r="B1950" s="48" t="s">
        <v>5591</v>
      </c>
      <c r="C1950" s="49">
        <v>25860</v>
      </c>
      <c r="D1950" s="30" t="s">
        <v>896</v>
      </c>
      <c r="E1950" s="50" t="s">
        <v>3265</v>
      </c>
      <c r="F1950" s="54" t="s">
        <v>5554</v>
      </c>
      <c r="G1950" s="33" t="s">
        <v>53</v>
      </c>
      <c r="H1950" s="52">
        <v>0.85120000000000007</v>
      </c>
      <c r="I1950" s="35">
        <f>ROUND((Reference!B$16*List!$H1950)+Reference!B$17,0)</f>
        <v>999</v>
      </c>
      <c r="J1950" s="35">
        <f>ROUND((Reference!C$16*List!$H1950)+Reference!C$17,0)</f>
        <v>1490</v>
      </c>
      <c r="K1950" s="35">
        <f>ROUND((Reference!D$16*List!$H1950)+Reference!D$17,0)</f>
        <v>1785</v>
      </c>
      <c r="L1950" s="35">
        <f>ROUND((Reference!E$16*List!$H1950)+Reference!E$17,0)</f>
        <v>2206</v>
      </c>
      <c r="M1950" s="35">
        <f>ROUND((Reference!F$16*List!$H1950)+Reference!F$17,0)</f>
        <v>2299</v>
      </c>
      <c r="N1950" s="35">
        <f>ROUND((Reference!G$16*List!$H1950)+Reference!G$17,0)</f>
        <v>2602</v>
      </c>
      <c r="O1950" s="35">
        <f>ROUND((Reference!H$16*List!$H1950)+Reference!H$17,0)</f>
        <v>2702</v>
      </c>
      <c r="P1950" s="35">
        <f>ROUND((Reference!I$16*List!$H1950)+Reference!I$17,0)</f>
        <v>2808</v>
      </c>
      <c r="Q1950" s="35">
        <f>ROUND((Reference!J$16*List!$H1950)+Reference!J$17,0)</f>
        <v>3251</v>
      </c>
      <c r="R1950" s="35">
        <f>ROUND((Reference!K$16*List!$H1950)+Reference!K$17,0)</f>
        <v>3354</v>
      </c>
      <c r="S1950" s="35">
        <f>ROUND((Reference!L$16*List!$H1950)+Reference!L$17,0)</f>
        <v>3619</v>
      </c>
      <c r="T1950" s="35">
        <f>ROUND((Reference!M$16*List!$H1950)+Reference!M$17,0)</f>
        <v>4323</v>
      </c>
      <c r="U1950" s="35">
        <f>ROUND((Reference!N$16*List!$H1950)+Reference!N$17,0)</f>
        <v>17440</v>
      </c>
      <c r="V1950" s="36">
        <f>ROUND((Reference!O$16*List!$H1950)+Reference!O$17,0)</f>
        <v>648</v>
      </c>
      <c r="W1950" s="36">
        <f>ROUND((Reference!P$16*List!$H1950)+Reference!P$17,0)</f>
        <v>914</v>
      </c>
      <c r="X1950" s="36">
        <f>ROUND((Reference!Q$16*List!$H1950)+Reference!Q$17,0)</f>
        <v>457</v>
      </c>
      <c r="Y1950" s="37"/>
      <c r="Z1950" s="4" t="str">
        <f t="shared" si="61"/>
        <v>CALDWELL, North Carolina</v>
      </c>
      <c r="AA1950" s="50" t="s">
        <v>3265</v>
      </c>
      <c r="AB1950" s="38" t="s">
        <v>54</v>
      </c>
      <c r="AC1950" s="43" t="s">
        <v>5554</v>
      </c>
      <c r="AD1950" s="45"/>
      <c r="AE1950">
        <f t="shared" si="62"/>
        <v>0.85120000000000007</v>
      </c>
    </row>
    <row r="1951" spans="1:31" x14ac:dyDescent="0.35">
      <c r="A1951" s="28" t="s">
        <v>5592</v>
      </c>
      <c r="B1951" s="48" t="s">
        <v>5593</v>
      </c>
      <c r="C1951" s="51">
        <v>47260</v>
      </c>
      <c r="D1951" s="30" t="s">
        <v>5594</v>
      </c>
      <c r="E1951" s="38" t="s">
        <v>1658</v>
      </c>
      <c r="F1951" s="55" t="s">
        <v>5554</v>
      </c>
      <c r="G1951" s="33" t="s">
        <v>53</v>
      </c>
      <c r="H1951" s="34">
        <v>0.89660000000000006</v>
      </c>
      <c r="I1951" s="35">
        <f>ROUND((Reference!B$16*List!$H1951)+Reference!B$17,0)</f>
        <v>1038</v>
      </c>
      <c r="J1951" s="35">
        <f>ROUND((Reference!C$16*List!$H1951)+Reference!C$17,0)</f>
        <v>1548</v>
      </c>
      <c r="K1951" s="35">
        <f>ROUND((Reference!D$16*List!$H1951)+Reference!D$17,0)</f>
        <v>1854</v>
      </c>
      <c r="L1951" s="35">
        <f>ROUND((Reference!E$16*List!$H1951)+Reference!E$17,0)</f>
        <v>2292</v>
      </c>
      <c r="M1951" s="35">
        <f>ROUND((Reference!F$16*List!$H1951)+Reference!F$17,0)</f>
        <v>2388</v>
      </c>
      <c r="N1951" s="35">
        <f>ROUND((Reference!G$16*List!$H1951)+Reference!G$17,0)</f>
        <v>2704</v>
      </c>
      <c r="O1951" s="35">
        <f>ROUND((Reference!H$16*List!$H1951)+Reference!H$17,0)</f>
        <v>2807</v>
      </c>
      <c r="P1951" s="35">
        <f>ROUND((Reference!I$16*List!$H1951)+Reference!I$17,0)</f>
        <v>2917</v>
      </c>
      <c r="Q1951" s="35">
        <f>ROUND((Reference!J$16*List!$H1951)+Reference!J$17,0)</f>
        <v>3378</v>
      </c>
      <c r="R1951" s="35">
        <f>ROUND((Reference!K$16*List!$H1951)+Reference!K$17,0)</f>
        <v>3485</v>
      </c>
      <c r="S1951" s="35">
        <f>ROUND((Reference!L$16*List!$H1951)+Reference!L$17,0)</f>
        <v>3760</v>
      </c>
      <c r="T1951" s="35">
        <f>ROUND((Reference!M$16*List!$H1951)+Reference!M$17,0)</f>
        <v>4491</v>
      </c>
      <c r="U1951" s="35">
        <f>ROUND((Reference!N$16*List!$H1951)+Reference!N$17,0)</f>
        <v>18120</v>
      </c>
      <c r="V1951" s="36">
        <f>ROUND((Reference!O$16*List!$H1951)+Reference!O$17,0)</f>
        <v>674</v>
      </c>
      <c r="W1951" s="36">
        <f>ROUND((Reference!P$16*List!$H1951)+Reference!P$17,0)</f>
        <v>949</v>
      </c>
      <c r="X1951" s="36">
        <f>ROUND((Reference!Q$16*List!$H1951)+Reference!Q$17,0)</f>
        <v>475</v>
      </c>
      <c r="Y1951" s="37"/>
      <c r="Z1951" s="4" t="str">
        <f t="shared" si="61"/>
        <v>CAMDEN, North Carolina</v>
      </c>
      <c r="AA1951" s="38" t="s">
        <v>1658</v>
      </c>
      <c r="AB1951" s="38" t="s">
        <v>54</v>
      </c>
      <c r="AC1951" s="32" t="s">
        <v>5554</v>
      </c>
      <c r="AD1951" s="39"/>
      <c r="AE1951">
        <f t="shared" si="62"/>
        <v>0.89660000000000006</v>
      </c>
    </row>
    <row r="1952" spans="1:31" x14ac:dyDescent="0.35">
      <c r="A1952" s="28" t="s">
        <v>5595</v>
      </c>
      <c r="B1952" s="48" t="s">
        <v>5596</v>
      </c>
      <c r="C1952" s="49">
        <v>99934</v>
      </c>
      <c r="D1952" s="30" t="s">
        <v>191</v>
      </c>
      <c r="E1952" s="50" t="s">
        <v>5597</v>
      </c>
      <c r="F1952" s="55" t="s">
        <v>5554</v>
      </c>
      <c r="G1952" s="33" t="s">
        <v>64</v>
      </c>
      <c r="H1952" s="34">
        <v>0.80620000000000003</v>
      </c>
      <c r="I1952" s="35">
        <f>ROUND((Reference!B$16*List!$H1952)+Reference!B$17,0)</f>
        <v>960</v>
      </c>
      <c r="J1952" s="35">
        <f>ROUND((Reference!C$16*List!$H1952)+Reference!C$17,0)</f>
        <v>1432</v>
      </c>
      <c r="K1952" s="35">
        <f>ROUND((Reference!D$16*List!$H1952)+Reference!D$17,0)</f>
        <v>1716</v>
      </c>
      <c r="L1952" s="35">
        <f>ROUND((Reference!E$16*List!$H1952)+Reference!E$17,0)</f>
        <v>2121</v>
      </c>
      <c r="M1952" s="35">
        <f>ROUND((Reference!F$16*List!$H1952)+Reference!F$17,0)</f>
        <v>2210</v>
      </c>
      <c r="N1952" s="35">
        <f>ROUND((Reference!G$16*List!$H1952)+Reference!G$17,0)</f>
        <v>2502</v>
      </c>
      <c r="O1952" s="35">
        <f>ROUND((Reference!H$16*List!$H1952)+Reference!H$17,0)</f>
        <v>2597</v>
      </c>
      <c r="P1952" s="35">
        <f>ROUND((Reference!I$16*List!$H1952)+Reference!I$17,0)</f>
        <v>2700</v>
      </c>
      <c r="Q1952" s="35">
        <f>ROUND((Reference!J$16*List!$H1952)+Reference!J$17,0)</f>
        <v>3126</v>
      </c>
      <c r="R1952" s="35">
        <f>ROUND((Reference!K$16*List!$H1952)+Reference!K$17,0)</f>
        <v>3225</v>
      </c>
      <c r="S1952" s="35">
        <f>ROUND((Reference!L$16*List!$H1952)+Reference!L$17,0)</f>
        <v>3479</v>
      </c>
      <c r="T1952" s="35">
        <f>ROUND((Reference!M$16*List!$H1952)+Reference!M$17,0)</f>
        <v>4156</v>
      </c>
      <c r="U1952" s="35">
        <f>ROUND((Reference!N$16*List!$H1952)+Reference!N$17,0)</f>
        <v>16767</v>
      </c>
      <c r="V1952" s="36">
        <f>ROUND((Reference!O$16*List!$H1952)+Reference!O$17,0)</f>
        <v>623</v>
      </c>
      <c r="W1952" s="36">
        <f>ROUND((Reference!P$16*List!$H1952)+Reference!P$17,0)</f>
        <v>878</v>
      </c>
      <c r="X1952" s="36">
        <f>ROUND((Reference!Q$16*List!$H1952)+Reference!Q$17,0)</f>
        <v>439</v>
      </c>
      <c r="Y1952" s="37"/>
      <c r="Z1952" s="4" t="str">
        <f t="shared" si="61"/>
        <v>CARTERET, North Carolina</v>
      </c>
      <c r="AA1952" s="38" t="s">
        <v>5597</v>
      </c>
      <c r="AB1952" s="38" t="s">
        <v>54</v>
      </c>
      <c r="AC1952" s="32" t="s">
        <v>5554</v>
      </c>
      <c r="AD1952" s="39"/>
      <c r="AE1952">
        <f t="shared" si="62"/>
        <v>0.80620000000000003</v>
      </c>
    </row>
    <row r="1953" spans="1:31" x14ac:dyDescent="0.35">
      <c r="A1953" s="28" t="s">
        <v>5598</v>
      </c>
      <c r="B1953" s="48" t="s">
        <v>5599</v>
      </c>
      <c r="C1953" s="51">
        <v>99934</v>
      </c>
      <c r="D1953" s="30" t="s">
        <v>191</v>
      </c>
      <c r="E1953" s="38" t="s">
        <v>5600</v>
      </c>
      <c r="F1953" s="55" t="s">
        <v>5554</v>
      </c>
      <c r="G1953" s="33" t="s">
        <v>64</v>
      </c>
      <c r="H1953" s="34">
        <v>0.80620000000000003</v>
      </c>
      <c r="I1953" s="35">
        <f>ROUND((Reference!B$16*List!$H1953)+Reference!B$17,0)</f>
        <v>960</v>
      </c>
      <c r="J1953" s="35">
        <f>ROUND((Reference!C$16*List!$H1953)+Reference!C$17,0)</f>
        <v>1432</v>
      </c>
      <c r="K1953" s="35">
        <f>ROUND((Reference!D$16*List!$H1953)+Reference!D$17,0)</f>
        <v>1716</v>
      </c>
      <c r="L1953" s="35">
        <f>ROUND((Reference!E$16*List!$H1953)+Reference!E$17,0)</f>
        <v>2121</v>
      </c>
      <c r="M1953" s="35">
        <f>ROUND((Reference!F$16*List!$H1953)+Reference!F$17,0)</f>
        <v>2210</v>
      </c>
      <c r="N1953" s="35">
        <f>ROUND((Reference!G$16*List!$H1953)+Reference!G$17,0)</f>
        <v>2502</v>
      </c>
      <c r="O1953" s="35">
        <f>ROUND((Reference!H$16*List!$H1953)+Reference!H$17,0)</f>
        <v>2597</v>
      </c>
      <c r="P1953" s="35">
        <f>ROUND((Reference!I$16*List!$H1953)+Reference!I$17,0)</f>
        <v>2700</v>
      </c>
      <c r="Q1953" s="35">
        <f>ROUND((Reference!J$16*List!$H1953)+Reference!J$17,0)</f>
        <v>3126</v>
      </c>
      <c r="R1953" s="35">
        <f>ROUND((Reference!K$16*List!$H1953)+Reference!K$17,0)</f>
        <v>3225</v>
      </c>
      <c r="S1953" s="35">
        <f>ROUND((Reference!L$16*List!$H1953)+Reference!L$17,0)</f>
        <v>3479</v>
      </c>
      <c r="T1953" s="35">
        <f>ROUND((Reference!M$16*List!$H1953)+Reference!M$17,0)</f>
        <v>4156</v>
      </c>
      <c r="U1953" s="35">
        <f>ROUND((Reference!N$16*List!$H1953)+Reference!N$17,0)</f>
        <v>16767</v>
      </c>
      <c r="V1953" s="36">
        <f>ROUND((Reference!O$16*List!$H1953)+Reference!O$17,0)</f>
        <v>623</v>
      </c>
      <c r="W1953" s="36">
        <f>ROUND((Reference!P$16*List!$H1953)+Reference!P$17,0)</f>
        <v>878</v>
      </c>
      <c r="X1953" s="36">
        <f>ROUND((Reference!Q$16*List!$H1953)+Reference!Q$17,0)</f>
        <v>439</v>
      </c>
      <c r="Y1953" s="37"/>
      <c r="Z1953" s="4" t="str">
        <f t="shared" si="61"/>
        <v>CASWELL, North Carolina</v>
      </c>
      <c r="AA1953" s="38" t="s">
        <v>5600</v>
      </c>
      <c r="AB1953" s="38" t="s">
        <v>54</v>
      </c>
      <c r="AC1953" s="32" t="s">
        <v>5554</v>
      </c>
      <c r="AD1953" s="39"/>
      <c r="AE1953">
        <f t="shared" si="62"/>
        <v>0.80620000000000003</v>
      </c>
    </row>
    <row r="1954" spans="1:31" x14ac:dyDescent="0.35">
      <c r="A1954" s="28" t="s">
        <v>5601</v>
      </c>
      <c r="B1954" s="48" t="s">
        <v>5602</v>
      </c>
      <c r="C1954" s="49">
        <v>25860</v>
      </c>
      <c r="D1954" s="30" t="s">
        <v>896</v>
      </c>
      <c r="E1954" s="50" t="s">
        <v>5603</v>
      </c>
      <c r="F1954" s="54" t="s">
        <v>5554</v>
      </c>
      <c r="G1954" s="33" t="s">
        <v>53</v>
      </c>
      <c r="H1954" s="52">
        <v>0.85120000000000007</v>
      </c>
      <c r="I1954" s="35">
        <f>ROUND((Reference!B$16*List!$H1954)+Reference!B$17,0)</f>
        <v>999</v>
      </c>
      <c r="J1954" s="35">
        <f>ROUND((Reference!C$16*List!$H1954)+Reference!C$17,0)</f>
        <v>1490</v>
      </c>
      <c r="K1954" s="35">
        <f>ROUND((Reference!D$16*List!$H1954)+Reference!D$17,0)</f>
        <v>1785</v>
      </c>
      <c r="L1954" s="35">
        <f>ROUND((Reference!E$16*List!$H1954)+Reference!E$17,0)</f>
        <v>2206</v>
      </c>
      <c r="M1954" s="35">
        <f>ROUND((Reference!F$16*List!$H1954)+Reference!F$17,0)</f>
        <v>2299</v>
      </c>
      <c r="N1954" s="35">
        <f>ROUND((Reference!G$16*List!$H1954)+Reference!G$17,0)</f>
        <v>2602</v>
      </c>
      <c r="O1954" s="35">
        <f>ROUND((Reference!H$16*List!$H1954)+Reference!H$17,0)</f>
        <v>2702</v>
      </c>
      <c r="P1954" s="35">
        <f>ROUND((Reference!I$16*List!$H1954)+Reference!I$17,0)</f>
        <v>2808</v>
      </c>
      <c r="Q1954" s="35">
        <f>ROUND((Reference!J$16*List!$H1954)+Reference!J$17,0)</f>
        <v>3251</v>
      </c>
      <c r="R1954" s="35">
        <f>ROUND((Reference!K$16*List!$H1954)+Reference!K$17,0)</f>
        <v>3354</v>
      </c>
      <c r="S1954" s="35">
        <f>ROUND((Reference!L$16*List!$H1954)+Reference!L$17,0)</f>
        <v>3619</v>
      </c>
      <c r="T1954" s="35">
        <f>ROUND((Reference!M$16*List!$H1954)+Reference!M$17,0)</f>
        <v>4323</v>
      </c>
      <c r="U1954" s="35">
        <f>ROUND((Reference!N$16*List!$H1954)+Reference!N$17,0)</f>
        <v>17440</v>
      </c>
      <c r="V1954" s="36">
        <f>ROUND((Reference!O$16*List!$H1954)+Reference!O$17,0)</f>
        <v>648</v>
      </c>
      <c r="W1954" s="36">
        <f>ROUND((Reference!P$16*List!$H1954)+Reference!P$17,0)</f>
        <v>914</v>
      </c>
      <c r="X1954" s="36">
        <f>ROUND((Reference!Q$16*List!$H1954)+Reference!Q$17,0)</f>
        <v>457</v>
      </c>
      <c r="Y1954" s="37"/>
      <c r="Z1954" s="4" t="str">
        <f t="shared" si="61"/>
        <v>CATAWBA, North Carolina</v>
      </c>
      <c r="AA1954" s="50" t="s">
        <v>5603</v>
      </c>
      <c r="AB1954" s="38" t="s">
        <v>54</v>
      </c>
      <c r="AC1954" s="43" t="s">
        <v>5554</v>
      </c>
      <c r="AD1954" s="45"/>
      <c r="AE1954">
        <f t="shared" si="62"/>
        <v>0.85120000000000007</v>
      </c>
    </row>
    <row r="1955" spans="1:31" x14ac:dyDescent="0.35">
      <c r="A1955" s="28" t="s">
        <v>5604</v>
      </c>
      <c r="B1955" s="48" t="s">
        <v>5605</v>
      </c>
      <c r="C1955" s="51">
        <v>20500</v>
      </c>
      <c r="D1955" s="30" t="s">
        <v>676</v>
      </c>
      <c r="E1955" s="38" t="s">
        <v>1675</v>
      </c>
      <c r="F1955" s="54" t="s">
        <v>5554</v>
      </c>
      <c r="G1955" s="33" t="s">
        <v>53</v>
      </c>
      <c r="H1955" s="34">
        <v>0.9830000000000001</v>
      </c>
      <c r="I1955" s="35">
        <f>ROUND((Reference!B$16*List!$H1955)+Reference!B$17,0)</f>
        <v>1112</v>
      </c>
      <c r="J1955" s="35">
        <f>ROUND((Reference!C$16*List!$H1955)+Reference!C$17,0)</f>
        <v>1658</v>
      </c>
      <c r="K1955" s="35">
        <f>ROUND((Reference!D$16*List!$H1955)+Reference!D$17,0)</f>
        <v>1987</v>
      </c>
      <c r="L1955" s="35">
        <f>ROUND((Reference!E$16*List!$H1955)+Reference!E$17,0)</f>
        <v>2456</v>
      </c>
      <c r="M1955" s="35">
        <f>ROUND((Reference!F$16*List!$H1955)+Reference!F$17,0)</f>
        <v>2559</v>
      </c>
      <c r="N1955" s="35">
        <f>ROUND((Reference!G$16*List!$H1955)+Reference!G$17,0)</f>
        <v>2897</v>
      </c>
      <c r="O1955" s="35">
        <f>ROUND((Reference!H$16*List!$H1955)+Reference!H$17,0)</f>
        <v>3007</v>
      </c>
      <c r="P1955" s="35">
        <f>ROUND((Reference!I$16*List!$H1955)+Reference!I$17,0)</f>
        <v>3126</v>
      </c>
      <c r="Q1955" s="35">
        <f>ROUND((Reference!J$16*List!$H1955)+Reference!J$17,0)</f>
        <v>3619</v>
      </c>
      <c r="R1955" s="35">
        <f>ROUND((Reference!K$16*List!$H1955)+Reference!K$17,0)</f>
        <v>3734</v>
      </c>
      <c r="S1955" s="35">
        <f>ROUND((Reference!L$16*List!$H1955)+Reference!L$17,0)</f>
        <v>4029</v>
      </c>
      <c r="T1955" s="35">
        <f>ROUND((Reference!M$16*List!$H1955)+Reference!M$17,0)</f>
        <v>4811</v>
      </c>
      <c r="U1955" s="35">
        <f>ROUND((Reference!N$16*List!$H1955)+Reference!N$17,0)</f>
        <v>19413</v>
      </c>
      <c r="V1955" s="36">
        <f>ROUND((Reference!O$16*List!$H1955)+Reference!O$17,0)</f>
        <v>722</v>
      </c>
      <c r="W1955" s="36">
        <f>ROUND((Reference!P$16*List!$H1955)+Reference!P$17,0)</f>
        <v>1017</v>
      </c>
      <c r="X1955" s="36">
        <f>ROUND((Reference!Q$16*List!$H1955)+Reference!Q$17,0)</f>
        <v>508</v>
      </c>
      <c r="Y1955" s="37"/>
      <c r="Z1955" s="4" t="str">
        <f t="shared" si="61"/>
        <v>CHATHAM, North Carolina</v>
      </c>
      <c r="AA1955" s="38" t="s">
        <v>1675</v>
      </c>
      <c r="AB1955" s="38" t="s">
        <v>54</v>
      </c>
      <c r="AC1955" s="32" t="s">
        <v>5554</v>
      </c>
      <c r="AD1955" s="39"/>
      <c r="AE1955">
        <f t="shared" si="62"/>
        <v>0.9830000000000001</v>
      </c>
    </row>
    <row r="1956" spans="1:31" x14ac:dyDescent="0.35">
      <c r="A1956" s="28" t="s">
        <v>5606</v>
      </c>
      <c r="B1956" s="48" t="s">
        <v>5607</v>
      </c>
      <c r="C1956" s="51">
        <v>99934</v>
      </c>
      <c r="D1956" s="30" t="s">
        <v>191</v>
      </c>
      <c r="E1956" s="38" t="s">
        <v>94</v>
      </c>
      <c r="F1956" s="55" t="s">
        <v>5554</v>
      </c>
      <c r="G1956" s="33" t="s">
        <v>64</v>
      </c>
      <c r="H1956" s="34">
        <v>0.80620000000000003</v>
      </c>
      <c r="I1956" s="35">
        <f>ROUND((Reference!B$16*List!$H1956)+Reference!B$17,0)</f>
        <v>960</v>
      </c>
      <c r="J1956" s="35">
        <f>ROUND((Reference!C$16*List!$H1956)+Reference!C$17,0)</f>
        <v>1432</v>
      </c>
      <c r="K1956" s="35">
        <f>ROUND((Reference!D$16*List!$H1956)+Reference!D$17,0)</f>
        <v>1716</v>
      </c>
      <c r="L1956" s="35">
        <f>ROUND((Reference!E$16*List!$H1956)+Reference!E$17,0)</f>
        <v>2121</v>
      </c>
      <c r="M1956" s="35">
        <f>ROUND((Reference!F$16*List!$H1956)+Reference!F$17,0)</f>
        <v>2210</v>
      </c>
      <c r="N1956" s="35">
        <f>ROUND((Reference!G$16*List!$H1956)+Reference!G$17,0)</f>
        <v>2502</v>
      </c>
      <c r="O1956" s="35">
        <f>ROUND((Reference!H$16*List!$H1956)+Reference!H$17,0)</f>
        <v>2597</v>
      </c>
      <c r="P1956" s="35">
        <f>ROUND((Reference!I$16*List!$H1956)+Reference!I$17,0)</f>
        <v>2700</v>
      </c>
      <c r="Q1956" s="35">
        <f>ROUND((Reference!J$16*List!$H1956)+Reference!J$17,0)</f>
        <v>3126</v>
      </c>
      <c r="R1956" s="35">
        <f>ROUND((Reference!K$16*List!$H1956)+Reference!K$17,0)</f>
        <v>3225</v>
      </c>
      <c r="S1956" s="35">
        <f>ROUND((Reference!L$16*List!$H1956)+Reference!L$17,0)</f>
        <v>3479</v>
      </c>
      <c r="T1956" s="35">
        <f>ROUND((Reference!M$16*List!$H1956)+Reference!M$17,0)</f>
        <v>4156</v>
      </c>
      <c r="U1956" s="35">
        <f>ROUND((Reference!N$16*List!$H1956)+Reference!N$17,0)</f>
        <v>16767</v>
      </c>
      <c r="V1956" s="36">
        <f>ROUND((Reference!O$16*List!$H1956)+Reference!O$17,0)</f>
        <v>623</v>
      </c>
      <c r="W1956" s="36">
        <f>ROUND((Reference!P$16*List!$H1956)+Reference!P$17,0)</f>
        <v>878</v>
      </c>
      <c r="X1956" s="36">
        <f>ROUND((Reference!Q$16*List!$H1956)+Reference!Q$17,0)</f>
        <v>439</v>
      </c>
      <c r="Y1956" s="37"/>
      <c r="Z1956" s="4" t="str">
        <f t="shared" si="61"/>
        <v>CHEROKEE, North Carolina</v>
      </c>
      <c r="AA1956" s="38" t="s">
        <v>94</v>
      </c>
      <c r="AB1956" s="38" t="s">
        <v>54</v>
      </c>
      <c r="AC1956" s="32" t="s">
        <v>5554</v>
      </c>
      <c r="AD1956" s="39"/>
      <c r="AE1956">
        <f t="shared" si="62"/>
        <v>0.80620000000000003</v>
      </c>
    </row>
    <row r="1957" spans="1:31" x14ac:dyDescent="0.35">
      <c r="A1957" s="28" t="s">
        <v>5608</v>
      </c>
      <c r="B1957" s="48" t="s">
        <v>5609</v>
      </c>
      <c r="C1957" s="49">
        <v>99934</v>
      </c>
      <c r="D1957" s="30" t="s">
        <v>191</v>
      </c>
      <c r="E1957" s="50" t="s">
        <v>5610</v>
      </c>
      <c r="F1957" s="55" t="s">
        <v>5554</v>
      </c>
      <c r="G1957" s="33" t="s">
        <v>64</v>
      </c>
      <c r="H1957" s="52">
        <v>0.80620000000000003</v>
      </c>
      <c r="I1957" s="35">
        <f>ROUND((Reference!B$16*List!$H1957)+Reference!B$17,0)</f>
        <v>960</v>
      </c>
      <c r="J1957" s="35">
        <f>ROUND((Reference!C$16*List!$H1957)+Reference!C$17,0)</f>
        <v>1432</v>
      </c>
      <c r="K1957" s="35">
        <f>ROUND((Reference!D$16*List!$H1957)+Reference!D$17,0)</f>
        <v>1716</v>
      </c>
      <c r="L1957" s="35">
        <f>ROUND((Reference!E$16*List!$H1957)+Reference!E$17,0)</f>
        <v>2121</v>
      </c>
      <c r="M1957" s="35">
        <f>ROUND((Reference!F$16*List!$H1957)+Reference!F$17,0)</f>
        <v>2210</v>
      </c>
      <c r="N1957" s="35">
        <f>ROUND((Reference!G$16*List!$H1957)+Reference!G$17,0)</f>
        <v>2502</v>
      </c>
      <c r="O1957" s="35">
        <f>ROUND((Reference!H$16*List!$H1957)+Reference!H$17,0)</f>
        <v>2597</v>
      </c>
      <c r="P1957" s="35">
        <f>ROUND((Reference!I$16*List!$H1957)+Reference!I$17,0)</f>
        <v>2700</v>
      </c>
      <c r="Q1957" s="35">
        <f>ROUND((Reference!J$16*List!$H1957)+Reference!J$17,0)</f>
        <v>3126</v>
      </c>
      <c r="R1957" s="35">
        <f>ROUND((Reference!K$16*List!$H1957)+Reference!K$17,0)</f>
        <v>3225</v>
      </c>
      <c r="S1957" s="35">
        <f>ROUND((Reference!L$16*List!$H1957)+Reference!L$17,0)</f>
        <v>3479</v>
      </c>
      <c r="T1957" s="35">
        <f>ROUND((Reference!M$16*List!$H1957)+Reference!M$17,0)</f>
        <v>4156</v>
      </c>
      <c r="U1957" s="35">
        <f>ROUND((Reference!N$16*List!$H1957)+Reference!N$17,0)</f>
        <v>16767</v>
      </c>
      <c r="V1957" s="36">
        <f>ROUND((Reference!O$16*List!$H1957)+Reference!O$17,0)</f>
        <v>623</v>
      </c>
      <c r="W1957" s="36">
        <f>ROUND((Reference!P$16*List!$H1957)+Reference!P$17,0)</f>
        <v>878</v>
      </c>
      <c r="X1957" s="36">
        <f>ROUND((Reference!Q$16*List!$H1957)+Reference!Q$17,0)</f>
        <v>439</v>
      </c>
      <c r="Y1957" s="37"/>
      <c r="Z1957" s="4" t="str">
        <f t="shared" si="61"/>
        <v>CHOWAN, North Carolina</v>
      </c>
      <c r="AA1957" s="50" t="s">
        <v>5610</v>
      </c>
      <c r="AB1957" s="38" t="s">
        <v>54</v>
      </c>
      <c r="AC1957" s="43" t="s">
        <v>5554</v>
      </c>
      <c r="AD1957" s="45"/>
      <c r="AE1957">
        <f t="shared" si="62"/>
        <v>0.80620000000000003</v>
      </c>
    </row>
    <row r="1958" spans="1:31" x14ac:dyDescent="0.35">
      <c r="A1958" s="28" t="s">
        <v>5611</v>
      </c>
      <c r="B1958" s="48" t="s">
        <v>5612</v>
      </c>
      <c r="C1958" s="49">
        <v>99934</v>
      </c>
      <c r="D1958" s="30" t="s">
        <v>191</v>
      </c>
      <c r="E1958" s="50" t="s">
        <v>110</v>
      </c>
      <c r="F1958" s="55" t="s">
        <v>5554</v>
      </c>
      <c r="G1958" s="33" t="s">
        <v>64</v>
      </c>
      <c r="H1958" s="34">
        <v>0.80620000000000003</v>
      </c>
      <c r="I1958" s="35">
        <f>ROUND((Reference!B$16*List!$H1958)+Reference!B$17,0)</f>
        <v>960</v>
      </c>
      <c r="J1958" s="35">
        <f>ROUND((Reference!C$16*List!$H1958)+Reference!C$17,0)</f>
        <v>1432</v>
      </c>
      <c r="K1958" s="35">
        <f>ROUND((Reference!D$16*List!$H1958)+Reference!D$17,0)</f>
        <v>1716</v>
      </c>
      <c r="L1958" s="35">
        <f>ROUND((Reference!E$16*List!$H1958)+Reference!E$17,0)</f>
        <v>2121</v>
      </c>
      <c r="M1958" s="35">
        <f>ROUND((Reference!F$16*List!$H1958)+Reference!F$17,0)</f>
        <v>2210</v>
      </c>
      <c r="N1958" s="35">
        <f>ROUND((Reference!G$16*List!$H1958)+Reference!G$17,0)</f>
        <v>2502</v>
      </c>
      <c r="O1958" s="35">
        <f>ROUND((Reference!H$16*List!$H1958)+Reference!H$17,0)</f>
        <v>2597</v>
      </c>
      <c r="P1958" s="35">
        <f>ROUND((Reference!I$16*List!$H1958)+Reference!I$17,0)</f>
        <v>2700</v>
      </c>
      <c r="Q1958" s="35">
        <f>ROUND((Reference!J$16*List!$H1958)+Reference!J$17,0)</f>
        <v>3126</v>
      </c>
      <c r="R1958" s="35">
        <f>ROUND((Reference!K$16*List!$H1958)+Reference!K$17,0)</f>
        <v>3225</v>
      </c>
      <c r="S1958" s="35">
        <f>ROUND((Reference!L$16*List!$H1958)+Reference!L$17,0)</f>
        <v>3479</v>
      </c>
      <c r="T1958" s="35">
        <f>ROUND((Reference!M$16*List!$H1958)+Reference!M$17,0)</f>
        <v>4156</v>
      </c>
      <c r="U1958" s="35">
        <f>ROUND((Reference!N$16*List!$H1958)+Reference!N$17,0)</f>
        <v>16767</v>
      </c>
      <c r="V1958" s="36">
        <f>ROUND((Reference!O$16*List!$H1958)+Reference!O$17,0)</f>
        <v>623</v>
      </c>
      <c r="W1958" s="36">
        <f>ROUND((Reference!P$16*List!$H1958)+Reference!P$17,0)</f>
        <v>878</v>
      </c>
      <c r="X1958" s="36">
        <f>ROUND((Reference!Q$16*List!$H1958)+Reference!Q$17,0)</f>
        <v>439</v>
      </c>
      <c r="Y1958" s="37"/>
      <c r="Z1958" s="4" t="str">
        <f t="shared" si="61"/>
        <v>CLAY, North Carolina</v>
      </c>
      <c r="AA1958" s="38" t="s">
        <v>110</v>
      </c>
      <c r="AB1958" s="38" t="s">
        <v>54</v>
      </c>
      <c r="AC1958" s="32" t="s">
        <v>5554</v>
      </c>
      <c r="AD1958" s="39"/>
      <c r="AE1958">
        <f t="shared" si="62"/>
        <v>0.80620000000000003</v>
      </c>
    </row>
    <row r="1959" spans="1:31" x14ac:dyDescent="0.35">
      <c r="A1959" s="28" t="s">
        <v>5613</v>
      </c>
      <c r="B1959" s="48" t="s">
        <v>5614</v>
      </c>
      <c r="C1959" s="51">
        <v>99934</v>
      </c>
      <c r="D1959" s="30" t="s">
        <v>191</v>
      </c>
      <c r="E1959" s="38" t="s">
        <v>546</v>
      </c>
      <c r="F1959" s="55" t="s">
        <v>5554</v>
      </c>
      <c r="G1959" s="33" t="s">
        <v>64</v>
      </c>
      <c r="H1959" s="34">
        <v>0.80620000000000003</v>
      </c>
      <c r="I1959" s="35">
        <f>ROUND((Reference!B$16*List!$H1959)+Reference!B$17,0)</f>
        <v>960</v>
      </c>
      <c r="J1959" s="35">
        <f>ROUND((Reference!C$16*List!$H1959)+Reference!C$17,0)</f>
        <v>1432</v>
      </c>
      <c r="K1959" s="35">
        <f>ROUND((Reference!D$16*List!$H1959)+Reference!D$17,0)</f>
        <v>1716</v>
      </c>
      <c r="L1959" s="35">
        <f>ROUND((Reference!E$16*List!$H1959)+Reference!E$17,0)</f>
        <v>2121</v>
      </c>
      <c r="M1959" s="35">
        <f>ROUND((Reference!F$16*List!$H1959)+Reference!F$17,0)</f>
        <v>2210</v>
      </c>
      <c r="N1959" s="35">
        <f>ROUND((Reference!G$16*List!$H1959)+Reference!G$17,0)</f>
        <v>2502</v>
      </c>
      <c r="O1959" s="35">
        <f>ROUND((Reference!H$16*List!$H1959)+Reference!H$17,0)</f>
        <v>2597</v>
      </c>
      <c r="P1959" s="35">
        <f>ROUND((Reference!I$16*List!$H1959)+Reference!I$17,0)</f>
        <v>2700</v>
      </c>
      <c r="Q1959" s="35">
        <f>ROUND((Reference!J$16*List!$H1959)+Reference!J$17,0)</f>
        <v>3126</v>
      </c>
      <c r="R1959" s="35">
        <f>ROUND((Reference!K$16*List!$H1959)+Reference!K$17,0)</f>
        <v>3225</v>
      </c>
      <c r="S1959" s="35">
        <f>ROUND((Reference!L$16*List!$H1959)+Reference!L$17,0)</f>
        <v>3479</v>
      </c>
      <c r="T1959" s="35">
        <f>ROUND((Reference!M$16*List!$H1959)+Reference!M$17,0)</f>
        <v>4156</v>
      </c>
      <c r="U1959" s="35">
        <f>ROUND((Reference!N$16*List!$H1959)+Reference!N$17,0)</f>
        <v>16767</v>
      </c>
      <c r="V1959" s="36">
        <f>ROUND((Reference!O$16*List!$H1959)+Reference!O$17,0)</f>
        <v>623</v>
      </c>
      <c r="W1959" s="36">
        <f>ROUND((Reference!P$16*List!$H1959)+Reference!P$17,0)</f>
        <v>878</v>
      </c>
      <c r="X1959" s="36">
        <f>ROUND((Reference!Q$16*List!$H1959)+Reference!Q$17,0)</f>
        <v>439</v>
      </c>
      <c r="Y1959" s="37"/>
      <c r="Z1959" s="4" t="str">
        <f t="shared" si="61"/>
        <v>CLEVELAND, North Carolina</v>
      </c>
      <c r="AA1959" s="38" t="s">
        <v>546</v>
      </c>
      <c r="AB1959" s="38" t="s">
        <v>54</v>
      </c>
      <c r="AC1959" s="32" t="s">
        <v>5554</v>
      </c>
      <c r="AD1959" s="39"/>
      <c r="AE1959">
        <f t="shared" si="62"/>
        <v>0.80620000000000003</v>
      </c>
    </row>
    <row r="1960" spans="1:31" x14ac:dyDescent="0.35">
      <c r="A1960" s="28" t="s">
        <v>5615</v>
      </c>
      <c r="B1960" s="48" t="s">
        <v>5616</v>
      </c>
      <c r="C1960" s="49">
        <v>99934</v>
      </c>
      <c r="D1960" s="30" t="s">
        <v>191</v>
      </c>
      <c r="E1960" s="50" t="s">
        <v>5617</v>
      </c>
      <c r="F1960" s="55" t="s">
        <v>5554</v>
      </c>
      <c r="G1960" s="33" t="s">
        <v>64</v>
      </c>
      <c r="H1960" s="34">
        <v>0.80620000000000003</v>
      </c>
      <c r="I1960" s="35">
        <f>ROUND((Reference!B$16*List!$H1960)+Reference!B$17,0)</f>
        <v>960</v>
      </c>
      <c r="J1960" s="35">
        <f>ROUND((Reference!C$16*List!$H1960)+Reference!C$17,0)</f>
        <v>1432</v>
      </c>
      <c r="K1960" s="35">
        <f>ROUND((Reference!D$16*List!$H1960)+Reference!D$17,0)</f>
        <v>1716</v>
      </c>
      <c r="L1960" s="35">
        <f>ROUND((Reference!E$16*List!$H1960)+Reference!E$17,0)</f>
        <v>2121</v>
      </c>
      <c r="M1960" s="35">
        <f>ROUND((Reference!F$16*List!$H1960)+Reference!F$17,0)</f>
        <v>2210</v>
      </c>
      <c r="N1960" s="35">
        <f>ROUND((Reference!G$16*List!$H1960)+Reference!G$17,0)</f>
        <v>2502</v>
      </c>
      <c r="O1960" s="35">
        <f>ROUND((Reference!H$16*List!$H1960)+Reference!H$17,0)</f>
        <v>2597</v>
      </c>
      <c r="P1960" s="35">
        <f>ROUND((Reference!I$16*List!$H1960)+Reference!I$17,0)</f>
        <v>2700</v>
      </c>
      <c r="Q1960" s="35">
        <f>ROUND((Reference!J$16*List!$H1960)+Reference!J$17,0)</f>
        <v>3126</v>
      </c>
      <c r="R1960" s="35">
        <f>ROUND((Reference!K$16*List!$H1960)+Reference!K$17,0)</f>
        <v>3225</v>
      </c>
      <c r="S1960" s="35">
        <f>ROUND((Reference!L$16*List!$H1960)+Reference!L$17,0)</f>
        <v>3479</v>
      </c>
      <c r="T1960" s="35">
        <f>ROUND((Reference!M$16*List!$H1960)+Reference!M$17,0)</f>
        <v>4156</v>
      </c>
      <c r="U1960" s="35">
        <f>ROUND((Reference!N$16*List!$H1960)+Reference!N$17,0)</f>
        <v>16767</v>
      </c>
      <c r="V1960" s="36">
        <f>ROUND((Reference!O$16*List!$H1960)+Reference!O$17,0)</f>
        <v>623</v>
      </c>
      <c r="W1960" s="36">
        <f>ROUND((Reference!P$16*List!$H1960)+Reference!P$17,0)</f>
        <v>878</v>
      </c>
      <c r="X1960" s="36">
        <f>ROUND((Reference!Q$16*List!$H1960)+Reference!Q$17,0)</f>
        <v>439</v>
      </c>
      <c r="Y1960" s="37"/>
      <c r="Z1960" s="4" t="str">
        <f t="shared" si="61"/>
        <v>COLUMBUS, North Carolina</v>
      </c>
      <c r="AA1960" s="38" t="s">
        <v>5617</v>
      </c>
      <c r="AB1960" s="38" t="s">
        <v>54</v>
      </c>
      <c r="AC1960" s="32" t="s">
        <v>5554</v>
      </c>
      <c r="AD1960" s="39"/>
      <c r="AE1960">
        <f t="shared" si="62"/>
        <v>0.80620000000000003</v>
      </c>
    </row>
    <row r="1961" spans="1:31" x14ac:dyDescent="0.35">
      <c r="A1961" s="28" t="s">
        <v>5618</v>
      </c>
      <c r="B1961" s="48" t="s">
        <v>5619</v>
      </c>
      <c r="C1961" s="49">
        <v>35100</v>
      </c>
      <c r="D1961" s="30" t="s">
        <v>1282</v>
      </c>
      <c r="E1961" s="50" t="s">
        <v>5620</v>
      </c>
      <c r="F1961" s="54" t="s">
        <v>5554</v>
      </c>
      <c r="G1961" s="33" t="s">
        <v>53</v>
      </c>
      <c r="H1961" s="34">
        <v>0.78350000000000009</v>
      </c>
      <c r="I1961" s="35">
        <f>ROUND((Reference!B$16*List!$H1961)+Reference!B$17,0)</f>
        <v>941</v>
      </c>
      <c r="J1961" s="35">
        <f>ROUND((Reference!C$16*List!$H1961)+Reference!C$17,0)</f>
        <v>1403</v>
      </c>
      <c r="K1961" s="35">
        <f>ROUND((Reference!D$16*List!$H1961)+Reference!D$17,0)</f>
        <v>1681</v>
      </c>
      <c r="L1961" s="35">
        <f>ROUND((Reference!E$16*List!$H1961)+Reference!E$17,0)</f>
        <v>2078</v>
      </c>
      <c r="M1961" s="35">
        <f>ROUND((Reference!F$16*List!$H1961)+Reference!F$17,0)</f>
        <v>2165</v>
      </c>
      <c r="N1961" s="35">
        <f>ROUND((Reference!G$16*List!$H1961)+Reference!G$17,0)</f>
        <v>2451</v>
      </c>
      <c r="O1961" s="35">
        <f>ROUND((Reference!H$16*List!$H1961)+Reference!H$17,0)</f>
        <v>2545</v>
      </c>
      <c r="P1961" s="35">
        <f>ROUND((Reference!I$16*List!$H1961)+Reference!I$17,0)</f>
        <v>2645</v>
      </c>
      <c r="Q1961" s="35">
        <f>ROUND((Reference!J$16*List!$H1961)+Reference!J$17,0)</f>
        <v>3062</v>
      </c>
      <c r="R1961" s="35">
        <f>ROUND((Reference!K$16*List!$H1961)+Reference!K$17,0)</f>
        <v>3159</v>
      </c>
      <c r="S1961" s="35">
        <f>ROUND((Reference!L$16*List!$H1961)+Reference!L$17,0)</f>
        <v>3409</v>
      </c>
      <c r="T1961" s="35">
        <f>ROUND((Reference!M$16*List!$H1961)+Reference!M$17,0)</f>
        <v>4071</v>
      </c>
      <c r="U1961" s="35">
        <f>ROUND((Reference!N$16*List!$H1961)+Reference!N$17,0)</f>
        <v>16427</v>
      </c>
      <c r="V1961" s="36">
        <f>ROUND((Reference!O$16*List!$H1961)+Reference!O$17,0)</f>
        <v>611</v>
      </c>
      <c r="W1961" s="36">
        <f>ROUND((Reference!P$16*List!$H1961)+Reference!P$17,0)</f>
        <v>860</v>
      </c>
      <c r="X1961" s="36">
        <f>ROUND((Reference!Q$16*List!$H1961)+Reference!Q$17,0)</f>
        <v>430</v>
      </c>
      <c r="Y1961" s="37"/>
      <c r="Z1961" s="4" t="str">
        <f t="shared" si="61"/>
        <v>CRAVEN, North Carolina</v>
      </c>
      <c r="AA1961" s="38" t="s">
        <v>5620</v>
      </c>
      <c r="AB1961" s="38" t="s">
        <v>54</v>
      </c>
      <c r="AC1961" s="32" t="s">
        <v>5554</v>
      </c>
      <c r="AD1961" s="39"/>
      <c r="AE1961">
        <f t="shared" si="62"/>
        <v>0.78350000000000009</v>
      </c>
    </row>
    <row r="1962" spans="1:31" x14ac:dyDescent="0.35">
      <c r="A1962" s="28" t="s">
        <v>5621</v>
      </c>
      <c r="B1962" s="48" t="s">
        <v>5622</v>
      </c>
      <c r="C1962" s="51">
        <v>22180</v>
      </c>
      <c r="D1962" s="30" t="s">
        <v>733</v>
      </c>
      <c r="E1962" s="38" t="s">
        <v>2254</v>
      </c>
      <c r="F1962" s="54" t="s">
        <v>5554</v>
      </c>
      <c r="G1962" s="33" t="s">
        <v>53</v>
      </c>
      <c r="H1962" s="34">
        <v>0.81659999999999999</v>
      </c>
      <c r="I1962" s="35">
        <f>ROUND((Reference!B$16*List!$H1962)+Reference!B$17,0)</f>
        <v>969</v>
      </c>
      <c r="J1962" s="35">
        <f>ROUND((Reference!C$16*List!$H1962)+Reference!C$17,0)</f>
        <v>1445</v>
      </c>
      <c r="K1962" s="35">
        <f>ROUND((Reference!D$16*List!$H1962)+Reference!D$17,0)</f>
        <v>1732</v>
      </c>
      <c r="L1962" s="35">
        <f>ROUND((Reference!E$16*List!$H1962)+Reference!E$17,0)</f>
        <v>2141</v>
      </c>
      <c r="M1962" s="35">
        <f>ROUND((Reference!F$16*List!$H1962)+Reference!F$17,0)</f>
        <v>2230</v>
      </c>
      <c r="N1962" s="35">
        <f>ROUND((Reference!G$16*List!$H1962)+Reference!G$17,0)</f>
        <v>2525</v>
      </c>
      <c r="O1962" s="35">
        <f>ROUND((Reference!H$16*List!$H1962)+Reference!H$17,0)</f>
        <v>2621</v>
      </c>
      <c r="P1962" s="35">
        <f>ROUND((Reference!I$16*List!$H1962)+Reference!I$17,0)</f>
        <v>2725</v>
      </c>
      <c r="Q1962" s="35">
        <f>ROUND((Reference!J$16*List!$H1962)+Reference!J$17,0)</f>
        <v>3155</v>
      </c>
      <c r="R1962" s="35">
        <f>ROUND((Reference!K$16*List!$H1962)+Reference!K$17,0)</f>
        <v>3255</v>
      </c>
      <c r="S1962" s="35">
        <f>ROUND((Reference!L$16*List!$H1962)+Reference!L$17,0)</f>
        <v>3512</v>
      </c>
      <c r="T1962" s="35">
        <f>ROUND((Reference!M$16*List!$H1962)+Reference!M$17,0)</f>
        <v>4194</v>
      </c>
      <c r="U1962" s="35">
        <f>ROUND((Reference!N$16*List!$H1962)+Reference!N$17,0)</f>
        <v>16922</v>
      </c>
      <c r="V1962" s="36">
        <f>ROUND((Reference!O$16*List!$H1962)+Reference!O$17,0)</f>
        <v>629</v>
      </c>
      <c r="W1962" s="36">
        <f>ROUND((Reference!P$16*List!$H1962)+Reference!P$17,0)</f>
        <v>886</v>
      </c>
      <c r="X1962" s="36">
        <f>ROUND((Reference!Q$16*List!$H1962)+Reference!Q$17,0)</f>
        <v>443</v>
      </c>
      <c r="Y1962" s="37"/>
      <c r="Z1962" s="4" t="str">
        <f t="shared" si="61"/>
        <v>CUMBERLAND, North Carolina</v>
      </c>
      <c r="AA1962" s="38" t="s">
        <v>2254</v>
      </c>
      <c r="AB1962" s="38" t="s">
        <v>54</v>
      </c>
      <c r="AC1962" s="32" t="s">
        <v>5554</v>
      </c>
      <c r="AD1962" s="39"/>
      <c r="AE1962">
        <f t="shared" si="62"/>
        <v>0.81659999999999999</v>
      </c>
    </row>
    <row r="1963" spans="1:31" x14ac:dyDescent="0.35">
      <c r="A1963" s="28" t="s">
        <v>5623</v>
      </c>
      <c r="B1963" s="48" t="s">
        <v>5624</v>
      </c>
      <c r="C1963" s="49">
        <v>47260</v>
      </c>
      <c r="D1963" s="30" t="s">
        <v>5594</v>
      </c>
      <c r="E1963" s="50" t="s">
        <v>5625</v>
      </c>
      <c r="F1963" s="54" t="s">
        <v>5554</v>
      </c>
      <c r="G1963" s="33" t="s">
        <v>53</v>
      </c>
      <c r="H1963" s="34">
        <v>0.89660000000000006</v>
      </c>
      <c r="I1963" s="35">
        <f>ROUND((Reference!B$16*List!$H1963)+Reference!B$17,0)</f>
        <v>1038</v>
      </c>
      <c r="J1963" s="35">
        <f>ROUND((Reference!C$16*List!$H1963)+Reference!C$17,0)</f>
        <v>1548</v>
      </c>
      <c r="K1963" s="35">
        <f>ROUND((Reference!D$16*List!$H1963)+Reference!D$17,0)</f>
        <v>1854</v>
      </c>
      <c r="L1963" s="35">
        <f>ROUND((Reference!E$16*List!$H1963)+Reference!E$17,0)</f>
        <v>2292</v>
      </c>
      <c r="M1963" s="35">
        <f>ROUND((Reference!F$16*List!$H1963)+Reference!F$17,0)</f>
        <v>2388</v>
      </c>
      <c r="N1963" s="35">
        <f>ROUND((Reference!G$16*List!$H1963)+Reference!G$17,0)</f>
        <v>2704</v>
      </c>
      <c r="O1963" s="35">
        <f>ROUND((Reference!H$16*List!$H1963)+Reference!H$17,0)</f>
        <v>2807</v>
      </c>
      <c r="P1963" s="35">
        <f>ROUND((Reference!I$16*List!$H1963)+Reference!I$17,0)</f>
        <v>2917</v>
      </c>
      <c r="Q1963" s="35">
        <f>ROUND((Reference!J$16*List!$H1963)+Reference!J$17,0)</f>
        <v>3378</v>
      </c>
      <c r="R1963" s="35">
        <f>ROUND((Reference!K$16*List!$H1963)+Reference!K$17,0)</f>
        <v>3485</v>
      </c>
      <c r="S1963" s="35">
        <f>ROUND((Reference!L$16*List!$H1963)+Reference!L$17,0)</f>
        <v>3760</v>
      </c>
      <c r="T1963" s="35">
        <f>ROUND((Reference!M$16*List!$H1963)+Reference!M$17,0)</f>
        <v>4491</v>
      </c>
      <c r="U1963" s="35">
        <f>ROUND((Reference!N$16*List!$H1963)+Reference!N$17,0)</f>
        <v>18120</v>
      </c>
      <c r="V1963" s="36">
        <f>ROUND((Reference!O$16*List!$H1963)+Reference!O$17,0)</f>
        <v>674</v>
      </c>
      <c r="W1963" s="36">
        <f>ROUND((Reference!P$16*List!$H1963)+Reference!P$17,0)</f>
        <v>949</v>
      </c>
      <c r="X1963" s="36">
        <f>ROUND((Reference!Q$16*List!$H1963)+Reference!Q$17,0)</f>
        <v>475</v>
      </c>
      <c r="Y1963" s="37"/>
      <c r="Z1963" s="4" t="str">
        <f t="shared" si="61"/>
        <v>CURRITUCK, North Carolina</v>
      </c>
      <c r="AA1963" s="38" t="s">
        <v>5625</v>
      </c>
      <c r="AB1963" s="38" t="s">
        <v>54</v>
      </c>
      <c r="AC1963" s="32" t="s">
        <v>5554</v>
      </c>
      <c r="AD1963" s="39"/>
      <c r="AE1963">
        <f t="shared" si="62"/>
        <v>0.89660000000000006</v>
      </c>
    </row>
    <row r="1964" spans="1:31" x14ac:dyDescent="0.35">
      <c r="A1964" s="28" t="s">
        <v>5626</v>
      </c>
      <c r="B1964" s="48" t="s">
        <v>5627</v>
      </c>
      <c r="C1964" s="51">
        <v>99934</v>
      </c>
      <c r="D1964" s="30" t="s">
        <v>191</v>
      </c>
      <c r="E1964" s="38" t="s">
        <v>5628</v>
      </c>
      <c r="F1964" s="55" t="s">
        <v>5554</v>
      </c>
      <c r="G1964" s="33" t="s">
        <v>64</v>
      </c>
      <c r="H1964" s="52">
        <v>0.80620000000000003</v>
      </c>
      <c r="I1964" s="35">
        <f>ROUND((Reference!B$16*List!$H1964)+Reference!B$17,0)</f>
        <v>960</v>
      </c>
      <c r="J1964" s="35">
        <f>ROUND((Reference!C$16*List!$H1964)+Reference!C$17,0)</f>
        <v>1432</v>
      </c>
      <c r="K1964" s="35">
        <f>ROUND((Reference!D$16*List!$H1964)+Reference!D$17,0)</f>
        <v>1716</v>
      </c>
      <c r="L1964" s="35">
        <f>ROUND((Reference!E$16*List!$H1964)+Reference!E$17,0)</f>
        <v>2121</v>
      </c>
      <c r="M1964" s="35">
        <f>ROUND((Reference!F$16*List!$H1964)+Reference!F$17,0)</f>
        <v>2210</v>
      </c>
      <c r="N1964" s="35">
        <f>ROUND((Reference!G$16*List!$H1964)+Reference!G$17,0)</f>
        <v>2502</v>
      </c>
      <c r="O1964" s="35">
        <f>ROUND((Reference!H$16*List!$H1964)+Reference!H$17,0)</f>
        <v>2597</v>
      </c>
      <c r="P1964" s="35">
        <f>ROUND((Reference!I$16*List!$H1964)+Reference!I$17,0)</f>
        <v>2700</v>
      </c>
      <c r="Q1964" s="35">
        <f>ROUND((Reference!J$16*List!$H1964)+Reference!J$17,0)</f>
        <v>3126</v>
      </c>
      <c r="R1964" s="35">
        <f>ROUND((Reference!K$16*List!$H1964)+Reference!K$17,0)</f>
        <v>3225</v>
      </c>
      <c r="S1964" s="35">
        <f>ROUND((Reference!L$16*List!$H1964)+Reference!L$17,0)</f>
        <v>3479</v>
      </c>
      <c r="T1964" s="35">
        <f>ROUND((Reference!M$16*List!$H1964)+Reference!M$17,0)</f>
        <v>4156</v>
      </c>
      <c r="U1964" s="35">
        <f>ROUND((Reference!N$16*List!$H1964)+Reference!N$17,0)</f>
        <v>16767</v>
      </c>
      <c r="V1964" s="36">
        <f>ROUND((Reference!O$16*List!$H1964)+Reference!O$17,0)</f>
        <v>623</v>
      </c>
      <c r="W1964" s="36">
        <f>ROUND((Reference!P$16*List!$H1964)+Reference!P$17,0)</f>
        <v>878</v>
      </c>
      <c r="X1964" s="36">
        <f>ROUND((Reference!Q$16*List!$H1964)+Reference!Q$17,0)</f>
        <v>439</v>
      </c>
      <c r="Y1964" s="37"/>
      <c r="Z1964" s="4" t="str">
        <f t="shared" si="61"/>
        <v>DARE, North Carolina</v>
      </c>
      <c r="AA1964" s="50" t="s">
        <v>5628</v>
      </c>
      <c r="AB1964" s="38" t="s">
        <v>54</v>
      </c>
      <c r="AC1964" s="43" t="s">
        <v>5554</v>
      </c>
      <c r="AD1964" s="45"/>
      <c r="AE1964">
        <f t="shared" si="62"/>
        <v>0.80620000000000003</v>
      </c>
    </row>
    <row r="1965" spans="1:31" x14ac:dyDescent="0.35">
      <c r="A1965" s="28" t="s">
        <v>5629</v>
      </c>
      <c r="B1965" s="48" t="s">
        <v>5630</v>
      </c>
      <c r="C1965" s="49">
        <v>49180</v>
      </c>
      <c r="D1965" s="30" t="s">
        <v>1800</v>
      </c>
      <c r="E1965" s="50" t="s">
        <v>5631</v>
      </c>
      <c r="F1965" s="54" t="s">
        <v>5554</v>
      </c>
      <c r="G1965" s="33" t="s">
        <v>53</v>
      </c>
      <c r="H1965" s="52">
        <v>0.93030000000000002</v>
      </c>
      <c r="I1965" s="35">
        <f>ROUND((Reference!B$16*List!$H1965)+Reference!B$17,0)</f>
        <v>1067</v>
      </c>
      <c r="J1965" s="35">
        <f>ROUND((Reference!C$16*List!$H1965)+Reference!C$17,0)</f>
        <v>1591</v>
      </c>
      <c r="K1965" s="35">
        <f>ROUND((Reference!D$16*List!$H1965)+Reference!D$17,0)</f>
        <v>1906</v>
      </c>
      <c r="L1965" s="35">
        <f>ROUND((Reference!E$16*List!$H1965)+Reference!E$17,0)</f>
        <v>2356</v>
      </c>
      <c r="M1965" s="35">
        <f>ROUND((Reference!F$16*List!$H1965)+Reference!F$17,0)</f>
        <v>2455</v>
      </c>
      <c r="N1965" s="35">
        <f>ROUND((Reference!G$16*List!$H1965)+Reference!G$17,0)</f>
        <v>2779</v>
      </c>
      <c r="O1965" s="35">
        <f>ROUND((Reference!H$16*List!$H1965)+Reference!H$17,0)</f>
        <v>2885</v>
      </c>
      <c r="P1965" s="35">
        <f>ROUND((Reference!I$16*List!$H1965)+Reference!I$17,0)</f>
        <v>2999</v>
      </c>
      <c r="Q1965" s="35">
        <f>ROUND((Reference!J$16*List!$H1965)+Reference!J$17,0)</f>
        <v>3472</v>
      </c>
      <c r="R1965" s="35">
        <f>ROUND((Reference!K$16*List!$H1965)+Reference!K$17,0)</f>
        <v>3582</v>
      </c>
      <c r="S1965" s="35">
        <f>ROUND((Reference!L$16*List!$H1965)+Reference!L$17,0)</f>
        <v>3865</v>
      </c>
      <c r="T1965" s="35">
        <f>ROUND((Reference!M$16*List!$H1965)+Reference!M$17,0)</f>
        <v>4616</v>
      </c>
      <c r="U1965" s="35">
        <f>ROUND((Reference!N$16*List!$H1965)+Reference!N$17,0)</f>
        <v>18624</v>
      </c>
      <c r="V1965" s="36">
        <f>ROUND((Reference!O$16*List!$H1965)+Reference!O$17,0)</f>
        <v>692</v>
      </c>
      <c r="W1965" s="36">
        <f>ROUND((Reference!P$16*List!$H1965)+Reference!P$17,0)</f>
        <v>976</v>
      </c>
      <c r="X1965" s="36">
        <f>ROUND((Reference!Q$16*List!$H1965)+Reference!Q$17,0)</f>
        <v>488</v>
      </c>
      <c r="Y1965" s="37"/>
      <c r="Z1965" s="4" t="str">
        <f t="shared" si="61"/>
        <v>DAVIDSON, North Carolina</v>
      </c>
      <c r="AA1965" s="50" t="s">
        <v>5631</v>
      </c>
      <c r="AB1965" s="38" t="s">
        <v>54</v>
      </c>
      <c r="AC1965" s="43" t="s">
        <v>5554</v>
      </c>
      <c r="AD1965" s="45"/>
      <c r="AE1965">
        <f t="shared" si="62"/>
        <v>0.93030000000000002</v>
      </c>
    </row>
    <row r="1966" spans="1:31" x14ac:dyDescent="0.35">
      <c r="A1966" s="28" t="s">
        <v>5632</v>
      </c>
      <c r="B1966" s="48" t="s">
        <v>5633</v>
      </c>
      <c r="C1966" s="49">
        <v>49180</v>
      </c>
      <c r="D1966" s="30" t="s">
        <v>1800</v>
      </c>
      <c r="E1966" s="50" t="s">
        <v>5634</v>
      </c>
      <c r="F1966" s="54" t="s">
        <v>5554</v>
      </c>
      <c r="G1966" s="33" t="s">
        <v>53</v>
      </c>
      <c r="H1966" s="52">
        <v>0.93030000000000002</v>
      </c>
      <c r="I1966" s="35">
        <f>ROUND((Reference!B$16*List!$H1966)+Reference!B$17,0)</f>
        <v>1067</v>
      </c>
      <c r="J1966" s="35">
        <f>ROUND((Reference!C$16*List!$H1966)+Reference!C$17,0)</f>
        <v>1591</v>
      </c>
      <c r="K1966" s="35">
        <f>ROUND((Reference!D$16*List!$H1966)+Reference!D$17,0)</f>
        <v>1906</v>
      </c>
      <c r="L1966" s="35">
        <f>ROUND((Reference!E$16*List!$H1966)+Reference!E$17,0)</f>
        <v>2356</v>
      </c>
      <c r="M1966" s="35">
        <f>ROUND((Reference!F$16*List!$H1966)+Reference!F$17,0)</f>
        <v>2455</v>
      </c>
      <c r="N1966" s="35">
        <f>ROUND((Reference!G$16*List!$H1966)+Reference!G$17,0)</f>
        <v>2779</v>
      </c>
      <c r="O1966" s="35">
        <f>ROUND((Reference!H$16*List!$H1966)+Reference!H$17,0)</f>
        <v>2885</v>
      </c>
      <c r="P1966" s="35">
        <f>ROUND((Reference!I$16*List!$H1966)+Reference!I$17,0)</f>
        <v>2999</v>
      </c>
      <c r="Q1966" s="35">
        <f>ROUND((Reference!J$16*List!$H1966)+Reference!J$17,0)</f>
        <v>3472</v>
      </c>
      <c r="R1966" s="35">
        <f>ROUND((Reference!K$16*List!$H1966)+Reference!K$17,0)</f>
        <v>3582</v>
      </c>
      <c r="S1966" s="35">
        <f>ROUND((Reference!L$16*List!$H1966)+Reference!L$17,0)</f>
        <v>3865</v>
      </c>
      <c r="T1966" s="35">
        <f>ROUND((Reference!M$16*List!$H1966)+Reference!M$17,0)</f>
        <v>4616</v>
      </c>
      <c r="U1966" s="35">
        <f>ROUND((Reference!N$16*List!$H1966)+Reference!N$17,0)</f>
        <v>18624</v>
      </c>
      <c r="V1966" s="36">
        <f>ROUND((Reference!O$16*List!$H1966)+Reference!O$17,0)</f>
        <v>692</v>
      </c>
      <c r="W1966" s="36">
        <f>ROUND((Reference!P$16*List!$H1966)+Reference!P$17,0)</f>
        <v>976</v>
      </c>
      <c r="X1966" s="36">
        <f>ROUND((Reference!Q$16*List!$H1966)+Reference!Q$17,0)</f>
        <v>488</v>
      </c>
      <c r="Y1966" s="37"/>
      <c r="Z1966" s="4" t="str">
        <f t="shared" si="61"/>
        <v>DAVIE, North Carolina</v>
      </c>
      <c r="AA1966" s="50" t="s">
        <v>5634</v>
      </c>
      <c r="AB1966" s="38" t="s">
        <v>54</v>
      </c>
      <c r="AC1966" s="43" t="s">
        <v>5554</v>
      </c>
      <c r="AD1966" s="45"/>
      <c r="AE1966">
        <f t="shared" si="62"/>
        <v>0.93030000000000002</v>
      </c>
    </row>
    <row r="1967" spans="1:31" x14ac:dyDescent="0.35">
      <c r="A1967" s="28" t="s">
        <v>5635</v>
      </c>
      <c r="B1967" s="48" t="s">
        <v>5636</v>
      </c>
      <c r="C1967" s="49">
        <v>99934</v>
      </c>
      <c r="D1967" s="30" t="s">
        <v>191</v>
      </c>
      <c r="E1967" s="50" t="s">
        <v>5637</v>
      </c>
      <c r="F1967" s="55" t="s">
        <v>5554</v>
      </c>
      <c r="G1967" s="33" t="s">
        <v>64</v>
      </c>
      <c r="H1967" s="34">
        <v>0.80620000000000003</v>
      </c>
      <c r="I1967" s="35">
        <f>ROUND((Reference!B$16*List!$H1967)+Reference!B$17,0)</f>
        <v>960</v>
      </c>
      <c r="J1967" s="35">
        <f>ROUND((Reference!C$16*List!$H1967)+Reference!C$17,0)</f>
        <v>1432</v>
      </c>
      <c r="K1967" s="35">
        <f>ROUND((Reference!D$16*List!$H1967)+Reference!D$17,0)</f>
        <v>1716</v>
      </c>
      <c r="L1967" s="35">
        <f>ROUND((Reference!E$16*List!$H1967)+Reference!E$17,0)</f>
        <v>2121</v>
      </c>
      <c r="M1967" s="35">
        <f>ROUND((Reference!F$16*List!$H1967)+Reference!F$17,0)</f>
        <v>2210</v>
      </c>
      <c r="N1967" s="35">
        <f>ROUND((Reference!G$16*List!$H1967)+Reference!G$17,0)</f>
        <v>2502</v>
      </c>
      <c r="O1967" s="35">
        <f>ROUND((Reference!H$16*List!$H1967)+Reference!H$17,0)</f>
        <v>2597</v>
      </c>
      <c r="P1967" s="35">
        <f>ROUND((Reference!I$16*List!$H1967)+Reference!I$17,0)</f>
        <v>2700</v>
      </c>
      <c r="Q1967" s="35">
        <f>ROUND((Reference!J$16*List!$H1967)+Reference!J$17,0)</f>
        <v>3126</v>
      </c>
      <c r="R1967" s="35">
        <f>ROUND((Reference!K$16*List!$H1967)+Reference!K$17,0)</f>
        <v>3225</v>
      </c>
      <c r="S1967" s="35">
        <f>ROUND((Reference!L$16*List!$H1967)+Reference!L$17,0)</f>
        <v>3479</v>
      </c>
      <c r="T1967" s="35">
        <f>ROUND((Reference!M$16*List!$H1967)+Reference!M$17,0)</f>
        <v>4156</v>
      </c>
      <c r="U1967" s="35">
        <f>ROUND((Reference!N$16*List!$H1967)+Reference!N$17,0)</f>
        <v>16767</v>
      </c>
      <c r="V1967" s="36">
        <f>ROUND((Reference!O$16*List!$H1967)+Reference!O$17,0)</f>
        <v>623</v>
      </c>
      <c r="W1967" s="36">
        <f>ROUND((Reference!P$16*List!$H1967)+Reference!P$17,0)</f>
        <v>878</v>
      </c>
      <c r="X1967" s="36">
        <f>ROUND((Reference!Q$16*List!$H1967)+Reference!Q$17,0)</f>
        <v>439</v>
      </c>
      <c r="Y1967" s="37"/>
      <c r="Z1967" s="4" t="str">
        <f t="shared" si="61"/>
        <v>DUPLIN, North Carolina</v>
      </c>
      <c r="AA1967" s="38" t="s">
        <v>5637</v>
      </c>
      <c r="AB1967" s="38" t="s">
        <v>54</v>
      </c>
      <c r="AC1967" s="32" t="s">
        <v>5554</v>
      </c>
      <c r="AD1967" s="39"/>
      <c r="AE1967">
        <f t="shared" si="62"/>
        <v>0.80620000000000003</v>
      </c>
    </row>
    <row r="1968" spans="1:31" x14ac:dyDescent="0.35">
      <c r="A1968" s="28" t="s">
        <v>5638</v>
      </c>
      <c r="B1968" s="48" t="s">
        <v>5639</v>
      </c>
      <c r="C1968" s="51">
        <v>20500</v>
      </c>
      <c r="D1968" s="30" t="s">
        <v>676</v>
      </c>
      <c r="E1968" s="38" t="s">
        <v>5640</v>
      </c>
      <c r="F1968" s="54" t="s">
        <v>5554</v>
      </c>
      <c r="G1968" s="33" t="s">
        <v>53</v>
      </c>
      <c r="H1968" s="52">
        <v>0.9830000000000001</v>
      </c>
      <c r="I1968" s="35">
        <f>ROUND((Reference!B$16*List!$H1968)+Reference!B$17,0)</f>
        <v>1112</v>
      </c>
      <c r="J1968" s="35">
        <f>ROUND((Reference!C$16*List!$H1968)+Reference!C$17,0)</f>
        <v>1658</v>
      </c>
      <c r="K1968" s="35">
        <f>ROUND((Reference!D$16*List!$H1968)+Reference!D$17,0)</f>
        <v>1987</v>
      </c>
      <c r="L1968" s="35">
        <f>ROUND((Reference!E$16*List!$H1968)+Reference!E$17,0)</f>
        <v>2456</v>
      </c>
      <c r="M1968" s="35">
        <f>ROUND((Reference!F$16*List!$H1968)+Reference!F$17,0)</f>
        <v>2559</v>
      </c>
      <c r="N1968" s="35">
        <f>ROUND((Reference!G$16*List!$H1968)+Reference!G$17,0)</f>
        <v>2897</v>
      </c>
      <c r="O1968" s="35">
        <f>ROUND((Reference!H$16*List!$H1968)+Reference!H$17,0)</f>
        <v>3007</v>
      </c>
      <c r="P1968" s="35">
        <f>ROUND((Reference!I$16*List!$H1968)+Reference!I$17,0)</f>
        <v>3126</v>
      </c>
      <c r="Q1968" s="35">
        <f>ROUND((Reference!J$16*List!$H1968)+Reference!J$17,0)</f>
        <v>3619</v>
      </c>
      <c r="R1968" s="35">
        <f>ROUND((Reference!K$16*List!$H1968)+Reference!K$17,0)</f>
        <v>3734</v>
      </c>
      <c r="S1968" s="35">
        <f>ROUND((Reference!L$16*List!$H1968)+Reference!L$17,0)</f>
        <v>4029</v>
      </c>
      <c r="T1968" s="35">
        <f>ROUND((Reference!M$16*List!$H1968)+Reference!M$17,0)</f>
        <v>4811</v>
      </c>
      <c r="U1968" s="35">
        <f>ROUND((Reference!N$16*List!$H1968)+Reference!N$17,0)</f>
        <v>19413</v>
      </c>
      <c r="V1968" s="36">
        <f>ROUND((Reference!O$16*List!$H1968)+Reference!O$17,0)</f>
        <v>722</v>
      </c>
      <c r="W1968" s="36">
        <f>ROUND((Reference!P$16*List!$H1968)+Reference!P$17,0)</f>
        <v>1017</v>
      </c>
      <c r="X1968" s="36">
        <f>ROUND((Reference!Q$16*List!$H1968)+Reference!Q$17,0)</f>
        <v>508</v>
      </c>
      <c r="Y1968" s="37"/>
      <c r="Z1968" s="4" t="str">
        <f t="shared" si="61"/>
        <v>DURHAM, North Carolina</v>
      </c>
      <c r="AA1968" s="50" t="s">
        <v>5640</v>
      </c>
      <c r="AB1968" s="38" t="s">
        <v>54</v>
      </c>
      <c r="AC1968" s="43" t="s">
        <v>5554</v>
      </c>
      <c r="AD1968" s="45"/>
      <c r="AE1968">
        <f t="shared" si="62"/>
        <v>0.9830000000000001</v>
      </c>
    </row>
    <row r="1969" spans="1:31" x14ac:dyDescent="0.35">
      <c r="A1969" s="28" t="s">
        <v>5641</v>
      </c>
      <c r="B1969" s="48" t="s">
        <v>5642</v>
      </c>
      <c r="C1969" s="51">
        <v>40580</v>
      </c>
      <c r="D1969" s="30" t="s">
        <v>1490</v>
      </c>
      <c r="E1969" s="38" t="s">
        <v>5643</v>
      </c>
      <c r="F1969" s="54" t="s">
        <v>5554</v>
      </c>
      <c r="G1969" s="33" t="s">
        <v>53</v>
      </c>
      <c r="H1969" s="52">
        <v>0.84589999999999999</v>
      </c>
      <c r="I1969" s="35">
        <f>ROUND((Reference!B$16*List!$H1969)+Reference!B$17,0)</f>
        <v>994</v>
      </c>
      <c r="J1969" s="35">
        <f>ROUND((Reference!C$16*List!$H1969)+Reference!C$17,0)</f>
        <v>1483</v>
      </c>
      <c r="K1969" s="35">
        <f>ROUND((Reference!D$16*List!$H1969)+Reference!D$17,0)</f>
        <v>1777</v>
      </c>
      <c r="L1969" s="35">
        <f>ROUND((Reference!E$16*List!$H1969)+Reference!E$17,0)</f>
        <v>2196</v>
      </c>
      <c r="M1969" s="35">
        <f>ROUND((Reference!F$16*List!$H1969)+Reference!F$17,0)</f>
        <v>2288</v>
      </c>
      <c r="N1969" s="35">
        <f>ROUND((Reference!G$16*List!$H1969)+Reference!G$17,0)</f>
        <v>2590</v>
      </c>
      <c r="O1969" s="35">
        <f>ROUND((Reference!H$16*List!$H1969)+Reference!H$17,0)</f>
        <v>2689</v>
      </c>
      <c r="P1969" s="35">
        <f>ROUND((Reference!I$16*List!$H1969)+Reference!I$17,0)</f>
        <v>2795</v>
      </c>
      <c r="Q1969" s="35">
        <f>ROUND((Reference!J$16*List!$H1969)+Reference!J$17,0)</f>
        <v>3237</v>
      </c>
      <c r="R1969" s="35">
        <f>ROUND((Reference!K$16*List!$H1969)+Reference!K$17,0)</f>
        <v>3339</v>
      </c>
      <c r="S1969" s="35">
        <f>ROUND((Reference!L$16*List!$H1969)+Reference!L$17,0)</f>
        <v>3603</v>
      </c>
      <c r="T1969" s="35">
        <f>ROUND((Reference!M$16*List!$H1969)+Reference!M$17,0)</f>
        <v>4303</v>
      </c>
      <c r="U1969" s="35">
        <f>ROUND((Reference!N$16*List!$H1969)+Reference!N$17,0)</f>
        <v>17361</v>
      </c>
      <c r="V1969" s="36">
        <f>ROUND((Reference!O$16*List!$H1969)+Reference!O$17,0)</f>
        <v>645</v>
      </c>
      <c r="W1969" s="36">
        <f>ROUND((Reference!P$16*List!$H1969)+Reference!P$17,0)</f>
        <v>909</v>
      </c>
      <c r="X1969" s="36">
        <f>ROUND((Reference!Q$16*List!$H1969)+Reference!Q$17,0)</f>
        <v>455</v>
      </c>
      <c r="Y1969" s="37"/>
      <c r="Z1969" s="4" t="str">
        <f t="shared" si="61"/>
        <v>EDGECOMBE, North Carolina</v>
      </c>
      <c r="AA1969" s="50" t="s">
        <v>5643</v>
      </c>
      <c r="AB1969" s="38" t="s">
        <v>54</v>
      </c>
      <c r="AC1969" s="43" t="s">
        <v>5554</v>
      </c>
      <c r="AD1969" s="45"/>
      <c r="AE1969">
        <f t="shared" si="62"/>
        <v>0.84589999999999999</v>
      </c>
    </row>
    <row r="1970" spans="1:31" x14ac:dyDescent="0.35">
      <c r="A1970" s="28" t="s">
        <v>5644</v>
      </c>
      <c r="B1970" s="48" t="s">
        <v>5645</v>
      </c>
      <c r="C1970" s="49">
        <v>49180</v>
      </c>
      <c r="D1970" s="30" t="s">
        <v>1800</v>
      </c>
      <c r="E1970" s="50" t="s">
        <v>1790</v>
      </c>
      <c r="F1970" s="54" t="s">
        <v>5554</v>
      </c>
      <c r="G1970" s="33" t="s">
        <v>53</v>
      </c>
      <c r="H1970" s="34">
        <v>0.93030000000000002</v>
      </c>
      <c r="I1970" s="35">
        <f>ROUND((Reference!B$16*List!$H1970)+Reference!B$17,0)</f>
        <v>1067</v>
      </c>
      <c r="J1970" s="35">
        <f>ROUND((Reference!C$16*List!$H1970)+Reference!C$17,0)</f>
        <v>1591</v>
      </c>
      <c r="K1970" s="35">
        <f>ROUND((Reference!D$16*List!$H1970)+Reference!D$17,0)</f>
        <v>1906</v>
      </c>
      <c r="L1970" s="35">
        <f>ROUND((Reference!E$16*List!$H1970)+Reference!E$17,0)</f>
        <v>2356</v>
      </c>
      <c r="M1970" s="35">
        <f>ROUND((Reference!F$16*List!$H1970)+Reference!F$17,0)</f>
        <v>2455</v>
      </c>
      <c r="N1970" s="35">
        <f>ROUND((Reference!G$16*List!$H1970)+Reference!G$17,0)</f>
        <v>2779</v>
      </c>
      <c r="O1970" s="35">
        <f>ROUND((Reference!H$16*List!$H1970)+Reference!H$17,0)</f>
        <v>2885</v>
      </c>
      <c r="P1970" s="35">
        <f>ROUND((Reference!I$16*List!$H1970)+Reference!I$17,0)</f>
        <v>2999</v>
      </c>
      <c r="Q1970" s="35">
        <f>ROUND((Reference!J$16*List!$H1970)+Reference!J$17,0)</f>
        <v>3472</v>
      </c>
      <c r="R1970" s="35">
        <f>ROUND((Reference!K$16*List!$H1970)+Reference!K$17,0)</f>
        <v>3582</v>
      </c>
      <c r="S1970" s="35">
        <f>ROUND((Reference!L$16*List!$H1970)+Reference!L$17,0)</f>
        <v>3865</v>
      </c>
      <c r="T1970" s="35">
        <f>ROUND((Reference!M$16*List!$H1970)+Reference!M$17,0)</f>
        <v>4616</v>
      </c>
      <c r="U1970" s="35">
        <f>ROUND((Reference!N$16*List!$H1970)+Reference!N$17,0)</f>
        <v>18624</v>
      </c>
      <c r="V1970" s="36">
        <f>ROUND((Reference!O$16*List!$H1970)+Reference!O$17,0)</f>
        <v>692</v>
      </c>
      <c r="W1970" s="36">
        <f>ROUND((Reference!P$16*List!$H1970)+Reference!P$17,0)</f>
        <v>976</v>
      </c>
      <c r="X1970" s="36">
        <f>ROUND((Reference!Q$16*List!$H1970)+Reference!Q$17,0)</f>
        <v>488</v>
      </c>
      <c r="Y1970" s="37"/>
      <c r="Z1970" s="4" t="str">
        <f t="shared" si="61"/>
        <v>FORSYTH, North Carolina</v>
      </c>
      <c r="AA1970" s="38" t="s">
        <v>1790</v>
      </c>
      <c r="AB1970" s="38" t="s">
        <v>54</v>
      </c>
      <c r="AC1970" s="32" t="s">
        <v>5554</v>
      </c>
      <c r="AD1970" s="39"/>
      <c r="AE1970">
        <f t="shared" si="62"/>
        <v>0.93030000000000002</v>
      </c>
    </row>
    <row r="1971" spans="1:31" x14ac:dyDescent="0.35">
      <c r="A1971" s="28" t="s">
        <v>5646</v>
      </c>
      <c r="B1971" s="48" t="s">
        <v>5647</v>
      </c>
      <c r="C1971" s="51">
        <v>39580</v>
      </c>
      <c r="D1971" s="30" t="s">
        <v>1450</v>
      </c>
      <c r="E1971" s="38" t="s">
        <v>176</v>
      </c>
      <c r="F1971" s="54" t="s">
        <v>5554</v>
      </c>
      <c r="G1971" s="33" t="s">
        <v>53</v>
      </c>
      <c r="H1971" s="34">
        <v>0.94450000000000001</v>
      </c>
      <c r="I1971" s="35">
        <f>ROUND((Reference!B$16*List!$H1971)+Reference!B$17,0)</f>
        <v>1079</v>
      </c>
      <c r="J1971" s="35">
        <f>ROUND((Reference!C$16*List!$H1971)+Reference!C$17,0)</f>
        <v>1609</v>
      </c>
      <c r="K1971" s="35">
        <f>ROUND((Reference!D$16*List!$H1971)+Reference!D$17,0)</f>
        <v>1928</v>
      </c>
      <c r="L1971" s="35">
        <f>ROUND((Reference!E$16*List!$H1971)+Reference!E$17,0)</f>
        <v>2383</v>
      </c>
      <c r="M1971" s="35">
        <f>ROUND((Reference!F$16*List!$H1971)+Reference!F$17,0)</f>
        <v>2483</v>
      </c>
      <c r="N1971" s="35">
        <f>ROUND((Reference!G$16*List!$H1971)+Reference!G$17,0)</f>
        <v>2811</v>
      </c>
      <c r="O1971" s="35">
        <f>ROUND((Reference!H$16*List!$H1971)+Reference!H$17,0)</f>
        <v>2918</v>
      </c>
      <c r="P1971" s="35">
        <f>ROUND((Reference!I$16*List!$H1971)+Reference!I$17,0)</f>
        <v>3033</v>
      </c>
      <c r="Q1971" s="35">
        <f>ROUND((Reference!J$16*List!$H1971)+Reference!J$17,0)</f>
        <v>3512</v>
      </c>
      <c r="R1971" s="35">
        <f>ROUND((Reference!K$16*List!$H1971)+Reference!K$17,0)</f>
        <v>3623</v>
      </c>
      <c r="S1971" s="35">
        <f>ROUND((Reference!L$16*List!$H1971)+Reference!L$17,0)</f>
        <v>3909</v>
      </c>
      <c r="T1971" s="35">
        <f>ROUND((Reference!M$16*List!$H1971)+Reference!M$17,0)</f>
        <v>4669</v>
      </c>
      <c r="U1971" s="35">
        <f>ROUND((Reference!N$16*List!$H1971)+Reference!N$17,0)</f>
        <v>18837</v>
      </c>
      <c r="V1971" s="36">
        <f>ROUND((Reference!O$16*List!$H1971)+Reference!O$17,0)</f>
        <v>700</v>
      </c>
      <c r="W1971" s="36">
        <f>ROUND((Reference!P$16*List!$H1971)+Reference!P$17,0)</f>
        <v>987</v>
      </c>
      <c r="X1971" s="36">
        <f>ROUND((Reference!Q$16*List!$H1971)+Reference!Q$17,0)</f>
        <v>493</v>
      </c>
      <c r="Y1971" s="37"/>
      <c r="Z1971" s="4" t="str">
        <f t="shared" si="61"/>
        <v>FRANKLIN, North Carolina</v>
      </c>
      <c r="AA1971" s="38" t="s">
        <v>176</v>
      </c>
      <c r="AB1971" s="38" t="s">
        <v>54</v>
      </c>
      <c r="AC1971" s="32" t="s">
        <v>5554</v>
      </c>
      <c r="AD1971" s="39"/>
      <c r="AE1971">
        <f t="shared" si="62"/>
        <v>0.94450000000000001</v>
      </c>
    </row>
    <row r="1972" spans="1:31" x14ac:dyDescent="0.35">
      <c r="A1972" s="28" t="s">
        <v>5648</v>
      </c>
      <c r="B1972" s="48" t="s">
        <v>5649</v>
      </c>
      <c r="C1972" s="51">
        <v>16740</v>
      </c>
      <c r="D1972" s="30" t="s">
        <v>532</v>
      </c>
      <c r="E1972" s="38" t="s">
        <v>5650</v>
      </c>
      <c r="F1972" s="54" t="s">
        <v>5554</v>
      </c>
      <c r="G1972" s="33" t="s">
        <v>53</v>
      </c>
      <c r="H1972" s="52">
        <v>0.94980000000000009</v>
      </c>
      <c r="I1972" s="35">
        <f>ROUND((Reference!B$16*List!$H1972)+Reference!B$17,0)</f>
        <v>1083</v>
      </c>
      <c r="J1972" s="35">
        <f>ROUND((Reference!C$16*List!$H1972)+Reference!C$17,0)</f>
        <v>1616</v>
      </c>
      <c r="K1972" s="35">
        <f>ROUND((Reference!D$16*List!$H1972)+Reference!D$17,0)</f>
        <v>1936</v>
      </c>
      <c r="L1972" s="35">
        <f>ROUND((Reference!E$16*List!$H1972)+Reference!E$17,0)</f>
        <v>2393</v>
      </c>
      <c r="M1972" s="35">
        <f>ROUND((Reference!F$16*List!$H1972)+Reference!F$17,0)</f>
        <v>2493</v>
      </c>
      <c r="N1972" s="35">
        <f>ROUND((Reference!G$16*List!$H1972)+Reference!G$17,0)</f>
        <v>2822</v>
      </c>
      <c r="O1972" s="35">
        <f>ROUND((Reference!H$16*List!$H1972)+Reference!H$17,0)</f>
        <v>2930</v>
      </c>
      <c r="P1972" s="35">
        <f>ROUND((Reference!I$16*List!$H1972)+Reference!I$17,0)</f>
        <v>3046</v>
      </c>
      <c r="Q1972" s="35">
        <f>ROUND((Reference!J$16*List!$H1972)+Reference!J$17,0)</f>
        <v>3526</v>
      </c>
      <c r="R1972" s="35">
        <f>ROUND((Reference!K$16*List!$H1972)+Reference!K$17,0)</f>
        <v>3638</v>
      </c>
      <c r="S1972" s="35">
        <f>ROUND((Reference!L$16*List!$H1972)+Reference!L$17,0)</f>
        <v>3925</v>
      </c>
      <c r="T1972" s="35">
        <f>ROUND((Reference!M$16*List!$H1972)+Reference!M$17,0)</f>
        <v>4688</v>
      </c>
      <c r="U1972" s="35">
        <f>ROUND((Reference!N$16*List!$H1972)+Reference!N$17,0)</f>
        <v>18916</v>
      </c>
      <c r="V1972" s="36">
        <f>ROUND((Reference!O$16*List!$H1972)+Reference!O$17,0)</f>
        <v>703</v>
      </c>
      <c r="W1972" s="36">
        <f>ROUND((Reference!P$16*List!$H1972)+Reference!P$17,0)</f>
        <v>991</v>
      </c>
      <c r="X1972" s="36">
        <f>ROUND((Reference!Q$16*List!$H1972)+Reference!Q$17,0)</f>
        <v>495</v>
      </c>
      <c r="Y1972" s="37"/>
      <c r="Z1972" s="4" t="str">
        <f t="shared" si="61"/>
        <v>GASTON, North Carolina</v>
      </c>
      <c r="AA1972" s="50" t="s">
        <v>5650</v>
      </c>
      <c r="AB1972" s="38" t="s">
        <v>54</v>
      </c>
      <c r="AC1972" s="43" t="s">
        <v>5554</v>
      </c>
      <c r="AD1972" s="45"/>
      <c r="AE1972">
        <f t="shared" si="62"/>
        <v>0.94980000000000009</v>
      </c>
    </row>
    <row r="1973" spans="1:31" x14ac:dyDescent="0.35">
      <c r="A1973" s="28" t="s">
        <v>5651</v>
      </c>
      <c r="B1973" s="48" t="s">
        <v>5652</v>
      </c>
      <c r="C1973" s="51">
        <v>47260</v>
      </c>
      <c r="D1973" s="30" t="s">
        <v>5594</v>
      </c>
      <c r="E1973" s="38" t="s">
        <v>5653</v>
      </c>
      <c r="F1973" s="54" t="s">
        <v>5554</v>
      </c>
      <c r="G1973" s="33" t="s">
        <v>53</v>
      </c>
      <c r="H1973" s="34">
        <v>0.89660000000000006</v>
      </c>
      <c r="I1973" s="35">
        <f>ROUND((Reference!B$16*List!$H1973)+Reference!B$17,0)</f>
        <v>1038</v>
      </c>
      <c r="J1973" s="35">
        <f>ROUND((Reference!C$16*List!$H1973)+Reference!C$17,0)</f>
        <v>1548</v>
      </c>
      <c r="K1973" s="35">
        <f>ROUND((Reference!D$16*List!$H1973)+Reference!D$17,0)</f>
        <v>1854</v>
      </c>
      <c r="L1973" s="35">
        <f>ROUND((Reference!E$16*List!$H1973)+Reference!E$17,0)</f>
        <v>2292</v>
      </c>
      <c r="M1973" s="35">
        <f>ROUND((Reference!F$16*List!$H1973)+Reference!F$17,0)</f>
        <v>2388</v>
      </c>
      <c r="N1973" s="35">
        <f>ROUND((Reference!G$16*List!$H1973)+Reference!G$17,0)</f>
        <v>2704</v>
      </c>
      <c r="O1973" s="35">
        <f>ROUND((Reference!H$16*List!$H1973)+Reference!H$17,0)</f>
        <v>2807</v>
      </c>
      <c r="P1973" s="35">
        <f>ROUND((Reference!I$16*List!$H1973)+Reference!I$17,0)</f>
        <v>2917</v>
      </c>
      <c r="Q1973" s="35">
        <f>ROUND((Reference!J$16*List!$H1973)+Reference!J$17,0)</f>
        <v>3378</v>
      </c>
      <c r="R1973" s="35">
        <f>ROUND((Reference!K$16*List!$H1973)+Reference!K$17,0)</f>
        <v>3485</v>
      </c>
      <c r="S1973" s="35">
        <f>ROUND((Reference!L$16*List!$H1973)+Reference!L$17,0)</f>
        <v>3760</v>
      </c>
      <c r="T1973" s="35">
        <f>ROUND((Reference!M$16*List!$H1973)+Reference!M$17,0)</f>
        <v>4491</v>
      </c>
      <c r="U1973" s="35">
        <f>ROUND((Reference!N$16*List!$H1973)+Reference!N$17,0)</f>
        <v>18120</v>
      </c>
      <c r="V1973" s="36">
        <f>ROUND((Reference!O$16*List!$H1973)+Reference!O$17,0)</f>
        <v>674</v>
      </c>
      <c r="W1973" s="36">
        <f>ROUND((Reference!P$16*List!$H1973)+Reference!P$17,0)</f>
        <v>949</v>
      </c>
      <c r="X1973" s="36">
        <f>ROUND((Reference!Q$16*List!$H1973)+Reference!Q$17,0)</f>
        <v>475</v>
      </c>
      <c r="Y1973" s="37"/>
      <c r="Z1973" s="4" t="str">
        <f t="shared" si="61"/>
        <v>GATES, North Carolina</v>
      </c>
      <c r="AA1973" s="38" t="s">
        <v>5653</v>
      </c>
      <c r="AB1973" s="38" t="s">
        <v>54</v>
      </c>
      <c r="AC1973" s="32" t="s">
        <v>5554</v>
      </c>
      <c r="AD1973" s="39"/>
      <c r="AE1973">
        <f t="shared" si="62"/>
        <v>0.89660000000000006</v>
      </c>
    </row>
    <row r="1974" spans="1:31" x14ac:dyDescent="0.35">
      <c r="A1974" s="28" t="s">
        <v>5654</v>
      </c>
      <c r="B1974" s="48" t="s">
        <v>5655</v>
      </c>
      <c r="C1974" s="49">
        <v>99934</v>
      </c>
      <c r="D1974" s="30" t="s">
        <v>191</v>
      </c>
      <c r="E1974" s="50" t="s">
        <v>447</v>
      </c>
      <c r="F1974" s="55" t="s">
        <v>5554</v>
      </c>
      <c r="G1974" s="33" t="s">
        <v>64</v>
      </c>
      <c r="H1974" s="52">
        <v>0.80620000000000003</v>
      </c>
      <c r="I1974" s="35">
        <f>ROUND((Reference!B$16*List!$H1974)+Reference!B$17,0)</f>
        <v>960</v>
      </c>
      <c r="J1974" s="35">
        <f>ROUND((Reference!C$16*List!$H1974)+Reference!C$17,0)</f>
        <v>1432</v>
      </c>
      <c r="K1974" s="35">
        <f>ROUND((Reference!D$16*List!$H1974)+Reference!D$17,0)</f>
        <v>1716</v>
      </c>
      <c r="L1974" s="35">
        <f>ROUND((Reference!E$16*List!$H1974)+Reference!E$17,0)</f>
        <v>2121</v>
      </c>
      <c r="M1974" s="35">
        <f>ROUND((Reference!F$16*List!$H1974)+Reference!F$17,0)</f>
        <v>2210</v>
      </c>
      <c r="N1974" s="35">
        <f>ROUND((Reference!G$16*List!$H1974)+Reference!G$17,0)</f>
        <v>2502</v>
      </c>
      <c r="O1974" s="35">
        <f>ROUND((Reference!H$16*List!$H1974)+Reference!H$17,0)</f>
        <v>2597</v>
      </c>
      <c r="P1974" s="35">
        <f>ROUND((Reference!I$16*List!$H1974)+Reference!I$17,0)</f>
        <v>2700</v>
      </c>
      <c r="Q1974" s="35">
        <f>ROUND((Reference!J$16*List!$H1974)+Reference!J$17,0)</f>
        <v>3126</v>
      </c>
      <c r="R1974" s="35">
        <f>ROUND((Reference!K$16*List!$H1974)+Reference!K$17,0)</f>
        <v>3225</v>
      </c>
      <c r="S1974" s="35">
        <f>ROUND((Reference!L$16*List!$H1974)+Reference!L$17,0)</f>
        <v>3479</v>
      </c>
      <c r="T1974" s="35">
        <f>ROUND((Reference!M$16*List!$H1974)+Reference!M$17,0)</f>
        <v>4156</v>
      </c>
      <c r="U1974" s="35">
        <f>ROUND((Reference!N$16*List!$H1974)+Reference!N$17,0)</f>
        <v>16767</v>
      </c>
      <c r="V1974" s="36">
        <f>ROUND((Reference!O$16*List!$H1974)+Reference!O$17,0)</f>
        <v>623</v>
      </c>
      <c r="W1974" s="36">
        <f>ROUND((Reference!P$16*List!$H1974)+Reference!P$17,0)</f>
        <v>878</v>
      </c>
      <c r="X1974" s="36">
        <f>ROUND((Reference!Q$16*List!$H1974)+Reference!Q$17,0)</f>
        <v>439</v>
      </c>
      <c r="Y1974" s="37"/>
      <c r="Z1974" s="4" t="str">
        <f t="shared" si="61"/>
        <v>GRAHAM, North Carolina</v>
      </c>
      <c r="AA1974" s="50" t="s">
        <v>447</v>
      </c>
      <c r="AB1974" s="38" t="s">
        <v>54</v>
      </c>
      <c r="AC1974" s="43" t="s">
        <v>5554</v>
      </c>
      <c r="AD1974" s="45"/>
      <c r="AE1974">
        <f t="shared" si="62"/>
        <v>0.80620000000000003</v>
      </c>
    </row>
    <row r="1975" spans="1:31" x14ac:dyDescent="0.35">
      <c r="A1975" s="28" t="s">
        <v>5656</v>
      </c>
      <c r="B1975" s="48" t="s">
        <v>5657</v>
      </c>
      <c r="C1975" s="51">
        <v>20500</v>
      </c>
      <c r="D1975" s="30" t="s">
        <v>676</v>
      </c>
      <c r="E1975" s="38" t="s">
        <v>5658</v>
      </c>
      <c r="F1975" s="55" t="s">
        <v>5554</v>
      </c>
      <c r="G1975" s="33" t="s">
        <v>53</v>
      </c>
      <c r="H1975" s="34">
        <v>0.9830000000000001</v>
      </c>
      <c r="I1975" s="35">
        <f>ROUND((Reference!B$16*List!$H1975)+Reference!B$17,0)</f>
        <v>1112</v>
      </c>
      <c r="J1975" s="35">
        <f>ROUND((Reference!C$16*List!$H1975)+Reference!C$17,0)</f>
        <v>1658</v>
      </c>
      <c r="K1975" s="35">
        <f>ROUND((Reference!D$16*List!$H1975)+Reference!D$17,0)</f>
        <v>1987</v>
      </c>
      <c r="L1975" s="35">
        <f>ROUND((Reference!E$16*List!$H1975)+Reference!E$17,0)</f>
        <v>2456</v>
      </c>
      <c r="M1975" s="35">
        <f>ROUND((Reference!F$16*List!$H1975)+Reference!F$17,0)</f>
        <v>2559</v>
      </c>
      <c r="N1975" s="35">
        <f>ROUND((Reference!G$16*List!$H1975)+Reference!G$17,0)</f>
        <v>2897</v>
      </c>
      <c r="O1975" s="35">
        <f>ROUND((Reference!H$16*List!$H1975)+Reference!H$17,0)</f>
        <v>3007</v>
      </c>
      <c r="P1975" s="35">
        <f>ROUND((Reference!I$16*List!$H1975)+Reference!I$17,0)</f>
        <v>3126</v>
      </c>
      <c r="Q1975" s="35">
        <f>ROUND((Reference!J$16*List!$H1975)+Reference!J$17,0)</f>
        <v>3619</v>
      </c>
      <c r="R1975" s="35">
        <f>ROUND((Reference!K$16*List!$H1975)+Reference!K$17,0)</f>
        <v>3734</v>
      </c>
      <c r="S1975" s="35">
        <f>ROUND((Reference!L$16*List!$H1975)+Reference!L$17,0)</f>
        <v>4029</v>
      </c>
      <c r="T1975" s="35">
        <f>ROUND((Reference!M$16*List!$H1975)+Reference!M$17,0)</f>
        <v>4811</v>
      </c>
      <c r="U1975" s="35">
        <f>ROUND((Reference!N$16*List!$H1975)+Reference!N$17,0)</f>
        <v>19413</v>
      </c>
      <c r="V1975" s="36">
        <f>ROUND((Reference!O$16*List!$H1975)+Reference!O$17,0)</f>
        <v>722</v>
      </c>
      <c r="W1975" s="36">
        <f>ROUND((Reference!P$16*List!$H1975)+Reference!P$17,0)</f>
        <v>1017</v>
      </c>
      <c r="X1975" s="36">
        <f>ROUND((Reference!Q$16*List!$H1975)+Reference!Q$17,0)</f>
        <v>508</v>
      </c>
      <c r="Y1975" s="37"/>
      <c r="Z1975" s="4" t="str">
        <f t="shared" si="61"/>
        <v>GRANVILLE, North Carolina</v>
      </c>
      <c r="AA1975" s="38" t="s">
        <v>5658</v>
      </c>
      <c r="AB1975" s="38" t="s">
        <v>54</v>
      </c>
      <c r="AC1975" s="32" t="s">
        <v>5554</v>
      </c>
      <c r="AD1975" s="39"/>
      <c r="AE1975">
        <f t="shared" si="62"/>
        <v>0.9830000000000001</v>
      </c>
    </row>
    <row r="1976" spans="1:31" x14ac:dyDescent="0.35">
      <c r="A1976" s="28" t="s">
        <v>5659</v>
      </c>
      <c r="B1976" s="48" t="s">
        <v>5660</v>
      </c>
      <c r="C1976" s="49">
        <v>99934</v>
      </c>
      <c r="D1976" s="30" t="s">
        <v>191</v>
      </c>
      <c r="E1976" s="50" t="s">
        <v>186</v>
      </c>
      <c r="F1976" s="55" t="s">
        <v>5554</v>
      </c>
      <c r="G1976" s="33" t="s">
        <v>64</v>
      </c>
      <c r="H1976" s="52">
        <v>0.80620000000000003</v>
      </c>
      <c r="I1976" s="35">
        <f>ROUND((Reference!B$16*List!$H1976)+Reference!B$17,0)</f>
        <v>960</v>
      </c>
      <c r="J1976" s="35">
        <f>ROUND((Reference!C$16*List!$H1976)+Reference!C$17,0)</f>
        <v>1432</v>
      </c>
      <c r="K1976" s="35">
        <f>ROUND((Reference!D$16*List!$H1976)+Reference!D$17,0)</f>
        <v>1716</v>
      </c>
      <c r="L1976" s="35">
        <f>ROUND((Reference!E$16*List!$H1976)+Reference!E$17,0)</f>
        <v>2121</v>
      </c>
      <c r="M1976" s="35">
        <f>ROUND((Reference!F$16*List!$H1976)+Reference!F$17,0)</f>
        <v>2210</v>
      </c>
      <c r="N1976" s="35">
        <f>ROUND((Reference!G$16*List!$H1976)+Reference!G$17,0)</f>
        <v>2502</v>
      </c>
      <c r="O1976" s="35">
        <f>ROUND((Reference!H$16*List!$H1976)+Reference!H$17,0)</f>
        <v>2597</v>
      </c>
      <c r="P1976" s="35">
        <f>ROUND((Reference!I$16*List!$H1976)+Reference!I$17,0)</f>
        <v>2700</v>
      </c>
      <c r="Q1976" s="35">
        <f>ROUND((Reference!J$16*List!$H1976)+Reference!J$17,0)</f>
        <v>3126</v>
      </c>
      <c r="R1976" s="35">
        <f>ROUND((Reference!K$16*List!$H1976)+Reference!K$17,0)</f>
        <v>3225</v>
      </c>
      <c r="S1976" s="35">
        <f>ROUND((Reference!L$16*List!$H1976)+Reference!L$17,0)</f>
        <v>3479</v>
      </c>
      <c r="T1976" s="35">
        <f>ROUND((Reference!M$16*List!$H1976)+Reference!M$17,0)</f>
        <v>4156</v>
      </c>
      <c r="U1976" s="35">
        <f>ROUND((Reference!N$16*List!$H1976)+Reference!N$17,0)</f>
        <v>16767</v>
      </c>
      <c r="V1976" s="36">
        <f>ROUND((Reference!O$16*List!$H1976)+Reference!O$17,0)</f>
        <v>623</v>
      </c>
      <c r="W1976" s="36">
        <f>ROUND((Reference!P$16*List!$H1976)+Reference!P$17,0)</f>
        <v>878</v>
      </c>
      <c r="X1976" s="36">
        <f>ROUND((Reference!Q$16*List!$H1976)+Reference!Q$17,0)</f>
        <v>439</v>
      </c>
      <c r="Y1976" s="37"/>
      <c r="Z1976" s="4" t="str">
        <f t="shared" si="61"/>
        <v>GREENE, North Carolina</v>
      </c>
      <c r="AA1976" s="50" t="s">
        <v>186</v>
      </c>
      <c r="AB1976" s="38" t="s">
        <v>54</v>
      </c>
      <c r="AC1976" s="43" t="s">
        <v>5554</v>
      </c>
      <c r="AD1976" s="45"/>
      <c r="AE1976">
        <f t="shared" si="62"/>
        <v>0.80620000000000003</v>
      </c>
    </row>
    <row r="1977" spans="1:31" x14ac:dyDescent="0.35">
      <c r="A1977" s="28" t="s">
        <v>5661</v>
      </c>
      <c r="B1977" s="48" t="s">
        <v>5662</v>
      </c>
      <c r="C1977" s="51">
        <v>24660</v>
      </c>
      <c r="D1977" s="30" t="s">
        <v>846</v>
      </c>
      <c r="E1977" s="38" t="s">
        <v>5663</v>
      </c>
      <c r="F1977" s="54" t="s">
        <v>5554</v>
      </c>
      <c r="G1977" s="33" t="s">
        <v>53</v>
      </c>
      <c r="H1977" s="34">
        <v>0.90429999999999999</v>
      </c>
      <c r="I1977" s="35">
        <f>ROUND((Reference!B$16*List!$H1977)+Reference!B$17,0)</f>
        <v>1044</v>
      </c>
      <c r="J1977" s="35">
        <f>ROUND((Reference!C$16*List!$H1977)+Reference!C$17,0)</f>
        <v>1557</v>
      </c>
      <c r="K1977" s="35">
        <f>ROUND((Reference!D$16*List!$H1977)+Reference!D$17,0)</f>
        <v>1866</v>
      </c>
      <c r="L1977" s="35">
        <f>ROUND((Reference!E$16*List!$H1977)+Reference!E$17,0)</f>
        <v>2307</v>
      </c>
      <c r="M1977" s="35">
        <f>ROUND((Reference!F$16*List!$H1977)+Reference!F$17,0)</f>
        <v>2403</v>
      </c>
      <c r="N1977" s="35">
        <f>ROUND((Reference!G$16*List!$H1977)+Reference!G$17,0)</f>
        <v>2721</v>
      </c>
      <c r="O1977" s="35">
        <f>ROUND((Reference!H$16*List!$H1977)+Reference!H$17,0)</f>
        <v>2825</v>
      </c>
      <c r="P1977" s="35">
        <f>ROUND((Reference!I$16*List!$H1977)+Reference!I$17,0)</f>
        <v>2936</v>
      </c>
      <c r="Q1977" s="35">
        <f>ROUND((Reference!J$16*List!$H1977)+Reference!J$17,0)</f>
        <v>3399</v>
      </c>
      <c r="R1977" s="35">
        <f>ROUND((Reference!K$16*List!$H1977)+Reference!K$17,0)</f>
        <v>3507</v>
      </c>
      <c r="S1977" s="35">
        <f>ROUND((Reference!L$16*List!$H1977)+Reference!L$17,0)</f>
        <v>3784</v>
      </c>
      <c r="T1977" s="35">
        <f>ROUND((Reference!M$16*List!$H1977)+Reference!M$17,0)</f>
        <v>4519</v>
      </c>
      <c r="U1977" s="35">
        <f>ROUND((Reference!N$16*List!$H1977)+Reference!N$17,0)</f>
        <v>18235</v>
      </c>
      <c r="V1977" s="36">
        <f>ROUND((Reference!O$16*List!$H1977)+Reference!O$17,0)</f>
        <v>678</v>
      </c>
      <c r="W1977" s="36">
        <f>ROUND((Reference!P$16*List!$H1977)+Reference!P$17,0)</f>
        <v>955</v>
      </c>
      <c r="X1977" s="36">
        <f>ROUND((Reference!Q$16*List!$H1977)+Reference!Q$17,0)</f>
        <v>478</v>
      </c>
      <c r="Y1977" s="37"/>
      <c r="Z1977" s="4" t="str">
        <f t="shared" si="61"/>
        <v>GUILFORD, North Carolina</v>
      </c>
      <c r="AA1977" s="38" t="s">
        <v>5663</v>
      </c>
      <c r="AB1977" s="38" t="s">
        <v>54</v>
      </c>
      <c r="AC1977" s="32" t="s">
        <v>5554</v>
      </c>
      <c r="AD1977" s="39"/>
      <c r="AE1977">
        <f t="shared" si="62"/>
        <v>0.90429999999999999</v>
      </c>
    </row>
    <row r="1978" spans="1:31" x14ac:dyDescent="0.35">
      <c r="A1978" s="28" t="s">
        <v>5664</v>
      </c>
      <c r="B1978" s="48" t="s">
        <v>5665</v>
      </c>
      <c r="C1978" s="51">
        <v>99934</v>
      </c>
      <c r="D1978" s="30" t="s">
        <v>191</v>
      </c>
      <c r="E1978" s="38" t="s">
        <v>5666</v>
      </c>
      <c r="F1978" s="55" t="s">
        <v>5554</v>
      </c>
      <c r="G1978" s="33" t="s">
        <v>64</v>
      </c>
      <c r="H1978" s="34">
        <v>0.80620000000000003</v>
      </c>
      <c r="I1978" s="35">
        <f>ROUND((Reference!B$16*List!$H1978)+Reference!B$17,0)</f>
        <v>960</v>
      </c>
      <c r="J1978" s="35">
        <f>ROUND((Reference!C$16*List!$H1978)+Reference!C$17,0)</f>
        <v>1432</v>
      </c>
      <c r="K1978" s="35">
        <f>ROUND((Reference!D$16*List!$H1978)+Reference!D$17,0)</f>
        <v>1716</v>
      </c>
      <c r="L1978" s="35">
        <f>ROUND((Reference!E$16*List!$H1978)+Reference!E$17,0)</f>
        <v>2121</v>
      </c>
      <c r="M1978" s="35">
        <f>ROUND((Reference!F$16*List!$H1978)+Reference!F$17,0)</f>
        <v>2210</v>
      </c>
      <c r="N1978" s="35">
        <f>ROUND((Reference!G$16*List!$H1978)+Reference!G$17,0)</f>
        <v>2502</v>
      </c>
      <c r="O1978" s="35">
        <f>ROUND((Reference!H$16*List!$H1978)+Reference!H$17,0)</f>
        <v>2597</v>
      </c>
      <c r="P1978" s="35">
        <f>ROUND((Reference!I$16*List!$H1978)+Reference!I$17,0)</f>
        <v>2700</v>
      </c>
      <c r="Q1978" s="35">
        <f>ROUND((Reference!J$16*List!$H1978)+Reference!J$17,0)</f>
        <v>3126</v>
      </c>
      <c r="R1978" s="35">
        <f>ROUND((Reference!K$16*List!$H1978)+Reference!K$17,0)</f>
        <v>3225</v>
      </c>
      <c r="S1978" s="35">
        <f>ROUND((Reference!L$16*List!$H1978)+Reference!L$17,0)</f>
        <v>3479</v>
      </c>
      <c r="T1978" s="35">
        <f>ROUND((Reference!M$16*List!$H1978)+Reference!M$17,0)</f>
        <v>4156</v>
      </c>
      <c r="U1978" s="35">
        <f>ROUND((Reference!N$16*List!$H1978)+Reference!N$17,0)</f>
        <v>16767</v>
      </c>
      <c r="V1978" s="36">
        <f>ROUND((Reference!O$16*List!$H1978)+Reference!O$17,0)</f>
        <v>623</v>
      </c>
      <c r="W1978" s="36">
        <f>ROUND((Reference!P$16*List!$H1978)+Reference!P$17,0)</f>
        <v>878</v>
      </c>
      <c r="X1978" s="36">
        <f>ROUND((Reference!Q$16*List!$H1978)+Reference!Q$17,0)</f>
        <v>439</v>
      </c>
      <c r="Y1978" s="37"/>
      <c r="Z1978" s="4" t="str">
        <f t="shared" si="61"/>
        <v>HALIFAX, North Carolina</v>
      </c>
      <c r="AA1978" s="38" t="s">
        <v>5666</v>
      </c>
      <c r="AB1978" s="38" t="s">
        <v>54</v>
      </c>
      <c r="AC1978" s="32" t="s">
        <v>5554</v>
      </c>
      <c r="AD1978" s="39"/>
      <c r="AE1978">
        <f t="shared" si="62"/>
        <v>0.80620000000000003</v>
      </c>
    </row>
    <row r="1979" spans="1:31" x14ac:dyDescent="0.35">
      <c r="A1979" s="28" t="s">
        <v>5667</v>
      </c>
      <c r="B1979" s="48" t="s">
        <v>5668</v>
      </c>
      <c r="C1979" s="49">
        <v>22180</v>
      </c>
      <c r="D1979" s="30" t="s">
        <v>733</v>
      </c>
      <c r="E1979" s="50" t="s">
        <v>5669</v>
      </c>
      <c r="F1979" s="55" t="s">
        <v>5554</v>
      </c>
      <c r="G1979" s="33" t="s">
        <v>53</v>
      </c>
      <c r="H1979" s="52">
        <v>0.81659999999999999</v>
      </c>
      <c r="I1979" s="35">
        <f>ROUND((Reference!B$16*List!$H1979)+Reference!B$17,0)</f>
        <v>969</v>
      </c>
      <c r="J1979" s="35">
        <f>ROUND((Reference!C$16*List!$H1979)+Reference!C$17,0)</f>
        <v>1445</v>
      </c>
      <c r="K1979" s="35">
        <f>ROUND((Reference!D$16*List!$H1979)+Reference!D$17,0)</f>
        <v>1732</v>
      </c>
      <c r="L1979" s="35">
        <f>ROUND((Reference!E$16*List!$H1979)+Reference!E$17,0)</f>
        <v>2141</v>
      </c>
      <c r="M1979" s="35">
        <f>ROUND((Reference!F$16*List!$H1979)+Reference!F$17,0)</f>
        <v>2230</v>
      </c>
      <c r="N1979" s="35">
        <f>ROUND((Reference!G$16*List!$H1979)+Reference!G$17,0)</f>
        <v>2525</v>
      </c>
      <c r="O1979" s="35">
        <f>ROUND((Reference!H$16*List!$H1979)+Reference!H$17,0)</f>
        <v>2621</v>
      </c>
      <c r="P1979" s="35">
        <f>ROUND((Reference!I$16*List!$H1979)+Reference!I$17,0)</f>
        <v>2725</v>
      </c>
      <c r="Q1979" s="35">
        <f>ROUND((Reference!J$16*List!$H1979)+Reference!J$17,0)</f>
        <v>3155</v>
      </c>
      <c r="R1979" s="35">
        <f>ROUND((Reference!K$16*List!$H1979)+Reference!K$17,0)</f>
        <v>3255</v>
      </c>
      <c r="S1979" s="35">
        <f>ROUND((Reference!L$16*List!$H1979)+Reference!L$17,0)</f>
        <v>3512</v>
      </c>
      <c r="T1979" s="35">
        <f>ROUND((Reference!M$16*List!$H1979)+Reference!M$17,0)</f>
        <v>4194</v>
      </c>
      <c r="U1979" s="35">
        <f>ROUND((Reference!N$16*List!$H1979)+Reference!N$17,0)</f>
        <v>16922</v>
      </c>
      <c r="V1979" s="36">
        <f>ROUND((Reference!O$16*List!$H1979)+Reference!O$17,0)</f>
        <v>629</v>
      </c>
      <c r="W1979" s="36">
        <f>ROUND((Reference!P$16*List!$H1979)+Reference!P$17,0)</f>
        <v>886</v>
      </c>
      <c r="X1979" s="36">
        <f>ROUND((Reference!Q$16*List!$H1979)+Reference!Q$17,0)</f>
        <v>443</v>
      </c>
      <c r="Y1979" s="37"/>
      <c r="Z1979" s="4" t="str">
        <f t="shared" si="61"/>
        <v>HARNETT, North Carolina</v>
      </c>
      <c r="AA1979" s="50" t="s">
        <v>5669</v>
      </c>
      <c r="AB1979" s="38" t="s">
        <v>54</v>
      </c>
      <c r="AC1979" s="43" t="s">
        <v>5554</v>
      </c>
      <c r="AD1979" s="45"/>
      <c r="AE1979">
        <f t="shared" si="62"/>
        <v>0.81659999999999999</v>
      </c>
    </row>
    <row r="1980" spans="1:31" x14ac:dyDescent="0.35">
      <c r="A1980" s="28" t="s">
        <v>5670</v>
      </c>
      <c r="B1980" s="48" t="s">
        <v>5671</v>
      </c>
      <c r="C1980" s="51">
        <v>11700</v>
      </c>
      <c r="D1980" s="30" t="s">
        <v>347</v>
      </c>
      <c r="E1980" s="38" t="s">
        <v>5672</v>
      </c>
      <c r="F1980" s="54" t="s">
        <v>5554</v>
      </c>
      <c r="G1980" s="33" t="s">
        <v>53</v>
      </c>
      <c r="H1980" s="52">
        <v>0.85050000000000003</v>
      </c>
      <c r="I1980" s="35">
        <f>ROUND((Reference!B$16*List!$H1980)+Reference!B$17,0)</f>
        <v>998</v>
      </c>
      <c r="J1980" s="35">
        <f>ROUND((Reference!C$16*List!$H1980)+Reference!C$17,0)</f>
        <v>1489</v>
      </c>
      <c r="K1980" s="35">
        <f>ROUND((Reference!D$16*List!$H1980)+Reference!D$17,0)</f>
        <v>1784</v>
      </c>
      <c r="L1980" s="35">
        <f>ROUND((Reference!E$16*List!$H1980)+Reference!E$17,0)</f>
        <v>2205</v>
      </c>
      <c r="M1980" s="35">
        <f>ROUND((Reference!F$16*List!$H1980)+Reference!F$17,0)</f>
        <v>2297</v>
      </c>
      <c r="N1980" s="35">
        <f>ROUND((Reference!G$16*List!$H1980)+Reference!G$17,0)</f>
        <v>2601</v>
      </c>
      <c r="O1980" s="35">
        <f>ROUND((Reference!H$16*List!$H1980)+Reference!H$17,0)</f>
        <v>2700</v>
      </c>
      <c r="P1980" s="35">
        <f>ROUND((Reference!I$16*List!$H1980)+Reference!I$17,0)</f>
        <v>2806</v>
      </c>
      <c r="Q1980" s="35">
        <f>ROUND((Reference!J$16*List!$H1980)+Reference!J$17,0)</f>
        <v>3249</v>
      </c>
      <c r="R1980" s="35">
        <f>ROUND((Reference!K$16*List!$H1980)+Reference!K$17,0)</f>
        <v>3352</v>
      </c>
      <c r="S1980" s="35">
        <f>ROUND((Reference!L$16*List!$H1980)+Reference!L$17,0)</f>
        <v>3617</v>
      </c>
      <c r="T1980" s="35">
        <f>ROUND((Reference!M$16*List!$H1980)+Reference!M$17,0)</f>
        <v>4320</v>
      </c>
      <c r="U1980" s="35">
        <f>ROUND((Reference!N$16*List!$H1980)+Reference!N$17,0)</f>
        <v>17430</v>
      </c>
      <c r="V1980" s="36">
        <f>ROUND((Reference!O$16*List!$H1980)+Reference!O$17,0)</f>
        <v>648</v>
      </c>
      <c r="W1980" s="36">
        <f>ROUND((Reference!P$16*List!$H1980)+Reference!P$17,0)</f>
        <v>913</v>
      </c>
      <c r="X1980" s="36">
        <f>ROUND((Reference!Q$16*List!$H1980)+Reference!Q$17,0)</f>
        <v>457</v>
      </c>
      <c r="Y1980" s="37"/>
      <c r="Z1980" s="4" t="str">
        <f t="shared" si="61"/>
        <v>HAYWOOD, North Carolina</v>
      </c>
      <c r="AA1980" s="50" t="s">
        <v>5672</v>
      </c>
      <c r="AB1980" s="38" t="s">
        <v>54</v>
      </c>
      <c r="AC1980" s="43" t="s">
        <v>5554</v>
      </c>
      <c r="AD1980" s="45"/>
      <c r="AE1980">
        <f t="shared" si="62"/>
        <v>0.85050000000000003</v>
      </c>
    </row>
    <row r="1981" spans="1:31" x14ac:dyDescent="0.35">
      <c r="A1981" s="28" t="s">
        <v>5673</v>
      </c>
      <c r="B1981" s="48" t="s">
        <v>5674</v>
      </c>
      <c r="C1981" s="49">
        <v>11700</v>
      </c>
      <c r="D1981" s="30" t="s">
        <v>347</v>
      </c>
      <c r="E1981" s="50" t="s">
        <v>2299</v>
      </c>
      <c r="F1981" s="54" t="s">
        <v>5554</v>
      </c>
      <c r="G1981" s="33" t="s">
        <v>53</v>
      </c>
      <c r="H1981" s="34">
        <v>0.85050000000000003</v>
      </c>
      <c r="I1981" s="35">
        <f>ROUND((Reference!B$16*List!$H1981)+Reference!B$17,0)</f>
        <v>998</v>
      </c>
      <c r="J1981" s="35">
        <f>ROUND((Reference!C$16*List!$H1981)+Reference!C$17,0)</f>
        <v>1489</v>
      </c>
      <c r="K1981" s="35">
        <f>ROUND((Reference!D$16*List!$H1981)+Reference!D$17,0)</f>
        <v>1784</v>
      </c>
      <c r="L1981" s="35">
        <f>ROUND((Reference!E$16*List!$H1981)+Reference!E$17,0)</f>
        <v>2205</v>
      </c>
      <c r="M1981" s="35">
        <f>ROUND((Reference!F$16*List!$H1981)+Reference!F$17,0)</f>
        <v>2297</v>
      </c>
      <c r="N1981" s="35">
        <f>ROUND((Reference!G$16*List!$H1981)+Reference!G$17,0)</f>
        <v>2601</v>
      </c>
      <c r="O1981" s="35">
        <f>ROUND((Reference!H$16*List!$H1981)+Reference!H$17,0)</f>
        <v>2700</v>
      </c>
      <c r="P1981" s="35">
        <f>ROUND((Reference!I$16*List!$H1981)+Reference!I$17,0)</f>
        <v>2806</v>
      </c>
      <c r="Q1981" s="35">
        <f>ROUND((Reference!J$16*List!$H1981)+Reference!J$17,0)</f>
        <v>3249</v>
      </c>
      <c r="R1981" s="35">
        <f>ROUND((Reference!K$16*List!$H1981)+Reference!K$17,0)</f>
        <v>3352</v>
      </c>
      <c r="S1981" s="35">
        <f>ROUND((Reference!L$16*List!$H1981)+Reference!L$17,0)</f>
        <v>3617</v>
      </c>
      <c r="T1981" s="35">
        <f>ROUND((Reference!M$16*List!$H1981)+Reference!M$17,0)</f>
        <v>4320</v>
      </c>
      <c r="U1981" s="35">
        <f>ROUND((Reference!N$16*List!$H1981)+Reference!N$17,0)</f>
        <v>17430</v>
      </c>
      <c r="V1981" s="36">
        <f>ROUND((Reference!O$16*List!$H1981)+Reference!O$17,0)</f>
        <v>648</v>
      </c>
      <c r="W1981" s="36">
        <f>ROUND((Reference!P$16*List!$H1981)+Reference!P$17,0)</f>
        <v>913</v>
      </c>
      <c r="X1981" s="36">
        <f>ROUND((Reference!Q$16*List!$H1981)+Reference!Q$17,0)</f>
        <v>457</v>
      </c>
      <c r="Y1981" s="37"/>
      <c r="Z1981" s="4" t="str">
        <f t="shared" si="61"/>
        <v>HENDERSON, North Carolina</v>
      </c>
      <c r="AA1981" s="38" t="s">
        <v>2299</v>
      </c>
      <c r="AB1981" s="38" t="s">
        <v>54</v>
      </c>
      <c r="AC1981" s="32" t="s">
        <v>5554</v>
      </c>
      <c r="AD1981" s="39"/>
      <c r="AE1981">
        <f t="shared" si="62"/>
        <v>0.85050000000000003</v>
      </c>
    </row>
    <row r="1982" spans="1:31" x14ac:dyDescent="0.35">
      <c r="A1982" s="28" t="s">
        <v>5675</v>
      </c>
      <c r="B1982" s="48" t="s">
        <v>5676</v>
      </c>
      <c r="C1982" s="49">
        <v>99934</v>
      </c>
      <c r="D1982" s="30" t="s">
        <v>191</v>
      </c>
      <c r="E1982" s="50" t="s">
        <v>5677</v>
      </c>
      <c r="F1982" s="55" t="s">
        <v>5554</v>
      </c>
      <c r="G1982" s="33" t="s">
        <v>64</v>
      </c>
      <c r="H1982" s="52">
        <v>0.80620000000000003</v>
      </c>
      <c r="I1982" s="35">
        <f>ROUND((Reference!B$16*List!$H1982)+Reference!B$17,0)</f>
        <v>960</v>
      </c>
      <c r="J1982" s="35">
        <f>ROUND((Reference!C$16*List!$H1982)+Reference!C$17,0)</f>
        <v>1432</v>
      </c>
      <c r="K1982" s="35">
        <f>ROUND((Reference!D$16*List!$H1982)+Reference!D$17,0)</f>
        <v>1716</v>
      </c>
      <c r="L1982" s="35">
        <f>ROUND((Reference!E$16*List!$H1982)+Reference!E$17,0)</f>
        <v>2121</v>
      </c>
      <c r="M1982" s="35">
        <f>ROUND((Reference!F$16*List!$H1982)+Reference!F$17,0)</f>
        <v>2210</v>
      </c>
      <c r="N1982" s="35">
        <f>ROUND((Reference!G$16*List!$H1982)+Reference!G$17,0)</f>
        <v>2502</v>
      </c>
      <c r="O1982" s="35">
        <f>ROUND((Reference!H$16*List!$H1982)+Reference!H$17,0)</f>
        <v>2597</v>
      </c>
      <c r="P1982" s="35">
        <f>ROUND((Reference!I$16*List!$H1982)+Reference!I$17,0)</f>
        <v>2700</v>
      </c>
      <c r="Q1982" s="35">
        <f>ROUND((Reference!J$16*List!$H1982)+Reference!J$17,0)</f>
        <v>3126</v>
      </c>
      <c r="R1982" s="35">
        <f>ROUND((Reference!K$16*List!$H1982)+Reference!K$17,0)</f>
        <v>3225</v>
      </c>
      <c r="S1982" s="35">
        <f>ROUND((Reference!L$16*List!$H1982)+Reference!L$17,0)</f>
        <v>3479</v>
      </c>
      <c r="T1982" s="35">
        <f>ROUND((Reference!M$16*List!$H1982)+Reference!M$17,0)</f>
        <v>4156</v>
      </c>
      <c r="U1982" s="35">
        <f>ROUND((Reference!N$16*List!$H1982)+Reference!N$17,0)</f>
        <v>16767</v>
      </c>
      <c r="V1982" s="36">
        <f>ROUND((Reference!O$16*List!$H1982)+Reference!O$17,0)</f>
        <v>623</v>
      </c>
      <c r="W1982" s="36">
        <f>ROUND((Reference!P$16*List!$H1982)+Reference!P$17,0)</f>
        <v>878</v>
      </c>
      <c r="X1982" s="36">
        <f>ROUND((Reference!Q$16*List!$H1982)+Reference!Q$17,0)</f>
        <v>439</v>
      </c>
      <c r="Y1982" s="37"/>
      <c r="Z1982" s="4" t="str">
        <f t="shared" si="61"/>
        <v>HERTFORD, North Carolina</v>
      </c>
      <c r="AA1982" s="50" t="s">
        <v>5677</v>
      </c>
      <c r="AB1982" s="38" t="s">
        <v>54</v>
      </c>
      <c r="AC1982" s="43" t="s">
        <v>5554</v>
      </c>
      <c r="AD1982" s="45"/>
      <c r="AE1982">
        <f t="shared" si="62"/>
        <v>0.80620000000000003</v>
      </c>
    </row>
    <row r="1983" spans="1:31" x14ac:dyDescent="0.35">
      <c r="A1983" s="28" t="s">
        <v>5678</v>
      </c>
      <c r="B1983" s="48" t="s">
        <v>5679</v>
      </c>
      <c r="C1983" s="51">
        <v>22180</v>
      </c>
      <c r="D1983" s="30" t="s">
        <v>733</v>
      </c>
      <c r="E1983" s="38" t="s">
        <v>5680</v>
      </c>
      <c r="F1983" s="54" t="s">
        <v>5554</v>
      </c>
      <c r="G1983" s="33" t="s">
        <v>53</v>
      </c>
      <c r="H1983" s="34">
        <v>0.81659999999999999</v>
      </c>
      <c r="I1983" s="35">
        <f>ROUND((Reference!B$16*List!$H1983)+Reference!B$17,0)</f>
        <v>969</v>
      </c>
      <c r="J1983" s="35">
        <f>ROUND((Reference!C$16*List!$H1983)+Reference!C$17,0)</f>
        <v>1445</v>
      </c>
      <c r="K1983" s="35">
        <f>ROUND((Reference!D$16*List!$H1983)+Reference!D$17,0)</f>
        <v>1732</v>
      </c>
      <c r="L1983" s="35">
        <f>ROUND((Reference!E$16*List!$H1983)+Reference!E$17,0)</f>
        <v>2141</v>
      </c>
      <c r="M1983" s="35">
        <f>ROUND((Reference!F$16*List!$H1983)+Reference!F$17,0)</f>
        <v>2230</v>
      </c>
      <c r="N1983" s="35">
        <f>ROUND((Reference!G$16*List!$H1983)+Reference!G$17,0)</f>
        <v>2525</v>
      </c>
      <c r="O1983" s="35">
        <f>ROUND((Reference!H$16*List!$H1983)+Reference!H$17,0)</f>
        <v>2621</v>
      </c>
      <c r="P1983" s="35">
        <f>ROUND((Reference!I$16*List!$H1983)+Reference!I$17,0)</f>
        <v>2725</v>
      </c>
      <c r="Q1983" s="35">
        <f>ROUND((Reference!J$16*List!$H1983)+Reference!J$17,0)</f>
        <v>3155</v>
      </c>
      <c r="R1983" s="35">
        <f>ROUND((Reference!K$16*List!$H1983)+Reference!K$17,0)</f>
        <v>3255</v>
      </c>
      <c r="S1983" s="35">
        <f>ROUND((Reference!L$16*List!$H1983)+Reference!L$17,0)</f>
        <v>3512</v>
      </c>
      <c r="T1983" s="35">
        <f>ROUND((Reference!M$16*List!$H1983)+Reference!M$17,0)</f>
        <v>4194</v>
      </c>
      <c r="U1983" s="35">
        <f>ROUND((Reference!N$16*List!$H1983)+Reference!N$17,0)</f>
        <v>16922</v>
      </c>
      <c r="V1983" s="36">
        <f>ROUND((Reference!O$16*List!$H1983)+Reference!O$17,0)</f>
        <v>629</v>
      </c>
      <c r="W1983" s="36">
        <f>ROUND((Reference!P$16*List!$H1983)+Reference!P$17,0)</f>
        <v>886</v>
      </c>
      <c r="X1983" s="36">
        <f>ROUND((Reference!Q$16*List!$H1983)+Reference!Q$17,0)</f>
        <v>443</v>
      </c>
      <c r="Y1983" s="37"/>
      <c r="Z1983" s="4" t="str">
        <f t="shared" si="61"/>
        <v>HOKE, North Carolina</v>
      </c>
      <c r="AA1983" s="38" t="s">
        <v>5680</v>
      </c>
      <c r="AB1983" s="38" t="s">
        <v>54</v>
      </c>
      <c r="AC1983" s="32" t="s">
        <v>5554</v>
      </c>
      <c r="AD1983" s="39"/>
      <c r="AE1983">
        <f t="shared" si="62"/>
        <v>0.81659999999999999</v>
      </c>
    </row>
    <row r="1984" spans="1:31" x14ac:dyDescent="0.35">
      <c r="A1984" s="28" t="s">
        <v>5681</v>
      </c>
      <c r="B1984" s="48" t="s">
        <v>5682</v>
      </c>
      <c r="C1984" s="51">
        <v>99934</v>
      </c>
      <c r="D1984" s="30" t="s">
        <v>191</v>
      </c>
      <c r="E1984" s="38" t="s">
        <v>5683</v>
      </c>
      <c r="F1984" s="55" t="s">
        <v>5554</v>
      </c>
      <c r="G1984" s="33" t="s">
        <v>64</v>
      </c>
      <c r="H1984" s="52">
        <v>0.80620000000000003</v>
      </c>
      <c r="I1984" s="35">
        <f>ROUND((Reference!B$16*List!$H1984)+Reference!B$17,0)</f>
        <v>960</v>
      </c>
      <c r="J1984" s="35">
        <f>ROUND((Reference!C$16*List!$H1984)+Reference!C$17,0)</f>
        <v>1432</v>
      </c>
      <c r="K1984" s="35">
        <f>ROUND((Reference!D$16*List!$H1984)+Reference!D$17,0)</f>
        <v>1716</v>
      </c>
      <c r="L1984" s="35">
        <f>ROUND((Reference!E$16*List!$H1984)+Reference!E$17,0)</f>
        <v>2121</v>
      </c>
      <c r="M1984" s="35">
        <f>ROUND((Reference!F$16*List!$H1984)+Reference!F$17,0)</f>
        <v>2210</v>
      </c>
      <c r="N1984" s="35">
        <f>ROUND((Reference!G$16*List!$H1984)+Reference!G$17,0)</f>
        <v>2502</v>
      </c>
      <c r="O1984" s="35">
        <f>ROUND((Reference!H$16*List!$H1984)+Reference!H$17,0)</f>
        <v>2597</v>
      </c>
      <c r="P1984" s="35">
        <f>ROUND((Reference!I$16*List!$H1984)+Reference!I$17,0)</f>
        <v>2700</v>
      </c>
      <c r="Q1984" s="35">
        <f>ROUND((Reference!J$16*List!$H1984)+Reference!J$17,0)</f>
        <v>3126</v>
      </c>
      <c r="R1984" s="35">
        <f>ROUND((Reference!K$16*List!$H1984)+Reference!K$17,0)</f>
        <v>3225</v>
      </c>
      <c r="S1984" s="35">
        <f>ROUND((Reference!L$16*List!$H1984)+Reference!L$17,0)</f>
        <v>3479</v>
      </c>
      <c r="T1984" s="35">
        <f>ROUND((Reference!M$16*List!$H1984)+Reference!M$17,0)</f>
        <v>4156</v>
      </c>
      <c r="U1984" s="35">
        <f>ROUND((Reference!N$16*List!$H1984)+Reference!N$17,0)</f>
        <v>16767</v>
      </c>
      <c r="V1984" s="36">
        <f>ROUND((Reference!O$16*List!$H1984)+Reference!O$17,0)</f>
        <v>623</v>
      </c>
      <c r="W1984" s="36">
        <f>ROUND((Reference!P$16*List!$H1984)+Reference!P$17,0)</f>
        <v>878</v>
      </c>
      <c r="X1984" s="36">
        <f>ROUND((Reference!Q$16*List!$H1984)+Reference!Q$17,0)</f>
        <v>439</v>
      </c>
      <c r="Y1984" s="37"/>
      <c r="Z1984" s="4" t="str">
        <f t="shared" si="61"/>
        <v>HYDE, North Carolina</v>
      </c>
      <c r="AA1984" s="50" t="s">
        <v>5683</v>
      </c>
      <c r="AB1984" s="38" t="s">
        <v>54</v>
      </c>
      <c r="AC1984" s="43" t="s">
        <v>5554</v>
      </c>
      <c r="AD1984" s="45"/>
      <c r="AE1984">
        <f t="shared" si="62"/>
        <v>0.80620000000000003</v>
      </c>
    </row>
    <row r="1985" spans="1:31" x14ac:dyDescent="0.35">
      <c r="A1985" s="28" t="s">
        <v>5684</v>
      </c>
      <c r="B1985" s="48" t="s">
        <v>5685</v>
      </c>
      <c r="C1985" s="49">
        <v>16740</v>
      </c>
      <c r="D1985" s="30" t="s">
        <v>532</v>
      </c>
      <c r="E1985" s="50" t="s">
        <v>5686</v>
      </c>
      <c r="F1985" s="54" t="s">
        <v>5554</v>
      </c>
      <c r="G1985" s="33" t="s">
        <v>53</v>
      </c>
      <c r="H1985" s="52">
        <v>0.94980000000000009</v>
      </c>
      <c r="I1985" s="35">
        <f>ROUND((Reference!B$16*List!$H1985)+Reference!B$17,0)</f>
        <v>1083</v>
      </c>
      <c r="J1985" s="35">
        <f>ROUND((Reference!C$16*List!$H1985)+Reference!C$17,0)</f>
        <v>1616</v>
      </c>
      <c r="K1985" s="35">
        <f>ROUND((Reference!D$16*List!$H1985)+Reference!D$17,0)</f>
        <v>1936</v>
      </c>
      <c r="L1985" s="35">
        <f>ROUND((Reference!E$16*List!$H1985)+Reference!E$17,0)</f>
        <v>2393</v>
      </c>
      <c r="M1985" s="35">
        <f>ROUND((Reference!F$16*List!$H1985)+Reference!F$17,0)</f>
        <v>2493</v>
      </c>
      <c r="N1985" s="35">
        <f>ROUND((Reference!G$16*List!$H1985)+Reference!G$17,0)</f>
        <v>2822</v>
      </c>
      <c r="O1985" s="35">
        <f>ROUND((Reference!H$16*List!$H1985)+Reference!H$17,0)</f>
        <v>2930</v>
      </c>
      <c r="P1985" s="35">
        <f>ROUND((Reference!I$16*List!$H1985)+Reference!I$17,0)</f>
        <v>3046</v>
      </c>
      <c r="Q1985" s="35">
        <f>ROUND((Reference!J$16*List!$H1985)+Reference!J$17,0)</f>
        <v>3526</v>
      </c>
      <c r="R1985" s="35">
        <f>ROUND((Reference!K$16*List!$H1985)+Reference!K$17,0)</f>
        <v>3638</v>
      </c>
      <c r="S1985" s="35">
        <f>ROUND((Reference!L$16*List!$H1985)+Reference!L$17,0)</f>
        <v>3925</v>
      </c>
      <c r="T1985" s="35">
        <f>ROUND((Reference!M$16*List!$H1985)+Reference!M$17,0)</f>
        <v>4688</v>
      </c>
      <c r="U1985" s="35">
        <f>ROUND((Reference!N$16*List!$H1985)+Reference!N$17,0)</f>
        <v>18916</v>
      </c>
      <c r="V1985" s="36">
        <f>ROUND((Reference!O$16*List!$H1985)+Reference!O$17,0)</f>
        <v>703</v>
      </c>
      <c r="W1985" s="36">
        <f>ROUND((Reference!P$16*List!$H1985)+Reference!P$17,0)</f>
        <v>991</v>
      </c>
      <c r="X1985" s="36">
        <f>ROUND((Reference!Q$16*List!$H1985)+Reference!Q$17,0)</f>
        <v>495</v>
      </c>
      <c r="Y1985" s="37"/>
      <c r="Z1985" s="4" t="str">
        <f t="shared" si="61"/>
        <v>IREDELL, North Carolina</v>
      </c>
      <c r="AA1985" s="50" t="s">
        <v>5686</v>
      </c>
      <c r="AB1985" s="38" t="s">
        <v>54</v>
      </c>
      <c r="AC1985" s="43" t="s">
        <v>5554</v>
      </c>
      <c r="AD1985" s="45"/>
      <c r="AE1985">
        <f t="shared" si="62"/>
        <v>0.94980000000000009</v>
      </c>
    </row>
    <row r="1986" spans="1:31" x14ac:dyDescent="0.35">
      <c r="A1986" s="28" t="s">
        <v>5687</v>
      </c>
      <c r="B1986" s="48" t="s">
        <v>5688</v>
      </c>
      <c r="C1986" s="49">
        <v>99934</v>
      </c>
      <c r="D1986" s="30" t="s">
        <v>191</v>
      </c>
      <c r="E1986" s="50" t="s">
        <v>202</v>
      </c>
      <c r="F1986" s="55" t="s">
        <v>5554</v>
      </c>
      <c r="G1986" s="33" t="s">
        <v>64</v>
      </c>
      <c r="H1986" s="34">
        <v>0.80620000000000003</v>
      </c>
      <c r="I1986" s="35">
        <f>ROUND((Reference!B$16*List!$H1986)+Reference!B$17,0)</f>
        <v>960</v>
      </c>
      <c r="J1986" s="35">
        <f>ROUND((Reference!C$16*List!$H1986)+Reference!C$17,0)</f>
        <v>1432</v>
      </c>
      <c r="K1986" s="35">
        <f>ROUND((Reference!D$16*List!$H1986)+Reference!D$17,0)</f>
        <v>1716</v>
      </c>
      <c r="L1986" s="35">
        <f>ROUND((Reference!E$16*List!$H1986)+Reference!E$17,0)</f>
        <v>2121</v>
      </c>
      <c r="M1986" s="35">
        <f>ROUND((Reference!F$16*List!$H1986)+Reference!F$17,0)</f>
        <v>2210</v>
      </c>
      <c r="N1986" s="35">
        <f>ROUND((Reference!G$16*List!$H1986)+Reference!G$17,0)</f>
        <v>2502</v>
      </c>
      <c r="O1986" s="35">
        <f>ROUND((Reference!H$16*List!$H1986)+Reference!H$17,0)</f>
        <v>2597</v>
      </c>
      <c r="P1986" s="35">
        <f>ROUND((Reference!I$16*List!$H1986)+Reference!I$17,0)</f>
        <v>2700</v>
      </c>
      <c r="Q1986" s="35">
        <f>ROUND((Reference!J$16*List!$H1986)+Reference!J$17,0)</f>
        <v>3126</v>
      </c>
      <c r="R1986" s="35">
        <f>ROUND((Reference!K$16*List!$H1986)+Reference!K$17,0)</f>
        <v>3225</v>
      </c>
      <c r="S1986" s="35">
        <f>ROUND((Reference!L$16*List!$H1986)+Reference!L$17,0)</f>
        <v>3479</v>
      </c>
      <c r="T1986" s="35">
        <f>ROUND((Reference!M$16*List!$H1986)+Reference!M$17,0)</f>
        <v>4156</v>
      </c>
      <c r="U1986" s="35">
        <f>ROUND((Reference!N$16*List!$H1986)+Reference!N$17,0)</f>
        <v>16767</v>
      </c>
      <c r="V1986" s="36">
        <f>ROUND((Reference!O$16*List!$H1986)+Reference!O$17,0)</f>
        <v>623</v>
      </c>
      <c r="W1986" s="36">
        <f>ROUND((Reference!P$16*List!$H1986)+Reference!P$17,0)</f>
        <v>878</v>
      </c>
      <c r="X1986" s="36">
        <f>ROUND((Reference!Q$16*List!$H1986)+Reference!Q$17,0)</f>
        <v>439</v>
      </c>
      <c r="Y1986" s="37"/>
      <c r="Z1986" s="4" t="str">
        <f t="shared" si="61"/>
        <v>JACKSON, North Carolina</v>
      </c>
      <c r="AA1986" s="38" t="s">
        <v>202</v>
      </c>
      <c r="AB1986" s="38" t="s">
        <v>54</v>
      </c>
      <c r="AC1986" s="32" t="s">
        <v>5554</v>
      </c>
      <c r="AD1986" s="39"/>
      <c r="AE1986">
        <f t="shared" si="62"/>
        <v>0.80620000000000003</v>
      </c>
    </row>
    <row r="1987" spans="1:31" x14ac:dyDescent="0.35">
      <c r="A1987" s="28" t="s">
        <v>5689</v>
      </c>
      <c r="B1987" s="48" t="s">
        <v>5690</v>
      </c>
      <c r="C1987" s="49">
        <v>39580</v>
      </c>
      <c r="D1987" s="30" t="s">
        <v>1450</v>
      </c>
      <c r="E1987" s="50" t="s">
        <v>5691</v>
      </c>
      <c r="F1987" s="54" t="s">
        <v>5554</v>
      </c>
      <c r="G1987" s="33" t="s">
        <v>53</v>
      </c>
      <c r="H1987" s="52">
        <v>0.94450000000000001</v>
      </c>
      <c r="I1987" s="35">
        <f>ROUND((Reference!B$16*List!$H1987)+Reference!B$17,0)</f>
        <v>1079</v>
      </c>
      <c r="J1987" s="35">
        <f>ROUND((Reference!C$16*List!$H1987)+Reference!C$17,0)</f>
        <v>1609</v>
      </c>
      <c r="K1987" s="35">
        <f>ROUND((Reference!D$16*List!$H1987)+Reference!D$17,0)</f>
        <v>1928</v>
      </c>
      <c r="L1987" s="35">
        <f>ROUND((Reference!E$16*List!$H1987)+Reference!E$17,0)</f>
        <v>2383</v>
      </c>
      <c r="M1987" s="35">
        <f>ROUND((Reference!F$16*List!$H1987)+Reference!F$17,0)</f>
        <v>2483</v>
      </c>
      <c r="N1987" s="35">
        <f>ROUND((Reference!G$16*List!$H1987)+Reference!G$17,0)</f>
        <v>2811</v>
      </c>
      <c r="O1987" s="35">
        <f>ROUND((Reference!H$16*List!$H1987)+Reference!H$17,0)</f>
        <v>2918</v>
      </c>
      <c r="P1987" s="35">
        <f>ROUND((Reference!I$16*List!$H1987)+Reference!I$17,0)</f>
        <v>3033</v>
      </c>
      <c r="Q1987" s="35">
        <f>ROUND((Reference!J$16*List!$H1987)+Reference!J$17,0)</f>
        <v>3512</v>
      </c>
      <c r="R1987" s="35">
        <f>ROUND((Reference!K$16*List!$H1987)+Reference!K$17,0)</f>
        <v>3623</v>
      </c>
      <c r="S1987" s="35">
        <f>ROUND((Reference!L$16*List!$H1987)+Reference!L$17,0)</f>
        <v>3909</v>
      </c>
      <c r="T1987" s="35">
        <f>ROUND((Reference!M$16*List!$H1987)+Reference!M$17,0)</f>
        <v>4669</v>
      </c>
      <c r="U1987" s="35">
        <f>ROUND((Reference!N$16*List!$H1987)+Reference!N$17,0)</f>
        <v>18837</v>
      </c>
      <c r="V1987" s="36">
        <f>ROUND((Reference!O$16*List!$H1987)+Reference!O$17,0)</f>
        <v>700</v>
      </c>
      <c r="W1987" s="36">
        <f>ROUND((Reference!P$16*List!$H1987)+Reference!P$17,0)</f>
        <v>987</v>
      </c>
      <c r="X1987" s="36">
        <f>ROUND((Reference!Q$16*List!$H1987)+Reference!Q$17,0)</f>
        <v>493</v>
      </c>
      <c r="Y1987" s="37"/>
      <c r="Z1987" s="4" t="str">
        <f t="shared" si="61"/>
        <v>JOHNSTON, North Carolina</v>
      </c>
      <c r="AA1987" s="50" t="s">
        <v>5691</v>
      </c>
      <c r="AB1987" s="38" t="s">
        <v>54</v>
      </c>
      <c r="AC1987" s="43" t="s">
        <v>5554</v>
      </c>
      <c r="AD1987" s="45"/>
      <c r="AE1987">
        <f t="shared" si="62"/>
        <v>0.94450000000000001</v>
      </c>
    </row>
    <row r="1988" spans="1:31" x14ac:dyDescent="0.35">
      <c r="A1988" s="28" t="s">
        <v>5692</v>
      </c>
      <c r="B1988" s="48" t="s">
        <v>5693</v>
      </c>
      <c r="C1988" s="49">
        <v>35100</v>
      </c>
      <c r="D1988" s="30" t="s">
        <v>1282</v>
      </c>
      <c r="E1988" s="50" t="s">
        <v>1867</v>
      </c>
      <c r="F1988" s="54" t="s">
        <v>5554</v>
      </c>
      <c r="G1988" s="33" t="s">
        <v>53</v>
      </c>
      <c r="H1988" s="52">
        <v>0.78350000000000009</v>
      </c>
      <c r="I1988" s="35">
        <f>ROUND((Reference!B$16*List!$H1988)+Reference!B$17,0)</f>
        <v>941</v>
      </c>
      <c r="J1988" s="35">
        <f>ROUND((Reference!C$16*List!$H1988)+Reference!C$17,0)</f>
        <v>1403</v>
      </c>
      <c r="K1988" s="35">
        <f>ROUND((Reference!D$16*List!$H1988)+Reference!D$17,0)</f>
        <v>1681</v>
      </c>
      <c r="L1988" s="35">
        <f>ROUND((Reference!E$16*List!$H1988)+Reference!E$17,0)</f>
        <v>2078</v>
      </c>
      <c r="M1988" s="35">
        <f>ROUND((Reference!F$16*List!$H1988)+Reference!F$17,0)</f>
        <v>2165</v>
      </c>
      <c r="N1988" s="35">
        <f>ROUND((Reference!G$16*List!$H1988)+Reference!G$17,0)</f>
        <v>2451</v>
      </c>
      <c r="O1988" s="35">
        <f>ROUND((Reference!H$16*List!$H1988)+Reference!H$17,0)</f>
        <v>2545</v>
      </c>
      <c r="P1988" s="35">
        <f>ROUND((Reference!I$16*List!$H1988)+Reference!I$17,0)</f>
        <v>2645</v>
      </c>
      <c r="Q1988" s="35">
        <f>ROUND((Reference!J$16*List!$H1988)+Reference!J$17,0)</f>
        <v>3062</v>
      </c>
      <c r="R1988" s="35">
        <f>ROUND((Reference!K$16*List!$H1988)+Reference!K$17,0)</f>
        <v>3159</v>
      </c>
      <c r="S1988" s="35">
        <f>ROUND((Reference!L$16*List!$H1988)+Reference!L$17,0)</f>
        <v>3409</v>
      </c>
      <c r="T1988" s="35">
        <f>ROUND((Reference!M$16*List!$H1988)+Reference!M$17,0)</f>
        <v>4071</v>
      </c>
      <c r="U1988" s="35">
        <f>ROUND((Reference!N$16*List!$H1988)+Reference!N$17,0)</f>
        <v>16427</v>
      </c>
      <c r="V1988" s="36">
        <f>ROUND((Reference!O$16*List!$H1988)+Reference!O$17,0)</f>
        <v>611</v>
      </c>
      <c r="W1988" s="36">
        <f>ROUND((Reference!P$16*List!$H1988)+Reference!P$17,0)</f>
        <v>860</v>
      </c>
      <c r="X1988" s="36">
        <f>ROUND((Reference!Q$16*List!$H1988)+Reference!Q$17,0)</f>
        <v>430</v>
      </c>
      <c r="Y1988" s="37"/>
      <c r="Z1988" s="4" t="str">
        <f t="shared" si="61"/>
        <v>JONES, North Carolina</v>
      </c>
      <c r="AA1988" s="50" t="s">
        <v>1867</v>
      </c>
      <c r="AB1988" s="38" t="s">
        <v>54</v>
      </c>
      <c r="AC1988" s="43" t="s">
        <v>5554</v>
      </c>
      <c r="AD1988" s="45"/>
      <c r="AE1988">
        <f t="shared" si="62"/>
        <v>0.78350000000000009</v>
      </c>
    </row>
    <row r="1989" spans="1:31" x14ac:dyDescent="0.35">
      <c r="A1989" s="28" t="s">
        <v>5694</v>
      </c>
      <c r="B1989" s="48" t="s">
        <v>5695</v>
      </c>
      <c r="C1989" s="51">
        <v>99934</v>
      </c>
      <c r="D1989" s="30" t="s">
        <v>191</v>
      </c>
      <c r="E1989" s="38" t="s">
        <v>224</v>
      </c>
      <c r="F1989" s="55" t="s">
        <v>5554</v>
      </c>
      <c r="G1989" s="33" t="s">
        <v>64</v>
      </c>
      <c r="H1989" s="52">
        <v>0.80620000000000003</v>
      </c>
      <c r="I1989" s="35">
        <f>ROUND((Reference!B$16*List!$H1989)+Reference!B$17,0)</f>
        <v>960</v>
      </c>
      <c r="J1989" s="35">
        <f>ROUND((Reference!C$16*List!$H1989)+Reference!C$17,0)</f>
        <v>1432</v>
      </c>
      <c r="K1989" s="35">
        <f>ROUND((Reference!D$16*List!$H1989)+Reference!D$17,0)</f>
        <v>1716</v>
      </c>
      <c r="L1989" s="35">
        <f>ROUND((Reference!E$16*List!$H1989)+Reference!E$17,0)</f>
        <v>2121</v>
      </c>
      <c r="M1989" s="35">
        <f>ROUND((Reference!F$16*List!$H1989)+Reference!F$17,0)</f>
        <v>2210</v>
      </c>
      <c r="N1989" s="35">
        <f>ROUND((Reference!G$16*List!$H1989)+Reference!G$17,0)</f>
        <v>2502</v>
      </c>
      <c r="O1989" s="35">
        <f>ROUND((Reference!H$16*List!$H1989)+Reference!H$17,0)</f>
        <v>2597</v>
      </c>
      <c r="P1989" s="35">
        <f>ROUND((Reference!I$16*List!$H1989)+Reference!I$17,0)</f>
        <v>2700</v>
      </c>
      <c r="Q1989" s="35">
        <f>ROUND((Reference!J$16*List!$H1989)+Reference!J$17,0)</f>
        <v>3126</v>
      </c>
      <c r="R1989" s="35">
        <f>ROUND((Reference!K$16*List!$H1989)+Reference!K$17,0)</f>
        <v>3225</v>
      </c>
      <c r="S1989" s="35">
        <f>ROUND((Reference!L$16*List!$H1989)+Reference!L$17,0)</f>
        <v>3479</v>
      </c>
      <c r="T1989" s="35">
        <f>ROUND((Reference!M$16*List!$H1989)+Reference!M$17,0)</f>
        <v>4156</v>
      </c>
      <c r="U1989" s="35">
        <f>ROUND((Reference!N$16*List!$H1989)+Reference!N$17,0)</f>
        <v>16767</v>
      </c>
      <c r="V1989" s="36">
        <f>ROUND((Reference!O$16*List!$H1989)+Reference!O$17,0)</f>
        <v>623</v>
      </c>
      <c r="W1989" s="36">
        <f>ROUND((Reference!P$16*List!$H1989)+Reference!P$17,0)</f>
        <v>878</v>
      </c>
      <c r="X1989" s="36">
        <f>ROUND((Reference!Q$16*List!$H1989)+Reference!Q$17,0)</f>
        <v>439</v>
      </c>
      <c r="Y1989" s="37"/>
      <c r="Z1989" s="4" t="str">
        <f t="shared" si="61"/>
        <v>LEE, North Carolina</v>
      </c>
      <c r="AA1989" s="50" t="s">
        <v>224</v>
      </c>
      <c r="AB1989" s="38" t="s">
        <v>54</v>
      </c>
      <c r="AC1989" s="43" t="s">
        <v>5554</v>
      </c>
      <c r="AD1989" s="45"/>
      <c r="AE1989">
        <f t="shared" si="62"/>
        <v>0.80620000000000003</v>
      </c>
    </row>
    <row r="1990" spans="1:31" x14ac:dyDescent="0.35">
      <c r="A1990" s="28" t="s">
        <v>5696</v>
      </c>
      <c r="B1990" s="48" t="s">
        <v>5697</v>
      </c>
      <c r="C1990" s="49">
        <v>99934</v>
      </c>
      <c r="D1990" s="30" t="s">
        <v>191</v>
      </c>
      <c r="E1990" s="50" t="s">
        <v>5698</v>
      </c>
      <c r="F1990" s="55" t="s">
        <v>5554</v>
      </c>
      <c r="G1990" s="33" t="s">
        <v>64</v>
      </c>
      <c r="H1990" s="34">
        <v>0.80620000000000003</v>
      </c>
      <c r="I1990" s="35">
        <f>ROUND((Reference!B$16*List!$H1990)+Reference!B$17,0)</f>
        <v>960</v>
      </c>
      <c r="J1990" s="35">
        <f>ROUND((Reference!C$16*List!$H1990)+Reference!C$17,0)</f>
        <v>1432</v>
      </c>
      <c r="K1990" s="35">
        <f>ROUND((Reference!D$16*List!$H1990)+Reference!D$17,0)</f>
        <v>1716</v>
      </c>
      <c r="L1990" s="35">
        <f>ROUND((Reference!E$16*List!$H1990)+Reference!E$17,0)</f>
        <v>2121</v>
      </c>
      <c r="M1990" s="35">
        <f>ROUND((Reference!F$16*List!$H1990)+Reference!F$17,0)</f>
        <v>2210</v>
      </c>
      <c r="N1990" s="35">
        <f>ROUND((Reference!G$16*List!$H1990)+Reference!G$17,0)</f>
        <v>2502</v>
      </c>
      <c r="O1990" s="35">
        <f>ROUND((Reference!H$16*List!$H1990)+Reference!H$17,0)</f>
        <v>2597</v>
      </c>
      <c r="P1990" s="35">
        <f>ROUND((Reference!I$16*List!$H1990)+Reference!I$17,0)</f>
        <v>2700</v>
      </c>
      <c r="Q1990" s="35">
        <f>ROUND((Reference!J$16*List!$H1990)+Reference!J$17,0)</f>
        <v>3126</v>
      </c>
      <c r="R1990" s="35">
        <f>ROUND((Reference!K$16*List!$H1990)+Reference!K$17,0)</f>
        <v>3225</v>
      </c>
      <c r="S1990" s="35">
        <f>ROUND((Reference!L$16*List!$H1990)+Reference!L$17,0)</f>
        <v>3479</v>
      </c>
      <c r="T1990" s="35">
        <f>ROUND((Reference!M$16*List!$H1990)+Reference!M$17,0)</f>
        <v>4156</v>
      </c>
      <c r="U1990" s="35">
        <f>ROUND((Reference!N$16*List!$H1990)+Reference!N$17,0)</f>
        <v>16767</v>
      </c>
      <c r="V1990" s="36">
        <f>ROUND((Reference!O$16*List!$H1990)+Reference!O$17,0)</f>
        <v>623</v>
      </c>
      <c r="W1990" s="36">
        <f>ROUND((Reference!P$16*List!$H1990)+Reference!P$17,0)</f>
        <v>878</v>
      </c>
      <c r="X1990" s="36">
        <f>ROUND((Reference!Q$16*List!$H1990)+Reference!Q$17,0)</f>
        <v>439</v>
      </c>
      <c r="Y1990" s="37"/>
      <c r="Z1990" s="4" t="str">
        <f t="shared" si="61"/>
        <v>LENOIR, North Carolina</v>
      </c>
      <c r="AA1990" s="38" t="s">
        <v>5698</v>
      </c>
      <c r="AB1990" s="38" t="s">
        <v>54</v>
      </c>
      <c r="AC1990" s="32" t="s">
        <v>5554</v>
      </c>
      <c r="AD1990" s="39"/>
      <c r="AE1990">
        <f t="shared" si="62"/>
        <v>0.80620000000000003</v>
      </c>
    </row>
    <row r="1991" spans="1:31" x14ac:dyDescent="0.35">
      <c r="A1991" s="28" t="s">
        <v>5699</v>
      </c>
      <c r="B1991" s="48" t="s">
        <v>5700</v>
      </c>
      <c r="C1991" s="49">
        <v>16740</v>
      </c>
      <c r="D1991" s="30" t="s">
        <v>532</v>
      </c>
      <c r="E1991" s="50" t="s">
        <v>650</v>
      </c>
      <c r="F1991" s="54" t="s">
        <v>5554</v>
      </c>
      <c r="G1991" s="33" t="s">
        <v>53</v>
      </c>
      <c r="H1991" s="34">
        <v>0.94980000000000009</v>
      </c>
      <c r="I1991" s="35">
        <f>ROUND((Reference!B$16*List!$H1991)+Reference!B$17,0)</f>
        <v>1083</v>
      </c>
      <c r="J1991" s="35">
        <f>ROUND((Reference!C$16*List!$H1991)+Reference!C$17,0)</f>
        <v>1616</v>
      </c>
      <c r="K1991" s="35">
        <f>ROUND((Reference!D$16*List!$H1991)+Reference!D$17,0)</f>
        <v>1936</v>
      </c>
      <c r="L1991" s="35">
        <f>ROUND((Reference!E$16*List!$H1991)+Reference!E$17,0)</f>
        <v>2393</v>
      </c>
      <c r="M1991" s="35">
        <f>ROUND((Reference!F$16*List!$H1991)+Reference!F$17,0)</f>
        <v>2493</v>
      </c>
      <c r="N1991" s="35">
        <f>ROUND((Reference!G$16*List!$H1991)+Reference!G$17,0)</f>
        <v>2822</v>
      </c>
      <c r="O1991" s="35">
        <f>ROUND((Reference!H$16*List!$H1991)+Reference!H$17,0)</f>
        <v>2930</v>
      </c>
      <c r="P1991" s="35">
        <f>ROUND((Reference!I$16*List!$H1991)+Reference!I$17,0)</f>
        <v>3046</v>
      </c>
      <c r="Q1991" s="35">
        <f>ROUND((Reference!J$16*List!$H1991)+Reference!J$17,0)</f>
        <v>3526</v>
      </c>
      <c r="R1991" s="35">
        <f>ROUND((Reference!K$16*List!$H1991)+Reference!K$17,0)</f>
        <v>3638</v>
      </c>
      <c r="S1991" s="35">
        <f>ROUND((Reference!L$16*List!$H1991)+Reference!L$17,0)</f>
        <v>3925</v>
      </c>
      <c r="T1991" s="35">
        <f>ROUND((Reference!M$16*List!$H1991)+Reference!M$17,0)</f>
        <v>4688</v>
      </c>
      <c r="U1991" s="35">
        <f>ROUND((Reference!N$16*List!$H1991)+Reference!N$17,0)</f>
        <v>18916</v>
      </c>
      <c r="V1991" s="36">
        <f>ROUND((Reference!O$16*List!$H1991)+Reference!O$17,0)</f>
        <v>703</v>
      </c>
      <c r="W1991" s="36">
        <f>ROUND((Reference!P$16*List!$H1991)+Reference!P$17,0)</f>
        <v>991</v>
      </c>
      <c r="X1991" s="36">
        <f>ROUND((Reference!Q$16*List!$H1991)+Reference!Q$17,0)</f>
        <v>495</v>
      </c>
      <c r="Y1991" s="37"/>
      <c r="Z1991" s="4" t="str">
        <f t="shared" si="61"/>
        <v>LINCOLN, North Carolina</v>
      </c>
      <c r="AA1991" s="38" t="s">
        <v>650</v>
      </c>
      <c r="AB1991" s="38" t="s">
        <v>54</v>
      </c>
      <c r="AC1991" s="32" t="s">
        <v>5554</v>
      </c>
      <c r="AD1991" s="39"/>
      <c r="AE1991">
        <f t="shared" si="62"/>
        <v>0.94980000000000009</v>
      </c>
    </row>
    <row r="1992" spans="1:31" x14ac:dyDescent="0.35">
      <c r="A1992" s="28" t="s">
        <v>5701</v>
      </c>
      <c r="B1992" s="48" t="s">
        <v>5702</v>
      </c>
      <c r="C1992" s="49">
        <v>99934</v>
      </c>
      <c r="D1992" s="30" t="s">
        <v>191</v>
      </c>
      <c r="E1992" s="50" t="s">
        <v>5703</v>
      </c>
      <c r="F1992" s="55" t="s">
        <v>5554</v>
      </c>
      <c r="G1992" s="33" t="s">
        <v>64</v>
      </c>
      <c r="H1992" s="52">
        <v>0.80620000000000003</v>
      </c>
      <c r="I1992" s="35">
        <f>ROUND((Reference!B$16*List!$H1992)+Reference!B$17,0)</f>
        <v>960</v>
      </c>
      <c r="J1992" s="35">
        <f>ROUND((Reference!C$16*List!$H1992)+Reference!C$17,0)</f>
        <v>1432</v>
      </c>
      <c r="K1992" s="35">
        <f>ROUND((Reference!D$16*List!$H1992)+Reference!D$17,0)</f>
        <v>1716</v>
      </c>
      <c r="L1992" s="35">
        <f>ROUND((Reference!E$16*List!$H1992)+Reference!E$17,0)</f>
        <v>2121</v>
      </c>
      <c r="M1992" s="35">
        <f>ROUND((Reference!F$16*List!$H1992)+Reference!F$17,0)</f>
        <v>2210</v>
      </c>
      <c r="N1992" s="35">
        <f>ROUND((Reference!G$16*List!$H1992)+Reference!G$17,0)</f>
        <v>2502</v>
      </c>
      <c r="O1992" s="35">
        <f>ROUND((Reference!H$16*List!$H1992)+Reference!H$17,0)</f>
        <v>2597</v>
      </c>
      <c r="P1992" s="35">
        <f>ROUND((Reference!I$16*List!$H1992)+Reference!I$17,0)</f>
        <v>2700</v>
      </c>
      <c r="Q1992" s="35">
        <f>ROUND((Reference!J$16*List!$H1992)+Reference!J$17,0)</f>
        <v>3126</v>
      </c>
      <c r="R1992" s="35">
        <f>ROUND((Reference!K$16*List!$H1992)+Reference!K$17,0)</f>
        <v>3225</v>
      </c>
      <c r="S1992" s="35">
        <f>ROUND((Reference!L$16*List!$H1992)+Reference!L$17,0)</f>
        <v>3479</v>
      </c>
      <c r="T1992" s="35">
        <f>ROUND((Reference!M$16*List!$H1992)+Reference!M$17,0)</f>
        <v>4156</v>
      </c>
      <c r="U1992" s="35">
        <f>ROUND((Reference!N$16*List!$H1992)+Reference!N$17,0)</f>
        <v>16767</v>
      </c>
      <c r="V1992" s="36">
        <f>ROUND((Reference!O$16*List!$H1992)+Reference!O$17,0)</f>
        <v>623</v>
      </c>
      <c r="W1992" s="36">
        <f>ROUND((Reference!P$16*List!$H1992)+Reference!P$17,0)</f>
        <v>878</v>
      </c>
      <c r="X1992" s="36">
        <f>ROUND((Reference!Q$16*List!$H1992)+Reference!Q$17,0)</f>
        <v>439</v>
      </c>
      <c r="Y1992" s="37"/>
      <c r="Z1992" s="4" t="str">
        <f t="shared" si="61"/>
        <v>MC DOWELL, North Carolina</v>
      </c>
      <c r="AA1992" s="50" t="s">
        <v>5703</v>
      </c>
      <c r="AB1992" s="38" t="s">
        <v>54</v>
      </c>
      <c r="AC1992" s="43" t="s">
        <v>5554</v>
      </c>
      <c r="AD1992" s="45"/>
      <c r="AE1992">
        <f t="shared" si="62"/>
        <v>0.80620000000000003</v>
      </c>
    </row>
    <row r="1993" spans="1:31" x14ac:dyDescent="0.35">
      <c r="A1993" s="28" t="s">
        <v>5704</v>
      </c>
      <c r="B1993" s="48" t="s">
        <v>5705</v>
      </c>
      <c r="C1993" s="49">
        <v>99934</v>
      </c>
      <c r="D1993" s="30" t="s">
        <v>191</v>
      </c>
      <c r="E1993" s="50" t="s">
        <v>237</v>
      </c>
      <c r="F1993" s="55" t="s">
        <v>5554</v>
      </c>
      <c r="G1993" s="33" t="s">
        <v>64</v>
      </c>
      <c r="H1993" s="34">
        <v>0.80620000000000003</v>
      </c>
      <c r="I1993" s="35">
        <f>ROUND((Reference!B$16*List!$H1993)+Reference!B$17,0)</f>
        <v>960</v>
      </c>
      <c r="J1993" s="35">
        <f>ROUND((Reference!C$16*List!$H1993)+Reference!C$17,0)</f>
        <v>1432</v>
      </c>
      <c r="K1993" s="35">
        <f>ROUND((Reference!D$16*List!$H1993)+Reference!D$17,0)</f>
        <v>1716</v>
      </c>
      <c r="L1993" s="35">
        <f>ROUND((Reference!E$16*List!$H1993)+Reference!E$17,0)</f>
        <v>2121</v>
      </c>
      <c r="M1993" s="35">
        <f>ROUND((Reference!F$16*List!$H1993)+Reference!F$17,0)</f>
        <v>2210</v>
      </c>
      <c r="N1993" s="35">
        <f>ROUND((Reference!G$16*List!$H1993)+Reference!G$17,0)</f>
        <v>2502</v>
      </c>
      <c r="O1993" s="35">
        <f>ROUND((Reference!H$16*List!$H1993)+Reference!H$17,0)</f>
        <v>2597</v>
      </c>
      <c r="P1993" s="35">
        <f>ROUND((Reference!I$16*List!$H1993)+Reference!I$17,0)</f>
        <v>2700</v>
      </c>
      <c r="Q1993" s="35">
        <f>ROUND((Reference!J$16*List!$H1993)+Reference!J$17,0)</f>
        <v>3126</v>
      </c>
      <c r="R1993" s="35">
        <f>ROUND((Reference!K$16*List!$H1993)+Reference!K$17,0)</f>
        <v>3225</v>
      </c>
      <c r="S1993" s="35">
        <f>ROUND((Reference!L$16*List!$H1993)+Reference!L$17,0)</f>
        <v>3479</v>
      </c>
      <c r="T1993" s="35">
        <f>ROUND((Reference!M$16*List!$H1993)+Reference!M$17,0)</f>
        <v>4156</v>
      </c>
      <c r="U1993" s="35">
        <f>ROUND((Reference!N$16*List!$H1993)+Reference!N$17,0)</f>
        <v>16767</v>
      </c>
      <c r="V1993" s="36">
        <f>ROUND((Reference!O$16*List!$H1993)+Reference!O$17,0)</f>
        <v>623</v>
      </c>
      <c r="W1993" s="36">
        <f>ROUND((Reference!P$16*List!$H1993)+Reference!P$17,0)</f>
        <v>878</v>
      </c>
      <c r="X1993" s="36">
        <f>ROUND((Reference!Q$16*List!$H1993)+Reference!Q$17,0)</f>
        <v>439</v>
      </c>
      <c r="Y1993" s="37"/>
      <c r="Z1993" s="4" t="str">
        <f t="shared" si="61"/>
        <v>MACON, North Carolina</v>
      </c>
      <c r="AA1993" s="38" t="s">
        <v>237</v>
      </c>
      <c r="AB1993" s="38" t="s">
        <v>54</v>
      </c>
      <c r="AC1993" s="32" t="s">
        <v>5554</v>
      </c>
      <c r="AD1993" s="39"/>
      <c r="AE1993">
        <f t="shared" si="62"/>
        <v>0.80620000000000003</v>
      </c>
    </row>
    <row r="1994" spans="1:31" x14ac:dyDescent="0.35">
      <c r="A1994" s="28" t="s">
        <v>5706</v>
      </c>
      <c r="B1994" s="48" t="s">
        <v>5707</v>
      </c>
      <c r="C1994" s="51">
        <v>11700</v>
      </c>
      <c r="D1994" s="30" t="s">
        <v>347</v>
      </c>
      <c r="E1994" s="38" t="s">
        <v>241</v>
      </c>
      <c r="F1994" s="54" t="s">
        <v>5554</v>
      </c>
      <c r="G1994" s="33" t="s">
        <v>53</v>
      </c>
      <c r="H1994" s="34">
        <v>0.85050000000000003</v>
      </c>
      <c r="I1994" s="35">
        <f>ROUND((Reference!B$16*List!$H1994)+Reference!B$17,0)</f>
        <v>998</v>
      </c>
      <c r="J1994" s="35">
        <f>ROUND((Reference!C$16*List!$H1994)+Reference!C$17,0)</f>
        <v>1489</v>
      </c>
      <c r="K1994" s="35">
        <f>ROUND((Reference!D$16*List!$H1994)+Reference!D$17,0)</f>
        <v>1784</v>
      </c>
      <c r="L1994" s="35">
        <f>ROUND((Reference!E$16*List!$H1994)+Reference!E$17,0)</f>
        <v>2205</v>
      </c>
      <c r="M1994" s="35">
        <f>ROUND((Reference!F$16*List!$H1994)+Reference!F$17,0)</f>
        <v>2297</v>
      </c>
      <c r="N1994" s="35">
        <f>ROUND((Reference!G$16*List!$H1994)+Reference!G$17,0)</f>
        <v>2601</v>
      </c>
      <c r="O1994" s="35">
        <f>ROUND((Reference!H$16*List!$H1994)+Reference!H$17,0)</f>
        <v>2700</v>
      </c>
      <c r="P1994" s="35">
        <f>ROUND((Reference!I$16*List!$H1994)+Reference!I$17,0)</f>
        <v>2806</v>
      </c>
      <c r="Q1994" s="35">
        <f>ROUND((Reference!J$16*List!$H1994)+Reference!J$17,0)</f>
        <v>3249</v>
      </c>
      <c r="R1994" s="35">
        <f>ROUND((Reference!K$16*List!$H1994)+Reference!K$17,0)</f>
        <v>3352</v>
      </c>
      <c r="S1994" s="35">
        <f>ROUND((Reference!L$16*List!$H1994)+Reference!L$17,0)</f>
        <v>3617</v>
      </c>
      <c r="T1994" s="35">
        <f>ROUND((Reference!M$16*List!$H1994)+Reference!M$17,0)</f>
        <v>4320</v>
      </c>
      <c r="U1994" s="35">
        <f>ROUND((Reference!N$16*List!$H1994)+Reference!N$17,0)</f>
        <v>17430</v>
      </c>
      <c r="V1994" s="36">
        <f>ROUND((Reference!O$16*List!$H1994)+Reference!O$17,0)</f>
        <v>648</v>
      </c>
      <c r="W1994" s="36">
        <f>ROUND((Reference!P$16*List!$H1994)+Reference!P$17,0)</f>
        <v>913</v>
      </c>
      <c r="X1994" s="36">
        <f>ROUND((Reference!Q$16*List!$H1994)+Reference!Q$17,0)</f>
        <v>457</v>
      </c>
      <c r="Y1994" s="37"/>
      <c r="Z1994" s="4" t="str">
        <f t="shared" si="61"/>
        <v>MADISON, North Carolina</v>
      </c>
      <c r="AA1994" s="38" t="s">
        <v>241</v>
      </c>
      <c r="AB1994" s="38" t="s">
        <v>54</v>
      </c>
      <c r="AC1994" s="32" t="s">
        <v>5554</v>
      </c>
      <c r="AD1994" s="39"/>
      <c r="AE1994">
        <f t="shared" si="62"/>
        <v>0.85050000000000003</v>
      </c>
    </row>
    <row r="1995" spans="1:31" x14ac:dyDescent="0.35">
      <c r="A1995" s="28" t="s">
        <v>5708</v>
      </c>
      <c r="B1995" s="48" t="s">
        <v>5709</v>
      </c>
      <c r="C1995" s="49">
        <v>99934</v>
      </c>
      <c r="D1995" s="30" t="s">
        <v>191</v>
      </c>
      <c r="E1995" s="50" t="s">
        <v>1493</v>
      </c>
      <c r="F1995" s="55" t="s">
        <v>5554</v>
      </c>
      <c r="G1995" s="33" t="s">
        <v>64</v>
      </c>
      <c r="H1995" s="34">
        <v>0.80620000000000003</v>
      </c>
      <c r="I1995" s="35">
        <f>ROUND((Reference!B$16*List!$H1995)+Reference!B$17,0)</f>
        <v>960</v>
      </c>
      <c r="J1995" s="35">
        <f>ROUND((Reference!C$16*List!$H1995)+Reference!C$17,0)</f>
        <v>1432</v>
      </c>
      <c r="K1995" s="35">
        <f>ROUND((Reference!D$16*List!$H1995)+Reference!D$17,0)</f>
        <v>1716</v>
      </c>
      <c r="L1995" s="35">
        <f>ROUND((Reference!E$16*List!$H1995)+Reference!E$17,0)</f>
        <v>2121</v>
      </c>
      <c r="M1995" s="35">
        <f>ROUND((Reference!F$16*List!$H1995)+Reference!F$17,0)</f>
        <v>2210</v>
      </c>
      <c r="N1995" s="35">
        <f>ROUND((Reference!G$16*List!$H1995)+Reference!G$17,0)</f>
        <v>2502</v>
      </c>
      <c r="O1995" s="35">
        <f>ROUND((Reference!H$16*List!$H1995)+Reference!H$17,0)</f>
        <v>2597</v>
      </c>
      <c r="P1995" s="35">
        <f>ROUND((Reference!I$16*List!$H1995)+Reference!I$17,0)</f>
        <v>2700</v>
      </c>
      <c r="Q1995" s="35">
        <f>ROUND((Reference!J$16*List!$H1995)+Reference!J$17,0)</f>
        <v>3126</v>
      </c>
      <c r="R1995" s="35">
        <f>ROUND((Reference!K$16*List!$H1995)+Reference!K$17,0)</f>
        <v>3225</v>
      </c>
      <c r="S1995" s="35">
        <f>ROUND((Reference!L$16*List!$H1995)+Reference!L$17,0)</f>
        <v>3479</v>
      </c>
      <c r="T1995" s="35">
        <f>ROUND((Reference!M$16*List!$H1995)+Reference!M$17,0)</f>
        <v>4156</v>
      </c>
      <c r="U1995" s="35">
        <f>ROUND((Reference!N$16*List!$H1995)+Reference!N$17,0)</f>
        <v>16767</v>
      </c>
      <c r="V1995" s="36">
        <f>ROUND((Reference!O$16*List!$H1995)+Reference!O$17,0)</f>
        <v>623</v>
      </c>
      <c r="W1995" s="36">
        <f>ROUND((Reference!P$16*List!$H1995)+Reference!P$17,0)</f>
        <v>878</v>
      </c>
      <c r="X1995" s="36">
        <f>ROUND((Reference!Q$16*List!$H1995)+Reference!Q$17,0)</f>
        <v>439</v>
      </c>
      <c r="Y1995" s="37"/>
      <c r="Z1995" s="4" t="str">
        <f t="shared" si="61"/>
        <v>MARTIN, North Carolina</v>
      </c>
      <c r="AA1995" s="38" t="s">
        <v>1493</v>
      </c>
      <c r="AB1995" s="38" t="s">
        <v>54</v>
      </c>
      <c r="AC1995" s="32" t="s">
        <v>5554</v>
      </c>
      <c r="AD1995" s="39"/>
      <c r="AE1995">
        <f t="shared" si="62"/>
        <v>0.80620000000000003</v>
      </c>
    </row>
    <row r="1996" spans="1:31" x14ac:dyDescent="0.35">
      <c r="A1996" s="28" t="s">
        <v>5710</v>
      </c>
      <c r="B1996" s="48" t="s">
        <v>5711</v>
      </c>
      <c r="C1996" s="51">
        <v>16740</v>
      </c>
      <c r="D1996" s="30" t="s">
        <v>532</v>
      </c>
      <c r="E1996" s="38" t="s">
        <v>5712</v>
      </c>
      <c r="F1996" s="54" t="s">
        <v>5554</v>
      </c>
      <c r="G1996" s="33" t="s">
        <v>53</v>
      </c>
      <c r="H1996" s="52">
        <v>0.94980000000000009</v>
      </c>
      <c r="I1996" s="35">
        <f>ROUND((Reference!B$16*List!$H1996)+Reference!B$17,0)</f>
        <v>1083</v>
      </c>
      <c r="J1996" s="35">
        <f>ROUND((Reference!C$16*List!$H1996)+Reference!C$17,0)</f>
        <v>1616</v>
      </c>
      <c r="K1996" s="35">
        <f>ROUND((Reference!D$16*List!$H1996)+Reference!D$17,0)</f>
        <v>1936</v>
      </c>
      <c r="L1996" s="35">
        <f>ROUND((Reference!E$16*List!$H1996)+Reference!E$17,0)</f>
        <v>2393</v>
      </c>
      <c r="M1996" s="35">
        <f>ROUND((Reference!F$16*List!$H1996)+Reference!F$17,0)</f>
        <v>2493</v>
      </c>
      <c r="N1996" s="35">
        <f>ROUND((Reference!G$16*List!$H1996)+Reference!G$17,0)</f>
        <v>2822</v>
      </c>
      <c r="O1996" s="35">
        <f>ROUND((Reference!H$16*List!$H1996)+Reference!H$17,0)</f>
        <v>2930</v>
      </c>
      <c r="P1996" s="35">
        <f>ROUND((Reference!I$16*List!$H1996)+Reference!I$17,0)</f>
        <v>3046</v>
      </c>
      <c r="Q1996" s="35">
        <f>ROUND((Reference!J$16*List!$H1996)+Reference!J$17,0)</f>
        <v>3526</v>
      </c>
      <c r="R1996" s="35">
        <f>ROUND((Reference!K$16*List!$H1996)+Reference!K$17,0)</f>
        <v>3638</v>
      </c>
      <c r="S1996" s="35">
        <f>ROUND((Reference!L$16*List!$H1996)+Reference!L$17,0)</f>
        <v>3925</v>
      </c>
      <c r="T1996" s="35">
        <f>ROUND((Reference!M$16*List!$H1996)+Reference!M$17,0)</f>
        <v>4688</v>
      </c>
      <c r="U1996" s="35">
        <f>ROUND((Reference!N$16*List!$H1996)+Reference!N$17,0)</f>
        <v>18916</v>
      </c>
      <c r="V1996" s="36">
        <f>ROUND((Reference!O$16*List!$H1996)+Reference!O$17,0)</f>
        <v>703</v>
      </c>
      <c r="W1996" s="36">
        <f>ROUND((Reference!P$16*List!$H1996)+Reference!P$17,0)</f>
        <v>991</v>
      </c>
      <c r="X1996" s="36">
        <f>ROUND((Reference!Q$16*List!$H1996)+Reference!Q$17,0)</f>
        <v>495</v>
      </c>
      <c r="Y1996" s="37"/>
      <c r="Z1996" s="4" t="str">
        <f t="shared" si="61"/>
        <v>MECKLENBURG, North Carolina</v>
      </c>
      <c r="AA1996" s="50" t="s">
        <v>5712</v>
      </c>
      <c r="AB1996" s="38" t="s">
        <v>54</v>
      </c>
      <c r="AC1996" s="43" t="s">
        <v>5554</v>
      </c>
      <c r="AD1996" s="45"/>
      <c r="AE1996">
        <f t="shared" si="62"/>
        <v>0.94980000000000009</v>
      </c>
    </row>
    <row r="1997" spans="1:31" x14ac:dyDescent="0.35">
      <c r="A1997" s="28" t="s">
        <v>5713</v>
      </c>
      <c r="B1997" s="48" t="s">
        <v>5714</v>
      </c>
      <c r="C1997" s="49">
        <v>99934</v>
      </c>
      <c r="D1997" s="30" t="s">
        <v>191</v>
      </c>
      <c r="E1997" s="50" t="s">
        <v>1910</v>
      </c>
      <c r="F1997" s="55" t="s">
        <v>5554</v>
      </c>
      <c r="G1997" s="33" t="s">
        <v>64</v>
      </c>
      <c r="H1997" s="34">
        <v>0.80620000000000003</v>
      </c>
      <c r="I1997" s="35">
        <f>ROUND((Reference!B$16*List!$H1997)+Reference!B$17,0)</f>
        <v>960</v>
      </c>
      <c r="J1997" s="35">
        <f>ROUND((Reference!C$16*List!$H1997)+Reference!C$17,0)</f>
        <v>1432</v>
      </c>
      <c r="K1997" s="35">
        <f>ROUND((Reference!D$16*List!$H1997)+Reference!D$17,0)</f>
        <v>1716</v>
      </c>
      <c r="L1997" s="35">
        <f>ROUND((Reference!E$16*List!$H1997)+Reference!E$17,0)</f>
        <v>2121</v>
      </c>
      <c r="M1997" s="35">
        <f>ROUND((Reference!F$16*List!$H1997)+Reference!F$17,0)</f>
        <v>2210</v>
      </c>
      <c r="N1997" s="35">
        <f>ROUND((Reference!G$16*List!$H1997)+Reference!G$17,0)</f>
        <v>2502</v>
      </c>
      <c r="O1997" s="35">
        <f>ROUND((Reference!H$16*List!$H1997)+Reference!H$17,0)</f>
        <v>2597</v>
      </c>
      <c r="P1997" s="35">
        <f>ROUND((Reference!I$16*List!$H1997)+Reference!I$17,0)</f>
        <v>2700</v>
      </c>
      <c r="Q1997" s="35">
        <f>ROUND((Reference!J$16*List!$H1997)+Reference!J$17,0)</f>
        <v>3126</v>
      </c>
      <c r="R1997" s="35">
        <f>ROUND((Reference!K$16*List!$H1997)+Reference!K$17,0)</f>
        <v>3225</v>
      </c>
      <c r="S1997" s="35">
        <f>ROUND((Reference!L$16*List!$H1997)+Reference!L$17,0)</f>
        <v>3479</v>
      </c>
      <c r="T1997" s="35">
        <f>ROUND((Reference!M$16*List!$H1997)+Reference!M$17,0)</f>
        <v>4156</v>
      </c>
      <c r="U1997" s="35">
        <f>ROUND((Reference!N$16*List!$H1997)+Reference!N$17,0)</f>
        <v>16767</v>
      </c>
      <c r="V1997" s="36">
        <f>ROUND((Reference!O$16*List!$H1997)+Reference!O$17,0)</f>
        <v>623</v>
      </c>
      <c r="W1997" s="36">
        <f>ROUND((Reference!P$16*List!$H1997)+Reference!P$17,0)</f>
        <v>878</v>
      </c>
      <c r="X1997" s="36">
        <f>ROUND((Reference!Q$16*List!$H1997)+Reference!Q$17,0)</f>
        <v>439</v>
      </c>
      <c r="Y1997" s="37"/>
      <c r="Z1997" s="4" t="str">
        <f t="shared" si="61"/>
        <v>MITCHELL, North Carolina</v>
      </c>
      <c r="AA1997" s="38" t="s">
        <v>1910</v>
      </c>
      <c r="AB1997" s="38" t="s">
        <v>54</v>
      </c>
      <c r="AC1997" s="32" t="s">
        <v>5554</v>
      </c>
      <c r="AD1997" s="39"/>
      <c r="AE1997">
        <f t="shared" si="62"/>
        <v>0.80620000000000003</v>
      </c>
    </row>
    <row r="1998" spans="1:31" x14ac:dyDescent="0.35">
      <c r="A1998" s="28" t="s">
        <v>5715</v>
      </c>
      <c r="B1998" s="48" t="s">
        <v>5716</v>
      </c>
      <c r="C1998" s="49">
        <v>99934</v>
      </c>
      <c r="D1998" s="30" t="s">
        <v>191</v>
      </c>
      <c r="E1998" s="50" t="s">
        <v>266</v>
      </c>
      <c r="F1998" s="55" t="s">
        <v>5554</v>
      </c>
      <c r="G1998" s="33" t="s">
        <v>64</v>
      </c>
      <c r="H1998" s="52">
        <v>0.80620000000000003</v>
      </c>
      <c r="I1998" s="35">
        <f>ROUND((Reference!B$16*List!$H1998)+Reference!B$17,0)</f>
        <v>960</v>
      </c>
      <c r="J1998" s="35">
        <f>ROUND((Reference!C$16*List!$H1998)+Reference!C$17,0)</f>
        <v>1432</v>
      </c>
      <c r="K1998" s="35">
        <f>ROUND((Reference!D$16*List!$H1998)+Reference!D$17,0)</f>
        <v>1716</v>
      </c>
      <c r="L1998" s="35">
        <f>ROUND((Reference!E$16*List!$H1998)+Reference!E$17,0)</f>
        <v>2121</v>
      </c>
      <c r="M1998" s="35">
        <f>ROUND((Reference!F$16*List!$H1998)+Reference!F$17,0)</f>
        <v>2210</v>
      </c>
      <c r="N1998" s="35">
        <f>ROUND((Reference!G$16*List!$H1998)+Reference!G$17,0)</f>
        <v>2502</v>
      </c>
      <c r="O1998" s="35">
        <f>ROUND((Reference!H$16*List!$H1998)+Reference!H$17,0)</f>
        <v>2597</v>
      </c>
      <c r="P1998" s="35">
        <f>ROUND((Reference!I$16*List!$H1998)+Reference!I$17,0)</f>
        <v>2700</v>
      </c>
      <c r="Q1998" s="35">
        <f>ROUND((Reference!J$16*List!$H1998)+Reference!J$17,0)</f>
        <v>3126</v>
      </c>
      <c r="R1998" s="35">
        <f>ROUND((Reference!K$16*List!$H1998)+Reference!K$17,0)</f>
        <v>3225</v>
      </c>
      <c r="S1998" s="35">
        <f>ROUND((Reference!L$16*List!$H1998)+Reference!L$17,0)</f>
        <v>3479</v>
      </c>
      <c r="T1998" s="35">
        <f>ROUND((Reference!M$16*List!$H1998)+Reference!M$17,0)</f>
        <v>4156</v>
      </c>
      <c r="U1998" s="35">
        <f>ROUND((Reference!N$16*List!$H1998)+Reference!N$17,0)</f>
        <v>16767</v>
      </c>
      <c r="V1998" s="36">
        <f>ROUND((Reference!O$16*List!$H1998)+Reference!O$17,0)</f>
        <v>623</v>
      </c>
      <c r="W1998" s="36">
        <f>ROUND((Reference!P$16*List!$H1998)+Reference!P$17,0)</f>
        <v>878</v>
      </c>
      <c r="X1998" s="36">
        <f>ROUND((Reference!Q$16*List!$H1998)+Reference!Q$17,0)</f>
        <v>439</v>
      </c>
      <c r="Y1998" s="37"/>
      <c r="Z1998" s="4" t="str">
        <f t="shared" si="61"/>
        <v>MONTGOMERY, North Carolina</v>
      </c>
      <c r="AA1998" s="50" t="s">
        <v>266</v>
      </c>
      <c r="AB1998" s="38" t="s">
        <v>54</v>
      </c>
      <c r="AC1998" s="43" t="s">
        <v>5554</v>
      </c>
      <c r="AD1998" s="45"/>
      <c r="AE1998">
        <f t="shared" si="62"/>
        <v>0.80620000000000003</v>
      </c>
    </row>
    <row r="1999" spans="1:31" x14ac:dyDescent="0.35">
      <c r="A1999" s="28" t="s">
        <v>5717</v>
      </c>
      <c r="B1999" s="48" t="s">
        <v>5718</v>
      </c>
      <c r="C1999" s="49">
        <v>99934</v>
      </c>
      <c r="D1999" s="30" t="s">
        <v>191</v>
      </c>
      <c r="E1999" s="50" t="s">
        <v>5719</v>
      </c>
      <c r="F1999" s="55" t="s">
        <v>5554</v>
      </c>
      <c r="G1999" s="33" t="s">
        <v>64</v>
      </c>
      <c r="H1999" s="34">
        <v>0.80620000000000003</v>
      </c>
      <c r="I1999" s="35">
        <f>ROUND((Reference!B$16*List!$H1999)+Reference!B$17,0)</f>
        <v>960</v>
      </c>
      <c r="J1999" s="35">
        <f>ROUND((Reference!C$16*List!$H1999)+Reference!C$17,0)</f>
        <v>1432</v>
      </c>
      <c r="K1999" s="35">
        <f>ROUND((Reference!D$16*List!$H1999)+Reference!D$17,0)</f>
        <v>1716</v>
      </c>
      <c r="L1999" s="35">
        <f>ROUND((Reference!E$16*List!$H1999)+Reference!E$17,0)</f>
        <v>2121</v>
      </c>
      <c r="M1999" s="35">
        <f>ROUND((Reference!F$16*List!$H1999)+Reference!F$17,0)</f>
        <v>2210</v>
      </c>
      <c r="N1999" s="35">
        <f>ROUND((Reference!G$16*List!$H1999)+Reference!G$17,0)</f>
        <v>2502</v>
      </c>
      <c r="O1999" s="35">
        <f>ROUND((Reference!H$16*List!$H1999)+Reference!H$17,0)</f>
        <v>2597</v>
      </c>
      <c r="P1999" s="35">
        <f>ROUND((Reference!I$16*List!$H1999)+Reference!I$17,0)</f>
        <v>2700</v>
      </c>
      <c r="Q1999" s="35">
        <f>ROUND((Reference!J$16*List!$H1999)+Reference!J$17,0)</f>
        <v>3126</v>
      </c>
      <c r="R1999" s="35">
        <f>ROUND((Reference!K$16*List!$H1999)+Reference!K$17,0)</f>
        <v>3225</v>
      </c>
      <c r="S1999" s="35">
        <f>ROUND((Reference!L$16*List!$H1999)+Reference!L$17,0)</f>
        <v>3479</v>
      </c>
      <c r="T1999" s="35">
        <f>ROUND((Reference!M$16*List!$H1999)+Reference!M$17,0)</f>
        <v>4156</v>
      </c>
      <c r="U1999" s="35">
        <f>ROUND((Reference!N$16*List!$H1999)+Reference!N$17,0)</f>
        <v>16767</v>
      </c>
      <c r="V1999" s="36">
        <f>ROUND((Reference!O$16*List!$H1999)+Reference!O$17,0)</f>
        <v>623</v>
      </c>
      <c r="W1999" s="36">
        <f>ROUND((Reference!P$16*List!$H1999)+Reference!P$17,0)</f>
        <v>878</v>
      </c>
      <c r="X1999" s="36">
        <f>ROUND((Reference!Q$16*List!$H1999)+Reference!Q$17,0)</f>
        <v>439</v>
      </c>
      <c r="Y1999" s="37"/>
      <c r="Z1999" s="4" t="str">
        <f t="shared" ref="Z1999:Z2062" si="63">CONCATENATE(AA1999, AB1999, AC1999)</f>
        <v>MOORE, North Carolina</v>
      </c>
      <c r="AA1999" s="38" t="s">
        <v>5719</v>
      </c>
      <c r="AB1999" s="38" t="s">
        <v>54</v>
      </c>
      <c r="AC1999" s="32" t="s">
        <v>5554</v>
      </c>
      <c r="AD1999" s="39"/>
      <c r="AE1999">
        <f t="shared" ref="AE1999:AE2062" si="64">IFERROR(INDEX($AH:$AH,MATCH($C1999,$AF:$AF,0)),"")</f>
        <v>0.80620000000000003</v>
      </c>
    </row>
    <row r="2000" spans="1:31" x14ac:dyDescent="0.35">
      <c r="A2000" s="28" t="s">
        <v>5720</v>
      </c>
      <c r="B2000" s="48" t="s">
        <v>5721</v>
      </c>
      <c r="C2000" s="51">
        <v>40580</v>
      </c>
      <c r="D2000" s="30" t="s">
        <v>1490</v>
      </c>
      <c r="E2000" s="38" t="s">
        <v>5722</v>
      </c>
      <c r="F2000" s="54" t="s">
        <v>5554</v>
      </c>
      <c r="G2000" s="33" t="s">
        <v>53</v>
      </c>
      <c r="H2000" s="34">
        <v>0.84589999999999999</v>
      </c>
      <c r="I2000" s="35">
        <f>ROUND((Reference!B$16*List!$H2000)+Reference!B$17,0)</f>
        <v>994</v>
      </c>
      <c r="J2000" s="35">
        <f>ROUND((Reference!C$16*List!$H2000)+Reference!C$17,0)</f>
        <v>1483</v>
      </c>
      <c r="K2000" s="35">
        <f>ROUND((Reference!D$16*List!$H2000)+Reference!D$17,0)</f>
        <v>1777</v>
      </c>
      <c r="L2000" s="35">
        <f>ROUND((Reference!E$16*List!$H2000)+Reference!E$17,0)</f>
        <v>2196</v>
      </c>
      <c r="M2000" s="35">
        <f>ROUND((Reference!F$16*List!$H2000)+Reference!F$17,0)</f>
        <v>2288</v>
      </c>
      <c r="N2000" s="35">
        <f>ROUND((Reference!G$16*List!$H2000)+Reference!G$17,0)</f>
        <v>2590</v>
      </c>
      <c r="O2000" s="35">
        <f>ROUND((Reference!H$16*List!$H2000)+Reference!H$17,0)</f>
        <v>2689</v>
      </c>
      <c r="P2000" s="35">
        <f>ROUND((Reference!I$16*List!$H2000)+Reference!I$17,0)</f>
        <v>2795</v>
      </c>
      <c r="Q2000" s="35">
        <f>ROUND((Reference!J$16*List!$H2000)+Reference!J$17,0)</f>
        <v>3237</v>
      </c>
      <c r="R2000" s="35">
        <f>ROUND((Reference!K$16*List!$H2000)+Reference!K$17,0)</f>
        <v>3339</v>
      </c>
      <c r="S2000" s="35">
        <f>ROUND((Reference!L$16*List!$H2000)+Reference!L$17,0)</f>
        <v>3603</v>
      </c>
      <c r="T2000" s="35">
        <f>ROUND((Reference!M$16*List!$H2000)+Reference!M$17,0)</f>
        <v>4303</v>
      </c>
      <c r="U2000" s="35">
        <f>ROUND((Reference!N$16*List!$H2000)+Reference!N$17,0)</f>
        <v>17361</v>
      </c>
      <c r="V2000" s="36">
        <f>ROUND((Reference!O$16*List!$H2000)+Reference!O$17,0)</f>
        <v>645</v>
      </c>
      <c r="W2000" s="36">
        <f>ROUND((Reference!P$16*List!$H2000)+Reference!P$17,0)</f>
        <v>909</v>
      </c>
      <c r="X2000" s="36">
        <f>ROUND((Reference!Q$16*List!$H2000)+Reference!Q$17,0)</f>
        <v>455</v>
      </c>
      <c r="Y2000" s="37"/>
      <c r="Z2000" s="4" t="str">
        <f t="shared" si="63"/>
        <v>NASH, North Carolina</v>
      </c>
      <c r="AA2000" s="38" t="s">
        <v>5722</v>
      </c>
      <c r="AB2000" s="38" t="s">
        <v>54</v>
      </c>
      <c r="AC2000" s="32" t="s">
        <v>5554</v>
      </c>
      <c r="AD2000" s="39"/>
      <c r="AE2000">
        <f t="shared" si="64"/>
        <v>0.84589999999999999</v>
      </c>
    </row>
    <row r="2001" spans="1:31" x14ac:dyDescent="0.35">
      <c r="A2001" s="28" t="s">
        <v>5723</v>
      </c>
      <c r="B2001" s="48" t="s">
        <v>5724</v>
      </c>
      <c r="C2001" s="49">
        <v>48900</v>
      </c>
      <c r="D2001" s="30" t="s">
        <v>1793</v>
      </c>
      <c r="E2001" s="50" t="s">
        <v>5725</v>
      </c>
      <c r="F2001" s="54" t="s">
        <v>5554</v>
      </c>
      <c r="G2001" s="33" t="s">
        <v>53</v>
      </c>
      <c r="H2001" s="52">
        <v>0.89580000000000004</v>
      </c>
      <c r="I2001" s="35">
        <f>ROUND((Reference!B$16*List!$H2001)+Reference!B$17,0)</f>
        <v>1037</v>
      </c>
      <c r="J2001" s="35">
        <f>ROUND((Reference!C$16*List!$H2001)+Reference!C$17,0)</f>
        <v>1547</v>
      </c>
      <c r="K2001" s="35">
        <f>ROUND((Reference!D$16*List!$H2001)+Reference!D$17,0)</f>
        <v>1853</v>
      </c>
      <c r="L2001" s="35">
        <f>ROUND((Reference!E$16*List!$H2001)+Reference!E$17,0)</f>
        <v>2291</v>
      </c>
      <c r="M2001" s="35">
        <f>ROUND((Reference!F$16*List!$H2001)+Reference!F$17,0)</f>
        <v>2387</v>
      </c>
      <c r="N2001" s="35">
        <f>ROUND((Reference!G$16*List!$H2001)+Reference!G$17,0)</f>
        <v>2702</v>
      </c>
      <c r="O2001" s="35">
        <f>ROUND((Reference!H$16*List!$H2001)+Reference!H$17,0)</f>
        <v>2805</v>
      </c>
      <c r="P2001" s="35">
        <f>ROUND((Reference!I$16*List!$H2001)+Reference!I$17,0)</f>
        <v>2915</v>
      </c>
      <c r="Q2001" s="35">
        <f>ROUND((Reference!J$16*List!$H2001)+Reference!J$17,0)</f>
        <v>3376</v>
      </c>
      <c r="R2001" s="35">
        <f>ROUND((Reference!K$16*List!$H2001)+Reference!K$17,0)</f>
        <v>3483</v>
      </c>
      <c r="S2001" s="35">
        <f>ROUND((Reference!L$16*List!$H2001)+Reference!L$17,0)</f>
        <v>3758</v>
      </c>
      <c r="T2001" s="35">
        <f>ROUND((Reference!M$16*List!$H2001)+Reference!M$17,0)</f>
        <v>4488</v>
      </c>
      <c r="U2001" s="35">
        <f>ROUND((Reference!N$16*List!$H2001)+Reference!N$17,0)</f>
        <v>18108</v>
      </c>
      <c r="V2001" s="36">
        <f>ROUND((Reference!O$16*List!$H2001)+Reference!O$17,0)</f>
        <v>673</v>
      </c>
      <c r="W2001" s="36">
        <f>ROUND((Reference!P$16*List!$H2001)+Reference!P$17,0)</f>
        <v>949</v>
      </c>
      <c r="X2001" s="36">
        <f>ROUND((Reference!Q$16*List!$H2001)+Reference!Q$17,0)</f>
        <v>474</v>
      </c>
      <c r="Y2001" s="37"/>
      <c r="Z2001" s="4" t="str">
        <f t="shared" si="63"/>
        <v>NEW HANOVER, North Carolina</v>
      </c>
      <c r="AA2001" s="50" t="s">
        <v>5725</v>
      </c>
      <c r="AB2001" s="38" t="s">
        <v>54</v>
      </c>
      <c r="AC2001" s="43" t="s">
        <v>5554</v>
      </c>
      <c r="AD2001" s="45"/>
      <c r="AE2001">
        <f t="shared" si="64"/>
        <v>0.89580000000000004</v>
      </c>
    </row>
    <row r="2002" spans="1:31" x14ac:dyDescent="0.35">
      <c r="A2002" s="28" t="s">
        <v>5726</v>
      </c>
      <c r="B2002" s="48" t="s">
        <v>5727</v>
      </c>
      <c r="C2002" s="49">
        <v>99934</v>
      </c>
      <c r="D2002" s="30" t="s">
        <v>191</v>
      </c>
      <c r="E2002" s="50" t="s">
        <v>5728</v>
      </c>
      <c r="F2002" s="55" t="s">
        <v>5554</v>
      </c>
      <c r="G2002" s="33" t="s">
        <v>64</v>
      </c>
      <c r="H2002" s="34">
        <v>0.80620000000000003</v>
      </c>
      <c r="I2002" s="35">
        <f>ROUND((Reference!B$16*List!$H2002)+Reference!B$17,0)</f>
        <v>960</v>
      </c>
      <c r="J2002" s="35">
        <f>ROUND((Reference!C$16*List!$H2002)+Reference!C$17,0)</f>
        <v>1432</v>
      </c>
      <c r="K2002" s="35">
        <f>ROUND((Reference!D$16*List!$H2002)+Reference!D$17,0)</f>
        <v>1716</v>
      </c>
      <c r="L2002" s="35">
        <f>ROUND((Reference!E$16*List!$H2002)+Reference!E$17,0)</f>
        <v>2121</v>
      </c>
      <c r="M2002" s="35">
        <f>ROUND((Reference!F$16*List!$H2002)+Reference!F$17,0)</f>
        <v>2210</v>
      </c>
      <c r="N2002" s="35">
        <f>ROUND((Reference!G$16*List!$H2002)+Reference!G$17,0)</f>
        <v>2502</v>
      </c>
      <c r="O2002" s="35">
        <f>ROUND((Reference!H$16*List!$H2002)+Reference!H$17,0)</f>
        <v>2597</v>
      </c>
      <c r="P2002" s="35">
        <f>ROUND((Reference!I$16*List!$H2002)+Reference!I$17,0)</f>
        <v>2700</v>
      </c>
      <c r="Q2002" s="35">
        <f>ROUND((Reference!J$16*List!$H2002)+Reference!J$17,0)</f>
        <v>3126</v>
      </c>
      <c r="R2002" s="35">
        <f>ROUND((Reference!K$16*List!$H2002)+Reference!K$17,0)</f>
        <v>3225</v>
      </c>
      <c r="S2002" s="35">
        <f>ROUND((Reference!L$16*List!$H2002)+Reference!L$17,0)</f>
        <v>3479</v>
      </c>
      <c r="T2002" s="35">
        <f>ROUND((Reference!M$16*List!$H2002)+Reference!M$17,0)</f>
        <v>4156</v>
      </c>
      <c r="U2002" s="35">
        <f>ROUND((Reference!N$16*List!$H2002)+Reference!N$17,0)</f>
        <v>16767</v>
      </c>
      <c r="V2002" s="36">
        <f>ROUND((Reference!O$16*List!$H2002)+Reference!O$17,0)</f>
        <v>623</v>
      </c>
      <c r="W2002" s="36">
        <f>ROUND((Reference!P$16*List!$H2002)+Reference!P$17,0)</f>
        <v>878</v>
      </c>
      <c r="X2002" s="36">
        <f>ROUND((Reference!Q$16*List!$H2002)+Reference!Q$17,0)</f>
        <v>439</v>
      </c>
      <c r="Y2002" s="37"/>
      <c r="Z2002" s="4" t="str">
        <f t="shared" si="63"/>
        <v>NORTHAMPTON, North Carolina</v>
      </c>
      <c r="AA2002" s="38" t="s">
        <v>5728</v>
      </c>
      <c r="AB2002" s="38" t="s">
        <v>54</v>
      </c>
      <c r="AC2002" s="32" t="s">
        <v>5554</v>
      </c>
      <c r="AD2002" s="39"/>
      <c r="AE2002">
        <f t="shared" si="64"/>
        <v>0.80620000000000003</v>
      </c>
    </row>
    <row r="2003" spans="1:31" x14ac:dyDescent="0.35">
      <c r="A2003" s="28" t="s">
        <v>5729</v>
      </c>
      <c r="B2003" s="48" t="s">
        <v>5730</v>
      </c>
      <c r="C2003" s="51">
        <v>27340</v>
      </c>
      <c r="D2003" s="30" t="s">
        <v>969</v>
      </c>
      <c r="E2003" s="38" t="s">
        <v>5731</v>
      </c>
      <c r="F2003" s="54" t="s">
        <v>5554</v>
      </c>
      <c r="G2003" s="33" t="s">
        <v>53</v>
      </c>
      <c r="H2003" s="52">
        <v>0.76929999999999998</v>
      </c>
      <c r="I2003" s="35">
        <f>ROUND((Reference!B$16*List!$H2003)+Reference!B$17,0)</f>
        <v>929</v>
      </c>
      <c r="J2003" s="35">
        <f>ROUND((Reference!C$16*List!$H2003)+Reference!C$17,0)</f>
        <v>1385</v>
      </c>
      <c r="K2003" s="35">
        <f>ROUND((Reference!D$16*List!$H2003)+Reference!D$17,0)</f>
        <v>1659</v>
      </c>
      <c r="L2003" s="35">
        <f>ROUND((Reference!E$16*List!$H2003)+Reference!E$17,0)</f>
        <v>2051</v>
      </c>
      <c r="M2003" s="35">
        <f>ROUND((Reference!F$16*List!$H2003)+Reference!F$17,0)</f>
        <v>2137</v>
      </c>
      <c r="N2003" s="35">
        <f>ROUND((Reference!G$16*List!$H2003)+Reference!G$17,0)</f>
        <v>2419</v>
      </c>
      <c r="O2003" s="35">
        <f>ROUND((Reference!H$16*List!$H2003)+Reference!H$17,0)</f>
        <v>2512</v>
      </c>
      <c r="P2003" s="35">
        <f>ROUND((Reference!I$16*List!$H2003)+Reference!I$17,0)</f>
        <v>2611</v>
      </c>
      <c r="Q2003" s="35">
        <f>ROUND((Reference!J$16*List!$H2003)+Reference!J$17,0)</f>
        <v>3023</v>
      </c>
      <c r="R2003" s="35">
        <f>ROUND((Reference!K$16*List!$H2003)+Reference!K$17,0)</f>
        <v>3118</v>
      </c>
      <c r="S2003" s="35">
        <f>ROUND((Reference!L$16*List!$H2003)+Reference!L$17,0)</f>
        <v>3365</v>
      </c>
      <c r="T2003" s="35">
        <f>ROUND((Reference!M$16*List!$H2003)+Reference!M$17,0)</f>
        <v>4019</v>
      </c>
      <c r="U2003" s="35">
        <f>ROUND((Reference!N$16*List!$H2003)+Reference!N$17,0)</f>
        <v>16215</v>
      </c>
      <c r="V2003" s="36">
        <f>ROUND((Reference!O$16*List!$H2003)+Reference!O$17,0)</f>
        <v>603</v>
      </c>
      <c r="W2003" s="36">
        <f>ROUND((Reference!P$16*List!$H2003)+Reference!P$17,0)</f>
        <v>849</v>
      </c>
      <c r="X2003" s="36">
        <f>ROUND((Reference!Q$16*List!$H2003)+Reference!Q$17,0)</f>
        <v>425</v>
      </c>
      <c r="Y2003" s="37"/>
      <c r="Z2003" s="4" t="str">
        <f t="shared" si="63"/>
        <v>ONSLOW, North Carolina</v>
      </c>
      <c r="AA2003" s="50" t="s">
        <v>5731</v>
      </c>
      <c r="AB2003" s="38" t="s">
        <v>54</v>
      </c>
      <c r="AC2003" s="43" t="s">
        <v>5554</v>
      </c>
      <c r="AD2003" s="45"/>
      <c r="AE2003">
        <f t="shared" si="64"/>
        <v>0.76929999999999998</v>
      </c>
    </row>
    <row r="2004" spans="1:31" x14ac:dyDescent="0.35">
      <c r="A2004" s="28" t="s">
        <v>5732</v>
      </c>
      <c r="B2004" s="48" t="s">
        <v>5733</v>
      </c>
      <c r="C2004" s="49">
        <v>20500</v>
      </c>
      <c r="D2004" s="30" t="s">
        <v>676</v>
      </c>
      <c r="E2004" s="50" t="s">
        <v>907</v>
      </c>
      <c r="F2004" s="54" t="s">
        <v>5554</v>
      </c>
      <c r="G2004" s="33" t="s">
        <v>53</v>
      </c>
      <c r="H2004" s="52">
        <v>0.9830000000000001</v>
      </c>
      <c r="I2004" s="35">
        <f>ROUND((Reference!B$16*List!$H2004)+Reference!B$17,0)</f>
        <v>1112</v>
      </c>
      <c r="J2004" s="35">
        <f>ROUND((Reference!C$16*List!$H2004)+Reference!C$17,0)</f>
        <v>1658</v>
      </c>
      <c r="K2004" s="35">
        <f>ROUND((Reference!D$16*List!$H2004)+Reference!D$17,0)</f>
        <v>1987</v>
      </c>
      <c r="L2004" s="35">
        <f>ROUND((Reference!E$16*List!$H2004)+Reference!E$17,0)</f>
        <v>2456</v>
      </c>
      <c r="M2004" s="35">
        <f>ROUND((Reference!F$16*List!$H2004)+Reference!F$17,0)</f>
        <v>2559</v>
      </c>
      <c r="N2004" s="35">
        <f>ROUND((Reference!G$16*List!$H2004)+Reference!G$17,0)</f>
        <v>2897</v>
      </c>
      <c r="O2004" s="35">
        <f>ROUND((Reference!H$16*List!$H2004)+Reference!H$17,0)</f>
        <v>3007</v>
      </c>
      <c r="P2004" s="35">
        <f>ROUND((Reference!I$16*List!$H2004)+Reference!I$17,0)</f>
        <v>3126</v>
      </c>
      <c r="Q2004" s="35">
        <f>ROUND((Reference!J$16*List!$H2004)+Reference!J$17,0)</f>
        <v>3619</v>
      </c>
      <c r="R2004" s="35">
        <f>ROUND((Reference!K$16*List!$H2004)+Reference!K$17,0)</f>
        <v>3734</v>
      </c>
      <c r="S2004" s="35">
        <f>ROUND((Reference!L$16*List!$H2004)+Reference!L$17,0)</f>
        <v>4029</v>
      </c>
      <c r="T2004" s="35">
        <f>ROUND((Reference!M$16*List!$H2004)+Reference!M$17,0)</f>
        <v>4811</v>
      </c>
      <c r="U2004" s="35">
        <f>ROUND((Reference!N$16*List!$H2004)+Reference!N$17,0)</f>
        <v>19413</v>
      </c>
      <c r="V2004" s="36">
        <f>ROUND((Reference!O$16*List!$H2004)+Reference!O$17,0)</f>
        <v>722</v>
      </c>
      <c r="W2004" s="36">
        <f>ROUND((Reference!P$16*List!$H2004)+Reference!P$17,0)</f>
        <v>1017</v>
      </c>
      <c r="X2004" s="36">
        <f>ROUND((Reference!Q$16*List!$H2004)+Reference!Q$17,0)</f>
        <v>508</v>
      </c>
      <c r="Y2004" s="37"/>
      <c r="Z2004" s="4" t="str">
        <f t="shared" si="63"/>
        <v>ORANGE, North Carolina</v>
      </c>
      <c r="AA2004" s="50" t="s">
        <v>907</v>
      </c>
      <c r="AB2004" s="38" t="s">
        <v>54</v>
      </c>
      <c r="AC2004" s="43" t="s">
        <v>5554</v>
      </c>
      <c r="AD2004" s="45"/>
      <c r="AE2004">
        <f t="shared" si="64"/>
        <v>0.9830000000000001</v>
      </c>
    </row>
    <row r="2005" spans="1:31" x14ac:dyDescent="0.35">
      <c r="A2005" s="28" t="s">
        <v>5734</v>
      </c>
      <c r="B2005" s="48" t="s">
        <v>5735</v>
      </c>
      <c r="C2005" s="49">
        <v>35100</v>
      </c>
      <c r="D2005" s="30" t="s">
        <v>1282</v>
      </c>
      <c r="E2005" s="50" t="s">
        <v>5736</v>
      </c>
      <c r="F2005" s="54" t="s">
        <v>5554</v>
      </c>
      <c r="G2005" s="33" t="s">
        <v>53</v>
      </c>
      <c r="H2005" s="34">
        <v>0.78350000000000009</v>
      </c>
      <c r="I2005" s="35">
        <f>ROUND((Reference!B$16*List!$H2005)+Reference!B$17,0)</f>
        <v>941</v>
      </c>
      <c r="J2005" s="35">
        <f>ROUND((Reference!C$16*List!$H2005)+Reference!C$17,0)</f>
        <v>1403</v>
      </c>
      <c r="K2005" s="35">
        <f>ROUND((Reference!D$16*List!$H2005)+Reference!D$17,0)</f>
        <v>1681</v>
      </c>
      <c r="L2005" s="35">
        <f>ROUND((Reference!E$16*List!$H2005)+Reference!E$17,0)</f>
        <v>2078</v>
      </c>
      <c r="M2005" s="35">
        <f>ROUND((Reference!F$16*List!$H2005)+Reference!F$17,0)</f>
        <v>2165</v>
      </c>
      <c r="N2005" s="35">
        <f>ROUND((Reference!G$16*List!$H2005)+Reference!G$17,0)</f>
        <v>2451</v>
      </c>
      <c r="O2005" s="35">
        <f>ROUND((Reference!H$16*List!$H2005)+Reference!H$17,0)</f>
        <v>2545</v>
      </c>
      <c r="P2005" s="35">
        <f>ROUND((Reference!I$16*List!$H2005)+Reference!I$17,0)</f>
        <v>2645</v>
      </c>
      <c r="Q2005" s="35">
        <f>ROUND((Reference!J$16*List!$H2005)+Reference!J$17,0)</f>
        <v>3062</v>
      </c>
      <c r="R2005" s="35">
        <f>ROUND((Reference!K$16*List!$H2005)+Reference!K$17,0)</f>
        <v>3159</v>
      </c>
      <c r="S2005" s="35">
        <f>ROUND((Reference!L$16*List!$H2005)+Reference!L$17,0)</f>
        <v>3409</v>
      </c>
      <c r="T2005" s="35">
        <f>ROUND((Reference!M$16*List!$H2005)+Reference!M$17,0)</f>
        <v>4071</v>
      </c>
      <c r="U2005" s="35">
        <f>ROUND((Reference!N$16*List!$H2005)+Reference!N$17,0)</f>
        <v>16427</v>
      </c>
      <c r="V2005" s="36">
        <f>ROUND((Reference!O$16*List!$H2005)+Reference!O$17,0)</f>
        <v>611</v>
      </c>
      <c r="W2005" s="36">
        <f>ROUND((Reference!P$16*List!$H2005)+Reference!P$17,0)</f>
        <v>860</v>
      </c>
      <c r="X2005" s="36">
        <f>ROUND((Reference!Q$16*List!$H2005)+Reference!Q$17,0)</f>
        <v>430</v>
      </c>
      <c r="Y2005" s="37"/>
      <c r="Z2005" s="4" t="str">
        <f t="shared" si="63"/>
        <v>PAMLICO, North Carolina</v>
      </c>
      <c r="AA2005" s="38" t="s">
        <v>5736</v>
      </c>
      <c r="AB2005" s="38" t="s">
        <v>54</v>
      </c>
      <c r="AC2005" s="32" t="s">
        <v>5554</v>
      </c>
      <c r="AD2005" s="39"/>
      <c r="AE2005">
        <f t="shared" si="64"/>
        <v>0.78350000000000009</v>
      </c>
    </row>
    <row r="2006" spans="1:31" x14ac:dyDescent="0.35">
      <c r="A2006" s="28" t="s">
        <v>5737</v>
      </c>
      <c r="B2006" s="48" t="s">
        <v>5738</v>
      </c>
      <c r="C2006" s="49">
        <v>99934</v>
      </c>
      <c r="D2006" s="30" t="s">
        <v>191</v>
      </c>
      <c r="E2006" s="50" t="s">
        <v>5739</v>
      </c>
      <c r="F2006" s="55" t="s">
        <v>5554</v>
      </c>
      <c r="G2006" s="33" t="s">
        <v>64</v>
      </c>
      <c r="H2006" s="34">
        <v>0.80620000000000003</v>
      </c>
      <c r="I2006" s="35">
        <f>ROUND((Reference!B$16*List!$H2006)+Reference!B$17,0)</f>
        <v>960</v>
      </c>
      <c r="J2006" s="35">
        <f>ROUND((Reference!C$16*List!$H2006)+Reference!C$17,0)</f>
        <v>1432</v>
      </c>
      <c r="K2006" s="35">
        <f>ROUND((Reference!D$16*List!$H2006)+Reference!D$17,0)</f>
        <v>1716</v>
      </c>
      <c r="L2006" s="35">
        <f>ROUND((Reference!E$16*List!$H2006)+Reference!E$17,0)</f>
        <v>2121</v>
      </c>
      <c r="M2006" s="35">
        <f>ROUND((Reference!F$16*List!$H2006)+Reference!F$17,0)</f>
        <v>2210</v>
      </c>
      <c r="N2006" s="35">
        <f>ROUND((Reference!G$16*List!$H2006)+Reference!G$17,0)</f>
        <v>2502</v>
      </c>
      <c r="O2006" s="35">
        <f>ROUND((Reference!H$16*List!$H2006)+Reference!H$17,0)</f>
        <v>2597</v>
      </c>
      <c r="P2006" s="35">
        <f>ROUND((Reference!I$16*List!$H2006)+Reference!I$17,0)</f>
        <v>2700</v>
      </c>
      <c r="Q2006" s="35">
        <f>ROUND((Reference!J$16*List!$H2006)+Reference!J$17,0)</f>
        <v>3126</v>
      </c>
      <c r="R2006" s="35">
        <f>ROUND((Reference!K$16*List!$H2006)+Reference!K$17,0)</f>
        <v>3225</v>
      </c>
      <c r="S2006" s="35">
        <f>ROUND((Reference!L$16*List!$H2006)+Reference!L$17,0)</f>
        <v>3479</v>
      </c>
      <c r="T2006" s="35">
        <f>ROUND((Reference!M$16*List!$H2006)+Reference!M$17,0)</f>
        <v>4156</v>
      </c>
      <c r="U2006" s="35">
        <f>ROUND((Reference!N$16*List!$H2006)+Reference!N$17,0)</f>
        <v>16767</v>
      </c>
      <c r="V2006" s="36">
        <f>ROUND((Reference!O$16*List!$H2006)+Reference!O$17,0)</f>
        <v>623</v>
      </c>
      <c r="W2006" s="36">
        <f>ROUND((Reference!P$16*List!$H2006)+Reference!P$17,0)</f>
        <v>878</v>
      </c>
      <c r="X2006" s="36">
        <f>ROUND((Reference!Q$16*List!$H2006)+Reference!Q$17,0)</f>
        <v>439</v>
      </c>
      <c r="Y2006" s="37"/>
      <c r="Z2006" s="4" t="str">
        <f t="shared" si="63"/>
        <v>PASQUOTANK, North Carolina</v>
      </c>
      <c r="AA2006" s="38" t="s">
        <v>5739</v>
      </c>
      <c r="AB2006" s="38" t="s">
        <v>54</v>
      </c>
      <c r="AC2006" s="32" t="s">
        <v>5554</v>
      </c>
      <c r="AD2006" s="39"/>
      <c r="AE2006">
        <f t="shared" si="64"/>
        <v>0.80620000000000003</v>
      </c>
    </row>
    <row r="2007" spans="1:31" x14ac:dyDescent="0.35">
      <c r="A2007" s="28" t="s">
        <v>5740</v>
      </c>
      <c r="B2007" s="48" t="s">
        <v>5741</v>
      </c>
      <c r="C2007" s="49">
        <v>48900</v>
      </c>
      <c r="D2007" s="30" t="s">
        <v>1793</v>
      </c>
      <c r="E2007" s="50" t="s">
        <v>5742</v>
      </c>
      <c r="F2007" s="54" t="s">
        <v>5554</v>
      </c>
      <c r="G2007" s="33" t="s">
        <v>53</v>
      </c>
      <c r="H2007" s="52">
        <v>0.89580000000000004</v>
      </c>
      <c r="I2007" s="35">
        <f>ROUND((Reference!B$16*List!$H2007)+Reference!B$17,0)</f>
        <v>1037</v>
      </c>
      <c r="J2007" s="35">
        <f>ROUND((Reference!C$16*List!$H2007)+Reference!C$17,0)</f>
        <v>1547</v>
      </c>
      <c r="K2007" s="35">
        <f>ROUND((Reference!D$16*List!$H2007)+Reference!D$17,0)</f>
        <v>1853</v>
      </c>
      <c r="L2007" s="35">
        <f>ROUND((Reference!E$16*List!$H2007)+Reference!E$17,0)</f>
        <v>2291</v>
      </c>
      <c r="M2007" s="35">
        <f>ROUND((Reference!F$16*List!$H2007)+Reference!F$17,0)</f>
        <v>2387</v>
      </c>
      <c r="N2007" s="35">
        <f>ROUND((Reference!G$16*List!$H2007)+Reference!G$17,0)</f>
        <v>2702</v>
      </c>
      <c r="O2007" s="35">
        <f>ROUND((Reference!H$16*List!$H2007)+Reference!H$17,0)</f>
        <v>2805</v>
      </c>
      <c r="P2007" s="35">
        <f>ROUND((Reference!I$16*List!$H2007)+Reference!I$17,0)</f>
        <v>2915</v>
      </c>
      <c r="Q2007" s="35">
        <f>ROUND((Reference!J$16*List!$H2007)+Reference!J$17,0)</f>
        <v>3376</v>
      </c>
      <c r="R2007" s="35">
        <f>ROUND((Reference!K$16*List!$H2007)+Reference!K$17,0)</f>
        <v>3483</v>
      </c>
      <c r="S2007" s="35">
        <f>ROUND((Reference!L$16*List!$H2007)+Reference!L$17,0)</f>
        <v>3758</v>
      </c>
      <c r="T2007" s="35">
        <f>ROUND((Reference!M$16*List!$H2007)+Reference!M$17,0)</f>
        <v>4488</v>
      </c>
      <c r="U2007" s="35">
        <f>ROUND((Reference!N$16*List!$H2007)+Reference!N$17,0)</f>
        <v>18108</v>
      </c>
      <c r="V2007" s="36">
        <f>ROUND((Reference!O$16*List!$H2007)+Reference!O$17,0)</f>
        <v>673</v>
      </c>
      <c r="W2007" s="36">
        <f>ROUND((Reference!P$16*List!$H2007)+Reference!P$17,0)</f>
        <v>949</v>
      </c>
      <c r="X2007" s="36">
        <f>ROUND((Reference!Q$16*List!$H2007)+Reference!Q$17,0)</f>
        <v>474</v>
      </c>
      <c r="Y2007" s="37"/>
      <c r="Z2007" s="4" t="str">
        <f t="shared" si="63"/>
        <v>PENDER, North Carolina</v>
      </c>
      <c r="AA2007" s="50" t="s">
        <v>5742</v>
      </c>
      <c r="AB2007" s="38" t="s">
        <v>54</v>
      </c>
      <c r="AC2007" s="43" t="s">
        <v>5554</v>
      </c>
      <c r="AD2007" s="45"/>
      <c r="AE2007">
        <f t="shared" si="64"/>
        <v>0.89580000000000004</v>
      </c>
    </row>
    <row r="2008" spans="1:31" x14ac:dyDescent="0.35">
      <c r="A2008" s="28" t="s">
        <v>5743</v>
      </c>
      <c r="B2008" s="48" t="s">
        <v>5744</v>
      </c>
      <c r="C2008" s="49">
        <v>99934</v>
      </c>
      <c r="D2008" s="30" t="s">
        <v>191</v>
      </c>
      <c r="E2008" s="50" t="s">
        <v>5745</v>
      </c>
      <c r="F2008" s="55" t="s">
        <v>5554</v>
      </c>
      <c r="G2008" s="33" t="s">
        <v>64</v>
      </c>
      <c r="H2008" s="52">
        <v>0.80620000000000003</v>
      </c>
      <c r="I2008" s="35">
        <f>ROUND((Reference!B$16*List!$H2008)+Reference!B$17,0)</f>
        <v>960</v>
      </c>
      <c r="J2008" s="35">
        <f>ROUND((Reference!C$16*List!$H2008)+Reference!C$17,0)</f>
        <v>1432</v>
      </c>
      <c r="K2008" s="35">
        <f>ROUND((Reference!D$16*List!$H2008)+Reference!D$17,0)</f>
        <v>1716</v>
      </c>
      <c r="L2008" s="35">
        <f>ROUND((Reference!E$16*List!$H2008)+Reference!E$17,0)</f>
        <v>2121</v>
      </c>
      <c r="M2008" s="35">
        <f>ROUND((Reference!F$16*List!$H2008)+Reference!F$17,0)</f>
        <v>2210</v>
      </c>
      <c r="N2008" s="35">
        <f>ROUND((Reference!G$16*List!$H2008)+Reference!G$17,0)</f>
        <v>2502</v>
      </c>
      <c r="O2008" s="35">
        <f>ROUND((Reference!H$16*List!$H2008)+Reference!H$17,0)</f>
        <v>2597</v>
      </c>
      <c r="P2008" s="35">
        <f>ROUND((Reference!I$16*List!$H2008)+Reference!I$17,0)</f>
        <v>2700</v>
      </c>
      <c r="Q2008" s="35">
        <f>ROUND((Reference!J$16*List!$H2008)+Reference!J$17,0)</f>
        <v>3126</v>
      </c>
      <c r="R2008" s="35">
        <f>ROUND((Reference!K$16*List!$H2008)+Reference!K$17,0)</f>
        <v>3225</v>
      </c>
      <c r="S2008" s="35">
        <f>ROUND((Reference!L$16*List!$H2008)+Reference!L$17,0)</f>
        <v>3479</v>
      </c>
      <c r="T2008" s="35">
        <f>ROUND((Reference!M$16*List!$H2008)+Reference!M$17,0)</f>
        <v>4156</v>
      </c>
      <c r="U2008" s="35">
        <f>ROUND((Reference!N$16*List!$H2008)+Reference!N$17,0)</f>
        <v>16767</v>
      </c>
      <c r="V2008" s="36">
        <f>ROUND((Reference!O$16*List!$H2008)+Reference!O$17,0)</f>
        <v>623</v>
      </c>
      <c r="W2008" s="36">
        <f>ROUND((Reference!P$16*List!$H2008)+Reference!P$17,0)</f>
        <v>878</v>
      </c>
      <c r="X2008" s="36">
        <f>ROUND((Reference!Q$16*List!$H2008)+Reference!Q$17,0)</f>
        <v>439</v>
      </c>
      <c r="Y2008" s="37"/>
      <c r="Z2008" s="4" t="str">
        <f t="shared" si="63"/>
        <v>PERQUIMANS, North Carolina</v>
      </c>
      <c r="AA2008" s="50" t="s">
        <v>5745</v>
      </c>
      <c r="AB2008" s="38" t="s">
        <v>54</v>
      </c>
      <c r="AC2008" s="43" t="s">
        <v>5554</v>
      </c>
      <c r="AD2008" s="45"/>
      <c r="AE2008">
        <f t="shared" si="64"/>
        <v>0.80620000000000003</v>
      </c>
    </row>
    <row r="2009" spans="1:31" x14ac:dyDescent="0.35">
      <c r="A2009" s="28" t="s">
        <v>5746</v>
      </c>
      <c r="B2009" s="48" t="s">
        <v>5747</v>
      </c>
      <c r="C2009" s="49">
        <v>20500</v>
      </c>
      <c r="D2009" s="30" t="s">
        <v>676</v>
      </c>
      <c r="E2009" s="50" t="s">
        <v>5748</v>
      </c>
      <c r="F2009" s="54" t="s">
        <v>5554</v>
      </c>
      <c r="G2009" s="33" t="s">
        <v>53</v>
      </c>
      <c r="H2009" s="52">
        <v>0.9830000000000001</v>
      </c>
      <c r="I2009" s="35">
        <f>ROUND((Reference!B$16*List!$H2009)+Reference!B$17,0)</f>
        <v>1112</v>
      </c>
      <c r="J2009" s="35">
        <f>ROUND((Reference!C$16*List!$H2009)+Reference!C$17,0)</f>
        <v>1658</v>
      </c>
      <c r="K2009" s="35">
        <f>ROUND((Reference!D$16*List!$H2009)+Reference!D$17,0)</f>
        <v>1987</v>
      </c>
      <c r="L2009" s="35">
        <f>ROUND((Reference!E$16*List!$H2009)+Reference!E$17,0)</f>
        <v>2456</v>
      </c>
      <c r="M2009" s="35">
        <f>ROUND((Reference!F$16*List!$H2009)+Reference!F$17,0)</f>
        <v>2559</v>
      </c>
      <c r="N2009" s="35">
        <f>ROUND((Reference!G$16*List!$H2009)+Reference!G$17,0)</f>
        <v>2897</v>
      </c>
      <c r="O2009" s="35">
        <f>ROUND((Reference!H$16*List!$H2009)+Reference!H$17,0)</f>
        <v>3007</v>
      </c>
      <c r="P2009" s="35">
        <f>ROUND((Reference!I$16*List!$H2009)+Reference!I$17,0)</f>
        <v>3126</v>
      </c>
      <c r="Q2009" s="35">
        <f>ROUND((Reference!J$16*List!$H2009)+Reference!J$17,0)</f>
        <v>3619</v>
      </c>
      <c r="R2009" s="35">
        <f>ROUND((Reference!K$16*List!$H2009)+Reference!K$17,0)</f>
        <v>3734</v>
      </c>
      <c r="S2009" s="35">
        <f>ROUND((Reference!L$16*List!$H2009)+Reference!L$17,0)</f>
        <v>4029</v>
      </c>
      <c r="T2009" s="35">
        <f>ROUND((Reference!M$16*List!$H2009)+Reference!M$17,0)</f>
        <v>4811</v>
      </c>
      <c r="U2009" s="35">
        <f>ROUND((Reference!N$16*List!$H2009)+Reference!N$17,0)</f>
        <v>19413</v>
      </c>
      <c r="V2009" s="36">
        <f>ROUND((Reference!O$16*List!$H2009)+Reference!O$17,0)</f>
        <v>722</v>
      </c>
      <c r="W2009" s="36">
        <f>ROUND((Reference!P$16*List!$H2009)+Reference!P$17,0)</f>
        <v>1017</v>
      </c>
      <c r="X2009" s="36">
        <f>ROUND((Reference!Q$16*List!$H2009)+Reference!Q$17,0)</f>
        <v>508</v>
      </c>
      <c r="Y2009" s="37"/>
      <c r="Z2009" s="4" t="str">
        <f t="shared" si="63"/>
        <v>PERSON, North Carolina</v>
      </c>
      <c r="AA2009" s="50" t="s">
        <v>5748</v>
      </c>
      <c r="AB2009" s="38" t="s">
        <v>54</v>
      </c>
      <c r="AC2009" s="43" t="s">
        <v>5554</v>
      </c>
      <c r="AD2009" s="45"/>
      <c r="AE2009">
        <f t="shared" si="64"/>
        <v>0.9830000000000001</v>
      </c>
    </row>
    <row r="2010" spans="1:31" x14ac:dyDescent="0.35">
      <c r="A2010" s="28" t="s">
        <v>5749</v>
      </c>
      <c r="B2010" s="48" t="s">
        <v>5750</v>
      </c>
      <c r="C2010" s="49">
        <v>24780</v>
      </c>
      <c r="D2010" s="30" t="s">
        <v>850</v>
      </c>
      <c r="E2010" s="50" t="s">
        <v>5751</v>
      </c>
      <c r="F2010" s="54" t="s">
        <v>5554</v>
      </c>
      <c r="G2010" s="33" t="s">
        <v>53</v>
      </c>
      <c r="H2010" s="52">
        <v>0.87840000000000007</v>
      </c>
      <c r="I2010" s="35">
        <f>ROUND((Reference!B$16*List!$H2010)+Reference!B$17,0)</f>
        <v>1022</v>
      </c>
      <c r="J2010" s="35">
        <f>ROUND((Reference!C$16*List!$H2010)+Reference!C$17,0)</f>
        <v>1524</v>
      </c>
      <c r="K2010" s="35">
        <f>ROUND((Reference!D$16*List!$H2010)+Reference!D$17,0)</f>
        <v>1826</v>
      </c>
      <c r="L2010" s="35">
        <f>ROUND((Reference!E$16*List!$H2010)+Reference!E$17,0)</f>
        <v>2258</v>
      </c>
      <c r="M2010" s="35">
        <f>ROUND((Reference!F$16*List!$H2010)+Reference!F$17,0)</f>
        <v>2352</v>
      </c>
      <c r="N2010" s="35">
        <f>ROUND((Reference!G$16*List!$H2010)+Reference!G$17,0)</f>
        <v>2663</v>
      </c>
      <c r="O2010" s="35">
        <f>ROUND((Reference!H$16*List!$H2010)+Reference!H$17,0)</f>
        <v>2765</v>
      </c>
      <c r="P2010" s="35">
        <f>ROUND((Reference!I$16*List!$H2010)+Reference!I$17,0)</f>
        <v>2873</v>
      </c>
      <c r="Q2010" s="35">
        <f>ROUND((Reference!J$16*List!$H2010)+Reference!J$17,0)</f>
        <v>3327</v>
      </c>
      <c r="R2010" s="35">
        <f>ROUND((Reference!K$16*List!$H2010)+Reference!K$17,0)</f>
        <v>3432</v>
      </c>
      <c r="S2010" s="35">
        <f>ROUND((Reference!L$16*List!$H2010)+Reference!L$17,0)</f>
        <v>3704</v>
      </c>
      <c r="T2010" s="35">
        <f>ROUND((Reference!M$16*List!$H2010)+Reference!M$17,0)</f>
        <v>4423</v>
      </c>
      <c r="U2010" s="35">
        <f>ROUND((Reference!N$16*List!$H2010)+Reference!N$17,0)</f>
        <v>17847</v>
      </c>
      <c r="V2010" s="36">
        <f>ROUND((Reference!O$16*List!$H2010)+Reference!O$17,0)</f>
        <v>663</v>
      </c>
      <c r="W2010" s="36">
        <f>ROUND((Reference!P$16*List!$H2010)+Reference!P$17,0)</f>
        <v>935</v>
      </c>
      <c r="X2010" s="36">
        <f>ROUND((Reference!Q$16*List!$H2010)+Reference!Q$17,0)</f>
        <v>467</v>
      </c>
      <c r="Y2010" s="37"/>
      <c r="Z2010" s="4" t="str">
        <f t="shared" si="63"/>
        <v>PITT, North Carolina</v>
      </c>
      <c r="AA2010" s="50" t="s">
        <v>5751</v>
      </c>
      <c r="AB2010" s="38" t="s">
        <v>54</v>
      </c>
      <c r="AC2010" s="43" t="s">
        <v>5554</v>
      </c>
      <c r="AD2010" s="45"/>
      <c r="AE2010">
        <f t="shared" si="64"/>
        <v>0.87840000000000007</v>
      </c>
    </row>
    <row r="2011" spans="1:31" x14ac:dyDescent="0.35">
      <c r="A2011" s="28" t="s">
        <v>5752</v>
      </c>
      <c r="B2011" s="48" t="s">
        <v>5753</v>
      </c>
      <c r="C2011" s="49">
        <v>99934</v>
      </c>
      <c r="D2011" s="30" t="s">
        <v>191</v>
      </c>
      <c r="E2011" s="50" t="s">
        <v>710</v>
      </c>
      <c r="F2011" s="55" t="s">
        <v>5554</v>
      </c>
      <c r="G2011" s="33" t="s">
        <v>64</v>
      </c>
      <c r="H2011" s="34">
        <v>0.80620000000000003</v>
      </c>
      <c r="I2011" s="35">
        <f>ROUND((Reference!B$16*List!$H2011)+Reference!B$17,0)</f>
        <v>960</v>
      </c>
      <c r="J2011" s="35">
        <f>ROUND((Reference!C$16*List!$H2011)+Reference!C$17,0)</f>
        <v>1432</v>
      </c>
      <c r="K2011" s="35">
        <f>ROUND((Reference!D$16*List!$H2011)+Reference!D$17,0)</f>
        <v>1716</v>
      </c>
      <c r="L2011" s="35">
        <f>ROUND((Reference!E$16*List!$H2011)+Reference!E$17,0)</f>
        <v>2121</v>
      </c>
      <c r="M2011" s="35">
        <f>ROUND((Reference!F$16*List!$H2011)+Reference!F$17,0)</f>
        <v>2210</v>
      </c>
      <c r="N2011" s="35">
        <f>ROUND((Reference!G$16*List!$H2011)+Reference!G$17,0)</f>
        <v>2502</v>
      </c>
      <c r="O2011" s="35">
        <f>ROUND((Reference!H$16*List!$H2011)+Reference!H$17,0)</f>
        <v>2597</v>
      </c>
      <c r="P2011" s="35">
        <f>ROUND((Reference!I$16*List!$H2011)+Reference!I$17,0)</f>
        <v>2700</v>
      </c>
      <c r="Q2011" s="35">
        <f>ROUND((Reference!J$16*List!$H2011)+Reference!J$17,0)</f>
        <v>3126</v>
      </c>
      <c r="R2011" s="35">
        <f>ROUND((Reference!K$16*List!$H2011)+Reference!K$17,0)</f>
        <v>3225</v>
      </c>
      <c r="S2011" s="35">
        <f>ROUND((Reference!L$16*List!$H2011)+Reference!L$17,0)</f>
        <v>3479</v>
      </c>
      <c r="T2011" s="35">
        <f>ROUND((Reference!M$16*List!$H2011)+Reference!M$17,0)</f>
        <v>4156</v>
      </c>
      <c r="U2011" s="35">
        <f>ROUND((Reference!N$16*List!$H2011)+Reference!N$17,0)</f>
        <v>16767</v>
      </c>
      <c r="V2011" s="36">
        <f>ROUND((Reference!O$16*List!$H2011)+Reference!O$17,0)</f>
        <v>623</v>
      </c>
      <c r="W2011" s="36">
        <f>ROUND((Reference!P$16*List!$H2011)+Reference!P$17,0)</f>
        <v>878</v>
      </c>
      <c r="X2011" s="36">
        <f>ROUND((Reference!Q$16*List!$H2011)+Reference!Q$17,0)</f>
        <v>439</v>
      </c>
      <c r="Y2011" s="37"/>
      <c r="Z2011" s="4" t="str">
        <f t="shared" si="63"/>
        <v>POLK, North Carolina</v>
      </c>
      <c r="AA2011" s="38" t="s">
        <v>710</v>
      </c>
      <c r="AB2011" s="38" t="s">
        <v>54</v>
      </c>
      <c r="AC2011" s="32" t="s">
        <v>5554</v>
      </c>
      <c r="AD2011" s="39"/>
      <c r="AE2011">
        <f t="shared" si="64"/>
        <v>0.80620000000000003</v>
      </c>
    </row>
    <row r="2012" spans="1:31" x14ac:dyDescent="0.35">
      <c r="A2012" s="28" t="s">
        <v>5754</v>
      </c>
      <c r="B2012" s="48" t="s">
        <v>5755</v>
      </c>
      <c r="C2012" s="51">
        <v>24660</v>
      </c>
      <c r="D2012" s="30" t="s">
        <v>846</v>
      </c>
      <c r="E2012" s="38" t="s">
        <v>286</v>
      </c>
      <c r="F2012" s="54" t="s">
        <v>5554</v>
      </c>
      <c r="G2012" s="33" t="s">
        <v>53</v>
      </c>
      <c r="H2012" s="52">
        <v>0.90429999999999999</v>
      </c>
      <c r="I2012" s="35">
        <f>ROUND((Reference!B$16*List!$H2012)+Reference!B$17,0)</f>
        <v>1044</v>
      </c>
      <c r="J2012" s="35">
        <f>ROUND((Reference!C$16*List!$H2012)+Reference!C$17,0)</f>
        <v>1557</v>
      </c>
      <c r="K2012" s="35">
        <f>ROUND((Reference!D$16*List!$H2012)+Reference!D$17,0)</f>
        <v>1866</v>
      </c>
      <c r="L2012" s="35">
        <f>ROUND((Reference!E$16*List!$H2012)+Reference!E$17,0)</f>
        <v>2307</v>
      </c>
      <c r="M2012" s="35">
        <f>ROUND((Reference!F$16*List!$H2012)+Reference!F$17,0)</f>
        <v>2403</v>
      </c>
      <c r="N2012" s="35">
        <f>ROUND((Reference!G$16*List!$H2012)+Reference!G$17,0)</f>
        <v>2721</v>
      </c>
      <c r="O2012" s="35">
        <f>ROUND((Reference!H$16*List!$H2012)+Reference!H$17,0)</f>
        <v>2825</v>
      </c>
      <c r="P2012" s="35">
        <f>ROUND((Reference!I$16*List!$H2012)+Reference!I$17,0)</f>
        <v>2936</v>
      </c>
      <c r="Q2012" s="35">
        <f>ROUND((Reference!J$16*List!$H2012)+Reference!J$17,0)</f>
        <v>3399</v>
      </c>
      <c r="R2012" s="35">
        <f>ROUND((Reference!K$16*List!$H2012)+Reference!K$17,0)</f>
        <v>3507</v>
      </c>
      <c r="S2012" s="35">
        <f>ROUND((Reference!L$16*List!$H2012)+Reference!L$17,0)</f>
        <v>3784</v>
      </c>
      <c r="T2012" s="35">
        <f>ROUND((Reference!M$16*List!$H2012)+Reference!M$17,0)</f>
        <v>4519</v>
      </c>
      <c r="U2012" s="35">
        <f>ROUND((Reference!N$16*List!$H2012)+Reference!N$17,0)</f>
        <v>18235</v>
      </c>
      <c r="V2012" s="36">
        <f>ROUND((Reference!O$16*List!$H2012)+Reference!O$17,0)</f>
        <v>678</v>
      </c>
      <c r="W2012" s="36">
        <f>ROUND((Reference!P$16*List!$H2012)+Reference!P$17,0)</f>
        <v>955</v>
      </c>
      <c r="X2012" s="36">
        <f>ROUND((Reference!Q$16*List!$H2012)+Reference!Q$17,0)</f>
        <v>478</v>
      </c>
      <c r="Y2012" s="37"/>
      <c r="Z2012" s="4" t="str">
        <f t="shared" si="63"/>
        <v>RANDOLPH, North Carolina</v>
      </c>
      <c r="AA2012" s="50" t="s">
        <v>286</v>
      </c>
      <c r="AB2012" s="38" t="s">
        <v>54</v>
      </c>
      <c r="AC2012" s="43" t="s">
        <v>5554</v>
      </c>
      <c r="AD2012" s="45"/>
      <c r="AE2012">
        <f t="shared" si="64"/>
        <v>0.90429999999999999</v>
      </c>
    </row>
    <row r="2013" spans="1:31" x14ac:dyDescent="0.35">
      <c r="A2013" s="28" t="s">
        <v>5756</v>
      </c>
      <c r="B2013" s="48" t="s">
        <v>5757</v>
      </c>
      <c r="C2013" s="51">
        <v>99934</v>
      </c>
      <c r="D2013" s="30" t="s">
        <v>191</v>
      </c>
      <c r="E2013" s="38" t="s">
        <v>1961</v>
      </c>
      <c r="F2013" s="55" t="s">
        <v>5554</v>
      </c>
      <c r="G2013" s="33" t="s">
        <v>64</v>
      </c>
      <c r="H2013" s="52">
        <v>0.80620000000000003</v>
      </c>
      <c r="I2013" s="35">
        <f>ROUND((Reference!B$16*List!$H2013)+Reference!B$17,0)</f>
        <v>960</v>
      </c>
      <c r="J2013" s="35">
        <f>ROUND((Reference!C$16*List!$H2013)+Reference!C$17,0)</f>
        <v>1432</v>
      </c>
      <c r="K2013" s="35">
        <f>ROUND((Reference!D$16*List!$H2013)+Reference!D$17,0)</f>
        <v>1716</v>
      </c>
      <c r="L2013" s="35">
        <f>ROUND((Reference!E$16*List!$H2013)+Reference!E$17,0)</f>
        <v>2121</v>
      </c>
      <c r="M2013" s="35">
        <f>ROUND((Reference!F$16*List!$H2013)+Reference!F$17,0)</f>
        <v>2210</v>
      </c>
      <c r="N2013" s="35">
        <f>ROUND((Reference!G$16*List!$H2013)+Reference!G$17,0)</f>
        <v>2502</v>
      </c>
      <c r="O2013" s="35">
        <f>ROUND((Reference!H$16*List!$H2013)+Reference!H$17,0)</f>
        <v>2597</v>
      </c>
      <c r="P2013" s="35">
        <f>ROUND((Reference!I$16*List!$H2013)+Reference!I$17,0)</f>
        <v>2700</v>
      </c>
      <c r="Q2013" s="35">
        <f>ROUND((Reference!J$16*List!$H2013)+Reference!J$17,0)</f>
        <v>3126</v>
      </c>
      <c r="R2013" s="35">
        <f>ROUND((Reference!K$16*List!$H2013)+Reference!K$17,0)</f>
        <v>3225</v>
      </c>
      <c r="S2013" s="35">
        <f>ROUND((Reference!L$16*List!$H2013)+Reference!L$17,0)</f>
        <v>3479</v>
      </c>
      <c r="T2013" s="35">
        <f>ROUND((Reference!M$16*List!$H2013)+Reference!M$17,0)</f>
        <v>4156</v>
      </c>
      <c r="U2013" s="35">
        <f>ROUND((Reference!N$16*List!$H2013)+Reference!N$17,0)</f>
        <v>16767</v>
      </c>
      <c r="V2013" s="36">
        <f>ROUND((Reference!O$16*List!$H2013)+Reference!O$17,0)</f>
        <v>623</v>
      </c>
      <c r="W2013" s="36">
        <f>ROUND((Reference!P$16*List!$H2013)+Reference!P$17,0)</f>
        <v>878</v>
      </c>
      <c r="X2013" s="36">
        <f>ROUND((Reference!Q$16*List!$H2013)+Reference!Q$17,0)</f>
        <v>439</v>
      </c>
      <c r="Y2013" s="37"/>
      <c r="Z2013" s="4" t="str">
        <f t="shared" si="63"/>
        <v>RICHMOND, North Carolina</v>
      </c>
      <c r="AA2013" s="50" t="s">
        <v>1961</v>
      </c>
      <c r="AB2013" s="38" t="s">
        <v>54</v>
      </c>
      <c r="AC2013" s="43" t="s">
        <v>5554</v>
      </c>
      <c r="AD2013" s="45"/>
      <c r="AE2013">
        <f t="shared" si="64"/>
        <v>0.80620000000000003</v>
      </c>
    </row>
    <row r="2014" spans="1:31" x14ac:dyDescent="0.35">
      <c r="A2014" s="28" t="s">
        <v>5758</v>
      </c>
      <c r="B2014" s="48" t="s">
        <v>5759</v>
      </c>
      <c r="C2014" s="49">
        <v>99934</v>
      </c>
      <c r="D2014" s="30" t="s">
        <v>191</v>
      </c>
      <c r="E2014" s="50" t="s">
        <v>5760</v>
      </c>
      <c r="F2014" s="55" t="s">
        <v>5554</v>
      </c>
      <c r="G2014" s="33" t="s">
        <v>64</v>
      </c>
      <c r="H2014" s="52">
        <v>0.80620000000000003</v>
      </c>
      <c r="I2014" s="35">
        <f>ROUND((Reference!B$16*List!$H2014)+Reference!B$17,0)</f>
        <v>960</v>
      </c>
      <c r="J2014" s="35">
        <f>ROUND((Reference!C$16*List!$H2014)+Reference!C$17,0)</f>
        <v>1432</v>
      </c>
      <c r="K2014" s="35">
        <f>ROUND((Reference!D$16*List!$H2014)+Reference!D$17,0)</f>
        <v>1716</v>
      </c>
      <c r="L2014" s="35">
        <f>ROUND((Reference!E$16*List!$H2014)+Reference!E$17,0)</f>
        <v>2121</v>
      </c>
      <c r="M2014" s="35">
        <f>ROUND((Reference!F$16*List!$H2014)+Reference!F$17,0)</f>
        <v>2210</v>
      </c>
      <c r="N2014" s="35">
        <f>ROUND((Reference!G$16*List!$H2014)+Reference!G$17,0)</f>
        <v>2502</v>
      </c>
      <c r="O2014" s="35">
        <f>ROUND((Reference!H$16*List!$H2014)+Reference!H$17,0)</f>
        <v>2597</v>
      </c>
      <c r="P2014" s="35">
        <f>ROUND((Reference!I$16*List!$H2014)+Reference!I$17,0)</f>
        <v>2700</v>
      </c>
      <c r="Q2014" s="35">
        <f>ROUND((Reference!J$16*List!$H2014)+Reference!J$17,0)</f>
        <v>3126</v>
      </c>
      <c r="R2014" s="35">
        <f>ROUND((Reference!K$16*List!$H2014)+Reference!K$17,0)</f>
        <v>3225</v>
      </c>
      <c r="S2014" s="35">
        <f>ROUND((Reference!L$16*List!$H2014)+Reference!L$17,0)</f>
        <v>3479</v>
      </c>
      <c r="T2014" s="35">
        <f>ROUND((Reference!M$16*List!$H2014)+Reference!M$17,0)</f>
        <v>4156</v>
      </c>
      <c r="U2014" s="35">
        <f>ROUND((Reference!N$16*List!$H2014)+Reference!N$17,0)</f>
        <v>16767</v>
      </c>
      <c r="V2014" s="36">
        <f>ROUND((Reference!O$16*List!$H2014)+Reference!O$17,0)</f>
        <v>623</v>
      </c>
      <c r="W2014" s="36">
        <f>ROUND((Reference!P$16*List!$H2014)+Reference!P$17,0)</f>
        <v>878</v>
      </c>
      <c r="X2014" s="36">
        <f>ROUND((Reference!Q$16*List!$H2014)+Reference!Q$17,0)</f>
        <v>439</v>
      </c>
      <c r="Y2014" s="37"/>
      <c r="Z2014" s="4" t="str">
        <f t="shared" si="63"/>
        <v>ROBESON, North Carolina</v>
      </c>
      <c r="AA2014" s="50" t="s">
        <v>5760</v>
      </c>
      <c r="AB2014" s="38" t="s">
        <v>54</v>
      </c>
      <c r="AC2014" s="43" t="s">
        <v>5554</v>
      </c>
      <c r="AD2014" s="45"/>
      <c r="AE2014">
        <f t="shared" si="64"/>
        <v>0.80620000000000003</v>
      </c>
    </row>
    <row r="2015" spans="1:31" x14ac:dyDescent="0.35">
      <c r="A2015" s="28" t="s">
        <v>5761</v>
      </c>
      <c r="B2015" s="48" t="s">
        <v>5762</v>
      </c>
      <c r="C2015" s="49">
        <v>24660</v>
      </c>
      <c r="D2015" s="30" t="s">
        <v>846</v>
      </c>
      <c r="E2015" s="50" t="s">
        <v>5238</v>
      </c>
      <c r="F2015" s="54" t="s">
        <v>5554</v>
      </c>
      <c r="G2015" s="33" t="s">
        <v>53</v>
      </c>
      <c r="H2015" s="52">
        <v>0.90429999999999999</v>
      </c>
      <c r="I2015" s="35">
        <f>ROUND((Reference!B$16*List!$H2015)+Reference!B$17,0)</f>
        <v>1044</v>
      </c>
      <c r="J2015" s="35">
        <f>ROUND((Reference!C$16*List!$H2015)+Reference!C$17,0)</f>
        <v>1557</v>
      </c>
      <c r="K2015" s="35">
        <f>ROUND((Reference!D$16*List!$H2015)+Reference!D$17,0)</f>
        <v>1866</v>
      </c>
      <c r="L2015" s="35">
        <f>ROUND((Reference!E$16*List!$H2015)+Reference!E$17,0)</f>
        <v>2307</v>
      </c>
      <c r="M2015" s="35">
        <f>ROUND((Reference!F$16*List!$H2015)+Reference!F$17,0)</f>
        <v>2403</v>
      </c>
      <c r="N2015" s="35">
        <f>ROUND((Reference!G$16*List!$H2015)+Reference!G$17,0)</f>
        <v>2721</v>
      </c>
      <c r="O2015" s="35">
        <f>ROUND((Reference!H$16*List!$H2015)+Reference!H$17,0)</f>
        <v>2825</v>
      </c>
      <c r="P2015" s="35">
        <f>ROUND((Reference!I$16*List!$H2015)+Reference!I$17,0)</f>
        <v>2936</v>
      </c>
      <c r="Q2015" s="35">
        <f>ROUND((Reference!J$16*List!$H2015)+Reference!J$17,0)</f>
        <v>3399</v>
      </c>
      <c r="R2015" s="35">
        <f>ROUND((Reference!K$16*List!$H2015)+Reference!K$17,0)</f>
        <v>3507</v>
      </c>
      <c r="S2015" s="35">
        <f>ROUND((Reference!L$16*List!$H2015)+Reference!L$17,0)</f>
        <v>3784</v>
      </c>
      <c r="T2015" s="35">
        <f>ROUND((Reference!M$16*List!$H2015)+Reference!M$17,0)</f>
        <v>4519</v>
      </c>
      <c r="U2015" s="35">
        <f>ROUND((Reference!N$16*List!$H2015)+Reference!N$17,0)</f>
        <v>18235</v>
      </c>
      <c r="V2015" s="36">
        <f>ROUND((Reference!O$16*List!$H2015)+Reference!O$17,0)</f>
        <v>678</v>
      </c>
      <c r="W2015" s="36">
        <f>ROUND((Reference!P$16*List!$H2015)+Reference!P$17,0)</f>
        <v>955</v>
      </c>
      <c r="X2015" s="36">
        <f>ROUND((Reference!Q$16*List!$H2015)+Reference!Q$17,0)</f>
        <v>478</v>
      </c>
      <c r="Y2015" s="37"/>
      <c r="Z2015" s="4" t="str">
        <f t="shared" si="63"/>
        <v>ROCKINGHAM, North Carolina</v>
      </c>
      <c r="AA2015" s="50" t="s">
        <v>5238</v>
      </c>
      <c r="AB2015" s="38" t="s">
        <v>54</v>
      </c>
      <c r="AC2015" s="43" t="s">
        <v>5554</v>
      </c>
      <c r="AD2015" s="45"/>
      <c r="AE2015">
        <f t="shared" si="64"/>
        <v>0.90429999999999999</v>
      </c>
    </row>
    <row r="2016" spans="1:31" x14ac:dyDescent="0.35">
      <c r="A2016" s="28" t="s">
        <v>5763</v>
      </c>
      <c r="B2016" s="48" t="s">
        <v>5764</v>
      </c>
      <c r="C2016" s="49">
        <v>16740</v>
      </c>
      <c r="D2016" s="30" t="s">
        <v>532</v>
      </c>
      <c r="E2016" s="50" t="s">
        <v>3476</v>
      </c>
      <c r="F2016" s="54" t="s">
        <v>5554</v>
      </c>
      <c r="G2016" s="33" t="s">
        <v>53</v>
      </c>
      <c r="H2016" s="34">
        <v>0.94980000000000009</v>
      </c>
      <c r="I2016" s="35">
        <f>ROUND((Reference!B$16*List!$H2016)+Reference!B$17,0)</f>
        <v>1083</v>
      </c>
      <c r="J2016" s="35">
        <f>ROUND((Reference!C$16*List!$H2016)+Reference!C$17,0)</f>
        <v>1616</v>
      </c>
      <c r="K2016" s="35">
        <f>ROUND((Reference!D$16*List!$H2016)+Reference!D$17,0)</f>
        <v>1936</v>
      </c>
      <c r="L2016" s="35">
        <f>ROUND((Reference!E$16*List!$H2016)+Reference!E$17,0)</f>
        <v>2393</v>
      </c>
      <c r="M2016" s="35">
        <f>ROUND((Reference!F$16*List!$H2016)+Reference!F$17,0)</f>
        <v>2493</v>
      </c>
      <c r="N2016" s="35">
        <f>ROUND((Reference!G$16*List!$H2016)+Reference!G$17,0)</f>
        <v>2822</v>
      </c>
      <c r="O2016" s="35">
        <f>ROUND((Reference!H$16*List!$H2016)+Reference!H$17,0)</f>
        <v>2930</v>
      </c>
      <c r="P2016" s="35">
        <f>ROUND((Reference!I$16*List!$H2016)+Reference!I$17,0)</f>
        <v>3046</v>
      </c>
      <c r="Q2016" s="35">
        <f>ROUND((Reference!J$16*List!$H2016)+Reference!J$17,0)</f>
        <v>3526</v>
      </c>
      <c r="R2016" s="35">
        <f>ROUND((Reference!K$16*List!$H2016)+Reference!K$17,0)</f>
        <v>3638</v>
      </c>
      <c r="S2016" s="35">
        <f>ROUND((Reference!L$16*List!$H2016)+Reference!L$17,0)</f>
        <v>3925</v>
      </c>
      <c r="T2016" s="35">
        <f>ROUND((Reference!M$16*List!$H2016)+Reference!M$17,0)</f>
        <v>4688</v>
      </c>
      <c r="U2016" s="35">
        <f>ROUND((Reference!N$16*List!$H2016)+Reference!N$17,0)</f>
        <v>18916</v>
      </c>
      <c r="V2016" s="36">
        <f>ROUND((Reference!O$16*List!$H2016)+Reference!O$17,0)</f>
        <v>703</v>
      </c>
      <c r="W2016" s="36">
        <f>ROUND((Reference!P$16*List!$H2016)+Reference!P$17,0)</f>
        <v>991</v>
      </c>
      <c r="X2016" s="36">
        <f>ROUND((Reference!Q$16*List!$H2016)+Reference!Q$17,0)</f>
        <v>495</v>
      </c>
      <c r="Y2016" s="37"/>
      <c r="Z2016" s="4" t="str">
        <f t="shared" si="63"/>
        <v>ROWAN, North Carolina</v>
      </c>
      <c r="AA2016" s="38" t="s">
        <v>3476</v>
      </c>
      <c r="AB2016" s="38" t="s">
        <v>54</v>
      </c>
      <c r="AC2016" s="32" t="s">
        <v>5554</v>
      </c>
      <c r="AD2016" s="39"/>
      <c r="AE2016">
        <f t="shared" si="64"/>
        <v>0.94980000000000009</v>
      </c>
    </row>
    <row r="2017" spans="1:31" x14ac:dyDescent="0.35">
      <c r="A2017" s="28" t="s">
        <v>5765</v>
      </c>
      <c r="B2017" s="48" t="s">
        <v>5766</v>
      </c>
      <c r="C2017" s="49">
        <v>99934</v>
      </c>
      <c r="D2017" s="30" t="s">
        <v>191</v>
      </c>
      <c r="E2017" s="50" t="s">
        <v>5767</v>
      </c>
      <c r="F2017" s="55" t="s">
        <v>5554</v>
      </c>
      <c r="G2017" s="33" t="s">
        <v>64</v>
      </c>
      <c r="H2017" s="52">
        <v>0.80620000000000003</v>
      </c>
      <c r="I2017" s="35">
        <f>ROUND((Reference!B$16*List!$H2017)+Reference!B$17,0)</f>
        <v>960</v>
      </c>
      <c r="J2017" s="35">
        <f>ROUND((Reference!C$16*List!$H2017)+Reference!C$17,0)</f>
        <v>1432</v>
      </c>
      <c r="K2017" s="35">
        <f>ROUND((Reference!D$16*List!$H2017)+Reference!D$17,0)</f>
        <v>1716</v>
      </c>
      <c r="L2017" s="35">
        <f>ROUND((Reference!E$16*List!$H2017)+Reference!E$17,0)</f>
        <v>2121</v>
      </c>
      <c r="M2017" s="35">
        <f>ROUND((Reference!F$16*List!$H2017)+Reference!F$17,0)</f>
        <v>2210</v>
      </c>
      <c r="N2017" s="35">
        <f>ROUND((Reference!G$16*List!$H2017)+Reference!G$17,0)</f>
        <v>2502</v>
      </c>
      <c r="O2017" s="35">
        <f>ROUND((Reference!H$16*List!$H2017)+Reference!H$17,0)</f>
        <v>2597</v>
      </c>
      <c r="P2017" s="35">
        <f>ROUND((Reference!I$16*List!$H2017)+Reference!I$17,0)</f>
        <v>2700</v>
      </c>
      <c r="Q2017" s="35">
        <f>ROUND((Reference!J$16*List!$H2017)+Reference!J$17,0)</f>
        <v>3126</v>
      </c>
      <c r="R2017" s="35">
        <f>ROUND((Reference!K$16*List!$H2017)+Reference!K$17,0)</f>
        <v>3225</v>
      </c>
      <c r="S2017" s="35">
        <f>ROUND((Reference!L$16*List!$H2017)+Reference!L$17,0)</f>
        <v>3479</v>
      </c>
      <c r="T2017" s="35">
        <f>ROUND((Reference!M$16*List!$H2017)+Reference!M$17,0)</f>
        <v>4156</v>
      </c>
      <c r="U2017" s="35">
        <f>ROUND((Reference!N$16*List!$H2017)+Reference!N$17,0)</f>
        <v>16767</v>
      </c>
      <c r="V2017" s="36">
        <f>ROUND((Reference!O$16*List!$H2017)+Reference!O$17,0)</f>
        <v>623</v>
      </c>
      <c r="W2017" s="36">
        <f>ROUND((Reference!P$16*List!$H2017)+Reference!P$17,0)</f>
        <v>878</v>
      </c>
      <c r="X2017" s="36">
        <f>ROUND((Reference!Q$16*List!$H2017)+Reference!Q$17,0)</f>
        <v>439</v>
      </c>
      <c r="Y2017" s="37"/>
      <c r="Z2017" s="4" t="str">
        <f t="shared" si="63"/>
        <v>RUTHERFORD, North Carolina</v>
      </c>
      <c r="AA2017" s="50" t="s">
        <v>5767</v>
      </c>
      <c r="AB2017" s="38" t="s">
        <v>54</v>
      </c>
      <c r="AC2017" s="43" t="s">
        <v>5554</v>
      </c>
      <c r="AD2017" s="45"/>
      <c r="AE2017">
        <f t="shared" si="64"/>
        <v>0.80620000000000003</v>
      </c>
    </row>
    <row r="2018" spans="1:31" x14ac:dyDescent="0.35">
      <c r="A2018" s="28" t="s">
        <v>5768</v>
      </c>
      <c r="B2018" s="48" t="s">
        <v>5769</v>
      </c>
      <c r="C2018" s="49">
        <v>99934</v>
      </c>
      <c r="D2018" s="30" t="s">
        <v>191</v>
      </c>
      <c r="E2018" s="50" t="s">
        <v>5770</v>
      </c>
      <c r="F2018" s="55" t="s">
        <v>5554</v>
      </c>
      <c r="G2018" s="33" t="s">
        <v>64</v>
      </c>
      <c r="H2018" s="34">
        <v>0.80620000000000003</v>
      </c>
      <c r="I2018" s="35">
        <f>ROUND((Reference!B$16*List!$H2018)+Reference!B$17,0)</f>
        <v>960</v>
      </c>
      <c r="J2018" s="35">
        <f>ROUND((Reference!C$16*List!$H2018)+Reference!C$17,0)</f>
        <v>1432</v>
      </c>
      <c r="K2018" s="35">
        <f>ROUND((Reference!D$16*List!$H2018)+Reference!D$17,0)</f>
        <v>1716</v>
      </c>
      <c r="L2018" s="35">
        <f>ROUND((Reference!E$16*List!$H2018)+Reference!E$17,0)</f>
        <v>2121</v>
      </c>
      <c r="M2018" s="35">
        <f>ROUND((Reference!F$16*List!$H2018)+Reference!F$17,0)</f>
        <v>2210</v>
      </c>
      <c r="N2018" s="35">
        <f>ROUND((Reference!G$16*List!$H2018)+Reference!G$17,0)</f>
        <v>2502</v>
      </c>
      <c r="O2018" s="35">
        <f>ROUND((Reference!H$16*List!$H2018)+Reference!H$17,0)</f>
        <v>2597</v>
      </c>
      <c r="P2018" s="35">
        <f>ROUND((Reference!I$16*List!$H2018)+Reference!I$17,0)</f>
        <v>2700</v>
      </c>
      <c r="Q2018" s="35">
        <f>ROUND((Reference!J$16*List!$H2018)+Reference!J$17,0)</f>
        <v>3126</v>
      </c>
      <c r="R2018" s="35">
        <f>ROUND((Reference!K$16*List!$H2018)+Reference!K$17,0)</f>
        <v>3225</v>
      </c>
      <c r="S2018" s="35">
        <f>ROUND((Reference!L$16*List!$H2018)+Reference!L$17,0)</f>
        <v>3479</v>
      </c>
      <c r="T2018" s="35">
        <f>ROUND((Reference!M$16*List!$H2018)+Reference!M$17,0)</f>
        <v>4156</v>
      </c>
      <c r="U2018" s="35">
        <f>ROUND((Reference!N$16*List!$H2018)+Reference!N$17,0)</f>
        <v>16767</v>
      </c>
      <c r="V2018" s="36">
        <f>ROUND((Reference!O$16*List!$H2018)+Reference!O$17,0)</f>
        <v>623</v>
      </c>
      <c r="W2018" s="36">
        <f>ROUND((Reference!P$16*List!$H2018)+Reference!P$17,0)</f>
        <v>878</v>
      </c>
      <c r="X2018" s="36">
        <f>ROUND((Reference!Q$16*List!$H2018)+Reference!Q$17,0)</f>
        <v>439</v>
      </c>
      <c r="Y2018" s="37"/>
      <c r="Z2018" s="4" t="str">
        <f t="shared" si="63"/>
        <v>SAMPSON, North Carolina</v>
      </c>
      <c r="AA2018" s="38" t="s">
        <v>5770</v>
      </c>
      <c r="AB2018" s="38" t="s">
        <v>54</v>
      </c>
      <c r="AC2018" s="32" t="s">
        <v>5554</v>
      </c>
      <c r="AD2018" s="39"/>
      <c r="AE2018">
        <f t="shared" si="64"/>
        <v>0.80620000000000003</v>
      </c>
    </row>
    <row r="2019" spans="1:31" x14ac:dyDescent="0.35">
      <c r="A2019" s="28" t="s">
        <v>5771</v>
      </c>
      <c r="B2019" s="48" t="s">
        <v>5772</v>
      </c>
      <c r="C2019" s="49">
        <v>99934</v>
      </c>
      <c r="D2019" s="30" t="s">
        <v>191</v>
      </c>
      <c r="E2019" s="50" t="s">
        <v>4749</v>
      </c>
      <c r="F2019" s="55" t="s">
        <v>5554</v>
      </c>
      <c r="G2019" s="33" t="s">
        <v>64</v>
      </c>
      <c r="H2019" s="52">
        <v>0.80620000000000003</v>
      </c>
      <c r="I2019" s="35">
        <f>ROUND((Reference!B$16*List!$H2019)+Reference!B$17,0)</f>
        <v>960</v>
      </c>
      <c r="J2019" s="35">
        <f>ROUND((Reference!C$16*List!$H2019)+Reference!C$17,0)</f>
        <v>1432</v>
      </c>
      <c r="K2019" s="35">
        <f>ROUND((Reference!D$16*List!$H2019)+Reference!D$17,0)</f>
        <v>1716</v>
      </c>
      <c r="L2019" s="35">
        <f>ROUND((Reference!E$16*List!$H2019)+Reference!E$17,0)</f>
        <v>2121</v>
      </c>
      <c r="M2019" s="35">
        <f>ROUND((Reference!F$16*List!$H2019)+Reference!F$17,0)</f>
        <v>2210</v>
      </c>
      <c r="N2019" s="35">
        <f>ROUND((Reference!G$16*List!$H2019)+Reference!G$17,0)</f>
        <v>2502</v>
      </c>
      <c r="O2019" s="35">
        <f>ROUND((Reference!H$16*List!$H2019)+Reference!H$17,0)</f>
        <v>2597</v>
      </c>
      <c r="P2019" s="35">
        <f>ROUND((Reference!I$16*List!$H2019)+Reference!I$17,0)</f>
        <v>2700</v>
      </c>
      <c r="Q2019" s="35">
        <f>ROUND((Reference!J$16*List!$H2019)+Reference!J$17,0)</f>
        <v>3126</v>
      </c>
      <c r="R2019" s="35">
        <f>ROUND((Reference!K$16*List!$H2019)+Reference!K$17,0)</f>
        <v>3225</v>
      </c>
      <c r="S2019" s="35">
        <f>ROUND((Reference!L$16*List!$H2019)+Reference!L$17,0)</f>
        <v>3479</v>
      </c>
      <c r="T2019" s="35">
        <f>ROUND((Reference!M$16*List!$H2019)+Reference!M$17,0)</f>
        <v>4156</v>
      </c>
      <c r="U2019" s="35">
        <f>ROUND((Reference!N$16*List!$H2019)+Reference!N$17,0)</f>
        <v>16767</v>
      </c>
      <c r="V2019" s="36">
        <f>ROUND((Reference!O$16*List!$H2019)+Reference!O$17,0)</f>
        <v>623</v>
      </c>
      <c r="W2019" s="36">
        <f>ROUND((Reference!P$16*List!$H2019)+Reference!P$17,0)</f>
        <v>878</v>
      </c>
      <c r="X2019" s="36">
        <f>ROUND((Reference!Q$16*List!$H2019)+Reference!Q$17,0)</f>
        <v>439</v>
      </c>
      <c r="Y2019" s="37"/>
      <c r="Z2019" s="4" t="str">
        <f t="shared" si="63"/>
        <v>SCOTLAND, North Carolina</v>
      </c>
      <c r="AA2019" s="50" t="s">
        <v>4749</v>
      </c>
      <c r="AB2019" s="38" t="s">
        <v>54</v>
      </c>
      <c r="AC2019" s="43" t="s">
        <v>5554</v>
      </c>
      <c r="AD2019" s="45"/>
      <c r="AE2019">
        <f t="shared" si="64"/>
        <v>0.80620000000000003</v>
      </c>
    </row>
    <row r="2020" spans="1:31" x14ac:dyDescent="0.35">
      <c r="A2020" s="28" t="s">
        <v>5773</v>
      </c>
      <c r="B2020" s="48" t="s">
        <v>5774</v>
      </c>
      <c r="C2020" s="49">
        <v>99934</v>
      </c>
      <c r="D2020" s="30" t="s">
        <v>532</v>
      </c>
      <c r="E2020" s="50" t="s">
        <v>5775</v>
      </c>
      <c r="F2020" s="55" t="s">
        <v>5554</v>
      </c>
      <c r="G2020" s="33" t="s">
        <v>53</v>
      </c>
      <c r="H2020" s="52">
        <v>0.80620000000000003</v>
      </c>
      <c r="I2020" s="35">
        <f>ROUND((Reference!B$16*List!$H2020)+Reference!B$17,0)</f>
        <v>960</v>
      </c>
      <c r="J2020" s="35">
        <f>ROUND((Reference!C$16*List!$H2020)+Reference!C$17,0)</f>
        <v>1432</v>
      </c>
      <c r="K2020" s="35">
        <f>ROUND((Reference!D$16*List!$H2020)+Reference!D$17,0)</f>
        <v>1716</v>
      </c>
      <c r="L2020" s="35">
        <f>ROUND((Reference!E$16*List!$H2020)+Reference!E$17,0)</f>
        <v>2121</v>
      </c>
      <c r="M2020" s="35">
        <f>ROUND((Reference!F$16*List!$H2020)+Reference!F$17,0)</f>
        <v>2210</v>
      </c>
      <c r="N2020" s="35">
        <f>ROUND((Reference!G$16*List!$H2020)+Reference!G$17,0)</f>
        <v>2502</v>
      </c>
      <c r="O2020" s="35">
        <f>ROUND((Reference!H$16*List!$H2020)+Reference!H$17,0)</f>
        <v>2597</v>
      </c>
      <c r="P2020" s="35">
        <f>ROUND((Reference!I$16*List!$H2020)+Reference!I$17,0)</f>
        <v>2700</v>
      </c>
      <c r="Q2020" s="35">
        <f>ROUND((Reference!J$16*List!$H2020)+Reference!J$17,0)</f>
        <v>3126</v>
      </c>
      <c r="R2020" s="35">
        <f>ROUND((Reference!K$16*List!$H2020)+Reference!K$17,0)</f>
        <v>3225</v>
      </c>
      <c r="S2020" s="35">
        <f>ROUND((Reference!L$16*List!$H2020)+Reference!L$17,0)</f>
        <v>3479</v>
      </c>
      <c r="T2020" s="35">
        <f>ROUND((Reference!M$16*List!$H2020)+Reference!M$17,0)</f>
        <v>4156</v>
      </c>
      <c r="U2020" s="35">
        <f>ROUND((Reference!N$16*List!$H2020)+Reference!N$17,0)</f>
        <v>16767</v>
      </c>
      <c r="V2020" s="36">
        <f>ROUND((Reference!O$16*List!$H2020)+Reference!O$17,0)</f>
        <v>623</v>
      </c>
      <c r="W2020" s="36">
        <f>ROUND((Reference!P$16*List!$H2020)+Reference!P$17,0)</f>
        <v>878</v>
      </c>
      <c r="X2020" s="36">
        <f>ROUND((Reference!Q$16*List!$H2020)+Reference!Q$17,0)</f>
        <v>439</v>
      </c>
      <c r="Y2020" s="37"/>
      <c r="Z2020" s="4" t="str">
        <f t="shared" si="63"/>
        <v>STANLY, North Carolina</v>
      </c>
      <c r="AA2020" s="50" t="s">
        <v>5775</v>
      </c>
      <c r="AB2020" s="38" t="s">
        <v>54</v>
      </c>
      <c r="AC2020" s="43" t="s">
        <v>5554</v>
      </c>
      <c r="AD2020" s="45"/>
      <c r="AE2020">
        <f t="shared" si="64"/>
        <v>0.80620000000000003</v>
      </c>
    </row>
    <row r="2021" spans="1:31" x14ac:dyDescent="0.35">
      <c r="A2021" s="28" t="s">
        <v>5776</v>
      </c>
      <c r="B2021" s="48" t="s">
        <v>5777</v>
      </c>
      <c r="C2021" s="49">
        <v>49180</v>
      </c>
      <c r="D2021" s="30" t="s">
        <v>1800</v>
      </c>
      <c r="E2021" s="50" t="s">
        <v>5778</v>
      </c>
      <c r="F2021" s="54" t="s">
        <v>5554</v>
      </c>
      <c r="G2021" s="33" t="s">
        <v>53</v>
      </c>
      <c r="H2021" s="52">
        <v>0.93030000000000002</v>
      </c>
      <c r="I2021" s="35">
        <f>ROUND((Reference!B$16*List!$H2021)+Reference!B$17,0)</f>
        <v>1067</v>
      </c>
      <c r="J2021" s="35">
        <f>ROUND((Reference!C$16*List!$H2021)+Reference!C$17,0)</f>
        <v>1591</v>
      </c>
      <c r="K2021" s="35">
        <f>ROUND((Reference!D$16*List!$H2021)+Reference!D$17,0)</f>
        <v>1906</v>
      </c>
      <c r="L2021" s="35">
        <f>ROUND((Reference!E$16*List!$H2021)+Reference!E$17,0)</f>
        <v>2356</v>
      </c>
      <c r="M2021" s="35">
        <f>ROUND((Reference!F$16*List!$H2021)+Reference!F$17,0)</f>
        <v>2455</v>
      </c>
      <c r="N2021" s="35">
        <f>ROUND((Reference!G$16*List!$H2021)+Reference!G$17,0)</f>
        <v>2779</v>
      </c>
      <c r="O2021" s="35">
        <f>ROUND((Reference!H$16*List!$H2021)+Reference!H$17,0)</f>
        <v>2885</v>
      </c>
      <c r="P2021" s="35">
        <f>ROUND((Reference!I$16*List!$H2021)+Reference!I$17,0)</f>
        <v>2999</v>
      </c>
      <c r="Q2021" s="35">
        <f>ROUND((Reference!J$16*List!$H2021)+Reference!J$17,0)</f>
        <v>3472</v>
      </c>
      <c r="R2021" s="35">
        <f>ROUND((Reference!K$16*List!$H2021)+Reference!K$17,0)</f>
        <v>3582</v>
      </c>
      <c r="S2021" s="35">
        <f>ROUND((Reference!L$16*List!$H2021)+Reference!L$17,0)</f>
        <v>3865</v>
      </c>
      <c r="T2021" s="35">
        <f>ROUND((Reference!M$16*List!$H2021)+Reference!M$17,0)</f>
        <v>4616</v>
      </c>
      <c r="U2021" s="35">
        <f>ROUND((Reference!N$16*List!$H2021)+Reference!N$17,0)</f>
        <v>18624</v>
      </c>
      <c r="V2021" s="36">
        <f>ROUND((Reference!O$16*List!$H2021)+Reference!O$17,0)</f>
        <v>692</v>
      </c>
      <c r="W2021" s="36">
        <f>ROUND((Reference!P$16*List!$H2021)+Reference!P$17,0)</f>
        <v>976</v>
      </c>
      <c r="X2021" s="36">
        <f>ROUND((Reference!Q$16*List!$H2021)+Reference!Q$17,0)</f>
        <v>488</v>
      </c>
      <c r="Y2021" s="37"/>
      <c r="Z2021" s="4" t="str">
        <f t="shared" si="63"/>
        <v>STOKES, North Carolina</v>
      </c>
      <c r="AA2021" s="50" t="s">
        <v>5778</v>
      </c>
      <c r="AB2021" s="38" t="s">
        <v>54</v>
      </c>
      <c r="AC2021" s="43" t="s">
        <v>5554</v>
      </c>
      <c r="AD2021" s="45"/>
      <c r="AE2021">
        <f t="shared" si="64"/>
        <v>0.93030000000000002</v>
      </c>
    </row>
    <row r="2022" spans="1:31" x14ac:dyDescent="0.35">
      <c r="A2022" s="28" t="s">
        <v>5779</v>
      </c>
      <c r="B2022" s="48" t="s">
        <v>5780</v>
      </c>
      <c r="C2022" s="51">
        <v>99934</v>
      </c>
      <c r="D2022" s="30" t="s">
        <v>191</v>
      </c>
      <c r="E2022" s="38" t="s">
        <v>5781</v>
      </c>
      <c r="F2022" s="55" t="s">
        <v>5554</v>
      </c>
      <c r="G2022" s="33" t="s">
        <v>64</v>
      </c>
      <c r="H2022" s="34">
        <v>0.80620000000000003</v>
      </c>
      <c r="I2022" s="35">
        <f>ROUND((Reference!B$16*List!$H2022)+Reference!B$17,0)</f>
        <v>960</v>
      </c>
      <c r="J2022" s="35">
        <f>ROUND((Reference!C$16*List!$H2022)+Reference!C$17,0)</f>
        <v>1432</v>
      </c>
      <c r="K2022" s="35">
        <f>ROUND((Reference!D$16*List!$H2022)+Reference!D$17,0)</f>
        <v>1716</v>
      </c>
      <c r="L2022" s="35">
        <f>ROUND((Reference!E$16*List!$H2022)+Reference!E$17,0)</f>
        <v>2121</v>
      </c>
      <c r="M2022" s="35">
        <f>ROUND((Reference!F$16*List!$H2022)+Reference!F$17,0)</f>
        <v>2210</v>
      </c>
      <c r="N2022" s="35">
        <f>ROUND((Reference!G$16*List!$H2022)+Reference!G$17,0)</f>
        <v>2502</v>
      </c>
      <c r="O2022" s="35">
        <f>ROUND((Reference!H$16*List!$H2022)+Reference!H$17,0)</f>
        <v>2597</v>
      </c>
      <c r="P2022" s="35">
        <f>ROUND((Reference!I$16*List!$H2022)+Reference!I$17,0)</f>
        <v>2700</v>
      </c>
      <c r="Q2022" s="35">
        <f>ROUND((Reference!J$16*List!$H2022)+Reference!J$17,0)</f>
        <v>3126</v>
      </c>
      <c r="R2022" s="35">
        <f>ROUND((Reference!K$16*List!$H2022)+Reference!K$17,0)</f>
        <v>3225</v>
      </c>
      <c r="S2022" s="35">
        <f>ROUND((Reference!L$16*List!$H2022)+Reference!L$17,0)</f>
        <v>3479</v>
      </c>
      <c r="T2022" s="35">
        <f>ROUND((Reference!M$16*List!$H2022)+Reference!M$17,0)</f>
        <v>4156</v>
      </c>
      <c r="U2022" s="35">
        <f>ROUND((Reference!N$16*List!$H2022)+Reference!N$17,0)</f>
        <v>16767</v>
      </c>
      <c r="V2022" s="36">
        <f>ROUND((Reference!O$16*List!$H2022)+Reference!O$17,0)</f>
        <v>623</v>
      </c>
      <c r="W2022" s="36">
        <f>ROUND((Reference!P$16*List!$H2022)+Reference!P$17,0)</f>
        <v>878</v>
      </c>
      <c r="X2022" s="36">
        <f>ROUND((Reference!Q$16*List!$H2022)+Reference!Q$17,0)</f>
        <v>439</v>
      </c>
      <c r="Y2022" s="37"/>
      <c r="Z2022" s="4" t="str">
        <f t="shared" si="63"/>
        <v>SURRY, North Carolina</v>
      </c>
      <c r="AA2022" s="38" t="s">
        <v>5781</v>
      </c>
      <c r="AB2022" s="38" t="s">
        <v>54</v>
      </c>
      <c r="AC2022" s="32" t="s">
        <v>5554</v>
      </c>
      <c r="AD2022" s="39"/>
      <c r="AE2022">
        <f t="shared" si="64"/>
        <v>0.80620000000000003</v>
      </c>
    </row>
    <row r="2023" spans="1:31" x14ac:dyDescent="0.35">
      <c r="A2023" s="28" t="s">
        <v>5782</v>
      </c>
      <c r="B2023" s="48" t="s">
        <v>5783</v>
      </c>
      <c r="C2023" s="49">
        <v>99934</v>
      </c>
      <c r="D2023" s="30" t="s">
        <v>191</v>
      </c>
      <c r="E2023" s="50" t="s">
        <v>5784</v>
      </c>
      <c r="F2023" s="55" t="s">
        <v>5554</v>
      </c>
      <c r="G2023" s="33" t="s">
        <v>64</v>
      </c>
      <c r="H2023" s="52">
        <v>0.80620000000000003</v>
      </c>
      <c r="I2023" s="35">
        <f>ROUND((Reference!B$16*List!$H2023)+Reference!B$17,0)</f>
        <v>960</v>
      </c>
      <c r="J2023" s="35">
        <f>ROUND((Reference!C$16*List!$H2023)+Reference!C$17,0)</f>
        <v>1432</v>
      </c>
      <c r="K2023" s="35">
        <f>ROUND((Reference!D$16*List!$H2023)+Reference!D$17,0)</f>
        <v>1716</v>
      </c>
      <c r="L2023" s="35">
        <f>ROUND((Reference!E$16*List!$H2023)+Reference!E$17,0)</f>
        <v>2121</v>
      </c>
      <c r="M2023" s="35">
        <f>ROUND((Reference!F$16*List!$H2023)+Reference!F$17,0)</f>
        <v>2210</v>
      </c>
      <c r="N2023" s="35">
        <f>ROUND((Reference!G$16*List!$H2023)+Reference!G$17,0)</f>
        <v>2502</v>
      </c>
      <c r="O2023" s="35">
        <f>ROUND((Reference!H$16*List!$H2023)+Reference!H$17,0)</f>
        <v>2597</v>
      </c>
      <c r="P2023" s="35">
        <f>ROUND((Reference!I$16*List!$H2023)+Reference!I$17,0)</f>
        <v>2700</v>
      </c>
      <c r="Q2023" s="35">
        <f>ROUND((Reference!J$16*List!$H2023)+Reference!J$17,0)</f>
        <v>3126</v>
      </c>
      <c r="R2023" s="35">
        <f>ROUND((Reference!K$16*List!$H2023)+Reference!K$17,0)</f>
        <v>3225</v>
      </c>
      <c r="S2023" s="35">
        <f>ROUND((Reference!L$16*List!$H2023)+Reference!L$17,0)</f>
        <v>3479</v>
      </c>
      <c r="T2023" s="35">
        <f>ROUND((Reference!M$16*List!$H2023)+Reference!M$17,0)</f>
        <v>4156</v>
      </c>
      <c r="U2023" s="35">
        <f>ROUND((Reference!N$16*List!$H2023)+Reference!N$17,0)</f>
        <v>16767</v>
      </c>
      <c r="V2023" s="36">
        <f>ROUND((Reference!O$16*List!$H2023)+Reference!O$17,0)</f>
        <v>623</v>
      </c>
      <c r="W2023" s="36">
        <f>ROUND((Reference!P$16*List!$H2023)+Reference!P$17,0)</f>
        <v>878</v>
      </c>
      <c r="X2023" s="36">
        <f>ROUND((Reference!Q$16*List!$H2023)+Reference!Q$17,0)</f>
        <v>439</v>
      </c>
      <c r="Y2023" s="37"/>
      <c r="Z2023" s="4" t="str">
        <f t="shared" si="63"/>
        <v>SWAIN, North Carolina</v>
      </c>
      <c r="AA2023" s="50" t="s">
        <v>5784</v>
      </c>
      <c r="AB2023" s="38" t="s">
        <v>54</v>
      </c>
      <c r="AC2023" s="43" t="s">
        <v>5554</v>
      </c>
      <c r="AD2023" s="45"/>
      <c r="AE2023">
        <f t="shared" si="64"/>
        <v>0.80620000000000003</v>
      </c>
    </row>
    <row r="2024" spans="1:31" x14ac:dyDescent="0.35">
      <c r="A2024" s="28" t="s">
        <v>5785</v>
      </c>
      <c r="B2024" s="48" t="s">
        <v>5786</v>
      </c>
      <c r="C2024" s="49">
        <v>99934</v>
      </c>
      <c r="D2024" s="30" t="s">
        <v>191</v>
      </c>
      <c r="E2024" s="50" t="s">
        <v>5787</v>
      </c>
      <c r="F2024" s="55" t="s">
        <v>5554</v>
      </c>
      <c r="G2024" s="33" t="s">
        <v>64</v>
      </c>
      <c r="H2024" s="52">
        <v>0.80620000000000003</v>
      </c>
      <c r="I2024" s="35">
        <f>ROUND((Reference!B$16*List!$H2024)+Reference!B$17,0)</f>
        <v>960</v>
      </c>
      <c r="J2024" s="35">
        <f>ROUND((Reference!C$16*List!$H2024)+Reference!C$17,0)</f>
        <v>1432</v>
      </c>
      <c r="K2024" s="35">
        <f>ROUND((Reference!D$16*List!$H2024)+Reference!D$17,0)</f>
        <v>1716</v>
      </c>
      <c r="L2024" s="35">
        <f>ROUND((Reference!E$16*List!$H2024)+Reference!E$17,0)</f>
        <v>2121</v>
      </c>
      <c r="M2024" s="35">
        <f>ROUND((Reference!F$16*List!$H2024)+Reference!F$17,0)</f>
        <v>2210</v>
      </c>
      <c r="N2024" s="35">
        <f>ROUND((Reference!G$16*List!$H2024)+Reference!G$17,0)</f>
        <v>2502</v>
      </c>
      <c r="O2024" s="35">
        <f>ROUND((Reference!H$16*List!$H2024)+Reference!H$17,0)</f>
        <v>2597</v>
      </c>
      <c r="P2024" s="35">
        <f>ROUND((Reference!I$16*List!$H2024)+Reference!I$17,0)</f>
        <v>2700</v>
      </c>
      <c r="Q2024" s="35">
        <f>ROUND((Reference!J$16*List!$H2024)+Reference!J$17,0)</f>
        <v>3126</v>
      </c>
      <c r="R2024" s="35">
        <f>ROUND((Reference!K$16*List!$H2024)+Reference!K$17,0)</f>
        <v>3225</v>
      </c>
      <c r="S2024" s="35">
        <f>ROUND((Reference!L$16*List!$H2024)+Reference!L$17,0)</f>
        <v>3479</v>
      </c>
      <c r="T2024" s="35">
        <f>ROUND((Reference!M$16*List!$H2024)+Reference!M$17,0)</f>
        <v>4156</v>
      </c>
      <c r="U2024" s="35">
        <f>ROUND((Reference!N$16*List!$H2024)+Reference!N$17,0)</f>
        <v>16767</v>
      </c>
      <c r="V2024" s="36">
        <f>ROUND((Reference!O$16*List!$H2024)+Reference!O$17,0)</f>
        <v>623</v>
      </c>
      <c r="W2024" s="36">
        <f>ROUND((Reference!P$16*List!$H2024)+Reference!P$17,0)</f>
        <v>878</v>
      </c>
      <c r="X2024" s="36">
        <f>ROUND((Reference!Q$16*List!$H2024)+Reference!Q$17,0)</f>
        <v>439</v>
      </c>
      <c r="Y2024" s="37"/>
      <c r="Z2024" s="4" t="str">
        <f t="shared" si="63"/>
        <v>TRANSYLVANIA, North Carolina</v>
      </c>
      <c r="AA2024" s="50" t="s">
        <v>5787</v>
      </c>
      <c r="AB2024" s="38" t="s">
        <v>54</v>
      </c>
      <c r="AC2024" s="43" t="s">
        <v>5554</v>
      </c>
      <c r="AD2024" s="45"/>
      <c r="AE2024">
        <f t="shared" si="64"/>
        <v>0.80620000000000003</v>
      </c>
    </row>
    <row r="2025" spans="1:31" x14ac:dyDescent="0.35">
      <c r="A2025" s="28" t="s">
        <v>5788</v>
      </c>
      <c r="B2025" s="48" t="s">
        <v>5789</v>
      </c>
      <c r="C2025" s="49">
        <v>99934</v>
      </c>
      <c r="D2025" s="30" t="s">
        <v>191</v>
      </c>
      <c r="E2025" s="50" t="s">
        <v>5790</v>
      </c>
      <c r="F2025" s="55" t="s">
        <v>5554</v>
      </c>
      <c r="G2025" s="33" t="s">
        <v>64</v>
      </c>
      <c r="H2025" s="34">
        <v>0.80620000000000003</v>
      </c>
      <c r="I2025" s="35">
        <f>ROUND((Reference!B$16*List!$H2025)+Reference!B$17,0)</f>
        <v>960</v>
      </c>
      <c r="J2025" s="35">
        <f>ROUND((Reference!C$16*List!$H2025)+Reference!C$17,0)</f>
        <v>1432</v>
      </c>
      <c r="K2025" s="35">
        <f>ROUND((Reference!D$16*List!$H2025)+Reference!D$17,0)</f>
        <v>1716</v>
      </c>
      <c r="L2025" s="35">
        <f>ROUND((Reference!E$16*List!$H2025)+Reference!E$17,0)</f>
        <v>2121</v>
      </c>
      <c r="M2025" s="35">
        <f>ROUND((Reference!F$16*List!$H2025)+Reference!F$17,0)</f>
        <v>2210</v>
      </c>
      <c r="N2025" s="35">
        <f>ROUND((Reference!G$16*List!$H2025)+Reference!G$17,0)</f>
        <v>2502</v>
      </c>
      <c r="O2025" s="35">
        <f>ROUND((Reference!H$16*List!$H2025)+Reference!H$17,0)</f>
        <v>2597</v>
      </c>
      <c r="P2025" s="35">
        <f>ROUND((Reference!I$16*List!$H2025)+Reference!I$17,0)</f>
        <v>2700</v>
      </c>
      <c r="Q2025" s="35">
        <f>ROUND((Reference!J$16*List!$H2025)+Reference!J$17,0)</f>
        <v>3126</v>
      </c>
      <c r="R2025" s="35">
        <f>ROUND((Reference!K$16*List!$H2025)+Reference!K$17,0)</f>
        <v>3225</v>
      </c>
      <c r="S2025" s="35">
        <f>ROUND((Reference!L$16*List!$H2025)+Reference!L$17,0)</f>
        <v>3479</v>
      </c>
      <c r="T2025" s="35">
        <f>ROUND((Reference!M$16*List!$H2025)+Reference!M$17,0)</f>
        <v>4156</v>
      </c>
      <c r="U2025" s="35">
        <f>ROUND((Reference!N$16*List!$H2025)+Reference!N$17,0)</f>
        <v>16767</v>
      </c>
      <c r="V2025" s="36">
        <f>ROUND((Reference!O$16*List!$H2025)+Reference!O$17,0)</f>
        <v>623</v>
      </c>
      <c r="W2025" s="36">
        <f>ROUND((Reference!P$16*List!$H2025)+Reference!P$17,0)</f>
        <v>878</v>
      </c>
      <c r="X2025" s="36">
        <f>ROUND((Reference!Q$16*List!$H2025)+Reference!Q$17,0)</f>
        <v>439</v>
      </c>
      <c r="Y2025" s="37"/>
      <c r="Z2025" s="4" t="str">
        <f t="shared" si="63"/>
        <v>TYRRELL, North Carolina</v>
      </c>
      <c r="AA2025" s="38" t="s">
        <v>5790</v>
      </c>
      <c r="AB2025" s="38" t="s">
        <v>54</v>
      </c>
      <c r="AC2025" s="32" t="s">
        <v>5554</v>
      </c>
      <c r="AD2025" s="39"/>
      <c r="AE2025">
        <f t="shared" si="64"/>
        <v>0.80620000000000003</v>
      </c>
    </row>
    <row r="2026" spans="1:31" x14ac:dyDescent="0.35">
      <c r="A2026" s="28" t="s">
        <v>5791</v>
      </c>
      <c r="B2026" s="48" t="s">
        <v>5792</v>
      </c>
      <c r="C2026" s="49">
        <v>16740</v>
      </c>
      <c r="D2026" s="30" t="s">
        <v>532</v>
      </c>
      <c r="E2026" s="50" t="s">
        <v>757</v>
      </c>
      <c r="F2026" s="54" t="s">
        <v>5554</v>
      </c>
      <c r="G2026" s="33" t="s">
        <v>53</v>
      </c>
      <c r="H2026" s="52">
        <v>0.94980000000000009</v>
      </c>
      <c r="I2026" s="35">
        <f>ROUND((Reference!B$16*List!$H2026)+Reference!B$17,0)</f>
        <v>1083</v>
      </c>
      <c r="J2026" s="35">
        <f>ROUND((Reference!C$16*List!$H2026)+Reference!C$17,0)</f>
        <v>1616</v>
      </c>
      <c r="K2026" s="35">
        <f>ROUND((Reference!D$16*List!$H2026)+Reference!D$17,0)</f>
        <v>1936</v>
      </c>
      <c r="L2026" s="35">
        <f>ROUND((Reference!E$16*List!$H2026)+Reference!E$17,0)</f>
        <v>2393</v>
      </c>
      <c r="M2026" s="35">
        <f>ROUND((Reference!F$16*List!$H2026)+Reference!F$17,0)</f>
        <v>2493</v>
      </c>
      <c r="N2026" s="35">
        <f>ROUND((Reference!G$16*List!$H2026)+Reference!G$17,0)</f>
        <v>2822</v>
      </c>
      <c r="O2026" s="35">
        <f>ROUND((Reference!H$16*List!$H2026)+Reference!H$17,0)</f>
        <v>2930</v>
      </c>
      <c r="P2026" s="35">
        <f>ROUND((Reference!I$16*List!$H2026)+Reference!I$17,0)</f>
        <v>3046</v>
      </c>
      <c r="Q2026" s="35">
        <f>ROUND((Reference!J$16*List!$H2026)+Reference!J$17,0)</f>
        <v>3526</v>
      </c>
      <c r="R2026" s="35">
        <f>ROUND((Reference!K$16*List!$H2026)+Reference!K$17,0)</f>
        <v>3638</v>
      </c>
      <c r="S2026" s="35">
        <f>ROUND((Reference!L$16*List!$H2026)+Reference!L$17,0)</f>
        <v>3925</v>
      </c>
      <c r="T2026" s="35">
        <f>ROUND((Reference!M$16*List!$H2026)+Reference!M$17,0)</f>
        <v>4688</v>
      </c>
      <c r="U2026" s="35">
        <f>ROUND((Reference!N$16*List!$H2026)+Reference!N$17,0)</f>
        <v>18916</v>
      </c>
      <c r="V2026" s="36">
        <f>ROUND((Reference!O$16*List!$H2026)+Reference!O$17,0)</f>
        <v>703</v>
      </c>
      <c r="W2026" s="36">
        <f>ROUND((Reference!P$16*List!$H2026)+Reference!P$17,0)</f>
        <v>991</v>
      </c>
      <c r="X2026" s="36">
        <f>ROUND((Reference!Q$16*List!$H2026)+Reference!Q$17,0)</f>
        <v>495</v>
      </c>
      <c r="Y2026" s="37"/>
      <c r="Z2026" s="4" t="str">
        <f t="shared" si="63"/>
        <v>UNION, North Carolina</v>
      </c>
      <c r="AA2026" s="50" t="s">
        <v>757</v>
      </c>
      <c r="AB2026" s="38" t="s">
        <v>54</v>
      </c>
      <c r="AC2026" s="43" t="s">
        <v>5554</v>
      </c>
      <c r="AD2026" s="45"/>
      <c r="AE2026">
        <f t="shared" si="64"/>
        <v>0.94980000000000009</v>
      </c>
    </row>
    <row r="2027" spans="1:31" x14ac:dyDescent="0.35">
      <c r="A2027" s="28" t="s">
        <v>5793</v>
      </c>
      <c r="B2027" s="48" t="s">
        <v>5794</v>
      </c>
      <c r="C2027" s="49">
        <v>99934</v>
      </c>
      <c r="D2027" s="30" t="s">
        <v>191</v>
      </c>
      <c r="E2027" s="50" t="s">
        <v>5795</v>
      </c>
      <c r="F2027" s="55" t="s">
        <v>5554</v>
      </c>
      <c r="G2027" s="33" t="s">
        <v>64</v>
      </c>
      <c r="H2027" s="52">
        <v>0.80620000000000003</v>
      </c>
      <c r="I2027" s="35">
        <f>ROUND((Reference!B$16*List!$H2027)+Reference!B$17,0)</f>
        <v>960</v>
      </c>
      <c r="J2027" s="35">
        <f>ROUND((Reference!C$16*List!$H2027)+Reference!C$17,0)</f>
        <v>1432</v>
      </c>
      <c r="K2027" s="35">
        <f>ROUND((Reference!D$16*List!$H2027)+Reference!D$17,0)</f>
        <v>1716</v>
      </c>
      <c r="L2027" s="35">
        <f>ROUND((Reference!E$16*List!$H2027)+Reference!E$17,0)</f>
        <v>2121</v>
      </c>
      <c r="M2027" s="35">
        <f>ROUND((Reference!F$16*List!$H2027)+Reference!F$17,0)</f>
        <v>2210</v>
      </c>
      <c r="N2027" s="35">
        <f>ROUND((Reference!G$16*List!$H2027)+Reference!G$17,0)</f>
        <v>2502</v>
      </c>
      <c r="O2027" s="35">
        <f>ROUND((Reference!H$16*List!$H2027)+Reference!H$17,0)</f>
        <v>2597</v>
      </c>
      <c r="P2027" s="35">
        <f>ROUND((Reference!I$16*List!$H2027)+Reference!I$17,0)</f>
        <v>2700</v>
      </c>
      <c r="Q2027" s="35">
        <f>ROUND((Reference!J$16*List!$H2027)+Reference!J$17,0)</f>
        <v>3126</v>
      </c>
      <c r="R2027" s="35">
        <f>ROUND((Reference!K$16*List!$H2027)+Reference!K$17,0)</f>
        <v>3225</v>
      </c>
      <c r="S2027" s="35">
        <f>ROUND((Reference!L$16*List!$H2027)+Reference!L$17,0)</f>
        <v>3479</v>
      </c>
      <c r="T2027" s="35">
        <f>ROUND((Reference!M$16*List!$H2027)+Reference!M$17,0)</f>
        <v>4156</v>
      </c>
      <c r="U2027" s="35">
        <f>ROUND((Reference!N$16*List!$H2027)+Reference!N$17,0)</f>
        <v>16767</v>
      </c>
      <c r="V2027" s="36">
        <f>ROUND((Reference!O$16*List!$H2027)+Reference!O$17,0)</f>
        <v>623</v>
      </c>
      <c r="W2027" s="36">
        <f>ROUND((Reference!P$16*List!$H2027)+Reference!P$17,0)</f>
        <v>878</v>
      </c>
      <c r="X2027" s="36">
        <f>ROUND((Reference!Q$16*List!$H2027)+Reference!Q$17,0)</f>
        <v>439</v>
      </c>
      <c r="Y2027" s="37"/>
      <c r="Z2027" s="4" t="str">
        <f t="shared" si="63"/>
        <v>VANCE, North Carolina</v>
      </c>
      <c r="AA2027" s="50" t="s">
        <v>5795</v>
      </c>
      <c r="AB2027" s="38" t="s">
        <v>54</v>
      </c>
      <c r="AC2027" s="43" t="s">
        <v>5554</v>
      </c>
      <c r="AD2027" s="45"/>
      <c r="AE2027">
        <f t="shared" si="64"/>
        <v>0.80620000000000003</v>
      </c>
    </row>
    <row r="2028" spans="1:31" x14ac:dyDescent="0.35">
      <c r="A2028" s="28" t="s">
        <v>5796</v>
      </c>
      <c r="B2028" s="48" t="s">
        <v>5797</v>
      </c>
      <c r="C2028" s="49">
        <v>39580</v>
      </c>
      <c r="D2028" s="30" t="s">
        <v>1450</v>
      </c>
      <c r="E2028" s="50" t="s">
        <v>5798</v>
      </c>
      <c r="F2028" s="54" t="s">
        <v>5554</v>
      </c>
      <c r="G2028" s="33" t="s">
        <v>53</v>
      </c>
      <c r="H2028" s="52">
        <v>0.94450000000000001</v>
      </c>
      <c r="I2028" s="35">
        <f>ROUND((Reference!B$16*List!$H2028)+Reference!B$17,0)</f>
        <v>1079</v>
      </c>
      <c r="J2028" s="35">
        <f>ROUND((Reference!C$16*List!$H2028)+Reference!C$17,0)</f>
        <v>1609</v>
      </c>
      <c r="K2028" s="35">
        <f>ROUND((Reference!D$16*List!$H2028)+Reference!D$17,0)</f>
        <v>1928</v>
      </c>
      <c r="L2028" s="35">
        <f>ROUND((Reference!E$16*List!$H2028)+Reference!E$17,0)</f>
        <v>2383</v>
      </c>
      <c r="M2028" s="35">
        <f>ROUND((Reference!F$16*List!$H2028)+Reference!F$17,0)</f>
        <v>2483</v>
      </c>
      <c r="N2028" s="35">
        <f>ROUND((Reference!G$16*List!$H2028)+Reference!G$17,0)</f>
        <v>2811</v>
      </c>
      <c r="O2028" s="35">
        <f>ROUND((Reference!H$16*List!$H2028)+Reference!H$17,0)</f>
        <v>2918</v>
      </c>
      <c r="P2028" s="35">
        <f>ROUND((Reference!I$16*List!$H2028)+Reference!I$17,0)</f>
        <v>3033</v>
      </c>
      <c r="Q2028" s="35">
        <f>ROUND((Reference!J$16*List!$H2028)+Reference!J$17,0)</f>
        <v>3512</v>
      </c>
      <c r="R2028" s="35">
        <f>ROUND((Reference!K$16*List!$H2028)+Reference!K$17,0)</f>
        <v>3623</v>
      </c>
      <c r="S2028" s="35">
        <f>ROUND((Reference!L$16*List!$H2028)+Reference!L$17,0)</f>
        <v>3909</v>
      </c>
      <c r="T2028" s="35">
        <f>ROUND((Reference!M$16*List!$H2028)+Reference!M$17,0)</f>
        <v>4669</v>
      </c>
      <c r="U2028" s="35">
        <f>ROUND((Reference!N$16*List!$H2028)+Reference!N$17,0)</f>
        <v>18837</v>
      </c>
      <c r="V2028" s="36">
        <f>ROUND((Reference!O$16*List!$H2028)+Reference!O$17,0)</f>
        <v>700</v>
      </c>
      <c r="W2028" s="36">
        <f>ROUND((Reference!P$16*List!$H2028)+Reference!P$17,0)</f>
        <v>987</v>
      </c>
      <c r="X2028" s="36">
        <f>ROUND((Reference!Q$16*List!$H2028)+Reference!Q$17,0)</f>
        <v>493</v>
      </c>
      <c r="Y2028" s="37"/>
      <c r="Z2028" s="4" t="str">
        <f t="shared" si="63"/>
        <v>WAKE, North Carolina</v>
      </c>
      <c r="AA2028" s="50" t="s">
        <v>5798</v>
      </c>
      <c r="AB2028" s="38" t="s">
        <v>54</v>
      </c>
      <c r="AC2028" s="43" t="s">
        <v>5554</v>
      </c>
      <c r="AD2028" s="45"/>
      <c r="AE2028">
        <f t="shared" si="64"/>
        <v>0.94450000000000001</v>
      </c>
    </row>
    <row r="2029" spans="1:31" x14ac:dyDescent="0.35">
      <c r="A2029" s="28" t="s">
        <v>5799</v>
      </c>
      <c r="B2029" s="48" t="s">
        <v>5800</v>
      </c>
      <c r="C2029" s="49">
        <v>99934</v>
      </c>
      <c r="D2029" s="30" t="s">
        <v>191</v>
      </c>
      <c r="E2029" s="50" t="s">
        <v>2039</v>
      </c>
      <c r="F2029" s="55" t="s">
        <v>5554</v>
      </c>
      <c r="G2029" s="33" t="s">
        <v>64</v>
      </c>
      <c r="H2029" s="52">
        <v>0.80620000000000003</v>
      </c>
      <c r="I2029" s="35">
        <f>ROUND((Reference!B$16*List!$H2029)+Reference!B$17,0)</f>
        <v>960</v>
      </c>
      <c r="J2029" s="35">
        <f>ROUND((Reference!C$16*List!$H2029)+Reference!C$17,0)</f>
        <v>1432</v>
      </c>
      <c r="K2029" s="35">
        <f>ROUND((Reference!D$16*List!$H2029)+Reference!D$17,0)</f>
        <v>1716</v>
      </c>
      <c r="L2029" s="35">
        <f>ROUND((Reference!E$16*List!$H2029)+Reference!E$17,0)</f>
        <v>2121</v>
      </c>
      <c r="M2029" s="35">
        <f>ROUND((Reference!F$16*List!$H2029)+Reference!F$17,0)</f>
        <v>2210</v>
      </c>
      <c r="N2029" s="35">
        <f>ROUND((Reference!G$16*List!$H2029)+Reference!G$17,0)</f>
        <v>2502</v>
      </c>
      <c r="O2029" s="35">
        <f>ROUND((Reference!H$16*List!$H2029)+Reference!H$17,0)</f>
        <v>2597</v>
      </c>
      <c r="P2029" s="35">
        <f>ROUND((Reference!I$16*List!$H2029)+Reference!I$17,0)</f>
        <v>2700</v>
      </c>
      <c r="Q2029" s="35">
        <f>ROUND((Reference!J$16*List!$H2029)+Reference!J$17,0)</f>
        <v>3126</v>
      </c>
      <c r="R2029" s="35">
        <f>ROUND((Reference!K$16*List!$H2029)+Reference!K$17,0)</f>
        <v>3225</v>
      </c>
      <c r="S2029" s="35">
        <f>ROUND((Reference!L$16*List!$H2029)+Reference!L$17,0)</f>
        <v>3479</v>
      </c>
      <c r="T2029" s="35">
        <f>ROUND((Reference!M$16*List!$H2029)+Reference!M$17,0)</f>
        <v>4156</v>
      </c>
      <c r="U2029" s="35">
        <f>ROUND((Reference!N$16*List!$H2029)+Reference!N$17,0)</f>
        <v>16767</v>
      </c>
      <c r="V2029" s="36">
        <f>ROUND((Reference!O$16*List!$H2029)+Reference!O$17,0)</f>
        <v>623</v>
      </c>
      <c r="W2029" s="36">
        <f>ROUND((Reference!P$16*List!$H2029)+Reference!P$17,0)</f>
        <v>878</v>
      </c>
      <c r="X2029" s="36">
        <f>ROUND((Reference!Q$16*List!$H2029)+Reference!Q$17,0)</f>
        <v>439</v>
      </c>
      <c r="Y2029" s="37"/>
      <c r="Z2029" s="4" t="str">
        <f t="shared" si="63"/>
        <v>WARREN, North Carolina</v>
      </c>
      <c r="AA2029" s="50" t="s">
        <v>2039</v>
      </c>
      <c r="AB2029" s="38" t="s">
        <v>54</v>
      </c>
      <c r="AC2029" s="43" t="s">
        <v>5554</v>
      </c>
      <c r="AD2029" s="45"/>
      <c r="AE2029">
        <f t="shared" si="64"/>
        <v>0.80620000000000003</v>
      </c>
    </row>
    <row r="2030" spans="1:31" x14ac:dyDescent="0.35">
      <c r="A2030" s="28" t="s">
        <v>5801</v>
      </c>
      <c r="B2030" s="48" t="s">
        <v>5802</v>
      </c>
      <c r="C2030" s="49">
        <v>99934</v>
      </c>
      <c r="D2030" s="30" t="s">
        <v>191</v>
      </c>
      <c r="E2030" s="50" t="s">
        <v>259</v>
      </c>
      <c r="F2030" s="55" t="s">
        <v>5554</v>
      </c>
      <c r="G2030" s="33" t="s">
        <v>64</v>
      </c>
      <c r="H2030" s="52">
        <v>0.80620000000000003</v>
      </c>
      <c r="I2030" s="35">
        <f>ROUND((Reference!B$16*List!$H2030)+Reference!B$17,0)</f>
        <v>960</v>
      </c>
      <c r="J2030" s="35">
        <f>ROUND((Reference!C$16*List!$H2030)+Reference!C$17,0)</f>
        <v>1432</v>
      </c>
      <c r="K2030" s="35">
        <f>ROUND((Reference!D$16*List!$H2030)+Reference!D$17,0)</f>
        <v>1716</v>
      </c>
      <c r="L2030" s="35">
        <f>ROUND((Reference!E$16*List!$H2030)+Reference!E$17,0)</f>
        <v>2121</v>
      </c>
      <c r="M2030" s="35">
        <f>ROUND((Reference!F$16*List!$H2030)+Reference!F$17,0)</f>
        <v>2210</v>
      </c>
      <c r="N2030" s="35">
        <f>ROUND((Reference!G$16*List!$H2030)+Reference!G$17,0)</f>
        <v>2502</v>
      </c>
      <c r="O2030" s="35">
        <f>ROUND((Reference!H$16*List!$H2030)+Reference!H$17,0)</f>
        <v>2597</v>
      </c>
      <c r="P2030" s="35">
        <f>ROUND((Reference!I$16*List!$H2030)+Reference!I$17,0)</f>
        <v>2700</v>
      </c>
      <c r="Q2030" s="35">
        <f>ROUND((Reference!J$16*List!$H2030)+Reference!J$17,0)</f>
        <v>3126</v>
      </c>
      <c r="R2030" s="35">
        <f>ROUND((Reference!K$16*List!$H2030)+Reference!K$17,0)</f>
        <v>3225</v>
      </c>
      <c r="S2030" s="35">
        <f>ROUND((Reference!L$16*List!$H2030)+Reference!L$17,0)</f>
        <v>3479</v>
      </c>
      <c r="T2030" s="35">
        <f>ROUND((Reference!M$16*List!$H2030)+Reference!M$17,0)</f>
        <v>4156</v>
      </c>
      <c r="U2030" s="35">
        <f>ROUND((Reference!N$16*List!$H2030)+Reference!N$17,0)</f>
        <v>16767</v>
      </c>
      <c r="V2030" s="36">
        <f>ROUND((Reference!O$16*List!$H2030)+Reference!O$17,0)</f>
        <v>623</v>
      </c>
      <c r="W2030" s="36">
        <f>ROUND((Reference!P$16*List!$H2030)+Reference!P$17,0)</f>
        <v>878</v>
      </c>
      <c r="X2030" s="36">
        <f>ROUND((Reference!Q$16*List!$H2030)+Reference!Q$17,0)</f>
        <v>439</v>
      </c>
      <c r="Y2030" s="37"/>
      <c r="Z2030" s="4" t="str">
        <f t="shared" si="63"/>
        <v>WASHINGTON, North Carolina</v>
      </c>
      <c r="AA2030" s="50" t="s">
        <v>259</v>
      </c>
      <c r="AB2030" s="38" t="s">
        <v>54</v>
      </c>
      <c r="AC2030" s="43" t="s">
        <v>5554</v>
      </c>
      <c r="AD2030" s="45"/>
      <c r="AE2030">
        <f t="shared" si="64"/>
        <v>0.80620000000000003</v>
      </c>
    </row>
    <row r="2031" spans="1:31" x14ac:dyDescent="0.35">
      <c r="A2031" s="28" t="s">
        <v>5803</v>
      </c>
      <c r="B2031" s="48" t="s">
        <v>5804</v>
      </c>
      <c r="C2031" s="49">
        <v>99934</v>
      </c>
      <c r="D2031" s="30" t="s">
        <v>191</v>
      </c>
      <c r="E2031" s="50" t="s">
        <v>5805</v>
      </c>
      <c r="F2031" s="55" t="s">
        <v>5554</v>
      </c>
      <c r="G2031" s="33" t="s">
        <v>64</v>
      </c>
      <c r="H2031" s="52">
        <v>0.80620000000000003</v>
      </c>
      <c r="I2031" s="35">
        <f>ROUND((Reference!B$16*List!$H2031)+Reference!B$17,0)</f>
        <v>960</v>
      </c>
      <c r="J2031" s="35">
        <f>ROUND((Reference!C$16*List!$H2031)+Reference!C$17,0)</f>
        <v>1432</v>
      </c>
      <c r="K2031" s="35">
        <f>ROUND((Reference!D$16*List!$H2031)+Reference!D$17,0)</f>
        <v>1716</v>
      </c>
      <c r="L2031" s="35">
        <f>ROUND((Reference!E$16*List!$H2031)+Reference!E$17,0)</f>
        <v>2121</v>
      </c>
      <c r="M2031" s="35">
        <f>ROUND((Reference!F$16*List!$H2031)+Reference!F$17,0)</f>
        <v>2210</v>
      </c>
      <c r="N2031" s="35">
        <f>ROUND((Reference!G$16*List!$H2031)+Reference!G$17,0)</f>
        <v>2502</v>
      </c>
      <c r="O2031" s="35">
        <f>ROUND((Reference!H$16*List!$H2031)+Reference!H$17,0)</f>
        <v>2597</v>
      </c>
      <c r="P2031" s="35">
        <f>ROUND((Reference!I$16*List!$H2031)+Reference!I$17,0)</f>
        <v>2700</v>
      </c>
      <c r="Q2031" s="35">
        <f>ROUND((Reference!J$16*List!$H2031)+Reference!J$17,0)</f>
        <v>3126</v>
      </c>
      <c r="R2031" s="35">
        <f>ROUND((Reference!K$16*List!$H2031)+Reference!K$17,0)</f>
        <v>3225</v>
      </c>
      <c r="S2031" s="35">
        <f>ROUND((Reference!L$16*List!$H2031)+Reference!L$17,0)</f>
        <v>3479</v>
      </c>
      <c r="T2031" s="35">
        <f>ROUND((Reference!M$16*List!$H2031)+Reference!M$17,0)</f>
        <v>4156</v>
      </c>
      <c r="U2031" s="35">
        <f>ROUND((Reference!N$16*List!$H2031)+Reference!N$17,0)</f>
        <v>16767</v>
      </c>
      <c r="V2031" s="36">
        <f>ROUND((Reference!O$16*List!$H2031)+Reference!O$17,0)</f>
        <v>623</v>
      </c>
      <c r="W2031" s="36">
        <f>ROUND((Reference!P$16*List!$H2031)+Reference!P$17,0)</f>
        <v>878</v>
      </c>
      <c r="X2031" s="36">
        <f>ROUND((Reference!Q$16*List!$H2031)+Reference!Q$17,0)</f>
        <v>439</v>
      </c>
      <c r="Y2031" s="37"/>
      <c r="Z2031" s="4" t="str">
        <f t="shared" si="63"/>
        <v>WATAUGA, North Carolina</v>
      </c>
      <c r="AA2031" s="50" t="s">
        <v>5805</v>
      </c>
      <c r="AB2031" s="38" t="s">
        <v>54</v>
      </c>
      <c r="AC2031" s="43" t="s">
        <v>5554</v>
      </c>
      <c r="AD2031" s="45"/>
      <c r="AE2031">
        <f t="shared" si="64"/>
        <v>0.80620000000000003</v>
      </c>
    </row>
    <row r="2032" spans="1:31" x14ac:dyDescent="0.35">
      <c r="A2032" s="28" t="s">
        <v>5806</v>
      </c>
      <c r="B2032" s="48" t="s">
        <v>5807</v>
      </c>
      <c r="C2032" s="49">
        <v>24140</v>
      </c>
      <c r="D2032" s="30" t="s">
        <v>808</v>
      </c>
      <c r="E2032" s="50" t="s">
        <v>2044</v>
      </c>
      <c r="F2032" s="54" t="s">
        <v>5554</v>
      </c>
      <c r="G2032" s="33" t="s">
        <v>53</v>
      </c>
      <c r="H2032" s="52">
        <v>0.96779999999999999</v>
      </c>
      <c r="I2032" s="35">
        <f>ROUND((Reference!B$16*List!$H2032)+Reference!B$17,0)</f>
        <v>1099</v>
      </c>
      <c r="J2032" s="35">
        <f>ROUND((Reference!C$16*List!$H2032)+Reference!C$17,0)</f>
        <v>1639</v>
      </c>
      <c r="K2032" s="35">
        <f>ROUND((Reference!D$16*List!$H2032)+Reference!D$17,0)</f>
        <v>1963</v>
      </c>
      <c r="L2032" s="35">
        <f>ROUND((Reference!E$16*List!$H2032)+Reference!E$17,0)</f>
        <v>2427</v>
      </c>
      <c r="M2032" s="35">
        <f>ROUND((Reference!F$16*List!$H2032)+Reference!F$17,0)</f>
        <v>2529</v>
      </c>
      <c r="N2032" s="35">
        <f>ROUND((Reference!G$16*List!$H2032)+Reference!G$17,0)</f>
        <v>2863</v>
      </c>
      <c r="O2032" s="35">
        <f>ROUND((Reference!H$16*List!$H2032)+Reference!H$17,0)</f>
        <v>2972</v>
      </c>
      <c r="P2032" s="35">
        <f>ROUND((Reference!I$16*List!$H2032)+Reference!I$17,0)</f>
        <v>3089</v>
      </c>
      <c r="Q2032" s="35">
        <f>ROUND((Reference!J$16*List!$H2032)+Reference!J$17,0)</f>
        <v>3577</v>
      </c>
      <c r="R2032" s="35">
        <f>ROUND((Reference!K$16*List!$H2032)+Reference!K$17,0)</f>
        <v>3690</v>
      </c>
      <c r="S2032" s="35">
        <f>ROUND((Reference!L$16*List!$H2032)+Reference!L$17,0)</f>
        <v>3981</v>
      </c>
      <c r="T2032" s="35">
        <f>ROUND((Reference!M$16*List!$H2032)+Reference!M$17,0)</f>
        <v>4755</v>
      </c>
      <c r="U2032" s="35">
        <f>ROUND((Reference!N$16*List!$H2032)+Reference!N$17,0)</f>
        <v>19185</v>
      </c>
      <c r="V2032" s="36">
        <f>ROUND((Reference!O$16*List!$H2032)+Reference!O$17,0)</f>
        <v>713</v>
      </c>
      <c r="W2032" s="36">
        <f>ROUND((Reference!P$16*List!$H2032)+Reference!P$17,0)</f>
        <v>1005</v>
      </c>
      <c r="X2032" s="36">
        <f>ROUND((Reference!Q$16*List!$H2032)+Reference!Q$17,0)</f>
        <v>502</v>
      </c>
      <c r="Y2032" s="37"/>
      <c r="Z2032" s="4" t="str">
        <f t="shared" si="63"/>
        <v>WAYNE, North Carolina</v>
      </c>
      <c r="AA2032" s="50" t="s">
        <v>2044</v>
      </c>
      <c r="AB2032" s="38" t="s">
        <v>54</v>
      </c>
      <c r="AC2032" s="43" t="s">
        <v>5554</v>
      </c>
      <c r="AD2032" s="45"/>
      <c r="AE2032">
        <f t="shared" si="64"/>
        <v>0.96779999999999999</v>
      </c>
    </row>
    <row r="2033" spans="1:31" x14ac:dyDescent="0.35">
      <c r="A2033" s="28" t="s">
        <v>5808</v>
      </c>
      <c r="B2033" s="48" t="s">
        <v>5809</v>
      </c>
      <c r="C2033" s="49">
        <v>99934</v>
      </c>
      <c r="D2033" s="30" t="s">
        <v>191</v>
      </c>
      <c r="E2033" s="50" t="s">
        <v>2060</v>
      </c>
      <c r="F2033" s="55" t="s">
        <v>5554</v>
      </c>
      <c r="G2033" s="33" t="s">
        <v>64</v>
      </c>
      <c r="H2033" s="52">
        <v>0.80620000000000003</v>
      </c>
      <c r="I2033" s="35">
        <f>ROUND((Reference!B$16*List!$H2033)+Reference!B$17,0)</f>
        <v>960</v>
      </c>
      <c r="J2033" s="35">
        <f>ROUND((Reference!C$16*List!$H2033)+Reference!C$17,0)</f>
        <v>1432</v>
      </c>
      <c r="K2033" s="35">
        <f>ROUND((Reference!D$16*List!$H2033)+Reference!D$17,0)</f>
        <v>1716</v>
      </c>
      <c r="L2033" s="35">
        <f>ROUND((Reference!E$16*List!$H2033)+Reference!E$17,0)</f>
        <v>2121</v>
      </c>
      <c r="M2033" s="35">
        <f>ROUND((Reference!F$16*List!$H2033)+Reference!F$17,0)</f>
        <v>2210</v>
      </c>
      <c r="N2033" s="35">
        <f>ROUND((Reference!G$16*List!$H2033)+Reference!G$17,0)</f>
        <v>2502</v>
      </c>
      <c r="O2033" s="35">
        <f>ROUND((Reference!H$16*List!$H2033)+Reference!H$17,0)</f>
        <v>2597</v>
      </c>
      <c r="P2033" s="35">
        <f>ROUND((Reference!I$16*List!$H2033)+Reference!I$17,0)</f>
        <v>2700</v>
      </c>
      <c r="Q2033" s="35">
        <f>ROUND((Reference!J$16*List!$H2033)+Reference!J$17,0)</f>
        <v>3126</v>
      </c>
      <c r="R2033" s="35">
        <f>ROUND((Reference!K$16*List!$H2033)+Reference!K$17,0)</f>
        <v>3225</v>
      </c>
      <c r="S2033" s="35">
        <f>ROUND((Reference!L$16*List!$H2033)+Reference!L$17,0)</f>
        <v>3479</v>
      </c>
      <c r="T2033" s="35">
        <f>ROUND((Reference!M$16*List!$H2033)+Reference!M$17,0)</f>
        <v>4156</v>
      </c>
      <c r="U2033" s="35">
        <f>ROUND((Reference!N$16*List!$H2033)+Reference!N$17,0)</f>
        <v>16767</v>
      </c>
      <c r="V2033" s="36">
        <f>ROUND((Reference!O$16*List!$H2033)+Reference!O$17,0)</f>
        <v>623</v>
      </c>
      <c r="W2033" s="36">
        <f>ROUND((Reference!P$16*List!$H2033)+Reference!P$17,0)</f>
        <v>878</v>
      </c>
      <c r="X2033" s="36">
        <f>ROUND((Reference!Q$16*List!$H2033)+Reference!Q$17,0)</f>
        <v>439</v>
      </c>
      <c r="Y2033" s="37"/>
      <c r="Z2033" s="4" t="str">
        <f t="shared" si="63"/>
        <v>WILKES, North Carolina</v>
      </c>
      <c r="AA2033" s="50" t="s">
        <v>2060</v>
      </c>
      <c r="AB2033" s="38" t="s">
        <v>54</v>
      </c>
      <c r="AC2033" s="43" t="s">
        <v>5554</v>
      </c>
      <c r="AD2033" s="45"/>
      <c r="AE2033">
        <f t="shared" si="64"/>
        <v>0.80620000000000003</v>
      </c>
    </row>
    <row r="2034" spans="1:31" x14ac:dyDescent="0.35">
      <c r="A2034" s="28" t="s">
        <v>5810</v>
      </c>
      <c r="B2034" s="48" t="s">
        <v>5811</v>
      </c>
      <c r="C2034" s="51">
        <v>99934</v>
      </c>
      <c r="D2034" s="30" t="s">
        <v>191</v>
      </c>
      <c r="E2034" s="38" t="s">
        <v>3211</v>
      </c>
      <c r="F2034" s="55" t="s">
        <v>5554</v>
      </c>
      <c r="G2034" s="33" t="s">
        <v>64</v>
      </c>
      <c r="H2034" s="34">
        <v>0.80620000000000003</v>
      </c>
      <c r="I2034" s="35">
        <f>ROUND((Reference!B$16*List!$H2034)+Reference!B$17,0)</f>
        <v>960</v>
      </c>
      <c r="J2034" s="35">
        <f>ROUND((Reference!C$16*List!$H2034)+Reference!C$17,0)</f>
        <v>1432</v>
      </c>
      <c r="K2034" s="35">
        <f>ROUND((Reference!D$16*List!$H2034)+Reference!D$17,0)</f>
        <v>1716</v>
      </c>
      <c r="L2034" s="35">
        <f>ROUND((Reference!E$16*List!$H2034)+Reference!E$17,0)</f>
        <v>2121</v>
      </c>
      <c r="M2034" s="35">
        <f>ROUND((Reference!F$16*List!$H2034)+Reference!F$17,0)</f>
        <v>2210</v>
      </c>
      <c r="N2034" s="35">
        <f>ROUND((Reference!G$16*List!$H2034)+Reference!G$17,0)</f>
        <v>2502</v>
      </c>
      <c r="O2034" s="35">
        <f>ROUND((Reference!H$16*List!$H2034)+Reference!H$17,0)</f>
        <v>2597</v>
      </c>
      <c r="P2034" s="35">
        <f>ROUND((Reference!I$16*List!$H2034)+Reference!I$17,0)</f>
        <v>2700</v>
      </c>
      <c r="Q2034" s="35">
        <f>ROUND((Reference!J$16*List!$H2034)+Reference!J$17,0)</f>
        <v>3126</v>
      </c>
      <c r="R2034" s="35">
        <f>ROUND((Reference!K$16*List!$H2034)+Reference!K$17,0)</f>
        <v>3225</v>
      </c>
      <c r="S2034" s="35">
        <f>ROUND((Reference!L$16*List!$H2034)+Reference!L$17,0)</f>
        <v>3479</v>
      </c>
      <c r="T2034" s="35">
        <f>ROUND((Reference!M$16*List!$H2034)+Reference!M$17,0)</f>
        <v>4156</v>
      </c>
      <c r="U2034" s="35">
        <f>ROUND((Reference!N$16*List!$H2034)+Reference!N$17,0)</f>
        <v>16767</v>
      </c>
      <c r="V2034" s="36">
        <f>ROUND((Reference!O$16*List!$H2034)+Reference!O$17,0)</f>
        <v>623</v>
      </c>
      <c r="W2034" s="36">
        <f>ROUND((Reference!P$16*List!$H2034)+Reference!P$17,0)</f>
        <v>878</v>
      </c>
      <c r="X2034" s="36">
        <f>ROUND((Reference!Q$16*List!$H2034)+Reference!Q$17,0)</f>
        <v>439</v>
      </c>
      <c r="Y2034" s="37"/>
      <c r="Z2034" s="4" t="str">
        <f t="shared" si="63"/>
        <v>WILSON, North Carolina</v>
      </c>
      <c r="AA2034" s="38" t="s">
        <v>3211</v>
      </c>
      <c r="AB2034" s="38" t="s">
        <v>54</v>
      </c>
      <c r="AC2034" s="32" t="s">
        <v>5554</v>
      </c>
      <c r="AD2034" s="39"/>
      <c r="AE2034">
        <f t="shared" si="64"/>
        <v>0.80620000000000003</v>
      </c>
    </row>
    <row r="2035" spans="1:31" x14ac:dyDescent="0.35">
      <c r="A2035" s="28" t="s">
        <v>5812</v>
      </c>
      <c r="B2035" s="48" t="s">
        <v>5813</v>
      </c>
      <c r="C2035" s="49">
        <v>49180</v>
      </c>
      <c r="D2035" s="30" t="s">
        <v>1800</v>
      </c>
      <c r="E2035" s="50" t="s">
        <v>5814</v>
      </c>
      <c r="F2035" s="54" t="s">
        <v>5554</v>
      </c>
      <c r="G2035" s="33" t="s">
        <v>53</v>
      </c>
      <c r="H2035" s="34">
        <v>0.93030000000000002</v>
      </c>
      <c r="I2035" s="35">
        <f>ROUND((Reference!B$16*List!$H2035)+Reference!B$17,0)</f>
        <v>1067</v>
      </c>
      <c r="J2035" s="35">
        <f>ROUND((Reference!C$16*List!$H2035)+Reference!C$17,0)</f>
        <v>1591</v>
      </c>
      <c r="K2035" s="35">
        <f>ROUND((Reference!D$16*List!$H2035)+Reference!D$17,0)</f>
        <v>1906</v>
      </c>
      <c r="L2035" s="35">
        <f>ROUND((Reference!E$16*List!$H2035)+Reference!E$17,0)</f>
        <v>2356</v>
      </c>
      <c r="M2035" s="35">
        <f>ROUND((Reference!F$16*List!$H2035)+Reference!F$17,0)</f>
        <v>2455</v>
      </c>
      <c r="N2035" s="35">
        <f>ROUND((Reference!G$16*List!$H2035)+Reference!G$17,0)</f>
        <v>2779</v>
      </c>
      <c r="O2035" s="35">
        <f>ROUND((Reference!H$16*List!$H2035)+Reference!H$17,0)</f>
        <v>2885</v>
      </c>
      <c r="P2035" s="35">
        <f>ROUND((Reference!I$16*List!$H2035)+Reference!I$17,0)</f>
        <v>2999</v>
      </c>
      <c r="Q2035" s="35">
        <f>ROUND((Reference!J$16*List!$H2035)+Reference!J$17,0)</f>
        <v>3472</v>
      </c>
      <c r="R2035" s="35">
        <f>ROUND((Reference!K$16*List!$H2035)+Reference!K$17,0)</f>
        <v>3582</v>
      </c>
      <c r="S2035" s="35">
        <f>ROUND((Reference!L$16*List!$H2035)+Reference!L$17,0)</f>
        <v>3865</v>
      </c>
      <c r="T2035" s="35">
        <f>ROUND((Reference!M$16*List!$H2035)+Reference!M$17,0)</f>
        <v>4616</v>
      </c>
      <c r="U2035" s="35">
        <f>ROUND((Reference!N$16*List!$H2035)+Reference!N$17,0)</f>
        <v>18624</v>
      </c>
      <c r="V2035" s="36">
        <f>ROUND((Reference!O$16*List!$H2035)+Reference!O$17,0)</f>
        <v>692</v>
      </c>
      <c r="W2035" s="36">
        <f>ROUND((Reference!P$16*List!$H2035)+Reference!P$17,0)</f>
        <v>976</v>
      </c>
      <c r="X2035" s="36">
        <f>ROUND((Reference!Q$16*List!$H2035)+Reference!Q$17,0)</f>
        <v>488</v>
      </c>
      <c r="Y2035" s="37"/>
      <c r="Z2035" s="4" t="str">
        <f t="shared" si="63"/>
        <v>YADKIN, North Carolina</v>
      </c>
      <c r="AA2035" s="38" t="s">
        <v>5814</v>
      </c>
      <c r="AB2035" s="38" t="s">
        <v>54</v>
      </c>
      <c r="AC2035" s="32" t="s">
        <v>5554</v>
      </c>
      <c r="AD2035" s="39"/>
      <c r="AE2035">
        <f t="shared" si="64"/>
        <v>0.93030000000000002</v>
      </c>
    </row>
    <row r="2036" spans="1:31" x14ac:dyDescent="0.35">
      <c r="A2036" s="28" t="s">
        <v>5815</v>
      </c>
      <c r="B2036" s="48" t="s">
        <v>5816</v>
      </c>
      <c r="C2036" s="49">
        <v>99934</v>
      </c>
      <c r="D2036" s="30" t="s">
        <v>191</v>
      </c>
      <c r="E2036" s="50" t="s">
        <v>5817</v>
      </c>
      <c r="F2036" s="55" t="s">
        <v>5554</v>
      </c>
      <c r="G2036" s="33" t="s">
        <v>64</v>
      </c>
      <c r="H2036" s="52">
        <v>0.80620000000000003</v>
      </c>
      <c r="I2036" s="35">
        <f>ROUND((Reference!B$16*List!$H2036)+Reference!B$17,0)</f>
        <v>960</v>
      </c>
      <c r="J2036" s="35">
        <f>ROUND((Reference!C$16*List!$H2036)+Reference!C$17,0)</f>
        <v>1432</v>
      </c>
      <c r="K2036" s="35">
        <f>ROUND((Reference!D$16*List!$H2036)+Reference!D$17,0)</f>
        <v>1716</v>
      </c>
      <c r="L2036" s="35">
        <f>ROUND((Reference!E$16*List!$H2036)+Reference!E$17,0)</f>
        <v>2121</v>
      </c>
      <c r="M2036" s="35">
        <f>ROUND((Reference!F$16*List!$H2036)+Reference!F$17,0)</f>
        <v>2210</v>
      </c>
      <c r="N2036" s="35">
        <f>ROUND((Reference!G$16*List!$H2036)+Reference!G$17,0)</f>
        <v>2502</v>
      </c>
      <c r="O2036" s="35">
        <f>ROUND((Reference!H$16*List!$H2036)+Reference!H$17,0)</f>
        <v>2597</v>
      </c>
      <c r="P2036" s="35">
        <f>ROUND((Reference!I$16*List!$H2036)+Reference!I$17,0)</f>
        <v>2700</v>
      </c>
      <c r="Q2036" s="35">
        <f>ROUND((Reference!J$16*List!$H2036)+Reference!J$17,0)</f>
        <v>3126</v>
      </c>
      <c r="R2036" s="35">
        <f>ROUND((Reference!K$16*List!$H2036)+Reference!K$17,0)</f>
        <v>3225</v>
      </c>
      <c r="S2036" s="35">
        <f>ROUND((Reference!L$16*List!$H2036)+Reference!L$17,0)</f>
        <v>3479</v>
      </c>
      <c r="T2036" s="35">
        <f>ROUND((Reference!M$16*List!$H2036)+Reference!M$17,0)</f>
        <v>4156</v>
      </c>
      <c r="U2036" s="35">
        <f>ROUND((Reference!N$16*List!$H2036)+Reference!N$17,0)</f>
        <v>16767</v>
      </c>
      <c r="V2036" s="36">
        <f>ROUND((Reference!O$16*List!$H2036)+Reference!O$17,0)</f>
        <v>623</v>
      </c>
      <c r="W2036" s="36">
        <f>ROUND((Reference!P$16*List!$H2036)+Reference!P$17,0)</f>
        <v>878</v>
      </c>
      <c r="X2036" s="36">
        <f>ROUND((Reference!Q$16*List!$H2036)+Reference!Q$17,0)</f>
        <v>439</v>
      </c>
      <c r="Y2036" s="37"/>
      <c r="Z2036" s="4" t="str">
        <f t="shared" si="63"/>
        <v>YANCEY, North Carolina</v>
      </c>
      <c r="AA2036" s="50" t="s">
        <v>5817</v>
      </c>
      <c r="AB2036" s="38" t="s">
        <v>54</v>
      </c>
      <c r="AC2036" s="43" t="s">
        <v>5554</v>
      </c>
      <c r="AD2036" s="45"/>
      <c r="AE2036">
        <f t="shared" si="64"/>
        <v>0.80620000000000003</v>
      </c>
    </row>
    <row r="2037" spans="1:31" x14ac:dyDescent="0.35">
      <c r="A2037" s="28" t="s">
        <v>5818</v>
      </c>
      <c r="B2037" s="48" t="s">
        <v>5819</v>
      </c>
      <c r="C2037" s="51">
        <v>99934</v>
      </c>
      <c r="D2037" s="30" t="s">
        <v>191</v>
      </c>
      <c r="E2037" s="38" t="s">
        <v>334</v>
      </c>
      <c r="F2037" s="55" t="s">
        <v>5554</v>
      </c>
      <c r="G2037" s="33" t="s">
        <v>64</v>
      </c>
      <c r="H2037" s="52">
        <v>0.80620000000000003</v>
      </c>
      <c r="I2037" s="35">
        <f>ROUND((Reference!B$16*List!$H2037)+Reference!B$17,0)</f>
        <v>960</v>
      </c>
      <c r="J2037" s="35">
        <f>ROUND((Reference!C$16*List!$H2037)+Reference!C$17,0)</f>
        <v>1432</v>
      </c>
      <c r="K2037" s="35">
        <f>ROUND((Reference!D$16*List!$H2037)+Reference!D$17,0)</f>
        <v>1716</v>
      </c>
      <c r="L2037" s="35">
        <f>ROUND((Reference!E$16*List!$H2037)+Reference!E$17,0)</f>
        <v>2121</v>
      </c>
      <c r="M2037" s="35">
        <f>ROUND((Reference!F$16*List!$H2037)+Reference!F$17,0)</f>
        <v>2210</v>
      </c>
      <c r="N2037" s="35">
        <f>ROUND((Reference!G$16*List!$H2037)+Reference!G$17,0)</f>
        <v>2502</v>
      </c>
      <c r="O2037" s="35">
        <f>ROUND((Reference!H$16*List!$H2037)+Reference!H$17,0)</f>
        <v>2597</v>
      </c>
      <c r="P2037" s="35">
        <f>ROUND((Reference!I$16*List!$H2037)+Reference!I$17,0)</f>
        <v>2700</v>
      </c>
      <c r="Q2037" s="35">
        <f>ROUND((Reference!J$16*List!$H2037)+Reference!J$17,0)</f>
        <v>3126</v>
      </c>
      <c r="R2037" s="35">
        <f>ROUND((Reference!K$16*List!$H2037)+Reference!K$17,0)</f>
        <v>3225</v>
      </c>
      <c r="S2037" s="35">
        <f>ROUND((Reference!L$16*List!$H2037)+Reference!L$17,0)</f>
        <v>3479</v>
      </c>
      <c r="T2037" s="35">
        <f>ROUND((Reference!M$16*List!$H2037)+Reference!M$17,0)</f>
        <v>4156</v>
      </c>
      <c r="U2037" s="35">
        <f>ROUND((Reference!N$16*List!$H2037)+Reference!N$17,0)</f>
        <v>16767</v>
      </c>
      <c r="V2037" s="36">
        <f>ROUND((Reference!O$16*List!$H2037)+Reference!O$17,0)</f>
        <v>623</v>
      </c>
      <c r="W2037" s="36">
        <f>ROUND((Reference!P$16*List!$H2037)+Reference!P$17,0)</f>
        <v>878</v>
      </c>
      <c r="X2037" s="36">
        <f>ROUND((Reference!Q$16*List!$H2037)+Reference!Q$17,0)</f>
        <v>439</v>
      </c>
      <c r="Y2037" s="37"/>
      <c r="Z2037" s="4" t="str">
        <f t="shared" si="63"/>
        <v>STATEWIDE, North Carolina</v>
      </c>
      <c r="AA2037" s="50" t="s">
        <v>334</v>
      </c>
      <c r="AB2037" s="38" t="s">
        <v>54</v>
      </c>
      <c r="AC2037" s="43" t="s">
        <v>5554</v>
      </c>
      <c r="AD2037" s="45"/>
      <c r="AE2037">
        <f t="shared" si="64"/>
        <v>0.80620000000000003</v>
      </c>
    </row>
    <row r="2038" spans="1:31" x14ac:dyDescent="0.35">
      <c r="A2038" s="28" t="s">
        <v>5820</v>
      </c>
      <c r="B2038" s="48" t="s">
        <v>5821</v>
      </c>
      <c r="C2038" s="49">
        <v>99935</v>
      </c>
      <c r="D2038" s="30" t="s">
        <v>195</v>
      </c>
      <c r="E2038" s="50" t="s">
        <v>1037</v>
      </c>
      <c r="F2038" s="55" t="s">
        <v>5822</v>
      </c>
      <c r="G2038" s="33" t="s">
        <v>64</v>
      </c>
      <c r="H2038" s="52">
        <v>0.80379999999999996</v>
      </c>
      <c r="I2038" s="35">
        <f>ROUND((Reference!B$16*List!$H2038)+Reference!B$17,0)</f>
        <v>958</v>
      </c>
      <c r="J2038" s="35">
        <f>ROUND((Reference!C$16*List!$H2038)+Reference!C$17,0)</f>
        <v>1429</v>
      </c>
      <c r="K2038" s="35">
        <f>ROUND((Reference!D$16*List!$H2038)+Reference!D$17,0)</f>
        <v>1712</v>
      </c>
      <c r="L2038" s="35">
        <f>ROUND((Reference!E$16*List!$H2038)+Reference!E$17,0)</f>
        <v>2117</v>
      </c>
      <c r="M2038" s="35">
        <f>ROUND((Reference!F$16*List!$H2038)+Reference!F$17,0)</f>
        <v>2205</v>
      </c>
      <c r="N2038" s="35">
        <f>ROUND((Reference!G$16*List!$H2038)+Reference!G$17,0)</f>
        <v>2496</v>
      </c>
      <c r="O2038" s="35">
        <f>ROUND((Reference!H$16*List!$H2038)+Reference!H$17,0)</f>
        <v>2592</v>
      </c>
      <c r="P2038" s="35">
        <f>ROUND((Reference!I$16*List!$H2038)+Reference!I$17,0)</f>
        <v>2694</v>
      </c>
      <c r="Q2038" s="35">
        <f>ROUND((Reference!J$16*List!$H2038)+Reference!J$17,0)</f>
        <v>3119</v>
      </c>
      <c r="R2038" s="35">
        <f>ROUND((Reference!K$16*List!$H2038)+Reference!K$17,0)</f>
        <v>3218</v>
      </c>
      <c r="S2038" s="35">
        <f>ROUND((Reference!L$16*List!$H2038)+Reference!L$17,0)</f>
        <v>3472</v>
      </c>
      <c r="T2038" s="35">
        <f>ROUND((Reference!M$16*List!$H2038)+Reference!M$17,0)</f>
        <v>4147</v>
      </c>
      <c r="U2038" s="35">
        <f>ROUND((Reference!N$16*List!$H2038)+Reference!N$17,0)</f>
        <v>16731</v>
      </c>
      <c r="V2038" s="36">
        <f>ROUND((Reference!O$16*List!$H2038)+Reference!O$17,0)</f>
        <v>622</v>
      </c>
      <c r="W2038" s="36">
        <f>ROUND((Reference!P$16*List!$H2038)+Reference!P$17,0)</f>
        <v>876</v>
      </c>
      <c r="X2038" s="36">
        <f>ROUND((Reference!Q$16*List!$H2038)+Reference!Q$17,0)</f>
        <v>438</v>
      </c>
      <c r="Y2038" s="37"/>
      <c r="Z2038" s="4" t="str">
        <f t="shared" si="63"/>
        <v>ADAMS, North Dakota</v>
      </c>
      <c r="AA2038" s="50" t="s">
        <v>1037</v>
      </c>
      <c r="AB2038" s="38" t="s">
        <v>54</v>
      </c>
      <c r="AC2038" s="43" t="s">
        <v>5822</v>
      </c>
      <c r="AD2038" s="45"/>
      <c r="AE2038">
        <f t="shared" si="64"/>
        <v>0.80379999999999996</v>
      </c>
    </row>
    <row r="2039" spans="1:31" x14ac:dyDescent="0.35">
      <c r="A2039" s="28" t="s">
        <v>5823</v>
      </c>
      <c r="B2039" s="48" t="s">
        <v>5824</v>
      </c>
      <c r="C2039" s="49">
        <v>99935</v>
      </c>
      <c r="D2039" s="30" t="s">
        <v>195</v>
      </c>
      <c r="E2039" s="50" t="s">
        <v>5825</v>
      </c>
      <c r="F2039" s="55" t="s">
        <v>5822</v>
      </c>
      <c r="G2039" s="33" t="s">
        <v>64</v>
      </c>
      <c r="H2039" s="52">
        <v>0.80379999999999996</v>
      </c>
      <c r="I2039" s="35">
        <f>ROUND((Reference!B$16*List!$H2039)+Reference!B$17,0)</f>
        <v>958</v>
      </c>
      <c r="J2039" s="35">
        <f>ROUND((Reference!C$16*List!$H2039)+Reference!C$17,0)</f>
        <v>1429</v>
      </c>
      <c r="K2039" s="35">
        <f>ROUND((Reference!D$16*List!$H2039)+Reference!D$17,0)</f>
        <v>1712</v>
      </c>
      <c r="L2039" s="35">
        <f>ROUND((Reference!E$16*List!$H2039)+Reference!E$17,0)</f>
        <v>2117</v>
      </c>
      <c r="M2039" s="35">
        <f>ROUND((Reference!F$16*List!$H2039)+Reference!F$17,0)</f>
        <v>2205</v>
      </c>
      <c r="N2039" s="35">
        <f>ROUND((Reference!G$16*List!$H2039)+Reference!G$17,0)</f>
        <v>2496</v>
      </c>
      <c r="O2039" s="35">
        <f>ROUND((Reference!H$16*List!$H2039)+Reference!H$17,0)</f>
        <v>2592</v>
      </c>
      <c r="P2039" s="35">
        <f>ROUND((Reference!I$16*List!$H2039)+Reference!I$17,0)</f>
        <v>2694</v>
      </c>
      <c r="Q2039" s="35">
        <f>ROUND((Reference!J$16*List!$H2039)+Reference!J$17,0)</f>
        <v>3119</v>
      </c>
      <c r="R2039" s="35">
        <f>ROUND((Reference!K$16*List!$H2039)+Reference!K$17,0)</f>
        <v>3218</v>
      </c>
      <c r="S2039" s="35">
        <f>ROUND((Reference!L$16*List!$H2039)+Reference!L$17,0)</f>
        <v>3472</v>
      </c>
      <c r="T2039" s="35">
        <f>ROUND((Reference!M$16*List!$H2039)+Reference!M$17,0)</f>
        <v>4147</v>
      </c>
      <c r="U2039" s="35">
        <f>ROUND((Reference!N$16*List!$H2039)+Reference!N$17,0)</f>
        <v>16731</v>
      </c>
      <c r="V2039" s="36">
        <f>ROUND((Reference!O$16*List!$H2039)+Reference!O$17,0)</f>
        <v>622</v>
      </c>
      <c r="W2039" s="36">
        <f>ROUND((Reference!P$16*List!$H2039)+Reference!P$17,0)</f>
        <v>876</v>
      </c>
      <c r="X2039" s="36">
        <f>ROUND((Reference!Q$16*List!$H2039)+Reference!Q$17,0)</f>
        <v>438</v>
      </c>
      <c r="Y2039" s="37"/>
      <c r="Z2039" s="4" t="str">
        <f t="shared" si="63"/>
        <v>BARNES, North Dakota</v>
      </c>
      <c r="AA2039" s="50" t="s">
        <v>5825</v>
      </c>
      <c r="AB2039" s="38" t="s">
        <v>54</v>
      </c>
      <c r="AC2039" s="43" t="s">
        <v>5822</v>
      </c>
      <c r="AD2039" s="45"/>
      <c r="AE2039">
        <f t="shared" si="64"/>
        <v>0.80379999999999996</v>
      </c>
    </row>
    <row r="2040" spans="1:31" x14ac:dyDescent="0.35">
      <c r="A2040" s="28" t="s">
        <v>5826</v>
      </c>
      <c r="B2040" s="48" t="s">
        <v>5827</v>
      </c>
      <c r="C2040" s="49">
        <v>99935</v>
      </c>
      <c r="D2040" s="30" t="s">
        <v>195</v>
      </c>
      <c r="E2040" s="50" t="s">
        <v>5828</v>
      </c>
      <c r="F2040" s="55" t="s">
        <v>5822</v>
      </c>
      <c r="G2040" s="33" t="s">
        <v>64</v>
      </c>
      <c r="H2040" s="52">
        <v>0.80379999999999996</v>
      </c>
      <c r="I2040" s="35">
        <f>ROUND((Reference!B$16*List!$H2040)+Reference!B$17,0)</f>
        <v>958</v>
      </c>
      <c r="J2040" s="35">
        <f>ROUND((Reference!C$16*List!$H2040)+Reference!C$17,0)</f>
        <v>1429</v>
      </c>
      <c r="K2040" s="35">
        <f>ROUND((Reference!D$16*List!$H2040)+Reference!D$17,0)</f>
        <v>1712</v>
      </c>
      <c r="L2040" s="35">
        <f>ROUND((Reference!E$16*List!$H2040)+Reference!E$17,0)</f>
        <v>2117</v>
      </c>
      <c r="M2040" s="35">
        <f>ROUND((Reference!F$16*List!$H2040)+Reference!F$17,0)</f>
        <v>2205</v>
      </c>
      <c r="N2040" s="35">
        <f>ROUND((Reference!G$16*List!$H2040)+Reference!G$17,0)</f>
        <v>2496</v>
      </c>
      <c r="O2040" s="35">
        <f>ROUND((Reference!H$16*List!$H2040)+Reference!H$17,0)</f>
        <v>2592</v>
      </c>
      <c r="P2040" s="35">
        <f>ROUND((Reference!I$16*List!$H2040)+Reference!I$17,0)</f>
        <v>2694</v>
      </c>
      <c r="Q2040" s="35">
        <f>ROUND((Reference!J$16*List!$H2040)+Reference!J$17,0)</f>
        <v>3119</v>
      </c>
      <c r="R2040" s="35">
        <f>ROUND((Reference!K$16*List!$H2040)+Reference!K$17,0)</f>
        <v>3218</v>
      </c>
      <c r="S2040" s="35">
        <f>ROUND((Reference!L$16*List!$H2040)+Reference!L$17,0)</f>
        <v>3472</v>
      </c>
      <c r="T2040" s="35">
        <f>ROUND((Reference!M$16*List!$H2040)+Reference!M$17,0)</f>
        <v>4147</v>
      </c>
      <c r="U2040" s="35">
        <f>ROUND((Reference!N$16*List!$H2040)+Reference!N$17,0)</f>
        <v>16731</v>
      </c>
      <c r="V2040" s="36">
        <f>ROUND((Reference!O$16*List!$H2040)+Reference!O$17,0)</f>
        <v>622</v>
      </c>
      <c r="W2040" s="36">
        <f>ROUND((Reference!P$16*List!$H2040)+Reference!P$17,0)</f>
        <v>876</v>
      </c>
      <c r="X2040" s="36">
        <f>ROUND((Reference!Q$16*List!$H2040)+Reference!Q$17,0)</f>
        <v>438</v>
      </c>
      <c r="Y2040" s="37"/>
      <c r="Z2040" s="4" t="str">
        <f t="shared" si="63"/>
        <v>BENSON, North Dakota</v>
      </c>
      <c r="AA2040" s="50" t="s">
        <v>5828</v>
      </c>
      <c r="AB2040" s="38" t="s">
        <v>54</v>
      </c>
      <c r="AC2040" s="43" t="s">
        <v>5822</v>
      </c>
      <c r="AD2040" s="45"/>
      <c r="AE2040">
        <f t="shared" si="64"/>
        <v>0.80379999999999996</v>
      </c>
    </row>
    <row r="2041" spans="1:31" x14ac:dyDescent="0.35">
      <c r="A2041" s="28" t="s">
        <v>5829</v>
      </c>
      <c r="B2041" s="48" t="s">
        <v>5830</v>
      </c>
      <c r="C2041" s="49">
        <v>99935</v>
      </c>
      <c r="D2041" s="30" t="s">
        <v>195</v>
      </c>
      <c r="E2041" s="50" t="s">
        <v>5831</v>
      </c>
      <c r="F2041" s="55" t="s">
        <v>5822</v>
      </c>
      <c r="G2041" s="33" t="s">
        <v>64</v>
      </c>
      <c r="H2041" s="52">
        <v>0.80379999999999996</v>
      </c>
      <c r="I2041" s="35">
        <f>ROUND((Reference!B$16*List!$H2041)+Reference!B$17,0)</f>
        <v>958</v>
      </c>
      <c r="J2041" s="35">
        <f>ROUND((Reference!C$16*List!$H2041)+Reference!C$17,0)</f>
        <v>1429</v>
      </c>
      <c r="K2041" s="35">
        <f>ROUND((Reference!D$16*List!$H2041)+Reference!D$17,0)</f>
        <v>1712</v>
      </c>
      <c r="L2041" s="35">
        <f>ROUND((Reference!E$16*List!$H2041)+Reference!E$17,0)</f>
        <v>2117</v>
      </c>
      <c r="M2041" s="35">
        <f>ROUND((Reference!F$16*List!$H2041)+Reference!F$17,0)</f>
        <v>2205</v>
      </c>
      <c r="N2041" s="35">
        <f>ROUND((Reference!G$16*List!$H2041)+Reference!G$17,0)</f>
        <v>2496</v>
      </c>
      <c r="O2041" s="35">
        <f>ROUND((Reference!H$16*List!$H2041)+Reference!H$17,0)</f>
        <v>2592</v>
      </c>
      <c r="P2041" s="35">
        <f>ROUND((Reference!I$16*List!$H2041)+Reference!I$17,0)</f>
        <v>2694</v>
      </c>
      <c r="Q2041" s="35">
        <f>ROUND((Reference!J$16*List!$H2041)+Reference!J$17,0)</f>
        <v>3119</v>
      </c>
      <c r="R2041" s="35">
        <f>ROUND((Reference!K$16*List!$H2041)+Reference!K$17,0)</f>
        <v>3218</v>
      </c>
      <c r="S2041" s="35">
        <f>ROUND((Reference!L$16*List!$H2041)+Reference!L$17,0)</f>
        <v>3472</v>
      </c>
      <c r="T2041" s="35">
        <f>ROUND((Reference!M$16*List!$H2041)+Reference!M$17,0)</f>
        <v>4147</v>
      </c>
      <c r="U2041" s="35">
        <f>ROUND((Reference!N$16*List!$H2041)+Reference!N$17,0)</f>
        <v>16731</v>
      </c>
      <c r="V2041" s="36">
        <f>ROUND((Reference!O$16*List!$H2041)+Reference!O$17,0)</f>
        <v>622</v>
      </c>
      <c r="W2041" s="36">
        <f>ROUND((Reference!P$16*List!$H2041)+Reference!P$17,0)</f>
        <v>876</v>
      </c>
      <c r="X2041" s="36">
        <f>ROUND((Reference!Q$16*List!$H2041)+Reference!Q$17,0)</f>
        <v>438</v>
      </c>
      <c r="Y2041" s="37"/>
      <c r="Z2041" s="4" t="str">
        <f t="shared" si="63"/>
        <v>BILLINGS, North Dakota</v>
      </c>
      <c r="AA2041" s="50" t="s">
        <v>5831</v>
      </c>
      <c r="AB2041" s="38" t="s">
        <v>54</v>
      </c>
      <c r="AC2041" s="43" t="s">
        <v>5822</v>
      </c>
      <c r="AD2041" s="45"/>
      <c r="AE2041">
        <f t="shared" si="64"/>
        <v>0.80379999999999996</v>
      </c>
    </row>
    <row r="2042" spans="1:31" x14ac:dyDescent="0.35">
      <c r="A2042" s="28" t="s">
        <v>5832</v>
      </c>
      <c r="B2042" s="48" t="s">
        <v>5833</v>
      </c>
      <c r="C2042" s="49">
        <v>99935</v>
      </c>
      <c r="D2042" s="30" t="s">
        <v>195</v>
      </c>
      <c r="E2042" s="50" t="s">
        <v>5834</v>
      </c>
      <c r="F2042" s="55" t="s">
        <v>5822</v>
      </c>
      <c r="G2042" s="33" t="s">
        <v>64</v>
      </c>
      <c r="H2042" s="52">
        <v>0.80379999999999996</v>
      </c>
      <c r="I2042" s="35">
        <f>ROUND((Reference!B$16*List!$H2042)+Reference!B$17,0)</f>
        <v>958</v>
      </c>
      <c r="J2042" s="35">
        <f>ROUND((Reference!C$16*List!$H2042)+Reference!C$17,0)</f>
        <v>1429</v>
      </c>
      <c r="K2042" s="35">
        <f>ROUND((Reference!D$16*List!$H2042)+Reference!D$17,0)</f>
        <v>1712</v>
      </c>
      <c r="L2042" s="35">
        <f>ROUND((Reference!E$16*List!$H2042)+Reference!E$17,0)</f>
        <v>2117</v>
      </c>
      <c r="M2042" s="35">
        <f>ROUND((Reference!F$16*List!$H2042)+Reference!F$17,0)</f>
        <v>2205</v>
      </c>
      <c r="N2042" s="35">
        <f>ROUND((Reference!G$16*List!$H2042)+Reference!G$17,0)</f>
        <v>2496</v>
      </c>
      <c r="O2042" s="35">
        <f>ROUND((Reference!H$16*List!$H2042)+Reference!H$17,0)</f>
        <v>2592</v>
      </c>
      <c r="P2042" s="35">
        <f>ROUND((Reference!I$16*List!$H2042)+Reference!I$17,0)</f>
        <v>2694</v>
      </c>
      <c r="Q2042" s="35">
        <f>ROUND((Reference!J$16*List!$H2042)+Reference!J$17,0)</f>
        <v>3119</v>
      </c>
      <c r="R2042" s="35">
        <f>ROUND((Reference!K$16*List!$H2042)+Reference!K$17,0)</f>
        <v>3218</v>
      </c>
      <c r="S2042" s="35">
        <f>ROUND((Reference!L$16*List!$H2042)+Reference!L$17,0)</f>
        <v>3472</v>
      </c>
      <c r="T2042" s="35">
        <f>ROUND((Reference!M$16*List!$H2042)+Reference!M$17,0)</f>
        <v>4147</v>
      </c>
      <c r="U2042" s="35">
        <f>ROUND((Reference!N$16*List!$H2042)+Reference!N$17,0)</f>
        <v>16731</v>
      </c>
      <c r="V2042" s="36">
        <f>ROUND((Reference!O$16*List!$H2042)+Reference!O$17,0)</f>
        <v>622</v>
      </c>
      <c r="W2042" s="36">
        <f>ROUND((Reference!P$16*List!$H2042)+Reference!P$17,0)</f>
        <v>876</v>
      </c>
      <c r="X2042" s="36">
        <f>ROUND((Reference!Q$16*List!$H2042)+Reference!Q$17,0)</f>
        <v>438</v>
      </c>
      <c r="Y2042" s="37"/>
      <c r="Z2042" s="4" t="str">
        <f t="shared" si="63"/>
        <v>BOTTINEAU, North Dakota</v>
      </c>
      <c r="AA2042" s="50" t="s">
        <v>5834</v>
      </c>
      <c r="AB2042" s="38" t="s">
        <v>54</v>
      </c>
      <c r="AC2042" s="43" t="s">
        <v>5822</v>
      </c>
      <c r="AD2042" s="45"/>
      <c r="AE2042">
        <f t="shared" si="64"/>
        <v>0.80379999999999996</v>
      </c>
    </row>
    <row r="2043" spans="1:31" x14ac:dyDescent="0.35">
      <c r="A2043" s="28" t="s">
        <v>5835</v>
      </c>
      <c r="B2043" s="48" t="s">
        <v>5836</v>
      </c>
      <c r="C2043" s="49">
        <v>99935</v>
      </c>
      <c r="D2043" s="30" t="s">
        <v>195</v>
      </c>
      <c r="E2043" s="50" t="s">
        <v>5837</v>
      </c>
      <c r="F2043" s="55" t="s">
        <v>5822</v>
      </c>
      <c r="G2043" s="33" t="s">
        <v>64</v>
      </c>
      <c r="H2043" s="52">
        <v>0.80379999999999996</v>
      </c>
      <c r="I2043" s="35">
        <f>ROUND((Reference!B$16*List!$H2043)+Reference!B$17,0)</f>
        <v>958</v>
      </c>
      <c r="J2043" s="35">
        <f>ROUND((Reference!C$16*List!$H2043)+Reference!C$17,0)</f>
        <v>1429</v>
      </c>
      <c r="K2043" s="35">
        <f>ROUND((Reference!D$16*List!$H2043)+Reference!D$17,0)</f>
        <v>1712</v>
      </c>
      <c r="L2043" s="35">
        <f>ROUND((Reference!E$16*List!$H2043)+Reference!E$17,0)</f>
        <v>2117</v>
      </c>
      <c r="M2043" s="35">
        <f>ROUND((Reference!F$16*List!$H2043)+Reference!F$17,0)</f>
        <v>2205</v>
      </c>
      <c r="N2043" s="35">
        <f>ROUND((Reference!G$16*List!$H2043)+Reference!G$17,0)</f>
        <v>2496</v>
      </c>
      <c r="O2043" s="35">
        <f>ROUND((Reference!H$16*List!$H2043)+Reference!H$17,0)</f>
        <v>2592</v>
      </c>
      <c r="P2043" s="35">
        <f>ROUND((Reference!I$16*List!$H2043)+Reference!I$17,0)</f>
        <v>2694</v>
      </c>
      <c r="Q2043" s="35">
        <f>ROUND((Reference!J$16*List!$H2043)+Reference!J$17,0)</f>
        <v>3119</v>
      </c>
      <c r="R2043" s="35">
        <f>ROUND((Reference!K$16*List!$H2043)+Reference!K$17,0)</f>
        <v>3218</v>
      </c>
      <c r="S2043" s="35">
        <f>ROUND((Reference!L$16*List!$H2043)+Reference!L$17,0)</f>
        <v>3472</v>
      </c>
      <c r="T2043" s="35">
        <f>ROUND((Reference!M$16*List!$H2043)+Reference!M$17,0)</f>
        <v>4147</v>
      </c>
      <c r="U2043" s="35">
        <f>ROUND((Reference!N$16*List!$H2043)+Reference!N$17,0)</f>
        <v>16731</v>
      </c>
      <c r="V2043" s="36">
        <f>ROUND((Reference!O$16*List!$H2043)+Reference!O$17,0)</f>
        <v>622</v>
      </c>
      <c r="W2043" s="36">
        <f>ROUND((Reference!P$16*List!$H2043)+Reference!P$17,0)</f>
        <v>876</v>
      </c>
      <c r="X2043" s="36">
        <f>ROUND((Reference!Q$16*List!$H2043)+Reference!Q$17,0)</f>
        <v>438</v>
      </c>
      <c r="Y2043" s="37"/>
      <c r="Z2043" s="4" t="str">
        <f t="shared" si="63"/>
        <v>BOWMAN, North Dakota</v>
      </c>
      <c r="AA2043" s="50" t="s">
        <v>5837</v>
      </c>
      <c r="AB2043" s="38" t="s">
        <v>54</v>
      </c>
      <c r="AC2043" s="43" t="s">
        <v>5822</v>
      </c>
      <c r="AD2043" s="45"/>
      <c r="AE2043">
        <f t="shared" si="64"/>
        <v>0.80379999999999996</v>
      </c>
    </row>
    <row r="2044" spans="1:31" x14ac:dyDescent="0.35">
      <c r="A2044" s="28" t="s">
        <v>5838</v>
      </c>
      <c r="B2044" s="48" t="s">
        <v>5839</v>
      </c>
      <c r="C2044" s="49">
        <v>99935</v>
      </c>
      <c r="D2044" s="30" t="s">
        <v>195</v>
      </c>
      <c r="E2044" s="50" t="s">
        <v>1648</v>
      </c>
      <c r="F2044" s="55" t="s">
        <v>5822</v>
      </c>
      <c r="G2044" s="33" t="s">
        <v>64</v>
      </c>
      <c r="H2044" s="34">
        <v>0.80379999999999996</v>
      </c>
      <c r="I2044" s="35">
        <f>ROUND((Reference!B$16*List!$H2044)+Reference!B$17,0)</f>
        <v>958</v>
      </c>
      <c r="J2044" s="35">
        <f>ROUND((Reference!C$16*List!$H2044)+Reference!C$17,0)</f>
        <v>1429</v>
      </c>
      <c r="K2044" s="35">
        <f>ROUND((Reference!D$16*List!$H2044)+Reference!D$17,0)</f>
        <v>1712</v>
      </c>
      <c r="L2044" s="35">
        <f>ROUND((Reference!E$16*List!$H2044)+Reference!E$17,0)</f>
        <v>2117</v>
      </c>
      <c r="M2044" s="35">
        <f>ROUND((Reference!F$16*List!$H2044)+Reference!F$17,0)</f>
        <v>2205</v>
      </c>
      <c r="N2044" s="35">
        <f>ROUND((Reference!G$16*List!$H2044)+Reference!G$17,0)</f>
        <v>2496</v>
      </c>
      <c r="O2044" s="35">
        <f>ROUND((Reference!H$16*List!$H2044)+Reference!H$17,0)</f>
        <v>2592</v>
      </c>
      <c r="P2044" s="35">
        <f>ROUND((Reference!I$16*List!$H2044)+Reference!I$17,0)</f>
        <v>2694</v>
      </c>
      <c r="Q2044" s="35">
        <f>ROUND((Reference!J$16*List!$H2044)+Reference!J$17,0)</f>
        <v>3119</v>
      </c>
      <c r="R2044" s="35">
        <f>ROUND((Reference!K$16*List!$H2044)+Reference!K$17,0)</f>
        <v>3218</v>
      </c>
      <c r="S2044" s="35">
        <f>ROUND((Reference!L$16*List!$H2044)+Reference!L$17,0)</f>
        <v>3472</v>
      </c>
      <c r="T2044" s="35">
        <f>ROUND((Reference!M$16*List!$H2044)+Reference!M$17,0)</f>
        <v>4147</v>
      </c>
      <c r="U2044" s="35">
        <f>ROUND((Reference!N$16*List!$H2044)+Reference!N$17,0)</f>
        <v>16731</v>
      </c>
      <c r="V2044" s="36">
        <f>ROUND((Reference!O$16*List!$H2044)+Reference!O$17,0)</f>
        <v>622</v>
      </c>
      <c r="W2044" s="36">
        <f>ROUND((Reference!P$16*List!$H2044)+Reference!P$17,0)</f>
        <v>876</v>
      </c>
      <c r="X2044" s="36">
        <f>ROUND((Reference!Q$16*List!$H2044)+Reference!Q$17,0)</f>
        <v>438</v>
      </c>
      <c r="Y2044" s="37"/>
      <c r="Z2044" s="4" t="str">
        <f t="shared" si="63"/>
        <v>BURKE, North Dakota</v>
      </c>
      <c r="AA2044" s="38" t="s">
        <v>1648</v>
      </c>
      <c r="AB2044" s="38" t="s">
        <v>54</v>
      </c>
      <c r="AC2044" s="32" t="s">
        <v>5822</v>
      </c>
      <c r="AD2044" s="39"/>
      <c r="AE2044">
        <f t="shared" si="64"/>
        <v>0.80379999999999996</v>
      </c>
    </row>
    <row r="2045" spans="1:31" x14ac:dyDescent="0.35">
      <c r="A2045" s="28" t="s">
        <v>5840</v>
      </c>
      <c r="B2045" s="48" t="s">
        <v>5841</v>
      </c>
      <c r="C2045" s="49">
        <v>13900</v>
      </c>
      <c r="D2045" s="30" t="s">
        <v>410</v>
      </c>
      <c r="E2045" s="50" t="s">
        <v>5842</v>
      </c>
      <c r="F2045" s="54" t="s">
        <v>5822</v>
      </c>
      <c r="G2045" s="33" t="s">
        <v>53</v>
      </c>
      <c r="H2045" s="52">
        <v>0.84030000000000005</v>
      </c>
      <c r="I2045" s="35">
        <f>ROUND((Reference!B$16*List!$H2045)+Reference!B$17,0)</f>
        <v>989</v>
      </c>
      <c r="J2045" s="35">
        <f>ROUND((Reference!C$16*List!$H2045)+Reference!C$17,0)</f>
        <v>1476</v>
      </c>
      <c r="K2045" s="35">
        <f>ROUND((Reference!D$16*List!$H2045)+Reference!D$17,0)</f>
        <v>1768</v>
      </c>
      <c r="L2045" s="35">
        <f>ROUND((Reference!E$16*List!$H2045)+Reference!E$17,0)</f>
        <v>2186</v>
      </c>
      <c r="M2045" s="35">
        <f>ROUND((Reference!F$16*List!$H2045)+Reference!F$17,0)</f>
        <v>2277</v>
      </c>
      <c r="N2045" s="35">
        <f>ROUND((Reference!G$16*List!$H2045)+Reference!G$17,0)</f>
        <v>2578</v>
      </c>
      <c r="O2045" s="35">
        <f>ROUND((Reference!H$16*List!$H2045)+Reference!H$17,0)</f>
        <v>2676</v>
      </c>
      <c r="P2045" s="35">
        <f>ROUND((Reference!I$16*List!$H2045)+Reference!I$17,0)</f>
        <v>2782</v>
      </c>
      <c r="Q2045" s="35">
        <f>ROUND((Reference!J$16*List!$H2045)+Reference!J$17,0)</f>
        <v>3221</v>
      </c>
      <c r="R2045" s="35">
        <f>ROUND((Reference!K$16*List!$H2045)+Reference!K$17,0)</f>
        <v>3323</v>
      </c>
      <c r="S2045" s="35">
        <f>ROUND((Reference!L$16*List!$H2045)+Reference!L$17,0)</f>
        <v>3585</v>
      </c>
      <c r="T2045" s="35">
        <f>ROUND((Reference!M$16*List!$H2045)+Reference!M$17,0)</f>
        <v>4282</v>
      </c>
      <c r="U2045" s="35">
        <f>ROUND((Reference!N$16*List!$H2045)+Reference!N$17,0)</f>
        <v>17277</v>
      </c>
      <c r="V2045" s="36">
        <f>ROUND((Reference!O$16*List!$H2045)+Reference!O$17,0)</f>
        <v>642</v>
      </c>
      <c r="W2045" s="36">
        <f>ROUND((Reference!P$16*List!$H2045)+Reference!P$17,0)</f>
        <v>905</v>
      </c>
      <c r="X2045" s="36">
        <f>ROUND((Reference!Q$16*List!$H2045)+Reference!Q$17,0)</f>
        <v>453</v>
      </c>
      <c r="Y2045" s="37"/>
      <c r="Z2045" s="4" t="str">
        <f t="shared" si="63"/>
        <v>BURLEIGH, North Dakota</v>
      </c>
      <c r="AA2045" s="50" t="s">
        <v>5842</v>
      </c>
      <c r="AB2045" s="38" t="s">
        <v>54</v>
      </c>
      <c r="AC2045" s="43" t="s">
        <v>5822</v>
      </c>
      <c r="AD2045" s="45"/>
      <c r="AE2045">
        <f t="shared" si="64"/>
        <v>0.84030000000000005</v>
      </c>
    </row>
    <row r="2046" spans="1:31" x14ac:dyDescent="0.35">
      <c r="A2046" s="28" t="s">
        <v>5843</v>
      </c>
      <c r="B2046" s="48" t="s">
        <v>5844</v>
      </c>
      <c r="C2046" s="49">
        <v>22020</v>
      </c>
      <c r="D2046" s="30" t="s">
        <v>725</v>
      </c>
      <c r="E2046" s="50" t="s">
        <v>2231</v>
      </c>
      <c r="F2046" s="54" t="s">
        <v>5822</v>
      </c>
      <c r="G2046" s="33" t="s">
        <v>53</v>
      </c>
      <c r="H2046" s="52">
        <v>0.78560000000000008</v>
      </c>
      <c r="I2046" s="35">
        <f>ROUND((Reference!B$16*List!$H2046)+Reference!B$17,0)</f>
        <v>943</v>
      </c>
      <c r="J2046" s="35">
        <f>ROUND((Reference!C$16*List!$H2046)+Reference!C$17,0)</f>
        <v>1406</v>
      </c>
      <c r="K2046" s="35">
        <f>ROUND((Reference!D$16*List!$H2046)+Reference!D$17,0)</f>
        <v>1684</v>
      </c>
      <c r="L2046" s="35">
        <f>ROUND((Reference!E$16*List!$H2046)+Reference!E$17,0)</f>
        <v>2082</v>
      </c>
      <c r="M2046" s="35">
        <f>ROUND((Reference!F$16*List!$H2046)+Reference!F$17,0)</f>
        <v>2169</v>
      </c>
      <c r="N2046" s="35">
        <f>ROUND((Reference!G$16*List!$H2046)+Reference!G$17,0)</f>
        <v>2456</v>
      </c>
      <c r="O2046" s="35">
        <f>ROUND((Reference!H$16*List!$H2046)+Reference!H$17,0)</f>
        <v>2550</v>
      </c>
      <c r="P2046" s="35">
        <f>ROUND((Reference!I$16*List!$H2046)+Reference!I$17,0)</f>
        <v>2650</v>
      </c>
      <c r="Q2046" s="35">
        <f>ROUND((Reference!J$16*List!$H2046)+Reference!J$17,0)</f>
        <v>3068</v>
      </c>
      <c r="R2046" s="35">
        <f>ROUND((Reference!K$16*List!$H2046)+Reference!K$17,0)</f>
        <v>3165</v>
      </c>
      <c r="S2046" s="35">
        <f>ROUND((Reference!L$16*List!$H2046)+Reference!L$17,0)</f>
        <v>3415</v>
      </c>
      <c r="T2046" s="35">
        <f>ROUND((Reference!M$16*List!$H2046)+Reference!M$17,0)</f>
        <v>4079</v>
      </c>
      <c r="U2046" s="35">
        <f>ROUND((Reference!N$16*List!$H2046)+Reference!N$17,0)</f>
        <v>16458</v>
      </c>
      <c r="V2046" s="36">
        <f>ROUND((Reference!O$16*List!$H2046)+Reference!O$17,0)</f>
        <v>612</v>
      </c>
      <c r="W2046" s="36">
        <f>ROUND((Reference!P$16*List!$H2046)+Reference!P$17,0)</f>
        <v>862</v>
      </c>
      <c r="X2046" s="36">
        <f>ROUND((Reference!Q$16*List!$H2046)+Reference!Q$17,0)</f>
        <v>431</v>
      </c>
      <c r="Y2046" s="37"/>
      <c r="Z2046" s="4" t="str">
        <f t="shared" si="63"/>
        <v>CASS, North Dakota</v>
      </c>
      <c r="AA2046" s="50" t="s">
        <v>2231</v>
      </c>
      <c r="AB2046" s="38" t="s">
        <v>54</v>
      </c>
      <c r="AC2046" s="43" t="s">
        <v>5822</v>
      </c>
      <c r="AD2046" s="45"/>
      <c r="AE2046">
        <f t="shared" si="64"/>
        <v>0.78560000000000008</v>
      </c>
    </row>
    <row r="2047" spans="1:31" x14ac:dyDescent="0.35">
      <c r="A2047" s="28" t="s">
        <v>5845</v>
      </c>
      <c r="B2047" s="48" t="s">
        <v>5846</v>
      </c>
      <c r="C2047" s="51">
        <v>99935</v>
      </c>
      <c r="D2047" s="30" t="s">
        <v>195</v>
      </c>
      <c r="E2047" s="38" t="s">
        <v>5847</v>
      </c>
      <c r="F2047" s="55" t="s">
        <v>5822</v>
      </c>
      <c r="G2047" s="33" t="s">
        <v>64</v>
      </c>
      <c r="H2047" s="52">
        <v>0.80379999999999996</v>
      </c>
      <c r="I2047" s="35">
        <f>ROUND((Reference!B$16*List!$H2047)+Reference!B$17,0)</f>
        <v>958</v>
      </c>
      <c r="J2047" s="35">
        <f>ROUND((Reference!C$16*List!$H2047)+Reference!C$17,0)</f>
        <v>1429</v>
      </c>
      <c r="K2047" s="35">
        <f>ROUND((Reference!D$16*List!$H2047)+Reference!D$17,0)</f>
        <v>1712</v>
      </c>
      <c r="L2047" s="35">
        <f>ROUND((Reference!E$16*List!$H2047)+Reference!E$17,0)</f>
        <v>2117</v>
      </c>
      <c r="M2047" s="35">
        <f>ROUND((Reference!F$16*List!$H2047)+Reference!F$17,0)</f>
        <v>2205</v>
      </c>
      <c r="N2047" s="35">
        <f>ROUND((Reference!G$16*List!$H2047)+Reference!G$17,0)</f>
        <v>2496</v>
      </c>
      <c r="O2047" s="35">
        <f>ROUND((Reference!H$16*List!$H2047)+Reference!H$17,0)</f>
        <v>2592</v>
      </c>
      <c r="P2047" s="35">
        <f>ROUND((Reference!I$16*List!$H2047)+Reference!I$17,0)</f>
        <v>2694</v>
      </c>
      <c r="Q2047" s="35">
        <f>ROUND((Reference!J$16*List!$H2047)+Reference!J$17,0)</f>
        <v>3119</v>
      </c>
      <c r="R2047" s="35">
        <f>ROUND((Reference!K$16*List!$H2047)+Reference!K$17,0)</f>
        <v>3218</v>
      </c>
      <c r="S2047" s="35">
        <f>ROUND((Reference!L$16*List!$H2047)+Reference!L$17,0)</f>
        <v>3472</v>
      </c>
      <c r="T2047" s="35">
        <f>ROUND((Reference!M$16*List!$H2047)+Reference!M$17,0)</f>
        <v>4147</v>
      </c>
      <c r="U2047" s="35">
        <f>ROUND((Reference!N$16*List!$H2047)+Reference!N$17,0)</f>
        <v>16731</v>
      </c>
      <c r="V2047" s="36">
        <f>ROUND((Reference!O$16*List!$H2047)+Reference!O$17,0)</f>
        <v>622</v>
      </c>
      <c r="W2047" s="36">
        <f>ROUND((Reference!P$16*List!$H2047)+Reference!P$17,0)</f>
        <v>876</v>
      </c>
      <c r="X2047" s="36">
        <f>ROUND((Reference!Q$16*List!$H2047)+Reference!Q$17,0)</f>
        <v>438</v>
      </c>
      <c r="Y2047" s="37"/>
      <c r="Z2047" s="4" t="str">
        <f t="shared" si="63"/>
        <v>CAVALIER, North Dakota</v>
      </c>
      <c r="AA2047" s="50" t="s">
        <v>5847</v>
      </c>
      <c r="AB2047" s="38" t="s">
        <v>54</v>
      </c>
      <c r="AC2047" s="43" t="s">
        <v>5822</v>
      </c>
      <c r="AD2047" s="45"/>
      <c r="AE2047">
        <f t="shared" si="64"/>
        <v>0.80379999999999996</v>
      </c>
    </row>
    <row r="2048" spans="1:31" x14ac:dyDescent="0.35">
      <c r="A2048" s="28" t="s">
        <v>5848</v>
      </c>
      <c r="B2048" s="48" t="s">
        <v>5849</v>
      </c>
      <c r="C2048" s="49">
        <v>99935</v>
      </c>
      <c r="D2048" s="30" t="s">
        <v>195</v>
      </c>
      <c r="E2048" s="50" t="s">
        <v>5850</v>
      </c>
      <c r="F2048" s="55" t="s">
        <v>5822</v>
      </c>
      <c r="G2048" s="33" t="s">
        <v>64</v>
      </c>
      <c r="H2048" s="52">
        <v>0.80379999999999996</v>
      </c>
      <c r="I2048" s="35">
        <f>ROUND((Reference!B$16*List!$H2048)+Reference!B$17,0)</f>
        <v>958</v>
      </c>
      <c r="J2048" s="35">
        <f>ROUND((Reference!C$16*List!$H2048)+Reference!C$17,0)</f>
        <v>1429</v>
      </c>
      <c r="K2048" s="35">
        <f>ROUND((Reference!D$16*List!$H2048)+Reference!D$17,0)</f>
        <v>1712</v>
      </c>
      <c r="L2048" s="35">
        <f>ROUND((Reference!E$16*List!$H2048)+Reference!E$17,0)</f>
        <v>2117</v>
      </c>
      <c r="M2048" s="35">
        <f>ROUND((Reference!F$16*List!$H2048)+Reference!F$17,0)</f>
        <v>2205</v>
      </c>
      <c r="N2048" s="35">
        <f>ROUND((Reference!G$16*List!$H2048)+Reference!G$17,0)</f>
        <v>2496</v>
      </c>
      <c r="O2048" s="35">
        <f>ROUND((Reference!H$16*List!$H2048)+Reference!H$17,0)</f>
        <v>2592</v>
      </c>
      <c r="P2048" s="35">
        <f>ROUND((Reference!I$16*List!$H2048)+Reference!I$17,0)</f>
        <v>2694</v>
      </c>
      <c r="Q2048" s="35">
        <f>ROUND((Reference!J$16*List!$H2048)+Reference!J$17,0)</f>
        <v>3119</v>
      </c>
      <c r="R2048" s="35">
        <f>ROUND((Reference!K$16*List!$H2048)+Reference!K$17,0)</f>
        <v>3218</v>
      </c>
      <c r="S2048" s="35">
        <f>ROUND((Reference!L$16*List!$H2048)+Reference!L$17,0)</f>
        <v>3472</v>
      </c>
      <c r="T2048" s="35">
        <f>ROUND((Reference!M$16*List!$H2048)+Reference!M$17,0)</f>
        <v>4147</v>
      </c>
      <c r="U2048" s="35">
        <f>ROUND((Reference!N$16*List!$H2048)+Reference!N$17,0)</f>
        <v>16731</v>
      </c>
      <c r="V2048" s="36">
        <f>ROUND((Reference!O$16*List!$H2048)+Reference!O$17,0)</f>
        <v>622</v>
      </c>
      <c r="W2048" s="36">
        <f>ROUND((Reference!P$16*List!$H2048)+Reference!P$17,0)</f>
        <v>876</v>
      </c>
      <c r="X2048" s="36">
        <f>ROUND((Reference!Q$16*List!$H2048)+Reference!Q$17,0)</f>
        <v>438</v>
      </c>
      <c r="Y2048" s="37"/>
      <c r="Z2048" s="4" t="str">
        <f t="shared" si="63"/>
        <v>DICKEY, North Dakota</v>
      </c>
      <c r="AA2048" s="50" t="s">
        <v>5850</v>
      </c>
      <c r="AB2048" s="38" t="s">
        <v>54</v>
      </c>
      <c r="AC2048" s="43" t="s">
        <v>5822</v>
      </c>
      <c r="AD2048" s="45"/>
      <c r="AE2048">
        <f t="shared" si="64"/>
        <v>0.80379999999999996</v>
      </c>
    </row>
    <row r="2049" spans="1:31" x14ac:dyDescent="0.35">
      <c r="A2049" s="28" t="s">
        <v>5851</v>
      </c>
      <c r="B2049" s="48" t="s">
        <v>5852</v>
      </c>
      <c r="C2049" s="49">
        <v>99935</v>
      </c>
      <c r="D2049" s="30" t="s">
        <v>195</v>
      </c>
      <c r="E2049" s="50" t="s">
        <v>5853</v>
      </c>
      <c r="F2049" s="55" t="s">
        <v>5822</v>
      </c>
      <c r="G2049" s="33" t="s">
        <v>64</v>
      </c>
      <c r="H2049" s="52">
        <v>0.80379999999999996</v>
      </c>
      <c r="I2049" s="35">
        <f>ROUND((Reference!B$16*List!$H2049)+Reference!B$17,0)</f>
        <v>958</v>
      </c>
      <c r="J2049" s="35">
        <f>ROUND((Reference!C$16*List!$H2049)+Reference!C$17,0)</f>
        <v>1429</v>
      </c>
      <c r="K2049" s="35">
        <f>ROUND((Reference!D$16*List!$H2049)+Reference!D$17,0)</f>
        <v>1712</v>
      </c>
      <c r="L2049" s="35">
        <f>ROUND((Reference!E$16*List!$H2049)+Reference!E$17,0)</f>
        <v>2117</v>
      </c>
      <c r="M2049" s="35">
        <f>ROUND((Reference!F$16*List!$H2049)+Reference!F$17,0)</f>
        <v>2205</v>
      </c>
      <c r="N2049" s="35">
        <f>ROUND((Reference!G$16*List!$H2049)+Reference!G$17,0)</f>
        <v>2496</v>
      </c>
      <c r="O2049" s="35">
        <f>ROUND((Reference!H$16*List!$H2049)+Reference!H$17,0)</f>
        <v>2592</v>
      </c>
      <c r="P2049" s="35">
        <f>ROUND((Reference!I$16*List!$H2049)+Reference!I$17,0)</f>
        <v>2694</v>
      </c>
      <c r="Q2049" s="35">
        <f>ROUND((Reference!J$16*List!$H2049)+Reference!J$17,0)</f>
        <v>3119</v>
      </c>
      <c r="R2049" s="35">
        <f>ROUND((Reference!K$16*List!$H2049)+Reference!K$17,0)</f>
        <v>3218</v>
      </c>
      <c r="S2049" s="35">
        <f>ROUND((Reference!L$16*List!$H2049)+Reference!L$17,0)</f>
        <v>3472</v>
      </c>
      <c r="T2049" s="35">
        <f>ROUND((Reference!M$16*List!$H2049)+Reference!M$17,0)</f>
        <v>4147</v>
      </c>
      <c r="U2049" s="35">
        <f>ROUND((Reference!N$16*List!$H2049)+Reference!N$17,0)</f>
        <v>16731</v>
      </c>
      <c r="V2049" s="36">
        <f>ROUND((Reference!O$16*List!$H2049)+Reference!O$17,0)</f>
        <v>622</v>
      </c>
      <c r="W2049" s="36">
        <f>ROUND((Reference!P$16*List!$H2049)+Reference!P$17,0)</f>
        <v>876</v>
      </c>
      <c r="X2049" s="36">
        <f>ROUND((Reference!Q$16*List!$H2049)+Reference!Q$17,0)</f>
        <v>438</v>
      </c>
      <c r="Y2049" s="37"/>
      <c r="Z2049" s="4" t="str">
        <f t="shared" si="63"/>
        <v>DIVIDE, North Dakota</v>
      </c>
      <c r="AA2049" s="50" t="s">
        <v>5853</v>
      </c>
      <c r="AB2049" s="38" t="s">
        <v>54</v>
      </c>
      <c r="AC2049" s="43" t="s">
        <v>5822</v>
      </c>
      <c r="AD2049" s="45"/>
      <c r="AE2049">
        <f t="shared" si="64"/>
        <v>0.80379999999999996</v>
      </c>
    </row>
    <row r="2050" spans="1:31" x14ac:dyDescent="0.35">
      <c r="A2050" s="28" t="s">
        <v>5854</v>
      </c>
      <c r="B2050" s="48" t="s">
        <v>5855</v>
      </c>
      <c r="C2050" s="49">
        <v>99935</v>
      </c>
      <c r="D2050" s="30" t="s">
        <v>195</v>
      </c>
      <c r="E2050" s="50" t="s">
        <v>5856</v>
      </c>
      <c r="F2050" s="55" t="s">
        <v>5822</v>
      </c>
      <c r="G2050" s="33" t="s">
        <v>64</v>
      </c>
      <c r="H2050" s="52">
        <v>0.80379999999999996</v>
      </c>
      <c r="I2050" s="35">
        <f>ROUND((Reference!B$16*List!$H2050)+Reference!B$17,0)</f>
        <v>958</v>
      </c>
      <c r="J2050" s="35">
        <f>ROUND((Reference!C$16*List!$H2050)+Reference!C$17,0)</f>
        <v>1429</v>
      </c>
      <c r="K2050" s="35">
        <f>ROUND((Reference!D$16*List!$H2050)+Reference!D$17,0)</f>
        <v>1712</v>
      </c>
      <c r="L2050" s="35">
        <f>ROUND((Reference!E$16*List!$H2050)+Reference!E$17,0)</f>
        <v>2117</v>
      </c>
      <c r="M2050" s="35">
        <f>ROUND((Reference!F$16*List!$H2050)+Reference!F$17,0)</f>
        <v>2205</v>
      </c>
      <c r="N2050" s="35">
        <f>ROUND((Reference!G$16*List!$H2050)+Reference!G$17,0)</f>
        <v>2496</v>
      </c>
      <c r="O2050" s="35">
        <f>ROUND((Reference!H$16*List!$H2050)+Reference!H$17,0)</f>
        <v>2592</v>
      </c>
      <c r="P2050" s="35">
        <f>ROUND((Reference!I$16*List!$H2050)+Reference!I$17,0)</f>
        <v>2694</v>
      </c>
      <c r="Q2050" s="35">
        <f>ROUND((Reference!J$16*List!$H2050)+Reference!J$17,0)</f>
        <v>3119</v>
      </c>
      <c r="R2050" s="35">
        <f>ROUND((Reference!K$16*List!$H2050)+Reference!K$17,0)</f>
        <v>3218</v>
      </c>
      <c r="S2050" s="35">
        <f>ROUND((Reference!L$16*List!$H2050)+Reference!L$17,0)</f>
        <v>3472</v>
      </c>
      <c r="T2050" s="35">
        <f>ROUND((Reference!M$16*List!$H2050)+Reference!M$17,0)</f>
        <v>4147</v>
      </c>
      <c r="U2050" s="35">
        <f>ROUND((Reference!N$16*List!$H2050)+Reference!N$17,0)</f>
        <v>16731</v>
      </c>
      <c r="V2050" s="36">
        <f>ROUND((Reference!O$16*List!$H2050)+Reference!O$17,0)</f>
        <v>622</v>
      </c>
      <c r="W2050" s="36">
        <f>ROUND((Reference!P$16*List!$H2050)+Reference!P$17,0)</f>
        <v>876</v>
      </c>
      <c r="X2050" s="36">
        <f>ROUND((Reference!Q$16*List!$H2050)+Reference!Q$17,0)</f>
        <v>438</v>
      </c>
      <c r="Y2050" s="37"/>
      <c r="Z2050" s="4" t="str">
        <f t="shared" si="63"/>
        <v>DUNN, North Dakota</v>
      </c>
      <c r="AA2050" s="50" t="s">
        <v>5856</v>
      </c>
      <c r="AB2050" s="38" t="s">
        <v>54</v>
      </c>
      <c r="AC2050" s="43" t="s">
        <v>5822</v>
      </c>
      <c r="AD2050" s="45"/>
      <c r="AE2050">
        <f t="shared" si="64"/>
        <v>0.80379999999999996</v>
      </c>
    </row>
    <row r="2051" spans="1:31" x14ac:dyDescent="0.35">
      <c r="A2051" s="28" t="s">
        <v>5857</v>
      </c>
      <c r="B2051" s="48" t="s">
        <v>5858</v>
      </c>
      <c r="C2051" s="49">
        <v>99935</v>
      </c>
      <c r="D2051" s="30" t="s">
        <v>195</v>
      </c>
      <c r="E2051" s="50" t="s">
        <v>5329</v>
      </c>
      <c r="F2051" s="55" t="s">
        <v>5822</v>
      </c>
      <c r="G2051" s="33" t="s">
        <v>64</v>
      </c>
      <c r="H2051" s="52">
        <v>0.80379999999999996</v>
      </c>
      <c r="I2051" s="35">
        <f>ROUND((Reference!B$16*List!$H2051)+Reference!B$17,0)</f>
        <v>958</v>
      </c>
      <c r="J2051" s="35">
        <f>ROUND((Reference!C$16*List!$H2051)+Reference!C$17,0)</f>
        <v>1429</v>
      </c>
      <c r="K2051" s="35">
        <f>ROUND((Reference!D$16*List!$H2051)+Reference!D$17,0)</f>
        <v>1712</v>
      </c>
      <c r="L2051" s="35">
        <f>ROUND((Reference!E$16*List!$H2051)+Reference!E$17,0)</f>
        <v>2117</v>
      </c>
      <c r="M2051" s="35">
        <f>ROUND((Reference!F$16*List!$H2051)+Reference!F$17,0)</f>
        <v>2205</v>
      </c>
      <c r="N2051" s="35">
        <f>ROUND((Reference!G$16*List!$H2051)+Reference!G$17,0)</f>
        <v>2496</v>
      </c>
      <c r="O2051" s="35">
        <f>ROUND((Reference!H$16*List!$H2051)+Reference!H$17,0)</f>
        <v>2592</v>
      </c>
      <c r="P2051" s="35">
        <f>ROUND((Reference!I$16*List!$H2051)+Reference!I$17,0)</f>
        <v>2694</v>
      </c>
      <c r="Q2051" s="35">
        <f>ROUND((Reference!J$16*List!$H2051)+Reference!J$17,0)</f>
        <v>3119</v>
      </c>
      <c r="R2051" s="35">
        <f>ROUND((Reference!K$16*List!$H2051)+Reference!K$17,0)</f>
        <v>3218</v>
      </c>
      <c r="S2051" s="35">
        <f>ROUND((Reference!L$16*List!$H2051)+Reference!L$17,0)</f>
        <v>3472</v>
      </c>
      <c r="T2051" s="35">
        <f>ROUND((Reference!M$16*List!$H2051)+Reference!M$17,0)</f>
        <v>4147</v>
      </c>
      <c r="U2051" s="35">
        <f>ROUND((Reference!N$16*List!$H2051)+Reference!N$17,0)</f>
        <v>16731</v>
      </c>
      <c r="V2051" s="36">
        <f>ROUND((Reference!O$16*List!$H2051)+Reference!O$17,0)</f>
        <v>622</v>
      </c>
      <c r="W2051" s="36">
        <f>ROUND((Reference!P$16*List!$H2051)+Reference!P$17,0)</f>
        <v>876</v>
      </c>
      <c r="X2051" s="36">
        <f>ROUND((Reference!Q$16*List!$H2051)+Reference!Q$17,0)</f>
        <v>438</v>
      </c>
      <c r="Y2051" s="37"/>
      <c r="Z2051" s="4" t="str">
        <f t="shared" si="63"/>
        <v>EDDY, North Dakota</v>
      </c>
      <c r="AA2051" s="50" t="s">
        <v>5329</v>
      </c>
      <c r="AB2051" s="38" t="s">
        <v>54</v>
      </c>
      <c r="AC2051" s="43" t="s">
        <v>5822</v>
      </c>
      <c r="AD2051" s="45"/>
      <c r="AE2051">
        <f t="shared" si="64"/>
        <v>0.80379999999999996</v>
      </c>
    </row>
    <row r="2052" spans="1:31" x14ac:dyDescent="0.35">
      <c r="A2052" s="28" t="s">
        <v>5859</v>
      </c>
      <c r="B2052" s="48" t="s">
        <v>5860</v>
      </c>
      <c r="C2052" s="49">
        <v>99935</v>
      </c>
      <c r="D2052" s="30" t="s">
        <v>195</v>
      </c>
      <c r="E2052" s="50" t="s">
        <v>5861</v>
      </c>
      <c r="F2052" s="55" t="s">
        <v>5822</v>
      </c>
      <c r="G2052" s="33" t="s">
        <v>64</v>
      </c>
      <c r="H2052" s="52">
        <v>0.80379999999999996</v>
      </c>
      <c r="I2052" s="35">
        <f>ROUND((Reference!B$16*List!$H2052)+Reference!B$17,0)</f>
        <v>958</v>
      </c>
      <c r="J2052" s="35">
        <f>ROUND((Reference!C$16*List!$H2052)+Reference!C$17,0)</f>
        <v>1429</v>
      </c>
      <c r="K2052" s="35">
        <f>ROUND((Reference!D$16*List!$H2052)+Reference!D$17,0)</f>
        <v>1712</v>
      </c>
      <c r="L2052" s="35">
        <f>ROUND((Reference!E$16*List!$H2052)+Reference!E$17,0)</f>
        <v>2117</v>
      </c>
      <c r="M2052" s="35">
        <f>ROUND((Reference!F$16*List!$H2052)+Reference!F$17,0)</f>
        <v>2205</v>
      </c>
      <c r="N2052" s="35">
        <f>ROUND((Reference!G$16*List!$H2052)+Reference!G$17,0)</f>
        <v>2496</v>
      </c>
      <c r="O2052" s="35">
        <f>ROUND((Reference!H$16*List!$H2052)+Reference!H$17,0)</f>
        <v>2592</v>
      </c>
      <c r="P2052" s="35">
        <f>ROUND((Reference!I$16*List!$H2052)+Reference!I$17,0)</f>
        <v>2694</v>
      </c>
      <c r="Q2052" s="35">
        <f>ROUND((Reference!J$16*List!$H2052)+Reference!J$17,0)</f>
        <v>3119</v>
      </c>
      <c r="R2052" s="35">
        <f>ROUND((Reference!K$16*List!$H2052)+Reference!K$17,0)</f>
        <v>3218</v>
      </c>
      <c r="S2052" s="35">
        <f>ROUND((Reference!L$16*List!$H2052)+Reference!L$17,0)</f>
        <v>3472</v>
      </c>
      <c r="T2052" s="35">
        <f>ROUND((Reference!M$16*List!$H2052)+Reference!M$17,0)</f>
        <v>4147</v>
      </c>
      <c r="U2052" s="35">
        <f>ROUND((Reference!N$16*List!$H2052)+Reference!N$17,0)</f>
        <v>16731</v>
      </c>
      <c r="V2052" s="36">
        <f>ROUND((Reference!O$16*List!$H2052)+Reference!O$17,0)</f>
        <v>622</v>
      </c>
      <c r="W2052" s="36">
        <f>ROUND((Reference!P$16*List!$H2052)+Reference!P$17,0)</f>
        <v>876</v>
      </c>
      <c r="X2052" s="36">
        <f>ROUND((Reference!Q$16*List!$H2052)+Reference!Q$17,0)</f>
        <v>438</v>
      </c>
      <c r="Y2052" s="37"/>
      <c r="Z2052" s="4" t="str">
        <f t="shared" si="63"/>
        <v>EMMONS, North Dakota</v>
      </c>
      <c r="AA2052" s="50" t="s">
        <v>5861</v>
      </c>
      <c r="AB2052" s="38" t="s">
        <v>54</v>
      </c>
      <c r="AC2052" s="43" t="s">
        <v>5822</v>
      </c>
      <c r="AD2052" s="45"/>
      <c r="AE2052">
        <f t="shared" si="64"/>
        <v>0.80379999999999996</v>
      </c>
    </row>
    <row r="2053" spans="1:31" x14ac:dyDescent="0.35">
      <c r="A2053" s="28" t="s">
        <v>5862</v>
      </c>
      <c r="B2053" s="48" t="s">
        <v>5863</v>
      </c>
      <c r="C2053" s="49">
        <v>99935</v>
      </c>
      <c r="D2053" s="30" t="s">
        <v>195</v>
      </c>
      <c r="E2053" s="50" t="s">
        <v>5864</v>
      </c>
      <c r="F2053" s="55" t="s">
        <v>5822</v>
      </c>
      <c r="G2053" s="33" t="s">
        <v>64</v>
      </c>
      <c r="H2053" s="52">
        <v>0.80379999999999996</v>
      </c>
      <c r="I2053" s="35">
        <f>ROUND((Reference!B$16*List!$H2053)+Reference!B$17,0)</f>
        <v>958</v>
      </c>
      <c r="J2053" s="35">
        <f>ROUND((Reference!C$16*List!$H2053)+Reference!C$17,0)</f>
        <v>1429</v>
      </c>
      <c r="K2053" s="35">
        <f>ROUND((Reference!D$16*List!$H2053)+Reference!D$17,0)</f>
        <v>1712</v>
      </c>
      <c r="L2053" s="35">
        <f>ROUND((Reference!E$16*List!$H2053)+Reference!E$17,0)</f>
        <v>2117</v>
      </c>
      <c r="M2053" s="35">
        <f>ROUND((Reference!F$16*List!$H2053)+Reference!F$17,0)</f>
        <v>2205</v>
      </c>
      <c r="N2053" s="35">
        <f>ROUND((Reference!G$16*List!$H2053)+Reference!G$17,0)</f>
        <v>2496</v>
      </c>
      <c r="O2053" s="35">
        <f>ROUND((Reference!H$16*List!$H2053)+Reference!H$17,0)</f>
        <v>2592</v>
      </c>
      <c r="P2053" s="35">
        <f>ROUND((Reference!I$16*List!$H2053)+Reference!I$17,0)</f>
        <v>2694</v>
      </c>
      <c r="Q2053" s="35">
        <f>ROUND((Reference!J$16*List!$H2053)+Reference!J$17,0)</f>
        <v>3119</v>
      </c>
      <c r="R2053" s="35">
        <f>ROUND((Reference!K$16*List!$H2053)+Reference!K$17,0)</f>
        <v>3218</v>
      </c>
      <c r="S2053" s="35">
        <f>ROUND((Reference!L$16*List!$H2053)+Reference!L$17,0)</f>
        <v>3472</v>
      </c>
      <c r="T2053" s="35">
        <f>ROUND((Reference!M$16*List!$H2053)+Reference!M$17,0)</f>
        <v>4147</v>
      </c>
      <c r="U2053" s="35">
        <f>ROUND((Reference!N$16*List!$H2053)+Reference!N$17,0)</f>
        <v>16731</v>
      </c>
      <c r="V2053" s="36">
        <f>ROUND((Reference!O$16*List!$H2053)+Reference!O$17,0)</f>
        <v>622</v>
      </c>
      <c r="W2053" s="36">
        <f>ROUND((Reference!P$16*List!$H2053)+Reference!P$17,0)</f>
        <v>876</v>
      </c>
      <c r="X2053" s="36">
        <f>ROUND((Reference!Q$16*List!$H2053)+Reference!Q$17,0)</f>
        <v>438</v>
      </c>
      <c r="Y2053" s="37"/>
      <c r="Z2053" s="4" t="str">
        <f t="shared" si="63"/>
        <v>FOSTER, North Dakota</v>
      </c>
      <c r="AA2053" s="50" t="s">
        <v>5864</v>
      </c>
      <c r="AB2053" s="38" t="s">
        <v>54</v>
      </c>
      <c r="AC2053" s="43" t="s">
        <v>5822</v>
      </c>
      <c r="AD2053" s="45"/>
      <c r="AE2053">
        <f t="shared" si="64"/>
        <v>0.80379999999999996</v>
      </c>
    </row>
    <row r="2054" spans="1:31" x14ac:dyDescent="0.35">
      <c r="A2054" s="28" t="s">
        <v>5865</v>
      </c>
      <c r="B2054" s="48" t="s">
        <v>5866</v>
      </c>
      <c r="C2054" s="49">
        <v>99935</v>
      </c>
      <c r="D2054" s="30" t="s">
        <v>195</v>
      </c>
      <c r="E2054" s="50" t="s">
        <v>4838</v>
      </c>
      <c r="F2054" s="55" t="s">
        <v>5822</v>
      </c>
      <c r="G2054" s="33" t="s">
        <v>64</v>
      </c>
      <c r="H2054" s="52">
        <v>0.80379999999999996</v>
      </c>
      <c r="I2054" s="35">
        <f>ROUND((Reference!B$16*List!$H2054)+Reference!B$17,0)</f>
        <v>958</v>
      </c>
      <c r="J2054" s="35">
        <f>ROUND((Reference!C$16*List!$H2054)+Reference!C$17,0)</f>
        <v>1429</v>
      </c>
      <c r="K2054" s="35">
        <f>ROUND((Reference!D$16*List!$H2054)+Reference!D$17,0)</f>
        <v>1712</v>
      </c>
      <c r="L2054" s="35">
        <f>ROUND((Reference!E$16*List!$H2054)+Reference!E$17,0)</f>
        <v>2117</v>
      </c>
      <c r="M2054" s="35">
        <f>ROUND((Reference!F$16*List!$H2054)+Reference!F$17,0)</f>
        <v>2205</v>
      </c>
      <c r="N2054" s="35">
        <f>ROUND((Reference!G$16*List!$H2054)+Reference!G$17,0)</f>
        <v>2496</v>
      </c>
      <c r="O2054" s="35">
        <f>ROUND((Reference!H$16*List!$H2054)+Reference!H$17,0)</f>
        <v>2592</v>
      </c>
      <c r="P2054" s="35">
        <f>ROUND((Reference!I$16*List!$H2054)+Reference!I$17,0)</f>
        <v>2694</v>
      </c>
      <c r="Q2054" s="35">
        <f>ROUND((Reference!J$16*List!$H2054)+Reference!J$17,0)</f>
        <v>3119</v>
      </c>
      <c r="R2054" s="35">
        <f>ROUND((Reference!K$16*List!$H2054)+Reference!K$17,0)</f>
        <v>3218</v>
      </c>
      <c r="S2054" s="35">
        <f>ROUND((Reference!L$16*List!$H2054)+Reference!L$17,0)</f>
        <v>3472</v>
      </c>
      <c r="T2054" s="35">
        <f>ROUND((Reference!M$16*List!$H2054)+Reference!M$17,0)</f>
        <v>4147</v>
      </c>
      <c r="U2054" s="35">
        <f>ROUND((Reference!N$16*List!$H2054)+Reference!N$17,0)</f>
        <v>16731</v>
      </c>
      <c r="V2054" s="36">
        <f>ROUND((Reference!O$16*List!$H2054)+Reference!O$17,0)</f>
        <v>622</v>
      </c>
      <c r="W2054" s="36">
        <f>ROUND((Reference!P$16*List!$H2054)+Reference!P$17,0)</f>
        <v>876</v>
      </c>
      <c r="X2054" s="36">
        <f>ROUND((Reference!Q$16*List!$H2054)+Reference!Q$17,0)</f>
        <v>438</v>
      </c>
      <c r="Y2054" s="37"/>
      <c r="Z2054" s="4" t="str">
        <f t="shared" si="63"/>
        <v>GOLDEN VALLEY, North Dakota</v>
      </c>
      <c r="AA2054" s="50" t="s">
        <v>4838</v>
      </c>
      <c r="AB2054" s="38" t="s">
        <v>54</v>
      </c>
      <c r="AC2054" s="43" t="s">
        <v>5822</v>
      </c>
      <c r="AD2054" s="45"/>
      <c r="AE2054">
        <f t="shared" si="64"/>
        <v>0.80379999999999996</v>
      </c>
    </row>
    <row r="2055" spans="1:31" x14ac:dyDescent="0.35">
      <c r="A2055" s="28" t="s">
        <v>5867</v>
      </c>
      <c r="B2055" s="48" t="s">
        <v>5868</v>
      </c>
      <c r="C2055" s="49">
        <v>24220</v>
      </c>
      <c r="D2055" s="30" t="s">
        <v>812</v>
      </c>
      <c r="E2055" s="50" t="s">
        <v>5869</v>
      </c>
      <c r="F2055" s="54" t="s">
        <v>5822</v>
      </c>
      <c r="G2055" s="33" t="s">
        <v>53</v>
      </c>
      <c r="H2055" s="52">
        <v>0.82690000000000008</v>
      </c>
      <c r="I2055" s="35">
        <f>ROUND((Reference!B$16*List!$H2055)+Reference!B$17,0)</f>
        <v>978</v>
      </c>
      <c r="J2055" s="35">
        <f>ROUND((Reference!C$16*List!$H2055)+Reference!C$17,0)</f>
        <v>1459</v>
      </c>
      <c r="K2055" s="35">
        <f>ROUND((Reference!D$16*List!$H2055)+Reference!D$17,0)</f>
        <v>1748</v>
      </c>
      <c r="L2055" s="35">
        <f>ROUND((Reference!E$16*List!$H2055)+Reference!E$17,0)</f>
        <v>2160</v>
      </c>
      <c r="M2055" s="35">
        <f>ROUND((Reference!F$16*List!$H2055)+Reference!F$17,0)</f>
        <v>2251</v>
      </c>
      <c r="N2055" s="35">
        <f>ROUND((Reference!G$16*List!$H2055)+Reference!G$17,0)</f>
        <v>2548</v>
      </c>
      <c r="O2055" s="35">
        <f>ROUND((Reference!H$16*List!$H2055)+Reference!H$17,0)</f>
        <v>2645</v>
      </c>
      <c r="P2055" s="35">
        <f>ROUND((Reference!I$16*List!$H2055)+Reference!I$17,0)</f>
        <v>2749</v>
      </c>
      <c r="Q2055" s="35">
        <f>ROUND((Reference!J$16*List!$H2055)+Reference!J$17,0)</f>
        <v>3183</v>
      </c>
      <c r="R2055" s="35">
        <f>ROUND((Reference!K$16*List!$H2055)+Reference!K$17,0)</f>
        <v>3284</v>
      </c>
      <c r="S2055" s="35">
        <f>ROUND((Reference!L$16*List!$H2055)+Reference!L$17,0)</f>
        <v>3544</v>
      </c>
      <c r="T2055" s="35">
        <f>ROUND((Reference!M$16*List!$H2055)+Reference!M$17,0)</f>
        <v>4232</v>
      </c>
      <c r="U2055" s="35">
        <f>ROUND((Reference!N$16*List!$H2055)+Reference!N$17,0)</f>
        <v>17077</v>
      </c>
      <c r="V2055" s="36">
        <f>ROUND((Reference!O$16*List!$H2055)+Reference!O$17,0)</f>
        <v>635</v>
      </c>
      <c r="W2055" s="36">
        <f>ROUND((Reference!P$16*List!$H2055)+Reference!P$17,0)</f>
        <v>895</v>
      </c>
      <c r="X2055" s="36">
        <f>ROUND((Reference!Q$16*List!$H2055)+Reference!Q$17,0)</f>
        <v>447</v>
      </c>
      <c r="Y2055" s="37"/>
      <c r="Z2055" s="4" t="str">
        <f t="shared" si="63"/>
        <v>GRAND FORKS, North Dakota</v>
      </c>
      <c r="AA2055" s="50" t="s">
        <v>5869</v>
      </c>
      <c r="AB2055" s="38" t="s">
        <v>54</v>
      </c>
      <c r="AC2055" s="43" t="s">
        <v>5822</v>
      </c>
      <c r="AD2055" s="45"/>
      <c r="AE2055">
        <f t="shared" si="64"/>
        <v>0.82690000000000008</v>
      </c>
    </row>
    <row r="2056" spans="1:31" x14ac:dyDescent="0.35">
      <c r="A2056" s="28" t="s">
        <v>5870</v>
      </c>
      <c r="B2056" s="48" t="s">
        <v>5871</v>
      </c>
      <c r="C2056" s="49">
        <v>99935</v>
      </c>
      <c r="D2056" s="30" t="s">
        <v>195</v>
      </c>
      <c r="E2056" s="50" t="s">
        <v>605</v>
      </c>
      <c r="F2056" s="55" t="s">
        <v>5822</v>
      </c>
      <c r="G2056" s="33" t="s">
        <v>64</v>
      </c>
      <c r="H2056" s="34">
        <v>0.80379999999999996</v>
      </c>
      <c r="I2056" s="35">
        <f>ROUND((Reference!B$16*List!$H2056)+Reference!B$17,0)</f>
        <v>958</v>
      </c>
      <c r="J2056" s="35">
        <f>ROUND((Reference!C$16*List!$H2056)+Reference!C$17,0)</f>
        <v>1429</v>
      </c>
      <c r="K2056" s="35">
        <f>ROUND((Reference!D$16*List!$H2056)+Reference!D$17,0)</f>
        <v>1712</v>
      </c>
      <c r="L2056" s="35">
        <f>ROUND((Reference!E$16*List!$H2056)+Reference!E$17,0)</f>
        <v>2117</v>
      </c>
      <c r="M2056" s="35">
        <f>ROUND((Reference!F$16*List!$H2056)+Reference!F$17,0)</f>
        <v>2205</v>
      </c>
      <c r="N2056" s="35">
        <f>ROUND((Reference!G$16*List!$H2056)+Reference!G$17,0)</f>
        <v>2496</v>
      </c>
      <c r="O2056" s="35">
        <f>ROUND((Reference!H$16*List!$H2056)+Reference!H$17,0)</f>
        <v>2592</v>
      </c>
      <c r="P2056" s="35">
        <f>ROUND((Reference!I$16*List!$H2056)+Reference!I$17,0)</f>
        <v>2694</v>
      </c>
      <c r="Q2056" s="35">
        <f>ROUND((Reference!J$16*List!$H2056)+Reference!J$17,0)</f>
        <v>3119</v>
      </c>
      <c r="R2056" s="35">
        <f>ROUND((Reference!K$16*List!$H2056)+Reference!K$17,0)</f>
        <v>3218</v>
      </c>
      <c r="S2056" s="35">
        <f>ROUND((Reference!L$16*List!$H2056)+Reference!L$17,0)</f>
        <v>3472</v>
      </c>
      <c r="T2056" s="35">
        <f>ROUND((Reference!M$16*List!$H2056)+Reference!M$17,0)</f>
        <v>4147</v>
      </c>
      <c r="U2056" s="35">
        <f>ROUND((Reference!N$16*List!$H2056)+Reference!N$17,0)</f>
        <v>16731</v>
      </c>
      <c r="V2056" s="36">
        <f>ROUND((Reference!O$16*List!$H2056)+Reference!O$17,0)</f>
        <v>622</v>
      </c>
      <c r="W2056" s="36">
        <f>ROUND((Reference!P$16*List!$H2056)+Reference!P$17,0)</f>
        <v>876</v>
      </c>
      <c r="X2056" s="36">
        <f>ROUND((Reference!Q$16*List!$H2056)+Reference!Q$17,0)</f>
        <v>438</v>
      </c>
      <c r="Y2056" s="37"/>
      <c r="Z2056" s="4" t="str">
        <f t="shared" si="63"/>
        <v>GRANT, North Dakota</v>
      </c>
      <c r="AA2056" s="38" t="s">
        <v>605</v>
      </c>
      <c r="AB2056" s="38" t="s">
        <v>54</v>
      </c>
      <c r="AC2056" s="32" t="s">
        <v>5822</v>
      </c>
      <c r="AD2056" s="39"/>
      <c r="AE2056">
        <f t="shared" si="64"/>
        <v>0.80379999999999996</v>
      </c>
    </row>
    <row r="2057" spans="1:31" x14ac:dyDescent="0.35">
      <c r="A2057" s="28" t="s">
        <v>5872</v>
      </c>
      <c r="B2057" s="48" t="s">
        <v>5873</v>
      </c>
      <c r="C2057" s="49">
        <v>99935</v>
      </c>
      <c r="D2057" s="30" t="s">
        <v>195</v>
      </c>
      <c r="E2057" s="50" t="s">
        <v>5874</v>
      </c>
      <c r="F2057" s="55" t="s">
        <v>5822</v>
      </c>
      <c r="G2057" s="33" t="s">
        <v>64</v>
      </c>
      <c r="H2057" s="52">
        <v>0.80379999999999996</v>
      </c>
      <c r="I2057" s="35">
        <f>ROUND((Reference!B$16*List!$H2057)+Reference!B$17,0)</f>
        <v>958</v>
      </c>
      <c r="J2057" s="35">
        <f>ROUND((Reference!C$16*List!$H2057)+Reference!C$17,0)</f>
        <v>1429</v>
      </c>
      <c r="K2057" s="35">
        <f>ROUND((Reference!D$16*List!$H2057)+Reference!D$17,0)</f>
        <v>1712</v>
      </c>
      <c r="L2057" s="35">
        <f>ROUND((Reference!E$16*List!$H2057)+Reference!E$17,0)</f>
        <v>2117</v>
      </c>
      <c r="M2057" s="35">
        <f>ROUND((Reference!F$16*List!$H2057)+Reference!F$17,0)</f>
        <v>2205</v>
      </c>
      <c r="N2057" s="35">
        <f>ROUND((Reference!G$16*List!$H2057)+Reference!G$17,0)</f>
        <v>2496</v>
      </c>
      <c r="O2057" s="35">
        <f>ROUND((Reference!H$16*List!$H2057)+Reference!H$17,0)</f>
        <v>2592</v>
      </c>
      <c r="P2057" s="35">
        <f>ROUND((Reference!I$16*List!$H2057)+Reference!I$17,0)</f>
        <v>2694</v>
      </c>
      <c r="Q2057" s="35">
        <f>ROUND((Reference!J$16*List!$H2057)+Reference!J$17,0)</f>
        <v>3119</v>
      </c>
      <c r="R2057" s="35">
        <f>ROUND((Reference!K$16*List!$H2057)+Reference!K$17,0)</f>
        <v>3218</v>
      </c>
      <c r="S2057" s="35">
        <f>ROUND((Reference!L$16*List!$H2057)+Reference!L$17,0)</f>
        <v>3472</v>
      </c>
      <c r="T2057" s="35">
        <f>ROUND((Reference!M$16*List!$H2057)+Reference!M$17,0)</f>
        <v>4147</v>
      </c>
      <c r="U2057" s="35">
        <f>ROUND((Reference!N$16*List!$H2057)+Reference!N$17,0)</f>
        <v>16731</v>
      </c>
      <c r="V2057" s="36">
        <f>ROUND((Reference!O$16*List!$H2057)+Reference!O$17,0)</f>
        <v>622</v>
      </c>
      <c r="W2057" s="36">
        <f>ROUND((Reference!P$16*List!$H2057)+Reference!P$17,0)</f>
        <v>876</v>
      </c>
      <c r="X2057" s="36">
        <f>ROUND((Reference!Q$16*List!$H2057)+Reference!Q$17,0)</f>
        <v>438</v>
      </c>
      <c r="Y2057" s="37"/>
      <c r="Z2057" s="4" t="str">
        <f t="shared" si="63"/>
        <v>GRIGGS, North Dakota</v>
      </c>
      <c r="AA2057" s="50" t="s">
        <v>5874</v>
      </c>
      <c r="AB2057" s="38" t="s">
        <v>54</v>
      </c>
      <c r="AC2057" s="43" t="s">
        <v>5822</v>
      </c>
      <c r="AD2057" s="45"/>
      <c r="AE2057">
        <f t="shared" si="64"/>
        <v>0.80379999999999996</v>
      </c>
    </row>
    <row r="2058" spans="1:31" x14ac:dyDescent="0.35">
      <c r="A2058" s="28" t="s">
        <v>5875</v>
      </c>
      <c r="B2058" s="48" t="s">
        <v>5876</v>
      </c>
      <c r="C2058" s="49">
        <v>99935</v>
      </c>
      <c r="D2058" s="30" t="s">
        <v>195</v>
      </c>
      <c r="E2058" s="50" t="s">
        <v>5877</v>
      </c>
      <c r="F2058" s="55" t="s">
        <v>5822</v>
      </c>
      <c r="G2058" s="33" t="s">
        <v>64</v>
      </c>
      <c r="H2058" s="52">
        <v>0.80379999999999996</v>
      </c>
      <c r="I2058" s="35">
        <f>ROUND((Reference!B$16*List!$H2058)+Reference!B$17,0)</f>
        <v>958</v>
      </c>
      <c r="J2058" s="35">
        <f>ROUND((Reference!C$16*List!$H2058)+Reference!C$17,0)</f>
        <v>1429</v>
      </c>
      <c r="K2058" s="35">
        <f>ROUND((Reference!D$16*List!$H2058)+Reference!D$17,0)</f>
        <v>1712</v>
      </c>
      <c r="L2058" s="35">
        <f>ROUND((Reference!E$16*List!$H2058)+Reference!E$17,0)</f>
        <v>2117</v>
      </c>
      <c r="M2058" s="35">
        <f>ROUND((Reference!F$16*List!$H2058)+Reference!F$17,0)</f>
        <v>2205</v>
      </c>
      <c r="N2058" s="35">
        <f>ROUND((Reference!G$16*List!$H2058)+Reference!G$17,0)</f>
        <v>2496</v>
      </c>
      <c r="O2058" s="35">
        <f>ROUND((Reference!H$16*List!$H2058)+Reference!H$17,0)</f>
        <v>2592</v>
      </c>
      <c r="P2058" s="35">
        <f>ROUND((Reference!I$16*List!$H2058)+Reference!I$17,0)</f>
        <v>2694</v>
      </c>
      <c r="Q2058" s="35">
        <f>ROUND((Reference!J$16*List!$H2058)+Reference!J$17,0)</f>
        <v>3119</v>
      </c>
      <c r="R2058" s="35">
        <f>ROUND((Reference!K$16*List!$H2058)+Reference!K$17,0)</f>
        <v>3218</v>
      </c>
      <c r="S2058" s="35">
        <f>ROUND((Reference!L$16*List!$H2058)+Reference!L$17,0)</f>
        <v>3472</v>
      </c>
      <c r="T2058" s="35">
        <f>ROUND((Reference!M$16*List!$H2058)+Reference!M$17,0)</f>
        <v>4147</v>
      </c>
      <c r="U2058" s="35">
        <f>ROUND((Reference!N$16*List!$H2058)+Reference!N$17,0)</f>
        <v>16731</v>
      </c>
      <c r="V2058" s="36">
        <f>ROUND((Reference!O$16*List!$H2058)+Reference!O$17,0)</f>
        <v>622</v>
      </c>
      <c r="W2058" s="36">
        <f>ROUND((Reference!P$16*List!$H2058)+Reference!P$17,0)</f>
        <v>876</v>
      </c>
      <c r="X2058" s="36">
        <f>ROUND((Reference!Q$16*List!$H2058)+Reference!Q$17,0)</f>
        <v>438</v>
      </c>
      <c r="Y2058" s="37"/>
      <c r="Z2058" s="4" t="str">
        <f t="shared" si="63"/>
        <v>HETTINGER, North Dakota</v>
      </c>
      <c r="AA2058" s="50" t="s">
        <v>5877</v>
      </c>
      <c r="AB2058" s="38" t="s">
        <v>54</v>
      </c>
      <c r="AC2058" s="43" t="s">
        <v>5822</v>
      </c>
      <c r="AD2058" s="45"/>
      <c r="AE2058">
        <f t="shared" si="64"/>
        <v>0.80379999999999996</v>
      </c>
    </row>
    <row r="2059" spans="1:31" x14ac:dyDescent="0.35">
      <c r="A2059" s="28" t="s">
        <v>5878</v>
      </c>
      <c r="B2059" s="48" t="s">
        <v>5879</v>
      </c>
      <c r="C2059" s="51">
        <v>99935</v>
      </c>
      <c r="D2059" s="30" t="s">
        <v>195</v>
      </c>
      <c r="E2059" s="38" t="s">
        <v>5880</v>
      </c>
      <c r="F2059" s="55" t="s">
        <v>5822</v>
      </c>
      <c r="G2059" s="33" t="s">
        <v>64</v>
      </c>
      <c r="H2059" s="34">
        <v>0.80379999999999996</v>
      </c>
      <c r="I2059" s="35">
        <f>ROUND((Reference!B$16*List!$H2059)+Reference!B$17,0)</f>
        <v>958</v>
      </c>
      <c r="J2059" s="35">
        <f>ROUND((Reference!C$16*List!$H2059)+Reference!C$17,0)</f>
        <v>1429</v>
      </c>
      <c r="K2059" s="35">
        <f>ROUND((Reference!D$16*List!$H2059)+Reference!D$17,0)</f>
        <v>1712</v>
      </c>
      <c r="L2059" s="35">
        <f>ROUND((Reference!E$16*List!$H2059)+Reference!E$17,0)</f>
        <v>2117</v>
      </c>
      <c r="M2059" s="35">
        <f>ROUND((Reference!F$16*List!$H2059)+Reference!F$17,0)</f>
        <v>2205</v>
      </c>
      <c r="N2059" s="35">
        <f>ROUND((Reference!G$16*List!$H2059)+Reference!G$17,0)</f>
        <v>2496</v>
      </c>
      <c r="O2059" s="35">
        <f>ROUND((Reference!H$16*List!$H2059)+Reference!H$17,0)</f>
        <v>2592</v>
      </c>
      <c r="P2059" s="35">
        <f>ROUND((Reference!I$16*List!$H2059)+Reference!I$17,0)</f>
        <v>2694</v>
      </c>
      <c r="Q2059" s="35">
        <f>ROUND((Reference!J$16*List!$H2059)+Reference!J$17,0)</f>
        <v>3119</v>
      </c>
      <c r="R2059" s="35">
        <f>ROUND((Reference!K$16*List!$H2059)+Reference!K$17,0)</f>
        <v>3218</v>
      </c>
      <c r="S2059" s="35">
        <f>ROUND((Reference!L$16*List!$H2059)+Reference!L$17,0)</f>
        <v>3472</v>
      </c>
      <c r="T2059" s="35">
        <f>ROUND((Reference!M$16*List!$H2059)+Reference!M$17,0)</f>
        <v>4147</v>
      </c>
      <c r="U2059" s="35">
        <f>ROUND((Reference!N$16*List!$H2059)+Reference!N$17,0)</f>
        <v>16731</v>
      </c>
      <c r="V2059" s="36">
        <f>ROUND((Reference!O$16*List!$H2059)+Reference!O$17,0)</f>
        <v>622</v>
      </c>
      <c r="W2059" s="36">
        <f>ROUND((Reference!P$16*List!$H2059)+Reference!P$17,0)</f>
        <v>876</v>
      </c>
      <c r="X2059" s="36">
        <f>ROUND((Reference!Q$16*List!$H2059)+Reference!Q$17,0)</f>
        <v>438</v>
      </c>
      <c r="Y2059" s="37"/>
      <c r="Z2059" s="4" t="str">
        <f t="shared" si="63"/>
        <v>KIDDER, North Dakota</v>
      </c>
      <c r="AA2059" s="38" t="s">
        <v>5880</v>
      </c>
      <c r="AB2059" s="38" t="s">
        <v>54</v>
      </c>
      <c r="AC2059" s="32" t="s">
        <v>5822</v>
      </c>
      <c r="AD2059" s="39"/>
      <c r="AE2059">
        <f t="shared" si="64"/>
        <v>0.80379999999999996</v>
      </c>
    </row>
    <row r="2060" spans="1:31" x14ac:dyDescent="0.35">
      <c r="A2060" s="28" t="s">
        <v>5881</v>
      </c>
      <c r="B2060" s="48" t="s">
        <v>5882</v>
      </c>
      <c r="C2060" s="49">
        <v>99935</v>
      </c>
      <c r="D2060" s="30" t="s">
        <v>195</v>
      </c>
      <c r="E2060" s="50" t="s">
        <v>5883</v>
      </c>
      <c r="F2060" s="55" t="s">
        <v>5822</v>
      </c>
      <c r="G2060" s="33" t="s">
        <v>64</v>
      </c>
      <c r="H2060" s="52">
        <v>0.80379999999999996</v>
      </c>
      <c r="I2060" s="35">
        <f>ROUND((Reference!B$16*List!$H2060)+Reference!B$17,0)</f>
        <v>958</v>
      </c>
      <c r="J2060" s="35">
        <f>ROUND((Reference!C$16*List!$H2060)+Reference!C$17,0)</f>
        <v>1429</v>
      </c>
      <c r="K2060" s="35">
        <f>ROUND((Reference!D$16*List!$H2060)+Reference!D$17,0)</f>
        <v>1712</v>
      </c>
      <c r="L2060" s="35">
        <f>ROUND((Reference!E$16*List!$H2060)+Reference!E$17,0)</f>
        <v>2117</v>
      </c>
      <c r="M2060" s="35">
        <f>ROUND((Reference!F$16*List!$H2060)+Reference!F$17,0)</f>
        <v>2205</v>
      </c>
      <c r="N2060" s="35">
        <f>ROUND((Reference!G$16*List!$H2060)+Reference!G$17,0)</f>
        <v>2496</v>
      </c>
      <c r="O2060" s="35">
        <f>ROUND((Reference!H$16*List!$H2060)+Reference!H$17,0)</f>
        <v>2592</v>
      </c>
      <c r="P2060" s="35">
        <f>ROUND((Reference!I$16*List!$H2060)+Reference!I$17,0)</f>
        <v>2694</v>
      </c>
      <c r="Q2060" s="35">
        <f>ROUND((Reference!J$16*List!$H2060)+Reference!J$17,0)</f>
        <v>3119</v>
      </c>
      <c r="R2060" s="35">
        <f>ROUND((Reference!K$16*List!$H2060)+Reference!K$17,0)</f>
        <v>3218</v>
      </c>
      <c r="S2060" s="35">
        <f>ROUND((Reference!L$16*List!$H2060)+Reference!L$17,0)</f>
        <v>3472</v>
      </c>
      <c r="T2060" s="35">
        <f>ROUND((Reference!M$16*List!$H2060)+Reference!M$17,0)</f>
        <v>4147</v>
      </c>
      <c r="U2060" s="35">
        <f>ROUND((Reference!N$16*List!$H2060)+Reference!N$17,0)</f>
        <v>16731</v>
      </c>
      <c r="V2060" s="36">
        <f>ROUND((Reference!O$16*List!$H2060)+Reference!O$17,0)</f>
        <v>622</v>
      </c>
      <c r="W2060" s="36">
        <f>ROUND((Reference!P$16*List!$H2060)+Reference!P$17,0)</f>
        <v>876</v>
      </c>
      <c r="X2060" s="36">
        <f>ROUND((Reference!Q$16*List!$H2060)+Reference!Q$17,0)</f>
        <v>438</v>
      </c>
      <c r="Y2060" s="37"/>
      <c r="Z2060" s="4" t="str">
        <f t="shared" si="63"/>
        <v>LA MOURE, North Dakota</v>
      </c>
      <c r="AA2060" s="50" t="s">
        <v>5883</v>
      </c>
      <c r="AB2060" s="38" t="s">
        <v>54</v>
      </c>
      <c r="AC2060" s="43" t="s">
        <v>5822</v>
      </c>
      <c r="AD2060" s="45"/>
      <c r="AE2060">
        <f t="shared" si="64"/>
        <v>0.80379999999999996</v>
      </c>
    </row>
    <row r="2061" spans="1:31" x14ac:dyDescent="0.35">
      <c r="A2061" s="28" t="s">
        <v>5884</v>
      </c>
      <c r="B2061" s="48" t="s">
        <v>5885</v>
      </c>
      <c r="C2061" s="49">
        <v>99935</v>
      </c>
      <c r="D2061" s="30" t="s">
        <v>195</v>
      </c>
      <c r="E2061" s="50" t="s">
        <v>659</v>
      </c>
      <c r="F2061" s="55" t="s">
        <v>5822</v>
      </c>
      <c r="G2061" s="33" t="s">
        <v>64</v>
      </c>
      <c r="H2061" s="52">
        <v>0.80379999999999996</v>
      </c>
      <c r="I2061" s="35">
        <f>ROUND((Reference!B$16*List!$H2061)+Reference!B$17,0)</f>
        <v>958</v>
      </c>
      <c r="J2061" s="35">
        <f>ROUND((Reference!C$16*List!$H2061)+Reference!C$17,0)</f>
        <v>1429</v>
      </c>
      <c r="K2061" s="35">
        <f>ROUND((Reference!D$16*List!$H2061)+Reference!D$17,0)</f>
        <v>1712</v>
      </c>
      <c r="L2061" s="35">
        <f>ROUND((Reference!E$16*List!$H2061)+Reference!E$17,0)</f>
        <v>2117</v>
      </c>
      <c r="M2061" s="35">
        <f>ROUND((Reference!F$16*List!$H2061)+Reference!F$17,0)</f>
        <v>2205</v>
      </c>
      <c r="N2061" s="35">
        <f>ROUND((Reference!G$16*List!$H2061)+Reference!G$17,0)</f>
        <v>2496</v>
      </c>
      <c r="O2061" s="35">
        <f>ROUND((Reference!H$16*List!$H2061)+Reference!H$17,0)</f>
        <v>2592</v>
      </c>
      <c r="P2061" s="35">
        <f>ROUND((Reference!I$16*List!$H2061)+Reference!I$17,0)</f>
        <v>2694</v>
      </c>
      <c r="Q2061" s="35">
        <f>ROUND((Reference!J$16*List!$H2061)+Reference!J$17,0)</f>
        <v>3119</v>
      </c>
      <c r="R2061" s="35">
        <f>ROUND((Reference!K$16*List!$H2061)+Reference!K$17,0)</f>
        <v>3218</v>
      </c>
      <c r="S2061" s="35">
        <f>ROUND((Reference!L$16*List!$H2061)+Reference!L$17,0)</f>
        <v>3472</v>
      </c>
      <c r="T2061" s="35">
        <f>ROUND((Reference!M$16*List!$H2061)+Reference!M$17,0)</f>
        <v>4147</v>
      </c>
      <c r="U2061" s="35">
        <f>ROUND((Reference!N$16*List!$H2061)+Reference!N$17,0)</f>
        <v>16731</v>
      </c>
      <c r="V2061" s="36">
        <f>ROUND((Reference!O$16*List!$H2061)+Reference!O$17,0)</f>
        <v>622</v>
      </c>
      <c r="W2061" s="36">
        <f>ROUND((Reference!P$16*List!$H2061)+Reference!P$17,0)</f>
        <v>876</v>
      </c>
      <c r="X2061" s="36">
        <f>ROUND((Reference!Q$16*List!$H2061)+Reference!Q$17,0)</f>
        <v>438</v>
      </c>
      <c r="Y2061" s="37"/>
      <c r="Z2061" s="4" t="str">
        <f t="shared" si="63"/>
        <v>LOGAN, North Dakota</v>
      </c>
      <c r="AA2061" s="50" t="s">
        <v>659</v>
      </c>
      <c r="AB2061" s="38" t="s">
        <v>54</v>
      </c>
      <c r="AC2061" s="43" t="s">
        <v>5822</v>
      </c>
      <c r="AD2061" s="45"/>
      <c r="AE2061">
        <f t="shared" si="64"/>
        <v>0.80379999999999996</v>
      </c>
    </row>
    <row r="2062" spans="1:31" x14ac:dyDescent="0.35">
      <c r="A2062" s="28" t="s">
        <v>5886</v>
      </c>
      <c r="B2062" s="48" t="s">
        <v>5887</v>
      </c>
      <c r="C2062" s="49">
        <v>99935</v>
      </c>
      <c r="D2062" s="30" t="s">
        <v>195</v>
      </c>
      <c r="E2062" s="50" t="s">
        <v>5888</v>
      </c>
      <c r="F2062" s="55" t="s">
        <v>5822</v>
      </c>
      <c r="G2062" s="33" t="s">
        <v>64</v>
      </c>
      <c r="H2062" s="52">
        <v>0.80379999999999996</v>
      </c>
      <c r="I2062" s="35">
        <f>ROUND((Reference!B$16*List!$H2062)+Reference!B$17,0)</f>
        <v>958</v>
      </c>
      <c r="J2062" s="35">
        <f>ROUND((Reference!C$16*List!$H2062)+Reference!C$17,0)</f>
        <v>1429</v>
      </c>
      <c r="K2062" s="35">
        <f>ROUND((Reference!D$16*List!$H2062)+Reference!D$17,0)</f>
        <v>1712</v>
      </c>
      <c r="L2062" s="35">
        <f>ROUND((Reference!E$16*List!$H2062)+Reference!E$17,0)</f>
        <v>2117</v>
      </c>
      <c r="M2062" s="35">
        <f>ROUND((Reference!F$16*List!$H2062)+Reference!F$17,0)</f>
        <v>2205</v>
      </c>
      <c r="N2062" s="35">
        <f>ROUND((Reference!G$16*List!$H2062)+Reference!G$17,0)</f>
        <v>2496</v>
      </c>
      <c r="O2062" s="35">
        <f>ROUND((Reference!H$16*List!$H2062)+Reference!H$17,0)</f>
        <v>2592</v>
      </c>
      <c r="P2062" s="35">
        <f>ROUND((Reference!I$16*List!$H2062)+Reference!I$17,0)</f>
        <v>2694</v>
      </c>
      <c r="Q2062" s="35">
        <f>ROUND((Reference!J$16*List!$H2062)+Reference!J$17,0)</f>
        <v>3119</v>
      </c>
      <c r="R2062" s="35">
        <f>ROUND((Reference!K$16*List!$H2062)+Reference!K$17,0)</f>
        <v>3218</v>
      </c>
      <c r="S2062" s="35">
        <f>ROUND((Reference!L$16*List!$H2062)+Reference!L$17,0)</f>
        <v>3472</v>
      </c>
      <c r="T2062" s="35">
        <f>ROUND((Reference!M$16*List!$H2062)+Reference!M$17,0)</f>
        <v>4147</v>
      </c>
      <c r="U2062" s="35">
        <f>ROUND((Reference!N$16*List!$H2062)+Reference!N$17,0)</f>
        <v>16731</v>
      </c>
      <c r="V2062" s="36">
        <f>ROUND((Reference!O$16*List!$H2062)+Reference!O$17,0)</f>
        <v>622</v>
      </c>
      <c r="W2062" s="36">
        <f>ROUND((Reference!P$16*List!$H2062)+Reference!P$17,0)</f>
        <v>876</v>
      </c>
      <c r="X2062" s="36">
        <f>ROUND((Reference!Q$16*List!$H2062)+Reference!Q$17,0)</f>
        <v>438</v>
      </c>
      <c r="Y2062" s="37"/>
      <c r="Z2062" s="4" t="str">
        <f t="shared" si="63"/>
        <v>MCHENRY, North Dakota</v>
      </c>
      <c r="AA2062" s="50" t="s">
        <v>5888</v>
      </c>
      <c r="AB2062" s="38" t="s">
        <v>54</v>
      </c>
      <c r="AC2062" s="43" t="s">
        <v>5822</v>
      </c>
      <c r="AD2062" s="45"/>
      <c r="AE2062">
        <f t="shared" si="64"/>
        <v>0.80379999999999996</v>
      </c>
    </row>
    <row r="2063" spans="1:31" x14ac:dyDescent="0.35">
      <c r="A2063" s="28" t="s">
        <v>5889</v>
      </c>
      <c r="B2063" s="48" t="s">
        <v>5890</v>
      </c>
      <c r="C2063" s="49">
        <v>99935</v>
      </c>
      <c r="D2063" s="30" t="s">
        <v>195</v>
      </c>
      <c r="E2063" s="50" t="s">
        <v>5891</v>
      </c>
      <c r="F2063" s="55" t="s">
        <v>5822</v>
      </c>
      <c r="G2063" s="33" t="s">
        <v>64</v>
      </c>
      <c r="H2063" s="52">
        <v>0.80379999999999996</v>
      </c>
      <c r="I2063" s="35">
        <f>ROUND((Reference!B$16*List!$H2063)+Reference!B$17,0)</f>
        <v>958</v>
      </c>
      <c r="J2063" s="35">
        <f>ROUND((Reference!C$16*List!$H2063)+Reference!C$17,0)</f>
        <v>1429</v>
      </c>
      <c r="K2063" s="35">
        <f>ROUND((Reference!D$16*List!$H2063)+Reference!D$17,0)</f>
        <v>1712</v>
      </c>
      <c r="L2063" s="35">
        <f>ROUND((Reference!E$16*List!$H2063)+Reference!E$17,0)</f>
        <v>2117</v>
      </c>
      <c r="M2063" s="35">
        <f>ROUND((Reference!F$16*List!$H2063)+Reference!F$17,0)</f>
        <v>2205</v>
      </c>
      <c r="N2063" s="35">
        <f>ROUND((Reference!G$16*List!$H2063)+Reference!G$17,0)</f>
        <v>2496</v>
      </c>
      <c r="O2063" s="35">
        <f>ROUND((Reference!H$16*List!$H2063)+Reference!H$17,0)</f>
        <v>2592</v>
      </c>
      <c r="P2063" s="35">
        <f>ROUND((Reference!I$16*List!$H2063)+Reference!I$17,0)</f>
        <v>2694</v>
      </c>
      <c r="Q2063" s="35">
        <f>ROUND((Reference!J$16*List!$H2063)+Reference!J$17,0)</f>
        <v>3119</v>
      </c>
      <c r="R2063" s="35">
        <f>ROUND((Reference!K$16*List!$H2063)+Reference!K$17,0)</f>
        <v>3218</v>
      </c>
      <c r="S2063" s="35">
        <f>ROUND((Reference!L$16*List!$H2063)+Reference!L$17,0)</f>
        <v>3472</v>
      </c>
      <c r="T2063" s="35">
        <f>ROUND((Reference!M$16*List!$H2063)+Reference!M$17,0)</f>
        <v>4147</v>
      </c>
      <c r="U2063" s="35">
        <f>ROUND((Reference!N$16*List!$H2063)+Reference!N$17,0)</f>
        <v>16731</v>
      </c>
      <c r="V2063" s="36">
        <f>ROUND((Reference!O$16*List!$H2063)+Reference!O$17,0)</f>
        <v>622</v>
      </c>
      <c r="W2063" s="36">
        <f>ROUND((Reference!P$16*List!$H2063)+Reference!P$17,0)</f>
        <v>876</v>
      </c>
      <c r="X2063" s="36">
        <f>ROUND((Reference!Q$16*List!$H2063)+Reference!Q$17,0)</f>
        <v>438</v>
      </c>
      <c r="Y2063" s="37"/>
      <c r="Z2063" s="4" t="str">
        <f t="shared" ref="Z2063:Z2126" si="65">CONCATENATE(AA2063, AB2063, AC2063)</f>
        <v>MCINTOSH, North Dakota</v>
      </c>
      <c r="AA2063" s="50" t="s">
        <v>5891</v>
      </c>
      <c r="AB2063" s="38" t="s">
        <v>54</v>
      </c>
      <c r="AC2063" s="43" t="s">
        <v>5822</v>
      </c>
      <c r="AD2063" s="45"/>
      <c r="AE2063">
        <f t="shared" ref="AE2063:AE2126" si="66">IFERROR(INDEX($AH:$AH,MATCH($C2063,$AF:$AF,0)),"")</f>
        <v>0.80379999999999996</v>
      </c>
    </row>
    <row r="2064" spans="1:31" x14ac:dyDescent="0.35">
      <c r="A2064" s="28" t="s">
        <v>5892</v>
      </c>
      <c r="B2064" s="48" t="s">
        <v>5893</v>
      </c>
      <c r="C2064" s="51">
        <v>99935</v>
      </c>
      <c r="D2064" s="30" t="s">
        <v>195</v>
      </c>
      <c r="E2064" s="38" t="s">
        <v>5894</v>
      </c>
      <c r="F2064" s="55" t="s">
        <v>5822</v>
      </c>
      <c r="G2064" s="33" t="s">
        <v>64</v>
      </c>
      <c r="H2064" s="52">
        <v>0.80379999999999996</v>
      </c>
      <c r="I2064" s="35">
        <f>ROUND((Reference!B$16*List!$H2064)+Reference!B$17,0)</f>
        <v>958</v>
      </c>
      <c r="J2064" s="35">
        <f>ROUND((Reference!C$16*List!$H2064)+Reference!C$17,0)</f>
        <v>1429</v>
      </c>
      <c r="K2064" s="35">
        <f>ROUND((Reference!D$16*List!$H2064)+Reference!D$17,0)</f>
        <v>1712</v>
      </c>
      <c r="L2064" s="35">
        <f>ROUND((Reference!E$16*List!$H2064)+Reference!E$17,0)</f>
        <v>2117</v>
      </c>
      <c r="M2064" s="35">
        <f>ROUND((Reference!F$16*List!$H2064)+Reference!F$17,0)</f>
        <v>2205</v>
      </c>
      <c r="N2064" s="35">
        <f>ROUND((Reference!G$16*List!$H2064)+Reference!G$17,0)</f>
        <v>2496</v>
      </c>
      <c r="O2064" s="35">
        <f>ROUND((Reference!H$16*List!$H2064)+Reference!H$17,0)</f>
        <v>2592</v>
      </c>
      <c r="P2064" s="35">
        <f>ROUND((Reference!I$16*List!$H2064)+Reference!I$17,0)</f>
        <v>2694</v>
      </c>
      <c r="Q2064" s="35">
        <f>ROUND((Reference!J$16*List!$H2064)+Reference!J$17,0)</f>
        <v>3119</v>
      </c>
      <c r="R2064" s="35">
        <f>ROUND((Reference!K$16*List!$H2064)+Reference!K$17,0)</f>
        <v>3218</v>
      </c>
      <c r="S2064" s="35">
        <f>ROUND((Reference!L$16*List!$H2064)+Reference!L$17,0)</f>
        <v>3472</v>
      </c>
      <c r="T2064" s="35">
        <f>ROUND((Reference!M$16*List!$H2064)+Reference!M$17,0)</f>
        <v>4147</v>
      </c>
      <c r="U2064" s="35">
        <f>ROUND((Reference!N$16*List!$H2064)+Reference!N$17,0)</f>
        <v>16731</v>
      </c>
      <c r="V2064" s="36">
        <f>ROUND((Reference!O$16*List!$H2064)+Reference!O$17,0)</f>
        <v>622</v>
      </c>
      <c r="W2064" s="36">
        <f>ROUND((Reference!P$16*List!$H2064)+Reference!P$17,0)</f>
        <v>876</v>
      </c>
      <c r="X2064" s="36">
        <f>ROUND((Reference!Q$16*List!$H2064)+Reference!Q$17,0)</f>
        <v>438</v>
      </c>
      <c r="Y2064" s="37"/>
      <c r="Z2064" s="4" t="str">
        <f t="shared" si="65"/>
        <v>MCKENZIE, North Dakota</v>
      </c>
      <c r="AA2064" s="50" t="s">
        <v>5894</v>
      </c>
      <c r="AB2064" s="38" t="s">
        <v>54</v>
      </c>
      <c r="AC2064" s="43" t="s">
        <v>5822</v>
      </c>
      <c r="AD2064" s="45"/>
      <c r="AE2064">
        <f t="shared" si="66"/>
        <v>0.80379999999999996</v>
      </c>
    </row>
    <row r="2065" spans="1:31" x14ac:dyDescent="0.35">
      <c r="A2065" s="28" t="s">
        <v>5895</v>
      </c>
      <c r="B2065" s="48" t="s">
        <v>5896</v>
      </c>
      <c r="C2065" s="51">
        <v>99935</v>
      </c>
      <c r="D2065" s="30" t="s">
        <v>195</v>
      </c>
      <c r="E2065" s="38" t="s">
        <v>5897</v>
      </c>
      <c r="F2065" s="55" t="s">
        <v>5822</v>
      </c>
      <c r="G2065" s="33" t="s">
        <v>64</v>
      </c>
      <c r="H2065" s="52">
        <v>0.80379999999999996</v>
      </c>
      <c r="I2065" s="35">
        <f>ROUND((Reference!B$16*List!$H2065)+Reference!B$17,0)</f>
        <v>958</v>
      </c>
      <c r="J2065" s="35">
        <f>ROUND((Reference!C$16*List!$H2065)+Reference!C$17,0)</f>
        <v>1429</v>
      </c>
      <c r="K2065" s="35">
        <f>ROUND((Reference!D$16*List!$H2065)+Reference!D$17,0)</f>
        <v>1712</v>
      </c>
      <c r="L2065" s="35">
        <f>ROUND((Reference!E$16*List!$H2065)+Reference!E$17,0)</f>
        <v>2117</v>
      </c>
      <c r="M2065" s="35">
        <f>ROUND((Reference!F$16*List!$H2065)+Reference!F$17,0)</f>
        <v>2205</v>
      </c>
      <c r="N2065" s="35">
        <f>ROUND((Reference!G$16*List!$H2065)+Reference!G$17,0)</f>
        <v>2496</v>
      </c>
      <c r="O2065" s="35">
        <f>ROUND((Reference!H$16*List!$H2065)+Reference!H$17,0)</f>
        <v>2592</v>
      </c>
      <c r="P2065" s="35">
        <f>ROUND((Reference!I$16*List!$H2065)+Reference!I$17,0)</f>
        <v>2694</v>
      </c>
      <c r="Q2065" s="35">
        <f>ROUND((Reference!J$16*List!$H2065)+Reference!J$17,0)</f>
        <v>3119</v>
      </c>
      <c r="R2065" s="35">
        <f>ROUND((Reference!K$16*List!$H2065)+Reference!K$17,0)</f>
        <v>3218</v>
      </c>
      <c r="S2065" s="35">
        <f>ROUND((Reference!L$16*List!$H2065)+Reference!L$17,0)</f>
        <v>3472</v>
      </c>
      <c r="T2065" s="35">
        <f>ROUND((Reference!M$16*List!$H2065)+Reference!M$17,0)</f>
        <v>4147</v>
      </c>
      <c r="U2065" s="35">
        <f>ROUND((Reference!N$16*List!$H2065)+Reference!N$17,0)</f>
        <v>16731</v>
      </c>
      <c r="V2065" s="36">
        <f>ROUND((Reference!O$16*List!$H2065)+Reference!O$17,0)</f>
        <v>622</v>
      </c>
      <c r="W2065" s="36">
        <f>ROUND((Reference!P$16*List!$H2065)+Reference!P$17,0)</f>
        <v>876</v>
      </c>
      <c r="X2065" s="36">
        <f>ROUND((Reference!Q$16*List!$H2065)+Reference!Q$17,0)</f>
        <v>438</v>
      </c>
      <c r="Y2065" s="37"/>
      <c r="Z2065" s="4" t="str">
        <f t="shared" si="65"/>
        <v>MCLEAN, North Dakota</v>
      </c>
      <c r="AA2065" s="50" t="s">
        <v>5897</v>
      </c>
      <c r="AB2065" s="38" t="s">
        <v>54</v>
      </c>
      <c r="AC2065" s="43" t="s">
        <v>5822</v>
      </c>
      <c r="AD2065" s="45"/>
      <c r="AE2065">
        <f t="shared" si="66"/>
        <v>0.80379999999999996</v>
      </c>
    </row>
    <row r="2066" spans="1:31" x14ac:dyDescent="0.35">
      <c r="A2066" s="28" t="s">
        <v>5898</v>
      </c>
      <c r="B2066" s="48" t="s">
        <v>5899</v>
      </c>
      <c r="C2066" s="51">
        <v>99935</v>
      </c>
      <c r="D2066" s="30" t="s">
        <v>195</v>
      </c>
      <c r="E2066" s="38" t="s">
        <v>2376</v>
      </c>
      <c r="F2066" s="55" t="s">
        <v>5822</v>
      </c>
      <c r="G2066" s="33" t="s">
        <v>64</v>
      </c>
      <c r="H2066" s="52">
        <v>0.80379999999999996</v>
      </c>
      <c r="I2066" s="35">
        <f>ROUND((Reference!B$16*List!$H2066)+Reference!B$17,0)</f>
        <v>958</v>
      </c>
      <c r="J2066" s="35">
        <f>ROUND((Reference!C$16*List!$H2066)+Reference!C$17,0)</f>
        <v>1429</v>
      </c>
      <c r="K2066" s="35">
        <f>ROUND((Reference!D$16*List!$H2066)+Reference!D$17,0)</f>
        <v>1712</v>
      </c>
      <c r="L2066" s="35">
        <f>ROUND((Reference!E$16*List!$H2066)+Reference!E$17,0)</f>
        <v>2117</v>
      </c>
      <c r="M2066" s="35">
        <f>ROUND((Reference!F$16*List!$H2066)+Reference!F$17,0)</f>
        <v>2205</v>
      </c>
      <c r="N2066" s="35">
        <f>ROUND((Reference!G$16*List!$H2066)+Reference!G$17,0)</f>
        <v>2496</v>
      </c>
      <c r="O2066" s="35">
        <f>ROUND((Reference!H$16*List!$H2066)+Reference!H$17,0)</f>
        <v>2592</v>
      </c>
      <c r="P2066" s="35">
        <f>ROUND((Reference!I$16*List!$H2066)+Reference!I$17,0)</f>
        <v>2694</v>
      </c>
      <c r="Q2066" s="35">
        <f>ROUND((Reference!J$16*List!$H2066)+Reference!J$17,0)</f>
        <v>3119</v>
      </c>
      <c r="R2066" s="35">
        <f>ROUND((Reference!K$16*List!$H2066)+Reference!K$17,0)</f>
        <v>3218</v>
      </c>
      <c r="S2066" s="35">
        <f>ROUND((Reference!L$16*List!$H2066)+Reference!L$17,0)</f>
        <v>3472</v>
      </c>
      <c r="T2066" s="35">
        <f>ROUND((Reference!M$16*List!$H2066)+Reference!M$17,0)</f>
        <v>4147</v>
      </c>
      <c r="U2066" s="35">
        <f>ROUND((Reference!N$16*List!$H2066)+Reference!N$17,0)</f>
        <v>16731</v>
      </c>
      <c r="V2066" s="36">
        <f>ROUND((Reference!O$16*List!$H2066)+Reference!O$17,0)</f>
        <v>622</v>
      </c>
      <c r="W2066" s="36">
        <f>ROUND((Reference!P$16*List!$H2066)+Reference!P$17,0)</f>
        <v>876</v>
      </c>
      <c r="X2066" s="36">
        <f>ROUND((Reference!Q$16*List!$H2066)+Reference!Q$17,0)</f>
        <v>438</v>
      </c>
      <c r="Y2066" s="37"/>
      <c r="Z2066" s="4" t="str">
        <f t="shared" si="65"/>
        <v>MERCER, North Dakota</v>
      </c>
      <c r="AA2066" s="50" t="s">
        <v>2376</v>
      </c>
      <c r="AB2066" s="38" t="s">
        <v>54</v>
      </c>
      <c r="AC2066" s="43" t="s">
        <v>5822</v>
      </c>
      <c r="AD2066" s="45"/>
      <c r="AE2066">
        <f t="shared" si="66"/>
        <v>0.80379999999999996</v>
      </c>
    </row>
    <row r="2067" spans="1:31" x14ac:dyDescent="0.35">
      <c r="A2067" s="28" t="s">
        <v>5900</v>
      </c>
      <c r="B2067" s="48" t="s">
        <v>5901</v>
      </c>
      <c r="C2067" s="51">
        <v>13900</v>
      </c>
      <c r="D2067" s="30" t="s">
        <v>410</v>
      </c>
      <c r="E2067" s="38" t="s">
        <v>3105</v>
      </c>
      <c r="F2067" s="54" t="s">
        <v>5822</v>
      </c>
      <c r="G2067" s="33" t="s">
        <v>53</v>
      </c>
      <c r="H2067" s="52">
        <v>0.84030000000000005</v>
      </c>
      <c r="I2067" s="35">
        <f>ROUND((Reference!B$16*List!$H2067)+Reference!B$17,0)</f>
        <v>989</v>
      </c>
      <c r="J2067" s="35">
        <f>ROUND((Reference!C$16*List!$H2067)+Reference!C$17,0)</f>
        <v>1476</v>
      </c>
      <c r="K2067" s="35">
        <f>ROUND((Reference!D$16*List!$H2067)+Reference!D$17,0)</f>
        <v>1768</v>
      </c>
      <c r="L2067" s="35">
        <f>ROUND((Reference!E$16*List!$H2067)+Reference!E$17,0)</f>
        <v>2186</v>
      </c>
      <c r="M2067" s="35">
        <f>ROUND((Reference!F$16*List!$H2067)+Reference!F$17,0)</f>
        <v>2277</v>
      </c>
      <c r="N2067" s="35">
        <f>ROUND((Reference!G$16*List!$H2067)+Reference!G$17,0)</f>
        <v>2578</v>
      </c>
      <c r="O2067" s="35">
        <f>ROUND((Reference!H$16*List!$H2067)+Reference!H$17,0)</f>
        <v>2676</v>
      </c>
      <c r="P2067" s="35">
        <f>ROUND((Reference!I$16*List!$H2067)+Reference!I$17,0)</f>
        <v>2782</v>
      </c>
      <c r="Q2067" s="35">
        <f>ROUND((Reference!J$16*List!$H2067)+Reference!J$17,0)</f>
        <v>3221</v>
      </c>
      <c r="R2067" s="35">
        <f>ROUND((Reference!K$16*List!$H2067)+Reference!K$17,0)</f>
        <v>3323</v>
      </c>
      <c r="S2067" s="35">
        <f>ROUND((Reference!L$16*List!$H2067)+Reference!L$17,0)</f>
        <v>3585</v>
      </c>
      <c r="T2067" s="35">
        <f>ROUND((Reference!M$16*List!$H2067)+Reference!M$17,0)</f>
        <v>4282</v>
      </c>
      <c r="U2067" s="35">
        <f>ROUND((Reference!N$16*List!$H2067)+Reference!N$17,0)</f>
        <v>17277</v>
      </c>
      <c r="V2067" s="36">
        <f>ROUND((Reference!O$16*List!$H2067)+Reference!O$17,0)</f>
        <v>642</v>
      </c>
      <c r="W2067" s="36">
        <f>ROUND((Reference!P$16*List!$H2067)+Reference!P$17,0)</f>
        <v>905</v>
      </c>
      <c r="X2067" s="36">
        <f>ROUND((Reference!Q$16*List!$H2067)+Reference!Q$17,0)</f>
        <v>453</v>
      </c>
      <c r="Y2067" s="37"/>
      <c r="Z2067" s="4" t="str">
        <f t="shared" si="65"/>
        <v>MORTON, North Dakota</v>
      </c>
      <c r="AA2067" s="50" t="s">
        <v>3105</v>
      </c>
      <c r="AB2067" s="38" t="s">
        <v>54</v>
      </c>
      <c r="AC2067" s="43" t="s">
        <v>5822</v>
      </c>
      <c r="AD2067" s="45"/>
      <c r="AE2067">
        <f t="shared" si="66"/>
        <v>0.84030000000000005</v>
      </c>
    </row>
    <row r="2068" spans="1:31" x14ac:dyDescent="0.35">
      <c r="A2068" s="28" t="s">
        <v>5902</v>
      </c>
      <c r="B2068" s="48" t="s">
        <v>5903</v>
      </c>
      <c r="C2068" s="49">
        <v>99935</v>
      </c>
      <c r="D2068" s="30" t="s">
        <v>195</v>
      </c>
      <c r="E2068" s="50" t="s">
        <v>5904</v>
      </c>
      <c r="F2068" s="55" t="s">
        <v>5822</v>
      </c>
      <c r="G2068" s="33" t="s">
        <v>64</v>
      </c>
      <c r="H2068" s="52">
        <v>0.80379999999999996</v>
      </c>
      <c r="I2068" s="35">
        <f>ROUND((Reference!B$16*List!$H2068)+Reference!B$17,0)</f>
        <v>958</v>
      </c>
      <c r="J2068" s="35">
        <f>ROUND((Reference!C$16*List!$H2068)+Reference!C$17,0)</f>
        <v>1429</v>
      </c>
      <c r="K2068" s="35">
        <f>ROUND((Reference!D$16*List!$H2068)+Reference!D$17,0)</f>
        <v>1712</v>
      </c>
      <c r="L2068" s="35">
        <f>ROUND((Reference!E$16*List!$H2068)+Reference!E$17,0)</f>
        <v>2117</v>
      </c>
      <c r="M2068" s="35">
        <f>ROUND((Reference!F$16*List!$H2068)+Reference!F$17,0)</f>
        <v>2205</v>
      </c>
      <c r="N2068" s="35">
        <f>ROUND((Reference!G$16*List!$H2068)+Reference!G$17,0)</f>
        <v>2496</v>
      </c>
      <c r="O2068" s="35">
        <f>ROUND((Reference!H$16*List!$H2068)+Reference!H$17,0)</f>
        <v>2592</v>
      </c>
      <c r="P2068" s="35">
        <f>ROUND((Reference!I$16*List!$H2068)+Reference!I$17,0)</f>
        <v>2694</v>
      </c>
      <c r="Q2068" s="35">
        <f>ROUND((Reference!J$16*List!$H2068)+Reference!J$17,0)</f>
        <v>3119</v>
      </c>
      <c r="R2068" s="35">
        <f>ROUND((Reference!K$16*List!$H2068)+Reference!K$17,0)</f>
        <v>3218</v>
      </c>
      <c r="S2068" s="35">
        <f>ROUND((Reference!L$16*List!$H2068)+Reference!L$17,0)</f>
        <v>3472</v>
      </c>
      <c r="T2068" s="35">
        <f>ROUND((Reference!M$16*List!$H2068)+Reference!M$17,0)</f>
        <v>4147</v>
      </c>
      <c r="U2068" s="35">
        <f>ROUND((Reference!N$16*List!$H2068)+Reference!N$17,0)</f>
        <v>16731</v>
      </c>
      <c r="V2068" s="36">
        <f>ROUND((Reference!O$16*List!$H2068)+Reference!O$17,0)</f>
        <v>622</v>
      </c>
      <c r="W2068" s="36">
        <f>ROUND((Reference!P$16*List!$H2068)+Reference!P$17,0)</f>
        <v>876</v>
      </c>
      <c r="X2068" s="36">
        <f>ROUND((Reference!Q$16*List!$H2068)+Reference!Q$17,0)</f>
        <v>438</v>
      </c>
      <c r="Y2068" s="37"/>
      <c r="Z2068" s="4" t="str">
        <f t="shared" si="65"/>
        <v>MOUNTRAIL, North Dakota</v>
      </c>
      <c r="AA2068" s="50" t="s">
        <v>5904</v>
      </c>
      <c r="AB2068" s="38" t="s">
        <v>54</v>
      </c>
      <c r="AC2068" s="43" t="s">
        <v>5822</v>
      </c>
      <c r="AD2068" s="45"/>
      <c r="AE2068">
        <f t="shared" si="66"/>
        <v>0.80379999999999996</v>
      </c>
    </row>
    <row r="2069" spans="1:31" x14ac:dyDescent="0.35">
      <c r="A2069" s="28" t="s">
        <v>5905</v>
      </c>
      <c r="B2069" s="48" t="s">
        <v>5906</v>
      </c>
      <c r="C2069" s="51">
        <v>99935</v>
      </c>
      <c r="D2069" s="30" t="s">
        <v>195</v>
      </c>
      <c r="E2069" s="38" t="s">
        <v>3442</v>
      </c>
      <c r="F2069" s="55" t="s">
        <v>5822</v>
      </c>
      <c r="G2069" s="33" t="s">
        <v>64</v>
      </c>
      <c r="H2069" s="34">
        <v>0.80379999999999996</v>
      </c>
      <c r="I2069" s="35">
        <f>ROUND((Reference!B$16*List!$H2069)+Reference!B$17,0)</f>
        <v>958</v>
      </c>
      <c r="J2069" s="35">
        <f>ROUND((Reference!C$16*List!$H2069)+Reference!C$17,0)</f>
        <v>1429</v>
      </c>
      <c r="K2069" s="35">
        <f>ROUND((Reference!D$16*List!$H2069)+Reference!D$17,0)</f>
        <v>1712</v>
      </c>
      <c r="L2069" s="35">
        <f>ROUND((Reference!E$16*List!$H2069)+Reference!E$17,0)</f>
        <v>2117</v>
      </c>
      <c r="M2069" s="35">
        <f>ROUND((Reference!F$16*List!$H2069)+Reference!F$17,0)</f>
        <v>2205</v>
      </c>
      <c r="N2069" s="35">
        <f>ROUND((Reference!G$16*List!$H2069)+Reference!G$17,0)</f>
        <v>2496</v>
      </c>
      <c r="O2069" s="35">
        <f>ROUND((Reference!H$16*List!$H2069)+Reference!H$17,0)</f>
        <v>2592</v>
      </c>
      <c r="P2069" s="35">
        <f>ROUND((Reference!I$16*List!$H2069)+Reference!I$17,0)</f>
        <v>2694</v>
      </c>
      <c r="Q2069" s="35">
        <f>ROUND((Reference!J$16*List!$H2069)+Reference!J$17,0)</f>
        <v>3119</v>
      </c>
      <c r="R2069" s="35">
        <f>ROUND((Reference!K$16*List!$H2069)+Reference!K$17,0)</f>
        <v>3218</v>
      </c>
      <c r="S2069" s="35">
        <f>ROUND((Reference!L$16*List!$H2069)+Reference!L$17,0)</f>
        <v>3472</v>
      </c>
      <c r="T2069" s="35">
        <f>ROUND((Reference!M$16*List!$H2069)+Reference!M$17,0)</f>
        <v>4147</v>
      </c>
      <c r="U2069" s="35">
        <f>ROUND((Reference!N$16*List!$H2069)+Reference!N$17,0)</f>
        <v>16731</v>
      </c>
      <c r="V2069" s="36">
        <f>ROUND((Reference!O$16*List!$H2069)+Reference!O$17,0)</f>
        <v>622</v>
      </c>
      <c r="W2069" s="36">
        <f>ROUND((Reference!P$16*List!$H2069)+Reference!P$17,0)</f>
        <v>876</v>
      </c>
      <c r="X2069" s="36">
        <f>ROUND((Reference!Q$16*List!$H2069)+Reference!Q$17,0)</f>
        <v>438</v>
      </c>
      <c r="Y2069" s="37"/>
      <c r="Z2069" s="4" t="str">
        <f t="shared" si="65"/>
        <v>NELSON, North Dakota</v>
      </c>
      <c r="AA2069" s="38" t="s">
        <v>3442</v>
      </c>
      <c r="AB2069" s="38" t="s">
        <v>54</v>
      </c>
      <c r="AC2069" s="32" t="s">
        <v>5822</v>
      </c>
      <c r="AD2069" s="39"/>
      <c r="AE2069">
        <f t="shared" si="66"/>
        <v>0.80379999999999996</v>
      </c>
    </row>
    <row r="2070" spans="1:31" x14ac:dyDescent="0.35">
      <c r="A2070" s="28" t="s">
        <v>5907</v>
      </c>
      <c r="B2070" s="48" t="s">
        <v>5908</v>
      </c>
      <c r="C2070" s="51">
        <v>13900</v>
      </c>
      <c r="D2070" s="30" t="s">
        <v>410</v>
      </c>
      <c r="E2070" s="38" t="s">
        <v>5909</v>
      </c>
      <c r="F2070" s="54" t="s">
        <v>5822</v>
      </c>
      <c r="G2070" s="33" t="s">
        <v>53</v>
      </c>
      <c r="H2070" s="52">
        <v>0.84030000000000005</v>
      </c>
      <c r="I2070" s="35">
        <f>ROUND((Reference!B$16*List!$H2070)+Reference!B$17,0)</f>
        <v>989</v>
      </c>
      <c r="J2070" s="35">
        <f>ROUND((Reference!C$16*List!$H2070)+Reference!C$17,0)</f>
        <v>1476</v>
      </c>
      <c r="K2070" s="35">
        <f>ROUND((Reference!D$16*List!$H2070)+Reference!D$17,0)</f>
        <v>1768</v>
      </c>
      <c r="L2070" s="35">
        <f>ROUND((Reference!E$16*List!$H2070)+Reference!E$17,0)</f>
        <v>2186</v>
      </c>
      <c r="M2070" s="35">
        <f>ROUND((Reference!F$16*List!$H2070)+Reference!F$17,0)</f>
        <v>2277</v>
      </c>
      <c r="N2070" s="35">
        <f>ROUND((Reference!G$16*List!$H2070)+Reference!G$17,0)</f>
        <v>2578</v>
      </c>
      <c r="O2070" s="35">
        <f>ROUND((Reference!H$16*List!$H2070)+Reference!H$17,0)</f>
        <v>2676</v>
      </c>
      <c r="P2070" s="35">
        <f>ROUND((Reference!I$16*List!$H2070)+Reference!I$17,0)</f>
        <v>2782</v>
      </c>
      <c r="Q2070" s="35">
        <f>ROUND((Reference!J$16*List!$H2070)+Reference!J$17,0)</f>
        <v>3221</v>
      </c>
      <c r="R2070" s="35">
        <f>ROUND((Reference!K$16*List!$H2070)+Reference!K$17,0)</f>
        <v>3323</v>
      </c>
      <c r="S2070" s="35">
        <f>ROUND((Reference!L$16*List!$H2070)+Reference!L$17,0)</f>
        <v>3585</v>
      </c>
      <c r="T2070" s="35">
        <f>ROUND((Reference!M$16*List!$H2070)+Reference!M$17,0)</f>
        <v>4282</v>
      </c>
      <c r="U2070" s="35">
        <f>ROUND((Reference!N$16*List!$H2070)+Reference!N$17,0)</f>
        <v>17277</v>
      </c>
      <c r="V2070" s="36">
        <f>ROUND((Reference!O$16*List!$H2070)+Reference!O$17,0)</f>
        <v>642</v>
      </c>
      <c r="W2070" s="36">
        <f>ROUND((Reference!P$16*List!$H2070)+Reference!P$17,0)</f>
        <v>905</v>
      </c>
      <c r="X2070" s="36">
        <f>ROUND((Reference!Q$16*List!$H2070)+Reference!Q$17,0)</f>
        <v>453</v>
      </c>
      <c r="Y2070" s="37"/>
      <c r="Z2070" s="4" t="str">
        <f t="shared" si="65"/>
        <v>OLIVER, North Dakota</v>
      </c>
      <c r="AA2070" s="50" t="s">
        <v>5909</v>
      </c>
      <c r="AB2070" s="38" t="s">
        <v>54</v>
      </c>
      <c r="AC2070" s="43" t="s">
        <v>5822</v>
      </c>
      <c r="AD2070" s="45"/>
      <c r="AE2070">
        <f t="shared" si="66"/>
        <v>0.84030000000000005</v>
      </c>
    </row>
    <row r="2071" spans="1:31" x14ac:dyDescent="0.35">
      <c r="A2071" s="28" t="s">
        <v>5910</v>
      </c>
      <c r="B2071" s="48" t="s">
        <v>5911</v>
      </c>
      <c r="C2071" s="49">
        <v>99935</v>
      </c>
      <c r="D2071" s="30" t="s">
        <v>195</v>
      </c>
      <c r="E2071" s="50" t="s">
        <v>5912</v>
      </c>
      <c r="F2071" s="55" t="s">
        <v>5822</v>
      </c>
      <c r="G2071" s="33" t="s">
        <v>64</v>
      </c>
      <c r="H2071" s="52">
        <v>0.80379999999999996</v>
      </c>
      <c r="I2071" s="35">
        <f>ROUND((Reference!B$16*List!$H2071)+Reference!B$17,0)</f>
        <v>958</v>
      </c>
      <c r="J2071" s="35">
        <f>ROUND((Reference!C$16*List!$H2071)+Reference!C$17,0)</f>
        <v>1429</v>
      </c>
      <c r="K2071" s="35">
        <f>ROUND((Reference!D$16*List!$H2071)+Reference!D$17,0)</f>
        <v>1712</v>
      </c>
      <c r="L2071" s="35">
        <f>ROUND((Reference!E$16*List!$H2071)+Reference!E$17,0)</f>
        <v>2117</v>
      </c>
      <c r="M2071" s="35">
        <f>ROUND((Reference!F$16*List!$H2071)+Reference!F$17,0)</f>
        <v>2205</v>
      </c>
      <c r="N2071" s="35">
        <f>ROUND((Reference!G$16*List!$H2071)+Reference!G$17,0)</f>
        <v>2496</v>
      </c>
      <c r="O2071" s="35">
        <f>ROUND((Reference!H$16*List!$H2071)+Reference!H$17,0)</f>
        <v>2592</v>
      </c>
      <c r="P2071" s="35">
        <f>ROUND((Reference!I$16*List!$H2071)+Reference!I$17,0)</f>
        <v>2694</v>
      </c>
      <c r="Q2071" s="35">
        <f>ROUND((Reference!J$16*List!$H2071)+Reference!J$17,0)</f>
        <v>3119</v>
      </c>
      <c r="R2071" s="35">
        <f>ROUND((Reference!K$16*List!$H2071)+Reference!K$17,0)</f>
        <v>3218</v>
      </c>
      <c r="S2071" s="35">
        <f>ROUND((Reference!L$16*List!$H2071)+Reference!L$17,0)</f>
        <v>3472</v>
      </c>
      <c r="T2071" s="35">
        <f>ROUND((Reference!M$16*List!$H2071)+Reference!M$17,0)</f>
        <v>4147</v>
      </c>
      <c r="U2071" s="35">
        <f>ROUND((Reference!N$16*List!$H2071)+Reference!N$17,0)</f>
        <v>16731</v>
      </c>
      <c r="V2071" s="36">
        <f>ROUND((Reference!O$16*List!$H2071)+Reference!O$17,0)</f>
        <v>622</v>
      </c>
      <c r="W2071" s="36">
        <f>ROUND((Reference!P$16*List!$H2071)+Reference!P$17,0)</f>
        <v>876</v>
      </c>
      <c r="X2071" s="36">
        <f>ROUND((Reference!Q$16*List!$H2071)+Reference!Q$17,0)</f>
        <v>438</v>
      </c>
      <c r="Y2071" s="37"/>
      <c r="Z2071" s="4" t="str">
        <f t="shared" si="65"/>
        <v>PEMBINA, North Dakota</v>
      </c>
      <c r="AA2071" s="50" t="s">
        <v>5912</v>
      </c>
      <c r="AB2071" s="38" t="s">
        <v>54</v>
      </c>
      <c r="AC2071" s="43" t="s">
        <v>5822</v>
      </c>
      <c r="AD2071" s="45"/>
      <c r="AE2071">
        <f t="shared" si="66"/>
        <v>0.80379999999999996</v>
      </c>
    </row>
    <row r="2072" spans="1:31" x14ac:dyDescent="0.35">
      <c r="A2072" s="28" t="s">
        <v>5913</v>
      </c>
      <c r="B2072" s="48" t="s">
        <v>5914</v>
      </c>
      <c r="C2072" s="49">
        <v>99935</v>
      </c>
      <c r="D2072" s="30" t="s">
        <v>195</v>
      </c>
      <c r="E2072" s="50" t="s">
        <v>1941</v>
      </c>
      <c r="F2072" s="55" t="s">
        <v>5822</v>
      </c>
      <c r="G2072" s="33" t="s">
        <v>64</v>
      </c>
      <c r="H2072" s="52">
        <v>0.80379999999999996</v>
      </c>
      <c r="I2072" s="35">
        <f>ROUND((Reference!B$16*List!$H2072)+Reference!B$17,0)</f>
        <v>958</v>
      </c>
      <c r="J2072" s="35">
        <f>ROUND((Reference!C$16*List!$H2072)+Reference!C$17,0)</f>
        <v>1429</v>
      </c>
      <c r="K2072" s="35">
        <f>ROUND((Reference!D$16*List!$H2072)+Reference!D$17,0)</f>
        <v>1712</v>
      </c>
      <c r="L2072" s="35">
        <f>ROUND((Reference!E$16*List!$H2072)+Reference!E$17,0)</f>
        <v>2117</v>
      </c>
      <c r="M2072" s="35">
        <f>ROUND((Reference!F$16*List!$H2072)+Reference!F$17,0)</f>
        <v>2205</v>
      </c>
      <c r="N2072" s="35">
        <f>ROUND((Reference!G$16*List!$H2072)+Reference!G$17,0)</f>
        <v>2496</v>
      </c>
      <c r="O2072" s="35">
        <f>ROUND((Reference!H$16*List!$H2072)+Reference!H$17,0)</f>
        <v>2592</v>
      </c>
      <c r="P2072" s="35">
        <f>ROUND((Reference!I$16*List!$H2072)+Reference!I$17,0)</f>
        <v>2694</v>
      </c>
      <c r="Q2072" s="35">
        <f>ROUND((Reference!J$16*List!$H2072)+Reference!J$17,0)</f>
        <v>3119</v>
      </c>
      <c r="R2072" s="35">
        <f>ROUND((Reference!K$16*List!$H2072)+Reference!K$17,0)</f>
        <v>3218</v>
      </c>
      <c r="S2072" s="35">
        <f>ROUND((Reference!L$16*List!$H2072)+Reference!L$17,0)</f>
        <v>3472</v>
      </c>
      <c r="T2072" s="35">
        <f>ROUND((Reference!M$16*List!$H2072)+Reference!M$17,0)</f>
        <v>4147</v>
      </c>
      <c r="U2072" s="35">
        <f>ROUND((Reference!N$16*List!$H2072)+Reference!N$17,0)</f>
        <v>16731</v>
      </c>
      <c r="V2072" s="36">
        <f>ROUND((Reference!O$16*List!$H2072)+Reference!O$17,0)</f>
        <v>622</v>
      </c>
      <c r="W2072" s="36">
        <f>ROUND((Reference!P$16*List!$H2072)+Reference!P$17,0)</f>
        <v>876</v>
      </c>
      <c r="X2072" s="36">
        <f>ROUND((Reference!Q$16*List!$H2072)+Reference!Q$17,0)</f>
        <v>438</v>
      </c>
      <c r="Y2072" s="37"/>
      <c r="Z2072" s="4" t="str">
        <f t="shared" si="65"/>
        <v>PIERCE, North Dakota</v>
      </c>
      <c r="AA2072" s="50" t="s">
        <v>1941</v>
      </c>
      <c r="AB2072" s="38" t="s">
        <v>54</v>
      </c>
      <c r="AC2072" s="43" t="s">
        <v>5822</v>
      </c>
      <c r="AD2072" s="45"/>
      <c r="AE2072">
        <f t="shared" si="66"/>
        <v>0.80379999999999996</v>
      </c>
    </row>
    <row r="2073" spans="1:31" x14ac:dyDescent="0.35">
      <c r="A2073" s="28" t="s">
        <v>5915</v>
      </c>
      <c r="B2073" s="48" t="s">
        <v>5916</v>
      </c>
      <c r="C2073" s="49">
        <v>99935</v>
      </c>
      <c r="D2073" s="30" t="s">
        <v>195</v>
      </c>
      <c r="E2073" s="50" t="s">
        <v>4244</v>
      </c>
      <c r="F2073" s="55" t="s">
        <v>5822</v>
      </c>
      <c r="G2073" s="33" t="s">
        <v>64</v>
      </c>
      <c r="H2073" s="52">
        <v>0.80379999999999996</v>
      </c>
      <c r="I2073" s="35">
        <f>ROUND((Reference!B$16*List!$H2073)+Reference!B$17,0)</f>
        <v>958</v>
      </c>
      <c r="J2073" s="35">
        <f>ROUND((Reference!C$16*List!$H2073)+Reference!C$17,0)</f>
        <v>1429</v>
      </c>
      <c r="K2073" s="35">
        <f>ROUND((Reference!D$16*List!$H2073)+Reference!D$17,0)</f>
        <v>1712</v>
      </c>
      <c r="L2073" s="35">
        <f>ROUND((Reference!E$16*List!$H2073)+Reference!E$17,0)</f>
        <v>2117</v>
      </c>
      <c r="M2073" s="35">
        <f>ROUND((Reference!F$16*List!$H2073)+Reference!F$17,0)</f>
        <v>2205</v>
      </c>
      <c r="N2073" s="35">
        <f>ROUND((Reference!G$16*List!$H2073)+Reference!G$17,0)</f>
        <v>2496</v>
      </c>
      <c r="O2073" s="35">
        <f>ROUND((Reference!H$16*List!$H2073)+Reference!H$17,0)</f>
        <v>2592</v>
      </c>
      <c r="P2073" s="35">
        <f>ROUND((Reference!I$16*List!$H2073)+Reference!I$17,0)</f>
        <v>2694</v>
      </c>
      <c r="Q2073" s="35">
        <f>ROUND((Reference!J$16*List!$H2073)+Reference!J$17,0)</f>
        <v>3119</v>
      </c>
      <c r="R2073" s="35">
        <f>ROUND((Reference!K$16*List!$H2073)+Reference!K$17,0)</f>
        <v>3218</v>
      </c>
      <c r="S2073" s="35">
        <f>ROUND((Reference!L$16*List!$H2073)+Reference!L$17,0)</f>
        <v>3472</v>
      </c>
      <c r="T2073" s="35">
        <f>ROUND((Reference!M$16*List!$H2073)+Reference!M$17,0)</f>
        <v>4147</v>
      </c>
      <c r="U2073" s="35">
        <f>ROUND((Reference!N$16*List!$H2073)+Reference!N$17,0)</f>
        <v>16731</v>
      </c>
      <c r="V2073" s="36">
        <f>ROUND((Reference!O$16*List!$H2073)+Reference!O$17,0)</f>
        <v>622</v>
      </c>
      <c r="W2073" s="36">
        <f>ROUND((Reference!P$16*List!$H2073)+Reference!P$17,0)</f>
        <v>876</v>
      </c>
      <c r="X2073" s="36">
        <f>ROUND((Reference!Q$16*List!$H2073)+Reference!Q$17,0)</f>
        <v>438</v>
      </c>
      <c r="Y2073" s="37"/>
      <c r="Z2073" s="4" t="str">
        <f t="shared" si="65"/>
        <v>RAMSEY, North Dakota</v>
      </c>
      <c r="AA2073" s="50" t="s">
        <v>4244</v>
      </c>
      <c r="AB2073" s="38" t="s">
        <v>54</v>
      </c>
      <c r="AC2073" s="43" t="s">
        <v>5822</v>
      </c>
      <c r="AD2073" s="45"/>
      <c r="AE2073">
        <f t="shared" si="66"/>
        <v>0.80379999999999996</v>
      </c>
    </row>
    <row r="2074" spans="1:31" x14ac:dyDescent="0.35">
      <c r="A2074" s="28" t="s">
        <v>5917</v>
      </c>
      <c r="B2074" s="48" t="s">
        <v>5918</v>
      </c>
      <c r="C2074" s="49">
        <v>99935</v>
      </c>
      <c r="D2074" s="30" t="s">
        <v>195</v>
      </c>
      <c r="E2074" s="50" t="s">
        <v>5919</v>
      </c>
      <c r="F2074" s="55" t="s">
        <v>5822</v>
      </c>
      <c r="G2074" s="33" t="s">
        <v>64</v>
      </c>
      <c r="H2074" s="52">
        <v>0.80379999999999996</v>
      </c>
      <c r="I2074" s="35">
        <f>ROUND((Reference!B$16*List!$H2074)+Reference!B$17,0)</f>
        <v>958</v>
      </c>
      <c r="J2074" s="35">
        <f>ROUND((Reference!C$16*List!$H2074)+Reference!C$17,0)</f>
        <v>1429</v>
      </c>
      <c r="K2074" s="35">
        <f>ROUND((Reference!D$16*List!$H2074)+Reference!D$17,0)</f>
        <v>1712</v>
      </c>
      <c r="L2074" s="35">
        <f>ROUND((Reference!E$16*List!$H2074)+Reference!E$17,0)</f>
        <v>2117</v>
      </c>
      <c r="M2074" s="35">
        <f>ROUND((Reference!F$16*List!$H2074)+Reference!F$17,0)</f>
        <v>2205</v>
      </c>
      <c r="N2074" s="35">
        <f>ROUND((Reference!G$16*List!$H2074)+Reference!G$17,0)</f>
        <v>2496</v>
      </c>
      <c r="O2074" s="35">
        <f>ROUND((Reference!H$16*List!$H2074)+Reference!H$17,0)</f>
        <v>2592</v>
      </c>
      <c r="P2074" s="35">
        <f>ROUND((Reference!I$16*List!$H2074)+Reference!I$17,0)</f>
        <v>2694</v>
      </c>
      <c r="Q2074" s="35">
        <f>ROUND((Reference!J$16*List!$H2074)+Reference!J$17,0)</f>
        <v>3119</v>
      </c>
      <c r="R2074" s="35">
        <f>ROUND((Reference!K$16*List!$H2074)+Reference!K$17,0)</f>
        <v>3218</v>
      </c>
      <c r="S2074" s="35">
        <f>ROUND((Reference!L$16*List!$H2074)+Reference!L$17,0)</f>
        <v>3472</v>
      </c>
      <c r="T2074" s="35">
        <f>ROUND((Reference!M$16*List!$H2074)+Reference!M$17,0)</f>
        <v>4147</v>
      </c>
      <c r="U2074" s="35">
        <f>ROUND((Reference!N$16*List!$H2074)+Reference!N$17,0)</f>
        <v>16731</v>
      </c>
      <c r="V2074" s="36">
        <f>ROUND((Reference!O$16*List!$H2074)+Reference!O$17,0)</f>
        <v>622</v>
      </c>
      <c r="W2074" s="36">
        <f>ROUND((Reference!P$16*List!$H2074)+Reference!P$17,0)</f>
        <v>876</v>
      </c>
      <c r="X2074" s="36">
        <f>ROUND((Reference!Q$16*List!$H2074)+Reference!Q$17,0)</f>
        <v>438</v>
      </c>
      <c r="Y2074" s="37"/>
      <c r="Z2074" s="4" t="str">
        <f t="shared" si="65"/>
        <v>RANSOM, North Dakota</v>
      </c>
      <c r="AA2074" s="50" t="s">
        <v>5919</v>
      </c>
      <c r="AB2074" s="38" t="s">
        <v>54</v>
      </c>
      <c r="AC2074" s="43" t="s">
        <v>5822</v>
      </c>
      <c r="AD2074" s="45"/>
      <c r="AE2074">
        <f t="shared" si="66"/>
        <v>0.80379999999999996</v>
      </c>
    </row>
    <row r="2075" spans="1:31" x14ac:dyDescent="0.35">
      <c r="A2075" s="28" t="s">
        <v>5920</v>
      </c>
      <c r="B2075" s="48" t="s">
        <v>5921</v>
      </c>
      <c r="C2075" s="51">
        <v>99935</v>
      </c>
      <c r="D2075" s="30" t="s">
        <v>195</v>
      </c>
      <c r="E2075" s="38" t="s">
        <v>4253</v>
      </c>
      <c r="F2075" s="55" t="s">
        <v>5822</v>
      </c>
      <c r="G2075" s="33" t="s">
        <v>64</v>
      </c>
      <c r="H2075" s="52">
        <v>0.80379999999999996</v>
      </c>
      <c r="I2075" s="35">
        <f>ROUND((Reference!B$16*List!$H2075)+Reference!B$17,0)</f>
        <v>958</v>
      </c>
      <c r="J2075" s="35">
        <f>ROUND((Reference!C$16*List!$H2075)+Reference!C$17,0)</f>
        <v>1429</v>
      </c>
      <c r="K2075" s="35">
        <f>ROUND((Reference!D$16*List!$H2075)+Reference!D$17,0)</f>
        <v>1712</v>
      </c>
      <c r="L2075" s="35">
        <f>ROUND((Reference!E$16*List!$H2075)+Reference!E$17,0)</f>
        <v>2117</v>
      </c>
      <c r="M2075" s="35">
        <f>ROUND((Reference!F$16*List!$H2075)+Reference!F$17,0)</f>
        <v>2205</v>
      </c>
      <c r="N2075" s="35">
        <f>ROUND((Reference!G$16*List!$H2075)+Reference!G$17,0)</f>
        <v>2496</v>
      </c>
      <c r="O2075" s="35">
        <f>ROUND((Reference!H$16*List!$H2075)+Reference!H$17,0)</f>
        <v>2592</v>
      </c>
      <c r="P2075" s="35">
        <f>ROUND((Reference!I$16*List!$H2075)+Reference!I$17,0)</f>
        <v>2694</v>
      </c>
      <c r="Q2075" s="35">
        <f>ROUND((Reference!J$16*List!$H2075)+Reference!J$17,0)</f>
        <v>3119</v>
      </c>
      <c r="R2075" s="35">
        <f>ROUND((Reference!K$16*List!$H2075)+Reference!K$17,0)</f>
        <v>3218</v>
      </c>
      <c r="S2075" s="35">
        <f>ROUND((Reference!L$16*List!$H2075)+Reference!L$17,0)</f>
        <v>3472</v>
      </c>
      <c r="T2075" s="35">
        <f>ROUND((Reference!M$16*List!$H2075)+Reference!M$17,0)</f>
        <v>4147</v>
      </c>
      <c r="U2075" s="35">
        <f>ROUND((Reference!N$16*List!$H2075)+Reference!N$17,0)</f>
        <v>16731</v>
      </c>
      <c r="V2075" s="36">
        <f>ROUND((Reference!O$16*List!$H2075)+Reference!O$17,0)</f>
        <v>622</v>
      </c>
      <c r="W2075" s="36">
        <f>ROUND((Reference!P$16*List!$H2075)+Reference!P$17,0)</f>
        <v>876</v>
      </c>
      <c r="X2075" s="36">
        <f>ROUND((Reference!Q$16*List!$H2075)+Reference!Q$17,0)</f>
        <v>438</v>
      </c>
      <c r="Y2075" s="37"/>
      <c r="Z2075" s="4" t="str">
        <f t="shared" si="65"/>
        <v>RENVILLE, North Dakota</v>
      </c>
      <c r="AA2075" s="50" t="s">
        <v>4253</v>
      </c>
      <c r="AB2075" s="38" t="s">
        <v>54</v>
      </c>
      <c r="AC2075" s="43" t="s">
        <v>5822</v>
      </c>
      <c r="AD2075" s="45"/>
      <c r="AE2075">
        <f t="shared" si="66"/>
        <v>0.80379999999999996</v>
      </c>
    </row>
    <row r="2076" spans="1:31" x14ac:dyDescent="0.35">
      <c r="A2076" s="28" t="s">
        <v>5922</v>
      </c>
      <c r="B2076" s="48" t="s">
        <v>5923</v>
      </c>
      <c r="C2076" s="49">
        <v>99935</v>
      </c>
      <c r="D2076" s="30" t="s">
        <v>195</v>
      </c>
      <c r="E2076" s="50" t="s">
        <v>2409</v>
      </c>
      <c r="F2076" s="55" t="s">
        <v>5822</v>
      </c>
      <c r="G2076" s="33" t="s">
        <v>64</v>
      </c>
      <c r="H2076" s="52">
        <v>0.80379999999999996</v>
      </c>
      <c r="I2076" s="35">
        <f>ROUND((Reference!B$16*List!$H2076)+Reference!B$17,0)</f>
        <v>958</v>
      </c>
      <c r="J2076" s="35">
        <f>ROUND((Reference!C$16*List!$H2076)+Reference!C$17,0)</f>
        <v>1429</v>
      </c>
      <c r="K2076" s="35">
        <f>ROUND((Reference!D$16*List!$H2076)+Reference!D$17,0)</f>
        <v>1712</v>
      </c>
      <c r="L2076" s="35">
        <f>ROUND((Reference!E$16*List!$H2076)+Reference!E$17,0)</f>
        <v>2117</v>
      </c>
      <c r="M2076" s="35">
        <f>ROUND((Reference!F$16*List!$H2076)+Reference!F$17,0)</f>
        <v>2205</v>
      </c>
      <c r="N2076" s="35">
        <f>ROUND((Reference!G$16*List!$H2076)+Reference!G$17,0)</f>
        <v>2496</v>
      </c>
      <c r="O2076" s="35">
        <f>ROUND((Reference!H$16*List!$H2076)+Reference!H$17,0)</f>
        <v>2592</v>
      </c>
      <c r="P2076" s="35">
        <f>ROUND((Reference!I$16*List!$H2076)+Reference!I$17,0)</f>
        <v>2694</v>
      </c>
      <c r="Q2076" s="35">
        <f>ROUND((Reference!J$16*List!$H2076)+Reference!J$17,0)</f>
        <v>3119</v>
      </c>
      <c r="R2076" s="35">
        <f>ROUND((Reference!K$16*List!$H2076)+Reference!K$17,0)</f>
        <v>3218</v>
      </c>
      <c r="S2076" s="35">
        <f>ROUND((Reference!L$16*List!$H2076)+Reference!L$17,0)</f>
        <v>3472</v>
      </c>
      <c r="T2076" s="35">
        <f>ROUND((Reference!M$16*List!$H2076)+Reference!M$17,0)</f>
        <v>4147</v>
      </c>
      <c r="U2076" s="35">
        <f>ROUND((Reference!N$16*List!$H2076)+Reference!N$17,0)</f>
        <v>16731</v>
      </c>
      <c r="V2076" s="36">
        <f>ROUND((Reference!O$16*List!$H2076)+Reference!O$17,0)</f>
        <v>622</v>
      </c>
      <c r="W2076" s="36">
        <f>ROUND((Reference!P$16*List!$H2076)+Reference!P$17,0)</f>
        <v>876</v>
      </c>
      <c r="X2076" s="36">
        <f>ROUND((Reference!Q$16*List!$H2076)+Reference!Q$17,0)</f>
        <v>438</v>
      </c>
      <c r="Y2076" s="37"/>
      <c r="Z2076" s="4" t="str">
        <f t="shared" si="65"/>
        <v>RICHLAND, North Dakota</v>
      </c>
      <c r="AA2076" s="50" t="s">
        <v>2409</v>
      </c>
      <c r="AB2076" s="38" t="s">
        <v>54</v>
      </c>
      <c r="AC2076" s="43" t="s">
        <v>5822</v>
      </c>
      <c r="AD2076" s="45"/>
      <c r="AE2076">
        <f t="shared" si="66"/>
        <v>0.80379999999999996</v>
      </c>
    </row>
    <row r="2077" spans="1:31" x14ac:dyDescent="0.35">
      <c r="A2077" s="28" t="s">
        <v>5924</v>
      </c>
      <c r="B2077" s="48" t="s">
        <v>5925</v>
      </c>
      <c r="C2077" s="49">
        <v>99935</v>
      </c>
      <c r="D2077" s="30" t="s">
        <v>195</v>
      </c>
      <c r="E2077" s="50" t="s">
        <v>5926</v>
      </c>
      <c r="F2077" s="55" t="s">
        <v>5822</v>
      </c>
      <c r="G2077" s="33" t="s">
        <v>64</v>
      </c>
      <c r="H2077" s="52">
        <v>0.80379999999999996</v>
      </c>
      <c r="I2077" s="35">
        <f>ROUND((Reference!B$16*List!$H2077)+Reference!B$17,0)</f>
        <v>958</v>
      </c>
      <c r="J2077" s="35">
        <f>ROUND((Reference!C$16*List!$H2077)+Reference!C$17,0)</f>
        <v>1429</v>
      </c>
      <c r="K2077" s="35">
        <f>ROUND((Reference!D$16*List!$H2077)+Reference!D$17,0)</f>
        <v>1712</v>
      </c>
      <c r="L2077" s="35">
        <f>ROUND((Reference!E$16*List!$H2077)+Reference!E$17,0)</f>
        <v>2117</v>
      </c>
      <c r="M2077" s="35">
        <f>ROUND((Reference!F$16*List!$H2077)+Reference!F$17,0)</f>
        <v>2205</v>
      </c>
      <c r="N2077" s="35">
        <f>ROUND((Reference!G$16*List!$H2077)+Reference!G$17,0)</f>
        <v>2496</v>
      </c>
      <c r="O2077" s="35">
        <f>ROUND((Reference!H$16*List!$H2077)+Reference!H$17,0)</f>
        <v>2592</v>
      </c>
      <c r="P2077" s="35">
        <f>ROUND((Reference!I$16*List!$H2077)+Reference!I$17,0)</f>
        <v>2694</v>
      </c>
      <c r="Q2077" s="35">
        <f>ROUND((Reference!J$16*List!$H2077)+Reference!J$17,0)</f>
        <v>3119</v>
      </c>
      <c r="R2077" s="35">
        <f>ROUND((Reference!K$16*List!$H2077)+Reference!K$17,0)</f>
        <v>3218</v>
      </c>
      <c r="S2077" s="35">
        <f>ROUND((Reference!L$16*List!$H2077)+Reference!L$17,0)</f>
        <v>3472</v>
      </c>
      <c r="T2077" s="35">
        <f>ROUND((Reference!M$16*List!$H2077)+Reference!M$17,0)</f>
        <v>4147</v>
      </c>
      <c r="U2077" s="35">
        <f>ROUND((Reference!N$16*List!$H2077)+Reference!N$17,0)</f>
        <v>16731</v>
      </c>
      <c r="V2077" s="36">
        <f>ROUND((Reference!O$16*List!$H2077)+Reference!O$17,0)</f>
        <v>622</v>
      </c>
      <c r="W2077" s="36">
        <f>ROUND((Reference!P$16*List!$H2077)+Reference!P$17,0)</f>
        <v>876</v>
      </c>
      <c r="X2077" s="36">
        <f>ROUND((Reference!Q$16*List!$H2077)+Reference!Q$17,0)</f>
        <v>438</v>
      </c>
      <c r="Y2077" s="37"/>
      <c r="Z2077" s="4" t="str">
        <f t="shared" si="65"/>
        <v>ROLETTE, North Dakota</v>
      </c>
      <c r="AA2077" s="50" t="s">
        <v>5926</v>
      </c>
      <c r="AB2077" s="38" t="s">
        <v>54</v>
      </c>
      <c r="AC2077" s="43" t="s">
        <v>5822</v>
      </c>
      <c r="AD2077" s="45"/>
      <c r="AE2077">
        <f t="shared" si="66"/>
        <v>0.80379999999999996</v>
      </c>
    </row>
    <row r="2078" spans="1:31" x14ac:dyDescent="0.35">
      <c r="A2078" s="28" t="s">
        <v>5927</v>
      </c>
      <c r="B2078" s="48" t="s">
        <v>5928</v>
      </c>
      <c r="C2078" s="51">
        <v>99935</v>
      </c>
      <c r="D2078" s="30" t="s">
        <v>195</v>
      </c>
      <c r="E2078" s="38" t="s">
        <v>5929</v>
      </c>
      <c r="F2078" s="55" t="s">
        <v>5822</v>
      </c>
      <c r="G2078" s="33" t="s">
        <v>64</v>
      </c>
      <c r="H2078" s="52">
        <v>0.80379999999999996</v>
      </c>
      <c r="I2078" s="35">
        <f>ROUND((Reference!B$16*List!$H2078)+Reference!B$17,0)</f>
        <v>958</v>
      </c>
      <c r="J2078" s="35">
        <f>ROUND((Reference!C$16*List!$H2078)+Reference!C$17,0)</f>
        <v>1429</v>
      </c>
      <c r="K2078" s="35">
        <f>ROUND((Reference!D$16*List!$H2078)+Reference!D$17,0)</f>
        <v>1712</v>
      </c>
      <c r="L2078" s="35">
        <f>ROUND((Reference!E$16*List!$H2078)+Reference!E$17,0)</f>
        <v>2117</v>
      </c>
      <c r="M2078" s="35">
        <f>ROUND((Reference!F$16*List!$H2078)+Reference!F$17,0)</f>
        <v>2205</v>
      </c>
      <c r="N2078" s="35">
        <f>ROUND((Reference!G$16*List!$H2078)+Reference!G$17,0)</f>
        <v>2496</v>
      </c>
      <c r="O2078" s="35">
        <f>ROUND((Reference!H$16*List!$H2078)+Reference!H$17,0)</f>
        <v>2592</v>
      </c>
      <c r="P2078" s="35">
        <f>ROUND((Reference!I$16*List!$H2078)+Reference!I$17,0)</f>
        <v>2694</v>
      </c>
      <c r="Q2078" s="35">
        <f>ROUND((Reference!J$16*List!$H2078)+Reference!J$17,0)</f>
        <v>3119</v>
      </c>
      <c r="R2078" s="35">
        <f>ROUND((Reference!K$16*List!$H2078)+Reference!K$17,0)</f>
        <v>3218</v>
      </c>
      <c r="S2078" s="35">
        <f>ROUND((Reference!L$16*List!$H2078)+Reference!L$17,0)</f>
        <v>3472</v>
      </c>
      <c r="T2078" s="35">
        <f>ROUND((Reference!M$16*List!$H2078)+Reference!M$17,0)</f>
        <v>4147</v>
      </c>
      <c r="U2078" s="35">
        <f>ROUND((Reference!N$16*List!$H2078)+Reference!N$17,0)</f>
        <v>16731</v>
      </c>
      <c r="V2078" s="36">
        <f>ROUND((Reference!O$16*List!$H2078)+Reference!O$17,0)</f>
        <v>622</v>
      </c>
      <c r="W2078" s="36">
        <f>ROUND((Reference!P$16*List!$H2078)+Reference!P$17,0)</f>
        <v>876</v>
      </c>
      <c r="X2078" s="36">
        <f>ROUND((Reference!Q$16*List!$H2078)+Reference!Q$17,0)</f>
        <v>438</v>
      </c>
      <c r="Y2078" s="37"/>
      <c r="Z2078" s="4" t="str">
        <f t="shared" si="65"/>
        <v>SARGENT, North Dakota</v>
      </c>
      <c r="AA2078" s="50" t="s">
        <v>5929</v>
      </c>
      <c r="AB2078" s="38" t="s">
        <v>54</v>
      </c>
      <c r="AC2078" s="43" t="s">
        <v>5822</v>
      </c>
      <c r="AD2078" s="45"/>
      <c r="AE2078">
        <f t="shared" si="66"/>
        <v>0.80379999999999996</v>
      </c>
    </row>
    <row r="2079" spans="1:31" x14ac:dyDescent="0.35">
      <c r="A2079" s="28" t="s">
        <v>5930</v>
      </c>
      <c r="B2079" s="48" t="s">
        <v>5931</v>
      </c>
      <c r="C2079" s="49">
        <v>99935</v>
      </c>
      <c r="D2079" s="30" t="s">
        <v>195</v>
      </c>
      <c r="E2079" s="50" t="s">
        <v>3174</v>
      </c>
      <c r="F2079" s="55" t="s">
        <v>5822</v>
      </c>
      <c r="G2079" s="33" t="s">
        <v>64</v>
      </c>
      <c r="H2079" s="52">
        <v>0.80379999999999996</v>
      </c>
      <c r="I2079" s="35">
        <f>ROUND((Reference!B$16*List!$H2079)+Reference!B$17,0)</f>
        <v>958</v>
      </c>
      <c r="J2079" s="35">
        <f>ROUND((Reference!C$16*List!$H2079)+Reference!C$17,0)</f>
        <v>1429</v>
      </c>
      <c r="K2079" s="35">
        <f>ROUND((Reference!D$16*List!$H2079)+Reference!D$17,0)</f>
        <v>1712</v>
      </c>
      <c r="L2079" s="35">
        <f>ROUND((Reference!E$16*List!$H2079)+Reference!E$17,0)</f>
        <v>2117</v>
      </c>
      <c r="M2079" s="35">
        <f>ROUND((Reference!F$16*List!$H2079)+Reference!F$17,0)</f>
        <v>2205</v>
      </c>
      <c r="N2079" s="35">
        <f>ROUND((Reference!G$16*List!$H2079)+Reference!G$17,0)</f>
        <v>2496</v>
      </c>
      <c r="O2079" s="35">
        <f>ROUND((Reference!H$16*List!$H2079)+Reference!H$17,0)</f>
        <v>2592</v>
      </c>
      <c r="P2079" s="35">
        <f>ROUND((Reference!I$16*List!$H2079)+Reference!I$17,0)</f>
        <v>2694</v>
      </c>
      <c r="Q2079" s="35">
        <f>ROUND((Reference!J$16*List!$H2079)+Reference!J$17,0)</f>
        <v>3119</v>
      </c>
      <c r="R2079" s="35">
        <f>ROUND((Reference!K$16*List!$H2079)+Reference!K$17,0)</f>
        <v>3218</v>
      </c>
      <c r="S2079" s="35">
        <f>ROUND((Reference!L$16*List!$H2079)+Reference!L$17,0)</f>
        <v>3472</v>
      </c>
      <c r="T2079" s="35">
        <f>ROUND((Reference!M$16*List!$H2079)+Reference!M$17,0)</f>
        <v>4147</v>
      </c>
      <c r="U2079" s="35">
        <f>ROUND((Reference!N$16*List!$H2079)+Reference!N$17,0)</f>
        <v>16731</v>
      </c>
      <c r="V2079" s="36">
        <f>ROUND((Reference!O$16*List!$H2079)+Reference!O$17,0)</f>
        <v>622</v>
      </c>
      <c r="W2079" s="36">
        <f>ROUND((Reference!P$16*List!$H2079)+Reference!P$17,0)</f>
        <v>876</v>
      </c>
      <c r="X2079" s="36">
        <f>ROUND((Reference!Q$16*List!$H2079)+Reference!Q$17,0)</f>
        <v>438</v>
      </c>
      <c r="Y2079" s="37"/>
      <c r="Z2079" s="4" t="str">
        <f t="shared" si="65"/>
        <v>SHERIDAN, North Dakota</v>
      </c>
      <c r="AA2079" s="50" t="s">
        <v>3174</v>
      </c>
      <c r="AB2079" s="38" t="s">
        <v>54</v>
      </c>
      <c r="AC2079" s="43" t="s">
        <v>5822</v>
      </c>
      <c r="AD2079" s="45"/>
      <c r="AE2079">
        <f t="shared" si="66"/>
        <v>0.80379999999999996</v>
      </c>
    </row>
    <row r="2080" spans="1:31" x14ac:dyDescent="0.35">
      <c r="A2080" s="28" t="s">
        <v>5932</v>
      </c>
      <c r="B2080" s="48" t="s">
        <v>5933</v>
      </c>
      <c r="C2080" s="51">
        <v>99935</v>
      </c>
      <c r="D2080" s="30" t="s">
        <v>195</v>
      </c>
      <c r="E2080" s="38" t="s">
        <v>2901</v>
      </c>
      <c r="F2080" s="54" t="s">
        <v>5822</v>
      </c>
      <c r="G2080" s="33" t="s">
        <v>64</v>
      </c>
      <c r="H2080" s="52">
        <v>0.80379999999999996</v>
      </c>
      <c r="I2080" s="35">
        <f>ROUND((Reference!B$16*List!$H2080)+Reference!B$17,0)</f>
        <v>958</v>
      </c>
      <c r="J2080" s="35">
        <f>ROUND((Reference!C$16*List!$H2080)+Reference!C$17,0)</f>
        <v>1429</v>
      </c>
      <c r="K2080" s="35">
        <f>ROUND((Reference!D$16*List!$H2080)+Reference!D$17,0)</f>
        <v>1712</v>
      </c>
      <c r="L2080" s="35">
        <f>ROUND((Reference!E$16*List!$H2080)+Reference!E$17,0)</f>
        <v>2117</v>
      </c>
      <c r="M2080" s="35">
        <f>ROUND((Reference!F$16*List!$H2080)+Reference!F$17,0)</f>
        <v>2205</v>
      </c>
      <c r="N2080" s="35">
        <f>ROUND((Reference!G$16*List!$H2080)+Reference!G$17,0)</f>
        <v>2496</v>
      </c>
      <c r="O2080" s="35">
        <f>ROUND((Reference!H$16*List!$H2080)+Reference!H$17,0)</f>
        <v>2592</v>
      </c>
      <c r="P2080" s="35">
        <f>ROUND((Reference!I$16*List!$H2080)+Reference!I$17,0)</f>
        <v>2694</v>
      </c>
      <c r="Q2080" s="35">
        <f>ROUND((Reference!J$16*List!$H2080)+Reference!J$17,0)</f>
        <v>3119</v>
      </c>
      <c r="R2080" s="35">
        <f>ROUND((Reference!K$16*List!$H2080)+Reference!K$17,0)</f>
        <v>3218</v>
      </c>
      <c r="S2080" s="35">
        <f>ROUND((Reference!L$16*List!$H2080)+Reference!L$17,0)</f>
        <v>3472</v>
      </c>
      <c r="T2080" s="35">
        <f>ROUND((Reference!M$16*List!$H2080)+Reference!M$17,0)</f>
        <v>4147</v>
      </c>
      <c r="U2080" s="35">
        <f>ROUND((Reference!N$16*List!$H2080)+Reference!N$17,0)</f>
        <v>16731</v>
      </c>
      <c r="V2080" s="36">
        <f>ROUND((Reference!O$16*List!$H2080)+Reference!O$17,0)</f>
        <v>622</v>
      </c>
      <c r="W2080" s="36">
        <f>ROUND((Reference!P$16*List!$H2080)+Reference!P$17,0)</f>
        <v>876</v>
      </c>
      <c r="X2080" s="36">
        <f>ROUND((Reference!Q$16*List!$H2080)+Reference!Q$17,0)</f>
        <v>438</v>
      </c>
      <c r="Y2080" s="37"/>
      <c r="Z2080" s="4" t="str">
        <f t="shared" si="65"/>
        <v>SIOUX, North Dakota</v>
      </c>
      <c r="AA2080" s="50" t="s">
        <v>2901</v>
      </c>
      <c r="AB2080" s="38" t="s">
        <v>54</v>
      </c>
      <c r="AC2080" s="43" t="s">
        <v>5822</v>
      </c>
      <c r="AD2080" s="45"/>
      <c r="AE2080">
        <f t="shared" si="66"/>
        <v>0.80379999999999996</v>
      </c>
    </row>
    <row r="2081" spans="1:31" x14ac:dyDescent="0.35">
      <c r="A2081" s="28" t="s">
        <v>5934</v>
      </c>
      <c r="B2081" s="48" t="s">
        <v>5935</v>
      </c>
      <c r="C2081" s="49">
        <v>99935</v>
      </c>
      <c r="D2081" s="30" t="s">
        <v>195</v>
      </c>
      <c r="E2081" s="50" t="s">
        <v>5936</v>
      </c>
      <c r="F2081" s="55" t="s">
        <v>5822</v>
      </c>
      <c r="G2081" s="33" t="s">
        <v>64</v>
      </c>
      <c r="H2081" s="34">
        <v>0.80379999999999996</v>
      </c>
      <c r="I2081" s="35">
        <f>ROUND((Reference!B$16*List!$H2081)+Reference!B$17,0)</f>
        <v>958</v>
      </c>
      <c r="J2081" s="35">
        <f>ROUND((Reference!C$16*List!$H2081)+Reference!C$17,0)</f>
        <v>1429</v>
      </c>
      <c r="K2081" s="35">
        <f>ROUND((Reference!D$16*List!$H2081)+Reference!D$17,0)</f>
        <v>1712</v>
      </c>
      <c r="L2081" s="35">
        <f>ROUND((Reference!E$16*List!$H2081)+Reference!E$17,0)</f>
        <v>2117</v>
      </c>
      <c r="M2081" s="35">
        <f>ROUND((Reference!F$16*List!$H2081)+Reference!F$17,0)</f>
        <v>2205</v>
      </c>
      <c r="N2081" s="35">
        <f>ROUND((Reference!G$16*List!$H2081)+Reference!G$17,0)</f>
        <v>2496</v>
      </c>
      <c r="O2081" s="35">
        <f>ROUND((Reference!H$16*List!$H2081)+Reference!H$17,0)</f>
        <v>2592</v>
      </c>
      <c r="P2081" s="35">
        <f>ROUND((Reference!I$16*List!$H2081)+Reference!I$17,0)</f>
        <v>2694</v>
      </c>
      <c r="Q2081" s="35">
        <f>ROUND((Reference!J$16*List!$H2081)+Reference!J$17,0)</f>
        <v>3119</v>
      </c>
      <c r="R2081" s="35">
        <f>ROUND((Reference!K$16*List!$H2081)+Reference!K$17,0)</f>
        <v>3218</v>
      </c>
      <c r="S2081" s="35">
        <f>ROUND((Reference!L$16*List!$H2081)+Reference!L$17,0)</f>
        <v>3472</v>
      </c>
      <c r="T2081" s="35">
        <f>ROUND((Reference!M$16*List!$H2081)+Reference!M$17,0)</f>
        <v>4147</v>
      </c>
      <c r="U2081" s="35">
        <f>ROUND((Reference!N$16*List!$H2081)+Reference!N$17,0)</f>
        <v>16731</v>
      </c>
      <c r="V2081" s="36">
        <f>ROUND((Reference!O$16*List!$H2081)+Reference!O$17,0)</f>
        <v>622</v>
      </c>
      <c r="W2081" s="36">
        <f>ROUND((Reference!P$16*List!$H2081)+Reference!P$17,0)</f>
        <v>876</v>
      </c>
      <c r="X2081" s="36">
        <f>ROUND((Reference!Q$16*List!$H2081)+Reference!Q$17,0)</f>
        <v>438</v>
      </c>
      <c r="Y2081" s="37"/>
      <c r="Z2081" s="4" t="str">
        <f t="shared" si="65"/>
        <v>SLOPE, North Dakota</v>
      </c>
      <c r="AA2081" s="38" t="s">
        <v>5936</v>
      </c>
      <c r="AB2081" s="38" t="s">
        <v>54</v>
      </c>
      <c r="AC2081" s="32" t="s">
        <v>5822</v>
      </c>
      <c r="AD2081" s="39"/>
      <c r="AE2081">
        <f t="shared" si="66"/>
        <v>0.80379999999999996</v>
      </c>
    </row>
    <row r="2082" spans="1:31" x14ac:dyDescent="0.35">
      <c r="A2082" s="28" t="s">
        <v>5937</v>
      </c>
      <c r="B2082" s="48" t="s">
        <v>5938</v>
      </c>
      <c r="C2082" s="51">
        <v>99935</v>
      </c>
      <c r="D2082" s="30" t="s">
        <v>195</v>
      </c>
      <c r="E2082" s="38" t="s">
        <v>2429</v>
      </c>
      <c r="F2082" s="55" t="s">
        <v>5822</v>
      </c>
      <c r="G2082" s="33" t="s">
        <v>64</v>
      </c>
      <c r="H2082" s="52">
        <v>0.80379999999999996</v>
      </c>
      <c r="I2082" s="35">
        <f>ROUND((Reference!B$16*List!$H2082)+Reference!B$17,0)</f>
        <v>958</v>
      </c>
      <c r="J2082" s="35">
        <f>ROUND((Reference!C$16*List!$H2082)+Reference!C$17,0)</f>
        <v>1429</v>
      </c>
      <c r="K2082" s="35">
        <f>ROUND((Reference!D$16*List!$H2082)+Reference!D$17,0)</f>
        <v>1712</v>
      </c>
      <c r="L2082" s="35">
        <f>ROUND((Reference!E$16*List!$H2082)+Reference!E$17,0)</f>
        <v>2117</v>
      </c>
      <c r="M2082" s="35">
        <f>ROUND((Reference!F$16*List!$H2082)+Reference!F$17,0)</f>
        <v>2205</v>
      </c>
      <c r="N2082" s="35">
        <f>ROUND((Reference!G$16*List!$H2082)+Reference!G$17,0)</f>
        <v>2496</v>
      </c>
      <c r="O2082" s="35">
        <f>ROUND((Reference!H$16*List!$H2082)+Reference!H$17,0)</f>
        <v>2592</v>
      </c>
      <c r="P2082" s="35">
        <f>ROUND((Reference!I$16*List!$H2082)+Reference!I$17,0)</f>
        <v>2694</v>
      </c>
      <c r="Q2082" s="35">
        <f>ROUND((Reference!J$16*List!$H2082)+Reference!J$17,0)</f>
        <v>3119</v>
      </c>
      <c r="R2082" s="35">
        <f>ROUND((Reference!K$16*List!$H2082)+Reference!K$17,0)</f>
        <v>3218</v>
      </c>
      <c r="S2082" s="35">
        <f>ROUND((Reference!L$16*List!$H2082)+Reference!L$17,0)</f>
        <v>3472</v>
      </c>
      <c r="T2082" s="35">
        <f>ROUND((Reference!M$16*List!$H2082)+Reference!M$17,0)</f>
        <v>4147</v>
      </c>
      <c r="U2082" s="35">
        <f>ROUND((Reference!N$16*List!$H2082)+Reference!N$17,0)</f>
        <v>16731</v>
      </c>
      <c r="V2082" s="36">
        <f>ROUND((Reference!O$16*List!$H2082)+Reference!O$17,0)</f>
        <v>622</v>
      </c>
      <c r="W2082" s="36">
        <f>ROUND((Reference!P$16*List!$H2082)+Reference!P$17,0)</f>
        <v>876</v>
      </c>
      <c r="X2082" s="36">
        <f>ROUND((Reference!Q$16*List!$H2082)+Reference!Q$17,0)</f>
        <v>438</v>
      </c>
      <c r="Y2082" s="37"/>
      <c r="Z2082" s="4" t="str">
        <f t="shared" si="65"/>
        <v>STARK, North Dakota</v>
      </c>
      <c r="AA2082" s="50" t="s">
        <v>2429</v>
      </c>
      <c r="AB2082" s="38" t="s">
        <v>54</v>
      </c>
      <c r="AC2082" s="43" t="s">
        <v>5822</v>
      </c>
      <c r="AD2082" s="45"/>
      <c r="AE2082">
        <f t="shared" si="66"/>
        <v>0.80379999999999996</v>
      </c>
    </row>
    <row r="2083" spans="1:31" x14ac:dyDescent="0.35">
      <c r="A2083" s="28" t="s">
        <v>5939</v>
      </c>
      <c r="B2083" s="48" t="s">
        <v>5940</v>
      </c>
      <c r="C2083" s="51">
        <v>99935</v>
      </c>
      <c r="D2083" s="30" t="s">
        <v>195</v>
      </c>
      <c r="E2083" s="38" t="s">
        <v>4278</v>
      </c>
      <c r="F2083" s="55" t="s">
        <v>5822</v>
      </c>
      <c r="G2083" s="33" t="s">
        <v>64</v>
      </c>
      <c r="H2083" s="52">
        <v>0.80379999999999996</v>
      </c>
      <c r="I2083" s="35">
        <f>ROUND((Reference!B$16*List!$H2083)+Reference!B$17,0)</f>
        <v>958</v>
      </c>
      <c r="J2083" s="35">
        <f>ROUND((Reference!C$16*List!$H2083)+Reference!C$17,0)</f>
        <v>1429</v>
      </c>
      <c r="K2083" s="35">
        <f>ROUND((Reference!D$16*List!$H2083)+Reference!D$17,0)</f>
        <v>1712</v>
      </c>
      <c r="L2083" s="35">
        <f>ROUND((Reference!E$16*List!$H2083)+Reference!E$17,0)</f>
        <v>2117</v>
      </c>
      <c r="M2083" s="35">
        <f>ROUND((Reference!F$16*List!$H2083)+Reference!F$17,0)</f>
        <v>2205</v>
      </c>
      <c r="N2083" s="35">
        <f>ROUND((Reference!G$16*List!$H2083)+Reference!G$17,0)</f>
        <v>2496</v>
      </c>
      <c r="O2083" s="35">
        <f>ROUND((Reference!H$16*List!$H2083)+Reference!H$17,0)</f>
        <v>2592</v>
      </c>
      <c r="P2083" s="35">
        <f>ROUND((Reference!I$16*List!$H2083)+Reference!I$17,0)</f>
        <v>2694</v>
      </c>
      <c r="Q2083" s="35">
        <f>ROUND((Reference!J$16*List!$H2083)+Reference!J$17,0)</f>
        <v>3119</v>
      </c>
      <c r="R2083" s="35">
        <f>ROUND((Reference!K$16*List!$H2083)+Reference!K$17,0)</f>
        <v>3218</v>
      </c>
      <c r="S2083" s="35">
        <f>ROUND((Reference!L$16*List!$H2083)+Reference!L$17,0)</f>
        <v>3472</v>
      </c>
      <c r="T2083" s="35">
        <f>ROUND((Reference!M$16*List!$H2083)+Reference!M$17,0)</f>
        <v>4147</v>
      </c>
      <c r="U2083" s="35">
        <f>ROUND((Reference!N$16*List!$H2083)+Reference!N$17,0)</f>
        <v>16731</v>
      </c>
      <c r="V2083" s="36">
        <f>ROUND((Reference!O$16*List!$H2083)+Reference!O$17,0)</f>
        <v>622</v>
      </c>
      <c r="W2083" s="36">
        <f>ROUND((Reference!P$16*List!$H2083)+Reference!P$17,0)</f>
        <v>876</v>
      </c>
      <c r="X2083" s="36">
        <f>ROUND((Reference!Q$16*List!$H2083)+Reference!Q$17,0)</f>
        <v>438</v>
      </c>
      <c r="Y2083" s="37"/>
      <c r="Z2083" s="4" t="str">
        <f t="shared" si="65"/>
        <v>STEELE, North Dakota</v>
      </c>
      <c r="AA2083" s="50" t="s">
        <v>4278</v>
      </c>
      <c r="AB2083" s="38" t="s">
        <v>54</v>
      </c>
      <c r="AC2083" s="43" t="s">
        <v>5822</v>
      </c>
      <c r="AD2083" s="45"/>
      <c r="AE2083">
        <f t="shared" si="66"/>
        <v>0.80379999999999996</v>
      </c>
    </row>
    <row r="2084" spans="1:31" x14ac:dyDescent="0.35">
      <c r="A2084" s="28" t="s">
        <v>5941</v>
      </c>
      <c r="B2084" s="48" t="s">
        <v>5942</v>
      </c>
      <c r="C2084" s="49">
        <v>99935</v>
      </c>
      <c r="D2084" s="30" t="s">
        <v>195</v>
      </c>
      <c r="E2084" s="50" t="s">
        <v>5943</v>
      </c>
      <c r="F2084" s="55" t="s">
        <v>5822</v>
      </c>
      <c r="G2084" s="33" t="s">
        <v>64</v>
      </c>
      <c r="H2084" s="52">
        <v>0.80379999999999996</v>
      </c>
      <c r="I2084" s="35">
        <f>ROUND((Reference!B$16*List!$H2084)+Reference!B$17,0)</f>
        <v>958</v>
      </c>
      <c r="J2084" s="35">
        <f>ROUND((Reference!C$16*List!$H2084)+Reference!C$17,0)</f>
        <v>1429</v>
      </c>
      <c r="K2084" s="35">
        <f>ROUND((Reference!D$16*List!$H2084)+Reference!D$17,0)</f>
        <v>1712</v>
      </c>
      <c r="L2084" s="35">
        <f>ROUND((Reference!E$16*List!$H2084)+Reference!E$17,0)</f>
        <v>2117</v>
      </c>
      <c r="M2084" s="35">
        <f>ROUND((Reference!F$16*List!$H2084)+Reference!F$17,0)</f>
        <v>2205</v>
      </c>
      <c r="N2084" s="35">
        <f>ROUND((Reference!G$16*List!$H2084)+Reference!G$17,0)</f>
        <v>2496</v>
      </c>
      <c r="O2084" s="35">
        <f>ROUND((Reference!H$16*List!$H2084)+Reference!H$17,0)</f>
        <v>2592</v>
      </c>
      <c r="P2084" s="35">
        <f>ROUND((Reference!I$16*List!$H2084)+Reference!I$17,0)</f>
        <v>2694</v>
      </c>
      <c r="Q2084" s="35">
        <f>ROUND((Reference!J$16*List!$H2084)+Reference!J$17,0)</f>
        <v>3119</v>
      </c>
      <c r="R2084" s="35">
        <f>ROUND((Reference!K$16*List!$H2084)+Reference!K$17,0)</f>
        <v>3218</v>
      </c>
      <c r="S2084" s="35">
        <f>ROUND((Reference!L$16*List!$H2084)+Reference!L$17,0)</f>
        <v>3472</v>
      </c>
      <c r="T2084" s="35">
        <f>ROUND((Reference!M$16*List!$H2084)+Reference!M$17,0)</f>
        <v>4147</v>
      </c>
      <c r="U2084" s="35">
        <f>ROUND((Reference!N$16*List!$H2084)+Reference!N$17,0)</f>
        <v>16731</v>
      </c>
      <c r="V2084" s="36">
        <f>ROUND((Reference!O$16*List!$H2084)+Reference!O$17,0)</f>
        <v>622</v>
      </c>
      <c r="W2084" s="36">
        <f>ROUND((Reference!P$16*List!$H2084)+Reference!P$17,0)</f>
        <v>876</v>
      </c>
      <c r="X2084" s="36">
        <f>ROUND((Reference!Q$16*List!$H2084)+Reference!Q$17,0)</f>
        <v>438</v>
      </c>
      <c r="Y2084" s="37"/>
      <c r="Z2084" s="4" t="str">
        <f t="shared" si="65"/>
        <v>STUTSMAN, North Dakota</v>
      </c>
      <c r="AA2084" s="50" t="s">
        <v>5943</v>
      </c>
      <c r="AB2084" s="38" t="s">
        <v>54</v>
      </c>
      <c r="AC2084" s="43" t="s">
        <v>5822</v>
      </c>
      <c r="AD2084" s="45"/>
      <c r="AE2084">
        <f t="shared" si="66"/>
        <v>0.80379999999999996</v>
      </c>
    </row>
    <row r="2085" spans="1:31" x14ac:dyDescent="0.35">
      <c r="A2085" s="28" t="s">
        <v>5944</v>
      </c>
      <c r="B2085" s="48" t="s">
        <v>5945</v>
      </c>
      <c r="C2085" s="51">
        <v>99935</v>
      </c>
      <c r="D2085" s="30" t="s">
        <v>195</v>
      </c>
      <c r="E2085" s="38" t="s">
        <v>5946</v>
      </c>
      <c r="F2085" s="55" t="s">
        <v>5822</v>
      </c>
      <c r="G2085" s="33" t="s">
        <v>64</v>
      </c>
      <c r="H2085" s="52">
        <v>0.80379999999999996</v>
      </c>
      <c r="I2085" s="35">
        <f>ROUND((Reference!B$16*List!$H2085)+Reference!B$17,0)</f>
        <v>958</v>
      </c>
      <c r="J2085" s="35">
        <f>ROUND((Reference!C$16*List!$H2085)+Reference!C$17,0)</f>
        <v>1429</v>
      </c>
      <c r="K2085" s="35">
        <f>ROUND((Reference!D$16*List!$H2085)+Reference!D$17,0)</f>
        <v>1712</v>
      </c>
      <c r="L2085" s="35">
        <f>ROUND((Reference!E$16*List!$H2085)+Reference!E$17,0)</f>
        <v>2117</v>
      </c>
      <c r="M2085" s="35">
        <f>ROUND((Reference!F$16*List!$H2085)+Reference!F$17,0)</f>
        <v>2205</v>
      </c>
      <c r="N2085" s="35">
        <f>ROUND((Reference!G$16*List!$H2085)+Reference!G$17,0)</f>
        <v>2496</v>
      </c>
      <c r="O2085" s="35">
        <f>ROUND((Reference!H$16*List!$H2085)+Reference!H$17,0)</f>
        <v>2592</v>
      </c>
      <c r="P2085" s="35">
        <f>ROUND((Reference!I$16*List!$H2085)+Reference!I$17,0)</f>
        <v>2694</v>
      </c>
      <c r="Q2085" s="35">
        <f>ROUND((Reference!J$16*List!$H2085)+Reference!J$17,0)</f>
        <v>3119</v>
      </c>
      <c r="R2085" s="35">
        <f>ROUND((Reference!K$16*List!$H2085)+Reference!K$17,0)</f>
        <v>3218</v>
      </c>
      <c r="S2085" s="35">
        <f>ROUND((Reference!L$16*List!$H2085)+Reference!L$17,0)</f>
        <v>3472</v>
      </c>
      <c r="T2085" s="35">
        <f>ROUND((Reference!M$16*List!$H2085)+Reference!M$17,0)</f>
        <v>4147</v>
      </c>
      <c r="U2085" s="35">
        <f>ROUND((Reference!N$16*List!$H2085)+Reference!N$17,0)</f>
        <v>16731</v>
      </c>
      <c r="V2085" s="36">
        <f>ROUND((Reference!O$16*List!$H2085)+Reference!O$17,0)</f>
        <v>622</v>
      </c>
      <c r="W2085" s="36">
        <f>ROUND((Reference!P$16*List!$H2085)+Reference!P$17,0)</f>
        <v>876</v>
      </c>
      <c r="X2085" s="36">
        <f>ROUND((Reference!Q$16*List!$H2085)+Reference!Q$17,0)</f>
        <v>438</v>
      </c>
      <c r="Y2085" s="37"/>
      <c r="Z2085" s="4" t="str">
        <f t="shared" si="65"/>
        <v>TOWNER, North Dakota</v>
      </c>
      <c r="AA2085" s="50" t="s">
        <v>5946</v>
      </c>
      <c r="AB2085" s="38" t="s">
        <v>54</v>
      </c>
      <c r="AC2085" s="43" t="s">
        <v>5822</v>
      </c>
      <c r="AD2085" s="45"/>
      <c r="AE2085">
        <f t="shared" si="66"/>
        <v>0.80379999999999996</v>
      </c>
    </row>
    <row r="2086" spans="1:31" x14ac:dyDescent="0.35">
      <c r="A2086" s="28" t="s">
        <v>5947</v>
      </c>
      <c r="B2086" s="48" t="s">
        <v>5948</v>
      </c>
      <c r="C2086" s="51">
        <v>99935</v>
      </c>
      <c r="D2086" s="30" t="s">
        <v>195</v>
      </c>
      <c r="E2086" s="38" t="s">
        <v>5949</v>
      </c>
      <c r="F2086" s="55" t="s">
        <v>5822</v>
      </c>
      <c r="G2086" s="33" t="s">
        <v>64</v>
      </c>
      <c r="H2086" s="34">
        <v>0.80379999999999996</v>
      </c>
      <c r="I2086" s="35">
        <f>ROUND((Reference!B$16*List!$H2086)+Reference!B$17,0)</f>
        <v>958</v>
      </c>
      <c r="J2086" s="35">
        <f>ROUND((Reference!C$16*List!$H2086)+Reference!C$17,0)</f>
        <v>1429</v>
      </c>
      <c r="K2086" s="35">
        <f>ROUND((Reference!D$16*List!$H2086)+Reference!D$17,0)</f>
        <v>1712</v>
      </c>
      <c r="L2086" s="35">
        <f>ROUND((Reference!E$16*List!$H2086)+Reference!E$17,0)</f>
        <v>2117</v>
      </c>
      <c r="M2086" s="35">
        <f>ROUND((Reference!F$16*List!$H2086)+Reference!F$17,0)</f>
        <v>2205</v>
      </c>
      <c r="N2086" s="35">
        <f>ROUND((Reference!G$16*List!$H2086)+Reference!G$17,0)</f>
        <v>2496</v>
      </c>
      <c r="O2086" s="35">
        <f>ROUND((Reference!H$16*List!$H2086)+Reference!H$17,0)</f>
        <v>2592</v>
      </c>
      <c r="P2086" s="35">
        <f>ROUND((Reference!I$16*List!$H2086)+Reference!I$17,0)</f>
        <v>2694</v>
      </c>
      <c r="Q2086" s="35">
        <f>ROUND((Reference!J$16*List!$H2086)+Reference!J$17,0)</f>
        <v>3119</v>
      </c>
      <c r="R2086" s="35">
        <f>ROUND((Reference!K$16*List!$H2086)+Reference!K$17,0)</f>
        <v>3218</v>
      </c>
      <c r="S2086" s="35">
        <f>ROUND((Reference!L$16*List!$H2086)+Reference!L$17,0)</f>
        <v>3472</v>
      </c>
      <c r="T2086" s="35">
        <f>ROUND((Reference!M$16*List!$H2086)+Reference!M$17,0)</f>
        <v>4147</v>
      </c>
      <c r="U2086" s="35">
        <f>ROUND((Reference!N$16*List!$H2086)+Reference!N$17,0)</f>
        <v>16731</v>
      </c>
      <c r="V2086" s="36">
        <f>ROUND((Reference!O$16*List!$H2086)+Reference!O$17,0)</f>
        <v>622</v>
      </c>
      <c r="W2086" s="36">
        <f>ROUND((Reference!P$16*List!$H2086)+Reference!P$17,0)</f>
        <v>876</v>
      </c>
      <c r="X2086" s="36">
        <f>ROUND((Reference!Q$16*List!$H2086)+Reference!Q$17,0)</f>
        <v>438</v>
      </c>
      <c r="Y2086" s="37"/>
      <c r="Z2086" s="4" t="str">
        <f t="shared" si="65"/>
        <v>TRAILL, North Dakota</v>
      </c>
      <c r="AA2086" s="38" t="s">
        <v>5949</v>
      </c>
      <c r="AB2086" s="38" t="s">
        <v>54</v>
      </c>
      <c r="AC2086" s="32" t="s">
        <v>5822</v>
      </c>
      <c r="AD2086" s="39"/>
      <c r="AE2086">
        <f t="shared" si="66"/>
        <v>0.80379999999999996</v>
      </c>
    </row>
    <row r="2087" spans="1:31" x14ac:dyDescent="0.35">
      <c r="A2087" s="28" t="s">
        <v>5950</v>
      </c>
      <c r="B2087" s="48" t="s">
        <v>5951</v>
      </c>
      <c r="C2087" s="49">
        <v>99935</v>
      </c>
      <c r="D2087" s="30" t="s">
        <v>195</v>
      </c>
      <c r="E2087" s="50" t="s">
        <v>5952</v>
      </c>
      <c r="F2087" s="55" t="s">
        <v>5822</v>
      </c>
      <c r="G2087" s="33" t="s">
        <v>64</v>
      </c>
      <c r="H2087" s="34">
        <v>0.80379999999999996</v>
      </c>
      <c r="I2087" s="35">
        <f>ROUND((Reference!B$16*List!$H2087)+Reference!B$17,0)</f>
        <v>958</v>
      </c>
      <c r="J2087" s="35">
        <f>ROUND((Reference!C$16*List!$H2087)+Reference!C$17,0)</f>
        <v>1429</v>
      </c>
      <c r="K2087" s="35">
        <f>ROUND((Reference!D$16*List!$H2087)+Reference!D$17,0)</f>
        <v>1712</v>
      </c>
      <c r="L2087" s="35">
        <f>ROUND((Reference!E$16*List!$H2087)+Reference!E$17,0)</f>
        <v>2117</v>
      </c>
      <c r="M2087" s="35">
        <f>ROUND((Reference!F$16*List!$H2087)+Reference!F$17,0)</f>
        <v>2205</v>
      </c>
      <c r="N2087" s="35">
        <f>ROUND((Reference!G$16*List!$H2087)+Reference!G$17,0)</f>
        <v>2496</v>
      </c>
      <c r="O2087" s="35">
        <f>ROUND((Reference!H$16*List!$H2087)+Reference!H$17,0)</f>
        <v>2592</v>
      </c>
      <c r="P2087" s="35">
        <f>ROUND((Reference!I$16*List!$H2087)+Reference!I$17,0)</f>
        <v>2694</v>
      </c>
      <c r="Q2087" s="35">
        <f>ROUND((Reference!J$16*List!$H2087)+Reference!J$17,0)</f>
        <v>3119</v>
      </c>
      <c r="R2087" s="35">
        <f>ROUND((Reference!K$16*List!$H2087)+Reference!K$17,0)</f>
        <v>3218</v>
      </c>
      <c r="S2087" s="35">
        <f>ROUND((Reference!L$16*List!$H2087)+Reference!L$17,0)</f>
        <v>3472</v>
      </c>
      <c r="T2087" s="35">
        <f>ROUND((Reference!M$16*List!$H2087)+Reference!M$17,0)</f>
        <v>4147</v>
      </c>
      <c r="U2087" s="35">
        <f>ROUND((Reference!N$16*List!$H2087)+Reference!N$17,0)</f>
        <v>16731</v>
      </c>
      <c r="V2087" s="36">
        <f>ROUND((Reference!O$16*List!$H2087)+Reference!O$17,0)</f>
        <v>622</v>
      </c>
      <c r="W2087" s="36">
        <f>ROUND((Reference!P$16*List!$H2087)+Reference!P$17,0)</f>
        <v>876</v>
      </c>
      <c r="X2087" s="36">
        <f>ROUND((Reference!Q$16*List!$H2087)+Reference!Q$17,0)</f>
        <v>438</v>
      </c>
      <c r="Y2087" s="37"/>
      <c r="Z2087" s="4" t="str">
        <f t="shared" si="65"/>
        <v>WALSH, North Dakota</v>
      </c>
      <c r="AA2087" s="38" t="s">
        <v>5952</v>
      </c>
      <c r="AB2087" s="38" t="s">
        <v>54</v>
      </c>
      <c r="AC2087" s="32" t="s">
        <v>5822</v>
      </c>
      <c r="AD2087" s="39"/>
      <c r="AE2087">
        <f t="shared" si="66"/>
        <v>0.80379999999999996</v>
      </c>
    </row>
    <row r="2088" spans="1:31" x14ac:dyDescent="0.35">
      <c r="A2088" s="28" t="s">
        <v>5953</v>
      </c>
      <c r="B2088" s="48" t="s">
        <v>5954</v>
      </c>
      <c r="C2088" s="51">
        <v>99935</v>
      </c>
      <c r="D2088" s="30" t="s">
        <v>195</v>
      </c>
      <c r="E2088" s="38" t="s">
        <v>5955</v>
      </c>
      <c r="F2088" s="55" t="s">
        <v>5822</v>
      </c>
      <c r="G2088" s="33" t="s">
        <v>64</v>
      </c>
      <c r="H2088" s="34">
        <v>0.80379999999999996</v>
      </c>
      <c r="I2088" s="35">
        <f>ROUND((Reference!B$16*List!$H2088)+Reference!B$17,0)</f>
        <v>958</v>
      </c>
      <c r="J2088" s="35">
        <f>ROUND((Reference!C$16*List!$H2088)+Reference!C$17,0)</f>
        <v>1429</v>
      </c>
      <c r="K2088" s="35">
        <f>ROUND((Reference!D$16*List!$H2088)+Reference!D$17,0)</f>
        <v>1712</v>
      </c>
      <c r="L2088" s="35">
        <f>ROUND((Reference!E$16*List!$H2088)+Reference!E$17,0)</f>
        <v>2117</v>
      </c>
      <c r="M2088" s="35">
        <f>ROUND((Reference!F$16*List!$H2088)+Reference!F$17,0)</f>
        <v>2205</v>
      </c>
      <c r="N2088" s="35">
        <f>ROUND((Reference!G$16*List!$H2088)+Reference!G$17,0)</f>
        <v>2496</v>
      </c>
      <c r="O2088" s="35">
        <f>ROUND((Reference!H$16*List!$H2088)+Reference!H$17,0)</f>
        <v>2592</v>
      </c>
      <c r="P2088" s="35">
        <f>ROUND((Reference!I$16*List!$H2088)+Reference!I$17,0)</f>
        <v>2694</v>
      </c>
      <c r="Q2088" s="35">
        <f>ROUND((Reference!J$16*List!$H2088)+Reference!J$17,0)</f>
        <v>3119</v>
      </c>
      <c r="R2088" s="35">
        <f>ROUND((Reference!K$16*List!$H2088)+Reference!K$17,0)</f>
        <v>3218</v>
      </c>
      <c r="S2088" s="35">
        <f>ROUND((Reference!L$16*List!$H2088)+Reference!L$17,0)</f>
        <v>3472</v>
      </c>
      <c r="T2088" s="35">
        <f>ROUND((Reference!M$16*List!$H2088)+Reference!M$17,0)</f>
        <v>4147</v>
      </c>
      <c r="U2088" s="35">
        <f>ROUND((Reference!N$16*List!$H2088)+Reference!N$17,0)</f>
        <v>16731</v>
      </c>
      <c r="V2088" s="36">
        <f>ROUND((Reference!O$16*List!$H2088)+Reference!O$17,0)</f>
        <v>622</v>
      </c>
      <c r="W2088" s="36">
        <f>ROUND((Reference!P$16*List!$H2088)+Reference!P$17,0)</f>
        <v>876</v>
      </c>
      <c r="X2088" s="36">
        <f>ROUND((Reference!Q$16*List!$H2088)+Reference!Q$17,0)</f>
        <v>438</v>
      </c>
      <c r="Y2088" s="37"/>
      <c r="Z2088" s="4" t="str">
        <f t="shared" si="65"/>
        <v>WARD, North Dakota</v>
      </c>
      <c r="AA2088" s="38" t="s">
        <v>5955</v>
      </c>
      <c r="AB2088" s="38" t="s">
        <v>54</v>
      </c>
      <c r="AC2088" s="32" t="s">
        <v>5822</v>
      </c>
      <c r="AD2088" s="39"/>
      <c r="AE2088">
        <f t="shared" si="66"/>
        <v>0.80379999999999996</v>
      </c>
    </row>
    <row r="2089" spans="1:31" x14ac:dyDescent="0.35">
      <c r="A2089" s="28" t="s">
        <v>5956</v>
      </c>
      <c r="B2089" s="48" t="s">
        <v>5957</v>
      </c>
      <c r="C2089" s="49">
        <v>99935</v>
      </c>
      <c r="D2089" s="30" t="s">
        <v>195</v>
      </c>
      <c r="E2089" s="50" t="s">
        <v>2687</v>
      </c>
      <c r="F2089" s="55" t="s">
        <v>5822</v>
      </c>
      <c r="G2089" s="33" t="s">
        <v>64</v>
      </c>
      <c r="H2089" s="34">
        <v>0.80379999999999996</v>
      </c>
      <c r="I2089" s="35">
        <f>ROUND((Reference!B$16*List!$H2089)+Reference!B$17,0)</f>
        <v>958</v>
      </c>
      <c r="J2089" s="35">
        <f>ROUND((Reference!C$16*List!$H2089)+Reference!C$17,0)</f>
        <v>1429</v>
      </c>
      <c r="K2089" s="35">
        <f>ROUND((Reference!D$16*List!$H2089)+Reference!D$17,0)</f>
        <v>1712</v>
      </c>
      <c r="L2089" s="35">
        <f>ROUND((Reference!E$16*List!$H2089)+Reference!E$17,0)</f>
        <v>2117</v>
      </c>
      <c r="M2089" s="35">
        <f>ROUND((Reference!F$16*List!$H2089)+Reference!F$17,0)</f>
        <v>2205</v>
      </c>
      <c r="N2089" s="35">
        <f>ROUND((Reference!G$16*List!$H2089)+Reference!G$17,0)</f>
        <v>2496</v>
      </c>
      <c r="O2089" s="35">
        <f>ROUND((Reference!H$16*List!$H2089)+Reference!H$17,0)</f>
        <v>2592</v>
      </c>
      <c r="P2089" s="35">
        <f>ROUND((Reference!I$16*List!$H2089)+Reference!I$17,0)</f>
        <v>2694</v>
      </c>
      <c r="Q2089" s="35">
        <f>ROUND((Reference!J$16*List!$H2089)+Reference!J$17,0)</f>
        <v>3119</v>
      </c>
      <c r="R2089" s="35">
        <f>ROUND((Reference!K$16*List!$H2089)+Reference!K$17,0)</f>
        <v>3218</v>
      </c>
      <c r="S2089" s="35">
        <f>ROUND((Reference!L$16*List!$H2089)+Reference!L$17,0)</f>
        <v>3472</v>
      </c>
      <c r="T2089" s="35">
        <f>ROUND((Reference!M$16*List!$H2089)+Reference!M$17,0)</f>
        <v>4147</v>
      </c>
      <c r="U2089" s="35">
        <f>ROUND((Reference!N$16*List!$H2089)+Reference!N$17,0)</f>
        <v>16731</v>
      </c>
      <c r="V2089" s="36">
        <f>ROUND((Reference!O$16*List!$H2089)+Reference!O$17,0)</f>
        <v>622</v>
      </c>
      <c r="W2089" s="36">
        <f>ROUND((Reference!P$16*List!$H2089)+Reference!P$17,0)</f>
        <v>876</v>
      </c>
      <c r="X2089" s="36">
        <f>ROUND((Reference!Q$16*List!$H2089)+Reference!Q$17,0)</f>
        <v>438</v>
      </c>
      <c r="Y2089" s="37"/>
      <c r="Z2089" s="4" t="str">
        <f t="shared" si="65"/>
        <v>WELLS, North Dakota</v>
      </c>
      <c r="AA2089" s="38" t="s">
        <v>2687</v>
      </c>
      <c r="AB2089" s="38" t="s">
        <v>54</v>
      </c>
      <c r="AC2089" s="32" t="s">
        <v>5822</v>
      </c>
      <c r="AD2089" s="39"/>
      <c r="AE2089">
        <f t="shared" si="66"/>
        <v>0.80379999999999996</v>
      </c>
    </row>
    <row r="2090" spans="1:31" x14ac:dyDescent="0.35">
      <c r="A2090" s="28" t="s">
        <v>5958</v>
      </c>
      <c r="B2090" s="48" t="s">
        <v>5959</v>
      </c>
      <c r="C2090" s="49">
        <v>99935</v>
      </c>
      <c r="D2090" s="30" t="s">
        <v>195</v>
      </c>
      <c r="E2090" s="50" t="s">
        <v>5960</v>
      </c>
      <c r="F2090" s="55" t="s">
        <v>5822</v>
      </c>
      <c r="G2090" s="33" t="s">
        <v>64</v>
      </c>
      <c r="H2090" s="52">
        <v>0.80379999999999996</v>
      </c>
      <c r="I2090" s="35">
        <f>ROUND((Reference!B$16*List!$H2090)+Reference!B$17,0)</f>
        <v>958</v>
      </c>
      <c r="J2090" s="35">
        <f>ROUND((Reference!C$16*List!$H2090)+Reference!C$17,0)</f>
        <v>1429</v>
      </c>
      <c r="K2090" s="35">
        <f>ROUND((Reference!D$16*List!$H2090)+Reference!D$17,0)</f>
        <v>1712</v>
      </c>
      <c r="L2090" s="35">
        <f>ROUND((Reference!E$16*List!$H2090)+Reference!E$17,0)</f>
        <v>2117</v>
      </c>
      <c r="M2090" s="35">
        <f>ROUND((Reference!F$16*List!$H2090)+Reference!F$17,0)</f>
        <v>2205</v>
      </c>
      <c r="N2090" s="35">
        <f>ROUND((Reference!G$16*List!$H2090)+Reference!G$17,0)</f>
        <v>2496</v>
      </c>
      <c r="O2090" s="35">
        <f>ROUND((Reference!H$16*List!$H2090)+Reference!H$17,0)</f>
        <v>2592</v>
      </c>
      <c r="P2090" s="35">
        <f>ROUND((Reference!I$16*List!$H2090)+Reference!I$17,0)</f>
        <v>2694</v>
      </c>
      <c r="Q2090" s="35">
        <f>ROUND((Reference!J$16*List!$H2090)+Reference!J$17,0)</f>
        <v>3119</v>
      </c>
      <c r="R2090" s="35">
        <f>ROUND((Reference!K$16*List!$H2090)+Reference!K$17,0)</f>
        <v>3218</v>
      </c>
      <c r="S2090" s="35">
        <f>ROUND((Reference!L$16*List!$H2090)+Reference!L$17,0)</f>
        <v>3472</v>
      </c>
      <c r="T2090" s="35">
        <f>ROUND((Reference!M$16*List!$H2090)+Reference!M$17,0)</f>
        <v>4147</v>
      </c>
      <c r="U2090" s="35">
        <f>ROUND((Reference!N$16*List!$H2090)+Reference!N$17,0)</f>
        <v>16731</v>
      </c>
      <c r="V2090" s="36">
        <f>ROUND((Reference!O$16*List!$H2090)+Reference!O$17,0)</f>
        <v>622</v>
      </c>
      <c r="W2090" s="36">
        <f>ROUND((Reference!P$16*List!$H2090)+Reference!P$17,0)</f>
        <v>876</v>
      </c>
      <c r="X2090" s="36">
        <f>ROUND((Reference!Q$16*List!$H2090)+Reference!Q$17,0)</f>
        <v>438</v>
      </c>
      <c r="Y2090" s="37"/>
      <c r="Z2090" s="4" t="str">
        <f t="shared" si="65"/>
        <v>WILLIAMS, North Dakota</v>
      </c>
      <c r="AA2090" s="50" t="s">
        <v>5960</v>
      </c>
      <c r="AB2090" s="38" t="s">
        <v>54</v>
      </c>
      <c r="AC2090" s="43" t="s">
        <v>5822</v>
      </c>
      <c r="AD2090" s="45"/>
      <c r="AE2090">
        <f t="shared" si="66"/>
        <v>0.80379999999999996</v>
      </c>
    </row>
    <row r="2091" spans="1:31" x14ac:dyDescent="0.35">
      <c r="A2091" s="28" t="s">
        <v>5961</v>
      </c>
      <c r="B2091" s="48" t="s">
        <v>5962</v>
      </c>
      <c r="C2091" s="49">
        <v>99935</v>
      </c>
      <c r="D2091" s="30" t="s">
        <v>195</v>
      </c>
      <c r="E2091" s="50" t="s">
        <v>334</v>
      </c>
      <c r="F2091" s="55" t="s">
        <v>5822</v>
      </c>
      <c r="G2091" s="33" t="s">
        <v>64</v>
      </c>
      <c r="H2091" s="34">
        <v>0.80379999999999996</v>
      </c>
      <c r="I2091" s="35">
        <f>ROUND((Reference!B$16*List!$H2091)+Reference!B$17,0)</f>
        <v>958</v>
      </c>
      <c r="J2091" s="35">
        <f>ROUND((Reference!C$16*List!$H2091)+Reference!C$17,0)</f>
        <v>1429</v>
      </c>
      <c r="K2091" s="35">
        <f>ROUND((Reference!D$16*List!$H2091)+Reference!D$17,0)</f>
        <v>1712</v>
      </c>
      <c r="L2091" s="35">
        <f>ROUND((Reference!E$16*List!$H2091)+Reference!E$17,0)</f>
        <v>2117</v>
      </c>
      <c r="M2091" s="35">
        <f>ROUND((Reference!F$16*List!$H2091)+Reference!F$17,0)</f>
        <v>2205</v>
      </c>
      <c r="N2091" s="35">
        <f>ROUND((Reference!G$16*List!$H2091)+Reference!G$17,0)</f>
        <v>2496</v>
      </c>
      <c r="O2091" s="35">
        <f>ROUND((Reference!H$16*List!$H2091)+Reference!H$17,0)</f>
        <v>2592</v>
      </c>
      <c r="P2091" s="35">
        <f>ROUND((Reference!I$16*List!$H2091)+Reference!I$17,0)</f>
        <v>2694</v>
      </c>
      <c r="Q2091" s="35">
        <f>ROUND((Reference!J$16*List!$H2091)+Reference!J$17,0)</f>
        <v>3119</v>
      </c>
      <c r="R2091" s="35">
        <f>ROUND((Reference!K$16*List!$H2091)+Reference!K$17,0)</f>
        <v>3218</v>
      </c>
      <c r="S2091" s="35">
        <f>ROUND((Reference!L$16*List!$H2091)+Reference!L$17,0)</f>
        <v>3472</v>
      </c>
      <c r="T2091" s="35">
        <f>ROUND((Reference!M$16*List!$H2091)+Reference!M$17,0)</f>
        <v>4147</v>
      </c>
      <c r="U2091" s="35">
        <f>ROUND((Reference!N$16*List!$H2091)+Reference!N$17,0)</f>
        <v>16731</v>
      </c>
      <c r="V2091" s="36">
        <f>ROUND((Reference!O$16*List!$H2091)+Reference!O$17,0)</f>
        <v>622</v>
      </c>
      <c r="W2091" s="36">
        <f>ROUND((Reference!P$16*List!$H2091)+Reference!P$17,0)</f>
        <v>876</v>
      </c>
      <c r="X2091" s="36">
        <f>ROUND((Reference!Q$16*List!$H2091)+Reference!Q$17,0)</f>
        <v>438</v>
      </c>
      <c r="Y2091" s="37"/>
      <c r="Z2091" s="4" t="str">
        <f t="shared" si="65"/>
        <v>STATEWIDE, North Dakota</v>
      </c>
      <c r="AA2091" s="38" t="s">
        <v>334</v>
      </c>
      <c r="AB2091" s="38" t="s">
        <v>54</v>
      </c>
      <c r="AC2091" s="32" t="s">
        <v>5822</v>
      </c>
      <c r="AD2091" s="39"/>
      <c r="AE2091">
        <f t="shared" si="66"/>
        <v>0.80379999999999996</v>
      </c>
    </row>
    <row r="2092" spans="1:31" x14ac:dyDescent="0.35">
      <c r="A2092" s="28" t="s">
        <v>5963</v>
      </c>
      <c r="B2092" s="48" t="s">
        <v>5964</v>
      </c>
      <c r="C2092" s="49">
        <v>99936</v>
      </c>
      <c r="D2092" s="30" t="s">
        <v>199</v>
      </c>
      <c r="E2092" s="50" t="s">
        <v>1037</v>
      </c>
      <c r="F2092" s="55" t="s">
        <v>5965</v>
      </c>
      <c r="G2092" s="33" t="s">
        <v>64</v>
      </c>
      <c r="H2092" s="34">
        <v>0.80780000000000007</v>
      </c>
      <c r="I2092" s="35">
        <f>ROUND((Reference!B$16*List!$H2092)+Reference!B$17,0)</f>
        <v>962</v>
      </c>
      <c r="J2092" s="35">
        <f>ROUND((Reference!C$16*List!$H2092)+Reference!C$17,0)</f>
        <v>1434</v>
      </c>
      <c r="K2092" s="35">
        <f>ROUND((Reference!D$16*List!$H2092)+Reference!D$17,0)</f>
        <v>1718</v>
      </c>
      <c r="L2092" s="35">
        <f>ROUND((Reference!E$16*List!$H2092)+Reference!E$17,0)</f>
        <v>2124</v>
      </c>
      <c r="M2092" s="35">
        <f>ROUND((Reference!F$16*List!$H2092)+Reference!F$17,0)</f>
        <v>2213</v>
      </c>
      <c r="N2092" s="35">
        <f>ROUND((Reference!G$16*List!$H2092)+Reference!G$17,0)</f>
        <v>2505</v>
      </c>
      <c r="O2092" s="35">
        <f>ROUND((Reference!H$16*List!$H2092)+Reference!H$17,0)</f>
        <v>2601</v>
      </c>
      <c r="P2092" s="35">
        <f>ROUND((Reference!I$16*List!$H2092)+Reference!I$17,0)</f>
        <v>2703</v>
      </c>
      <c r="Q2092" s="35">
        <f>ROUND((Reference!J$16*List!$H2092)+Reference!J$17,0)</f>
        <v>3130</v>
      </c>
      <c r="R2092" s="35">
        <f>ROUND((Reference!K$16*List!$H2092)+Reference!K$17,0)</f>
        <v>3229</v>
      </c>
      <c r="S2092" s="35">
        <f>ROUND((Reference!L$16*List!$H2092)+Reference!L$17,0)</f>
        <v>3484</v>
      </c>
      <c r="T2092" s="35">
        <f>ROUND((Reference!M$16*List!$H2092)+Reference!M$17,0)</f>
        <v>4162</v>
      </c>
      <c r="U2092" s="35">
        <f>ROUND((Reference!N$16*List!$H2092)+Reference!N$17,0)</f>
        <v>16791</v>
      </c>
      <c r="V2092" s="36">
        <f>ROUND((Reference!O$16*List!$H2092)+Reference!O$17,0)</f>
        <v>624</v>
      </c>
      <c r="W2092" s="36">
        <f>ROUND((Reference!P$16*List!$H2092)+Reference!P$17,0)</f>
        <v>880</v>
      </c>
      <c r="X2092" s="36">
        <f>ROUND((Reference!Q$16*List!$H2092)+Reference!Q$17,0)</f>
        <v>440</v>
      </c>
      <c r="Y2092" s="37"/>
      <c r="Z2092" s="4" t="str">
        <f t="shared" si="65"/>
        <v>ADAMS, Ohio</v>
      </c>
      <c r="AA2092" s="38" t="s">
        <v>1037</v>
      </c>
      <c r="AB2092" s="38" t="s">
        <v>54</v>
      </c>
      <c r="AC2092" s="32" t="s">
        <v>5965</v>
      </c>
      <c r="AD2092" s="39"/>
      <c r="AE2092">
        <f t="shared" si="66"/>
        <v>0.80780000000000007</v>
      </c>
    </row>
    <row r="2093" spans="1:31" x14ac:dyDescent="0.35">
      <c r="A2093" s="28" t="s">
        <v>5966</v>
      </c>
      <c r="B2093" s="48" t="s">
        <v>5967</v>
      </c>
      <c r="C2093" s="49">
        <v>30620</v>
      </c>
      <c r="D2093" s="30" t="s">
        <v>1114</v>
      </c>
      <c r="E2093" s="50" t="s">
        <v>2474</v>
      </c>
      <c r="F2093" s="54" t="s">
        <v>5965</v>
      </c>
      <c r="G2093" s="33" t="s">
        <v>53</v>
      </c>
      <c r="H2093" s="52">
        <v>0.84340000000000004</v>
      </c>
      <c r="I2093" s="35">
        <f>ROUND((Reference!B$16*List!$H2093)+Reference!B$17,0)</f>
        <v>992</v>
      </c>
      <c r="J2093" s="35">
        <f>ROUND((Reference!C$16*List!$H2093)+Reference!C$17,0)</f>
        <v>1480</v>
      </c>
      <c r="K2093" s="35">
        <f>ROUND((Reference!D$16*List!$H2093)+Reference!D$17,0)</f>
        <v>1773</v>
      </c>
      <c r="L2093" s="35">
        <f>ROUND((Reference!E$16*List!$H2093)+Reference!E$17,0)</f>
        <v>2192</v>
      </c>
      <c r="M2093" s="35">
        <f>ROUND((Reference!F$16*List!$H2093)+Reference!F$17,0)</f>
        <v>2283</v>
      </c>
      <c r="N2093" s="35">
        <f>ROUND((Reference!G$16*List!$H2093)+Reference!G$17,0)</f>
        <v>2585</v>
      </c>
      <c r="O2093" s="35">
        <f>ROUND((Reference!H$16*List!$H2093)+Reference!H$17,0)</f>
        <v>2684</v>
      </c>
      <c r="P2093" s="35">
        <f>ROUND((Reference!I$16*List!$H2093)+Reference!I$17,0)</f>
        <v>2789</v>
      </c>
      <c r="Q2093" s="35">
        <f>ROUND((Reference!J$16*List!$H2093)+Reference!J$17,0)</f>
        <v>3230</v>
      </c>
      <c r="R2093" s="35">
        <f>ROUND((Reference!K$16*List!$H2093)+Reference!K$17,0)</f>
        <v>3332</v>
      </c>
      <c r="S2093" s="35">
        <f>ROUND((Reference!L$16*List!$H2093)+Reference!L$17,0)</f>
        <v>3595</v>
      </c>
      <c r="T2093" s="35">
        <f>ROUND((Reference!M$16*List!$H2093)+Reference!M$17,0)</f>
        <v>4294</v>
      </c>
      <c r="U2093" s="35">
        <f>ROUND((Reference!N$16*List!$H2093)+Reference!N$17,0)</f>
        <v>17324</v>
      </c>
      <c r="V2093" s="36">
        <f>ROUND((Reference!O$16*List!$H2093)+Reference!O$17,0)</f>
        <v>644</v>
      </c>
      <c r="W2093" s="36">
        <f>ROUND((Reference!P$16*List!$H2093)+Reference!P$17,0)</f>
        <v>907</v>
      </c>
      <c r="X2093" s="36">
        <f>ROUND((Reference!Q$16*List!$H2093)+Reference!Q$17,0)</f>
        <v>454</v>
      </c>
      <c r="Y2093" s="37"/>
      <c r="Z2093" s="4" t="str">
        <f t="shared" si="65"/>
        <v>ALLEN, Ohio</v>
      </c>
      <c r="AA2093" s="50" t="s">
        <v>2474</v>
      </c>
      <c r="AB2093" s="38" t="s">
        <v>54</v>
      </c>
      <c r="AC2093" s="43" t="s">
        <v>5965</v>
      </c>
      <c r="AD2093" s="45"/>
      <c r="AE2093">
        <f t="shared" si="66"/>
        <v>0.84340000000000004</v>
      </c>
    </row>
    <row r="2094" spans="1:31" x14ac:dyDescent="0.35">
      <c r="A2094" s="28" t="s">
        <v>5968</v>
      </c>
      <c r="B2094" s="48" t="s">
        <v>5969</v>
      </c>
      <c r="C2094" s="51">
        <v>99936</v>
      </c>
      <c r="D2094" s="30" t="s">
        <v>199</v>
      </c>
      <c r="E2094" s="38" t="s">
        <v>5970</v>
      </c>
      <c r="F2094" s="55" t="s">
        <v>5965</v>
      </c>
      <c r="G2094" s="33" t="s">
        <v>64</v>
      </c>
      <c r="H2094" s="52">
        <v>0.80780000000000007</v>
      </c>
      <c r="I2094" s="35">
        <f>ROUND((Reference!B$16*List!$H2094)+Reference!B$17,0)</f>
        <v>962</v>
      </c>
      <c r="J2094" s="35">
        <f>ROUND((Reference!C$16*List!$H2094)+Reference!C$17,0)</f>
        <v>1434</v>
      </c>
      <c r="K2094" s="35">
        <f>ROUND((Reference!D$16*List!$H2094)+Reference!D$17,0)</f>
        <v>1718</v>
      </c>
      <c r="L2094" s="35">
        <f>ROUND((Reference!E$16*List!$H2094)+Reference!E$17,0)</f>
        <v>2124</v>
      </c>
      <c r="M2094" s="35">
        <f>ROUND((Reference!F$16*List!$H2094)+Reference!F$17,0)</f>
        <v>2213</v>
      </c>
      <c r="N2094" s="35">
        <f>ROUND((Reference!G$16*List!$H2094)+Reference!G$17,0)</f>
        <v>2505</v>
      </c>
      <c r="O2094" s="35">
        <f>ROUND((Reference!H$16*List!$H2094)+Reference!H$17,0)</f>
        <v>2601</v>
      </c>
      <c r="P2094" s="35">
        <f>ROUND((Reference!I$16*List!$H2094)+Reference!I$17,0)</f>
        <v>2703</v>
      </c>
      <c r="Q2094" s="35">
        <f>ROUND((Reference!J$16*List!$H2094)+Reference!J$17,0)</f>
        <v>3130</v>
      </c>
      <c r="R2094" s="35">
        <f>ROUND((Reference!K$16*List!$H2094)+Reference!K$17,0)</f>
        <v>3229</v>
      </c>
      <c r="S2094" s="35">
        <f>ROUND((Reference!L$16*List!$H2094)+Reference!L$17,0)</f>
        <v>3484</v>
      </c>
      <c r="T2094" s="35">
        <f>ROUND((Reference!M$16*List!$H2094)+Reference!M$17,0)</f>
        <v>4162</v>
      </c>
      <c r="U2094" s="35">
        <f>ROUND((Reference!N$16*List!$H2094)+Reference!N$17,0)</f>
        <v>16791</v>
      </c>
      <c r="V2094" s="36">
        <f>ROUND((Reference!O$16*List!$H2094)+Reference!O$17,0)</f>
        <v>624</v>
      </c>
      <c r="W2094" s="36">
        <f>ROUND((Reference!P$16*List!$H2094)+Reference!P$17,0)</f>
        <v>880</v>
      </c>
      <c r="X2094" s="36">
        <f>ROUND((Reference!Q$16*List!$H2094)+Reference!Q$17,0)</f>
        <v>440</v>
      </c>
      <c r="Y2094" s="37"/>
      <c r="Z2094" s="4" t="str">
        <f t="shared" si="65"/>
        <v>ASHLAND, Ohio</v>
      </c>
      <c r="AA2094" s="50" t="s">
        <v>5970</v>
      </c>
      <c r="AB2094" s="38" t="s">
        <v>54</v>
      </c>
      <c r="AC2094" s="43" t="s">
        <v>5965</v>
      </c>
      <c r="AD2094" s="45"/>
      <c r="AE2094">
        <f t="shared" si="66"/>
        <v>0.80780000000000007</v>
      </c>
    </row>
    <row r="2095" spans="1:31" x14ac:dyDescent="0.35">
      <c r="A2095" s="28" t="s">
        <v>5971</v>
      </c>
      <c r="B2095" s="48" t="s">
        <v>5972</v>
      </c>
      <c r="C2095" s="49">
        <v>99936</v>
      </c>
      <c r="D2095" s="30" t="s">
        <v>199</v>
      </c>
      <c r="E2095" s="50" t="s">
        <v>5973</v>
      </c>
      <c r="F2095" s="55" t="s">
        <v>5965</v>
      </c>
      <c r="G2095" s="33" t="s">
        <v>64</v>
      </c>
      <c r="H2095" s="52">
        <v>0.80780000000000007</v>
      </c>
      <c r="I2095" s="35">
        <f>ROUND((Reference!B$16*List!$H2095)+Reference!B$17,0)</f>
        <v>962</v>
      </c>
      <c r="J2095" s="35">
        <f>ROUND((Reference!C$16*List!$H2095)+Reference!C$17,0)</f>
        <v>1434</v>
      </c>
      <c r="K2095" s="35">
        <f>ROUND((Reference!D$16*List!$H2095)+Reference!D$17,0)</f>
        <v>1718</v>
      </c>
      <c r="L2095" s="35">
        <f>ROUND((Reference!E$16*List!$H2095)+Reference!E$17,0)</f>
        <v>2124</v>
      </c>
      <c r="M2095" s="35">
        <f>ROUND((Reference!F$16*List!$H2095)+Reference!F$17,0)</f>
        <v>2213</v>
      </c>
      <c r="N2095" s="35">
        <f>ROUND((Reference!G$16*List!$H2095)+Reference!G$17,0)</f>
        <v>2505</v>
      </c>
      <c r="O2095" s="35">
        <f>ROUND((Reference!H$16*List!$H2095)+Reference!H$17,0)</f>
        <v>2601</v>
      </c>
      <c r="P2095" s="35">
        <f>ROUND((Reference!I$16*List!$H2095)+Reference!I$17,0)</f>
        <v>2703</v>
      </c>
      <c r="Q2095" s="35">
        <f>ROUND((Reference!J$16*List!$H2095)+Reference!J$17,0)</f>
        <v>3130</v>
      </c>
      <c r="R2095" s="35">
        <f>ROUND((Reference!K$16*List!$H2095)+Reference!K$17,0)</f>
        <v>3229</v>
      </c>
      <c r="S2095" s="35">
        <f>ROUND((Reference!L$16*List!$H2095)+Reference!L$17,0)</f>
        <v>3484</v>
      </c>
      <c r="T2095" s="35">
        <f>ROUND((Reference!M$16*List!$H2095)+Reference!M$17,0)</f>
        <v>4162</v>
      </c>
      <c r="U2095" s="35">
        <f>ROUND((Reference!N$16*List!$H2095)+Reference!N$17,0)</f>
        <v>16791</v>
      </c>
      <c r="V2095" s="36">
        <f>ROUND((Reference!O$16*List!$H2095)+Reference!O$17,0)</f>
        <v>624</v>
      </c>
      <c r="W2095" s="36">
        <f>ROUND((Reference!P$16*List!$H2095)+Reference!P$17,0)</f>
        <v>880</v>
      </c>
      <c r="X2095" s="36">
        <f>ROUND((Reference!Q$16*List!$H2095)+Reference!Q$17,0)</f>
        <v>440</v>
      </c>
      <c r="Y2095" s="37"/>
      <c r="Z2095" s="4" t="str">
        <f t="shared" si="65"/>
        <v>ASHTABULA, Ohio</v>
      </c>
      <c r="AA2095" s="50" t="s">
        <v>5973</v>
      </c>
      <c r="AB2095" s="38" t="s">
        <v>54</v>
      </c>
      <c r="AC2095" s="43" t="s">
        <v>5965</v>
      </c>
      <c r="AD2095" s="45"/>
      <c r="AE2095">
        <f t="shared" si="66"/>
        <v>0.80780000000000007</v>
      </c>
    </row>
    <row r="2096" spans="1:31" x14ac:dyDescent="0.35">
      <c r="A2096" s="28" t="s">
        <v>5974</v>
      </c>
      <c r="B2096" s="48" t="s">
        <v>5975</v>
      </c>
      <c r="C2096" s="49">
        <v>99936</v>
      </c>
      <c r="D2096" s="30" t="s">
        <v>199</v>
      </c>
      <c r="E2096" s="50" t="s">
        <v>5976</v>
      </c>
      <c r="F2096" s="55" t="s">
        <v>5965</v>
      </c>
      <c r="G2096" s="33" t="s">
        <v>64</v>
      </c>
      <c r="H2096" s="52">
        <v>0.80780000000000007</v>
      </c>
      <c r="I2096" s="35">
        <f>ROUND((Reference!B$16*List!$H2096)+Reference!B$17,0)</f>
        <v>962</v>
      </c>
      <c r="J2096" s="35">
        <f>ROUND((Reference!C$16*List!$H2096)+Reference!C$17,0)</f>
        <v>1434</v>
      </c>
      <c r="K2096" s="35">
        <f>ROUND((Reference!D$16*List!$H2096)+Reference!D$17,0)</f>
        <v>1718</v>
      </c>
      <c r="L2096" s="35">
        <f>ROUND((Reference!E$16*List!$H2096)+Reference!E$17,0)</f>
        <v>2124</v>
      </c>
      <c r="M2096" s="35">
        <f>ROUND((Reference!F$16*List!$H2096)+Reference!F$17,0)</f>
        <v>2213</v>
      </c>
      <c r="N2096" s="35">
        <f>ROUND((Reference!G$16*List!$H2096)+Reference!G$17,0)</f>
        <v>2505</v>
      </c>
      <c r="O2096" s="35">
        <f>ROUND((Reference!H$16*List!$H2096)+Reference!H$17,0)</f>
        <v>2601</v>
      </c>
      <c r="P2096" s="35">
        <f>ROUND((Reference!I$16*List!$H2096)+Reference!I$17,0)</f>
        <v>2703</v>
      </c>
      <c r="Q2096" s="35">
        <f>ROUND((Reference!J$16*List!$H2096)+Reference!J$17,0)</f>
        <v>3130</v>
      </c>
      <c r="R2096" s="35">
        <f>ROUND((Reference!K$16*List!$H2096)+Reference!K$17,0)</f>
        <v>3229</v>
      </c>
      <c r="S2096" s="35">
        <f>ROUND((Reference!L$16*List!$H2096)+Reference!L$17,0)</f>
        <v>3484</v>
      </c>
      <c r="T2096" s="35">
        <f>ROUND((Reference!M$16*List!$H2096)+Reference!M$17,0)</f>
        <v>4162</v>
      </c>
      <c r="U2096" s="35">
        <f>ROUND((Reference!N$16*List!$H2096)+Reference!N$17,0)</f>
        <v>16791</v>
      </c>
      <c r="V2096" s="36">
        <f>ROUND((Reference!O$16*List!$H2096)+Reference!O$17,0)</f>
        <v>624</v>
      </c>
      <c r="W2096" s="36">
        <f>ROUND((Reference!P$16*List!$H2096)+Reference!P$17,0)</f>
        <v>880</v>
      </c>
      <c r="X2096" s="36">
        <f>ROUND((Reference!Q$16*List!$H2096)+Reference!Q$17,0)</f>
        <v>440</v>
      </c>
      <c r="Y2096" s="37"/>
      <c r="Z2096" s="4" t="str">
        <f t="shared" si="65"/>
        <v>ATHENS, Ohio</v>
      </c>
      <c r="AA2096" s="50" t="s">
        <v>5976</v>
      </c>
      <c r="AB2096" s="38" t="s">
        <v>54</v>
      </c>
      <c r="AC2096" s="43" t="s">
        <v>5965</v>
      </c>
      <c r="AD2096" s="45"/>
      <c r="AE2096">
        <f t="shared" si="66"/>
        <v>0.80780000000000007</v>
      </c>
    </row>
    <row r="2097" spans="1:31" x14ac:dyDescent="0.35">
      <c r="A2097" s="28" t="s">
        <v>5977</v>
      </c>
      <c r="B2097" s="48" t="s">
        <v>5978</v>
      </c>
      <c r="C2097" s="49">
        <v>99936</v>
      </c>
      <c r="D2097" s="30" t="s">
        <v>199</v>
      </c>
      <c r="E2097" s="50" t="s">
        <v>5979</v>
      </c>
      <c r="F2097" s="55" t="s">
        <v>5965</v>
      </c>
      <c r="G2097" s="33" t="s">
        <v>64</v>
      </c>
      <c r="H2097" s="34">
        <v>0.80780000000000007</v>
      </c>
      <c r="I2097" s="35">
        <f>ROUND((Reference!B$16*List!$H2097)+Reference!B$17,0)</f>
        <v>962</v>
      </c>
      <c r="J2097" s="35">
        <f>ROUND((Reference!C$16*List!$H2097)+Reference!C$17,0)</f>
        <v>1434</v>
      </c>
      <c r="K2097" s="35">
        <f>ROUND((Reference!D$16*List!$H2097)+Reference!D$17,0)</f>
        <v>1718</v>
      </c>
      <c r="L2097" s="35">
        <f>ROUND((Reference!E$16*List!$H2097)+Reference!E$17,0)</f>
        <v>2124</v>
      </c>
      <c r="M2097" s="35">
        <f>ROUND((Reference!F$16*List!$H2097)+Reference!F$17,0)</f>
        <v>2213</v>
      </c>
      <c r="N2097" s="35">
        <f>ROUND((Reference!G$16*List!$H2097)+Reference!G$17,0)</f>
        <v>2505</v>
      </c>
      <c r="O2097" s="35">
        <f>ROUND((Reference!H$16*List!$H2097)+Reference!H$17,0)</f>
        <v>2601</v>
      </c>
      <c r="P2097" s="35">
        <f>ROUND((Reference!I$16*List!$H2097)+Reference!I$17,0)</f>
        <v>2703</v>
      </c>
      <c r="Q2097" s="35">
        <f>ROUND((Reference!J$16*List!$H2097)+Reference!J$17,0)</f>
        <v>3130</v>
      </c>
      <c r="R2097" s="35">
        <f>ROUND((Reference!K$16*List!$H2097)+Reference!K$17,0)</f>
        <v>3229</v>
      </c>
      <c r="S2097" s="35">
        <f>ROUND((Reference!L$16*List!$H2097)+Reference!L$17,0)</f>
        <v>3484</v>
      </c>
      <c r="T2097" s="35">
        <f>ROUND((Reference!M$16*List!$H2097)+Reference!M$17,0)</f>
        <v>4162</v>
      </c>
      <c r="U2097" s="35">
        <f>ROUND((Reference!N$16*List!$H2097)+Reference!N$17,0)</f>
        <v>16791</v>
      </c>
      <c r="V2097" s="36">
        <f>ROUND((Reference!O$16*List!$H2097)+Reference!O$17,0)</f>
        <v>624</v>
      </c>
      <c r="W2097" s="36">
        <f>ROUND((Reference!P$16*List!$H2097)+Reference!P$17,0)</f>
        <v>880</v>
      </c>
      <c r="X2097" s="36">
        <f>ROUND((Reference!Q$16*List!$H2097)+Reference!Q$17,0)</f>
        <v>440</v>
      </c>
      <c r="Y2097" s="37"/>
      <c r="Z2097" s="4" t="str">
        <f t="shared" si="65"/>
        <v>AUGLAIZE, Ohio</v>
      </c>
      <c r="AA2097" s="38" t="s">
        <v>5979</v>
      </c>
      <c r="AB2097" s="38" t="s">
        <v>54</v>
      </c>
      <c r="AC2097" s="32" t="s">
        <v>5965</v>
      </c>
      <c r="AD2097" s="39"/>
      <c r="AE2097">
        <f t="shared" si="66"/>
        <v>0.80780000000000007</v>
      </c>
    </row>
    <row r="2098" spans="1:31" x14ac:dyDescent="0.35">
      <c r="A2098" s="28" t="s">
        <v>5980</v>
      </c>
      <c r="B2098" s="48" t="s">
        <v>5981</v>
      </c>
      <c r="C2098" s="51">
        <v>48540</v>
      </c>
      <c r="D2098" s="30" t="s">
        <v>1776</v>
      </c>
      <c r="E2098" s="38" t="s">
        <v>5982</v>
      </c>
      <c r="F2098" s="54" t="s">
        <v>5965</v>
      </c>
      <c r="G2098" s="33" t="s">
        <v>53</v>
      </c>
      <c r="H2098" s="52">
        <v>0.67620000000000002</v>
      </c>
      <c r="I2098" s="35">
        <f>ROUND((Reference!B$16*List!$H2098)+Reference!B$17,0)</f>
        <v>849</v>
      </c>
      <c r="J2098" s="35">
        <f>ROUND((Reference!C$16*List!$H2098)+Reference!C$17,0)</f>
        <v>1266</v>
      </c>
      <c r="K2098" s="35">
        <f>ROUND((Reference!D$16*List!$H2098)+Reference!D$17,0)</f>
        <v>1517</v>
      </c>
      <c r="L2098" s="35">
        <f>ROUND((Reference!E$16*List!$H2098)+Reference!E$17,0)</f>
        <v>1875</v>
      </c>
      <c r="M2098" s="35">
        <f>ROUND((Reference!F$16*List!$H2098)+Reference!F$17,0)</f>
        <v>1953</v>
      </c>
      <c r="N2098" s="35">
        <f>ROUND((Reference!G$16*List!$H2098)+Reference!G$17,0)</f>
        <v>2211</v>
      </c>
      <c r="O2098" s="35">
        <f>ROUND((Reference!H$16*List!$H2098)+Reference!H$17,0)</f>
        <v>2296</v>
      </c>
      <c r="P2098" s="35">
        <f>ROUND((Reference!I$16*List!$H2098)+Reference!I$17,0)</f>
        <v>2386</v>
      </c>
      <c r="Q2098" s="35">
        <f>ROUND((Reference!J$16*List!$H2098)+Reference!J$17,0)</f>
        <v>2763</v>
      </c>
      <c r="R2098" s="35">
        <f>ROUND((Reference!K$16*List!$H2098)+Reference!K$17,0)</f>
        <v>2850</v>
      </c>
      <c r="S2098" s="35">
        <f>ROUND((Reference!L$16*List!$H2098)+Reference!L$17,0)</f>
        <v>3076</v>
      </c>
      <c r="T2098" s="35">
        <f>ROUND((Reference!M$16*List!$H2098)+Reference!M$17,0)</f>
        <v>3673</v>
      </c>
      <c r="U2098" s="35">
        <f>ROUND((Reference!N$16*List!$H2098)+Reference!N$17,0)</f>
        <v>14821</v>
      </c>
      <c r="V2098" s="36">
        <f>ROUND((Reference!O$16*List!$H2098)+Reference!O$17,0)</f>
        <v>551</v>
      </c>
      <c r="W2098" s="36">
        <f>ROUND((Reference!P$16*List!$H2098)+Reference!P$17,0)</f>
        <v>776</v>
      </c>
      <c r="X2098" s="36">
        <f>ROUND((Reference!Q$16*List!$H2098)+Reference!Q$17,0)</f>
        <v>388</v>
      </c>
      <c r="Y2098" s="37"/>
      <c r="Z2098" s="4" t="str">
        <f t="shared" si="65"/>
        <v>BELMONT, Ohio</v>
      </c>
      <c r="AA2098" s="50" t="s">
        <v>5982</v>
      </c>
      <c r="AB2098" s="38" t="s">
        <v>54</v>
      </c>
      <c r="AC2098" s="43" t="s">
        <v>5965</v>
      </c>
      <c r="AD2098" s="45"/>
      <c r="AE2098">
        <f t="shared" si="66"/>
        <v>0.67620000000000002</v>
      </c>
    </row>
    <row r="2099" spans="1:31" x14ac:dyDescent="0.35">
      <c r="A2099" s="28" t="s">
        <v>5983</v>
      </c>
      <c r="B2099" s="48" t="s">
        <v>5984</v>
      </c>
      <c r="C2099" s="49">
        <v>17140</v>
      </c>
      <c r="D2099" s="30" t="s">
        <v>555</v>
      </c>
      <c r="E2099" s="50" t="s">
        <v>2221</v>
      </c>
      <c r="F2099" s="54" t="s">
        <v>5965</v>
      </c>
      <c r="G2099" s="33" t="s">
        <v>53</v>
      </c>
      <c r="H2099" s="52">
        <v>0.92610000000000003</v>
      </c>
      <c r="I2099" s="35">
        <f>ROUND((Reference!B$16*List!$H2099)+Reference!B$17,0)</f>
        <v>1063</v>
      </c>
      <c r="J2099" s="35">
        <f>ROUND((Reference!C$16*List!$H2099)+Reference!C$17,0)</f>
        <v>1585</v>
      </c>
      <c r="K2099" s="35">
        <f>ROUND((Reference!D$16*List!$H2099)+Reference!D$17,0)</f>
        <v>1900</v>
      </c>
      <c r="L2099" s="35">
        <f>ROUND((Reference!E$16*List!$H2099)+Reference!E$17,0)</f>
        <v>2348</v>
      </c>
      <c r="M2099" s="35">
        <f>ROUND((Reference!F$16*List!$H2099)+Reference!F$17,0)</f>
        <v>2446</v>
      </c>
      <c r="N2099" s="35">
        <f>ROUND((Reference!G$16*List!$H2099)+Reference!G$17,0)</f>
        <v>2769</v>
      </c>
      <c r="O2099" s="35">
        <f>ROUND((Reference!H$16*List!$H2099)+Reference!H$17,0)</f>
        <v>2875</v>
      </c>
      <c r="P2099" s="35">
        <f>ROUND((Reference!I$16*List!$H2099)+Reference!I$17,0)</f>
        <v>2988</v>
      </c>
      <c r="Q2099" s="35">
        <f>ROUND((Reference!J$16*List!$H2099)+Reference!J$17,0)</f>
        <v>3460</v>
      </c>
      <c r="R2099" s="35">
        <f>ROUND((Reference!K$16*List!$H2099)+Reference!K$17,0)</f>
        <v>3570</v>
      </c>
      <c r="S2099" s="35">
        <f>ROUND((Reference!L$16*List!$H2099)+Reference!L$17,0)</f>
        <v>3852</v>
      </c>
      <c r="T2099" s="35">
        <f>ROUND((Reference!M$16*List!$H2099)+Reference!M$17,0)</f>
        <v>4600</v>
      </c>
      <c r="U2099" s="35">
        <f>ROUND((Reference!N$16*List!$H2099)+Reference!N$17,0)</f>
        <v>18561</v>
      </c>
      <c r="V2099" s="36">
        <f>ROUND((Reference!O$16*List!$H2099)+Reference!O$17,0)</f>
        <v>690</v>
      </c>
      <c r="W2099" s="36">
        <f>ROUND((Reference!P$16*List!$H2099)+Reference!P$17,0)</f>
        <v>972</v>
      </c>
      <c r="X2099" s="36">
        <f>ROUND((Reference!Q$16*List!$H2099)+Reference!Q$17,0)</f>
        <v>486</v>
      </c>
      <c r="Y2099" s="37"/>
      <c r="Z2099" s="4" t="str">
        <f t="shared" si="65"/>
        <v>BROWN, Ohio</v>
      </c>
      <c r="AA2099" s="50" t="s">
        <v>2221</v>
      </c>
      <c r="AB2099" s="38" t="s">
        <v>54</v>
      </c>
      <c r="AC2099" s="43" t="s">
        <v>5965</v>
      </c>
      <c r="AD2099" s="45"/>
      <c r="AE2099">
        <f t="shared" si="66"/>
        <v>0.92610000000000003</v>
      </c>
    </row>
    <row r="2100" spans="1:31" x14ac:dyDescent="0.35">
      <c r="A2100" s="28" t="s">
        <v>5985</v>
      </c>
      <c r="B2100" s="48" t="s">
        <v>5986</v>
      </c>
      <c r="C2100" s="51">
        <v>17140</v>
      </c>
      <c r="D2100" s="30" t="s">
        <v>555</v>
      </c>
      <c r="E2100" s="38" t="s">
        <v>81</v>
      </c>
      <c r="F2100" s="54" t="s">
        <v>5965</v>
      </c>
      <c r="G2100" s="33" t="s">
        <v>53</v>
      </c>
      <c r="H2100" s="34">
        <v>0.92610000000000003</v>
      </c>
      <c r="I2100" s="35">
        <f>ROUND((Reference!B$16*List!$H2100)+Reference!B$17,0)</f>
        <v>1063</v>
      </c>
      <c r="J2100" s="35">
        <f>ROUND((Reference!C$16*List!$H2100)+Reference!C$17,0)</f>
        <v>1585</v>
      </c>
      <c r="K2100" s="35">
        <f>ROUND((Reference!D$16*List!$H2100)+Reference!D$17,0)</f>
        <v>1900</v>
      </c>
      <c r="L2100" s="35">
        <f>ROUND((Reference!E$16*List!$H2100)+Reference!E$17,0)</f>
        <v>2348</v>
      </c>
      <c r="M2100" s="35">
        <f>ROUND((Reference!F$16*List!$H2100)+Reference!F$17,0)</f>
        <v>2446</v>
      </c>
      <c r="N2100" s="35">
        <f>ROUND((Reference!G$16*List!$H2100)+Reference!G$17,0)</f>
        <v>2769</v>
      </c>
      <c r="O2100" s="35">
        <f>ROUND((Reference!H$16*List!$H2100)+Reference!H$17,0)</f>
        <v>2875</v>
      </c>
      <c r="P2100" s="35">
        <f>ROUND((Reference!I$16*List!$H2100)+Reference!I$17,0)</f>
        <v>2988</v>
      </c>
      <c r="Q2100" s="35">
        <f>ROUND((Reference!J$16*List!$H2100)+Reference!J$17,0)</f>
        <v>3460</v>
      </c>
      <c r="R2100" s="35">
        <f>ROUND((Reference!K$16*List!$H2100)+Reference!K$17,0)</f>
        <v>3570</v>
      </c>
      <c r="S2100" s="35">
        <f>ROUND((Reference!L$16*List!$H2100)+Reference!L$17,0)</f>
        <v>3852</v>
      </c>
      <c r="T2100" s="35">
        <f>ROUND((Reference!M$16*List!$H2100)+Reference!M$17,0)</f>
        <v>4600</v>
      </c>
      <c r="U2100" s="35">
        <f>ROUND((Reference!N$16*List!$H2100)+Reference!N$17,0)</f>
        <v>18561</v>
      </c>
      <c r="V2100" s="36">
        <f>ROUND((Reference!O$16*List!$H2100)+Reference!O$17,0)</f>
        <v>690</v>
      </c>
      <c r="W2100" s="36">
        <f>ROUND((Reference!P$16*List!$H2100)+Reference!P$17,0)</f>
        <v>972</v>
      </c>
      <c r="X2100" s="36">
        <f>ROUND((Reference!Q$16*List!$H2100)+Reference!Q$17,0)</f>
        <v>486</v>
      </c>
      <c r="Y2100" s="37"/>
      <c r="Z2100" s="4" t="str">
        <f t="shared" si="65"/>
        <v>BUTLER, Ohio</v>
      </c>
      <c r="AA2100" s="38" t="s">
        <v>81</v>
      </c>
      <c r="AB2100" s="38" t="s">
        <v>54</v>
      </c>
      <c r="AC2100" s="32" t="s">
        <v>5965</v>
      </c>
      <c r="AD2100" s="39"/>
      <c r="AE2100">
        <f t="shared" si="66"/>
        <v>0.92610000000000003</v>
      </c>
    </row>
    <row r="2101" spans="1:31" x14ac:dyDescent="0.35">
      <c r="A2101" s="28" t="s">
        <v>5987</v>
      </c>
      <c r="B2101" s="48" t="s">
        <v>5988</v>
      </c>
      <c r="C2101" s="51">
        <v>15940</v>
      </c>
      <c r="D2101" s="30" t="s">
        <v>488</v>
      </c>
      <c r="E2101" s="38" t="s">
        <v>527</v>
      </c>
      <c r="F2101" s="54" t="s">
        <v>5965</v>
      </c>
      <c r="G2101" s="33" t="s">
        <v>53</v>
      </c>
      <c r="H2101" s="52">
        <v>0.79990000000000006</v>
      </c>
      <c r="I2101" s="35">
        <f>ROUND((Reference!B$16*List!$H2101)+Reference!B$17,0)</f>
        <v>955</v>
      </c>
      <c r="J2101" s="35">
        <f>ROUND((Reference!C$16*List!$H2101)+Reference!C$17,0)</f>
        <v>1424</v>
      </c>
      <c r="K2101" s="35">
        <f>ROUND((Reference!D$16*List!$H2101)+Reference!D$17,0)</f>
        <v>1706</v>
      </c>
      <c r="L2101" s="35">
        <f>ROUND((Reference!E$16*List!$H2101)+Reference!E$17,0)</f>
        <v>2109</v>
      </c>
      <c r="M2101" s="35">
        <f>ROUND((Reference!F$16*List!$H2101)+Reference!F$17,0)</f>
        <v>2197</v>
      </c>
      <c r="N2101" s="35">
        <f>ROUND((Reference!G$16*List!$H2101)+Reference!G$17,0)</f>
        <v>2488</v>
      </c>
      <c r="O2101" s="35">
        <f>ROUND((Reference!H$16*List!$H2101)+Reference!H$17,0)</f>
        <v>2583</v>
      </c>
      <c r="P2101" s="35">
        <f>ROUND((Reference!I$16*List!$H2101)+Reference!I$17,0)</f>
        <v>2684</v>
      </c>
      <c r="Q2101" s="35">
        <f>ROUND((Reference!J$16*List!$H2101)+Reference!J$17,0)</f>
        <v>3108</v>
      </c>
      <c r="R2101" s="35">
        <f>ROUND((Reference!K$16*List!$H2101)+Reference!K$17,0)</f>
        <v>3207</v>
      </c>
      <c r="S2101" s="35">
        <f>ROUND((Reference!L$16*List!$H2101)+Reference!L$17,0)</f>
        <v>3460</v>
      </c>
      <c r="T2101" s="35">
        <f>ROUND((Reference!M$16*List!$H2101)+Reference!M$17,0)</f>
        <v>4132</v>
      </c>
      <c r="U2101" s="35">
        <f>ROUND((Reference!N$16*List!$H2101)+Reference!N$17,0)</f>
        <v>16673</v>
      </c>
      <c r="V2101" s="36">
        <f>ROUND((Reference!O$16*List!$H2101)+Reference!O$17,0)</f>
        <v>620</v>
      </c>
      <c r="W2101" s="36">
        <f>ROUND((Reference!P$16*List!$H2101)+Reference!P$17,0)</f>
        <v>873</v>
      </c>
      <c r="X2101" s="36">
        <f>ROUND((Reference!Q$16*List!$H2101)+Reference!Q$17,0)</f>
        <v>437</v>
      </c>
      <c r="Y2101" s="37"/>
      <c r="Z2101" s="4" t="str">
        <f t="shared" si="65"/>
        <v>CARROLL, Ohio</v>
      </c>
      <c r="AA2101" s="50" t="s">
        <v>527</v>
      </c>
      <c r="AB2101" s="38" t="s">
        <v>54</v>
      </c>
      <c r="AC2101" s="43" t="s">
        <v>5965</v>
      </c>
      <c r="AD2101" s="45"/>
      <c r="AE2101">
        <f t="shared" si="66"/>
        <v>0.79990000000000006</v>
      </c>
    </row>
    <row r="2102" spans="1:31" x14ac:dyDescent="0.35">
      <c r="A2102" s="28" t="s">
        <v>5989</v>
      </c>
      <c r="B2102" s="48" t="s">
        <v>5990</v>
      </c>
      <c r="C2102" s="51">
        <v>99936</v>
      </c>
      <c r="D2102" s="30" t="s">
        <v>199</v>
      </c>
      <c r="E2102" s="38" t="s">
        <v>2234</v>
      </c>
      <c r="F2102" s="55" t="s">
        <v>5965</v>
      </c>
      <c r="G2102" s="33" t="s">
        <v>64</v>
      </c>
      <c r="H2102" s="34">
        <v>0.80780000000000007</v>
      </c>
      <c r="I2102" s="35">
        <f>ROUND((Reference!B$16*List!$H2102)+Reference!B$17,0)</f>
        <v>962</v>
      </c>
      <c r="J2102" s="35">
        <f>ROUND((Reference!C$16*List!$H2102)+Reference!C$17,0)</f>
        <v>1434</v>
      </c>
      <c r="K2102" s="35">
        <f>ROUND((Reference!D$16*List!$H2102)+Reference!D$17,0)</f>
        <v>1718</v>
      </c>
      <c r="L2102" s="35">
        <f>ROUND((Reference!E$16*List!$H2102)+Reference!E$17,0)</f>
        <v>2124</v>
      </c>
      <c r="M2102" s="35">
        <f>ROUND((Reference!F$16*List!$H2102)+Reference!F$17,0)</f>
        <v>2213</v>
      </c>
      <c r="N2102" s="35">
        <f>ROUND((Reference!G$16*List!$H2102)+Reference!G$17,0)</f>
        <v>2505</v>
      </c>
      <c r="O2102" s="35">
        <f>ROUND((Reference!H$16*List!$H2102)+Reference!H$17,0)</f>
        <v>2601</v>
      </c>
      <c r="P2102" s="35">
        <f>ROUND((Reference!I$16*List!$H2102)+Reference!I$17,0)</f>
        <v>2703</v>
      </c>
      <c r="Q2102" s="35">
        <f>ROUND((Reference!J$16*List!$H2102)+Reference!J$17,0)</f>
        <v>3130</v>
      </c>
      <c r="R2102" s="35">
        <f>ROUND((Reference!K$16*List!$H2102)+Reference!K$17,0)</f>
        <v>3229</v>
      </c>
      <c r="S2102" s="35">
        <f>ROUND((Reference!L$16*List!$H2102)+Reference!L$17,0)</f>
        <v>3484</v>
      </c>
      <c r="T2102" s="35">
        <f>ROUND((Reference!M$16*List!$H2102)+Reference!M$17,0)</f>
        <v>4162</v>
      </c>
      <c r="U2102" s="35">
        <f>ROUND((Reference!N$16*List!$H2102)+Reference!N$17,0)</f>
        <v>16791</v>
      </c>
      <c r="V2102" s="36">
        <f>ROUND((Reference!O$16*List!$H2102)+Reference!O$17,0)</f>
        <v>624</v>
      </c>
      <c r="W2102" s="36">
        <f>ROUND((Reference!P$16*List!$H2102)+Reference!P$17,0)</f>
        <v>880</v>
      </c>
      <c r="X2102" s="36">
        <f>ROUND((Reference!Q$16*List!$H2102)+Reference!Q$17,0)</f>
        <v>440</v>
      </c>
      <c r="Y2102" s="37"/>
      <c r="Z2102" s="4" t="str">
        <f t="shared" si="65"/>
        <v>CHAMPAIGN, Ohio</v>
      </c>
      <c r="AA2102" s="38" t="s">
        <v>2234</v>
      </c>
      <c r="AB2102" s="38" t="s">
        <v>54</v>
      </c>
      <c r="AC2102" s="32" t="s">
        <v>5965</v>
      </c>
      <c r="AD2102" s="39"/>
      <c r="AE2102">
        <f t="shared" si="66"/>
        <v>0.80780000000000007</v>
      </c>
    </row>
    <row r="2103" spans="1:31" x14ac:dyDescent="0.35">
      <c r="A2103" s="28" t="s">
        <v>5991</v>
      </c>
      <c r="B2103" s="48" t="s">
        <v>5992</v>
      </c>
      <c r="C2103" s="49">
        <v>44220</v>
      </c>
      <c r="D2103" s="30" t="s">
        <v>1641</v>
      </c>
      <c r="E2103" s="50" t="s">
        <v>535</v>
      </c>
      <c r="F2103" s="54" t="s">
        <v>5965</v>
      </c>
      <c r="G2103" s="33" t="s">
        <v>53</v>
      </c>
      <c r="H2103" s="52">
        <v>0.85510000000000008</v>
      </c>
      <c r="I2103" s="35">
        <f>ROUND((Reference!B$16*List!$H2103)+Reference!B$17,0)</f>
        <v>1002</v>
      </c>
      <c r="J2103" s="35">
        <f>ROUND((Reference!C$16*List!$H2103)+Reference!C$17,0)</f>
        <v>1495</v>
      </c>
      <c r="K2103" s="35">
        <f>ROUND((Reference!D$16*List!$H2103)+Reference!D$17,0)</f>
        <v>1791</v>
      </c>
      <c r="L2103" s="35">
        <f>ROUND((Reference!E$16*List!$H2103)+Reference!E$17,0)</f>
        <v>2214</v>
      </c>
      <c r="M2103" s="35">
        <f>ROUND((Reference!F$16*List!$H2103)+Reference!F$17,0)</f>
        <v>2306</v>
      </c>
      <c r="N2103" s="35">
        <f>ROUND((Reference!G$16*List!$H2103)+Reference!G$17,0)</f>
        <v>2611</v>
      </c>
      <c r="O2103" s="35">
        <f>ROUND((Reference!H$16*List!$H2103)+Reference!H$17,0)</f>
        <v>2711</v>
      </c>
      <c r="P2103" s="35">
        <f>ROUND((Reference!I$16*List!$H2103)+Reference!I$17,0)</f>
        <v>2817</v>
      </c>
      <c r="Q2103" s="35">
        <f>ROUND((Reference!J$16*List!$H2103)+Reference!J$17,0)</f>
        <v>3262</v>
      </c>
      <c r="R2103" s="35">
        <f>ROUND((Reference!K$16*List!$H2103)+Reference!K$17,0)</f>
        <v>3365</v>
      </c>
      <c r="S2103" s="35">
        <f>ROUND((Reference!L$16*List!$H2103)+Reference!L$17,0)</f>
        <v>3631</v>
      </c>
      <c r="T2103" s="35">
        <f>ROUND((Reference!M$16*List!$H2103)+Reference!M$17,0)</f>
        <v>4337</v>
      </c>
      <c r="U2103" s="35">
        <f>ROUND((Reference!N$16*List!$H2103)+Reference!N$17,0)</f>
        <v>17499</v>
      </c>
      <c r="V2103" s="36">
        <f>ROUND((Reference!O$16*List!$H2103)+Reference!O$17,0)</f>
        <v>650</v>
      </c>
      <c r="W2103" s="36">
        <f>ROUND((Reference!P$16*List!$H2103)+Reference!P$17,0)</f>
        <v>917</v>
      </c>
      <c r="X2103" s="36">
        <f>ROUND((Reference!Q$16*List!$H2103)+Reference!Q$17,0)</f>
        <v>458</v>
      </c>
      <c r="Y2103" s="37"/>
      <c r="Z2103" s="4" t="str">
        <f t="shared" si="65"/>
        <v>CLARK, Ohio</v>
      </c>
      <c r="AA2103" s="50" t="s">
        <v>535</v>
      </c>
      <c r="AB2103" s="38" t="s">
        <v>54</v>
      </c>
      <c r="AC2103" s="43" t="s">
        <v>5965</v>
      </c>
      <c r="AD2103" s="45"/>
      <c r="AE2103">
        <f t="shared" si="66"/>
        <v>0.85510000000000008</v>
      </c>
    </row>
    <row r="2104" spans="1:31" x14ac:dyDescent="0.35">
      <c r="A2104" s="28" t="s">
        <v>5993</v>
      </c>
      <c r="B2104" s="48" t="s">
        <v>5994</v>
      </c>
      <c r="C2104" s="51">
        <v>17140</v>
      </c>
      <c r="D2104" s="30" t="s">
        <v>555</v>
      </c>
      <c r="E2104" s="38" t="s">
        <v>5995</v>
      </c>
      <c r="F2104" s="54" t="s">
        <v>5965</v>
      </c>
      <c r="G2104" s="33" t="s">
        <v>53</v>
      </c>
      <c r="H2104" s="34">
        <v>0.92610000000000003</v>
      </c>
      <c r="I2104" s="35">
        <f>ROUND((Reference!B$16*List!$H2104)+Reference!B$17,0)</f>
        <v>1063</v>
      </c>
      <c r="J2104" s="35">
        <f>ROUND((Reference!C$16*List!$H2104)+Reference!C$17,0)</f>
        <v>1585</v>
      </c>
      <c r="K2104" s="35">
        <f>ROUND((Reference!D$16*List!$H2104)+Reference!D$17,0)</f>
        <v>1900</v>
      </c>
      <c r="L2104" s="35">
        <f>ROUND((Reference!E$16*List!$H2104)+Reference!E$17,0)</f>
        <v>2348</v>
      </c>
      <c r="M2104" s="35">
        <f>ROUND((Reference!F$16*List!$H2104)+Reference!F$17,0)</f>
        <v>2446</v>
      </c>
      <c r="N2104" s="35">
        <f>ROUND((Reference!G$16*List!$H2104)+Reference!G$17,0)</f>
        <v>2769</v>
      </c>
      <c r="O2104" s="35">
        <f>ROUND((Reference!H$16*List!$H2104)+Reference!H$17,0)</f>
        <v>2875</v>
      </c>
      <c r="P2104" s="35">
        <f>ROUND((Reference!I$16*List!$H2104)+Reference!I$17,0)</f>
        <v>2988</v>
      </c>
      <c r="Q2104" s="35">
        <f>ROUND((Reference!J$16*List!$H2104)+Reference!J$17,0)</f>
        <v>3460</v>
      </c>
      <c r="R2104" s="35">
        <f>ROUND((Reference!K$16*List!$H2104)+Reference!K$17,0)</f>
        <v>3570</v>
      </c>
      <c r="S2104" s="35">
        <f>ROUND((Reference!L$16*List!$H2104)+Reference!L$17,0)</f>
        <v>3852</v>
      </c>
      <c r="T2104" s="35">
        <f>ROUND((Reference!M$16*List!$H2104)+Reference!M$17,0)</f>
        <v>4600</v>
      </c>
      <c r="U2104" s="35">
        <f>ROUND((Reference!N$16*List!$H2104)+Reference!N$17,0)</f>
        <v>18561</v>
      </c>
      <c r="V2104" s="36">
        <f>ROUND((Reference!O$16*List!$H2104)+Reference!O$17,0)</f>
        <v>690</v>
      </c>
      <c r="W2104" s="36">
        <f>ROUND((Reference!P$16*List!$H2104)+Reference!P$17,0)</f>
        <v>972</v>
      </c>
      <c r="X2104" s="36">
        <f>ROUND((Reference!Q$16*List!$H2104)+Reference!Q$17,0)</f>
        <v>486</v>
      </c>
      <c r="Y2104" s="37"/>
      <c r="Z2104" s="4" t="str">
        <f t="shared" si="65"/>
        <v>CLERMONT, Ohio</v>
      </c>
      <c r="AA2104" s="38" t="s">
        <v>5995</v>
      </c>
      <c r="AB2104" s="38" t="s">
        <v>54</v>
      </c>
      <c r="AC2104" s="32" t="s">
        <v>5965</v>
      </c>
      <c r="AD2104" s="39"/>
      <c r="AE2104">
        <f t="shared" si="66"/>
        <v>0.92610000000000003</v>
      </c>
    </row>
    <row r="2105" spans="1:31" x14ac:dyDescent="0.35">
      <c r="A2105" s="28" t="s">
        <v>5996</v>
      </c>
      <c r="B2105" s="48" t="s">
        <v>5997</v>
      </c>
      <c r="C2105" s="51">
        <v>99936</v>
      </c>
      <c r="D2105" s="30" t="s">
        <v>199</v>
      </c>
      <c r="E2105" s="38" t="s">
        <v>2244</v>
      </c>
      <c r="F2105" s="55" t="s">
        <v>5965</v>
      </c>
      <c r="G2105" s="33" t="s">
        <v>64</v>
      </c>
      <c r="H2105" s="34">
        <v>0.80780000000000007</v>
      </c>
      <c r="I2105" s="35">
        <f>ROUND((Reference!B$16*List!$H2105)+Reference!B$17,0)</f>
        <v>962</v>
      </c>
      <c r="J2105" s="35">
        <f>ROUND((Reference!C$16*List!$H2105)+Reference!C$17,0)</f>
        <v>1434</v>
      </c>
      <c r="K2105" s="35">
        <f>ROUND((Reference!D$16*List!$H2105)+Reference!D$17,0)</f>
        <v>1718</v>
      </c>
      <c r="L2105" s="35">
        <f>ROUND((Reference!E$16*List!$H2105)+Reference!E$17,0)</f>
        <v>2124</v>
      </c>
      <c r="M2105" s="35">
        <f>ROUND((Reference!F$16*List!$H2105)+Reference!F$17,0)</f>
        <v>2213</v>
      </c>
      <c r="N2105" s="35">
        <f>ROUND((Reference!G$16*List!$H2105)+Reference!G$17,0)</f>
        <v>2505</v>
      </c>
      <c r="O2105" s="35">
        <f>ROUND((Reference!H$16*List!$H2105)+Reference!H$17,0)</f>
        <v>2601</v>
      </c>
      <c r="P2105" s="35">
        <f>ROUND((Reference!I$16*List!$H2105)+Reference!I$17,0)</f>
        <v>2703</v>
      </c>
      <c r="Q2105" s="35">
        <f>ROUND((Reference!J$16*List!$H2105)+Reference!J$17,0)</f>
        <v>3130</v>
      </c>
      <c r="R2105" s="35">
        <f>ROUND((Reference!K$16*List!$H2105)+Reference!K$17,0)</f>
        <v>3229</v>
      </c>
      <c r="S2105" s="35">
        <f>ROUND((Reference!L$16*List!$H2105)+Reference!L$17,0)</f>
        <v>3484</v>
      </c>
      <c r="T2105" s="35">
        <f>ROUND((Reference!M$16*List!$H2105)+Reference!M$17,0)</f>
        <v>4162</v>
      </c>
      <c r="U2105" s="35">
        <f>ROUND((Reference!N$16*List!$H2105)+Reference!N$17,0)</f>
        <v>16791</v>
      </c>
      <c r="V2105" s="36">
        <f>ROUND((Reference!O$16*List!$H2105)+Reference!O$17,0)</f>
        <v>624</v>
      </c>
      <c r="W2105" s="36">
        <f>ROUND((Reference!P$16*List!$H2105)+Reference!P$17,0)</f>
        <v>880</v>
      </c>
      <c r="X2105" s="36">
        <f>ROUND((Reference!Q$16*List!$H2105)+Reference!Q$17,0)</f>
        <v>440</v>
      </c>
      <c r="Y2105" s="37"/>
      <c r="Z2105" s="4" t="str">
        <f t="shared" si="65"/>
        <v>CLINTON, Ohio</v>
      </c>
      <c r="AA2105" s="38" t="s">
        <v>2244</v>
      </c>
      <c r="AB2105" s="38" t="s">
        <v>54</v>
      </c>
      <c r="AC2105" s="32" t="s">
        <v>5965</v>
      </c>
      <c r="AD2105" s="39"/>
      <c r="AE2105">
        <f t="shared" si="66"/>
        <v>0.80780000000000007</v>
      </c>
    </row>
    <row r="2106" spans="1:31" x14ac:dyDescent="0.35">
      <c r="A2106" s="28" t="s">
        <v>5998</v>
      </c>
      <c r="B2106" s="48" t="s">
        <v>5999</v>
      </c>
      <c r="C2106" s="51">
        <v>99936</v>
      </c>
      <c r="D2106" s="30" t="s">
        <v>199</v>
      </c>
      <c r="E2106" s="38" t="s">
        <v>6000</v>
      </c>
      <c r="F2106" s="55" t="s">
        <v>5965</v>
      </c>
      <c r="G2106" s="33" t="s">
        <v>64</v>
      </c>
      <c r="H2106" s="52">
        <v>0.80780000000000007</v>
      </c>
      <c r="I2106" s="35">
        <f>ROUND((Reference!B$16*List!$H2106)+Reference!B$17,0)</f>
        <v>962</v>
      </c>
      <c r="J2106" s="35">
        <f>ROUND((Reference!C$16*List!$H2106)+Reference!C$17,0)</f>
        <v>1434</v>
      </c>
      <c r="K2106" s="35">
        <f>ROUND((Reference!D$16*List!$H2106)+Reference!D$17,0)</f>
        <v>1718</v>
      </c>
      <c r="L2106" s="35">
        <f>ROUND((Reference!E$16*List!$H2106)+Reference!E$17,0)</f>
        <v>2124</v>
      </c>
      <c r="M2106" s="35">
        <f>ROUND((Reference!F$16*List!$H2106)+Reference!F$17,0)</f>
        <v>2213</v>
      </c>
      <c r="N2106" s="35">
        <f>ROUND((Reference!G$16*List!$H2106)+Reference!G$17,0)</f>
        <v>2505</v>
      </c>
      <c r="O2106" s="35">
        <f>ROUND((Reference!H$16*List!$H2106)+Reference!H$17,0)</f>
        <v>2601</v>
      </c>
      <c r="P2106" s="35">
        <f>ROUND((Reference!I$16*List!$H2106)+Reference!I$17,0)</f>
        <v>2703</v>
      </c>
      <c r="Q2106" s="35">
        <f>ROUND((Reference!J$16*List!$H2106)+Reference!J$17,0)</f>
        <v>3130</v>
      </c>
      <c r="R2106" s="35">
        <f>ROUND((Reference!K$16*List!$H2106)+Reference!K$17,0)</f>
        <v>3229</v>
      </c>
      <c r="S2106" s="35">
        <f>ROUND((Reference!L$16*List!$H2106)+Reference!L$17,0)</f>
        <v>3484</v>
      </c>
      <c r="T2106" s="35">
        <f>ROUND((Reference!M$16*List!$H2106)+Reference!M$17,0)</f>
        <v>4162</v>
      </c>
      <c r="U2106" s="35">
        <f>ROUND((Reference!N$16*List!$H2106)+Reference!N$17,0)</f>
        <v>16791</v>
      </c>
      <c r="V2106" s="36">
        <f>ROUND((Reference!O$16*List!$H2106)+Reference!O$17,0)</f>
        <v>624</v>
      </c>
      <c r="W2106" s="36">
        <f>ROUND((Reference!P$16*List!$H2106)+Reference!P$17,0)</f>
        <v>880</v>
      </c>
      <c r="X2106" s="36">
        <f>ROUND((Reference!Q$16*List!$H2106)+Reference!Q$17,0)</f>
        <v>440</v>
      </c>
      <c r="Y2106" s="37"/>
      <c r="Z2106" s="4" t="str">
        <f t="shared" si="65"/>
        <v>COLUMBIANA, Ohio</v>
      </c>
      <c r="AA2106" s="50" t="s">
        <v>6000</v>
      </c>
      <c r="AB2106" s="38" t="s">
        <v>54</v>
      </c>
      <c r="AC2106" s="43" t="s">
        <v>5965</v>
      </c>
      <c r="AD2106" s="45"/>
      <c r="AE2106">
        <f t="shared" si="66"/>
        <v>0.80780000000000007</v>
      </c>
    </row>
    <row r="2107" spans="1:31" x14ac:dyDescent="0.35">
      <c r="A2107" s="28" t="s">
        <v>6001</v>
      </c>
      <c r="B2107" s="48" t="s">
        <v>6002</v>
      </c>
      <c r="C2107" s="51">
        <v>99936</v>
      </c>
      <c r="D2107" s="30" t="s">
        <v>199</v>
      </c>
      <c r="E2107" s="38" t="s">
        <v>6003</v>
      </c>
      <c r="F2107" s="55" t="s">
        <v>5965</v>
      </c>
      <c r="G2107" s="33" t="s">
        <v>64</v>
      </c>
      <c r="H2107" s="34">
        <v>0.80780000000000007</v>
      </c>
      <c r="I2107" s="35">
        <f>ROUND((Reference!B$16*List!$H2107)+Reference!B$17,0)</f>
        <v>962</v>
      </c>
      <c r="J2107" s="35">
        <f>ROUND((Reference!C$16*List!$H2107)+Reference!C$17,0)</f>
        <v>1434</v>
      </c>
      <c r="K2107" s="35">
        <f>ROUND((Reference!D$16*List!$H2107)+Reference!D$17,0)</f>
        <v>1718</v>
      </c>
      <c r="L2107" s="35">
        <f>ROUND((Reference!E$16*List!$H2107)+Reference!E$17,0)</f>
        <v>2124</v>
      </c>
      <c r="M2107" s="35">
        <f>ROUND((Reference!F$16*List!$H2107)+Reference!F$17,0)</f>
        <v>2213</v>
      </c>
      <c r="N2107" s="35">
        <f>ROUND((Reference!G$16*List!$H2107)+Reference!G$17,0)</f>
        <v>2505</v>
      </c>
      <c r="O2107" s="35">
        <f>ROUND((Reference!H$16*List!$H2107)+Reference!H$17,0)</f>
        <v>2601</v>
      </c>
      <c r="P2107" s="35">
        <f>ROUND((Reference!I$16*List!$H2107)+Reference!I$17,0)</f>
        <v>2703</v>
      </c>
      <c r="Q2107" s="35">
        <f>ROUND((Reference!J$16*List!$H2107)+Reference!J$17,0)</f>
        <v>3130</v>
      </c>
      <c r="R2107" s="35">
        <f>ROUND((Reference!K$16*List!$H2107)+Reference!K$17,0)</f>
        <v>3229</v>
      </c>
      <c r="S2107" s="35">
        <f>ROUND((Reference!L$16*List!$H2107)+Reference!L$17,0)</f>
        <v>3484</v>
      </c>
      <c r="T2107" s="35">
        <f>ROUND((Reference!M$16*List!$H2107)+Reference!M$17,0)</f>
        <v>4162</v>
      </c>
      <c r="U2107" s="35">
        <f>ROUND((Reference!N$16*List!$H2107)+Reference!N$17,0)</f>
        <v>16791</v>
      </c>
      <c r="V2107" s="36">
        <f>ROUND((Reference!O$16*List!$H2107)+Reference!O$17,0)</f>
        <v>624</v>
      </c>
      <c r="W2107" s="36">
        <f>ROUND((Reference!P$16*List!$H2107)+Reference!P$17,0)</f>
        <v>880</v>
      </c>
      <c r="X2107" s="36">
        <f>ROUND((Reference!Q$16*List!$H2107)+Reference!Q$17,0)</f>
        <v>440</v>
      </c>
      <c r="Y2107" s="37"/>
      <c r="Z2107" s="4" t="str">
        <f t="shared" si="65"/>
        <v>COSHOCTON, Ohio</v>
      </c>
      <c r="AA2107" s="38" t="s">
        <v>6003</v>
      </c>
      <c r="AB2107" s="38" t="s">
        <v>54</v>
      </c>
      <c r="AC2107" s="32" t="s">
        <v>5965</v>
      </c>
      <c r="AD2107" s="39"/>
      <c r="AE2107">
        <f t="shared" si="66"/>
        <v>0.80780000000000007</v>
      </c>
    </row>
    <row r="2108" spans="1:31" x14ac:dyDescent="0.35">
      <c r="A2108" s="28" t="s">
        <v>6004</v>
      </c>
      <c r="B2108" s="48" t="s">
        <v>6005</v>
      </c>
      <c r="C2108" s="49">
        <v>99936</v>
      </c>
      <c r="D2108" s="30" t="s">
        <v>199</v>
      </c>
      <c r="E2108" s="50" t="s">
        <v>564</v>
      </c>
      <c r="F2108" s="55" t="s">
        <v>5965</v>
      </c>
      <c r="G2108" s="33" t="s">
        <v>64</v>
      </c>
      <c r="H2108" s="34">
        <v>0.80780000000000007</v>
      </c>
      <c r="I2108" s="35">
        <f>ROUND((Reference!B$16*List!$H2108)+Reference!B$17,0)</f>
        <v>962</v>
      </c>
      <c r="J2108" s="35">
        <f>ROUND((Reference!C$16*List!$H2108)+Reference!C$17,0)</f>
        <v>1434</v>
      </c>
      <c r="K2108" s="35">
        <f>ROUND((Reference!D$16*List!$H2108)+Reference!D$17,0)</f>
        <v>1718</v>
      </c>
      <c r="L2108" s="35">
        <f>ROUND((Reference!E$16*List!$H2108)+Reference!E$17,0)</f>
        <v>2124</v>
      </c>
      <c r="M2108" s="35">
        <f>ROUND((Reference!F$16*List!$H2108)+Reference!F$17,0)</f>
        <v>2213</v>
      </c>
      <c r="N2108" s="35">
        <f>ROUND((Reference!G$16*List!$H2108)+Reference!G$17,0)</f>
        <v>2505</v>
      </c>
      <c r="O2108" s="35">
        <f>ROUND((Reference!H$16*List!$H2108)+Reference!H$17,0)</f>
        <v>2601</v>
      </c>
      <c r="P2108" s="35">
        <f>ROUND((Reference!I$16*List!$H2108)+Reference!I$17,0)</f>
        <v>2703</v>
      </c>
      <c r="Q2108" s="35">
        <f>ROUND((Reference!J$16*List!$H2108)+Reference!J$17,0)</f>
        <v>3130</v>
      </c>
      <c r="R2108" s="35">
        <f>ROUND((Reference!K$16*List!$H2108)+Reference!K$17,0)</f>
        <v>3229</v>
      </c>
      <c r="S2108" s="35">
        <f>ROUND((Reference!L$16*List!$H2108)+Reference!L$17,0)</f>
        <v>3484</v>
      </c>
      <c r="T2108" s="35">
        <f>ROUND((Reference!M$16*List!$H2108)+Reference!M$17,0)</f>
        <v>4162</v>
      </c>
      <c r="U2108" s="35">
        <f>ROUND((Reference!N$16*List!$H2108)+Reference!N$17,0)</f>
        <v>16791</v>
      </c>
      <c r="V2108" s="36">
        <f>ROUND((Reference!O$16*List!$H2108)+Reference!O$17,0)</f>
        <v>624</v>
      </c>
      <c r="W2108" s="36">
        <f>ROUND((Reference!P$16*List!$H2108)+Reference!P$17,0)</f>
        <v>880</v>
      </c>
      <c r="X2108" s="36">
        <f>ROUND((Reference!Q$16*List!$H2108)+Reference!Q$17,0)</f>
        <v>440</v>
      </c>
      <c r="Y2108" s="37"/>
      <c r="Z2108" s="4" t="str">
        <f t="shared" si="65"/>
        <v>CRAWFORD, Ohio</v>
      </c>
      <c r="AA2108" s="38" t="s">
        <v>564</v>
      </c>
      <c r="AB2108" s="38" t="s">
        <v>54</v>
      </c>
      <c r="AC2108" s="32" t="s">
        <v>5965</v>
      </c>
      <c r="AD2108" s="39"/>
      <c r="AE2108">
        <f t="shared" si="66"/>
        <v>0.80780000000000007</v>
      </c>
    </row>
    <row r="2109" spans="1:31" x14ac:dyDescent="0.35">
      <c r="A2109" s="28" t="s">
        <v>6006</v>
      </c>
      <c r="B2109" s="48" t="s">
        <v>6007</v>
      </c>
      <c r="C2109" s="51">
        <v>17460</v>
      </c>
      <c r="D2109" s="30" t="s">
        <v>570</v>
      </c>
      <c r="E2109" s="38" t="s">
        <v>6008</v>
      </c>
      <c r="F2109" s="54" t="s">
        <v>5965</v>
      </c>
      <c r="G2109" s="33" t="s">
        <v>53</v>
      </c>
      <c r="H2109" s="52">
        <v>0.88740000000000008</v>
      </c>
      <c r="I2109" s="35">
        <f>ROUND((Reference!B$16*List!$H2109)+Reference!B$17,0)</f>
        <v>1030</v>
      </c>
      <c r="J2109" s="35">
        <f>ROUND((Reference!C$16*List!$H2109)+Reference!C$17,0)</f>
        <v>1536</v>
      </c>
      <c r="K2109" s="35">
        <f>ROUND((Reference!D$16*List!$H2109)+Reference!D$17,0)</f>
        <v>1840</v>
      </c>
      <c r="L2109" s="35">
        <f>ROUND((Reference!E$16*List!$H2109)+Reference!E$17,0)</f>
        <v>2275</v>
      </c>
      <c r="M2109" s="35">
        <f>ROUND((Reference!F$16*List!$H2109)+Reference!F$17,0)</f>
        <v>2370</v>
      </c>
      <c r="N2109" s="35">
        <f>ROUND((Reference!G$16*List!$H2109)+Reference!G$17,0)</f>
        <v>2683</v>
      </c>
      <c r="O2109" s="35">
        <f>ROUND((Reference!H$16*List!$H2109)+Reference!H$17,0)</f>
        <v>2786</v>
      </c>
      <c r="P2109" s="35">
        <f>ROUND((Reference!I$16*List!$H2109)+Reference!I$17,0)</f>
        <v>2895</v>
      </c>
      <c r="Q2109" s="35">
        <f>ROUND((Reference!J$16*List!$H2109)+Reference!J$17,0)</f>
        <v>3352</v>
      </c>
      <c r="R2109" s="35">
        <f>ROUND((Reference!K$16*List!$H2109)+Reference!K$17,0)</f>
        <v>3458</v>
      </c>
      <c r="S2109" s="35">
        <f>ROUND((Reference!L$16*List!$H2109)+Reference!L$17,0)</f>
        <v>3732</v>
      </c>
      <c r="T2109" s="35">
        <f>ROUND((Reference!M$16*List!$H2109)+Reference!M$17,0)</f>
        <v>4457</v>
      </c>
      <c r="U2109" s="35">
        <f>ROUND((Reference!N$16*List!$H2109)+Reference!N$17,0)</f>
        <v>17982</v>
      </c>
      <c r="V2109" s="36">
        <f>ROUND((Reference!O$16*List!$H2109)+Reference!O$17,0)</f>
        <v>668</v>
      </c>
      <c r="W2109" s="36">
        <f>ROUND((Reference!P$16*List!$H2109)+Reference!P$17,0)</f>
        <v>942</v>
      </c>
      <c r="X2109" s="36">
        <f>ROUND((Reference!Q$16*List!$H2109)+Reference!Q$17,0)</f>
        <v>471</v>
      </c>
      <c r="Y2109" s="37"/>
      <c r="Z2109" s="4" t="str">
        <f t="shared" si="65"/>
        <v>CUYAHOGA, Ohio</v>
      </c>
      <c r="AA2109" s="50" t="s">
        <v>6008</v>
      </c>
      <c r="AB2109" s="38" t="s">
        <v>54</v>
      </c>
      <c r="AC2109" s="43" t="s">
        <v>5965</v>
      </c>
      <c r="AD2109" s="45"/>
      <c r="AE2109">
        <f t="shared" si="66"/>
        <v>0.88740000000000008</v>
      </c>
    </row>
    <row r="2110" spans="1:31" x14ac:dyDescent="0.35">
      <c r="A2110" s="28" t="s">
        <v>6009</v>
      </c>
      <c r="B2110" s="48" t="s">
        <v>6010</v>
      </c>
      <c r="C2110" s="49">
        <v>99936</v>
      </c>
      <c r="D2110" s="30" t="s">
        <v>199</v>
      </c>
      <c r="E2110" s="50" t="s">
        <v>6011</v>
      </c>
      <c r="F2110" s="55" t="s">
        <v>5965</v>
      </c>
      <c r="G2110" s="33" t="s">
        <v>64</v>
      </c>
      <c r="H2110" s="34">
        <v>0.80780000000000007</v>
      </c>
      <c r="I2110" s="35">
        <f>ROUND((Reference!B$16*List!$H2110)+Reference!B$17,0)</f>
        <v>962</v>
      </c>
      <c r="J2110" s="35">
        <f>ROUND((Reference!C$16*List!$H2110)+Reference!C$17,0)</f>
        <v>1434</v>
      </c>
      <c r="K2110" s="35">
        <f>ROUND((Reference!D$16*List!$H2110)+Reference!D$17,0)</f>
        <v>1718</v>
      </c>
      <c r="L2110" s="35">
        <f>ROUND((Reference!E$16*List!$H2110)+Reference!E$17,0)</f>
        <v>2124</v>
      </c>
      <c r="M2110" s="35">
        <f>ROUND((Reference!F$16*List!$H2110)+Reference!F$17,0)</f>
        <v>2213</v>
      </c>
      <c r="N2110" s="35">
        <f>ROUND((Reference!G$16*List!$H2110)+Reference!G$17,0)</f>
        <v>2505</v>
      </c>
      <c r="O2110" s="35">
        <f>ROUND((Reference!H$16*List!$H2110)+Reference!H$17,0)</f>
        <v>2601</v>
      </c>
      <c r="P2110" s="35">
        <f>ROUND((Reference!I$16*List!$H2110)+Reference!I$17,0)</f>
        <v>2703</v>
      </c>
      <c r="Q2110" s="35">
        <f>ROUND((Reference!J$16*List!$H2110)+Reference!J$17,0)</f>
        <v>3130</v>
      </c>
      <c r="R2110" s="35">
        <f>ROUND((Reference!K$16*List!$H2110)+Reference!K$17,0)</f>
        <v>3229</v>
      </c>
      <c r="S2110" s="35">
        <f>ROUND((Reference!L$16*List!$H2110)+Reference!L$17,0)</f>
        <v>3484</v>
      </c>
      <c r="T2110" s="35">
        <f>ROUND((Reference!M$16*List!$H2110)+Reference!M$17,0)</f>
        <v>4162</v>
      </c>
      <c r="U2110" s="35">
        <f>ROUND((Reference!N$16*List!$H2110)+Reference!N$17,0)</f>
        <v>16791</v>
      </c>
      <c r="V2110" s="36">
        <f>ROUND((Reference!O$16*List!$H2110)+Reference!O$17,0)</f>
        <v>624</v>
      </c>
      <c r="W2110" s="36">
        <f>ROUND((Reference!P$16*List!$H2110)+Reference!P$17,0)</f>
        <v>880</v>
      </c>
      <c r="X2110" s="36">
        <f>ROUND((Reference!Q$16*List!$H2110)+Reference!Q$17,0)</f>
        <v>440</v>
      </c>
      <c r="Y2110" s="37"/>
      <c r="Z2110" s="4" t="str">
        <f t="shared" si="65"/>
        <v>DARKE, Ohio</v>
      </c>
      <c r="AA2110" s="38" t="s">
        <v>6011</v>
      </c>
      <c r="AB2110" s="38" t="s">
        <v>54</v>
      </c>
      <c r="AC2110" s="32" t="s">
        <v>5965</v>
      </c>
      <c r="AD2110" s="39"/>
      <c r="AE2110">
        <f t="shared" si="66"/>
        <v>0.80780000000000007</v>
      </c>
    </row>
    <row r="2111" spans="1:31" x14ac:dyDescent="0.35">
      <c r="A2111" s="28" t="s">
        <v>6012</v>
      </c>
      <c r="B2111" s="48" t="s">
        <v>6013</v>
      </c>
      <c r="C2111" s="49">
        <v>99936</v>
      </c>
      <c r="D2111" s="30" t="s">
        <v>199</v>
      </c>
      <c r="E2111" s="50" t="s">
        <v>6014</v>
      </c>
      <c r="F2111" s="55" t="s">
        <v>5965</v>
      </c>
      <c r="G2111" s="33" t="s">
        <v>64</v>
      </c>
      <c r="H2111" s="52">
        <v>0.80780000000000007</v>
      </c>
      <c r="I2111" s="35">
        <f>ROUND((Reference!B$16*List!$H2111)+Reference!B$17,0)</f>
        <v>962</v>
      </c>
      <c r="J2111" s="35">
        <f>ROUND((Reference!C$16*List!$H2111)+Reference!C$17,0)</f>
        <v>1434</v>
      </c>
      <c r="K2111" s="35">
        <f>ROUND((Reference!D$16*List!$H2111)+Reference!D$17,0)</f>
        <v>1718</v>
      </c>
      <c r="L2111" s="35">
        <f>ROUND((Reference!E$16*List!$H2111)+Reference!E$17,0)</f>
        <v>2124</v>
      </c>
      <c r="M2111" s="35">
        <f>ROUND((Reference!F$16*List!$H2111)+Reference!F$17,0)</f>
        <v>2213</v>
      </c>
      <c r="N2111" s="35">
        <f>ROUND((Reference!G$16*List!$H2111)+Reference!G$17,0)</f>
        <v>2505</v>
      </c>
      <c r="O2111" s="35">
        <f>ROUND((Reference!H$16*List!$H2111)+Reference!H$17,0)</f>
        <v>2601</v>
      </c>
      <c r="P2111" s="35">
        <f>ROUND((Reference!I$16*List!$H2111)+Reference!I$17,0)</f>
        <v>2703</v>
      </c>
      <c r="Q2111" s="35">
        <f>ROUND((Reference!J$16*List!$H2111)+Reference!J$17,0)</f>
        <v>3130</v>
      </c>
      <c r="R2111" s="35">
        <f>ROUND((Reference!K$16*List!$H2111)+Reference!K$17,0)</f>
        <v>3229</v>
      </c>
      <c r="S2111" s="35">
        <f>ROUND((Reference!L$16*List!$H2111)+Reference!L$17,0)</f>
        <v>3484</v>
      </c>
      <c r="T2111" s="35">
        <f>ROUND((Reference!M$16*List!$H2111)+Reference!M$17,0)</f>
        <v>4162</v>
      </c>
      <c r="U2111" s="35">
        <f>ROUND((Reference!N$16*List!$H2111)+Reference!N$17,0)</f>
        <v>16791</v>
      </c>
      <c r="V2111" s="36">
        <f>ROUND((Reference!O$16*List!$H2111)+Reference!O$17,0)</f>
        <v>624</v>
      </c>
      <c r="W2111" s="36">
        <f>ROUND((Reference!P$16*List!$H2111)+Reference!P$17,0)</f>
        <v>880</v>
      </c>
      <c r="X2111" s="36">
        <f>ROUND((Reference!Q$16*List!$H2111)+Reference!Q$17,0)</f>
        <v>440</v>
      </c>
      <c r="Y2111" s="37"/>
      <c r="Z2111" s="4" t="str">
        <f t="shared" si="65"/>
        <v>DEFIANCE, Ohio</v>
      </c>
      <c r="AA2111" s="50" t="s">
        <v>6014</v>
      </c>
      <c r="AB2111" s="38" t="s">
        <v>54</v>
      </c>
      <c r="AC2111" s="43" t="s">
        <v>5965</v>
      </c>
      <c r="AD2111" s="45"/>
      <c r="AE2111">
        <f t="shared" si="66"/>
        <v>0.80780000000000007</v>
      </c>
    </row>
    <row r="2112" spans="1:31" x14ac:dyDescent="0.35">
      <c r="A2112" s="28" t="s">
        <v>6015</v>
      </c>
      <c r="B2112" s="48" t="s">
        <v>6016</v>
      </c>
      <c r="C2112" s="51">
        <v>18140</v>
      </c>
      <c r="D2112" s="30" t="s">
        <v>602</v>
      </c>
      <c r="E2112" s="38" t="s">
        <v>1332</v>
      </c>
      <c r="F2112" s="54" t="s">
        <v>5965</v>
      </c>
      <c r="G2112" s="33" t="s">
        <v>53</v>
      </c>
      <c r="H2112" s="52">
        <v>0.94750000000000001</v>
      </c>
      <c r="I2112" s="35">
        <f>ROUND((Reference!B$16*List!$H2112)+Reference!B$17,0)</f>
        <v>1081</v>
      </c>
      <c r="J2112" s="35">
        <f>ROUND((Reference!C$16*List!$H2112)+Reference!C$17,0)</f>
        <v>1613</v>
      </c>
      <c r="K2112" s="35">
        <f>ROUND((Reference!D$16*List!$H2112)+Reference!D$17,0)</f>
        <v>1932</v>
      </c>
      <c r="L2112" s="35">
        <f>ROUND((Reference!E$16*List!$H2112)+Reference!E$17,0)</f>
        <v>2389</v>
      </c>
      <c r="M2112" s="35">
        <f>ROUND((Reference!F$16*List!$H2112)+Reference!F$17,0)</f>
        <v>2489</v>
      </c>
      <c r="N2112" s="35">
        <f>ROUND((Reference!G$16*List!$H2112)+Reference!G$17,0)</f>
        <v>2817</v>
      </c>
      <c r="O2112" s="35">
        <f>ROUND((Reference!H$16*List!$H2112)+Reference!H$17,0)</f>
        <v>2925</v>
      </c>
      <c r="P2112" s="35">
        <f>ROUND((Reference!I$16*List!$H2112)+Reference!I$17,0)</f>
        <v>3040</v>
      </c>
      <c r="Q2112" s="35">
        <f>ROUND((Reference!J$16*List!$H2112)+Reference!J$17,0)</f>
        <v>3520</v>
      </c>
      <c r="R2112" s="35">
        <f>ROUND((Reference!K$16*List!$H2112)+Reference!K$17,0)</f>
        <v>3631</v>
      </c>
      <c r="S2112" s="35">
        <f>ROUND((Reference!L$16*List!$H2112)+Reference!L$17,0)</f>
        <v>3918</v>
      </c>
      <c r="T2112" s="35">
        <f>ROUND((Reference!M$16*List!$H2112)+Reference!M$17,0)</f>
        <v>4680</v>
      </c>
      <c r="U2112" s="35">
        <f>ROUND((Reference!N$16*List!$H2112)+Reference!N$17,0)</f>
        <v>18882</v>
      </c>
      <c r="V2112" s="36">
        <f>ROUND((Reference!O$16*List!$H2112)+Reference!O$17,0)</f>
        <v>702</v>
      </c>
      <c r="W2112" s="36">
        <f>ROUND((Reference!P$16*List!$H2112)+Reference!P$17,0)</f>
        <v>989</v>
      </c>
      <c r="X2112" s="36">
        <f>ROUND((Reference!Q$16*List!$H2112)+Reference!Q$17,0)</f>
        <v>495</v>
      </c>
      <c r="Y2112" s="37"/>
      <c r="Z2112" s="4" t="str">
        <f t="shared" si="65"/>
        <v>DELAWARE, Ohio</v>
      </c>
      <c r="AA2112" s="50" t="s">
        <v>1332</v>
      </c>
      <c r="AB2112" s="38" t="s">
        <v>54</v>
      </c>
      <c r="AC2112" s="43" t="s">
        <v>5965</v>
      </c>
      <c r="AD2112" s="45"/>
      <c r="AE2112">
        <f t="shared" si="66"/>
        <v>0.94750000000000001</v>
      </c>
    </row>
    <row r="2113" spans="1:31" x14ac:dyDescent="0.35">
      <c r="A2113" s="28" t="s">
        <v>6017</v>
      </c>
      <c r="B2113" s="48" t="s">
        <v>6018</v>
      </c>
      <c r="C2113" s="49">
        <v>99936</v>
      </c>
      <c r="D2113" s="30" t="s">
        <v>199</v>
      </c>
      <c r="E2113" s="50" t="s">
        <v>5436</v>
      </c>
      <c r="F2113" s="55" t="s">
        <v>5965</v>
      </c>
      <c r="G2113" s="33" t="s">
        <v>64</v>
      </c>
      <c r="H2113" s="52">
        <v>0.80780000000000007</v>
      </c>
      <c r="I2113" s="35">
        <f>ROUND((Reference!B$16*List!$H2113)+Reference!B$17,0)</f>
        <v>962</v>
      </c>
      <c r="J2113" s="35">
        <f>ROUND((Reference!C$16*List!$H2113)+Reference!C$17,0)</f>
        <v>1434</v>
      </c>
      <c r="K2113" s="35">
        <f>ROUND((Reference!D$16*List!$H2113)+Reference!D$17,0)</f>
        <v>1718</v>
      </c>
      <c r="L2113" s="35">
        <f>ROUND((Reference!E$16*List!$H2113)+Reference!E$17,0)</f>
        <v>2124</v>
      </c>
      <c r="M2113" s="35">
        <f>ROUND((Reference!F$16*List!$H2113)+Reference!F$17,0)</f>
        <v>2213</v>
      </c>
      <c r="N2113" s="35">
        <f>ROUND((Reference!G$16*List!$H2113)+Reference!G$17,0)</f>
        <v>2505</v>
      </c>
      <c r="O2113" s="35">
        <f>ROUND((Reference!H$16*List!$H2113)+Reference!H$17,0)</f>
        <v>2601</v>
      </c>
      <c r="P2113" s="35">
        <f>ROUND((Reference!I$16*List!$H2113)+Reference!I$17,0)</f>
        <v>2703</v>
      </c>
      <c r="Q2113" s="35">
        <f>ROUND((Reference!J$16*List!$H2113)+Reference!J$17,0)</f>
        <v>3130</v>
      </c>
      <c r="R2113" s="35">
        <f>ROUND((Reference!K$16*List!$H2113)+Reference!K$17,0)</f>
        <v>3229</v>
      </c>
      <c r="S2113" s="35">
        <f>ROUND((Reference!L$16*List!$H2113)+Reference!L$17,0)</f>
        <v>3484</v>
      </c>
      <c r="T2113" s="35">
        <f>ROUND((Reference!M$16*List!$H2113)+Reference!M$17,0)</f>
        <v>4162</v>
      </c>
      <c r="U2113" s="35">
        <f>ROUND((Reference!N$16*List!$H2113)+Reference!N$17,0)</f>
        <v>16791</v>
      </c>
      <c r="V2113" s="36">
        <f>ROUND((Reference!O$16*List!$H2113)+Reference!O$17,0)</f>
        <v>624</v>
      </c>
      <c r="W2113" s="36">
        <f>ROUND((Reference!P$16*List!$H2113)+Reference!P$17,0)</f>
        <v>880</v>
      </c>
      <c r="X2113" s="36">
        <f>ROUND((Reference!Q$16*List!$H2113)+Reference!Q$17,0)</f>
        <v>440</v>
      </c>
      <c r="Y2113" s="37"/>
      <c r="Z2113" s="4" t="str">
        <f t="shared" si="65"/>
        <v>ERIE, Ohio</v>
      </c>
      <c r="AA2113" s="50" t="s">
        <v>5436</v>
      </c>
      <c r="AB2113" s="38" t="s">
        <v>54</v>
      </c>
      <c r="AC2113" s="43" t="s">
        <v>5965</v>
      </c>
      <c r="AD2113" s="45"/>
      <c r="AE2113">
        <f t="shared" si="66"/>
        <v>0.80780000000000007</v>
      </c>
    </row>
    <row r="2114" spans="1:31" x14ac:dyDescent="0.35">
      <c r="A2114" s="28" t="s">
        <v>6019</v>
      </c>
      <c r="B2114" s="48" t="s">
        <v>6020</v>
      </c>
      <c r="C2114" s="51">
        <v>18140</v>
      </c>
      <c r="D2114" s="30" t="s">
        <v>602</v>
      </c>
      <c r="E2114" s="38" t="s">
        <v>1280</v>
      </c>
      <c r="F2114" s="54" t="s">
        <v>5965</v>
      </c>
      <c r="G2114" s="33" t="s">
        <v>53</v>
      </c>
      <c r="H2114" s="52">
        <v>0.94750000000000001</v>
      </c>
      <c r="I2114" s="35">
        <f>ROUND((Reference!B$16*List!$H2114)+Reference!B$17,0)</f>
        <v>1081</v>
      </c>
      <c r="J2114" s="35">
        <f>ROUND((Reference!C$16*List!$H2114)+Reference!C$17,0)</f>
        <v>1613</v>
      </c>
      <c r="K2114" s="35">
        <f>ROUND((Reference!D$16*List!$H2114)+Reference!D$17,0)</f>
        <v>1932</v>
      </c>
      <c r="L2114" s="35">
        <f>ROUND((Reference!E$16*List!$H2114)+Reference!E$17,0)</f>
        <v>2389</v>
      </c>
      <c r="M2114" s="35">
        <f>ROUND((Reference!F$16*List!$H2114)+Reference!F$17,0)</f>
        <v>2489</v>
      </c>
      <c r="N2114" s="35">
        <f>ROUND((Reference!G$16*List!$H2114)+Reference!G$17,0)</f>
        <v>2817</v>
      </c>
      <c r="O2114" s="35">
        <f>ROUND((Reference!H$16*List!$H2114)+Reference!H$17,0)</f>
        <v>2925</v>
      </c>
      <c r="P2114" s="35">
        <f>ROUND((Reference!I$16*List!$H2114)+Reference!I$17,0)</f>
        <v>3040</v>
      </c>
      <c r="Q2114" s="35">
        <f>ROUND((Reference!J$16*List!$H2114)+Reference!J$17,0)</f>
        <v>3520</v>
      </c>
      <c r="R2114" s="35">
        <f>ROUND((Reference!K$16*List!$H2114)+Reference!K$17,0)</f>
        <v>3631</v>
      </c>
      <c r="S2114" s="35">
        <f>ROUND((Reference!L$16*List!$H2114)+Reference!L$17,0)</f>
        <v>3918</v>
      </c>
      <c r="T2114" s="35">
        <f>ROUND((Reference!M$16*List!$H2114)+Reference!M$17,0)</f>
        <v>4680</v>
      </c>
      <c r="U2114" s="35">
        <f>ROUND((Reference!N$16*List!$H2114)+Reference!N$17,0)</f>
        <v>18882</v>
      </c>
      <c r="V2114" s="36">
        <f>ROUND((Reference!O$16*List!$H2114)+Reference!O$17,0)</f>
        <v>702</v>
      </c>
      <c r="W2114" s="36">
        <f>ROUND((Reference!P$16*List!$H2114)+Reference!P$17,0)</f>
        <v>989</v>
      </c>
      <c r="X2114" s="36">
        <f>ROUND((Reference!Q$16*List!$H2114)+Reference!Q$17,0)</f>
        <v>495</v>
      </c>
      <c r="Y2114" s="37"/>
      <c r="Z2114" s="4" t="str">
        <f t="shared" si="65"/>
        <v>FAIRFIELD, Ohio</v>
      </c>
      <c r="AA2114" s="50" t="s">
        <v>1280</v>
      </c>
      <c r="AB2114" s="38" t="s">
        <v>54</v>
      </c>
      <c r="AC2114" s="43" t="s">
        <v>5965</v>
      </c>
      <c r="AD2114" s="45"/>
      <c r="AE2114">
        <f t="shared" si="66"/>
        <v>0.94750000000000001</v>
      </c>
    </row>
    <row r="2115" spans="1:31" x14ac:dyDescent="0.35">
      <c r="A2115" s="28" t="s">
        <v>6021</v>
      </c>
      <c r="B2115" s="48" t="s">
        <v>6022</v>
      </c>
      <c r="C2115" s="49">
        <v>99936</v>
      </c>
      <c r="D2115" s="30" t="s">
        <v>199</v>
      </c>
      <c r="E2115" s="50" t="s">
        <v>172</v>
      </c>
      <c r="F2115" s="55" t="s">
        <v>5965</v>
      </c>
      <c r="G2115" s="33" t="s">
        <v>64</v>
      </c>
      <c r="H2115" s="52">
        <v>0.80780000000000007</v>
      </c>
      <c r="I2115" s="35">
        <f>ROUND((Reference!B$16*List!$H2115)+Reference!B$17,0)</f>
        <v>962</v>
      </c>
      <c r="J2115" s="35">
        <f>ROUND((Reference!C$16*List!$H2115)+Reference!C$17,0)</f>
        <v>1434</v>
      </c>
      <c r="K2115" s="35">
        <f>ROUND((Reference!D$16*List!$H2115)+Reference!D$17,0)</f>
        <v>1718</v>
      </c>
      <c r="L2115" s="35">
        <f>ROUND((Reference!E$16*List!$H2115)+Reference!E$17,0)</f>
        <v>2124</v>
      </c>
      <c r="M2115" s="35">
        <f>ROUND((Reference!F$16*List!$H2115)+Reference!F$17,0)</f>
        <v>2213</v>
      </c>
      <c r="N2115" s="35">
        <f>ROUND((Reference!G$16*List!$H2115)+Reference!G$17,0)</f>
        <v>2505</v>
      </c>
      <c r="O2115" s="35">
        <f>ROUND((Reference!H$16*List!$H2115)+Reference!H$17,0)</f>
        <v>2601</v>
      </c>
      <c r="P2115" s="35">
        <f>ROUND((Reference!I$16*List!$H2115)+Reference!I$17,0)</f>
        <v>2703</v>
      </c>
      <c r="Q2115" s="35">
        <f>ROUND((Reference!J$16*List!$H2115)+Reference!J$17,0)</f>
        <v>3130</v>
      </c>
      <c r="R2115" s="35">
        <f>ROUND((Reference!K$16*List!$H2115)+Reference!K$17,0)</f>
        <v>3229</v>
      </c>
      <c r="S2115" s="35">
        <f>ROUND((Reference!L$16*List!$H2115)+Reference!L$17,0)</f>
        <v>3484</v>
      </c>
      <c r="T2115" s="35">
        <f>ROUND((Reference!M$16*List!$H2115)+Reference!M$17,0)</f>
        <v>4162</v>
      </c>
      <c r="U2115" s="35">
        <f>ROUND((Reference!N$16*List!$H2115)+Reference!N$17,0)</f>
        <v>16791</v>
      </c>
      <c r="V2115" s="36">
        <f>ROUND((Reference!O$16*List!$H2115)+Reference!O$17,0)</f>
        <v>624</v>
      </c>
      <c r="W2115" s="36">
        <f>ROUND((Reference!P$16*List!$H2115)+Reference!P$17,0)</f>
        <v>880</v>
      </c>
      <c r="X2115" s="36">
        <f>ROUND((Reference!Q$16*List!$H2115)+Reference!Q$17,0)</f>
        <v>440</v>
      </c>
      <c r="Y2115" s="37"/>
      <c r="Z2115" s="4" t="str">
        <f t="shared" si="65"/>
        <v>FAYETTE, Ohio</v>
      </c>
      <c r="AA2115" s="50" t="s">
        <v>172</v>
      </c>
      <c r="AB2115" s="38" t="s">
        <v>54</v>
      </c>
      <c r="AC2115" s="43" t="s">
        <v>5965</v>
      </c>
      <c r="AD2115" s="45"/>
      <c r="AE2115">
        <f t="shared" si="66"/>
        <v>0.80780000000000007</v>
      </c>
    </row>
    <row r="2116" spans="1:31" x14ac:dyDescent="0.35">
      <c r="A2116" s="28" t="s">
        <v>6023</v>
      </c>
      <c r="B2116" s="48" t="s">
        <v>6024</v>
      </c>
      <c r="C2116" s="51">
        <v>18140</v>
      </c>
      <c r="D2116" s="30" t="s">
        <v>602</v>
      </c>
      <c r="E2116" s="38" t="s">
        <v>176</v>
      </c>
      <c r="F2116" s="54" t="s">
        <v>5965</v>
      </c>
      <c r="G2116" s="33" t="s">
        <v>53</v>
      </c>
      <c r="H2116" s="34">
        <v>0.94750000000000001</v>
      </c>
      <c r="I2116" s="35">
        <f>ROUND((Reference!B$16*List!$H2116)+Reference!B$17,0)</f>
        <v>1081</v>
      </c>
      <c r="J2116" s="35">
        <f>ROUND((Reference!C$16*List!$H2116)+Reference!C$17,0)</f>
        <v>1613</v>
      </c>
      <c r="K2116" s="35">
        <f>ROUND((Reference!D$16*List!$H2116)+Reference!D$17,0)</f>
        <v>1932</v>
      </c>
      <c r="L2116" s="35">
        <f>ROUND((Reference!E$16*List!$H2116)+Reference!E$17,0)</f>
        <v>2389</v>
      </c>
      <c r="M2116" s="35">
        <f>ROUND((Reference!F$16*List!$H2116)+Reference!F$17,0)</f>
        <v>2489</v>
      </c>
      <c r="N2116" s="35">
        <f>ROUND((Reference!G$16*List!$H2116)+Reference!G$17,0)</f>
        <v>2817</v>
      </c>
      <c r="O2116" s="35">
        <f>ROUND((Reference!H$16*List!$H2116)+Reference!H$17,0)</f>
        <v>2925</v>
      </c>
      <c r="P2116" s="35">
        <f>ROUND((Reference!I$16*List!$H2116)+Reference!I$17,0)</f>
        <v>3040</v>
      </c>
      <c r="Q2116" s="35">
        <f>ROUND((Reference!J$16*List!$H2116)+Reference!J$17,0)</f>
        <v>3520</v>
      </c>
      <c r="R2116" s="35">
        <f>ROUND((Reference!K$16*List!$H2116)+Reference!K$17,0)</f>
        <v>3631</v>
      </c>
      <c r="S2116" s="35">
        <f>ROUND((Reference!L$16*List!$H2116)+Reference!L$17,0)</f>
        <v>3918</v>
      </c>
      <c r="T2116" s="35">
        <f>ROUND((Reference!M$16*List!$H2116)+Reference!M$17,0)</f>
        <v>4680</v>
      </c>
      <c r="U2116" s="35">
        <f>ROUND((Reference!N$16*List!$H2116)+Reference!N$17,0)</f>
        <v>18882</v>
      </c>
      <c r="V2116" s="36">
        <f>ROUND((Reference!O$16*List!$H2116)+Reference!O$17,0)</f>
        <v>702</v>
      </c>
      <c r="W2116" s="36">
        <f>ROUND((Reference!P$16*List!$H2116)+Reference!P$17,0)</f>
        <v>989</v>
      </c>
      <c r="X2116" s="36">
        <f>ROUND((Reference!Q$16*List!$H2116)+Reference!Q$17,0)</f>
        <v>495</v>
      </c>
      <c r="Y2116" s="37"/>
      <c r="Z2116" s="4" t="str">
        <f t="shared" si="65"/>
        <v>FRANKLIN, Ohio</v>
      </c>
      <c r="AA2116" s="38" t="s">
        <v>176</v>
      </c>
      <c r="AB2116" s="38" t="s">
        <v>54</v>
      </c>
      <c r="AC2116" s="32" t="s">
        <v>5965</v>
      </c>
      <c r="AD2116" s="39"/>
      <c r="AE2116">
        <f t="shared" si="66"/>
        <v>0.94750000000000001</v>
      </c>
    </row>
    <row r="2117" spans="1:31" x14ac:dyDescent="0.35">
      <c r="A2117" s="28" t="s">
        <v>6025</v>
      </c>
      <c r="B2117" s="48" t="s">
        <v>6026</v>
      </c>
      <c r="C2117" s="49">
        <v>45780</v>
      </c>
      <c r="D2117" s="30" t="s">
        <v>1682</v>
      </c>
      <c r="E2117" s="50" t="s">
        <v>596</v>
      </c>
      <c r="F2117" s="54" t="s">
        <v>5965</v>
      </c>
      <c r="G2117" s="33" t="s">
        <v>53</v>
      </c>
      <c r="H2117" s="52">
        <v>0.85410000000000008</v>
      </c>
      <c r="I2117" s="35">
        <f>ROUND((Reference!B$16*List!$H2117)+Reference!B$17,0)</f>
        <v>1001</v>
      </c>
      <c r="J2117" s="35">
        <f>ROUND((Reference!C$16*List!$H2117)+Reference!C$17,0)</f>
        <v>1493</v>
      </c>
      <c r="K2117" s="35">
        <f>ROUND((Reference!D$16*List!$H2117)+Reference!D$17,0)</f>
        <v>1789</v>
      </c>
      <c r="L2117" s="35">
        <f>ROUND((Reference!E$16*List!$H2117)+Reference!E$17,0)</f>
        <v>2212</v>
      </c>
      <c r="M2117" s="35">
        <f>ROUND((Reference!F$16*List!$H2117)+Reference!F$17,0)</f>
        <v>2304</v>
      </c>
      <c r="N2117" s="35">
        <f>ROUND((Reference!G$16*List!$H2117)+Reference!G$17,0)</f>
        <v>2609</v>
      </c>
      <c r="O2117" s="35">
        <f>ROUND((Reference!H$16*List!$H2117)+Reference!H$17,0)</f>
        <v>2708</v>
      </c>
      <c r="P2117" s="35">
        <f>ROUND((Reference!I$16*List!$H2117)+Reference!I$17,0)</f>
        <v>2815</v>
      </c>
      <c r="Q2117" s="35">
        <f>ROUND((Reference!J$16*List!$H2117)+Reference!J$17,0)</f>
        <v>3259</v>
      </c>
      <c r="R2117" s="35">
        <f>ROUND((Reference!K$16*List!$H2117)+Reference!K$17,0)</f>
        <v>3363</v>
      </c>
      <c r="S2117" s="35">
        <f>ROUND((Reference!L$16*List!$H2117)+Reference!L$17,0)</f>
        <v>3628</v>
      </c>
      <c r="T2117" s="35">
        <f>ROUND((Reference!M$16*List!$H2117)+Reference!M$17,0)</f>
        <v>4333</v>
      </c>
      <c r="U2117" s="35">
        <f>ROUND((Reference!N$16*List!$H2117)+Reference!N$17,0)</f>
        <v>17484</v>
      </c>
      <c r="V2117" s="36">
        <f>ROUND((Reference!O$16*List!$H2117)+Reference!O$17,0)</f>
        <v>650</v>
      </c>
      <c r="W2117" s="36">
        <f>ROUND((Reference!P$16*List!$H2117)+Reference!P$17,0)</f>
        <v>916</v>
      </c>
      <c r="X2117" s="36">
        <f>ROUND((Reference!Q$16*List!$H2117)+Reference!Q$17,0)</f>
        <v>458</v>
      </c>
      <c r="Y2117" s="37"/>
      <c r="Z2117" s="4" t="str">
        <f t="shared" si="65"/>
        <v>FULTON, Ohio</v>
      </c>
      <c r="AA2117" s="50" t="s">
        <v>596</v>
      </c>
      <c r="AB2117" s="38" t="s">
        <v>54</v>
      </c>
      <c r="AC2117" s="43" t="s">
        <v>5965</v>
      </c>
      <c r="AD2117" s="45"/>
      <c r="AE2117">
        <f t="shared" si="66"/>
        <v>0.85410000000000008</v>
      </c>
    </row>
    <row r="2118" spans="1:31" x14ac:dyDescent="0.35">
      <c r="A2118" s="28" t="s">
        <v>6027</v>
      </c>
      <c r="B2118" s="48" t="s">
        <v>6028</v>
      </c>
      <c r="C2118" s="49">
        <v>99936</v>
      </c>
      <c r="D2118" s="30" t="s">
        <v>199</v>
      </c>
      <c r="E2118" s="50" t="s">
        <v>6029</v>
      </c>
      <c r="F2118" s="55" t="s">
        <v>5965</v>
      </c>
      <c r="G2118" s="33" t="s">
        <v>64</v>
      </c>
      <c r="H2118" s="52">
        <v>0.80780000000000007</v>
      </c>
      <c r="I2118" s="35">
        <f>ROUND((Reference!B$16*List!$H2118)+Reference!B$17,0)</f>
        <v>962</v>
      </c>
      <c r="J2118" s="35">
        <f>ROUND((Reference!C$16*List!$H2118)+Reference!C$17,0)</f>
        <v>1434</v>
      </c>
      <c r="K2118" s="35">
        <f>ROUND((Reference!D$16*List!$H2118)+Reference!D$17,0)</f>
        <v>1718</v>
      </c>
      <c r="L2118" s="35">
        <f>ROUND((Reference!E$16*List!$H2118)+Reference!E$17,0)</f>
        <v>2124</v>
      </c>
      <c r="M2118" s="35">
        <f>ROUND((Reference!F$16*List!$H2118)+Reference!F$17,0)</f>
        <v>2213</v>
      </c>
      <c r="N2118" s="35">
        <f>ROUND((Reference!G$16*List!$H2118)+Reference!G$17,0)</f>
        <v>2505</v>
      </c>
      <c r="O2118" s="35">
        <f>ROUND((Reference!H$16*List!$H2118)+Reference!H$17,0)</f>
        <v>2601</v>
      </c>
      <c r="P2118" s="35">
        <f>ROUND((Reference!I$16*List!$H2118)+Reference!I$17,0)</f>
        <v>2703</v>
      </c>
      <c r="Q2118" s="35">
        <f>ROUND((Reference!J$16*List!$H2118)+Reference!J$17,0)</f>
        <v>3130</v>
      </c>
      <c r="R2118" s="35">
        <f>ROUND((Reference!K$16*List!$H2118)+Reference!K$17,0)</f>
        <v>3229</v>
      </c>
      <c r="S2118" s="35">
        <f>ROUND((Reference!L$16*List!$H2118)+Reference!L$17,0)</f>
        <v>3484</v>
      </c>
      <c r="T2118" s="35">
        <f>ROUND((Reference!M$16*List!$H2118)+Reference!M$17,0)</f>
        <v>4162</v>
      </c>
      <c r="U2118" s="35">
        <f>ROUND((Reference!N$16*List!$H2118)+Reference!N$17,0)</f>
        <v>16791</v>
      </c>
      <c r="V2118" s="36">
        <f>ROUND((Reference!O$16*List!$H2118)+Reference!O$17,0)</f>
        <v>624</v>
      </c>
      <c r="W2118" s="36">
        <f>ROUND((Reference!P$16*List!$H2118)+Reference!P$17,0)</f>
        <v>880</v>
      </c>
      <c r="X2118" s="36">
        <f>ROUND((Reference!Q$16*List!$H2118)+Reference!Q$17,0)</f>
        <v>440</v>
      </c>
      <c r="Y2118" s="37"/>
      <c r="Z2118" s="4" t="str">
        <f t="shared" si="65"/>
        <v>GALLIA, Ohio</v>
      </c>
      <c r="AA2118" s="50" t="s">
        <v>6029</v>
      </c>
      <c r="AB2118" s="38" t="s">
        <v>54</v>
      </c>
      <c r="AC2118" s="43" t="s">
        <v>5965</v>
      </c>
      <c r="AD2118" s="45"/>
      <c r="AE2118">
        <f t="shared" si="66"/>
        <v>0.80780000000000007</v>
      </c>
    </row>
    <row r="2119" spans="1:31" x14ac:dyDescent="0.35">
      <c r="A2119" s="28" t="s">
        <v>6030</v>
      </c>
      <c r="B2119" s="48" t="s">
        <v>6031</v>
      </c>
      <c r="C2119" s="49">
        <v>17460</v>
      </c>
      <c r="D2119" s="30" t="s">
        <v>570</v>
      </c>
      <c r="E2119" s="50" t="s">
        <v>6032</v>
      </c>
      <c r="F2119" s="54" t="s">
        <v>5965</v>
      </c>
      <c r="G2119" s="33" t="s">
        <v>53</v>
      </c>
      <c r="H2119" s="52">
        <v>0.88740000000000008</v>
      </c>
      <c r="I2119" s="35">
        <f>ROUND((Reference!B$16*List!$H2119)+Reference!B$17,0)</f>
        <v>1030</v>
      </c>
      <c r="J2119" s="35">
        <f>ROUND((Reference!C$16*List!$H2119)+Reference!C$17,0)</f>
        <v>1536</v>
      </c>
      <c r="K2119" s="35">
        <f>ROUND((Reference!D$16*List!$H2119)+Reference!D$17,0)</f>
        <v>1840</v>
      </c>
      <c r="L2119" s="35">
        <f>ROUND((Reference!E$16*List!$H2119)+Reference!E$17,0)</f>
        <v>2275</v>
      </c>
      <c r="M2119" s="35">
        <f>ROUND((Reference!F$16*List!$H2119)+Reference!F$17,0)</f>
        <v>2370</v>
      </c>
      <c r="N2119" s="35">
        <f>ROUND((Reference!G$16*List!$H2119)+Reference!G$17,0)</f>
        <v>2683</v>
      </c>
      <c r="O2119" s="35">
        <f>ROUND((Reference!H$16*List!$H2119)+Reference!H$17,0)</f>
        <v>2786</v>
      </c>
      <c r="P2119" s="35">
        <f>ROUND((Reference!I$16*List!$H2119)+Reference!I$17,0)</f>
        <v>2895</v>
      </c>
      <c r="Q2119" s="35">
        <f>ROUND((Reference!J$16*List!$H2119)+Reference!J$17,0)</f>
        <v>3352</v>
      </c>
      <c r="R2119" s="35">
        <f>ROUND((Reference!K$16*List!$H2119)+Reference!K$17,0)</f>
        <v>3458</v>
      </c>
      <c r="S2119" s="35">
        <f>ROUND((Reference!L$16*List!$H2119)+Reference!L$17,0)</f>
        <v>3732</v>
      </c>
      <c r="T2119" s="35">
        <f>ROUND((Reference!M$16*List!$H2119)+Reference!M$17,0)</f>
        <v>4457</v>
      </c>
      <c r="U2119" s="35">
        <f>ROUND((Reference!N$16*List!$H2119)+Reference!N$17,0)</f>
        <v>17982</v>
      </c>
      <c r="V2119" s="36">
        <f>ROUND((Reference!O$16*List!$H2119)+Reference!O$17,0)</f>
        <v>668</v>
      </c>
      <c r="W2119" s="36">
        <f>ROUND((Reference!P$16*List!$H2119)+Reference!P$17,0)</f>
        <v>942</v>
      </c>
      <c r="X2119" s="36">
        <f>ROUND((Reference!Q$16*List!$H2119)+Reference!Q$17,0)</f>
        <v>471</v>
      </c>
      <c r="Y2119" s="37"/>
      <c r="Z2119" s="4" t="str">
        <f t="shared" si="65"/>
        <v>GEAUGA, Ohio</v>
      </c>
      <c r="AA2119" s="50" t="s">
        <v>6032</v>
      </c>
      <c r="AB2119" s="38" t="s">
        <v>54</v>
      </c>
      <c r="AC2119" s="43" t="s">
        <v>5965</v>
      </c>
      <c r="AD2119" s="45"/>
      <c r="AE2119">
        <f t="shared" si="66"/>
        <v>0.88740000000000008</v>
      </c>
    </row>
    <row r="2120" spans="1:31" x14ac:dyDescent="0.35">
      <c r="A2120" s="28" t="s">
        <v>6033</v>
      </c>
      <c r="B2120" s="48" t="s">
        <v>6034</v>
      </c>
      <c r="C2120" s="49">
        <v>19430</v>
      </c>
      <c r="D2120" s="30" t="s">
        <v>638</v>
      </c>
      <c r="E2120" s="50" t="s">
        <v>186</v>
      </c>
      <c r="F2120" s="54" t="s">
        <v>5965</v>
      </c>
      <c r="G2120" s="33" t="s">
        <v>53</v>
      </c>
      <c r="H2120" s="34">
        <v>0.88990000000000002</v>
      </c>
      <c r="I2120" s="35">
        <f>ROUND((Reference!B$16*List!$H2120)+Reference!B$17,0)</f>
        <v>1032</v>
      </c>
      <c r="J2120" s="35">
        <f>ROUND((Reference!C$16*List!$H2120)+Reference!C$17,0)</f>
        <v>1539</v>
      </c>
      <c r="K2120" s="35">
        <f>ROUND((Reference!D$16*List!$H2120)+Reference!D$17,0)</f>
        <v>1844</v>
      </c>
      <c r="L2120" s="35">
        <f>ROUND((Reference!E$16*List!$H2120)+Reference!E$17,0)</f>
        <v>2280</v>
      </c>
      <c r="M2120" s="35">
        <f>ROUND((Reference!F$16*List!$H2120)+Reference!F$17,0)</f>
        <v>2375</v>
      </c>
      <c r="N2120" s="35">
        <f>ROUND((Reference!G$16*List!$H2120)+Reference!G$17,0)</f>
        <v>2689</v>
      </c>
      <c r="O2120" s="35">
        <f>ROUND((Reference!H$16*List!$H2120)+Reference!H$17,0)</f>
        <v>2791</v>
      </c>
      <c r="P2120" s="35">
        <f>ROUND((Reference!I$16*List!$H2120)+Reference!I$17,0)</f>
        <v>2901</v>
      </c>
      <c r="Q2120" s="35">
        <f>ROUND((Reference!J$16*List!$H2120)+Reference!J$17,0)</f>
        <v>3359</v>
      </c>
      <c r="R2120" s="35">
        <f>ROUND((Reference!K$16*List!$H2120)+Reference!K$17,0)</f>
        <v>3466</v>
      </c>
      <c r="S2120" s="35">
        <f>ROUND((Reference!L$16*List!$H2120)+Reference!L$17,0)</f>
        <v>3739</v>
      </c>
      <c r="T2120" s="35">
        <f>ROUND((Reference!M$16*List!$H2120)+Reference!M$17,0)</f>
        <v>4466</v>
      </c>
      <c r="U2120" s="35">
        <f>ROUND((Reference!N$16*List!$H2120)+Reference!N$17,0)</f>
        <v>18020</v>
      </c>
      <c r="V2120" s="36">
        <f>ROUND((Reference!O$16*List!$H2120)+Reference!O$17,0)</f>
        <v>670</v>
      </c>
      <c r="W2120" s="36">
        <f>ROUND((Reference!P$16*List!$H2120)+Reference!P$17,0)</f>
        <v>944</v>
      </c>
      <c r="X2120" s="36">
        <f>ROUND((Reference!Q$16*List!$H2120)+Reference!Q$17,0)</f>
        <v>472</v>
      </c>
      <c r="Y2120" s="37"/>
      <c r="Z2120" s="4" t="str">
        <f t="shared" si="65"/>
        <v>GREENE, Ohio</v>
      </c>
      <c r="AA2120" s="38" t="s">
        <v>186</v>
      </c>
      <c r="AB2120" s="38" t="s">
        <v>54</v>
      </c>
      <c r="AC2120" s="32" t="s">
        <v>5965</v>
      </c>
      <c r="AD2120" s="39"/>
      <c r="AE2120">
        <f t="shared" si="66"/>
        <v>0.88990000000000002</v>
      </c>
    </row>
    <row r="2121" spans="1:31" x14ac:dyDescent="0.35">
      <c r="A2121" s="28" t="s">
        <v>6035</v>
      </c>
      <c r="B2121" s="48" t="s">
        <v>6036</v>
      </c>
      <c r="C2121" s="51">
        <v>99936</v>
      </c>
      <c r="D2121" s="30" t="s">
        <v>199</v>
      </c>
      <c r="E2121" s="38" t="s">
        <v>6037</v>
      </c>
      <c r="F2121" s="55" t="s">
        <v>5965</v>
      </c>
      <c r="G2121" s="33" t="s">
        <v>64</v>
      </c>
      <c r="H2121" s="52">
        <v>0.80780000000000007</v>
      </c>
      <c r="I2121" s="35">
        <f>ROUND((Reference!B$16*List!$H2121)+Reference!B$17,0)</f>
        <v>962</v>
      </c>
      <c r="J2121" s="35">
        <f>ROUND((Reference!C$16*List!$H2121)+Reference!C$17,0)</f>
        <v>1434</v>
      </c>
      <c r="K2121" s="35">
        <f>ROUND((Reference!D$16*List!$H2121)+Reference!D$17,0)</f>
        <v>1718</v>
      </c>
      <c r="L2121" s="35">
        <f>ROUND((Reference!E$16*List!$H2121)+Reference!E$17,0)</f>
        <v>2124</v>
      </c>
      <c r="M2121" s="35">
        <f>ROUND((Reference!F$16*List!$H2121)+Reference!F$17,0)</f>
        <v>2213</v>
      </c>
      <c r="N2121" s="35">
        <f>ROUND((Reference!G$16*List!$H2121)+Reference!G$17,0)</f>
        <v>2505</v>
      </c>
      <c r="O2121" s="35">
        <f>ROUND((Reference!H$16*List!$H2121)+Reference!H$17,0)</f>
        <v>2601</v>
      </c>
      <c r="P2121" s="35">
        <f>ROUND((Reference!I$16*List!$H2121)+Reference!I$17,0)</f>
        <v>2703</v>
      </c>
      <c r="Q2121" s="35">
        <f>ROUND((Reference!J$16*List!$H2121)+Reference!J$17,0)</f>
        <v>3130</v>
      </c>
      <c r="R2121" s="35">
        <f>ROUND((Reference!K$16*List!$H2121)+Reference!K$17,0)</f>
        <v>3229</v>
      </c>
      <c r="S2121" s="35">
        <f>ROUND((Reference!L$16*List!$H2121)+Reference!L$17,0)</f>
        <v>3484</v>
      </c>
      <c r="T2121" s="35">
        <f>ROUND((Reference!M$16*List!$H2121)+Reference!M$17,0)</f>
        <v>4162</v>
      </c>
      <c r="U2121" s="35">
        <f>ROUND((Reference!N$16*List!$H2121)+Reference!N$17,0)</f>
        <v>16791</v>
      </c>
      <c r="V2121" s="36">
        <f>ROUND((Reference!O$16*List!$H2121)+Reference!O$17,0)</f>
        <v>624</v>
      </c>
      <c r="W2121" s="36">
        <f>ROUND((Reference!P$16*List!$H2121)+Reference!P$17,0)</f>
        <v>880</v>
      </c>
      <c r="X2121" s="36">
        <f>ROUND((Reference!Q$16*List!$H2121)+Reference!Q$17,0)</f>
        <v>440</v>
      </c>
      <c r="Y2121" s="37"/>
      <c r="Z2121" s="4" t="str">
        <f t="shared" si="65"/>
        <v>GUERNSEY, Ohio</v>
      </c>
      <c r="AA2121" s="50" t="s">
        <v>6037</v>
      </c>
      <c r="AB2121" s="38" t="s">
        <v>54</v>
      </c>
      <c r="AC2121" s="43" t="s">
        <v>5965</v>
      </c>
      <c r="AD2121" s="45"/>
      <c r="AE2121">
        <f t="shared" si="66"/>
        <v>0.80780000000000007</v>
      </c>
    </row>
    <row r="2122" spans="1:31" x14ac:dyDescent="0.35">
      <c r="A2122" s="28" t="s">
        <v>6038</v>
      </c>
      <c r="B2122" s="48" t="s">
        <v>6039</v>
      </c>
      <c r="C2122" s="51">
        <v>17140</v>
      </c>
      <c r="D2122" s="30" t="s">
        <v>555</v>
      </c>
      <c r="E2122" s="38" t="s">
        <v>1426</v>
      </c>
      <c r="F2122" s="54" t="s">
        <v>5965</v>
      </c>
      <c r="G2122" s="33" t="s">
        <v>53</v>
      </c>
      <c r="H2122" s="34">
        <v>0.92610000000000003</v>
      </c>
      <c r="I2122" s="35">
        <f>ROUND((Reference!B$16*List!$H2122)+Reference!B$17,0)</f>
        <v>1063</v>
      </c>
      <c r="J2122" s="35">
        <f>ROUND((Reference!C$16*List!$H2122)+Reference!C$17,0)</f>
        <v>1585</v>
      </c>
      <c r="K2122" s="35">
        <f>ROUND((Reference!D$16*List!$H2122)+Reference!D$17,0)</f>
        <v>1900</v>
      </c>
      <c r="L2122" s="35">
        <f>ROUND((Reference!E$16*List!$H2122)+Reference!E$17,0)</f>
        <v>2348</v>
      </c>
      <c r="M2122" s="35">
        <f>ROUND((Reference!F$16*List!$H2122)+Reference!F$17,0)</f>
        <v>2446</v>
      </c>
      <c r="N2122" s="35">
        <f>ROUND((Reference!G$16*List!$H2122)+Reference!G$17,0)</f>
        <v>2769</v>
      </c>
      <c r="O2122" s="35">
        <f>ROUND((Reference!H$16*List!$H2122)+Reference!H$17,0)</f>
        <v>2875</v>
      </c>
      <c r="P2122" s="35">
        <f>ROUND((Reference!I$16*List!$H2122)+Reference!I$17,0)</f>
        <v>2988</v>
      </c>
      <c r="Q2122" s="35">
        <f>ROUND((Reference!J$16*List!$H2122)+Reference!J$17,0)</f>
        <v>3460</v>
      </c>
      <c r="R2122" s="35">
        <f>ROUND((Reference!K$16*List!$H2122)+Reference!K$17,0)</f>
        <v>3570</v>
      </c>
      <c r="S2122" s="35">
        <f>ROUND((Reference!L$16*List!$H2122)+Reference!L$17,0)</f>
        <v>3852</v>
      </c>
      <c r="T2122" s="35">
        <f>ROUND((Reference!M$16*List!$H2122)+Reference!M$17,0)</f>
        <v>4600</v>
      </c>
      <c r="U2122" s="35">
        <f>ROUND((Reference!N$16*List!$H2122)+Reference!N$17,0)</f>
        <v>18561</v>
      </c>
      <c r="V2122" s="36">
        <f>ROUND((Reference!O$16*List!$H2122)+Reference!O$17,0)</f>
        <v>690</v>
      </c>
      <c r="W2122" s="36">
        <f>ROUND((Reference!P$16*List!$H2122)+Reference!P$17,0)</f>
        <v>972</v>
      </c>
      <c r="X2122" s="36">
        <f>ROUND((Reference!Q$16*List!$H2122)+Reference!Q$17,0)</f>
        <v>486</v>
      </c>
      <c r="Y2122" s="37"/>
      <c r="Z2122" s="4" t="str">
        <f t="shared" si="65"/>
        <v>HAMILTON, Ohio</v>
      </c>
      <c r="AA2122" s="38" t="s">
        <v>1426</v>
      </c>
      <c r="AB2122" s="38" t="s">
        <v>54</v>
      </c>
      <c r="AC2122" s="32" t="s">
        <v>5965</v>
      </c>
      <c r="AD2122" s="39"/>
      <c r="AE2122">
        <f t="shared" si="66"/>
        <v>0.92610000000000003</v>
      </c>
    </row>
    <row r="2123" spans="1:31" x14ac:dyDescent="0.35">
      <c r="A2123" s="28" t="s">
        <v>6040</v>
      </c>
      <c r="B2123" s="48" t="s">
        <v>6041</v>
      </c>
      <c r="C2123" s="49">
        <v>99936</v>
      </c>
      <c r="D2123" s="30" t="s">
        <v>199</v>
      </c>
      <c r="E2123" s="50" t="s">
        <v>1830</v>
      </c>
      <c r="F2123" s="55" t="s">
        <v>5965</v>
      </c>
      <c r="G2123" s="33" t="s">
        <v>64</v>
      </c>
      <c r="H2123" s="34">
        <v>0.80780000000000007</v>
      </c>
      <c r="I2123" s="35">
        <f>ROUND((Reference!B$16*List!$H2123)+Reference!B$17,0)</f>
        <v>962</v>
      </c>
      <c r="J2123" s="35">
        <f>ROUND((Reference!C$16*List!$H2123)+Reference!C$17,0)</f>
        <v>1434</v>
      </c>
      <c r="K2123" s="35">
        <f>ROUND((Reference!D$16*List!$H2123)+Reference!D$17,0)</f>
        <v>1718</v>
      </c>
      <c r="L2123" s="35">
        <f>ROUND((Reference!E$16*List!$H2123)+Reference!E$17,0)</f>
        <v>2124</v>
      </c>
      <c r="M2123" s="35">
        <f>ROUND((Reference!F$16*List!$H2123)+Reference!F$17,0)</f>
        <v>2213</v>
      </c>
      <c r="N2123" s="35">
        <f>ROUND((Reference!G$16*List!$H2123)+Reference!G$17,0)</f>
        <v>2505</v>
      </c>
      <c r="O2123" s="35">
        <f>ROUND((Reference!H$16*List!$H2123)+Reference!H$17,0)</f>
        <v>2601</v>
      </c>
      <c r="P2123" s="35">
        <f>ROUND((Reference!I$16*List!$H2123)+Reference!I$17,0)</f>
        <v>2703</v>
      </c>
      <c r="Q2123" s="35">
        <f>ROUND((Reference!J$16*List!$H2123)+Reference!J$17,0)</f>
        <v>3130</v>
      </c>
      <c r="R2123" s="35">
        <f>ROUND((Reference!K$16*List!$H2123)+Reference!K$17,0)</f>
        <v>3229</v>
      </c>
      <c r="S2123" s="35">
        <f>ROUND((Reference!L$16*List!$H2123)+Reference!L$17,0)</f>
        <v>3484</v>
      </c>
      <c r="T2123" s="35">
        <f>ROUND((Reference!M$16*List!$H2123)+Reference!M$17,0)</f>
        <v>4162</v>
      </c>
      <c r="U2123" s="35">
        <f>ROUND((Reference!N$16*List!$H2123)+Reference!N$17,0)</f>
        <v>16791</v>
      </c>
      <c r="V2123" s="36">
        <f>ROUND((Reference!O$16*List!$H2123)+Reference!O$17,0)</f>
        <v>624</v>
      </c>
      <c r="W2123" s="36">
        <f>ROUND((Reference!P$16*List!$H2123)+Reference!P$17,0)</f>
        <v>880</v>
      </c>
      <c r="X2123" s="36">
        <f>ROUND((Reference!Q$16*List!$H2123)+Reference!Q$17,0)</f>
        <v>440</v>
      </c>
      <c r="Y2123" s="37"/>
      <c r="Z2123" s="4" t="str">
        <f t="shared" si="65"/>
        <v>HANCOCK, Ohio</v>
      </c>
      <c r="AA2123" s="38" t="s">
        <v>1830</v>
      </c>
      <c r="AB2123" s="38" t="s">
        <v>54</v>
      </c>
      <c r="AC2123" s="32" t="s">
        <v>5965</v>
      </c>
      <c r="AD2123" s="39"/>
      <c r="AE2123">
        <f t="shared" si="66"/>
        <v>0.80780000000000007</v>
      </c>
    </row>
    <row r="2124" spans="1:31" x14ac:dyDescent="0.35">
      <c r="A2124" s="28" t="s">
        <v>6042</v>
      </c>
      <c r="B2124" s="48" t="s">
        <v>6043</v>
      </c>
      <c r="C2124" s="51">
        <v>99936</v>
      </c>
      <c r="D2124" s="30" t="s">
        <v>199</v>
      </c>
      <c r="E2124" s="38" t="s">
        <v>2296</v>
      </c>
      <c r="F2124" s="55" t="s">
        <v>5965</v>
      </c>
      <c r="G2124" s="33" t="s">
        <v>64</v>
      </c>
      <c r="H2124" s="34">
        <v>0.80780000000000007</v>
      </c>
      <c r="I2124" s="35">
        <f>ROUND((Reference!B$16*List!$H2124)+Reference!B$17,0)</f>
        <v>962</v>
      </c>
      <c r="J2124" s="35">
        <f>ROUND((Reference!C$16*List!$H2124)+Reference!C$17,0)</f>
        <v>1434</v>
      </c>
      <c r="K2124" s="35">
        <f>ROUND((Reference!D$16*List!$H2124)+Reference!D$17,0)</f>
        <v>1718</v>
      </c>
      <c r="L2124" s="35">
        <f>ROUND((Reference!E$16*List!$H2124)+Reference!E$17,0)</f>
        <v>2124</v>
      </c>
      <c r="M2124" s="35">
        <f>ROUND((Reference!F$16*List!$H2124)+Reference!F$17,0)</f>
        <v>2213</v>
      </c>
      <c r="N2124" s="35">
        <f>ROUND((Reference!G$16*List!$H2124)+Reference!G$17,0)</f>
        <v>2505</v>
      </c>
      <c r="O2124" s="35">
        <f>ROUND((Reference!H$16*List!$H2124)+Reference!H$17,0)</f>
        <v>2601</v>
      </c>
      <c r="P2124" s="35">
        <f>ROUND((Reference!I$16*List!$H2124)+Reference!I$17,0)</f>
        <v>2703</v>
      </c>
      <c r="Q2124" s="35">
        <f>ROUND((Reference!J$16*List!$H2124)+Reference!J$17,0)</f>
        <v>3130</v>
      </c>
      <c r="R2124" s="35">
        <f>ROUND((Reference!K$16*List!$H2124)+Reference!K$17,0)</f>
        <v>3229</v>
      </c>
      <c r="S2124" s="35">
        <f>ROUND((Reference!L$16*List!$H2124)+Reference!L$17,0)</f>
        <v>3484</v>
      </c>
      <c r="T2124" s="35">
        <f>ROUND((Reference!M$16*List!$H2124)+Reference!M$17,0)</f>
        <v>4162</v>
      </c>
      <c r="U2124" s="35">
        <f>ROUND((Reference!N$16*List!$H2124)+Reference!N$17,0)</f>
        <v>16791</v>
      </c>
      <c r="V2124" s="36">
        <f>ROUND((Reference!O$16*List!$H2124)+Reference!O$17,0)</f>
        <v>624</v>
      </c>
      <c r="W2124" s="36">
        <f>ROUND((Reference!P$16*List!$H2124)+Reference!P$17,0)</f>
        <v>880</v>
      </c>
      <c r="X2124" s="36">
        <f>ROUND((Reference!Q$16*List!$H2124)+Reference!Q$17,0)</f>
        <v>440</v>
      </c>
      <c r="Y2124" s="37"/>
      <c r="Z2124" s="4" t="str">
        <f t="shared" si="65"/>
        <v>HARDIN, Ohio</v>
      </c>
      <c r="AA2124" s="38" t="s">
        <v>2296</v>
      </c>
      <c r="AB2124" s="38" t="s">
        <v>54</v>
      </c>
      <c r="AC2124" s="32" t="s">
        <v>5965</v>
      </c>
      <c r="AD2124" s="39"/>
      <c r="AE2124">
        <f t="shared" si="66"/>
        <v>0.80780000000000007</v>
      </c>
    </row>
    <row r="2125" spans="1:31" x14ac:dyDescent="0.35">
      <c r="A2125" s="28" t="s">
        <v>6044</v>
      </c>
      <c r="B2125" s="48" t="s">
        <v>6045</v>
      </c>
      <c r="C2125" s="49">
        <v>99936</v>
      </c>
      <c r="D2125" s="30" t="s">
        <v>199</v>
      </c>
      <c r="E2125" s="50" t="s">
        <v>2541</v>
      </c>
      <c r="F2125" s="55" t="s">
        <v>5965</v>
      </c>
      <c r="G2125" s="33" t="s">
        <v>64</v>
      </c>
      <c r="H2125" s="52">
        <v>0.80780000000000007</v>
      </c>
      <c r="I2125" s="35">
        <f>ROUND((Reference!B$16*List!$H2125)+Reference!B$17,0)</f>
        <v>962</v>
      </c>
      <c r="J2125" s="35">
        <f>ROUND((Reference!C$16*List!$H2125)+Reference!C$17,0)</f>
        <v>1434</v>
      </c>
      <c r="K2125" s="35">
        <f>ROUND((Reference!D$16*List!$H2125)+Reference!D$17,0)</f>
        <v>1718</v>
      </c>
      <c r="L2125" s="35">
        <f>ROUND((Reference!E$16*List!$H2125)+Reference!E$17,0)</f>
        <v>2124</v>
      </c>
      <c r="M2125" s="35">
        <f>ROUND((Reference!F$16*List!$H2125)+Reference!F$17,0)</f>
        <v>2213</v>
      </c>
      <c r="N2125" s="35">
        <f>ROUND((Reference!G$16*List!$H2125)+Reference!G$17,0)</f>
        <v>2505</v>
      </c>
      <c r="O2125" s="35">
        <f>ROUND((Reference!H$16*List!$H2125)+Reference!H$17,0)</f>
        <v>2601</v>
      </c>
      <c r="P2125" s="35">
        <f>ROUND((Reference!I$16*List!$H2125)+Reference!I$17,0)</f>
        <v>2703</v>
      </c>
      <c r="Q2125" s="35">
        <f>ROUND((Reference!J$16*List!$H2125)+Reference!J$17,0)</f>
        <v>3130</v>
      </c>
      <c r="R2125" s="35">
        <f>ROUND((Reference!K$16*List!$H2125)+Reference!K$17,0)</f>
        <v>3229</v>
      </c>
      <c r="S2125" s="35">
        <f>ROUND((Reference!L$16*List!$H2125)+Reference!L$17,0)</f>
        <v>3484</v>
      </c>
      <c r="T2125" s="35">
        <f>ROUND((Reference!M$16*List!$H2125)+Reference!M$17,0)</f>
        <v>4162</v>
      </c>
      <c r="U2125" s="35">
        <f>ROUND((Reference!N$16*List!$H2125)+Reference!N$17,0)</f>
        <v>16791</v>
      </c>
      <c r="V2125" s="36">
        <f>ROUND((Reference!O$16*List!$H2125)+Reference!O$17,0)</f>
        <v>624</v>
      </c>
      <c r="W2125" s="36">
        <f>ROUND((Reference!P$16*List!$H2125)+Reference!P$17,0)</f>
        <v>880</v>
      </c>
      <c r="X2125" s="36">
        <f>ROUND((Reference!Q$16*List!$H2125)+Reference!Q$17,0)</f>
        <v>440</v>
      </c>
      <c r="Y2125" s="37"/>
      <c r="Z2125" s="4" t="str">
        <f t="shared" si="65"/>
        <v>HARRISON, Ohio</v>
      </c>
      <c r="AA2125" s="50" t="s">
        <v>2541</v>
      </c>
      <c r="AB2125" s="38" t="s">
        <v>54</v>
      </c>
      <c r="AC2125" s="43" t="s">
        <v>5965</v>
      </c>
      <c r="AD2125" s="45"/>
      <c r="AE2125">
        <f t="shared" si="66"/>
        <v>0.80780000000000007</v>
      </c>
    </row>
    <row r="2126" spans="1:31" x14ac:dyDescent="0.35">
      <c r="A2126" s="28" t="s">
        <v>6046</v>
      </c>
      <c r="B2126" s="48" t="s">
        <v>6047</v>
      </c>
      <c r="C2126" s="49">
        <v>99936</v>
      </c>
      <c r="D2126" s="30" t="s">
        <v>199</v>
      </c>
      <c r="E2126" s="50" t="s">
        <v>194</v>
      </c>
      <c r="F2126" s="55" t="s">
        <v>5965</v>
      </c>
      <c r="G2126" s="33" t="s">
        <v>64</v>
      </c>
      <c r="H2126" s="34">
        <v>0.80780000000000007</v>
      </c>
      <c r="I2126" s="35">
        <f>ROUND((Reference!B$16*List!$H2126)+Reference!B$17,0)</f>
        <v>962</v>
      </c>
      <c r="J2126" s="35">
        <f>ROUND((Reference!C$16*List!$H2126)+Reference!C$17,0)</f>
        <v>1434</v>
      </c>
      <c r="K2126" s="35">
        <f>ROUND((Reference!D$16*List!$H2126)+Reference!D$17,0)</f>
        <v>1718</v>
      </c>
      <c r="L2126" s="35">
        <f>ROUND((Reference!E$16*List!$H2126)+Reference!E$17,0)</f>
        <v>2124</v>
      </c>
      <c r="M2126" s="35">
        <f>ROUND((Reference!F$16*List!$H2126)+Reference!F$17,0)</f>
        <v>2213</v>
      </c>
      <c r="N2126" s="35">
        <f>ROUND((Reference!G$16*List!$H2126)+Reference!G$17,0)</f>
        <v>2505</v>
      </c>
      <c r="O2126" s="35">
        <f>ROUND((Reference!H$16*List!$H2126)+Reference!H$17,0)</f>
        <v>2601</v>
      </c>
      <c r="P2126" s="35">
        <f>ROUND((Reference!I$16*List!$H2126)+Reference!I$17,0)</f>
        <v>2703</v>
      </c>
      <c r="Q2126" s="35">
        <f>ROUND((Reference!J$16*List!$H2126)+Reference!J$17,0)</f>
        <v>3130</v>
      </c>
      <c r="R2126" s="35">
        <f>ROUND((Reference!K$16*List!$H2126)+Reference!K$17,0)</f>
        <v>3229</v>
      </c>
      <c r="S2126" s="35">
        <f>ROUND((Reference!L$16*List!$H2126)+Reference!L$17,0)</f>
        <v>3484</v>
      </c>
      <c r="T2126" s="35">
        <f>ROUND((Reference!M$16*List!$H2126)+Reference!M$17,0)</f>
        <v>4162</v>
      </c>
      <c r="U2126" s="35">
        <f>ROUND((Reference!N$16*List!$H2126)+Reference!N$17,0)</f>
        <v>16791</v>
      </c>
      <c r="V2126" s="36">
        <f>ROUND((Reference!O$16*List!$H2126)+Reference!O$17,0)</f>
        <v>624</v>
      </c>
      <c r="W2126" s="36">
        <f>ROUND((Reference!P$16*List!$H2126)+Reference!P$17,0)</f>
        <v>880</v>
      </c>
      <c r="X2126" s="36">
        <f>ROUND((Reference!Q$16*List!$H2126)+Reference!Q$17,0)</f>
        <v>440</v>
      </c>
      <c r="Y2126" s="37"/>
      <c r="Z2126" s="4" t="str">
        <f t="shared" si="65"/>
        <v>HENRY, Ohio</v>
      </c>
      <c r="AA2126" s="38" t="s">
        <v>194</v>
      </c>
      <c r="AB2126" s="38" t="s">
        <v>54</v>
      </c>
      <c r="AC2126" s="32" t="s">
        <v>5965</v>
      </c>
      <c r="AD2126" s="39"/>
      <c r="AE2126">
        <f t="shared" si="66"/>
        <v>0.80780000000000007</v>
      </c>
    </row>
    <row r="2127" spans="1:31" x14ac:dyDescent="0.35">
      <c r="A2127" s="28" t="s">
        <v>6048</v>
      </c>
      <c r="B2127" s="48" t="s">
        <v>6049</v>
      </c>
      <c r="C2127" s="51">
        <v>99936</v>
      </c>
      <c r="D2127" s="30" t="s">
        <v>199</v>
      </c>
      <c r="E2127" s="38" t="s">
        <v>6050</v>
      </c>
      <c r="F2127" s="55" t="s">
        <v>5965</v>
      </c>
      <c r="G2127" s="33" t="s">
        <v>64</v>
      </c>
      <c r="H2127" s="34">
        <v>0.80780000000000007</v>
      </c>
      <c r="I2127" s="35">
        <f>ROUND((Reference!B$16*List!$H2127)+Reference!B$17,0)</f>
        <v>962</v>
      </c>
      <c r="J2127" s="35">
        <f>ROUND((Reference!C$16*List!$H2127)+Reference!C$17,0)</f>
        <v>1434</v>
      </c>
      <c r="K2127" s="35">
        <f>ROUND((Reference!D$16*List!$H2127)+Reference!D$17,0)</f>
        <v>1718</v>
      </c>
      <c r="L2127" s="35">
        <f>ROUND((Reference!E$16*List!$H2127)+Reference!E$17,0)</f>
        <v>2124</v>
      </c>
      <c r="M2127" s="35">
        <f>ROUND((Reference!F$16*List!$H2127)+Reference!F$17,0)</f>
        <v>2213</v>
      </c>
      <c r="N2127" s="35">
        <f>ROUND((Reference!G$16*List!$H2127)+Reference!G$17,0)</f>
        <v>2505</v>
      </c>
      <c r="O2127" s="35">
        <f>ROUND((Reference!H$16*List!$H2127)+Reference!H$17,0)</f>
        <v>2601</v>
      </c>
      <c r="P2127" s="35">
        <f>ROUND((Reference!I$16*List!$H2127)+Reference!I$17,0)</f>
        <v>2703</v>
      </c>
      <c r="Q2127" s="35">
        <f>ROUND((Reference!J$16*List!$H2127)+Reference!J$17,0)</f>
        <v>3130</v>
      </c>
      <c r="R2127" s="35">
        <f>ROUND((Reference!K$16*List!$H2127)+Reference!K$17,0)</f>
        <v>3229</v>
      </c>
      <c r="S2127" s="35">
        <f>ROUND((Reference!L$16*List!$H2127)+Reference!L$17,0)</f>
        <v>3484</v>
      </c>
      <c r="T2127" s="35">
        <f>ROUND((Reference!M$16*List!$H2127)+Reference!M$17,0)</f>
        <v>4162</v>
      </c>
      <c r="U2127" s="35">
        <f>ROUND((Reference!N$16*List!$H2127)+Reference!N$17,0)</f>
        <v>16791</v>
      </c>
      <c r="V2127" s="36">
        <f>ROUND((Reference!O$16*List!$H2127)+Reference!O$17,0)</f>
        <v>624</v>
      </c>
      <c r="W2127" s="36">
        <f>ROUND((Reference!P$16*List!$H2127)+Reference!P$17,0)</f>
        <v>880</v>
      </c>
      <c r="X2127" s="36">
        <f>ROUND((Reference!Q$16*List!$H2127)+Reference!Q$17,0)</f>
        <v>440</v>
      </c>
      <c r="Y2127" s="37"/>
      <c r="Z2127" s="4" t="str">
        <f t="shared" ref="Z2127:Z2190" si="67">CONCATENATE(AA2127, AB2127, AC2127)</f>
        <v>HIGHLAND, Ohio</v>
      </c>
      <c r="AA2127" s="38" t="s">
        <v>6050</v>
      </c>
      <c r="AB2127" s="38" t="s">
        <v>54</v>
      </c>
      <c r="AC2127" s="32" t="s">
        <v>5965</v>
      </c>
      <c r="AD2127" s="39"/>
      <c r="AE2127">
        <f t="shared" ref="AE2127:AE2190" si="68">IFERROR(INDEX($AH:$AH,MATCH($C2127,$AF:$AF,0)),"")</f>
        <v>0.80780000000000007</v>
      </c>
    </row>
    <row r="2128" spans="1:31" x14ac:dyDescent="0.35">
      <c r="A2128" s="28" t="s">
        <v>6051</v>
      </c>
      <c r="B2128" s="48" t="s">
        <v>6052</v>
      </c>
      <c r="C2128" s="49">
        <v>18140</v>
      </c>
      <c r="D2128" s="30" t="s">
        <v>602</v>
      </c>
      <c r="E2128" s="50" t="s">
        <v>6053</v>
      </c>
      <c r="F2128" s="54" t="s">
        <v>5965</v>
      </c>
      <c r="G2128" s="33" t="s">
        <v>53</v>
      </c>
      <c r="H2128" s="34">
        <v>0.94750000000000001</v>
      </c>
      <c r="I2128" s="35">
        <f>ROUND((Reference!B$16*List!$H2128)+Reference!B$17,0)</f>
        <v>1081</v>
      </c>
      <c r="J2128" s="35">
        <f>ROUND((Reference!C$16*List!$H2128)+Reference!C$17,0)</f>
        <v>1613</v>
      </c>
      <c r="K2128" s="35">
        <f>ROUND((Reference!D$16*List!$H2128)+Reference!D$17,0)</f>
        <v>1932</v>
      </c>
      <c r="L2128" s="35">
        <f>ROUND((Reference!E$16*List!$H2128)+Reference!E$17,0)</f>
        <v>2389</v>
      </c>
      <c r="M2128" s="35">
        <f>ROUND((Reference!F$16*List!$H2128)+Reference!F$17,0)</f>
        <v>2489</v>
      </c>
      <c r="N2128" s="35">
        <f>ROUND((Reference!G$16*List!$H2128)+Reference!G$17,0)</f>
        <v>2817</v>
      </c>
      <c r="O2128" s="35">
        <f>ROUND((Reference!H$16*List!$H2128)+Reference!H$17,0)</f>
        <v>2925</v>
      </c>
      <c r="P2128" s="35">
        <f>ROUND((Reference!I$16*List!$H2128)+Reference!I$17,0)</f>
        <v>3040</v>
      </c>
      <c r="Q2128" s="35">
        <f>ROUND((Reference!J$16*List!$H2128)+Reference!J$17,0)</f>
        <v>3520</v>
      </c>
      <c r="R2128" s="35">
        <f>ROUND((Reference!K$16*List!$H2128)+Reference!K$17,0)</f>
        <v>3631</v>
      </c>
      <c r="S2128" s="35">
        <f>ROUND((Reference!L$16*List!$H2128)+Reference!L$17,0)</f>
        <v>3918</v>
      </c>
      <c r="T2128" s="35">
        <f>ROUND((Reference!M$16*List!$H2128)+Reference!M$17,0)</f>
        <v>4680</v>
      </c>
      <c r="U2128" s="35">
        <f>ROUND((Reference!N$16*List!$H2128)+Reference!N$17,0)</f>
        <v>18882</v>
      </c>
      <c r="V2128" s="36">
        <f>ROUND((Reference!O$16*List!$H2128)+Reference!O$17,0)</f>
        <v>702</v>
      </c>
      <c r="W2128" s="36">
        <f>ROUND((Reference!P$16*List!$H2128)+Reference!P$17,0)</f>
        <v>989</v>
      </c>
      <c r="X2128" s="36">
        <f>ROUND((Reference!Q$16*List!$H2128)+Reference!Q$17,0)</f>
        <v>495</v>
      </c>
      <c r="Y2128" s="37"/>
      <c r="Z2128" s="4" t="str">
        <f t="shared" si="67"/>
        <v>HOCKING, Ohio</v>
      </c>
      <c r="AA2128" s="38" t="s">
        <v>6053</v>
      </c>
      <c r="AB2128" s="38" t="s">
        <v>54</v>
      </c>
      <c r="AC2128" s="32" t="s">
        <v>5965</v>
      </c>
      <c r="AD2128" s="39"/>
      <c r="AE2128">
        <f t="shared" si="68"/>
        <v>0.94750000000000001</v>
      </c>
    </row>
    <row r="2129" spans="1:31" x14ac:dyDescent="0.35">
      <c r="A2129" s="28" t="s">
        <v>6054</v>
      </c>
      <c r="B2129" s="48" t="s">
        <v>6055</v>
      </c>
      <c r="C2129" s="49">
        <v>99936</v>
      </c>
      <c r="D2129" s="30" t="s">
        <v>199</v>
      </c>
      <c r="E2129" s="50" t="s">
        <v>1449</v>
      </c>
      <c r="F2129" s="55" t="s">
        <v>5965</v>
      </c>
      <c r="G2129" s="33" t="s">
        <v>64</v>
      </c>
      <c r="H2129" s="34">
        <v>0.80780000000000007</v>
      </c>
      <c r="I2129" s="35">
        <f>ROUND((Reference!B$16*List!$H2129)+Reference!B$17,0)</f>
        <v>962</v>
      </c>
      <c r="J2129" s="35">
        <f>ROUND((Reference!C$16*List!$H2129)+Reference!C$17,0)</f>
        <v>1434</v>
      </c>
      <c r="K2129" s="35">
        <f>ROUND((Reference!D$16*List!$H2129)+Reference!D$17,0)</f>
        <v>1718</v>
      </c>
      <c r="L2129" s="35">
        <f>ROUND((Reference!E$16*List!$H2129)+Reference!E$17,0)</f>
        <v>2124</v>
      </c>
      <c r="M2129" s="35">
        <f>ROUND((Reference!F$16*List!$H2129)+Reference!F$17,0)</f>
        <v>2213</v>
      </c>
      <c r="N2129" s="35">
        <f>ROUND((Reference!G$16*List!$H2129)+Reference!G$17,0)</f>
        <v>2505</v>
      </c>
      <c r="O2129" s="35">
        <f>ROUND((Reference!H$16*List!$H2129)+Reference!H$17,0)</f>
        <v>2601</v>
      </c>
      <c r="P2129" s="35">
        <f>ROUND((Reference!I$16*List!$H2129)+Reference!I$17,0)</f>
        <v>2703</v>
      </c>
      <c r="Q2129" s="35">
        <f>ROUND((Reference!J$16*List!$H2129)+Reference!J$17,0)</f>
        <v>3130</v>
      </c>
      <c r="R2129" s="35">
        <f>ROUND((Reference!K$16*List!$H2129)+Reference!K$17,0)</f>
        <v>3229</v>
      </c>
      <c r="S2129" s="35">
        <f>ROUND((Reference!L$16*List!$H2129)+Reference!L$17,0)</f>
        <v>3484</v>
      </c>
      <c r="T2129" s="35">
        <f>ROUND((Reference!M$16*List!$H2129)+Reference!M$17,0)</f>
        <v>4162</v>
      </c>
      <c r="U2129" s="35">
        <f>ROUND((Reference!N$16*List!$H2129)+Reference!N$17,0)</f>
        <v>16791</v>
      </c>
      <c r="V2129" s="36">
        <f>ROUND((Reference!O$16*List!$H2129)+Reference!O$17,0)</f>
        <v>624</v>
      </c>
      <c r="W2129" s="36">
        <f>ROUND((Reference!P$16*List!$H2129)+Reference!P$17,0)</f>
        <v>880</v>
      </c>
      <c r="X2129" s="36">
        <f>ROUND((Reference!Q$16*List!$H2129)+Reference!Q$17,0)</f>
        <v>440</v>
      </c>
      <c r="Y2129" s="37"/>
      <c r="Z2129" s="4" t="str">
        <f t="shared" si="67"/>
        <v>HOLMES, Ohio</v>
      </c>
      <c r="AA2129" s="38" t="s">
        <v>1449</v>
      </c>
      <c r="AB2129" s="38" t="s">
        <v>54</v>
      </c>
      <c r="AC2129" s="32" t="s">
        <v>5965</v>
      </c>
      <c r="AD2129" s="39"/>
      <c r="AE2129">
        <f t="shared" si="68"/>
        <v>0.80780000000000007</v>
      </c>
    </row>
    <row r="2130" spans="1:31" x14ac:dyDescent="0.35">
      <c r="A2130" s="28" t="s">
        <v>6056</v>
      </c>
      <c r="B2130" s="48" t="s">
        <v>6057</v>
      </c>
      <c r="C2130" s="49">
        <v>99936</v>
      </c>
      <c r="D2130" s="30" t="s">
        <v>199</v>
      </c>
      <c r="E2130" s="50" t="s">
        <v>3934</v>
      </c>
      <c r="F2130" s="55" t="s">
        <v>5965</v>
      </c>
      <c r="G2130" s="33" t="s">
        <v>64</v>
      </c>
      <c r="H2130" s="52">
        <v>0.80780000000000007</v>
      </c>
      <c r="I2130" s="35">
        <f>ROUND((Reference!B$16*List!$H2130)+Reference!B$17,0)</f>
        <v>962</v>
      </c>
      <c r="J2130" s="35">
        <f>ROUND((Reference!C$16*List!$H2130)+Reference!C$17,0)</f>
        <v>1434</v>
      </c>
      <c r="K2130" s="35">
        <f>ROUND((Reference!D$16*List!$H2130)+Reference!D$17,0)</f>
        <v>1718</v>
      </c>
      <c r="L2130" s="35">
        <f>ROUND((Reference!E$16*List!$H2130)+Reference!E$17,0)</f>
        <v>2124</v>
      </c>
      <c r="M2130" s="35">
        <f>ROUND((Reference!F$16*List!$H2130)+Reference!F$17,0)</f>
        <v>2213</v>
      </c>
      <c r="N2130" s="35">
        <f>ROUND((Reference!G$16*List!$H2130)+Reference!G$17,0)</f>
        <v>2505</v>
      </c>
      <c r="O2130" s="35">
        <f>ROUND((Reference!H$16*List!$H2130)+Reference!H$17,0)</f>
        <v>2601</v>
      </c>
      <c r="P2130" s="35">
        <f>ROUND((Reference!I$16*List!$H2130)+Reference!I$17,0)</f>
        <v>2703</v>
      </c>
      <c r="Q2130" s="35">
        <f>ROUND((Reference!J$16*List!$H2130)+Reference!J$17,0)</f>
        <v>3130</v>
      </c>
      <c r="R2130" s="35">
        <f>ROUND((Reference!K$16*List!$H2130)+Reference!K$17,0)</f>
        <v>3229</v>
      </c>
      <c r="S2130" s="35">
        <f>ROUND((Reference!L$16*List!$H2130)+Reference!L$17,0)</f>
        <v>3484</v>
      </c>
      <c r="T2130" s="35">
        <f>ROUND((Reference!M$16*List!$H2130)+Reference!M$17,0)</f>
        <v>4162</v>
      </c>
      <c r="U2130" s="35">
        <f>ROUND((Reference!N$16*List!$H2130)+Reference!N$17,0)</f>
        <v>16791</v>
      </c>
      <c r="V2130" s="36">
        <f>ROUND((Reference!O$16*List!$H2130)+Reference!O$17,0)</f>
        <v>624</v>
      </c>
      <c r="W2130" s="36">
        <f>ROUND((Reference!P$16*List!$H2130)+Reference!P$17,0)</f>
        <v>880</v>
      </c>
      <c r="X2130" s="36">
        <f>ROUND((Reference!Q$16*List!$H2130)+Reference!Q$17,0)</f>
        <v>440</v>
      </c>
      <c r="Y2130" s="37"/>
      <c r="Z2130" s="4" t="str">
        <f t="shared" si="67"/>
        <v>HURON, Ohio</v>
      </c>
      <c r="AA2130" s="50" t="s">
        <v>3934</v>
      </c>
      <c r="AB2130" s="38" t="s">
        <v>54</v>
      </c>
      <c r="AC2130" s="43" t="s">
        <v>5965</v>
      </c>
      <c r="AD2130" s="45"/>
      <c r="AE2130">
        <f t="shared" si="68"/>
        <v>0.80780000000000007</v>
      </c>
    </row>
    <row r="2131" spans="1:31" x14ac:dyDescent="0.35">
      <c r="A2131" s="28" t="s">
        <v>6058</v>
      </c>
      <c r="B2131" s="48" t="s">
        <v>6059</v>
      </c>
      <c r="C2131" s="49">
        <v>99936</v>
      </c>
      <c r="D2131" s="30" t="s">
        <v>199</v>
      </c>
      <c r="E2131" s="50" t="s">
        <v>202</v>
      </c>
      <c r="F2131" s="55" t="s">
        <v>5965</v>
      </c>
      <c r="G2131" s="33" t="s">
        <v>64</v>
      </c>
      <c r="H2131" s="34">
        <v>0.80780000000000007</v>
      </c>
      <c r="I2131" s="35">
        <f>ROUND((Reference!B$16*List!$H2131)+Reference!B$17,0)</f>
        <v>962</v>
      </c>
      <c r="J2131" s="35">
        <f>ROUND((Reference!C$16*List!$H2131)+Reference!C$17,0)</f>
        <v>1434</v>
      </c>
      <c r="K2131" s="35">
        <f>ROUND((Reference!D$16*List!$H2131)+Reference!D$17,0)</f>
        <v>1718</v>
      </c>
      <c r="L2131" s="35">
        <f>ROUND((Reference!E$16*List!$H2131)+Reference!E$17,0)</f>
        <v>2124</v>
      </c>
      <c r="M2131" s="35">
        <f>ROUND((Reference!F$16*List!$H2131)+Reference!F$17,0)</f>
        <v>2213</v>
      </c>
      <c r="N2131" s="35">
        <f>ROUND((Reference!G$16*List!$H2131)+Reference!G$17,0)</f>
        <v>2505</v>
      </c>
      <c r="O2131" s="35">
        <f>ROUND((Reference!H$16*List!$H2131)+Reference!H$17,0)</f>
        <v>2601</v>
      </c>
      <c r="P2131" s="35">
        <f>ROUND((Reference!I$16*List!$H2131)+Reference!I$17,0)</f>
        <v>2703</v>
      </c>
      <c r="Q2131" s="35">
        <f>ROUND((Reference!J$16*List!$H2131)+Reference!J$17,0)</f>
        <v>3130</v>
      </c>
      <c r="R2131" s="35">
        <f>ROUND((Reference!K$16*List!$H2131)+Reference!K$17,0)</f>
        <v>3229</v>
      </c>
      <c r="S2131" s="35">
        <f>ROUND((Reference!L$16*List!$H2131)+Reference!L$17,0)</f>
        <v>3484</v>
      </c>
      <c r="T2131" s="35">
        <f>ROUND((Reference!M$16*List!$H2131)+Reference!M$17,0)</f>
        <v>4162</v>
      </c>
      <c r="U2131" s="35">
        <f>ROUND((Reference!N$16*List!$H2131)+Reference!N$17,0)</f>
        <v>16791</v>
      </c>
      <c r="V2131" s="36">
        <f>ROUND((Reference!O$16*List!$H2131)+Reference!O$17,0)</f>
        <v>624</v>
      </c>
      <c r="W2131" s="36">
        <f>ROUND((Reference!P$16*List!$H2131)+Reference!P$17,0)</f>
        <v>880</v>
      </c>
      <c r="X2131" s="36">
        <f>ROUND((Reference!Q$16*List!$H2131)+Reference!Q$17,0)</f>
        <v>440</v>
      </c>
      <c r="Y2131" s="37"/>
      <c r="Z2131" s="4" t="str">
        <f t="shared" si="67"/>
        <v>JACKSON, Ohio</v>
      </c>
      <c r="AA2131" s="38" t="s">
        <v>202</v>
      </c>
      <c r="AB2131" s="38" t="s">
        <v>54</v>
      </c>
      <c r="AC2131" s="32" t="s">
        <v>5965</v>
      </c>
      <c r="AD2131" s="39"/>
      <c r="AE2131">
        <f t="shared" si="68"/>
        <v>0.80780000000000007</v>
      </c>
    </row>
    <row r="2132" spans="1:31" x14ac:dyDescent="0.35">
      <c r="A2132" s="28" t="s">
        <v>6060</v>
      </c>
      <c r="B2132" s="48" t="s">
        <v>6061</v>
      </c>
      <c r="C2132" s="49">
        <v>48260</v>
      </c>
      <c r="D2132" s="30" t="s">
        <v>1765</v>
      </c>
      <c r="E2132" s="50" t="s">
        <v>206</v>
      </c>
      <c r="F2132" s="54" t="s">
        <v>5965</v>
      </c>
      <c r="G2132" s="33" t="s">
        <v>53</v>
      </c>
      <c r="H2132" s="52">
        <v>0.72070000000000001</v>
      </c>
      <c r="I2132" s="35">
        <f>ROUND((Reference!B$16*List!$H2132)+Reference!B$17,0)</f>
        <v>887</v>
      </c>
      <c r="J2132" s="35">
        <f>ROUND((Reference!C$16*List!$H2132)+Reference!C$17,0)</f>
        <v>1323</v>
      </c>
      <c r="K2132" s="35">
        <f>ROUND((Reference!D$16*List!$H2132)+Reference!D$17,0)</f>
        <v>1585</v>
      </c>
      <c r="L2132" s="35">
        <f>ROUND((Reference!E$16*List!$H2132)+Reference!E$17,0)</f>
        <v>1959</v>
      </c>
      <c r="M2132" s="35">
        <f>ROUND((Reference!F$16*List!$H2132)+Reference!F$17,0)</f>
        <v>2041</v>
      </c>
      <c r="N2132" s="35">
        <f>ROUND((Reference!G$16*List!$H2132)+Reference!G$17,0)</f>
        <v>2311</v>
      </c>
      <c r="O2132" s="35">
        <f>ROUND((Reference!H$16*List!$H2132)+Reference!H$17,0)</f>
        <v>2399</v>
      </c>
      <c r="P2132" s="35">
        <f>ROUND((Reference!I$16*List!$H2132)+Reference!I$17,0)</f>
        <v>2493</v>
      </c>
      <c r="Q2132" s="35">
        <f>ROUND((Reference!J$16*List!$H2132)+Reference!J$17,0)</f>
        <v>2887</v>
      </c>
      <c r="R2132" s="35">
        <f>ROUND((Reference!K$16*List!$H2132)+Reference!K$17,0)</f>
        <v>2979</v>
      </c>
      <c r="S2132" s="35">
        <f>ROUND((Reference!L$16*List!$H2132)+Reference!L$17,0)</f>
        <v>3214</v>
      </c>
      <c r="T2132" s="35">
        <f>ROUND((Reference!M$16*List!$H2132)+Reference!M$17,0)</f>
        <v>3838</v>
      </c>
      <c r="U2132" s="35">
        <f>ROUND((Reference!N$16*List!$H2132)+Reference!N$17,0)</f>
        <v>15487</v>
      </c>
      <c r="V2132" s="36">
        <f>ROUND((Reference!O$16*List!$H2132)+Reference!O$17,0)</f>
        <v>576</v>
      </c>
      <c r="W2132" s="36">
        <f>ROUND((Reference!P$16*List!$H2132)+Reference!P$17,0)</f>
        <v>811</v>
      </c>
      <c r="X2132" s="36">
        <f>ROUND((Reference!Q$16*List!$H2132)+Reference!Q$17,0)</f>
        <v>406</v>
      </c>
      <c r="Y2132" s="37"/>
      <c r="Z2132" s="4" t="str">
        <f t="shared" si="67"/>
        <v>JEFFERSON, Ohio</v>
      </c>
      <c r="AA2132" s="50" t="s">
        <v>206</v>
      </c>
      <c r="AB2132" s="38" t="s">
        <v>54</v>
      </c>
      <c r="AC2132" s="43" t="s">
        <v>5965</v>
      </c>
      <c r="AD2132" s="45"/>
      <c r="AE2132">
        <f t="shared" si="68"/>
        <v>0.72070000000000001</v>
      </c>
    </row>
    <row r="2133" spans="1:31" x14ac:dyDescent="0.35">
      <c r="A2133" s="28" t="s">
        <v>6062</v>
      </c>
      <c r="B2133" s="48" t="s">
        <v>6063</v>
      </c>
      <c r="C2133" s="51">
        <v>99936</v>
      </c>
      <c r="D2133" s="30" t="s">
        <v>199</v>
      </c>
      <c r="E2133" s="38" t="s">
        <v>2330</v>
      </c>
      <c r="F2133" s="55" t="s">
        <v>5965</v>
      </c>
      <c r="G2133" s="33" t="s">
        <v>64</v>
      </c>
      <c r="H2133" s="52">
        <v>0.80780000000000007</v>
      </c>
      <c r="I2133" s="35">
        <f>ROUND((Reference!B$16*List!$H2133)+Reference!B$17,0)</f>
        <v>962</v>
      </c>
      <c r="J2133" s="35">
        <f>ROUND((Reference!C$16*List!$H2133)+Reference!C$17,0)</f>
        <v>1434</v>
      </c>
      <c r="K2133" s="35">
        <f>ROUND((Reference!D$16*List!$H2133)+Reference!D$17,0)</f>
        <v>1718</v>
      </c>
      <c r="L2133" s="35">
        <f>ROUND((Reference!E$16*List!$H2133)+Reference!E$17,0)</f>
        <v>2124</v>
      </c>
      <c r="M2133" s="35">
        <f>ROUND((Reference!F$16*List!$H2133)+Reference!F$17,0)</f>
        <v>2213</v>
      </c>
      <c r="N2133" s="35">
        <f>ROUND((Reference!G$16*List!$H2133)+Reference!G$17,0)</f>
        <v>2505</v>
      </c>
      <c r="O2133" s="35">
        <f>ROUND((Reference!H$16*List!$H2133)+Reference!H$17,0)</f>
        <v>2601</v>
      </c>
      <c r="P2133" s="35">
        <f>ROUND((Reference!I$16*List!$H2133)+Reference!I$17,0)</f>
        <v>2703</v>
      </c>
      <c r="Q2133" s="35">
        <f>ROUND((Reference!J$16*List!$H2133)+Reference!J$17,0)</f>
        <v>3130</v>
      </c>
      <c r="R2133" s="35">
        <f>ROUND((Reference!K$16*List!$H2133)+Reference!K$17,0)</f>
        <v>3229</v>
      </c>
      <c r="S2133" s="35">
        <f>ROUND((Reference!L$16*List!$H2133)+Reference!L$17,0)</f>
        <v>3484</v>
      </c>
      <c r="T2133" s="35">
        <f>ROUND((Reference!M$16*List!$H2133)+Reference!M$17,0)</f>
        <v>4162</v>
      </c>
      <c r="U2133" s="35">
        <f>ROUND((Reference!N$16*List!$H2133)+Reference!N$17,0)</f>
        <v>16791</v>
      </c>
      <c r="V2133" s="36">
        <f>ROUND((Reference!O$16*List!$H2133)+Reference!O$17,0)</f>
        <v>624</v>
      </c>
      <c r="W2133" s="36">
        <f>ROUND((Reference!P$16*List!$H2133)+Reference!P$17,0)</f>
        <v>880</v>
      </c>
      <c r="X2133" s="36">
        <f>ROUND((Reference!Q$16*List!$H2133)+Reference!Q$17,0)</f>
        <v>440</v>
      </c>
      <c r="Y2133" s="37"/>
      <c r="Z2133" s="4" t="str">
        <f t="shared" si="67"/>
        <v>KNOX, Ohio</v>
      </c>
      <c r="AA2133" s="50" t="s">
        <v>2330</v>
      </c>
      <c r="AB2133" s="38" t="s">
        <v>54</v>
      </c>
      <c r="AC2133" s="43" t="s">
        <v>5965</v>
      </c>
      <c r="AD2133" s="45"/>
      <c r="AE2133">
        <f t="shared" si="68"/>
        <v>0.80780000000000007</v>
      </c>
    </row>
    <row r="2134" spans="1:31" x14ac:dyDescent="0.35">
      <c r="A2134" s="28" t="s">
        <v>6064</v>
      </c>
      <c r="B2134" s="48" t="s">
        <v>6065</v>
      </c>
      <c r="C2134" s="51">
        <v>17460</v>
      </c>
      <c r="D2134" s="30" t="s">
        <v>570</v>
      </c>
      <c r="E2134" s="38" t="s">
        <v>849</v>
      </c>
      <c r="F2134" s="54" t="s">
        <v>5965</v>
      </c>
      <c r="G2134" s="33" t="s">
        <v>53</v>
      </c>
      <c r="H2134" s="34">
        <v>0.88740000000000008</v>
      </c>
      <c r="I2134" s="35">
        <f>ROUND((Reference!B$16*List!$H2134)+Reference!B$17,0)</f>
        <v>1030</v>
      </c>
      <c r="J2134" s="35">
        <f>ROUND((Reference!C$16*List!$H2134)+Reference!C$17,0)</f>
        <v>1536</v>
      </c>
      <c r="K2134" s="35">
        <f>ROUND((Reference!D$16*List!$H2134)+Reference!D$17,0)</f>
        <v>1840</v>
      </c>
      <c r="L2134" s="35">
        <f>ROUND((Reference!E$16*List!$H2134)+Reference!E$17,0)</f>
        <v>2275</v>
      </c>
      <c r="M2134" s="35">
        <f>ROUND((Reference!F$16*List!$H2134)+Reference!F$17,0)</f>
        <v>2370</v>
      </c>
      <c r="N2134" s="35">
        <f>ROUND((Reference!G$16*List!$H2134)+Reference!G$17,0)</f>
        <v>2683</v>
      </c>
      <c r="O2134" s="35">
        <f>ROUND((Reference!H$16*List!$H2134)+Reference!H$17,0)</f>
        <v>2786</v>
      </c>
      <c r="P2134" s="35">
        <f>ROUND((Reference!I$16*List!$H2134)+Reference!I$17,0)</f>
        <v>2895</v>
      </c>
      <c r="Q2134" s="35">
        <f>ROUND((Reference!J$16*List!$H2134)+Reference!J$17,0)</f>
        <v>3352</v>
      </c>
      <c r="R2134" s="35">
        <f>ROUND((Reference!K$16*List!$H2134)+Reference!K$17,0)</f>
        <v>3458</v>
      </c>
      <c r="S2134" s="35">
        <f>ROUND((Reference!L$16*List!$H2134)+Reference!L$17,0)</f>
        <v>3732</v>
      </c>
      <c r="T2134" s="35">
        <f>ROUND((Reference!M$16*List!$H2134)+Reference!M$17,0)</f>
        <v>4457</v>
      </c>
      <c r="U2134" s="35">
        <f>ROUND((Reference!N$16*List!$H2134)+Reference!N$17,0)</f>
        <v>17982</v>
      </c>
      <c r="V2134" s="36">
        <f>ROUND((Reference!O$16*List!$H2134)+Reference!O$17,0)</f>
        <v>668</v>
      </c>
      <c r="W2134" s="36">
        <f>ROUND((Reference!P$16*List!$H2134)+Reference!P$17,0)</f>
        <v>942</v>
      </c>
      <c r="X2134" s="36">
        <f>ROUND((Reference!Q$16*List!$H2134)+Reference!Q$17,0)</f>
        <v>471</v>
      </c>
      <c r="Y2134" s="37"/>
      <c r="Z2134" s="4" t="str">
        <f t="shared" si="67"/>
        <v>LAKE, Ohio</v>
      </c>
      <c r="AA2134" s="38" t="s">
        <v>849</v>
      </c>
      <c r="AB2134" s="38" t="s">
        <v>54</v>
      </c>
      <c r="AC2134" s="32" t="s">
        <v>5965</v>
      </c>
      <c r="AD2134" s="39"/>
      <c r="AE2134">
        <f t="shared" si="68"/>
        <v>0.88740000000000008</v>
      </c>
    </row>
    <row r="2135" spans="1:31" x14ac:dyDescent="0.35">
      <c r="A2135" s="28" t="s">
        <v>6066</v>
      </c>
      <c r="B2135" s="48" t="s">
        <v>6067</v>
      </c>
      <c r="C2135" s="51">
        <v>26580</v>
      </c>
      <c r="D2135" s="30" t="s">
        <v>924</v>
      </c>
      <c r="E2135" s="38" t="s">
        <v>219</v>
      </c>
      <c r="F2135" s="54" t="s">
        <v>5965</v>
      </c>
      <c r="G2135" s="33" t="s">
        <v>53</v>
      </c>
      <c r="H2135" s="52">
        <v>0.83360000000000001</v>
      </c>
      <c r="I2135" s="35">
        <f>ROUND((Reference!B$16*List!$H2135)+Reference!B$17,0)</f>
        <v>984</v>
      </c>
      <c r="J2135" s="35">
        <f>ROUND((Reference!C$16*List!$H2135)+Reference!C$17,0)</f>
        <v>1467</v>
      </c>
      <c r="K2135" s="35">
        <f>ROUND((Reference!D$16*List!$H2135)+Reference!D$17,0)</f>
        <v>1758</v>
      </c>
      <c r="L2135" s="35">
        <f>ROUND((Reference!E$16*List!$H2135)+Reference!E$17,0)</f>
        <v>2173</v>
      </c>
      <c r="M2135" s="35">
        <f>ROUND((Reference!F$16*List!$H2135)+Reference!F$17,0)</f>
        <v>2264</v>
      </c>
      <c r="N2135" s="35">
        <f>ROUND((Reference!G$16*List!$H2135)+Reference!G$17,0)</f>
        <v>2563</v>
      </c>
      <c r="O2135" s="35">
        <f>ROUND((Reference!H$16*List!$H2135)+Reference!H$17,0)</f>
        <v>2661</v>
      </c>
      <c r="P2135" s="35">
        <f>ROUND((Reference!I$16*List!$H2135)+Reference!I$17,0)</f>
        <v>2766</v>
      </c>
      <c r="Q2135" s="35">
        <f>ROUND((Reference!J$16*List!$H2135)+Reference!J$17,0)</f>
        <v>3202</v>
      </c>
      <c r="R2135" s="35">
        <f>ROUND((Reference!K$16*List!$H2135)+Reference!K$17,0)</f>
        <v>3304</v>
      </c>
      <c r="S2135" s="35">
        <f>ROUND((Reference!L$16*List!$H2135)+Reference!L$17,0)</f>
        <v>3565</v>
      </c>
      <c r="T2135" s="35">
        <f>ROUND((Reference!M$16*List!$H2135)+Reference!M$17,0)</f>
        <v>4257</v>
      </c>
      <c r="U2135" s="35">
        <f>ROUND((Reference!N$16*List!$H2135)+Reference!N$17,0)</f>
        <v>17177</v>
      </c>
      <c r="V2135" s="36">
        <f>ROUND((Reference!O$16*List!$H2135)+Reference!O$17,0)</f>
        <v>639</v>
      </c>
      <c r="W2135" s="36">
        <f>ROUND((Reference!P$16*List!$H2135)+Reference!P$17,0)</f>
        <v>900</v>
      </c>
      <c r="X2135" s="36">
        <f>ROUND((Reference!Q$16*List!$H2135)+Reference!Q$17,0)</f>
        <v>450</v>
      </c>
      <c r="Y2135" s="37"/>
      <c r="Z2135" s="4" t="str">
        <f t="shared" si="67"/>
        <v>LAWRENCE, Ohio</v>
      </c>
      <c r="AA2135" s="50" t="s">
        <v>219</v>
      </c>
      <c r="AB2135" s="38" t="s">
        <v>54</v>
      </c>
      <c r="AC2135" s="43" t="s">
        <v>5965</v>
      </c>
      <c r="AD2135" s="45"/>
      <c r="AE2135">
        <f t="shared" si="68"/>
        <v>0.83360000000000001</v>
      </c>
    </row>
    <row r="2136" spans="1:31" x14ac:dyDescent="0.35">
      <c r="A2136" s="28" t="s">
        <v>6068</v>
      </c>
      <c r="B2136" s="48" t="s">
        <v>6069</v>
      </c>
      <c r="C2136" s="49">
        <v>18140</v>
      </c>
      <c r="D2136" s="30" t="s">
        <v>602</v>
      </c>
      <c r="E2136" s="50" t="s">
        <v>6070</v>
      </c>
      <c r="F2136" s="54" t="s">
        <v>5965</v>
      </c>
      <c r="G2136" s="33" t="s">
        <v>53</v>
      </c>
      <c r="H2136" s="34">
        <v>0.94750000000000001</v>
      </c>
      <c r="I2136" s="35">
        <f>ROUND((Reference!B$16*List!$H2136)+Reference!B$17,0)</f>
        <v>1081</v>
      </c>
      <c r="J2136" s="35">
        <f>ROUND((Reference!C$16*List!$H2136)+Reference!C$17,0)</f>
        <v>1613</v>
      </c>
      <c r="K2136" s="35">
        <f>ROUND((Reference!D$16*List!$H2136)+Reference!D$17,0)</f>
        <v>1932</v>
      </c>
      <c r="L2136" s="35">
        <f>ROUND((Reference!E$16*List!$H2136)+Reference!E$17,0)</f>
        <v>2389</v>
      </c>
      <c r="M2136" s="35">
        <f>ROUND((Reference!F$16*List!$H2136)+Reference!F$17,0)</f>
        <v>2489</v>
      </c>
      <c r="N2136" s="35">
        <f>ROUND((Reference!G$16*List!$H2136)+Reference!G$17,0)</f>
        <v>2817</v>
      </c>
      <c r="O2136" s="35">
        <f>ROUND((Reference!H$16*List!$H2136)+Reference!H$17,0)</f>
        <v>2925</v>
      </c>
      <c r="P2136" s="35">
        <f>ROUND((Reference!I$16*List!$H2136)+Reference!I$17,0)</f>
        <v>3040</v>
      </c>
      <c r="Q2136" s="35">
        <f>ROUND((Reference!J$16*List!$H2136)+Reference!J$17,0)</f>
        <v>3520</v>
      </c>
      <c r="R2136" s="35">
        <f>ROUND((Reference!K$16*List!$H2136)+Reference!K$17,0)</f>
        <v>3631</v>
      </c>
      <c r="S2136" s="35">
        <f>ROUND((Reference!L$16*List!$H2136)+Reference!L$17,0)</f>
        <v>3918</v>
      </c>
      <c r="T2136" s="35">
        <f>ROUND((Reference!M$16*List!$H2136)+Reference!M$17,0)</f>
        <v>4680</v>
      </c>
      <c r="U2136" s="35">
        <f>ROUND((Reference!N$16*List!$H2136)+Reference!N$17,0)</f>
        <v>18882</v>
      </c>
      <c r="V2136" s="36">
        <f>ROUND((Reference!O$16*List!$H2136)+Reference!O$17,0)</f>
        <v>702</v>
      </c>
      <c r="W2136" s="36">
        <f>ROUND((Reference!P$16*List!$H2136)+Reference!P$17,0)</f>
        <v>989</v>
      </c>
      <c r="X2136" s="36">
        <f>ROUND((Reference!Q$16*List!$H2136)+Reference!Q$17,0)</f>
        <v>495</v>
      </c>
      <c r="Y2136" s="37"/>
      <c r="Z2136" s="4" t="str">
        <f t="shared" si="67"/>
        <v>LICKING, Ohio</v>
      </c>
      <c r="AA2136" s="38" t="s">
        <v>6070</v>
      </c>
      <c r="AB2136" s="38" t="s">
        <v>54</v>
      </c>
      <c r="AC2136" s="32" t="s">
        <v>5965</v>
      </c>
      <c r="AD2136" s="39"/>
      <c r="AE2136">
        <f t="shared" si="68"/>
        <v>0.94750000000000001</v>
      </c>
    </row>
    <row r="2137" spans="1:31" x14ac:dyDescent="0.35">
      <c r="A2137" s="28" t="s">
        <v>6071</v>
      </c>
      <c r="B2137" s="48" t="s">
        <v>6072</v>
      </c>
      <c r="C2137" s="51">
        <v>99936</v>
      </c>
      <c r="D2137" s="30" t="s">
        <v>199</v>
      </c>
      <c r="E2137" s="38" t="s">
        <v>659</v>
      </c>
      <c r="F2137" s="55" t="s">
        <v>5965</v>
      </c>
      <c r="G2137" s="33" t="s">
        <v>64</v>
      </c>
      <c r="H2137" s="52">
        <v>0.80780000000000007</v>
      </c>
      <c r="I2137" s="35">
        <f>ROUND((Reference!B$16*List!$H2137)+Reference!B$17,0)</f>
        <v>962</v>
      </c>
      <c r="J2137" s="35">
        <f>ROUND((Reference!C$16*List!$H2137)+Reference!C$17,0)</f>
        <v>1434</v>
      </c>
      <c r="K2137" s="35">
        <f>ROUND((Reference!D$16*List!$H2137)+Reference!D$17,0)</f>
        <v>1718</v>
      </c>
      <c r="L2137" s="35">
        <f>ROUND((Reference!E$16*List!$H2137)+Reference!E$17,0)</f>
        <v>2124</v>
      </c>
      <c r="M2137" s="35">
        <f>ROUND((Reference!F$16*List!$H2137)+Reference!F$17,0)</f>
        <v>2213</v>
      </c>
      <c r="N2137" s="35">
        <f>ROUND((Reference!G$16*List!$H2137)+Reference!G$17,0)</f>
        <v>2505</v>
      </c>
      <c r="O2137" s="35">
        <f>ROUND((Reference!H$16*List!$H2137)+Reference!H$17,0)</f>
        <v>2601</v>
      </c>
      <c r="P2137" s="35">
        <f>ROUND((Reference!I$16*List!$H2137)+Reference!I$17,0)</f>
        <v>2703</v>
      </c>
      <c r="Q2137" s="35">
        <f>ROUND((Reference!J$16*List!$H2137)+Reference!J$17,0)</f>
        <v>3130</v>
      </c>
      <c r="R2137" s="35">
        <f>ROUND((Reference!K$16*List!$H2137)+Reference!K$17,0)</f>
        <v>3229</v>
      </c>
      <c r="S2137" s="35">
        <f>ROUND((Reference!L$16*List!$H2137)+Reference!L$17,0)</f>
        <v>3484</v>
      </c>
      <c r="T2137" s="35">
        <f>ROUND((Reference!M$16*List!$H2137)+Reference!M$17,0)</f>
        <v>4162</v>
      </c>
      <c r="U2137" s="35">
        <f>ROUND((Reference!N$16*List!$H2137)+Reference!N$17,0)</f>
        <v>16791</v>
      </c>
      <c r="V2137" s="36">
        <f>ROUND((Reference!O$16*List!$H2137)+Reference!O$17,0)</f>
        <v>624</v>
      </c>
      <c r="W2137" s="36">
        <f>ROUND((Reference!P$16*List!$H2137)+Reference!P$17,0)</f>
        <v>880</v>
      </c>
      <c r="X2137" s="36">
        <f>ROUND((Reference!Q$16*List!$H2137)+Reference!Q$17,0)</f>
        <v>440</v>
      </c>
      <c r="Y2137" s="37"/>
      <c r="Z2137" s="4" t="str">
        <f t="shared" si="67"/>
        <v>LOGAN, Ohio</v>
      </c>
      <c r="AA2137" s="50" t="s">
        <v>659</v>
      </c>
      <c r="AB2137" s="38" t="s">
        <v>54</v>
      </c>
      <c r="AC2137" s="43" t="s">
        <v>5965</v>
      </c>
      <c r="AD2137" s="45"/>
      <c r="AE2137">
        <f t="shared" si="68"/>
        <v>0.80780000000000007</v>
      </c>
    </row>
    <row r="2138" spans="1:31" x14ac:dyDescent="0.35">
      <c r="A2138" s="28" t="s">
        <v>6073</v>
      </c>
      <c r="B2138" s="48" t="s">
        <v>6074</v>
      </c>
      <c r="C2138" s="49">
        <v>17460</v>
      </c>
      <c r="D2138" s="30" t="s">
        <v>570</v>
      </c>
      <c r="E2138" s="50" t="s">
        <v>6075</v>
      </c>
      <c r="F2138" s="54" t="s">
        <v>5965</v>
      </c>
      <c r="G2138" s="33" t="s">
        <v>53</v>
      </c>
      <c r="H2138" s="34">
        <v>0.88740000000000008</v>
      </c>
      <c r="I2138" s="35">
        <f>ROUND((Reference!B$16*List!$H2138)+Reference!B$17,0)</f>
        <v>1030</v>
      </c>
      <c r="J2138" s="35">
        <f>ROUND((Reference!C$16*List!$H2138)+Reference!C$17,0)</f>
        <v>1536</v>
      </c>
      <c r="K2138" s="35">
        <f>ROUND((Reference!D$16*List!$H2138)+Reference!D$17,0)</f>
        <v>1840</v>
      </c>
      <c r="L2138" s="35">
        <f>ROUND((Reference!E$16*List!$H2138)+Reference!E$17,0)</f>
        <v>2275</v>
      </c>
      <c r="M2138" s="35">
        <f>ROUND((Reference!F$16*List!$H2138)+Reference!F$17,0)</f>
        <v>2370</v>
      </c>
      <c r="N2138" s="35">
        <f>ROUND((Reference!G$16*List!$H2138)+Reference!G$17,0)</f>
        <v>2683</v>
      </c>
      <c r="O2138" s="35">
        <f>ROUND((Reference!H$16*List!$H2138)+Reference!H$17,0)</f>
        <v>2786</v>
      </c>
      <c r="P2138" s="35">
        <f>ROUND((Reference!I$16*List!$H2138)+Reference!I$17,0)</f>
        <v>2895</v>
      </c>
      <c r="Q2138" s="35">
        <f>ROUND((Reference!J$16*List!$H2138)+Reference!J$17,0)</f>
        <v>3352</v>
      </c>
      <c r="R2138" s="35">
        <f>ROUND((Reference!K$16*List!$H2138)+Reference!K$17,0)</f>
        <v>3458</v>
      </c>
      <c r="S2138" s="35">
        <f>ROUND((Reference!L$16*List!$H2138)+Reference!L$17,0)</f>
        <v>3732</v>
      </c>
      <c r="T2138" s="35">
        <f>ROUND((Reference!M$16*List!$H2138)+Reference!M$17,0)</f>
        <v>4457</v>
      </c>
      <c r="U2138" s="35">
        <f>ROUND((Reference!N$16*List!$H2138)+Reference!N$17,0)</f>
        <v>17982</v>
      </c>
      <c r="V2138" s="36">
        <f>ROUND((Reference!O$16*List!$H2138)+Reference!O$17,0)</f>
        <v>668</v>
      </c>
      <c r="W2138" s="36">
        <f>ROUND((Reference!P$16*List!$H2138)+Reference!P$17,0)</f>
        <v>942</v>
      </c>
      <c r="X2138" s="36">
        <f>ROUND((Reference!Q$16*List!$H2138)+Reference!Q$17,0)</f>
        <v>471</v>
      </c>
      <c r="Y2138" s="37"/>
      <c r="Z2138" s="4" t="str">
        <f t="shared" si="67"/>
        <v>LORAIN, Ohio</v>
      </c>
      <c r="AA2138" s="38" t="s">
        <v>6075</v>
      </c>
      <c r="AB2138" s="38" t="s">
        <v>54</v>
      </c>
      <c r="AC2138" s="32" t="s">
        <v>5965</v>
      </c>
      <c r="AD2138" s="39"/>
      <c r="AE2138">
        <f t="shared" si="68"/>
        <v>0.88740000000000008</v>
      </c>
    </row>
    <row r="2139" spans="1:31" x14ac:dyDescent="0.35">
      <c r="A2139" s="28" t="s">
        <v>6076</v>
      </c>
      <c r="B2139" s="48" t="s">
        <v>6077</v>
      </c>
      <c r="C2139" s="49">
        <v>45780</v>
      </c>
      <c r="D2139" s="30" t="s">
        <v>1682</v>
      </c>
      <c r="E2139" s="50" t="s">
        <v>2836</v>
      </c>
      <c r="F2139" s="54" t="s">
        <v>5965</v>
      </c>
      <c r="G2139" s="33" t="s">
        <v>53</v>
      </c>
      <c r="H2139" s="52">
        <v>0.85410000000000008</v>
      </c>
      <c r="I2139" s="35">
        <f>ROUND((Reference!B$16*List!$H2139)+Reference!B$17,0)</f>
        <v>1001</v>
      </c>
      <c r="J2139" s="35">
        <f>ROUND((Reference!C$16*List!$H2139)+Reference!C$17,0)</f>
        <v>1493</v>
      </c>
      <c r="K2139" s="35">
        <f>ROUND((Reference!D$16*List!$H2139)+Reference!D$17,0)</f>
        <v>1789</v>
      </c>
      <c r="L2139" s="35">
        <f>ROUND((Reference!E$16*List!$H2139)+Reference!E$17,0)</f>
        <v>2212</v>
      </c>
      <c r="M2139" s="35">
        <f>ROUND((Reference!F$16*List!$H2139)+Reference!F$17,0)</f>
        <v>2304</v>
      </c>
      <c r="N2139" s="35">
        <f>ROUND((Reference!G$16*List!$H2139)+Reference!G$17,0)</f>
        <v>2609</v>
      </c>
      <c r="O2139" s="35">
        <f>ROUND((Reference!H$16*List!$H2139)+Reference!H$17,0)</f>
        <v>2708</v>
      </c>
      <c r="P2139" s="35">
        <f>ROUND((Reference!I$16*List!$H2139)+Reference!I$17,0)</f>
        <v>2815</v>
      </c>
      <c r="Q2139" s="35">
        <f>ROUND((Reference!J$16*List!$H2139)+Reference!J$17,0)</f>
        <v>3259</v>
      </c>
      <c r="R2139" s="35">
        <f>ROUND((Reference!K$16*List!$H2139)+Reference!K$17,0)</f>
        <v>3363</v>
      </c>
      <c r="S2139" s="35">
        <f>ROUND((Reference!L$16*List!$H2139)+Reference!L$17,0)</f>
        <v>3628</v>
      </c>
      <c r="T2139" s="35">
        <f>ROUND((Reference!M$16*List!$H2139)+Reference!M$17,0)</f>
        <v>4333</v>
      </c>
      <c r="U2139" s="35">
        <f>ROUND((Reference!N$16*List!$H2139)+Reference!N$17,0)</f>
        <v>17484</v>
      </c>
      <c r="V2139" s="36">
        <f>ROUND((Reference!O$16*List!$H2139)+Reference!O$17,0)</f>
        <v>650</v>
      </c>
      <c r="W2139" s="36">
        <f>ROUND((Reference!P$16*List!$H2139)+Reference!P$17,0)</f>
        <v>916</v>
      </c>
      <c r="X2139" s="36">
        <f>ROUND((Reference!Q$16*List!$H2139)+Reference!Q$17,0)</f>
        <v>458</v>
      </c>
      <c r="Y2139" s="37"/>
      <c r="Z2139" s="4" t="str">
        <f t="shared" si="67"/>
        <v>LUCAS, Ohio</v>
      </c>
      <c r="AA2139" s="50" t="s">
        <v>2836</v>
      </c>
      <c r="AB2139" s="38" t="s">
        <v>54</v>
      </c>
      <c r="AC2139" s="43" t="s">
        <v>5965</v>
      </c>
      <c r="AD2139" s="45"/>
      <c r="AE2139">
        <f t="shared" si="68"/>
        <v>0.85410000000000008</v>
      </c>
    </row>
    <row r="2140" spans="1:31" x14ac:dyDescent="0.35">
      <c r="A2140" s="28" t="s">
        <v>6078</v>
      </c>
      <c r="B2140" s="48" t="s">
        <v>6079</v>
      </c>
      <c r="C2140" s="51">
        <v>18140</v>
      </c>
      <c r="D2140" s="30" t="s">
        <v>602</v>
      </c>
      <c r="E2140" s="38" t="s">
        <v>241</v>
      </c>
      <c r="F2140" s="54" t="s">
        <v>5965</v>
      </c>
      <c r="G2140" s="33" t="s">
        <v>53</v>
      </c>
      <c r="H2140" s="52">
        <v>0.94750000000000001</v>
      </c>
      <c r="I2140" s="35">
        <f>ROUND((Reference!B$16*List!$H2140)+Reference!B$17,0)</f>
        <v>1081</v>
      </c>
      <c r="J2140" s="35">
        <f>ROUND((Reference!C$16*List!$H2140)+Reference!C$17,0)</f>
        <v>1613</v>
      </c>
      <c r="K2140" s="35">
        <f>ROUND((Reference!D$16*List!$H2140)+Reference!D$17,0)</f>
        <v>1932</v>
      </c>
      <c r="L2140" s="35">
        <f>ROUND((Reference!E$16*List!$H2140)+Reference!E$17,0)</f>
        <v>2389</v>
      </c>
      <c r="M2140" s="35">
        <f>ROUND((Reference!F$16*List!$H2140)+Reference!F$17,0)</f>
        <v>2489</v>
      </c>
      <c r="N2140" s="35">
        <f>ROUND((Reference!G$16*List!$H2140)+Reference!G$17,0)</f>
        <v>2817</v>
      </c>
      <c r="O2140" s="35">
        <f>ROUND((Reference!H$16*List!$H2140)+Reference!H$17,0)</f>
        <v>2925</v>
      </c>
      <c r="P2140" s="35">
        <f>ROUND((Reference!I$16*List!$H2140)+Reference!I$17,0)</f>
        <v>3040</v>
      </c>
      <c r="Q2140" s="35">
        <f>ROUND((Reference!J$16*List!$H2140)+Reference!J$17,0)</f>
        <v>3520</v>
      </c>
      <c r="R2140" s="35">
        <f>ROUND((Reference!K$16*List!$H2140)+Reference!K$17,0)</f>
        <v>3631</v>
      </c>
      <c r="S2140" s="35">
        <f>ROUND((Reference!L$16*List!$H2140)+Reference!L$17,0)</f>
        <v>3918</v>
      </c>
      <c r="T2140" s="35">
        <f>ROUND((Reference!M$16*List!$H2140)+Reference!M$17,0)</f>
        <v>4680</v>
      </c>
      <c r="U2140" s="35">
        <f>ROUND((Reference!N$16*List!$H2140)+Reference!N$17,0)</f>
        <v>18882</v>
      </c>
      <c r="V2140" s="36">
        <f>ROUND((Reference!O$16*List!$H2140)+Reference!O$17,0)</f>
        <v>702</v>
      </c>
      <c r="W2140" s="36">
        <f>ROUND((Reference!P$16*List!$H2140)+Reference!P$17,0)</f>
        <v>989</v>
      </c>
      <c r="X2140" s="36">
        <f>ROUND((Reference!Q$16*List!$H2140)+Reference!Q$17,0)</f>
        <v>495</v>
      </c>
      <c r="Y2140" s="37"/>
      <c r="Z2140" s="4" t="str">
        <f t="shared" si="67"/>
        <v>MADISON, Ohio</v>
      </c>
      <c r="AA2140" s="50" t="s">
        <v>241</v>
      </c>
      <c r="AB2140" s="38" t="s">
        <v>54</v>
      </c>
      <c r="AC2140" s="43" t="s">
        <v>5965</v>
      </c>
      <c r="AD2140" s="45"/>
      <c r="AE2140">
        <f t="shared" si="68"/>
        <v>0.94750000000000001</v>
      </c>
    </row>
    <row r="2141" spans="1:31" x14ac:dyDescent="0.35">
      <c r="A2141" s="28" t="s">
        <v>6080</v>
      </c>
      <c r="B2141" s="48" t="s">
        <v>6081</v>
      </c>
      <c r="C2141" s="49">
        <v>49660</v>
      </c>
      <c r="D2141" s="30" t="s">
        <v>1818</v>
      </c>
      <c r="E2141" s="50" t="s">
        <v>6082</v>
      </c>
      <c r="F2141" s="54" t="s">
        <v>5965</v>
      </c>
      <c r="G2141" s="33" t="s">
        <v>53</v>
      </c>
      <c r="H2141" s="52">
        <v>0.7651</v>
      </c>
      <c r="I2141" s="35">
        <f>ROUND((Reference!B$16*List!$H2141)+Reference!B$17,0)</f>
        <v>925</v>
      </c>
      <c r="J2141" s="35">
        <f>ROUND((Reference!C$16*List!$H2141)+Reference!C$17,0)</f>
        <v>1380</v>
      </c>
      <c r="K2141" s="35">
        <f>ROUND((Reference!D$16*List!$H2141)+Reference!D$17,0)</f>
        <v>1653</v>
      </c>
      <c r="L2141" s="35">
        <f>ROUND((Reference!E$16*List!$H2141)+Reference!E$17,0)</f>
        <v>2043</v>
      </c>
      <c r="M2141" s="35">
        <f>ROUND((Reference!F$16*List!$H2141)+Reference!F$17,0)</f>
        <v>2129</v>
      </c>
      <c r="N2141" s="35">
        <f>ROUND((Reference!G$16*List!$H2141)+Reference!G$17,0)</f>
        <v>2410</v>
      </c>
      <c r="O2141" s="35">
        <f>ROUND((Reference!H$16*List!$H2141)+Reference!H$17,0)</f>
        <v>2502</v>
      </c>
      <c r="P2141" s="35">
        <f>ROUND((Reference!I$16*List!$H2141)+Reference!I$17,0)</f>
        <v>2600</v>
      </c>
      <c r="Q2141" s="35">
        <f>ROUND((Reference!J$16*List!$H2141)+Reference!J$17,0)</f>
        <v>3011</v>
      </c>
      <c r="R2141" s="35">
        <f>ROUND((Reference!K$16*List!$H2141)+Reference!K$17,0)</f>
        <v>3106</v>
      </c>
      <c r="S2141" s="35">
        <f>ROUND((Reference!L$16*List!$H2141)+Reference!L$17,0)</f>
        <v>3352</v>
      </c>
      <c r="T2141" s="35">
        <f>ROUND((Reference!M$16*List!$H2141)+Reference!M$17,0)</f>
        <v>4003</v>
      </c>
      <c r="U2141" s="35">
        <f>ROUND((Reference!N$16*List!$H2141)+Reference!N$17,0)</f>
        <v>16152</v>
      </c>
      <c r="V2141" s="36">
        <f>ROUND((Reference!O$16*List!$H2141)+Reference!O$17,0)</f>
        <v>600</v>
      </c>
      <c r="W2141" s="36">
        <f>ROUND((Reference!P$16*List!$H2141)+Reference!P$17,0)</f>
        <v>846</v>
      </c>
      <c r="X2141" s="36">
        <f>ROUND((Reference!Q$16*List!$H2141)+Reference!Q$17,0)</f>
        <v>423</v>
      </c>
      <c r="Y2141" s="37"/>
      <c r="Z2141" s="4" t="str">
        <f t="shared" si="67"/>
        <v>MAHONING, Ohio</v>
      </c>
      <c r="AA2141" s="50" t="s">
        <v>6082</v>
      </c>
      <c r="AB2141" s="38" t="s">
        <v>54</v>
      </c>
      <c r="AC2141" s="43" t="s">
        <v>5965</v>
      </c>
      <c r="AD2141" s="45"/>
      <c r="AE2141">
        <f t="shared" si="68"/>
        <v>0.7651</v>
      </c>
    </row>
    <row r="2142" spans="1:31" x14ac:dyDescent="0.35">
      <c r="A2142" s="28" t="s">
        <v>6083</v>
      </c>
      <c r="B2142" s="48" t="s">
        <v>6084</v>
      </c>
      <c r="C2142" s="49">
        <v>99936</v>
      </c>
      <c r="D2142" s="30" t="s">
        <v>199</v>
      </c>
      <c r="E2142" s="50" t="s">
        <v>249</v>
      </c>
      <c r="F2142" s="55" t="s">
        <v>5965</v>
      </c>
      <c r="G2142" s="33" t="s">
        <v>64</v>
      </c>
      <c r="H2142" s="52">
        <v>0.80780000000000007</v>
      </c>
      <c r="I2142" s="35">
        <f>ROUND((Reference!B$16*List!$H2142)+Reference!B$17,0)</f>
        <v>962</v>
      </c>
      <c r="J2142" s="35">
        <f>ROUND((Reference!C$16*List!$H2142)+Reference!C$17,0)</f>
        <v>1434</v>
      </c>
      <c r="K2142" s="35">
        <f>ROUND((Reference!D$16*List!$H2142)+Reference!D$17,0)</f>
        <v>1718</v>
      </c>
      <c r="L2142" s="35">
        <f>ROUND((Reference!E$16*List!$H2142)+Reference!E$17,0)</f>
        <v>2124</v>
      </c>
      <c r="M2142" s="35">
        <f>ROUND((Reference!F$16*List!$H2142)+Reference!F$17,0)</f>
        <v>2213</v>
      </c>
      <c r="N2142" s="35">
        <f>ROUND((Reference!G$16*List!$H2142)+Reference!G$17,0)</f>
        <v>2505</v>
      </c>
      <c r="O2142" s="35">
        <f>ROUND((Reference!H$16*List!$H2142)+Reference!H$17,0)</f>
        <v>2601</v>
      </c>
      <c r="P2142" s="35">
        <f>ROUND((Reference!I$16*List!$H2142)+Reference!I$17,0)</f>
        <v>2703</v>
      </c>
      <c r="Q2142" s="35">
        <f>ROUND((Reference!J$16*List!$H2142)+Reference!J$17,0)</f>
        <v>3130</v>
      </c>
      <c r="R2142" s="35">
        <f>ROUND((Reference!K$16*List!$H2142)+Reference!K$17,0)</f>
        <v>3229</v>
      </c>
      <c r="S2142" s="35">
        <f>ROUND((Reference!L$16*List!$H2142)+Reference!L$17,0)</f>
        <v>3484</v>
      </c>
      <c r="T2142" s="35">
        <f>ROUND((Reference!M$16*List!$H2142)+Reference!M$17,0)</f>
        <v>4162</v>
      </c>
      <c r="U2142" s="35">
        <f>ROUND((Reference!N$16*List!$H2142)+Reference!N$17,0)</f>
        <v>16791</v>
      </c>
      <c r="V2142" s="36">
        <f>ROUND((Reference!O$16*List!$H2142)+Reference!O$17,0)</f>
        <v>624</v>
      </c>
      <c r="W2142" s="36">
        <f>ROUND((Reference!P$16*List!$H2142)+Reference!P$17,0)</f>
        <v>880</v>
      </c>
      <c r="X2142" s="36">
        <f>ROUND((Reference!Q$16*List!$H2142)+Reference!Q$17,0)</f>
        <v>440</v>
      </c>
      <c r="Y2142" s="37"/>
      <c r="Z2142" s="4" t="str">
        <f t="shared" si="67"/>
        <v>MARION, Ohio</v>
      </c>
      <c r="AA2142" s="50" t="s">
        <v>249</v>
      </c>
      <c r="AB2142" s="38" t="s">
        <v>54</v>
      </c>
      <c r="AC2142" s="43" t="s">
        <v>5965</v>
      </c>
      <c r="AD2142" s="45"/>
      <c r="AE2142">
        <f t="shared" si="68"/>
        <v>0.80780000000000007</v>
      </c>
    </row>
    <row r="2143" spans="1:31" x14ac:dyDescent="0.35">
      <c r="A2143" s="28" t="s">
        <v>6085</v>
      </c>
      <c r="B2143" s="48" t="s">
        <v>6086</v>
      </c>
      <c r="C2143" s="49">
        <v>17460</v>
      </c>
      <c r="D2143" s="30" t="s">
        <v>570</v>
      </c>
      <c r="E2143" s="50" t="s">
        <v>6087</v>
      </c>
      <c r="F2143" s="54" t="s">
        <v>5965</v>
      </c>
      <c r="G2143" s="33" t="s">
        <v>53</v>
      </c>
      <c r="H2143" s="34">
        <v>0.88740000000000008</v>
      </c>
      <c r="I2143" s="35">
        <f>ROUND((Reference!B$16*List!$H2143)+Reference!B$17,0)</f>
        <v>1030</v>
      </c>
      <c r="J2143" s="35">
        <f>ROUND((Reference!C$16*List!$H2143)+Reference!C$17,0)</f>
        <v>1536</v>
      </c>
      <c r="K2143" s="35">
        <f>ROUND((Reference!D$16*List!$H2143)+Reference!D$17,0)</f>
        <v>1840</v>
      </c>
      <c r="L2143" s="35">
        <f>ROUND((Reference!E$16*List!$H2143)+Reference!E$17,0)</f>
        <v>2275</v>
      </c>
      <c r="M2143" s="35">
        <f>ROUND((Reference!F$16*List!$H2143)+Reference!F$17,0)</f>
        <v>2370</v>
      </c>
      <c r="N2143" s="35">
        <f>ROUND((Reference!G$16*List!$H2143)+Reference!G$17,0)</f>
        <v>2683</v>
      </c>
      <c r="O2143" s="35">
        <f>ROUND((Reference!H$16*List!$H2143)+Reference!H$17,0)</f>
        <v>2786</v>
      </c>
      <c r="P2143" s="35">
        <f>ROUND((Reference!I$16*List!$H2143)+Reference!I$17,0)</f>
        <v>2895</v>
      </c>
      <c r="Q2143" s="35">
        <f>ROUND((Reference!J$16*List!$H2143)+Reference!J$17,0)</f>
        <v>3352</v>
      </c>
      <c r="R2143" s="35">
        <f>ROUND((Reference!K$16*List!$H2143)+Reference!K$17,0)</f>
        <v>3458</v>
      </c>
      <c r="S2143" s="35">
        <f>ROUND((Reference!L$16*List!$H2143)+Reference!L$17,0)</f>
        <v>3732</v>
      </c>
      <c r="T2143" s="35">
        <f>ROUND((Reference!M$16*List!$H2143)+Reference!M$17,0)</f>
        <v>4457</v>
      </c>
      <c r="U2143" s="35">
        <f>ROUND((Reference!N$16*List!$H2143)+Reference!N$17,0)</f>
        <v>17982</v>
      </c>
      <c r="V2143" s="36">
        <f>ROUND((Reference!O$16*List!$H2143)+Reference!O$17,0)</f>
        <v>668</v>
      </c>
      <c r="W2143" s="36">
        <f>ROUND((Reference!P$16*List!$H2143)+Reference!P$17,0)</f>
        <v>942</v>
      </c>
      <c r="X2143" s="36">
        <f>ROUND((Reference!Q$16*List!$H2143)+Reference!Q$17,0)</f>
        <v>471</v>
      </c>
      <c r="Y2143" s="37"/>
      <c r="Z2143" s="4" t="str">
        <f t="shared" si="67"/>
        <v>MEDINA, Ohio</v>
      </c>
      <c r="AA2143" s="38" t="s">
        <v>6087</v>
      </c>
      <c r="AB2143" s="38" t="s">
        <v>54</v>
      </c>
      <c r="AC2143" s="32" t="s">
        <v>5965</v>
      </c>
      <c r="AD2143" s="39"/>
      <c r="AE2143">
        <f t="shared" si="68"/>
        <v>0.88740000000000008</v>
      </c>
    </row>
    <row r="2144" spans="1:31" x14ac:dyDescent="0.35">
      <c r="A2144" s="28" t="s">
        <v>6088</v>
      </c>
      <c r="B2144" s="48" t="s">
        <v>6089</v>
      </c>
      <c r="C2144" s="51">
        <v>99936</v>
      </c>
      <c r="D2144" s="30" t="s">
        <v>199</v>
      </c>
      <c r="E2144" s="38" t="s">
        <v>6090</v>
      </c>
      <c r="F2144" s="55" t="s">
        <v>5965</v>
      </c>
      <c r="G2144" s="33" t="s">
        <v>64</v>
      </c>
      <c r="H2144" s="34">
        <v>0.80780000000000007</v>
      </c>
      <c r="I2144" s="35">
        <f>ROUND((Reference!B$16*List!$H2144)+Reference!B$17,0)</f>
        <v>962</v>
      </c>
      <c r="J2144" s="35">
        <f>ROUND((Reference!C$16*List!$H2144)+Reference!C$17,0)</f>
        <v>1434</v>
      </c>
      <c r="K2144" s="35">
        <f>ROUND((Reference!D$16*List!$H2144)+Reference!D$17,0)</f>
        <v>1718</v>
      </c>
      <c r="L2144" s="35">
        <f>ROUND((Reference!E$16*List!$H2144)+Reference!E$17,0)</f>
        <v>2124</v>
      </c>
      <c r="M2144" s="35">
        <f>ROUND((Reference!F$16*List!$H2144)+Reference!F$17,0)</f>
        <v>2213</v>
      </c>
      <c r="N2144" s="35">
        <f>ROUND((Reference!G$16*List!$H2144)+Reference!G$17,0)</f>
        <v>2505</v>
      </c>
      <c r="O2144" s="35">
        <f>ROUND((Reference!H$16*List!$H2144)+Reference!H$17,0)</f>
        <v>2601</v>
      </c>
      <c r="P2144" s="35">
        <f>ROUND((Reference!I$16*List!$H2144)+Reference!I$17,0)</f>
        <v>2703</v>
      </c>
      <c r="Q2144" s="35">
        <f>ROUND((Reference!J$16*List!$H2144)+Reference!J$17,0)</f>
        <v>3130</v>
      </c>
      <c r="R2144" s="35">
        <f>ROUND((Reference!K$16*List!$H2144)+Reference!K$17,0)</f>
        <v>3229</v>
      </c>
      <c r="S2144" s="35">
        <f>ROUND((Reference!L$16*List!$H2144)+Reference!L$17,0)</f>
        <v>3484</v>
      </c>
      <c r="T2144" s="35">
        <f>ROUND((Reference!M$16*List!$H2144)+Reference!M$17,0)</f>
        <v>4162</v>
      </c>
      <c r="U2144" s="35">
        <f>ROUND((Reference!N$16*List!$H2144)+Reference!N$17,0)</f>
        <v>16791</v>
      </c>
      <c r="V2144" s="36">
        <f>ROUND((Reference!O$16*List!$H2144)+Reference!O$17,0)</f>
        <v>624</v>
      </c>
      <c r="W2144" s="36">
        <f>ROUND((Reference!P$16*List!$H2144)+Reference!P$17,0)</f>
        <v>880</v>
      </c>
      <c r="X2144" s="36">
        <f>ROUND((Reference!Q$16*List!$H2144)+Reference!Q$17,0)</f>
        <v>440</v>
      </c>
      <c r="Y2144" s="37"/>
      <c r="Z2144" s="4" t="str">
        <f t="shared" si="67"/>
        <v>MEIGS, Ohio</v>
      </c>
      <c r="AA2144" s="38" t="s">
        <v>6090</v>
      </c>
      <c r="AB2144" s="38" t="s">
        <v>54</v>
      </c>
      <c r="AC2144" s="32" t="s">
        <v>5965</v>
      </c>
      <c r="AD2144" s="39"/>
      <c r="AE2144">
        <f t="shared" si="68"/>
        <v>0.80780000000000007</v>
      </c>
    </row>
    <row r="2145" spans="1:31" x14ac:dyDescent="0.35">
      <c r="A2145" s="28" t="s">
        <v>6091</v>
      </c>
      <c r="B2145" s="48" t="s">
        <v>6092</v>
      </c>
      <c r="C2145" s="49">
        <v>99936</v>
      </c>
      <c r="D2145" s="30" t="s">
        <v>199</v>
      </c>
      <c r="E2145" s="50" t="s">
        <v>2376</v>
      </c>
      <c r="F2145" s="55" t="s">
        <v>5965</v>
      </c>
      <c r="G2145" s="33" t="s">
        <v>64</v>
      </c>
      <c r="H2145" s="52">
        <v>0.80780000000000007</v>
      </c>
      <c r="I2145" s="35">
        <f>ROUND((Reference!B$16*List!$H2145)+Reference!B$17,0)</f>
        <v>962</v>
      </c>
      <c r="J2145" s="35">
        <f>ROUND((Reference!C$16*List!$H2145)+Reference!C$17,0)</f>
        <v>1434</v>
      </c>
      <c r="K2145" s="35">
        <f>ROUND((Reference!D$16*List!$H2145)+Reference!D$17,0)</f>
        <v>1718</v>
      </c>
      <c r="L2145" s="35">
        <f>ROUND((Reference!E$16*List!$H2145)+Reference!E$17,0)</f>
        <v>2124</v>
      </c>
      <c r="M2145" s="35">
        <f>ROUND((Reference!F$16*List!$H2145)+Reference!F$17,0)</f>
        <v>2213</v>
      </c>
      <c r="N2145" s="35">
        <f>ROUND((Reference!G$16*List!$H2145)+Reference!G$17,0)</f>
        <v>2505</v>
      </c>
      <c r="O2145" s="35">
        <f>ROUND((Reference!H$16*List!$H2145)+Reference!H$17,0)</f>
        <v>2601</v>
      </c>
      <c r="P2145" s="35">
        <f>ROUND((Reference!I$16*List!$H2145)+Reference!I$17,0)</f>
        <v>2703</v>
      </c>
      <c r="Q2145" s="35">
        <f>ROUND((Reference!J$16*List!$H2145)+Reference!J$17,0)</f>
        <v>3130</v>
      </c>
      <c r="R2145" s="35">
        <f>ROUND((Reference!K$16*List!$H2145)+Reference!K$17,0)</f>
        <v>3229</v>
      </c>
      <c r="S2145" s="35">
        <f>ROUND((Reference!L$16*List!$H2145)+Reference!L$17,0)</f>
        <v>3484</v>
      </c>
      <c r="T2145" s="35">
        <f>ROUND((Reference!M$16*List!$H2145)+Reference!M$17,0)</f>
        <v>4162</v>
      </c>
      <c r="U2145" s="35">
        <f>ROUND((Reference!N$16*List!$H2145)+Reference!N$17,0)</f>
        <v>16791</v>
      </c>
      <c r="V2145" s="36">
        <f>ROUND((Reference!O$16*List!$H2145)+Reference!O$17,0)</f>
        <v>624</v>
      </c>
      <c r="W2145" s="36">
        <f>ROUND((Reference!P$16*List!$H2145)+Reference!P$17,0)</f>
        <v>880</v>
      </c>
      <c r="X2145" s="36">
        <f>ROUND((Reference!Q$16*List!$H2145)+Reference!Q$17,0)</f>
        <v>440</v>
      </c>
      <c r="Y2145" s="37"/>
      <c r="Z2145" s="4" t="str">
        <f t="shared" si="67"/>
        <v>MERCER, Ohio</v>
      </c>
      <c r="AA2145" s="50" t="s">
        <v>2376</v>
      </c>
      <c r="AB2145" s="38" t="s">
        <v>54</v>
      </c>
      <c r="AC2145" s="43" t="s">
        <v>5965</v>
      </c>
      <c r="AD2145" s="45"/>
      <c r="AE2145">
        <f t="shared" si="68"/>
        <v>0.80780000000000007</v>
      </c>
    </row>
    <row r="2146" spans="1:31" x14ac:dyDescent="0.35">
      <c r="A2146" s="28" t="s">
        <v>6093</v>
      </c>
      <c r="B2146" s="48" t="s">
        <v>6094</v>
      </c>
      <c r="C2146" s="49">
        <v>19430</v>
      </c>
      <c r="D2146" s="30" t="s">
        <v>638</v>
      </c>
      <c r="E2146" s="50" t="s">
        <v>2591</v>
      </c>
      <c r="F2146" s="54" t="s">
        <v>5965</v>
      </c>
      <c r="G2146" s="33" t="s">
        <v>53</v>
      </c>
      <c r="H2146" s="34">
        <v>0.88990000000000002</v>
      </c>
      <c r="I2146" s="35">
        <f>ROUND((Reference!B$16*List!$H2146)+Reference!B$17,0)</f>
        <v>1032</v>
      </c>
      <c r="J2146" s="35">
        <f>ROUND((Reference!C$16*List!$H2146)+Reference!C$17,0)</f>
        <v>1539</v>
      </c>
      <c r="K2146" s="35">
        <f>ROUND((Reference!D$16*List!$H2146)+Reference!D$17,0)</f>
        <v>1844</v>
      </c>
      <c r="L2146" s="35">
        <f>ROUND((Reference!E$16*List!$H2146)+Reference!E$17,0)</f>
        <v>2280</v>
      </c>
      <c r="M2146" s="35">
        <f>ROUND((Reference!F$16*List!$H2146)+Reference!F$17,0)</f>
        <v>2375</v>
      </c>
      <c r="N2146" s="35">
        <f>ROUND((Reference!G$16*List!$H2146)+Reference!G$17,0)</f>
        <v>2689</v>
      </c>
      <c r="O2146" s="35">
        <f>ROUND((Reference!H$16*List!$H2146)+Reference!H$17,0)</f>
        <v>2791</v>
      </c>
      <c r="P2146" s="35">
        <f>ROUND((Reference!I$16*List!$H2146)+Reference!I$17,0)</f>
        <v>2901</v>
      </c>
      <c r="Q2146" s="35">
        <f>ROUND((Reference!J$16*List!$H2146)+Reference!J$17,0)</f>
        <v>3359</v>
      </c>
      <c r="R2146" s="35">
        <f>ROUND((Reference!K$16*List!$H2146)+Reference!K$17,0)</f>
        <v>3466</v>
      </c>
      <c r="S2146" s="35">
        <f>ROUND((Reference!L$16*List!$H2146)+Reference!L$17,0)</f>
        <v>3739</v>
      </c>
      <c r="T2146" s="35">
        <f>ROUND((Reference!M$16*List!$H2146)+Reference!M$17,0)</f>
        <v>4466</v>
      </c>
      <c r="U2146" s="35">
        <f>ROUND((Reference!N$16*List!$H2146)+Reference!N$17,0)</f>
        <v>18020</v>
      </c>
      <c r="V2146" s="36">
        <f>ROUND((Reference!O$16*List!$H2146)+Reference!O$17,0)</f>
        <v>670</v>
      </c>
      <c r="W2146" s="36">
        <f>ROUND((Reference!P$16*List!$H2146)+Reference!P$17,0)</f>
        <v>944</v>
      </c>
      <c r="X2146" s="36">
        <f>ROUND((Reference!Q$16*List!$H2146)+Reference!Q$17,0)</f>
        <v>472</v>
      </c>
      <c r="Y2146" s="37"/>
      <c r="Z2146" s="4" t="str">
        <f t="shared" si="67"/>
        <v>MIAMI, Ohio</v>
      </c>
      <c r="AA2146" s="38" t="s">
        <v>2591</v>
      </c>
      <c r="AB2146" s="38" t="s">
        <v>54</v>
      </c>
      <c r="AC2146" s="32" t="s">
        <v>5965</v>
      </c>
      <c r="AD2146" s="39"/>
      <c r="AE2146">
        <f t="shared" si="68"/>
        <v>0.88990000000000002</v>
      </c>
    </row>
    <row r="2147" spans="1:31" x14ac:dyDescent="0.35">
      <c r="A2147" s="28" t="s">
        <v>6095</v>
      </c>
      <c r="B2147" s="48" t="s">
        <v>6096</v>
      </c>
      <c r="C2147" s="49">
        <v>99936</v>
      </c>
      <c r="D2147" s="30" t="s">
        <v>199</v>
      </c>
      <c r="E2147" s="50" t="s">
        <v>262</v>
      </c>
      <c r="F2147" s="55" t="s">
        <v>5965</v>
      </c>
      <c r="G2147" s="33" t="s">
        <v>64</v>
      </c>
      <c r="H2147" s="52">
        <v>0.80780000000000007</v>
      </c>
      <c r="I2147" s="35">
        <f>ROUND((Reference!B$16*List!$H2147)+Reference!B$17,0)</f>
        <v>962</v>
      </c>
      <c r="J2147" s="35">
        <f>ROUND((Reference!C$16*List!$H2147)+Reference!C$17,0)</f>
        <v>1434</v>
      </c>
      <c r="K2147" s="35">
        <f>ROUND((Reference!D$16*List!$H2147)+Reference!D$17,0)</f>
        <v>1718</v>
      </c>
      <c r="L2147" s="35">
        <f>ROUND((Reference!E$16*List!$H2147)+Reference!E$17,0)</f>
        <v>2124</v>
      </c>
      <c r="M2147" s="35">
        <f>ROUND((Reference!F$16*List!$H2147)+Reference!F$17,0)</f>
        <v>2213</v>
      </c>
      <c r="N2147" s="35">
        <f>ROUND((Reference!G$16*List!$H2147)+Reference!G$17,0)</f>
        <v>2505</v>
      </c>
      <c r="O2147" s="35">
        <f>ROUND((Reference!H$16*List!$H2147)+Reference!H$17,0)</f>
        <v>2601</v>
      </c>
      <c r="P2147" s="35">
        <f>ROUND((Reference!I$16*List!$H2147)+Reference!I$17,0)</f>
        <v>2703</v>
      </c>
      <c r="Q2147" s="35">
        <f>ROUND((Reference!J$16*List!$H2147)+Reference!J$17,0)</f>
        <v>3130</v>
      </c>
      <c r="R2147" s="35">
        <f>ROUND((Reference!K$16*List!$H2147)+Reference!K$17,0)</f>
        <v>3229</v>
      </c>
      <c r="S2147" s="35">
        <f>ROUND((Reference!L$16*List!$H2147)+Reference!L$17,0)</f>
        <v>3484</v>
      </c>
      <c r="T2147" s="35">
        <f>ROUND((Reference!M$16*List!$H2147)+Reference!M$17,0)</f>
        <v>4162</v>
      </c>
      <c r="U2147" s="35">
        <f>ROUND((Reference!N$16*List!$H2147)+Reference!N$17,0)</f>
        <v>16791</v>
      </c>
      <c r="V2147" s="36">
        <f>ROUND((Reference!O$16*List!$H2147)+Reference!O$17,0)</f>
        <v>624</v>
      </c>
      <c r="W2147" s="36">
        <f>ROUND((Reference!P$16*List!$H2147)+Reference!P$17,0)</f>
        <v>880</v>
      </c>
      <c r="X2147" s="36">
        <f>ROUND((Reference!Q$16*List!$H2147)+Reference!Q$17,0)</f>
        <v>440</v>
      </c>
      <c r="Y2147" s="37"/>
      <c r="Z2147" s="4" t="str">
        <f t="shared" si="67"/>
        <v>MONROE, Ohio</v>
      </c>
      <c r="AA2147" s="50" t="s">
        <v>262</v>
      </c>
      <c r="AB2147" s="38" t="s">
        <v>54</v>
      </c>
      <c r="AC2147" s="43" t="s">
        <v>5965</v>
      </c>
      <c r="AD2147" s="45"/>
      <c r="AE2147">
        <f t="shared" si="68"/>
        <v>0.80780000000000007</v>
      </c>
    </row>
    <row r="2148" spans="1:31" x14ac:dyDescent="0.35">
      <c r="A2148" s="28" t="s">
        <v>6097</v>
      </c>
      <c r="B2148" s="48" t="s">
        <v>6098</v>
      </c>
      <c r="C2148" s="49">
        <v>19430</v>
      </c>
      <c r="D2148" s="30" t="s">
        <v>638</v>
      </c>
      <c r="E2148" s="50" t="s">
        <v>266</v>
      </c>
      <c r="F2148" s="54" t="s">
        <v>5965</v>
      </c>
      <c r="G2148" s="33" t="s">
        <v>53</v>
      </c>
      <c r="H2148" s="52">
        <v>0.88990000000000002</v>
      </c>
      <c r="I2148" s="35">
        <f>ROUND((Reference!B$16*List!$H2148)+Reference!B$17,0)</f>
        <v>1032</v>
      </c>
      <c r="J2148" s="35">
        <f>ROUND((Reference!C$16*List!$H2148)+Reference!C$17,0)</f>
        <v>1539</v>
      </c>
      <c r="K2148" s="35">
        <f>ROUND((Reference!D$16*List!$H2148)+Reference!D$17,0)</f>
        <v>1844</v>
      </c>
      <c r="L2148" s="35">
        <f>ROUND((Reference!E$16*List!$H2148)+Reference!E$17,0)</f>
        <v>2280</v>
      </c>
      <c r="M2148" s="35">
        <f>ROUND((Reference!F$16*List!$H2148)+Reference!F$17,0)</f>
        <v>2375</v>
      </c>
      <c r="N2148" s="35">
        <f>ROUND((Reference!G$16*List!$H2148)+Reference!G$17,0)</f>
        <v>2689</v>
      </c>
      <c r="O2148" s="35">
        <f>ROUND((Reference!H$16*List!$H2148)+Reference!H$17,0)</f>
        <v>2791</v>
      </c>
      <c r="P2148" s="35">
        <f>ROUND((Reference!I$16*List!$H2148)+Reference!I$17,0)</f>
        <v>2901</v>
      </c>
      <c r="Q2148" s="35">
        <f>ROUND((Reference!J$16*List!$H2148)+Reference!J$17,0)</f>
        <v>3359</v>
      </c>
      <c r="R2148" s="35">
        <f>ROUND((Reference!K$16*List!$H2148)+Reference!K$17,0)</f>
        <v>3466</v>
      </c>
      <c r="S2148" s="35">
        <f>ROUND((Reference!L$16*List!$H2148)+Reference!L$17,0)</f>
        <v>3739</v>
      </c>
      <c r="T2148" s="35">
        <f>ROUND((Reference!M$16*List!$H2148)+Reference!M$17,0)</f>
        <v>4466</v>
      </c>
      <c r="U2148" s="35">
        <f>ROUND((Reference!N$16*List!$H2148)+Reference!N$17,0)</f>
        <v>18020</v>
      </c>
      <c r="V2148" s="36">
        <f>ROUND((Reference!O$16*List!$H2148)+Reference!O$17,0)</f>
        <v>670</v>
      </c>
      <c r="W2148" s="36">
        <f>ROUND((Reference!P$16*List!$H2148)+Reference!P$17,0)</f>
        <v>944</v>
      </c>
      <c r="X2148" s="36">
        <f>ROUND((Reference!Q$16*List!$H2148)+Reference!Q$17,0)</f>
        <v>472</v>
      </c>
      <c r="Y2148" s="37"/>
      <c r="Z2148" s="4" t="str">
        <f t="shared" si="67"/>
        <v>MONTGOMERY, Ohio</v>
      </c>
      <c r="AA2148" s="50" t="s">
        <v>266</v>
      </c>
      <c r="AB2148" s="38" t="s">
        <v>54</v>
      </c>
      <c r="AC2148" s="43" t="s">
        <v>5965</v>
      </c>
      <c r="AD2148" s="45"/>
      <c r="AE2148">
        <f t="shared" si="68"/>
        <v>0.88990000000000002</v>
      </c>
    </row>
    <row r="2149" spans="1:31" x14ac:dyDescent="0.35">
      <c r="A2149" s="28" t="s">
        <v>6099</v>
      </c>
      <c r="B2149" s="48" t="s">
        <v>6100</v>
      </c>
      <c r="C2149" s="49">
        <v>99936</v>
      </c>
      <c r="D2149" s="30" t="s">
        <v>199</v>
      </c>
      <c r="E2149" s="50" t="s">
        <v>270</v>
      </c>
      <c r="F2149" s="55" t="s">
        <v>5965</v>
      </c>
      <c r="G2149" s="33" t="s">
        <v>64</v>
      </c>
      <c r="H2149" s="34">
        <v>0.80780000000000007</v>
      </c>
      <c r="I2149" s="35">
        <f>ROUND((Reference!B$16*List!$H2149)+Reference!B$17,0)</f>
        <v>962</v>
      </c>
      <c r="J2149" s="35">
        <f>ROUND((Reference!C$16*List!$H2149)+Reference!C$17,0)</f>
        <v>1434</v>
      </c>
      <c r="K2149" s="35">
        <f>ROUND((Reference!D$16*List!$H2149)+Reference!D$17,0)</f>
        <v>1718</v>
      </c>
      <c r="L2149" s="35">
        <f>ROUND((Reference!E$16*List!$H2149)+Reference!E$17,0)</f>
        <v>2124</v>
      </c>
      <c r="M2149" s="35">
        <f>ROUND((Reference!F$16*List!$H2149)+Reference!F$17,0)</f>
        <v>2213</v>
      </c>
      <c r="N2149" s="35">
        <f>ROUND((Reference!G$16*List!$H2149)+Reference!G$17,0)</f>
        <v>2505</v>
      </c>
      <c r="O2149" s="35">
        <f>ROUND((Reference!H$16*List!$H2149)+Reference!H$17,0)</f>
        <v>2601</v>
      </c>
      <c r="P2149" s="35">
        <f>ROUND((Reference!I$16*List!$H2149)+Reference!I$17,0)</f>
        <v>2703</v>
      </c>
      <c r="Q2149" s="35">
        <f>ROUND((Reference!J$16*List!$H2149)+Reference!J$17,0)</f>
        <v>3130</v>
      </c>
      <c r="R2149" s="35">
        <f>ROUND((Reference!K$16*List!$H2149)+Reference!K$17,0)</f>
        <v>3229</v>
      </c>
      <c r="S2149" s="35">
        <f>ROUND((Reference!L$16*List!$H2149)+Reference!L$17,0)</f>
        <v>3484</v>
      </c>
      <c r="T2149" s="35">
        <f>ROUND((Reference!M$16*List!$H2149)+Reference!M$17,0)</f>
        <v>4162</v>
      </c>
      <c r="U2149" s="35">
        <f>ROUND((Reference!N$16*List!$H2149)+Reference!N$17,0)</f>
        <v>16791</v>
      </c>
      <c r="V2149" s="36">
        <f>ROUND((Reference!O$16*List!$H2149)+Reference!O$17,0)</f>
        <v>624</v>
      </c>
      <c r="W2149" s="36">
        <f>ROUND((Reference!P$16*List!$H2149)+Reference!P$17,0)</f>
        <v>880</v>
      </c>
      <c r="X2149" s="36">
        <f>ROUND((Reference!Q$16*List!$H2149)+Reference!Q$17,0)</f>
        <v>440</v>
      </c>
      <c r="Y2149" s="37"/>
      <c r="Z2149" s="4" t="str">
        <f t="shared" si="67"/>
        <v>MORGAN, Ohio</v>
      </c>
      <c r="AA2149" s="38" t="s">
        <v>270</v>
      </c>
      <c r="AB2149" s="38" t="s">
        <v>54</v>
      </c>
      <c r="AC2149" s="32" t="s">
        <v>5965</v>
      </c>
      <c r="AD2149" s="39"/>
      <c r="AE2149">
        <f t="shared" si="68"/>
        <v>0.80780000000000007</v>
      </c>
    </row>
    <row r="2150" spans="1:31" x14ac:dyDescent="0.35">
      <c r="A2150" s="28" t="s">
        <v>6101</v>
      </c>
      <c r="B2150" s="48" t="s">
        <v>6102</v>
      </c>
      <c r="C2150" s="49">
        <v>18140</v>
      </c>
      <c r="D2150" s="30" t="s">
        <v>602</v>
      </c>
      <c r="E2150" s="50" t="s">
        <v>6103</v>
      </c>
      <c r="F2150" s="54" t="s">
        <v>5965</v>
      </c>
      <c r="G2150" s="33" t="s">
        <v>53</v>
      </c>
      <c r="H2150" s="52">
        <v>0.94750000000000001</v>
      </c>
      <c r="I2150" s="35">
        <f>ROUND((Reference!B$16*List!$H2150)+Reference!B$17,0)</f>
        <v>1081</v>
      </c>
      <c r="J2150" s="35">
        <f>ROUND((Reference!C$16*List!$H2150)+Reference!C$17,0)</f>
        <v>1613</v>
      </c>
      <c r="K2150" s="35">
        <f>ROUND((Reference!D$16*List!$H2150)+Reference!D$17,0)</f>
        <v>1932</v>
      </c>
      <c r="L2150" s="35">
        <f>ROUND((Reference!E$16*List!$H2150)+Reference!E$17,0)</f>
        <v>2389</v>
      </c>
      <c r="M2150" s="35">
        <f>ROUND((Reference!F$16*List!$H2150)+Reference!F$17,0)</f>
        <v>2489</v>
      </c>
      <c r="N2150" s="35">
        <f>ROUND((Reference!G$16*List!$H2150)+Reference!G$17,0)</f>
        <v>2817</v>
      </c>
      <c r="O2150" s="35">
        <f>ROUND((Reference!H$16*List!$H2150)+Reference!H$17,0)</f>
        <v>2925</v>
      </c>
      <c r="P2150" s="35">
        <f>ROUND((Reference!I$16*List!$H2150)+Reference!I$17,0)</f>
        <v>3040</v>
      </c>
      <c r="Q2150" s="35">
        <f>ROUND((Reference!J$16*List!$H2150)+Reference!J$17,0)</f>
        <v>3520</v>
      </c>
      <c r="R2150" s="35">
        <f>ROUND((Reference!K$16*List!$H2150)+Reference!K$17,0)</f>
        <v>3631</v>
      </c>
      <c r="S2150" s="35">
        <f>ROUND((Reference!L$16*List!$H2150)+Reference!L$17,0)</f>
        <v>3918</v>
      </c>
      <c r="T2150" s="35">
        <f>ROUND((Reference!M$16*List!$H2150)+Reference!M$17,0)</f>
        <v>4680</v>
      </c>
      <c r="U2150" s="35">
        <f>ROUND((Reference!N$16*List!$H2150)+Reference!N$17,0)</f>
        <v>18882</v>
      </c>
      <c r="V2150" s="36">
        <f>ROUND((Reference!O$16*List!$H2150)+Reference!O$17,0)</f>
        <v>702</v>
      </c>
      <c r="W2150" s="36">
        <f>ROUND((Reference!P$16*List!$H2150)+Reference!P$17,0)</f>
        <v>989</v>
      </c>
      <c r="X2150" s="36">
        <f>ROUND((Reference!Q$16*List!$H2150)+Reference!Q$17,0)</f>
        <v>495</v>
      </c>
      <c r="Y2150" s="37"/>
      <c r="Z2150" s="4" t="str">
        <f t="shared" si="67"/>
        <v>MORROW, Ohio</v>
      </c>
      <c r="AA2150" s="50" t="s">
        <v>6103</v>
      </c>
      <c r="AB2150" s="38" t="s">
        <v>54</v>
      </c>
      <c r="AC2150" s="43" t="s">
        <v>5965</v>
      </c>
      <c r="AD2150" s="45"/>
      <c r="AE2150">
        <f t="shared" si="68"/>
        <v>0.94750000000000001</v>
      </c>
    </row>
    <row r="2151" spans="1:31" x14ac:dyDescent="0.35">
      <c r="A2151" s="28" t="s">
        <v>6104</v>
      </c>
      <c r="B2151" s="48" t="s">
        <v>6105</v>
      </c>
      <c r="C2151" s="49">
        <v>99936</v>
      </c>
      <c r="D2151" s="30" t="s">
        <v>199</v>
      </c>
      <c r="E2151" s="50" t="s">
        <v>6106</v>
      </c>
      <c r="F2151" s="55" t="s">
        <v>5965</v>
      </c>
      <c r="G2151" s="33" t="s">
        <v>64</v>
      </c>
      <c r="H2151" s="52">
        <v>0.80780000000000007</v>
      </c>
      <c r="I2151" s="35">
        <f>ROUND((Reference!B$16*List!$H2151)+Reference!B$17,0)</f>
        <v>962</v>
      </c>
      <c r="J2151" s="35">
        <f>ROUND((Reference!C$16*List!$H2151)+Reference!C$17,0)</f>
        <v>1434</v>
      </c>
      <c r="K2151" s="35">
        <f>ROUND((Reference!D$16*List!$H2151)+Reference!D$17,0)</f>
        <v>1718</v>
      </c>
      <c r="L2151" s="35">
        <f>ROUND((Reference!E$16*List!$H2151)+Reference!E$17,0)</f>
        <v>2124</v>
      </c>
      <c r="M2151" s="35">
        <f>ROUND((Reference!F$16*List!$H2151)+Reference!F$17,0)</f>
        <v>2213</v>
      </c>
      <c r="N2151" s="35">
        <f>ROUND((Reference!G$16*List!$H2151)+Reference!G$17,0)</f>
        <v>2505</v>
      </c>
      <c r="O2151" s="35">
        <f>ROUND((Reference!H$16*List!$H2151)+Reference!H$17,0)</f>
        <v>2601</v>
      </c>
      <c r="P2151" s="35">
        <f>ROUND((Reference!I$16*List!$H2151)+Reference!I$17,0)</f>
        <v>2703</v>
      </c>
      <c r="Q2151" s="35">
        <f>ROUND((Reference!J$16*List!$H2151)+Reference!J$17,0)</f>
        <v>3130</v>
      </c>
      <c r="R2151" s="35">
        <f>ROUND((Reference!K$16*List!$H2151)+Reference!K$17,0)</f>
        <v>3229</v>
      </c>
      <c r="S2151" s="35">
        <f>ROUND((Reference!L$16*List!$H2151)+Reference!L$17,0)</f>
        <v>3484</v>
      </c>
      <c r="T2151" s="35">
        <f>ROUND((Reference!M$16*List!$H2151)+Reference!M$17,0)</f>
        <v>4162</v>
      </c>
      <c r="U2151" s="35">
        <f>ROUND((Reference!N$16*List!$H2151)+Reference!N$17,0)</f>
        <v>16791</v>
      </c>
      <c r="V2151" s="36">
        <f>ROUND((Reference!O$16*List!$H2151)+Reference!O$17,0)</f>
        <v>624</v>
      </c>
      <c r="W2151" s="36">
        <f>ROUND((Reference!P$16*List!$H2151)+Reference!P$17,0)</f>
        <v>880</v>
      </c>
      <c r="X2151" s="36">
        <f>ROUND((Reference!Q$16*List!$H2151)+Reference!Q$17,0)</f>
        <v>440</v>
      </c>
      <c r="Y2151" s="37"/>
      <c r="Z2151" s="4" t="str">
        <f t="shared" si="67"/>
        <v>MUSKINGUM, Ohio</v>
      </c>
      <c r="AA2151" s="50" t="s">
        <v>6106</v>
      </c>
      <c r="AB2151" s="38" t="s">
        <v>54</v>
      </c>
      <c r="AC2151" s="43" t="s">
        <v>5965</v>
      </c>
      <c r="AD2151" s="45"/>
      <c r="AE2151">
        <f t="shared" si="68"/>
        <v>0.80780000000000007</v>
      </c>
    </row>
    <row r="2152" spans="1:31" x14ac:dyDescent="0.35">
      <c r="A2152" s="28" t="s">
        <v>6107</v>
      </c>
      <c r="B2152" s="48" t="s">
        <v>6108</v>
      </c>
      <c r="C2152" s="49">
        <v>99936</v>
      </c>
      <c r="D2152" s="30" t="s">
        <v>199</v>
      </c>
      <c r="E2152" s="50" t="s">
        <v>2602</v>
      </c>
      <c r="F2152" s="55" t="s">
        <v>5965</v>
      </c>
      <c r="G2152" s="33" t="s">
        <v>64</v>
      </c>
      <c r="H2152" s="52">
        <v>0.80780000000000007</v>
      </c>
      <c r="I2152" s="35">
        <f>ROUND((Reference!B$16*List!$H2152)+Reference!B$17,0)</f>
        <v>962</v>
      </c>
      <c r="J2152" s="35">
        <f>ROUND((Reference!C$16*List!$H2152)+Reference!C$17,0)</f>
        <v>1434</v>
      </c>
      <c r="K2152" s="35">
        <f>ROUND((Reference!D$16*List!$H2152)+Reference!D$17,0)</f>
        <v>1718</v>
      </c>
      <c r="L2152" s="35">
        <f>ROUND((Reference!E$16*List!$H2152)+Reference!E$17,0)</f>
        <v>2124</v>
      </c>
      <c r="M2152" s="35">
        <f>ROUND((Reference!F$16*List!$H2152)+Reference!F$17,0)</f>
        <v>2213</v>
      </c>
      <c r="N2152" s="35">
        <f>ROUND((Reference!G$16*List!$H2152)+Reference!G$17,0)</f>
        <v>2505</v>
      </c>
      <c r="O2152" s="35">
        <f>ROUND((Reference!H$16*List!$H2152)+Reference!H$17,0)</f>
        <v>2601</v>
      </c>
      <c r="P2152" s="35">
        <f>ROUND((Reference!I$16*List!$H2152)+Reference!I$17,0)</f>
        <v>2703</v>
      </c>
      <c r="Q2152" s="35">
        <f>ROUND((Reference!J$16*List!$H2152)+Reference!J$17,0)</f>
        <v>3130</v>
      </c>
      <c r="R2152" s="35">
        <f>ROUND((Reference!K$16*List!$H2152)+Reference!K$17,0)</f>
        <v>3229</v>
      </c>
      <c r="S2152" s="35">
        <f>ROUND((Reference!L$16*List!$H2152)+Reference!L$17,0)</f>
        <v>3484</v>
      </c>
      <c r="T2152" s="35">
        <f>ROUND((Reference!M$16*List!$H2152)+Reference!M$17,0)</f>
        <v>4162</v>
      </c>
      <c r="U2152" s="35">
        <f>ROUND((Reference!N$16*List!$H2152)+Reference!N$17,0)</f>
        <v>16791</v>
      </c>
      <c r="V2152" s="36">
        <f>ROUND((Reference!O$16*List!$H2152)+Reference!O$17,0)</f>
        <v>624</v>
      </c>
      <c r="W2152" s="36">
        <f>ROUND((Reference!P$16*List!$H2152)+Reference!P$17,0)</f>
        <v>880</v>
      </c>
      <c r="X2152" s="36">
        <f>ROUND((Reference!Q$16*List!$H2152)+Reference!Q$17,0)</f>
        <v>440</v>
      </c>
      <c r="Y2152" s="37"/>
      <c r="Z2152" s="4" t="str">
        <f t="shared" si="67"/>
        <v>NOBLE, Ohio</v>
      </c>
      <c r="AA2152" s="50" t="s">
        <v>2602</v>
      </c>
      <c r="AB2152" s="38" t="s">
        <v>54</v>
      </c>
      <c r="AC2152" s="43" t="s">
        <v>5965</v>
      </c>
      <c r="AD2152" s="45"/>
      <c r="AE2152">
        <f t="shared" si="68"/>
        <v>0.80780000000000007</v>
      </c>
    </row>
    <row r="2153" spans="1:31" x14ac:dyDescent="0.35">
      <c r="A2153" s="28" t="s">
        <v>6109</v>
      </c>
      <c r="B2153" s="48" t="s">
        <v>6110</v>
      </c>
      <c r="C2153" s="49">
        <v>99936</v>
      </c>
      <c r="D2153" s="30" t="s">
        <v>199</v>
      </c>
      <c r="E2153" s="50" t="s">
        <v>3126</v>
      </c>
      <c r="F2153" s="55" t="s">
        <v>5965</v>
      </c>
      <c r="G2153" s="33" t="s">
        <v>64</v>
      </c>
      <c r="H2153" s="52">
        <v>0.80780000000000007</v>
      </c>
      <c r="I2153" s="35">
        <f>ROUND((Reference!B$16*List!$H2153)+Reference!B$17,0)</f>
        <v>962</v>
      </c>
      <c r="J2153" s="35">
        <f>ROUND((Reference!C$16*List!$H2153)+Reference!C$17,0)</f>
        <v>1434</v>
      </c>
      <c r="K2153" s="35">
        <f>ROUND((Reference!D$16*List!$H2153)+Reference!D$17,0)</f>
        <v>1718</v>
      </c>
      <c r="L2153" s="35">
        <f>ROUND((Reference!E$16*List!$H2153)+Reference!E$17,0)</f>
        <v>2124</v>
      </c>
      <c r="M2153" s="35">
        <f>ROUND((Reference!F$16*List!$H2153)+Reference!F$17,0)</f>
        <v>2213</v>
      </c>
      <c r="N2153" s="35">
        <f>ROUND((Reference!G$16*List!$H2153)+Reference!G$17,0)</f>
        <v>2505</v>
      </c>
      <c r="O2153" s="35">
        <f>ROUND((Reference!H$16*List!$H2153)+Reference!H$17,0)</f>
        <v>2601</v>
      </c>
      <c r="P2153" s="35">
        <f>ROUND((Reference!I$16*List!$H2153)+Reference!I$17,0)</f>
        <v>2703</v>
      </c>
      <c r="Q2153" s="35">
        <f>ROUND((Reference!J$16*List!$H2153)+Reference!J$17,0)</f>
        <v>3130</v>
      </c>
      <c r="R2153" s="35">
        <f>ROUND((Reference!K$16*List!$H2153)+Reference!K$17,0)</f>
        <v>3229</v>
      </c>
      <c r="S2153" s="35">
        <f>ROUND((Reference!L$16*List!$H2153)+Reference!L$17,0)</f>
        <v>3484</v>
      </c>
      <c r="T2153" s="35">
        <f>ROUND((Reference!M$16*List!$H2153)+Reference!M$17,0)</f>
        <v>4162</v>
      </c>
      <c r="U2153" s="35">
        <f>ROUND((Reference!N$16*List!$H2153)+Reference!N$17,0)</f>
        <v>16791</v>
      </c>
      <c r="V2153" s="36">
        <f>ROUND((Reference!O$16*List!$H2153)+Reference!O$17,0)</f>
        <v>624</v>
      </c>
      <c r="W2153" s="36">
        <f>ROUND((Reference!P$16*List!$H2153)+Reference!P$17,0)</f>
        <v>880</v>
      </c>
      <c r="X2153" s="36">
        <f>ROUND((Reference!Q$16*List!$H2153)+Reference!Q$17,0)</f>
        <v>440</v>
      </c>
      <c r="Y2153" s="37"/>
      <c r="Z2153" s="4" t="str">
        <f t="shared" si="67"/>
        <v>OTTAWA, Ohio</v>
      </c>
      <c r="AA2153" s="50" t="s">
        <v>3126</v>
      </c>
      <c r="AB2153" s="38" t="s">
        <v>54</v>
      </c>
      <c r="AC2153" s="43" t="s">
        <v>5965</v>
      </c>
      <c r="AD2153" s="45"/>
      <c r="AE2153">
        <f t="shared" si="68"/>
        <v>0.80780000000000007</v>
      </c>
    </row>
    <row r="2154" spans="1:31" x14ac:dyDescent="0.35">
      <c r="A2154" s="28" t="s">
        <v>6111</v>
      </c>
      <c r="B2154" s="48" t="s">
        <v>6112</v>
      </c>
      <c r="C2154" s="51">
        <v>99936</v>
      </c>
      <c r="D2154" s="30" t="s">
        <v>199</v>
      </c>
      <c r="E2154" s="38" t="s">
        <v>1933</v>
      </c>
      <c r="F2154" s="55" t="s">
        <v>5965</v>
      </c>
      <c r="G2154" s="33" t="s">
        <v>64</v>
      </c>
      <c r="H2154" s="52">
        <v>0.80780000000000007</v>
      </c>
      <c r="I2154" s="35">
        <f>ROUND((Reference!B$16*List!$H2154)+Reference!B$17,0)</f>
        <v>962</v>
      </c>
      <c r="J2154" s="35">
        <f>ROUND((Reference!C$16*List!$H2154)+Reference!C$17,0)</f>
        <v>1434</v>
      </c>
      <c r="K2154" s="35">
        <f>ROUND((Reference!D$16*List!$H2154)+Reference!D$17,0)</f>
        <v>1718</v>
      </c>
      <c r="L2154" s="35">
        <f>ROUND((Reference!E$16*List!$H2154)+Reference!E$17,0)</f>
        <v>2124</v>
      </c>
      <c r="M2154" s="35">
        <f>ROUND((Reference!F$16*List!$H2154)+Reference!F$17,0)</f>
        <v>2213</v>
      </c>
      <c r="N2154" s="35">
        <f>ROUND((Reference!G$16*List!$H2154)+Reference!G$17,0)</f>
        <v>2505</v>
      </c>
      <c r="O2154" s="35">
        <f>ROUND((Reference!H$16*List!$H2154)+Reference!H$17,0)</f>
        <v>2601</v>
      </c>
      <c r="P2154" s="35">
        <f>ROUND((Reference!I$16*List!$H2154)+Reference!I$17,0)</f>
        <v>2703</v>
      </c>
      <c r="Q2154" s="35">
        <f>ROUND((Reference!J$16*List!$H2154)+Reference!J$17,0)</f>
        <v>3130</v>
      </c>
      <c r="R2154" s="35">
        <f>ROUND((Reference!K$16*List!$H2154)+Reference!K$17,0)</f>
        <v>3229</v>
      </c>
      <c r="S2154" s="35">
        <f>ROUND((Reference!L$16*List!$H2154)+Reference!L$17,0)</f>
        <v>3484</v>
      </c>
      <c r="T2154" s="35">
        <f>ROUND((Reference!M$16*List!$H2154)+Reference!M$17,0)</f>
        <v>4162</v>
      </c>
      <c r="U2154" s="35">
        <f>ROUND((Reference!N$16*List!$H2154)+Reference!N$17,0)</f>
        <v>16791</v>
      </c>
      <c r="V2154" s="36">
        <f>ROUND((Reference!O$16*List!$H2154)+Reference!O$17,0)</f>
        <v>624</v>
      </c>
      <c r="W2154" s="36">
        <f>ROUND((Reference!P$16*List!$H2154)+Reference!P$17,0)</f>
        <v>880</v>
      </c>
      <c r="X2154" s="36">
        <f>ROUND((Reference!Q$16*List!$H2154)+Reference!Q$17,0)</f>
        <v>440</v>
      </c>
      <c r="Y2154" s="37"/>
      <c r="Z2154" s="4" t="str">
        <f t="shared" si="67"/>
        <v>PAULDING, Ohio</v>
      </c>
      <c r="AA2154" s="50" t="s">
        <v>1933</v>
      </c>
      <c r="AB2154" s="38" t="s">
        <v>54</v>
      </c>
      <c r="AC2154" s="43" t="s">
        <v>5965</v>
      </c>
      <c r="AD2154" s="45"/>
      <c r="AE2154">
        <f t="shared" si="68"/>
        <v>0.80780000000000007</v>
      </c>
    </row>
    <row r="2155" spans="1:31" x14ac:dyDescent="0.35">
      <c r="A2155" s="28" t="s">
        <v>6113</v>
      </c>
      <c r="B2155" s="48" t="s">
        <v>6114</v>
      </c>
      <c r="C2155" s="49">
        <v>18140</v>
      </c>
      <c r="D2155" s="30" t="s">
        <v>602</v>
      </c>
      <c r="E2155" s="50" t="s">
        <v>274</v>
      </c>
      <c r="F2155" s="54" t="s">
        <v>5965</v>
      </c>
      <c r="G2155" s="33" t="s">
        <v>53</v>
      </c>
      <c r="H2155" s="34">
        <v>0.94750000000000001</v>
      </c>
      <c r="I2155" s="35">
        <f>ROUND((Reference!B$16*List!$H2155)+Reference!B$17,0)</f>
        <v>1081</v>
      </c>
      <c r="J2155" s="35">
        <f>ROUND((Reference!C$16*List!$H2155)+Reference!C$17,0)</f>
        <v>1613</v>
      </c>
      <c r="K2155" s="35">
        <f>ROUND((Reference!D$16*List!$H2155)+Reference!D$17,0)</f>
        <v>1932</v>
      </c>
      <c r="L2155" s="35">
        <f>ROUND((Reference!E$16*List!$H2155)+Reference!E$17,0)</f>
        <v>2389</v>
      </c>
      <c r="M2155" s="35">
        <f>ROUND((Reference!F$16*List!$H2155)+Reference!F$17,0)</f>
        <v>2489</v>
      </c>
      <c r="N2155" s="35">
        <f>ROUND((Reference!G$16*List!$H2155)+Reference!G$17,0)</f>
        <v>2817</v>
      </c>
      <c r="O2155" s="35">
        <f>ROUND((Reference!H$16*List!$H2155)+Reference!H$17,0)</f>
        <v>2925</v>
      </c>
      <c r="P2155" s="35">
        <f>ROUND((Reference!I$16*List!$H2155)+Reference!I$17,0)</f>
        <v>3040</v>
      </c>
      <c r="Q2155" s="35">
        <f>ROUND((Reference!J$16*List!$H2155)+Reference!J$17,0)</f>
        <v>3520</v>
      </c>
      <c r="R2155" s="35">
        <f>ROUND((Reference!K$16*List!$H2155)+Reference!K$17,0)</f>
        <v>3631</v>
      </c>
      <c r="S2155" s="35">
        <f>ROUND((Reference!L$16*List!$H2155)+Reference!L$17,0)</f>
        <v>3918</v>
      </c>
      <c r="T2155" s="35">
        <f>ROUND((Reference!M$16*List!$H2155)+Reference!M$17,0)</f>
        <v>4680</v>
      </c>
      <c r="U2155" s="35">
        <f>ROUND((Reference!N$16*List!$H2155)+Reference!N$17,0)</f>
        <v>18882</v>
      </c>
      <c r="V2155" s="36">
        <f>ROUND((Reference!O$16*List!$H2155)+Reference!O$17,0)</f>
        <v>702</v>
      </c>
      <c r="W2155" s="36">
        <f>ROUND((Reference!P$16*List!$H2155)+Reference!P$17,0)</f>
        <v>989</v>
      </c>
      <c r="X2155" s="36">
        <f>ROUND((Reference!Q$16*List!$H2155)+Reference!Q$17,0)</f>
        <v>495</v>
      </c>
      <c r="Y2155" s="37"/>
      <c r="Z2155" s="4" t="str">
        <f t="shared" si="67"/>
        <v>PERRY, Ohio</v>
      </c>
      <c r="AA2155" s="38" t="s">
        <v>274</v>
      </c>
      <c r="AB2155" s="38" t="s">
        <v>54</v>
      </c>
      <c r="AC2155" s="32" t="s">
        <v>5965</v>
      </c>
      <c r="AD2155" s="39"/>
      <c r="AE2155">
        <f t="shared" si="68"/>
        <v>0.94750000000000001</v>
      </c>
    </row>
    <row r="2156" spans="1:31" x14ac:dyDescent="0.35">
      <c r="A2156" s="28" t="s">
        <v>6115</v>
      </c>
      <c r="B2156" s="48" t="s">
        <v>6116</v>
      </c>
      <c r="C2156" s="49">
        <v>18140</v>
      </c>
      <c r="D2156" s="30" t="s">
        <v>602</v>
      </c>
      <c r="E2156" s="50" t="s">
        <v>6117</v>
      </c>
      <c r="F2156" s="54" t="s">
        <v>5965</v>
      </c>
      <c r="G2156" s="33" t="s">
        <v>53</v>
      </c>
      <c r="H2156" s="34">
        <v>0.94750000000000001</v>
      </c>
      <c r="I2156" s="35">
        <f>ROUND((Reference!B$16*List!$H2156)+Reference!B$17,0)</f>
        <v>1081</v>
      </c>
      <c r="J2156" s="35">
        <f>ROUND((Reference!C$16*List!$H2156)+Reference!C$17,0)</f>
        <v>1613</v>
      </c>
      <c r="K2156" s="35">
        <f>ROUND((Reference!D$16*List!$H2156)+Reference!D$17,0)</f>
        <v>1932</v>
      </c>
      <c r="L2156" s="35">
        <f>ROUND((Reference!E$16*List!$H2156)+Reference!E$17,0)</f>
        <v>2389</v>
      </c>
      <c r="M2156" s="35">
        <f>ROUND((Reference!F$16*List!$H2156)+Reference!F$17,0)</f>
        <v>2489</v>
      </c>
      <c r="N2156" s="35">
        <f>ROUND((Reference!G$16*List!$H2156)+Reference!G$17,0)</f>
        <v>2817</v>
      </c>
      <c r="O2156" s="35">
        <f>ROUND((Reference!H$16*List!$H2156)+Reference!H$17,0)</f>
        <v>2925</v>
      </c>
      <c r="P2156" s="35">
        <f>ROUND((Reference!I$16*List!$H2156)+Reference!I$17,0)</f>
        <v>3040</v>
      </c>
      <c r="Q2156" s="35">
        <f>ROUND((Reference!J$16*List!$H2156)+Reference!J$17,0)</f>
        <v>3520</v>
      </c>
      <c r="R2156" s="35">
        <f>ROUND((Reference!K$16*List!$H2156)+Reference!K$17,0)</f>
        <v>3631</v>
      </c>
      <c r="S2156" s="35">
        <f>ROUND((Reference!L$16*List!$H2156)+Reference!L$17,0)</f>
        <v>3918</v>
      </c>
      <c r="T2156" s="35">
        <f>ROUND((Reference!M$16*List!$H2156)+Reference!M$17,0)</f>
        <v>4680</v>
      </c>
      <c r="U2156" s="35">
        <f>ROUND((Reference!N$16*List!$H2156)+Reference!N$17,0)</f>
        <v>18882</v>
      </c>
      <c r="V2156" s="36">
        <f>ROUND((Reference!O$16*List!$H2156)+Reference!O$17,0)</f>
        <v>702</v>
      </c>
      <c r="W2156" s="36">
        <f>ROUND((Reference!P$16*List!$H2156)+Reference!P$17,0)</f>
        <v>989</v>
      </c>
      <c r="X2156" s="36">
        <f>ROUND((Reference!Q$16*List!$H2156)+Reference!Q$17,0)</f>
        <v>495</v>
      </c>
      <c r="Y2156" s="37"/>
      <c r="Z2156" s="4" t="str">
        <f t="shared" si="67"/>
        <v>PICKAWAY, Ohio</v>
      </c>
      <c r="AA2156" s="38" t="s">
        <v>6117</v>
      </c>
      <c r="AB2156" s="38" t="s">
        <v>54</v>
      </c>
      <c r="AC2156" s="32" t="s">
        <v>5965</v>
      </c>
      <c r="AD2156" s="39"/>
      <c r="AE2156">
        <f t="shared" si="68"/>
        <v>0.94750000000000001</v>
      </c>
    </row>
    <row r="2157" spans="1:31" x14ac:dyDescent="0.35">
      <c r="A2157" s="28" t="s">
        <v>6118</v>
      </c>
      <c r="B2157" s="48" t="s">
        <v>6119</v>
      </c>
      <c r="C2157" s="49">
        <v>99936</v>
      </c>
      <c r="D2157" s="30" t="s">
        <v>199</v>
      </c>
      <c r="E2157" s="50" t="s">
        <v>282</v>
      </c>
      <c r="F2157" s="55" t="s">
        <v>5965</v>
      </c>
      <c r="G2157" s="33" t="s">
        <v>64</v>
      </c>
      <c r="H2157" s="34">
        <v>0.80780000000000007</v>
      </c>
      <c r="I2157" s="35">
        <f>ROUND((Reference!B$16*List!$H2157)+Reference!B$17,0)</f>
        <v>962</v>
      </c>
      <c r="J2157" s="35">
        <f>ROUND((Reference!C$16*List!$H2157)+Reference!C$17,0)</f>
        <v>1434</v>
      </c>
      <c r="K2157" s="35">
        <f>ROUND((Reference!D$16*List!$H2157)+Reference!D$17,0)</f>
        <v>1718</v>
      </c>
      <c r="L2157" s="35">
        <f>ROUND((Reference!E$16*List!$H2157)+Reference!E$17,0)</f>
        <v>2124</v>
      </c>
      <c r="M2157" s="35">
        <f>ROUND((Reference!F$16*List!$H2157)+Reference!F$17,0)</f>
        <v>2213</v>
      </c>
      <c r="N2157" s="35">
        <f>ROUND((Reference!G$16*List!$H2157)+Reference!G$17,0)</f>
        <v>2505</v>
      </c>
      <c r="O2157" s="35">
        <f>ROUND((Reference!H$16*List!$H2157)+Reference!H$17,0)</f>
        <v>2601</v>
      </c>
      <c r="P2157" s="35">
        <f>ROUND((Reference!I$16*List!$H2157)+Reference!I$17,0)</f>
        <v>2703</v>
      </c>
      <c r="Q2157" s="35">
        <f>ROUND((Reference!J$16*List!$H2157)+Reference!J$17,0)</f>
        <v>3130</v>
      </c>
      <c r="R2157" s="35">
        <f>ROUND((Reference!K$16*List!$H2157)+Reference!K$17,0)</f>
        <v>3229</v>
      </c>
      <c r="S2157" s="35">
        <f>ROUND((Reference!L$16*List!$H2157)+Reference!L$17,0)</f>
        <v>3484</v>
      </c>
      <c r="T2157" s="35">
        <f>ROUND((Reference!M$16*List!$H2157)+Reference!M$17,0)</f>
        <v>4162</v>
      </c>
      <c r="U2157" s="35">
        <f>ROUND((Reference!N$16*List!$H2157)+Reference!N$17,0)</f>
        <v>16791</v>
      </c>
      <c r="V2157" s="36">
        <f>ROUND((Reference!O$16*List!$H2157)+Reference!O$17,0)</f>
        <v>624</v>
      </c>
      <c r="W2157" s="36">
        <f>ROUND((Reference!P$16*List!$H2157)+Reference!P$17,0)</f>
        <v>880</v>
      </c>
      <c r="X2157" s="36">
        <f>ROUND((Reference!Q$16*List!$H2157)+Reference!Q$17,0)</f>
        <v>440</v>
      </c>
      <c r="Y2157" s="37"/>
      <c r="Z2157" s="4" t="str">
        <f t="shared" si="67"/>
        <v>PIKE, Ohio</v>
      </c>
      <c r="AA2157" s="38" t="s">
        <v>282</v>
      </c>
      <c r="AB2157" s="38" t="s">
        <v>54</v>
      </c>
      <c r="AC2157" s="32" t="s">
        <v>5965</v>
      </c>
      <c r="AD2157" s="39"/>
      <c r="AE2157">
        <f t="shared" si="68"/>
        <v>0.80780000000000007</v>
      </c>
    </row>
    <row r="2158" spans="1:31" x14ac:dyDescent="0.35">
      <c r="A2158" s="28" t="s">
        <v>6120</v>
      </c>
      <c r="B2158" s="48" t="s">
        <v>6121</v>
      </c>
      <c r="C2158" s="49">
        <v>10420</v>
      </c>
      <c r="D2158" s="30" t="s">
        <v>287</v>
      </c>
      <c r="E2158" s="50" t="s">
        <v>6122</v>
      </c>
      <c r="F2158" s="54" t="s">
        <v>5965</v>
      </c>
      <c r="G2158" s="33" t="s">
        <v>53</v>
      </c>
      <c r="H2158" s="52">
        <v>0.83550000000000002</v>
      </c>
      <c r="I2158" s="35">
        <f>ROUND((Reference!B$16*List!$H2158)+Reference!B$17,0)</f>
        <v>985</v>
      </c>
      <c r="J2158" s="35">
        <f>ROUND((Reference!C$16*List!$H2158)+Reference!C$17,0)</f>
        <v>1470</v>
      </c>
      <c r="K2158" s="35">
        <f>ROUND((Reference!D$16*List!$H2158)+Reference!D$17,0)</f>
        <v>1761</v>
      </c>
      <c r="L2158" s="35">
        <f>ROUND((Reference!E$16*List!$H2158)+Reference!E$17,0)</f>
        <v>2177</v>
      </c>
      <c r="M2158" s="35">
        <f>ROUND((Reference!F$16*List!$H2158)+Reference!F$17,0)</f>
        <v>2268</v>
      </c>
      <c r="N2158" s="35">
        <f>ROUND((Reference!G$16*List!$H2158)+Reference!G$17,0)</f>
        <v>2567</v>
      </c>
      <c r="O2158" s="35">
        <f>ROUND((Reference!H$16*List!$H2158)+Reference!H$17,0)</f>
        <v>2665</v>
      </c>
      <c r="P2158" s="35">
        <f>ROUND((Reference!I$16*List!$H2158)+Reference!I$17,0)</f>
        <v>2770</v>
      </c>
      <c r="Q2158" s="35">
        <f>ROUND((Reference!J$16*List!$H2158)+Reference!J$17,0)</f>
        <v>3207</v>
      </c>
      <c r="R2158" s="35">
        <f>ROUND((Reference!K$16*List!$H2158)+Reference!K$17,0)</f>
        <v>3309</v>
      </c>
      <c r="S2158" s="35">
        <f>ROUND((Reference!L$16*List!$H2158)+Reference!L$17,0)</f>
        <v>3570</v>
      </c>
      <c r="T2158" s="35">
        <f>ROUND((Reference!M$16*List!$H2158)+Reference!M$17,0)</f>
        <v>4264</v>
      </c>
      <c r="U2158" s="35">
        <f>ROUND((Reference!N$16*List!$H2158)+Reference!N$17,0)</f>
        <v>17205</v>
      </c>
      <c r="V2158" s="36">
        <f>ROUND((Reference!O$16*List!$H2158)+Reference!O$17,0)</f>
        <v>640</v>
      </c>
      <c r="W2158" s="36">
        <f>ROUND((Reference!P$16*List!$H2158)+Reference!P$17,0)</f>
        <v>901</v>
      </c>
      <c r="X2158" s="36">
        <f>ROUND((Reference!Q$16*List!$H2158)+Reference!Q$17,0)</f>
        <v>451</v>
      </c>
      <c r="Y2158" s="37"/>
      <c r="Z2158" s="4" t="str">
        <f t="shared" si="67"/>
        <v>PORTAGE, Ohio</v>
      </c>
      <c r="AA2158" s="50" t="s">
        <v>6122</v>
      </c>
      <c r="AB2158" s="38" t="s">
        <v>54</v>
      </c>
      <c r="AC2158" s="43" t="s">
        <v>5965</v>
      </c>
      <c r="AD2158" s="45"/>
      <c r="AE2158">
        <f t="shared" si="68"/>
        <v>0.83550000000000002</v>
      </c>
    </row>
    <row r="2159" spans="1:31" x14ac:dyDescent="0.35">
      <c r="A2159" s="28" t="s">
        <v>6123</v>
      </c>
      <c r="B2159" s="48" t="s">
        <v>6124</v>
      </c>
      <c r="C2159" s="51">
        <v>99936</v>
      </c>
      <c r="D2159" s="30" t="s">
        <v>199</v>
      </c>
      <c r="E2159" s="38" t="s">
        <v>6125</v>
      </c>
      <c r="F2159" s="55" t="s">
        <v>5965</v>
      </c>
      <c r="G2159" s="33" t="s">
        <v>64</v>
      </c>
      <c r="H2159" s="34">
        <v>0.80780000000000007</v>
      </c>
      <c r="I2159" s="35">
        <f>ROUND((Reference!B$16*List!$H2159)+Reference!B$17,0)</f>
        <v>962</v>
      </c>
      <c r="J2159" s="35">
        <f>ROUND((Reference!C$16*List!$H2159)+Reference!C$17,0)</f>
        <v>1434</v>
      </c>
      <c r="K2159" s="35">
        <f>ROUND((Reference!D$16*List!$H2159)+Reference!D$17,0)</f>
        <v>1718</v>
      </c>
      <c r="L2159" s="35">
        <f>ROUND((Reference!E$16*List!$H2159)+Reference!E$17,0)</f>
        <v>2124</v>
      </c>
      <c r="M2159" s="35">
        <f>ROUND((Reference!F$16*List!$H2159)+Reference!F$17,0)</f>
        <v>2213</v>
      </c>
      <c r="N2159" s="35">
        <f>ROUND((Reference!G$16*List!$H2159)+Reference!G$17,0)</f>
        <v>2505</v>
      </c>
      <c r="O2159" s="35">
        <f>ROUND((Reference!H$16*List!$H2159)+Reference!H$17,0)</f>
        <v>2601</v>
      </c>
      <c r="P2159" s="35">
        <f>ROUND((Reference!I$16*List!$H2159)+Reference!I$17,0)</f>
        <v>2703</v>
      </c>
      <c r="Q2159" s="35">
        <f>ROUND((Reference!J$16*List!$H2159)+Reference!J$17,0)</f>
        <v>3130</v>
      </c>
      <c r="R2159" s="35">
        <f>ROUND((Reference!K$16*List!$H2159)+Reference!K$17,0)</f>
        <v>3229</v>
      </c>
      <c r="S2159" s="35">
        <f>ROUND((Reference!L$16*List!$H2159)+Reference!L$17,0)</f>
        <v>3484</v>
      </c>
      <c r="T2159" s="35">
        <f>ROUND((Reference!M$16*List!$H2159)+Reference!M$17,0)</f>
        <v>4162</v>
      </c>
      <c r="U2159" s="35">
        <f>ROUND((Reference!N$16*List!$H2159)+Reference!N$17,0)</f>
        <v>16791</v>
      </c>
      <c r="V2159" s="36">
        <f>ROUND((Reference!O$16*List!$H2159)+Reference!O$17,0)</f>
        <v>624</v>
      </c>
      <c r="W2159" s="36">
        <f>ROUND((Reference!P$16*List!$H2159)+Reference!P$17,0)</f>
        <v>880</v>
      </c>
      <c r="X2159" s="36">
        <f>ROUND((Reference!Q$16*List!$H2159)+Reference!Q$17,0)</f>
        <v>440</v>
      </c>
      <c r="Y2159" s="37"/>
      <c r="Z2159" s="4" t="str">
        <f t="shared" si="67"/>
        <v>PREBLE, Ohio</v>
      </c>
      <c r="AA2159" s="38" t="s">
        <v>6125</v>
      </c>
      <c r="AB2159" s="38" t="s">
        <v>54</v>
      </c>
      <c r="AC2159" s="32" t="s">
        <v>5965</v>
      </c>
      <c r="AD2159" s="39"/>
      <c r="AE2159">
        <f t="shared" si="68"/>
        <v>0.80780000000000007</v>
      </c>
    </row>
    <row r="2160" spans="1:31" x14ac:dyDescent="0.35">
      <c r="A2160" s="28" t="s">
        <v>6126</v>
      </c>
      <c r="B2160" s="48" t="s">
        <v>6127</v>
      </c>
      <c r="C2160" s="49">
        <v>99936</v>
      </c>
      <c r="D2160" s="30" t="s">
        <v>199</v>
      </c>
      <c r="E2160" s="50" t="s">
        <v>1537</v>
      </c>
      <c r="F2160" s="55" t="s">
        <v>5965</v>
      </c>
      <c r="G2160" s="33" t="s">
        <v>64</v>
      </c>
      <c r="H2160" s="52">
        <v>0.80780000000000007</v>
      </c>
      <c r="I2160" s="35">
        <f>ROUND((Reference!B$16*List!$H2160)+Reference!B$17,0)</f>
        <v>962</v>
      </c>
      <c r="J2160" s="35">
        <f>ROUND((Reference!C$16*List!$H2160)+Reference!C$17,0)</f>
        <v>1434</v>
      </c>
      <c r="K2160" s="35">
        <f>ROUND((Reference!D$16*List!$H2160)+Reference!D$17,0)</f>
        <v>1718</v>
      </c>
      <c r="L2160" s="35">
        <f>ROUND((Reference!E$16*List!$H2160)+Reference!E$17,0)</f>
        <v>2124</v>
      </c>
      <c r="M2160" s="35">
        <f>ROUND((Reference!F$16*List!$H2160)+Reference!F$17,0)</f>
        <v>2213</v>
      </c>
      <c r="N2160" s="35">
        <f>ROUND((Reference!G$16*List!$H2160)+Reference!G$17,0)</f>
        <v>2505</v>
      </c>
      <c r="O2160" s="35">
        <f>ROUND((Reference!H$16*List!$H2160)+Reference!H$17,0)</f>
        <v>2601</v>
      </c>
      <c r="P2160" s="35">
        <f>ROUND((Reference!I$16*List!$H2160)+Reference!I$17,0)</f>
        <v>2703</v>
      </c>
      <c r="Q2160" s="35">
        <f>ROUND((Reference!J$16*List!$H2160)+Reference!J$17,0)</f>
        <v>3130</v>
      </c>
      <c r="R2160" s="35">
        <f>ROUND((Reference!K$16*List!$H2160)+Reference!K$17,0)</f>
        <v>3229</v>
      </c>
      <c r="S2160" s="35">
        <f>ROUND((Reference!L$16*List!$H2160)+Reference!L$17,0)</f>
        <v>3484</v>
      </c>
      <c r="T2160" s="35">
        <f>ROUND((Reference!M$16*List!$H2160)+Reference!M$17,0)</f>
        <v>4162</v>
      </c>
      <c r="U2160" s="35">
        <f>ROUND((Reference!N$16*List!$H2160)+Reference!N$17,0)</f>
        <v>16791</v>
      </c>
      <c r="V2160" s="36">
        <f>ROUND((Reference!O$16*List!$H2160)+Reference!O$17,0)</f>
        <v>624</v>
      </c>
      <c r="W2160" s="36">
        <f>ROUND((Reference!P$16*List!$H2160)+Reference!P$17,0)</f>
        <v>880</v>
      </c>
      <c r="X2160" s="36">
        <f>ROUND((Reference!Q$16*List!$H2160)+Reference!Q$17,0)</f>
        <v>440</v>
      </c>
      <c r="Y2160" s="37"/>
      <c r="Z2160" s="4" t="str">
        <f t="shared" si="67"/>
        <v>PUTNAM, Ohio</v>
      </c>
      <c r="AA2160" s="50" t="s">
        <v>1537</v>
      </c>
      <c r="AB2160" s="38" t="s">
        <v>54</v>
      </c>
      <c r="AC2160" s="43" t="s">
        <v>5965</v>
      </c>
      <c r="AD2160" s="45"/>
      <c r="AE2160">
        <f t="shared" si="68"/>
        <v>0.80780000000000007</v>
      </c>
    </row>
    <row r="2161" spans="1:31" x14ac:dyDescent="0.35">
      <c r="A2161" s="28" t="s">
        <v>6128</v>
      </c>
      <c r="B2161" s="48" t="s">
        <v>6129</v>
      </c>
      <c r="C2161" s="51">
        <v>31900</v>
      </c>
      <c r="D2161" s="30" t="s">
        <v>1173</v>
      </c>
      <c r="E2161" s="38" t="s">
        <v>2409</v>
      </c>
      <c r="F2161" s="54" t="s">
        <v>5965</v>
      </c>
      <c r="G2161" s="33" t="s">
        <v>53</v>
      </c>
      <c r="H2161" s="52">
        <v>0.90500000000000003</v>
      </c>
      <c r="I2161" s="35">
        <f>ROUND((Reference!B$16*List!$H2161)+Reference!B$17,0)</f>
        <v>1045</v>
      </c>
      <c r="J2161" s="35">
        <f>ROUND((Reference!C$16*List!$H2161)+Reference!C$17,0)</f>
        <v>1558</v>
      </c>
      <c r="K2161" s="35">
        <f>ROUND((Reference!D$16*List!$H2161)+Reference!D$17,0)</f>
        <v>1867</v>
      </c>
      <c r="L2161" s="35">
        <f>ROUND((Reference!E$16*List!$H2161)+Reference!E$17,0)</f>
        <v>2308</v>
      </c>
      <c r="M2161" s="35">
        <f>ROUND((Reference!F$16*List!$H2161)+Reference!F$17,0)</f>
        <v>2405</v>
      </c>
      <c r="N2161" s="35">
        <f>ROUND((Reference!G$16*List!$H2161)+Reference!G$17,0)</f>
        <v>2722</v>
      </c>
      <c r="O2161" s="35">
        <f>ROUND((Reference!H$16*List!$H2161)+Reference!H$17,0)</f>
        <v>2826</v>
      </c>
      <c r="P2161" s="35">
        <f>ROUND((Reference!I$16*List!$H2161)+Reference!I$17,0)</f>
        <v>2938</v>
      </c>
      <c r="Q2161" s="35">
        <f>ROUND((Reference!J$16*List!$H2161)+Reference!J$17,0)</f>
        <v>3401</v>
      </c>
      <c r="R2161" s="35">
        <f>ROUND((Reference!K$16*List!$H2161)+Reference!K$17,0)</f>
        <v>3509</v>
      </c>
      <c r="S2161" s="35">
        <f>ROUND((Reference!L$16*List!$H2161)+Reference!L$17,0)</f>
        <v>3786</v>
      </c>
      <c r="T2161" s="35">
        <f>ROUND((Reference!M$16*List!$H2161)+Reference!M$17,0)</f>
        <v>4522</v>
      </c>
      <c r="U2161" s="35">
        <f>ROUND((Reference!N$16*List!$H2161)+Reference!N$17,0)</f>
        <v>18246</v>
      </c>
      <c r="V2161" s="36">
        <f>ROUND((Reference!O$16*List!$H2161)+Reference!O$17,0)</f>
        <v>678</v>
      </c>
      <c r="W2161" s="36">
        <f>ROUND((Reference!P$16*List!$H2161)+Reference!P$17,0)</f>
        <v>956</v>
      </c>
      <c r="X2161" s="36">
        <f>ROUND((Reference!Q$16*List!$H2161)+Reference!Q$17,0)</f>
        <v>478</v>
      </c>
      <c r="Y2161" s="37"/>
      <c r="Z2161" s="4" t="str">
        <f t="shared" si="67"/>
        <v>RICHLAND, Ohio</v>
      </c>
      <c r="AA2161" s="50" t="s">
        <v>2409</v>
      </c>
      <c r="AB2161" s="38" t="s">
        <v>54</v>
      </c>
      <c r="AC2161" s="43" t="s">
        <v>5965</v>
      </c>
      <c r="AD2161" s="45"/>
      <c r="AE2161">
        <f t="shared" si="68"/>
        <v>0.90500000000000003</v>
      </c>
    </row>
    <row r="2162" spans="1:31" x14ac:dyDescent="0.35">
      <c r="A2162" s="28" t="s">
        <v>6130</v>
      </c>
      <c r="B2162" s="48" t="s">
        <v>6131</v>
      </c>
      <c r="C2162" s="51">
        <v>99936</v>
      </c>
      <c r="D2162" s="30" t="s">
        <v>199</v>
      </c>
      <c r="E2162" s="38" t="s">
        <v>6132</v>
      </c>
      <c r="F2162" s="55" t="s">
        <v>5965</v>
      </c>
      <c r="G2162" s="33" t="s">
        <v>64</v>
      </c>
      <c r="H2162" s="34">
        <v>0.80780000000000007</v>
      </c>
      <c r="I2162" s="35">
        <f>ROUND((Reference!B$16*List!$H2162)+Reference!B$17,0)</f>
        <v>962</v>
      </c>
      <c r="J2162" s="35">
        <f>ROUND((Reference!C$16*List!$H2162)+Reference!C$17,0)</f>
        <v>1434</v>
      </c>
      <c r="K2162" s="35">
        <f>ROUND((Reference!D$16*List!$H2162)+Reference!D$17,0)</f>
        <v>1718</v>
      </c>
      <c r="L2162" s="35">
        <f>ROUND((Reference!E$16*List!$H2162)+Reference!E$17,0)</f>
        <v>2124</v>
      </c>
      <c r="M2162" s="35">
        <f>ROUND((Reference!F$16*List!$H2162)+Reference!F$17,0)</f>
        <v>2213</v>
      </c>
      <c r="N2162" s="35">
        <f>ROUND((Reference!G$16*List!$H2162)+Reference!G$17,0)</f>
        <v>2505</v>
      </c>
      <c r="O2162" s="35">
        <f>ROUND((Reference!H$16*List!$H2162)+Reference!H$17,0)</f>
        <v>2601</v>
      </c>
      <c r="P2162" s="35">
        <f>ROUND((Reference!I$16*List!$H2162)+Reference!I$17,0)</f>
        <v>2703</v>
      </c>
      <c r="Q2162" s="35">
        <f>ROUND((Reference!J$16*List!$H2162)+Reference!J$17,0)</f>
        <v>3130</v>
      </c>
      <c r="R2162" s="35">
        <f>ROUND((Reference!K$16*List!$H2162)+Reference!K$17,0)</f>
        <v>3229</v>
      </c>
      <c r="S2162" s="35">
        <f>ROUND((Reference!L$16*List!$H2162)+Reference!L$17,0)</f>
        <v>3484</v>
      </c>
      <c r="T2162" s="35">
        <f>ROUND((Reference!M$16*List!$H2162)+Reference!M$17,0)</f>
        <v>4162</v>
      </c>
      <c r="U2162" s="35">
        <f>ROUND((Reference!N$16*List!$H2162)+Reference!N$17,0)</f>
        <v>16791</v>
      </c>
      <c r="V2162" s="36">
        <f>ROUND((Reference!O$16*List!$H2162)+Reference!O$17,0)</f>
        <v>624</v>
      </c>
      <c r="W2162" s="36">
        <f>ROUND((Reference!P$16*List!$H2162)+Reference!P$17,0)</f>
        <v>880</v>
      </c>
      <c r="X2162" s="36">
        <f>ROUND((Reference!Q$16*List!$H2162)+Reference!Q$17,0)</f>
        <v>440</v>
      </c>
      <c r="Y2162" s="37"/>
      <c r="Z2162" s="4" t="str">
        <f t="shared" si="67"/>
        <v>ROSS, Ohio</v>
      </c>
      <c r="AA2162" s="38" t="s">
        <v>6132</v>
      </c>
      <c r="AB2162" s="38" t="s">
        <v>54</v>
      </c>
      <c r="AC2162" s="32" t="s">
        <v>5965</v>
      </c>
      <c r="AD2162" s="39"/>
      <c r="AE2162">
        <f t="shared" si="68"/>
        <v>0.80780000000000007</v>
      </c>
    </row>
    <row r="2163" spans="1:31" x14ac:dyDescent="0.35">
      <c r="A2163" s="28" t="s">
        <v>6133</v>
      </c>
      <c r="B2163" s="48" t="s">
        <v>6134</v>
      </c>
      <c r="C2163" s="49">
        <v>99936</v>
      </c>
      <c r="D2163" s="30" t="s">
        <v>199</v>
      </c>
      <c r="E2163" s="50" t="s">
        <v>6135</v>
      </c>
      <c r="F2163" s="55" t="s">
        <v>5965</v>
      </c>
      <c r="G2163" s="33" t="s">
        <v>64</v>
      </c>
      <c r="H2163" s="52">
        <v>0.80780000000000007</v>
      </c>
      <c r="I2163" s="35">
        <f>ROUND((Reference!B$16*List!$H2163)+Reference!B$17,0)</f>
        <v>962</v>
      </c>
      <c r="J2163" s="35">
        <f>ROUND((Reference!C$16*List!$H2163)+Reference!C$17,0)</f>
        <v>1434</v>
      </c>
      <c r="K2163" s="35">
        <f>ROUND((Reference!D$16*List!$H2163)+Reference!D$17,0)</f>
        <v>1718</v>
      </c>
      <c r="L2163" s="35">
        <f>ROUND((Reference!E$16*List!$H2163)+Reference!E$17,0)</f>
        <v>2124</v>
      </c>
      <c r="M2163" s="35">
        <f>ROUND((Reference!F$16*List!$H2163)+Reference!F$17,0)</f>
        <v>2213</v>
      </c>
      <c r="N2163" s="35">
        <f>ROUND((Reference!G$16*List!$H2163)+Reference!G$17,0)</f>
        <v>2505</v>
      </c>
      <c r="O2163" s="35">
        <f>ROUND((Reference!H$16*List!$H2163)+Reference!H$17,0)</f>
        <v>2601</v>
      </c>
      <c r="P2163" s="35">
        <f>ROUND((Reference!I$16*List!$H2163)+Reference!I$17,0)</f>
        <v>2703</v>
      </c>
      <c r="Q2163" s="35">
        <f>ROUND((Reference!J$16*List!$H2163)+Reference!J$17,0)</f>
        <v>3130</v>
      </c>
      <c r="R2163" s="35">
        <f>ROUND((Reference!K$16*List!$H2163)+Reference!K$17,0)</f>
        <v>3229</v>
      </c>
      <c r="S2163" s="35">
        <f>ROUND((Reference!L$16*List!$H2163)+Reference!L$17,0)</f>
        <v>3484</v>
      </c>
      <c r="T2163" s="35">
        <f>ROUND((Reference!M$16*List!$H2163)+Reference!M$17,0)</f>
        <v>4162</v>
      </c>
      <c r="U2163" s="35">
        <f>ROUND((Reference!N$16*List!$H2163)+Reference!N$17,0)</f>
        <v>16791</v>
      </c>
      <c r="V2163" s="36">
        <f>ROUND((Reference!O$16*List!$H2163)+Reference!O$17,0)</f>
        <v>624</v>
      </c>
      <c r="W2163" s="36">
        <f>ROUND((Reference!P$16*List!$H2163)+Reference!P$17,0)</f>
        <v>880</v>
      </c>
      <c r="X2163" s="36">
        <f>ROUND((Reference!Q$16*List!$H2163)+Reference!Q$17,0)</f>
        <v>440</v>
      </c>
      <c r="Y2163" s="37"/>
      <c r="Z2163" s="4" t="str">
        <f t="shared" si="67"/>
        <v>SANDUSKY, Ohio</v>
      </c>
      <c r="AA2163" s="50" t="s">
        <v>6135</v>
      </c>
      <c r="AB2163" s="38" t="s">
        <v>54</v>
      </c>
      <c r="AC2163" s="43" t="s">
        <v>5965</v>
      </c>
      <c r="AD2163" s="45"/>
      <c r="AE2163">
        <f t="shared" si="68"/>
        <v>0.80780000000000007</v>
      </c>
    </row>
    <row r="2164" spans="1:31" x14ac:dyDescent="0.35">
      <c r="A2164" s="28" t="s">
        <v>6136</v>
      </c>
      <c r="B2164" s="48" t="s">
        <v>6137</v>
      </c>
      <c r="C2164" s="51">
        <v>99936</v>
      </c>
      <c r="D2164" s="30" t="s">
        <v>199</v>
      </c>
      <c r="E2164" s="38" t="s">
        <v>6138</v>
      </c>
      <c r="F2164" s="55" t="s">
        <v>5965</v>
      </c>
      <c r="G2164" s="33" t="s">
        <v>64</v>
      </c>
      <c r="H2164" s="52">
        <v>0.80780000000000007</v>
      </c>
      <c r="I2164" s="35">
        <f>ROUND((Reference!B$16*List!$H2164)+Reference!B$17,0)</f>
        <v>962</v>
      </c>
      <c r="J2164" s="35">
        <f>ROUND((Reference!C$16*List!$H2164)+Reference!C$17,0)</f>
        <v>1434</v>
      </c>
      <c r="K2164" s="35">
        <f>ROUND((Reference!D$16*List!$H2164)+Reference!D$17,0)</f>
        <v>1718</v>
      </c>
      <c r="L2164" s="35">
        <f>ROUND((Reference!E$16*List!$H2164)+Reference!E$17,0)</f>
        <v>2124</v>
      </c>
      <c r="M2164" s="35">
        <f>ROUND((Reference!F$16*List!$H2164)+Reference!F$17,0)</f>
        <v>2213</v>
      </c>
      <c r="N2164" s="35">
        <f>ROUND((Reference!G$16*List!$H2164)+Reference!G$17,0)</f>
        <v>2505</v>
      </c>
      <c r="O2164" s="35">
        <f>ROUND((Reference!H$16*List!$H2164)+Reference!H$17,0)</f>
        <v>2601</v>
      </c>
      <c r="P2164" s="35">
        <f>ROUND((Reference!I$16*List!$H2164)+Reference!I$17,0)</f>
        <v>2703</v>
      </c>
      <c r="Q2164" s="35">
        <f>ROUND((Reference!J$16*List!$H2164)+Reference!J$17,0)</f>
        <v>3130</v>
      </c>
      <c r="R2164" s="35">
        <f>ROUND((Reference!K$16*List!$H2164)+Reference!K$17,0)</f>
        <v>3229</v>
      </c>
      <c r="S2164" s="35">
        <f>ROUND((Reference!L$16*List!$H2164)+Reference!L$17,0)</f>
        <v>3484</v>
      </c>
      <c r="T2164" s="35">
        <f>ROUND((Reference!M$16*List!$H2164)+Reference!M$17,0)</f>
        <v>4162</v>
      </c>
      <c r="U2164" s="35">
        <f>ROUND((Reference!N$16*List!$H2164)+Reference!N$17,0)</f>
        <v>16791</v>
      </c>
      <c r="V2164" s="36">
        <f>ROUND((Reference!O$16*List!$H2164)+Reference!O$17,0)</f>
        <v>624</v>
      </c>
      <c r="W2164" s="36">
        <f>ROUND((Reference!P$16*List!$H2164)+Reference!P$17,0)</f>
        <v>880</v>
      </c>
      <c r="X2164" s="36">
        <f>ROUND((Reference!Q$16*List!$H2164)+Reference!Q$17,0)</f>
        <v>440</v>
      </c>
      <c r="Y2164" s="37"/>
      <c r="Z2164" s="4" t="str">
        <f t="shared" si="67"/>
        <v>SCIOTO, Ohio</v>
      </c>
      <c r="AA2164" s="50" t="s">
        <v>6138</v>
      </c>
      <c r="AB2164" s="38" t="s">
        <v>54</v>
      </c>
      <c r="AC2164" s="43" t="s">
        <v>5965</v>
      </c>
      <c r="AD2164" s="45"/>
      <c r="AE2164">
        <f t="shared" si="68"/>
        <v>0.80780000000000007</v>
      </c>
    </row>
    <row r="2165" spans="1:31" x14ac:dyDescent="0.35">
      <c r="A2165" s="28" t="s">
        <v>6139</v>
      </c>
      <c r="B2165" s="48" t="s">
        <v>6140</v>
      </c>
      <c r="C2165" s="49">
        <v>99936</v>
      </c>
      <c r="D2165" s="30" t="s">
        <v>199</v>
      </c>
      <c r="E2165" s="50" t="s">
        <v>5519</v>
      </c>
      <c r="F2165" s="55" t="s">
        <v>5965</v>
      </c>
      <c r="G2165" s="33" t="s">
        <v>64</v>
      </c>
      <c r="H2165" s="52">
        <v>0.80780000000000007</v>
      </c>
      <c r="I2165" s="35">
        <f>ROUND((Reference!B$16*List!$H2165)+Reference!B$17,0)</f>
        <v>962</v>
      </c>
      <c r="J2165" s="35">
        <f>ROUND((Reference!C$16*List!$H2165)+Reference!C$17,0)</f>
        <v>1434</v>
      </c>
      <c r="K2165" s="35">
        <f>ROUND((Reference!D$16*List!$H2165)+Reference!D$17,0)</f>
        <v>1718</v>
      </c>
      <c r="L2165" s="35">
        <f>ROUND((Reference!E$16*List!$H2165)+Reference!E$17,0)</f>
        <v>2124</v>
      </c>
      <c r="M2165" s="35">
        <f>ROUND((Reference!F$16*List!$H2165)+Reference!F$17,0)</f>
        <v>2213</v>
      </c>
      <c r="N2165" s="35">
        <f>ROUND((Reference!G$16*List!$H2165)+Reference!G$17,0)</f>
        <v>2505</v>
      </c>
      <c r="O2165" s="35">
        <f>ROUND((Reference!H$16*List!$H2165)+Reference!H$17,0)</f>
        <v>2601</v>
      </c>
      <c r="P2165" s="35">
        <f>ROUND((Reference!I$16*List!$H2165)+Reference!I$17,0)</f>
        <v>2703</v>
      </c>
      <c r="Q2165" s="35">
        <f>ROUND((Reference!J$16*List!$H2165)+Reference!J$17,0)</f>
        <v>3130</v>
      </c>
      <c r="R2165" s="35">
        <f>ROUND((Reference!K$16*List!$H2165)+Reference!K$17,0)</f>
        <v>3229</v>
      </c>
      <c r="S2165" s="35">
        <f>ROUND((Reference!L$16*List!$H2165)+Reference!L$17,0)</f>
        <v>3484</v>
      </c>
      <c r="T2165" s="35">
        <f>ROUND((Reference!M$16*List!$H2165)+Reference!M$17,0)</f>
        <v>4162</v>
      </c>
      <c r="U2165" s="35">
        <f>ROUND((Reference!N$16*List!$H2165)+Reference!N$17,0)</f>
        <v>16791</v>
      </c>
      <c r="V2165" s="36">
        <f>ROUND((Reference!O$16*List!$H2165)+Reference!O$17,0)</f>
        <v>624</v>
      </c>
      <c r="W2165" s="36">
        <f>ROUND((Reference!P$16*List!$H2165)+Reference!P$17,0)</f>
        <v>880</v>
      </c>
      <c r="X2165" s="36">
        <f>ROUND((Reference!Q$16*List!$H2165)+Reference!Q$17,0)</f>
        <v>440</v>
      </c>
      <c r="Y2165" s="37"/>
      <c r="Z2165" s="4" t="str">
        <f t="shared" si="67"/>
        <v>SENECA, Ohio</v>
      </c>
      <c r="AA2165" s="50" t="s">
        <v>5519</v>
      </c>
      <c r="AB2165" s="38" t="s">
        <v>54</v>
      </c>
      <c r="AC2165" s="43" t="s">
        <v>5965</v>
      </c>
      <c r="AD2165" s="45"/>
      <c r="AE2165">
        <f t="shared" si="68"/>
        <v>0.80780000000000007</v>
      </c>
    </row>
    <row r="2166" spans="1:31" x14ac:dyDescent="0.35">
      <c r="A2166" s="28" t="s">
        <v>6141</v>
      </c>
      <c r="B2166" s="48" t="s">
        <v>6142</v>
      </c>
      <c r="C2166" s="49">
        <v>99936</v>
      </c>
      <c r="D2166" s="30" t="s">
        <v>199</v>
      </c>
      <c r="E2166" s="50" t="s">
        <v>299</v>
      </c>
      <c r="F2166" s="55" t="s">
        <v>5965</v>
      </c>
      <c r="G2166" s="33" t="s">
        <v>64</v>
      </c>
      <c r="H2166" s="34">
        <v>0.80780000000000007</v>
      </c>
      <c r="I2166" s="35">
        <f>ROUND((Reference!B$16*List!$H2166)+Reference!B$17,0)</f>
        <v>962</v>
      </c>
      <c r="J2166" s="35">
        <f>ROUND((Reference!C$16*List!$H2166)+Reference!C$17,0)</f>
        <v>1434</v>
      </c>
      <c r="K2166" s="35">
        <f>ROUND((Reference!D$16*List!$H2166)+Reference!D$17,0)</f>
        <v>1718</v>
      </c>
      <c r="L2166" s="35">
        <f>ROUND((Reference!E$16*List!$H2166)+Reference!E$17,0)</f>
        <v>2124</v>
      </c>
      <c r="M2166" s="35">
        <f>ROUND((Reference!F$16*List!$H2166)+Reference!F$17,0)</f>
        <v>2213</v>
      </c>
      <c r="N2166" s="35">
        <f>ROUND((Reference!G$16*List!$H2166)+Reference!G$17,0)</f>
        <v>2505</v>
      </c>
      <c r="O2166" s="35">
        <f>ROUND((Reference!H$16*List!$H2166)+Reference!H$17,0)</f>
        <v>2601</v>
      </c>
      <c r="P2166" s="35">
        <f>ROUND((Reference!I$16*List!$H2166)+Reference!I$17,0)</f>
        <v>2703</v>
      </c>
      <c r="Q2166" s="35">
        <f>ROUND((Reference!J$16*List!$H2166)+Reference!J$17,0)</f>
        <v>3130</v>
      </c>
      <c r="R2166" s="35">
        <f>ROUND((Reference!K$16*List!$H2166)+Reference!K$17,0)</f>
        <v>3229</v>
      </c>
      <c r="S2166" s="35">
        <f>ROUND((Reference!L$16*List!$H2166)+Reference!L$17,0)</f>
        <v>3484</v>
      </c>
      <c r="T2166" s="35">
        <f>ROUND((Reference!M$16*List!$H2166)+Reference!M$17,0)</f>
        <v>4162</v>
      </c>
      <c r="U2166" s="35">
        <f>ROUND((Reference!N$16*List!$H2166)+Reference!N$17,0)</f>
        <v>16791</v>
      </c>
      <c r="V2166" s="36">
        <f>ROUND((Reference!O$16*List!$H2166)+Reference!O$17,0)</f>
        <v>624</v>
      </c>
      <c r="W2166" s="36">
        <f>ROUND((Reference!P$16*List!$H2166)+Reference!P$17,0)</f>
        <v>880</v>
      </c>
      <c r="X2166" s="36">
        <f>ROUND((Reference!Q$16*List!$H2166)+Reference!Q$17,0)</f>
        <v>440</v>
      </c>
      <c r="Y2166" s="37"/>
      <c r="Z2166" s="4" t="str">
        <f t="shared" si="67"/>
        <v>SHELBY, Ohio</v>
      </c>
      <c r="AA2166" s="38" t="s">
        <v>299</v>
      </c>
      <c r="AB2166" s="38" t="s">
        <v>54</v>
      </c>
      <c r="AC2166" s="32" t="s">
        <v>5965</v>
      </c>
      <c r="AD2166" s="39"/>
      <c r="AE2166">
        <f t="shared" si="68"/>
        <v>0.80780000000000007</v>
      </c>
    </row>
    <row r="2167" spans="1:31" x14ac:dyDescent="0.35">
      <c r="A2167" s="28" t="s">
        <v>6143</v>
      </c>
      <c r="B2167" s="48" t="s">
        <v>6144</v>
      </c>
      <c r="C2167" s="49">
        <v>15940</v>
      </c>
      <c r="D2167" s="30" t="s">
        <v>488</v>
      </c>
      <c r="E2167" s="50" t="s">
        <v>2429</v>
      </c>
      <c r="F2167" s="54" t="s">
        <v>5965</v>
      </c>
      <c r="G2167" s="33" t="s">
        <v>53</v>
      </c>
      <c r="H2167" s="52">
        <v>0.79990000000000006</v>
      </c>
      <c r="I2167" s="35">
        <f>ROUND((Reference!B$16*List!$H2167)+Reference!B$17,0)</f>
        <v>955</v>
      </c>
      <c r="J2167" s="35">
        <f>ROUND((Reference!C$16*List!$H2167)+Reference!C$17,0)</f>
        <v>1424</v>
      </c>
      <c r="K2167" s="35">
        <f>ROUND((Reference!D$16*List!$H2167)+Reference!D$17,0)</f>
        <v>1706</v>
      </c>
      <c r="L2167" s="35">
        <f>ROUND((Reference!E$16*List!$H2167)+Reference!E$17,0)</f>
        <v>2109</v>
      </c>
      <c r="M2167" s="35">
        <f>ROUND((Reference!F$16*List!$H2167)+Reference!F$17,0)</f>
        <v>2197</v>
      </c>
      <c r="N2167" s="35">
        <f>ROUND((Reference!G$16*List!$H2167)+Reference!G$17,0)</f>
        <v>2488</v>
      </c>
      <c r="O2167" s="35">
        <f>ROUND((Reference!H$16*List!$H2167)+Reference!H$17,0)</f>
        <v>2583</v>
      </c>
      <c r="P2167" s="35">
        <f>ROUND((Reference!I$16*List!$H2167)+Reference!I$17,0)</f>
        <v>2684</v>
      </c>
      <c r="Q2167" s="35">
        <f>ROUND((Reference!J$16*List!$H2167)+Reference!J$17,0)</f>
        <v>3108</v>
      </c>
      <c r="R2167" s="35">
        <f>ROUND((Reference!K$16*List!$H2167)+Reference!K$17,0)</f>
        <v>3207</v>
      </c>
      <c r="S2167" s="35">
        <f>ROUND((Reference!L$16*List!$H2167)+Reference!L$17,0)</f>
        <v>3460</v>
      </c>
      <c r="T2167" s="35">
        <f>ROUND((Reference!M$16*List!$H2167)+Reference!M$17,0)</f>
        <v>4132</v>
      </c>
      <c r="U2167" s="35">
        <f>ROUND((Reference!N$16*List!$H2167)+Reference!N$17,0)</f>
        <v>16673</v>
      </c>
      <c r="V2167" s="36">
        <f>ROUND((Reference!O$16*List!$H2167)+Reference!O$17,0)</f>
        <v>620</v>
      </c>
      <c r="W2167" s="36">
        <f>ROUND((Reference!P$16*List!$H2167)+Reference!P$17,0)</f>
        <v>873</v>
      </c>
      <c r="X2167" s="36">
        <f>ROUND((Reference!Q$16*List!$H2167)+Reference!Q$17,0)</f>
        <v>437</v>
      </c>
      <c r="Y2167" s="37"/>
      <c r="Z2167" s="4" t="str">
        <f t="shared" si="67"/>
        <v>STARK, Ohio</v>
      </c>
      <c r="AA2167" s="50" t="s">
        <v>2429</v>
      </c>
      <c r="AB2167" s="38" t="s">
        <v>54</v>
      </c>
      <c r="AC2167" s="43" t="s">
        <v>5965</v>
      </c>
      <c r="AD2167" s="45"/>
      <c r="AE2167">
        <f t="shared" si="68"/>
        <v>0.79990000000000006</v>
      </c>
    </row>
    <row r="2168" spans="1:31" x14ac:dyDescent="0.35">
      <c r="A2168" s="28" t="s">
        <v>6145</v>
      </c>
      <c r="B2168" s="48" t="s">
        <v>6146</v>
      </c>
      <c r="C2168" s="49">
        <v>10420</v>
      </c>
      <c r="D2168" s="30" t="s">
        <v>287</v>
      </c>
      <c r="E2168" s="50" t="s">
        <v>1260</v>
      </c>
      <c r="F2168" s="54" t="s">
        <v>5965</v>
      </c>
      <c r="G2168" s="33" t="s">
        <v>53</v>
      </c>
      <c r="H2168" s="52">
        <v>0.83550000000000002</v>
      </c>
      <c r="I2168" s="35">
        <f>ROUND((Reference!B$16*List!$H2168)+Reference!B$17,0)</f>
        <v>985</v>
      </c>
      <c r="J2168" s="35">
        <f>ROUND((Reference!C$16*List!$H2168)+Reference!C$17,0)</f>
        <v>1470</v>
      </c>
      <c r="K2168" s="35">
        <f>ROUND((Reference!D$16*List!$H2168)+Reference!D$17,0)</f>
        <v>1761</v>
      </c>
      <c r="L2168" s="35">
        <f>ROUND((Reference!E$16*List!$H2168)+Reference!E$17,0)</f>
        <v>2177</v>
      </c>
      <c r="M2168" s="35">
        <f>ROUND((Reference!F$16*List!$H2168)+Reference!F$17,0)</f>
        <v>2268</v>
      </c>
      <c r="N2168" s="35">
        <f>ROUND((Reference!G$16*List!$H2168)+Reference!G$17,0)</f>
        <v>2567</v>
      </c>
      <c r="O2168" s="35">
        <f>ROUND((Reference!H$16*List!$H2168)+Reference!H$17,0)</f>
        <v>2665</v>
      </c>
      <c r="P2168" s="35">
        <f>ROUND((Reference!I$16*List!$H2168)+Reference!I$17,0)</f>
        <v>2770</v>
      </c>
      <c r="Q2168" s="35">
        <f>ROUND((Reference!J$16*List!$H2168)+Reference!J$17,0)</f>
        <v>3207</v>
      </c>
      <c r="R2168" s="35">
        <f>ROUND((Reference!K$16*List!$H2168)+Reference!K$17,0)</f>
        <v>3309</v>
      </c>
      <c r="S2168" s="35">
        <f>ROUND((Reference!L$16*List!$H2168)+Reference!L$17,0)</f>
        <v>3570</v>
      </c>
      <c r="T2168" s="35">
        <f>ROUND((Reference!M$16*List!$H2168)+Reference!M$17,0)</f>
        <v>4264</v>
      </c>
      <c r="U2168" s="35">
        <f>ROUND((Reference!N$16*List!$H2168)+Reference!N$17,0)</f>
        <v>17205</v>
      </c>
      <c r="V2168" s="36">
        <f>ROUND((Reference!O$16*List!$H2168)+Reference!O$17,0)</f>
        <v>640</v>
      </c>
      <c r="W2168" s="36">
        <f>ROUND((Reference!P$16*List!$H2168)+Reference!P$17,0)</f>
        <v>901</v>
      </c>
      <c r="X2168" s="36">
        <f>ROUND((Reference!Q$16*List!$H2168)+Reference!Q$17,0)</f>
        <v>451</v>
      </c>
      <c r="Y2168" s="37"/>
      <c r="Z2168" s="4" t="str">
        <f t="shared" si="67"/>
        <v>SUMMIT, Ohio</v>
      </c>
      <c r="AA2168" s="50" t="s">
        <v>1260</v>
      </c>
      <c r="AB2168" s="38" t="s">
        <v>54</v>
      </c>
      <c r="AC2168" s="43" t="s">
        <v>5965</v>
      </c>
      <c r="AD2168" s="45"/>
      <c r="AE2168">
        <f t="shared" si="68"/>
        <v>0.83550000000000002</v>
      </c>
    </row>
    <row r="2169" spans="1:31" x14ac:dyDescent="0.35">
      <c r="A2169" s="28" t="s">
        <v>6147</v>
      </c>
      <c r="B2169" s="48" t="s">
        <v>6148</v>
      </c>
      <c r="C2169" s="49">
        <v>49660</v>
      </c>
      <c r="D2169" s="30" t="s">
        <v>1818</v>
      </c>
      <c r="E2169" s="50" t="s">
        <v>6149</v>
      </c>
      <c r="F2169" s="54" t="s">
        <v>5965</v>
      </c>
      <c r="G2169" s="33" t="s">
        <v>53</v>
      </c>
      <c r="H2169" s="52">
        <v>0.7651</v>
      </c>
      <c r="I2169" s="35">
        <f>ROUND((Reference!B$16*List!$H2169)+Reference!B$17,0)</f>
        <v>925</v>
      </c>
      <c r="J2169" s="35">
        <f>ROUND((Reference!C$16*List!$H2169)+Reference!C$17,0)</f>
        <v>1380</v>
      </c>
      <c r="K2169" s="35">
        <f>ROUND((Reference!D$16*List!$H2169)+Reference!D$17,0)</f>
        <v>1653</v>
      </c>
      <c r="L2169" s="35">
        <f>ROUND((Reference!E$16*List!$H2169)+Reference!E$17,0)</f>
        <v>2043</v>
      </c>
      <c r="M2169" s="35">
        <f>ROUND((Reference!F$16*List!$H2169)+Reference!F$17,0)</f>
        <v>2129</v>
      </c>
      <c r="N2169" s="35">
        <f>ROUND((Reference!G$16*List!$H2169)+Reference!G$17,0)</f>
        <v>2410</v>
      </c>
      <c r="O2169" s="35">
        <f>ROUND((Reference!H$16*List!$H2169)+Reference!H$17,0)</f>
        <v>2502</v>
      </c>
      <c r="P2169" s="35">
        <f>ROUND((Reference!I$16*List!$H2169)+Reference!I$17,0)</f>
        <v>2600</v>
      </c>
      <c r="Q2169" s="35">
        <f>ROUND((Reference!J$16*List!$H2169)+Reference!J$17,0)</f>
        <v>3011</v>
      </c>
      <c r="R2169" s="35">
        <f>ROUND((Reference!K$16*List!$H2169)+Reference!K$17,0)</f>
        <v>3106</v>
      </c>
      <c r="S2169" s="35">
        <f>ROUND((Reference!L$16*List!$H2169)+Reference!L$17,0)</f>
        <v>3352</v>
      </c>
      <c r="T2169" s="35">
        <f>ROUND((Reference!M$16*List!$H2169)+Reference!M$17,0)</f>
        <v>4003</v>
      </c>
      <c r="U2169" s="35">
        <f>ROUND((Reference!N$16*List!$H2169)+Reference!N$17,0)</f>
        <v>16152</v>
      </c>
      <c r="V2169" s="36">
        <f>ROUND((Reference!O$16*List!$H2169)+Reference!O$17,0)</f>
        <v>600</v>
      </c>
      <c r="W2169" s="36">
        <f>ROUND((Reference!P$16*List!$H2169)+Reference!P$17,0)</f>
        <v>846</v>
      </c>
      <c r="X2169" s="36">
        <f>ROUND((Reference!Q$16*List!$H2169)+Reference!Q$17,0)</f>
        <v>423</v>
      </c>
      <c r="Y2169" s="37"/>
      <c r="Z2169" s="4" t="str">
        <f t="shared" si="67"/>
        <v>TRUMBULL, Ohio</v>
      </c>
      <c r="AA2169" s="50" t="s">
        <v>6149</v>
      </c>
      <c r="AB2169" s="38" t="s">
        <v>54</v>
      </c>
      <c r="AC2169" s="43" t="s">
        <v>5965</v>
      </c>
      <c r="AD2169" s="45"/>
      <c r="AE2169">
        <f t="shared" si="68"/>
        <v>0.7651</v>
      </c>
    </row>
    <row r="2170" spans="1:31" x14ac:dyDescent="0.35">
      <c r="A2170" s="28" t="s">
        <v>6150</v>
      </c>
      <c r="B2170" s="48" t="s">
        <v>6151</v>
      </c>
      <c r="C2170" s="49">
        <v>99936</v>
      </c>
      <c r="D2170" s="30" t="s">
        <v>199</v>
      </c>
      <c r="E2170" s="50" t="s">
        <v>6152</v>
      </c>
      <c r="F2170" s="55" t="s">
        <v>5965</v>
      </c>
      <c r="G2170" s="33" t="s">
        <v>64</v>
      </c>
      <c r="H2170" s="52">
        <v>0.80780000000000007</v>
      </c>
      <c r="I2170" s="35">
        <f>ROUND((Reference!B$16*List!$H2170)+Reference!B$17,0)</f>
        <v>962</v>
      </c>
      <c r="J2170" s="35">
        <f>ROUND((Reference!C$16*List!$H2170)+Reference!C$17,0)</f>
        <v>1434</v>
      </c>
      <c r="K2170" s="35">
        <f>ROUND((Reference!D$16*List!$H2170)+Reference!D$17,0)</f>
        <v>1718</v>
      </c>
      <c r="L2170" s="35">
        <f>ROUND((Reference!E$16*List!$H2170)+Reference!E$17,0)</f>
        <v>2124</v>
      </c>
      <c r="M2170" s="35">
        <f>ROUND((Reference!F$16*List!$H2170)+Reference!F$17,0)</f>
        <v>2213</v>
      </c>
      <c r="N2170" s="35">
        <f>ROUND((Reference!G$16*List!$H2170)+Reference!G$17,0)</f>
        <v>2505</v>
      </c>
      <c r="O2170" s="35">
        <f>ROUND((Reference!H$16*List!$H2170)+Reference!H$17,0)</f>
        <v>2601</v>
      </c>
      <c r="P2170" s="35">
        <f>ROUND((Reference!I$16*List!$H2170)+Reference!I$17,0)</f>
        <v>2703</v>
      </c>
      <c r="Q2170" s="35">
        <f>ROUND((Reference!J$16*List!$H2170)+Reference!J$17,0)</f>
        <v>3130</v>
      </c>
      <c r="R2170" s="35">
        <f>ROUND((Reference!K$16*List!$H2170)+Reference!K$17,0)</f>
        <v>3229</v>
      </c>
      <c r="S2170" s="35">
        <f>ROUND((Reference!L$16*List!$H2170)+Reference!L$17,0)</f>
        <v>3484</v>
      </c>
      <c r="T2170" s="35">
        <f>ROUND((Reference!M$16*List!$H2170)+Reference!M$17,0)</f>
        <v>4162</v>
      </c>
      <c r="U2170" s="35">
        <f>ROUND((Reference!N$16*List!$H2170)+Reference!N$17,0)</f>
        <v>16791</v>
      </c>
      <c r="V2170" s="36">
        <f>ROUND((Reference!O$16*List!$H2170)+Reference!O$17,0)</f>
        <v>624</v>
      </c>
      <c r="W2170" s="36">
        <f>ROUND((Reference!P$16*List!$H2170)+Reference!P$17,0)</f>
        <v>880</v>
      </c>
      <c r="X2170" s="36">
        <f>ROUND((Reference!Q$16*List!$H2170)+Reference!Q$17,0)</f>
        <v>440</v>
      </c>
      <c r="Y2170" s="37"/>
      <c r="Z2170" s="4" t="str">
        <f t="shared" si="67"/>
        <v>TUSCARAWAS, Ohio</v>
      </c>
      <c r="AA2170" s="50" t="s">
        <v>6152</v>
      </c>
      <c r="AB2170" s="38" t="s">
        <v>54</v>
      </c>
      <c r="AC2170" s="43" t="s">
        <v>5965</v>
      </c>
      <c r="AD2170" s="45"/>
      <c r="AE2170">
        <f t="shared" si="68"/>
        <v>0.80780000000000007</v>
      </c>
    </row>
    <row r="2171" spans="1:31" x14ac:dyDescent="0.35">
      <c r="A2171" s="28" t="s">
        <v>6153</v>
      </c>
      <c r="B2171" s="48" t="s">
        <v>6154</v>
      </c>
      <c r="C2171" s="51">
        <v>18140</v>
      </c>
      <c r="D2171" s="30" t="s">
        <v>602</v>
      </c>
      <c r="E2171" s="38" t="s">
        <v>757</v>
      </c>
      <c r="F2171" s="54" t="s">
        <v>5965</v>
      </c>
      <c r="G2171" s="33" t="s">
        <v>53</v>
      </c>
      <c r="H2171" s="52">
        <v>0.94750000000000001</v>
      </c>
      <c r="I2171" s="35">
        <f>ROUND((Reference!B$16*List!$H2171)+Reference!B$17,0)</f>
        <v>1081</v>
      </c>
      <c r="J2171" s="35">
        <f>ROUND((Reference!C$16*List!$H2171)+Reference!C$17,0)</f>
        <v>1613</v>
      </c>
      <c r="K2171" s="35">
        <f>ROUND((Reference!D$16*List!$H2171)+Reference!D$17,0)</f>
        <v>1932</v>
      </c>
      <c r="L2171" s="35">
        <f>ROUND((Reference!E$16*List!$H2171)+Reference!E$17,0)</f>
        <v>2389</v>
      </c>
      <c r="M2171" s="35">
        <f>ROUND((Reference!F$16*List!$H2171)+Reference!F$17,0)</f>
        <v>2489</v>
      </c>
      <c r="N2171" s="35">
        <f>ROUND((Reference!G$16*List!$H2171)+Reference!G$17,0)</f>
        <v>2817</v>
      </c>
      <c r="O2171" s="35">
        <f>ROUND((Reference!H$16*List!$H2171)+Reference!H$17,0)</f>
        <v>2925</v>
      </c>
      <c r="P2171" s="35">
        <f>ROUND((Reference!I$16*List!$H2171)+Reference!I$17,0)</f>
        <v>3040</v>
      </c>
      <c r="Q2171" s="35">
        <f>ROUND((Reference!J$16*List!$H2171)+Reference!J$17,0)</f>
        <v>3520</v>
      </c>
      <c r="R2171" s="35">
        <f>ROUND((Reference!K$16*List!$H2171)+Reference!K$17,0)</f>
        <v>3631</v>
      </c>
      <c r="S2171" s="35">
        <f>ROUND((Reference!L$16*List!$H2171)+Reference!L$17,0)</f>
        <v>3918</v>
      </c>
      <c r="T2171" s="35">
        <f>ROUND((Reference!M$16*List!$H2171)+Reference!M$17,0)</f>
        <v>4680</v>
      </c>
      <c r="U2171" s="35">
        <f>ROUND((Reference!N$16*List!$H2171)+Reference!N$17,0)</f>
        <v>18882</v>
      </c>
      <c r="V2171" s="36">
        <f>ROUND((Reference!O$16*List!$H2171)+Reference!O$17,0)</f>
        <v>702</v>
      </c>
      <c r="W2171" s="36">
        <f>ROUND((Reference!P$16*List!$H2171)+Reference!P$17,0)</f>
        <v>989</v>
      </c>
      <c r="X2171" s="36">
        <f>ROUND((Reference!Q$16*List!$H2171)+Reference!Q$17,0)</f>
        <v>495</v>
      </c>
      <c r="Y2171" s="37"/>
      <c r="Z2171" s="4" t="str">
        <f t="shared" si="67"/>
        <v>UNION, Ohio</v>
      </c>
      <c r="AA2171" s="50" t="s">
        <v>757</v>
      </c>
      <c r="AB2171" s="38" t="s">
        <v>54</v>
      </c>
      <c r="AC2171" s="43" t="s">
        <v>5965</v>
      </c>
      <c r="AD2171" s="45"/>
      <c r="AE2171">
        <f t="shared" si="68"/>
        <v>0.94750000000000001</v>
      </c>
    </row>
    <row r="2172" spans="1:31" x14ac:dyDescent="0.35">
      <c r="A2172" s="28" t="s">
        <v>6155</v>
      </c>
      <c r="B2172" s="48" t="s">
        <v>6156</v>
      </c>
      <c r="C2172" s="49">
        <v>99936</v>
      </c>
      <c r="D2172" s="30" t="s">
        <v>199</v>
      </c>
      <c r="E2172" s="50" t="s">
        <v>6157</v>
      </c>
      <c r="F2172" s="55" t="s">
        <v>5965</v>
      </c>
      <c r="G2172" s="33" t="s">
        <v>64</v>
      </c>
      <c r="H2172" s="52">
        <v>0.80780000000000007</v>
      </c>
      <c r="I2172" s="35">
        <f>ROUND((Reference!B$16*List!$H2172)+Reference!B$17,0)</f>
        <v>962</v>
      </c>
      <c r="J2172" s="35">
        <f>ROUND((Reference!C$16*List!$H2172)+Reference!C$17,0)</f>
        <v>1434</v>
      </c>
      <c r="K2172" s="35">
        <f>ROUND((Reference!D$16*List!$H2172)+Reference!D$17,0)</f>
        <v>1718</v>
      </c>
      <c r="L2172" s="35">
        <f>ROUND((Reference!E$16*List!$H2172)+Reference!E$17,0)</f>
        <v>2124</v>
      </c>
      <c r="M2172" s="35">
        <f>ROUND((Reference!F$16*List!$H2172)+Reference!F$17,0)</f>
        <v>2213</v>
      </c>
      <c r="N2172" s="35">
        <f>ROUND((Reference!G$16*List!$H2172)+Reference!G$17,0)</f>
        <v>2505</v>
      </c>
      <c r="O2172" s="35">
        <f>ROUND((Reference!H$16*List!$H2172)+Reference!H$17,0)</f>
        <v>2601</v>
      </c>
      <c r="P2172" s="35">
        <f>ROUND((Reference!I$16*List!$H2172)+Reference!I$17,0)</f>
        <v>2703</v>
      </c>
      <c r="Q2172" s="35">
        <f>ROUND((Reference!J$16*List!$H2172)+Reference!J$17,0)</f>
        <v>3130</v>
      </c>
      <c r="R2172" s="35">
        <f>ROUND((Reference!K$16*List!$H2172)+Reference!K$17,0)</f>
        <v>3229</v>
      </c>
      <c r="S2172" s="35">
        <f>ROUND((Reference!L$16*List!$H2172)+Reference!L$17,0)</f>
        <v>3484</v>
      </c>
      <c r="T2172" s="35">
        <f>ROUND((Reference!M$16*List!$H2172)+Reference!M$17,0)</f>
        <v>4162</v>
      </c>
      <c r="U2172" s="35">
        <f>ROUND((Reference!N$16*List!$H2172)+Reference!N$17,0)</f>
        <v>16791</v>
      </c>
      <c r="V2172" s="36">
        <f>ROUND((Reference!O$16*List!$H2172)+Reference!O$17,0)</f>
        <v>624</v>
      </c>
      <c r="W2172" s="36">
        <f>ROUND((Reference!P$16*List!$H2172)+Reference!P$17,0)</f>
        <v>880</v>
      </c>
      <c r="X2172" s="36">
        <f>ROUND((Reference!Q$16*List!$H2172)+Reference!Q$17,0)</f>
        <v>440</v>
      </c>
      <c r="Y2172" s="37"/>
      <c r="Z2172" s="4" t="str">
        <f t="shared" si="67"/>
        <v>VAN WERT, Ohio</v>
      </c>
      <c r="AA2172" s="50" t="s">
        <v>6157</v>
      </c>
      <c r="AB2172" s="38" t="s">
        <v>54</v>
      </c>
      <c r="AC2172" s="43" t="s">
        <v>5965</v>
      </c>
      <c r="AD2172" s="45"/>
      <c r="AE2172">
        <f t="shared" si="68"/>
        <v>0.80780000000000007</v>
      </c>
    </row>
    <row r="2173" spans="1:31" x14ac:dyDescent="0.35">
      <c r="A2173" s="28" t="s">
        <v>6158</v>
      </c>
      <c r="B2173" s="48" t="s">
        <v>6159</v>
      </c>
      <c r="C2173" s="49">
        <v>99936</v>
      </c>
      <c r="D2173" s="30" t="s">
        <v>199</v>
      </c>
      <c r="E2173" s="50" t="s">
        <v>6160</v>
      </c>
      <c r="F2173" s="55" t="s">
        <v>5965</v>
      </c>
      <c r="G2173" s="33" t="s">
        <v>64</v>
      </c>
      <c r="H2173" s="52">
        <v>0.80780000000000007</v>
      </c>
      <c r="I2173" s="35">
        <f>ROUND((Reference!B$16*List!$H2173)+Reference!B$17,0)</f>
        <v>962</v>
      </c>
      <c r="J2173" s="35">
        <f>ROUND((Reference!C$16*List!$H2173)+Reference!C$17,0)</f>
        <v>1434</v>
      </c>
      <c r="K2173" s="35">
        <f>ROUND((Reference!D$16*List!$H2173)+Reference!D$17,0)</f>
        <v>1718</v>
      </c>
      <c r="L2173" s="35">
        <f>ROUND((Reference!E$16*List!$H2173)+Reference!E$17,0)</f>
        <v>2124</v>
      </c>
      <c r="M2173" s="35">
        <f>ROUND((Reference!F$16*List!$H2173)+Reference!F$17,0)</f>
        <v>2213</v>
      </c>
      <c r="N2173" s="35">
        <f>ROUND((Reference!G$16*List!$H2173)+Reference!G$17,0)</f>
        <v>2505</v>
      </c>
      <c r="O2173" s="35">
        <f>ROUND((Reference!H$16*List!$H2173)+Reference!H$17,0)</f>
        <v>2601</v>
      </c>
      <c r="P2173" s="35">
        <f>ROUND((Reference!I$16*List!$H2173)+Reference!I$17,0)</f>
        <v>2703</v>
      </c>
      <c r="Q2173" s="35">
        <f>ROUND((Reference!J$16*List!$H2173)+Reference!J$17,0)</f>
        <v>3130</v>
      </c>
      <c r="R2173" s="35">
        <f>ROUND((Reference!K$16*List!$H2173)+Reference!K$17,0)</f>
        <v>3229</v>
      </c>
      <c r="S2173" s="35">
        <f>ROUND((Reference!L$16*List!$H2173)+Reference!L$17,0)</f>
        <v>3484</v>
      </c>
      <c r="T2173" s="35">
        <f>ROUND((Reference!M$16*List!$H2173)+Reference!M$17,0)</f>
        <v>4162</v>
      </c>
      <c r="U2173" s="35">
        <f>ROUND((Reference!N$16*List!$H2173)+Reference!N$17,0)</f>
        <v>16791</v>
      </c>
      <c r="V2173" s="36">
        <f>ROUND((Reference!O$16*List!$H2173)+Reference!O$17,0)</f>
        <v>624</v>
      </c>
      <c r="W2173" s="36">
        <f>ROUND((Reference!P$16*List!$H2173)+Reference!P$17,0)</f>
        <v>880</v>
      </c>
      <c r="X2173" s="36">
        <f>ROUND((Reference!Q$16*List!$H2173)+Reference!Q$17,0)</f>
        <v>440</v>
      </c>
      <c r="Y2173" s="37"/>
      <c r="Z2173" s="4" t="str">
        <f t="shared" si="67"/>
        <v>VINTON, Ohio</v>
      </c>
      <c r="AA2173" s="50" t="s">
        <v>6160</v>
      </c>
      <c r="AB2173" s="38" t="s">
        <v>54</v>
      </c>
      <c r="AC2173" s="43" t="s">
        <v>5965</v>
      </c>
      <c r="AD2173" s="45"/>
      <c r="AE2173">
        <f t="shared" si="68"/>
        <v>0.80780000000000007</v>
      </c>
    </row>
    <row r="2174" spans="1:31" x14ac:dyDescent="0.35">
      <c r="A2174" s="28" t="s">
        <v>6161</v>
      </c>
      <c r="B2174" s="48" t="s">
        <v>6162</v>
      </c>
      <c r="C2174" s="49">
        <v>17140</v>
      </c>
      <c r="D2174" s="30" t="s">
        <v>555</v>
      </c>
      <c r="E2174" s="50" t="s">
        <v>2039</v>
      </c>
      <c r="F2174" s="54" t="s">
        <v>5965</v>
      </c>
      <c r="G2174" s="33" t="s">
        <v>53</v>
      </c>
      <c r="H2174" s="52">
        <v>0.92610000000000003</v>
      </c>
      <c r="I2174" s="35">
        <f>ROUND((Reference!B$16*List!$H2174)+Reference!B$17,0)</f>
        <v>1063</v>
      </c>
      <c r="J2174" s="35">
        <f>ROUND((Reference!C$16*List!$H2174)+Reference!C$17,0)</f>
        <v>1585</v>
      </c>
      <c r="K2174" s="35">
        <f>ROUND((Reference!D$16*List!$H2174)+Reference!D$17,0)</f>
        <v>1900</v>
      </c>
      <c r="L2174" s="35">
        <f>ROUND((Reference!E$16*List!$H2174)+Reference!E$17,0)</f>
        <v>2348</v>
      </c>
      <c r="M2174" s="35">
        <f>ROUND((Reference!F$16*List!$H2174)+Reference!F$17,0)</f>
        <v>2446</v>
      </c>
      <c r="N2174" s="35">
        <f>ROUND((Reference!G$16*List!$H2174)+Reference!G$17,0)</f>
        <v>2769</v>
      </c>
      <c r="O2174" s="35">
        <f>ROUND((Reference!H$16*List!$H2174)+Reference!H$17,0)</f>
        <v>2875</v>
      </c>
      <c r="P2174" s="35">
        <f>ROUND((Reference!I$16*List!$H2174)+Reference!I$17,0)</f>
        <v>2988</v>
      </c>
      <c r="Q2174" s="35">
        <f>ROUND((Reference!J$16*List!$H2174)+Reference!J$17,0)</f>
        <v>3460</v>
      </c>
      <c r="R2174" s="35">
        <f>ROUND((Reference!K$16*List!$H2174)+Reference!K$17,0)</f>
        <v>3570</v>
      </c>
      <c r="S2174" s="35">
        <f>ROUND((Reference!L$16*List!$H2174)+Reference!L$17,0)</f>
        <v>3852</v>
      </c>
      <c r="T2174" s="35">
        <f>ROUND((Reference!M$16*List!$H2174)+Reference!M$17,0)</f>
        <v>4600</v>
      </c>
      <c r="U2174" s="35">
        <f>ROUND((Reference!N$16*List!$H2174)+Reference!N$17,0)</f>
        <v>18561</v>
      </c>
      <c r="V2174" s="36">
        <f>ROUND((Reference!O$16*List!$H2174)+Reference!O$17,0)</f>
        <v>690</v>
      </c>
      <c r="W2174" s="36">
        <f>ROUND((Reference!P$16*List!$H2174)+Reference!P$17,0)</f>
        <v>972</v>
      </c>
      <c r="X2174" s="36">
        <f>ROUND((Reference!Q$16*List!$H2174)+Reference!Q$17,0)</f>
        <v>486</v>
      </c>
      <c r="Y2174" s="37"/>
      <c r="Z2174" s="4" t="str">
        <f t="shared" si="67"/>
        <v>WARREN, Ohio</v>
      </c>
      <c r="AA2174" s="50" t="s">
        <v>2039</v>
      </c>
      <c r="AB2174" s="38" t="s">
        <v>54</v>
      </c>
      <c r="AC2174" s="43" t="s">
        <v>5965</v>
      </c>
      <c r="AD2174" s="45"/>
      <c r="AE2174">
        <f t="shared" si="68"/>
        <v>0.92610000000000003</v>
      </c>
    </row>
    <row r="2175" spans="1:31" x14ac:dyDescent="0.35">
      <c r="A2175" s="28" t="s">
        <v>6163</v>
      </c>
      <c r="B2175" s="48" t="s">
        <v>6164</v>
      </c>
      <c r="C2175" s="49">
        <v>99936</v>
      </c>
      <c r="D2175" s="30" t="s">
        <v>199</v>
      </c>
      <c r="E2175" s="50" t="s">
        <v>259</v>
      </c>
      <c r="F2175" s="55" t="s">
        <v>5965</v>
      </c>
      <c r="G2175" s="33" t="s">
        <v>64</v>
      </c>
      <c r="H2175" s="52">
        <v>0.80780000000000007</v>
      </c>
      <c r="I2175" s="35">
        <f>ROUND((Reference!B$16*List!$H2175)+Reference!B$17,0)</f>
        <v>962</v>
      </c>
      <c r="J2175" s="35">
        <f>ROUND((Reference!C$16*List!$H2175)+Reference!C$17,0)</f>
        <v>1434</v>
      </c>
      <c r="K2175" s="35">
        <f>ROUND((Reference!D$16*List!$H2175)+Reference!D$17,0)</f>
        <v>1718</v>
      </c>
      <c r="L2175" s="35">
        <f>ROUND((Reference!E$16*List!$H2175)+Reference!E$17,0)</f>
        <v>2124</v>
      </c>
      <c r="M2175" s="35">
        <f>ROUND((Reference!F$16*List!$H2175)+Reference!F$17,0)</f>
        <v>2213</v>
      </c>
      <c r="N2175" s="35">
        <f>ROUND((Reference!G$16*List!$H2175)+Reference!G$17,0)</f>
        <v>2505</v>
      </c>
      <c r="O2175" s="35">
        <f>ROUND((Reference!H$16*List!$H2175)+Reference!H$17,0)</f>
        <v>2601</v>
      </c>
      <c r="P2175" s="35">
        <f>ROUND((Reference!I$16*List!$H2175)+Reference!I$17,0)</f>
        <v>2703</v>
      </c>
      <c r="Q2175" s="35">
        <f>ROUND((Reference!J$16*List!$H2175)+Reference!J$17,0)</f>
        <v>3130</v>
      </c>
      <c r="R2175" s="35">
        <f>ROUND((Reference!K$16*List!$H2175)+Reference!K$17,0)</f>
        <v>3229</v>
      </c>
      <c r="S2175" s="35">
        <f>ROUND((Reference!L$16*List!$H2175)+Reference!L$17,0)</f>
        <v>3484</v>
      </c>
      <c r="T2175" s="35">
        <f>ROUND((Reference!M$16*List!$H2175)+Reference!M$17,0)</f>
        <v>4162</v>
      </c>
      <c r="U2175" s="35">
        <f>ROUND((Reference!N$16*List!$H2175)+Reference!N$17,0)</f>
        <v>16791</v>
      </c>
      <c r="V2175" s="36">
        <f>ROUND((Reference!O$16*List!$H2175)+Reference!O$17,0)</f>
        <v>624</v>
      </c>
      <c r="W2175" s="36">
        <f>ROUND((Reference!P$16*List!$H2175)+Reference!P$17,0)</f>
        <v>880</v>
      </c>
      <c r="X2175" s="36">
        <f>ROUND((Reference!Q$16*List!$H2175)+Reference!Q$17,0)</f>
        <v>440</v>
      </c>
      <c r="Y2175" s="37"/>
      <c r="Z2175" s="4" t="str">
        <f t="shared" si="67"/>
        <v>WASHINGTON, Ohio</v>
      </c>
      <c r="AA2175" s="50" t="s">
        <v>259</v>
      </c>
      <c r="AB2175" s="38" t="s">
        <v>54</v>
      </c>
      <c r="AC2175" s="43" t="s">
        <v>5965</v>
      </c>
      <c r="AD2175" s="45"/>
      <c r="AE2175">
        <f t="shared" si="68"/>
        <v>0.80780000000000007</v>
      </c>
    </row>
    <row r="2176" spans="1:31" x14ac:dyDescent="0.35">
      <c r="A2176" s="28" t="s">
        <v>6165</v>
      </c>
      <c r="B2176" s="48" t="s">
        <v>6166</v>
      </c>
      <c r="C2176" s="49">
        <v>99936</v>
      </c>
      <c r="D2176" s="30" t="s">
        <v>199</v>
      </c>
      <c r="E2176" s="50" t="s">
        <v>2044</v>
      </c>
      <c r="F2176" s="55" t="s">
        <v>5965</v>
      </c>
      <c r="G2176" s="33" t="s">
        <v>64</v>
      </c>
      <c r="H2176" s="34">
        <v>0.80780000000000007</v>
      </c>
      <c r="I2176" s="35">
        <f>ROUND((Reference!B$16*List!$H2176)+Reference!B$17,0)</f>
        <v>962</v>
      </c>
      <c r="J2176" s="35">
        <f>ROUND((Reference!C$16*List!$H2176)+Reference!C$17,0)</f>
        <v>1434</v>
      </c>
      <c r="K2176" s="35">
        <f>ROUND((Reference!D$16*List!$H2176)+Reference!D$17,0)</f>
        <v>1718</v>
      </c>
      <c r="L2176" s="35">
        <f>ROUND((Reference!E$16*List!$H2176)+Reference!E$17,0)</f>
        <v>2124</v>
      </c>
      <c r="M2176" s="35">
        <f>ROUND((Reference!F$16*List!$H2176)+Reference!F$17,0)</f>
        <v>2213</v>
      </c>
      <c r="N2176" s="35">
        <f>ROUND((Reference!G$16*List!$H2176)+Reference!G$17,0)</f>
        <v>2505</v>
      </c>
      <c r="O2176" s="35">
        <f>ROUND((Reference!H$16*List!$H2176)+Reference!H$17,0)</f>
        <v>2601</v>
      </c>
      <c r="P2176" s="35">
        <f>ROUND((Reference!I$16*List!$H2176)+Reference!I$17,0)</f>
        <v>2703</v>
      </c>
      <c r="Q2176" s="35">
        <f>ROUND((Reference!J$16*List!$H2176)+Reference!J$17,0)</f>
        <v>3130</v>
      </c>
      <c r="R2176" s="35">
        <f>ROUND((Reference!K$16*List!$H2176)+Reference!K$17,0)</f>
        <v>3229</v>
      </c>
      <c r="S2176" s="35">
        <f>ROUND((Reference!L$16*List!$H2176)+Reference!L$17,0)</f>
        <v>3484</v>
      </c>
      <c r="T2176" s="35">
        <f>ROUND((Reference!M$16*List!$H2176)+Reference!M$17,0)</f>
        <v>4162</v>
      </c>
      <c r="U2176" s="35">
        <f>ROUND((Reference!N$16*List!$H2176)+Reference!N$17,0)</f>
        <v>16791</v>
      </c>
      <c r="V2176" s="36">
        <f>ROUND((Reference!O$16*List!$H2176)+Reference!O$17,0)</f>
        <v>624</v>
      </c>
      <c r="W2176" s="36">
        <f>ROUND((Reference!P$16*List!$H2176)+Reference!P$17,0)</f>
        <v>880</v>
      </c>
      <c r="X2176" s="36">
        <f>ROUND((Reference!Q$16*List!$H2176)+Reference!Q$17,0)</f>
        <v>440</v>
      </c>
      <c r="Y2176" s="37"/>
      <c r="Z2176" s="4" t="str">
        <f t="shared" si="67"/>
        <v>WAYNE, Ohio</v>
      </c>
      <c r="AA2176" s="38" t="s">
        <v>2044</v>
      </c>
      <c r="AB2176" s="38" t="s">
        <v>54</v>
      </c>
      <c r="AC2176" s="32" t="s">
        <v>5965</v>
      </c>
      <c r="AD2176" s="39"/>
      <c r="AE2176">
        <f t="shared" si="68"/>
        <v>0.80780000000000007</v>
      </c>
    </row>
    <row r="2177" spans="1:31" x14ac:dyDescent="0.35">
      <c r="A2177" s="28" t="s">
        <v>6167</v>
      </c>
      <c r="B2177" s="48" t="s">
        <v>6168</v>
      </c>
      <c r="C2177" s="49">
        <v>99936</v>
      </c>
      <c r="D2177" s="30" t="s">
        <v>199</v>
      </c>
      <c r="E2177" s="50" t="s">
        <v>5960</v>
      </c>
      <c r="F2177" s="55" t="s">
        <v>5965</v>
      </c>
      <c r="G2177" s="33" t="s">
        <v>64</v>
      </c>
      <c r="H2177" s="52">
        <v>0.80780000000000007</v>
      </c>
      <c r="I2177" s="35">
        <f>ROUND((Reference!B$16*List!$H2177)+Reference!B$17,0)</f>
        <v>962</v>
      </c>
      <c r="J2177" s="35">
        <f>ROUND((Reference!C$16*List!$H2177)+Reference!C$17,0)</f>
        <v>1434</v>
      </c>
      <c r="K2177" s="35">
        <f>ROUND((Reference!D$16*List!$H2177)+Reference!D$17,0)</f>
        <v>1718</v>
      </c>
      <c r="L2177" s="35">
        <f>ROUND((Reference!E$16*List!$H2177)+Reference!E$17,0)</f>
        <v>2124</v>
      </c>
      <c r="M2177" s="35">
        <f>ROUND((Reference!F$16*List!$H2177)+Reference!F$17,0)</f>
        <v>2213</v>
      </c>
      <c r="N2177" s="35">
        <f>ROUND((Reference!G$16*List!$H2177)+Reference!G$17,0)</f>
        <v>2505</v>
      </c>
      <c r="O2177" s="35">
        <f>ROUND((Reference!H$16*List!$H2177)+Reference!H$17,0)</f>
        <v>2601</v>
      </c>
      <c r="P2177" s="35">
        <f>ROUND((Reference!I$16*List!$H2177)+Reference!I$17,0)</f>
        <v>2703</v>
      </c>
      <c r="Q2177" s="35">
        <f>ROUND((Reference!J$16*List!$H2177)+Reference!J$17,0)</f>
        <v>3130</v>
      </c>
      <c r="R2177" s="35">
        <f>ROUND((Reference!K$16*List!$H2177)+Reference!K$17,0)</f>
        <v>3229</v>
      </c>
      <c r="S2177" s="35">
        <f>ROUND((Reference!L$16*List!$H2177)+Reference!L$17,0)</f>
        <v>3484</v>
      </c>
      <c r="T2177" s="35">
        <f>ROUND((Reference!M$16*List!$H2177)+Reference!M$17,0)</f>
        <v>4162</v>
      </c>
      <c r="U2177" s="35">
        <f>ROUND((Reference!N$16*List!$H2177)+Reference!N$17,0)</f>
        <v>16791</v>
      </c>
      <c r="V2177" s="36">
        <f>ROUND((Reference!O$16*List!$H2177)+Reference!O$17,0)</f>
        <v>624</v>
      </c>
      <c r="W2177" s="36">
        <f>ROUND((Reference!P$16*List!$H2177)+Reference!P$17,0)</f>
        <v>880</v>
      </c>
      <c r="X2177" s="36">
        <f>ROUND((Reference!Q$16*List!$H2177)+Reference!Q$17,0)</f>
        <v>440</v>
      </c>
      <c r="Y2177" s="37"/>
      <c r="Z2177" s="4" t="str">
        <f t="shared" si="67"/>
        <v>WILLIAMS, Ohio</v>
      </c>
      <c r="AA2177" s="50" t="s">
        <v>5960</v>
      </c>
      <c r="AB2177" s="38" t="s">
        <v>54</v>
      </c>
      <c r="AC2177" s="43" t="s">
        <v>5965</v>
      </c>
      <c r="AD2177" s="45"/>
      <c r="AE2177">
        <f t="shared" si="68"/>
        <v>0.80780000000000007</v>
      </c>
    </row>
    <row r="2178" spans="1:31" x14ac:dyDescent="0.35">
      <c r="A2178" s="28" t="s">
        <v>6169</v>
      </c>
      <c r="B2178" s="48" t="s">
        <v>6170</v>
      </c>
      <c r="C2178" s="49">
        <v>45780</v>
      </c>
      <c r="D2178" s="30" t="s">
        <v>1682</v>
      </c>
      <c r="E2178" s="50" t="s">
        <v>6171</v>
      </c>
      <c r="F2178" s="54" t="s">
        <v>5965</v>
      </c>
      <c r="G2178" s="33" t="s">
        <v>53</v>
      </c>
      <c r="H2178" s="52">
        <v>0.85410000000000008</v>
      </c>
      <c r="I2178" s="35">
        <f>ROUND((Reference!B$16*List!$H2178)+Reference!B$17,0)</f>
        <v>1001</v>
      </c>
      <c r="J2178" s="35">
        <f>ROUND((Reference!C$16*List!$H2178)+Reference!C$17,0)</f>
        <v>1493</v>
      </c>
      <c r="K2178" s="35">
        <f>ROUND((Reference!D$16*List!$H2178)+Reference!D$17,0)</f>
        <v>1789</v>
      </c>
      <c r="L2178" s="35">
        <f>ROUND((Reference!E$16*List!$H2178)+Reference!E$17,0)</f>
        <v>2212</v>
      </c>
      <c r="M2178" s="35">
        <f>ROUND((Reference!F$16*List!$H2178)+Reference!F$17,0)</f>
        <v>2304</v>
      </c>
      <c r="N2178" s="35">
        <f>ROUND((Reference!G$16*List!$H2178)+Reference!G$17,0)</f>
        <v>2609</v>
      </c>
      <c r="O2178" s="35">
        <f>ROUND((Reference!H$16*List!$H2178)+Reference!H$17,0)</f>
        <v>2708</v>
      </c>
      <c r="P2178" s="35">
        <f>ROUND((Reference!I$16*List!$H2178)+Reference!I$17,0)</f>
        <v>2815</v>
      </c>
      <c r="Q2178" s="35">
        <f>ROUND((Reference!J$16*List!$H2178)+Reference!J$17,0)</f>
        <v>3259</v>
      </c>
      <c r="R2178" s="35">
        <f>ROUND((Reference!K$16*List!$H2178)+Reference!K$17,0)</f>
        <v>3363</v>
      </c>
      <c r="S2178" s="35">
        <f>ROUND((Reference!L$16*List!$H2178)+Reference!L$17,0)</f>
        <v>3628</v>
      </c>
      <c r="T2178" s="35">
        <f>ROUND((Reference!M$16*List!$H2178)+Reference!M$17,0)</f>
        <v>4333</v>
      </c>
      <c r="U2178" s="35">
        <f>ROUND((Reference!N$16*List!$H2178)+Reference!N$17,0)</f>
        <v>17484</v>
      </c>
      <c r="V2178" s="36">
        <f>ROUND((Reference!O$16*List!$H2178)+Reference!O$17,0)</f>
        <v>650</v>
      </c>
      <c r="W2178" s="36">
        <f>ROUND((Reference!P$16*List!$H2178)+Reference!P$17,0)</f>
        <v>916</v>
      </c>
      <c r="X2178" s="36">
        <f>ROUND((Reference!Q$16*List!$H2178)+Reference!Q$17,0)</f>
        <v>458</v>
      </c>
      <c r="Y2178" s="37"/>
      <c r="Z2178" s="4" t="str">
        <f t="shared" si="67"/>
        <v>WOOD, Ohio</v>
      </c>
      <c r="AA2178" s="50" t="s">
        <v>6171</v>
      </c>
      <c r="AB2178" s="38" t="s">
        <v>54</v>
      </c>
      <c r="AC2178" s="43" t="s">
        <v>5965</v>
      </c>
      <c r="AD2178" s="45"/>
      <c r="AE2178">
        <f t="shared" si="68"/>
        <v>0.85410000000000008</v>
      </c>
    </row>
    <row r="2179" spans="1:31" x14ac:dyDescent="0.35">
      <c r="A2179" s="28" t="s">
        <v>6172</v>
      </c>
      <c r="B2179" s="48" t="s">
        <v>6173</v>
      </c>
      <c r="C2179" s="49">
        <v>99936</v>
      </c>
      <c r="D2179" s="30" t="s">
        <v>199</v>
      </c>
      <c r="E2179" s="50" t="s">
        <v>6174</v>
      </c>
      <c r="F2179" s="55" t="s">
        <v>5965</v>
      </c>
      <c r="G2179" s="33" t="s">
        <v>64</v>
      </c>
      <c r="H2179" s="52">
        <v>0.80780000000000007</v>
      </c>
      <c r="I2179" s="35">
        <f>ROUND((Reference!B$16*List!$H2179)+Reference!B$17,0)</f>
        <v>962</v>
      </c>
      <c r="J2179" s="35">
        <f>ROUND((Reference!C$16*List!$H2179)+Reference!C$17,0)</f>
        <v>1434</v>
      </c>
      <c r="K2179" s="35">
        <f>ROUND((Reference!D$16*List!$H2179)+Reference!D$17,0)</f>
        <v>1718</v>
      </c>
      <c r="L2179" s="35">
        <f>ROUND((Reference!E$16*List!$H2179)+Reference!E$17,0)</f>
        <v>2124</v>
      </c>
      <c r="M2179" s="35">
        <f>ROUND((Reference!F$16*List!$H2179)+Reference!F$17,0)</f>
        <v>2213</v>
      </c>
      <c r="N2179" s="35">
        <f>ROUND((Reference!G$16*List!$H2179)+Reference!G$17,0)</f>
        <v>2505</v>
      </c>
      <c r="O2179" s="35">
        <f>ROUND((Reference!H$16*List!$H2179)+Reference!H$17,0)</f>
        <v>2601</v>
      </c>
      <c r="P2179" s="35">
        <f>ROUND((Reference!I$16*List!$H2179)+Reference!I$17,0)</f>
        <v>2703</v>
      </c>
      <c r="Q2179" s="35">
        <f>ROUND((Reference!J$16*List!$H2179)+Reference!J$17,0)</f>
        <v>3130</v>
      </c>
      <c r="R2179" s="35">
        <f>ROUND((Reference!K$16*List!$H2179)+Reference!K$17,0)</f>
        <v>3229</v>
      </c>
      <c r="S2179" s="35">
        <f>ROUND((Reference!L$16*List!$H2179)+Reference!L$17,0)</f>
        <v>3484</v>
      </c>
      <c r="T2179" s="35">
        <f>ROUND((Reference!M$16*List!$H2179)+Reference!M$17,0)</f>
        <v>4162</v>
      </c>
      <c r="U2179" s="35">
        <f>ROUND((Reference!N$16*List!$H2179)+Reference!N$17,0)</f>
        <v>16791</v>
      </c>
      <c r="V2179" s="36">
        <f>ROUND((Reference!O$16*List!$H2179)+Reference!O$17,0)</f>
        <v>624</v>
      </c>
      <c r="W2179" s="36">
        <f>ROUND((Reference!P$16*List!$H2179)+Reference!P$17,0)</f>
        <v>880</v>
      </c>
      <c r="X2179" s="36">
        <f>ROUND((Reference!Q$16*List!$H2179)+Reference!Q$17,0)</f>
        <v>440</v>
      </c>
      <c r="Y2179" s="37"/>
      <c r="Z2179" s="4" t="str">
        <f t="shared" si="67"/>
        <v>WYANDOT, Ohio</v>
      </c>
      <c r="AA2179" s="50" t="s">
        <v>6174</v>
      </c>
      <c r="AB2179" s="38" t="s">
        <v>54</v>
      </c>
      <c r="AC2179" s="43" t="s">
        <v>5965</v>
      </c>
      <c r="AD2179" s="45"/>
      <c r="AE2179">
        <f t="shared" si="68"/>
        <v>0.80780000000000007</v>
      </c>
    </row>
    <row r="2180" spans="1:31" x14ac:dyDescent="0.35">
      <c r="A2180" s="28" t="s">
        <v>6175</v>
      </c>
      <c r="B2180" s="48" t="s">
        <v>6176</v>
      </c>
      <c r="C2180" s="49">
        <v>99936</v>
      </c>
      <c r="D2180" s="30" t="s">
        <v>199</v>
      </c>
      <c r="E2180" s="50" t="s">
        <v>334</v>
      </c>
      <c r="F2180" s="55" t="s">
        <v>5965</v>
      </c>
      <c r="G2180" s="33" t="s">
        <v>64</v>
      </c>
      <c r="H2180" s="52">
        <v>0.80780000000000007</v>
      </c>
      <c r="I2180" s="35">
        <f>ROUND((Reference!B$16*List!$H2180)+Reference!B$17,0)</f>
        <v>962</v>
      </c>
      <c r="J2180" s="35">
        <f>ROUND((Reference!C$16*List!$H2180)+Reference!C$17,0)</f>
        <v>1434</v>
      </c>
      <c r="K2180" s="35">
        <f>ROUND((Reference!D$16*List!$H2180)+Reference!D$17,0)</f>
        <v>1718</v>
      </c>
      <c r="L2180" s="35">
        <f>ROUND((Reference!E$16*List!$H2180)+Reference!E$17,0)</f>
        <v>2124</v>
      </c>
      <c r="M2180" s="35">
        <f>ROUND((Reference!F$16*List!$H2180)+Reference!F$17,0)</f>
        <v>2213</v>
      </c>
      <c r="N2180" s="35">
        <f>ROUND((Reference!G$16*List!$H2180)+Reference!G$17,0)</f>
        <v>2505</v>
      </c>
      <c r="O2180" s="35">
        <f>ROUND((Reference!H$16*List!$H2180)+Reference!H$17,0)</f>
        <v>2601</v>
      </c>
      <c r="P2180" s="35">
        <f>ROUND((Reference!I$16*List!$H2180)+Reference!I$17,0)</f>
        <v>2703</v>
      </c>
      <c r="Q2180" s="35">
        <f>ROUND((Reference!J$16*List!$H2180)+Reference!J$17,0)</f>
        <v>3130</v>
      </c>
      <c r="R2180" s="35">
        <f>ROUND((Reference!K$16*List!$H2180)+Reference!K$17,0)</f>
        <v>3229</v>
      </c>
      <c r="S2180" s="35">
        <f>ROUND((Reference!L$16*List!$H2180)+Reference!L$17,0)</f>
        <v>3484</v>
      </c>
      <c r="T2180" s="35">
        <f>ROUND((Reference!M$16*List!$H2180)+Reference!M$17,0)</f>
        <v>4162</v>
      </c>
      <c r="U2180" s="35">
        <f>ROUND((Reference!N$16*List!$H2180)+Reference!N$17,0)</f>
        <v>16791</v>
      </c>
      <c r="V2180" s="36">
        <f>ROUND((Reference!O$16*List!$H2180)+Reference!O$17,0)</f>
        <v>624</v>
      </c>
      <c r="W2180" s="36">
        <f>ROUND((Reference!P$16*List!$H2180)+Reference!P$17,0)</f>
        <v>880</v>
      </c>
      <c r="X2180" s="36">
        <f>ROUND((Reference!Q$16*List!$H2180)+Reference!Q$17,0)</f>
        <v>440</v>
      </c>
      <c r="Y2180" s="37"/>
      <c r="Z2180" s="4" t="str">
        <f t="shared" si="67"/>
        <v>STATEWIDE, Ohio</v>
      </c>
      <c r="AA2180" s="50" t="s">
        <v>334</v>
      </c>
      <c r="AB2180" s="38" t="s">
        <v>54</v>
      </c>
      <c r="AC2180" s="43" t="s">
        <v>5965</v>
      </c>
      <c r="AD2180" s="45"/>
      <c r="AE2180">
        <f t="shared" si="68"/>
        <v>0.80780000000000007</v>
      </c>
    </row>
    <row r="2181" spans="1:31" x14ac:dyDescent="0.35">
      <c r="A2181" s="28" t="s">
        <v>6177</v>
      </c>
      <c r="B2181" s="48" t="s">
        <v>6178</v>
      </c>
      <c r="C2181" s="49">
        <v>99937</v>
      </c>
      <c r="D2181" s="30" t="s">
        <v>203</v>
      </c>
      <c r="E2181" s="50" t="s">
        <v>2697</v>
      </c>
      <c r="F2181" s="55" t="s">
        <v>6179</v>
      </c>
      <c r="G2181" s="33" t="s">
        <v>64</v>
      </c>
      <c r="H2181" s="34">
        <v>0.76450000000000007</v>
      </c>
      <c r="I2181" s="35">
        <f>ROUND((Reference!B$16*List!$H2181)+Reference!B$17,0)</f>
        <v>924</v>
      </c>
      <c r="J2181" s="35">
        <f>ROUND((Reference!C$16*List!$H2181)+Reference!C$17,0)</f>
        <v>1379</v>
      </c>
      <c r="K2181" s="35">
        <f>ROUND((Reference!D$16*List!$H2181)+Reference!D$17,0)</f>
        <v>1652</v>
      </c>
      <c r="L2181" s="35">
        <f>ROUND((Reference!E$16*List!$H2181)+Reference!E$17,0)</f>
        <v>2042</v>
      </c>
      <c r="M2181" s="35">
        <f>ROUND((Reference!F$16*List!$H2181)+Reference!F$17,0)</f>
        <v>2128</v>
      </c>
      <c r="N2181" s="35">
        <f>ROUND((Reference!G$16*List!$H2181)+Reference!G$17,0)</f>
        <v>2409</v>
      </c>
      <c r="O2181" s="35">
        <f>ROUND((Reference!H$16*List!$H2181)+Reference!H$17,0)</f>
        <v>2501</v>
      </c>
      <c r="P2181" s="35">
        <f>ROUND((Reference!I$16*List!$H2181)+Reference!I$17,0)</f>
        <v>2599</v>
      </c>
      <c r="Q2181" s="35">
        <f>ROUND((Reference!J$16*List!$H2181)+Reference!J$17,0)</f>
        <v>3009</v>
      </c>
      <c r="R2181" s="35">
        <f>ROUND((Reference!K$16*List!$H2181)+Reference!K$17,0)</f>
        <v>3105</v>
      </c>
      <c r="S2181" s="35">
        <f>ROUND((Reference!L$16*List!$H2181)+Reference!L$17,0)</f>
        <v>3350</v>
      </c>
      <c r="T2181" s="35">
        <f>ROUND((Reference!M$16*List!$H2181)+Reference!M$17,0)</f>
        <v>4001</v>
      </c>
      <c r="U2181" s="35">
        <f>ROUND((Reference!N$16*List!$H2181)+Reference!N$17,0)</f>
        <v>16143</v>
      </c>
      <c r="V2181" s="36">
        <f>ROUND((Reference!O$16*List!$H2181)+Reference!O$17,0)</f>
        <v>600</v>
      </c>
      <c r="W2181" s="36">
        <f>ROUND((Reference!P$16*List!$H2181)+Reference!P$17,0)</f>
        <v>846</v>
      </c>
      <c r="X2181" s="36">
        <f>ROUND((Reference!Q$16*List!$H2181)+Reference!Q$17,0)</f>
        <v>423</v>
      </c>
      <c r="Y2181" s="37"/>
      <c r="Z2181" s="4" t="str">
        <f t="shared" si="67"/>
        <v>ADAIR, Oklahoma</v>
      </c>
      <c r="AA2181" s="38" t="s">
        <v>2697</v>
      </c>
      <c r="AB2181" s="38" t="s">
        <v>54</v>
      </c>
      <c r="AC2181" s="32" t="s">
        <v>6179</v>
      </c>
      <c r="AD2181" s="39"/>
      <c r="AE2181">
        <f t="shared" si="68"/>
        <v>0.76450000000000007</v>
      </c>
    </row>
    <row r="2182" spans="1:31" x14ac:dyDescent="0.35">
      <c r="A2182" s="28" t="s">
        <v>6180</v>
      </c>
      <c r="B2182" s="48" t="s">
        <v>6181</v>
      </c>
      <c r="C2182" s="49">
        <v>99937</v>
      </c>
      <c r="D2182" s="30" t="s">
        <v>203</v>
      </c>
      <c r="E2182" s="50" t="s">
        <v>6182</v>
      </c>
      <c r="F2182" s="55" t="s">
        <v>6179</v>
      </c>
      <c r="G2182" s="33" t="s">
        <v>64</v>
      </c>
      <c r="H2182" s="52">
        <v>0.76450000000000007</v>
      </c>
      <c r="I2182" s="35">
        <f>ROUND((Reference!B$16*List!$H2182)+Reference!B$17,0)</f>
        <v>924</v>
      </c>
      <c r="J2182" s="35">
        <f>ROUND((Reference!C$16*List!$H2182)+Reference!C$17,0)</f>
        <v>1379</v>
      </c>
      <c r="K2182" s="35">
        <f>ROUND((Reference!D$16*List!$H2182)+Reference!D$17,0)</f>
        <v>1652</v>
      </c>
      <c r="L2182" s="35">
        <f>ROUND((Reference!E$16*List!$H2182)+Reference!E$17,0)</f>
        <v>2042</v>
      </c>
      <c r="M2182" s="35">
        <f>ROUND((Reference!F$16*List!$H2182)+Reference!F$17,0)</f>
        <v>2128</v>
      </c>
      <c r="N2182" s="35">
        <f>ROUND((Reference!G$16*List!$H2182)+Reference!G$17,0)</f>
        <v>2409</v>
      </c>
      <c r="O2182" s="35">
        <f>ROUND((Reference!H$16*List!$H2182)+Reference!H$17,0)</f>
        <v>2501</v>
      </c>
      <c r="P2182" s="35">
        <f>ROUND((Reference!I$16*List!$H2182)+Reference!I$17,0)</f>
        <v>2599</v>
      </c>
      <c r="Q2182" s="35">
        <f>ROUND((Reference!J$16*List!$H2182)+Reference!J$17,0)</f>
        <v>3009</v>
      </c>
      <c r="R2182" s="35">
        <f>ROUND((Reference!K$16*List!$H2182)+Reference!K$17,0)</f>
        <v>3105</v>
      </c>
      <c r="S2182" s="35">
        <f>ROUND((Reference!L$16*List!$H2182)+Reference!L$17,0)</f>
        <v>3350</v>
      </c>
      <c r="T2182" s="35">
        <f>ROUND((Reference!M$16*List!$H2182)+Reference!M$17,0)</f>
        <v>4001</v>
      </c>
      <c r="U2182" s="35">
        <f>ROUND((Reference!N$16*List!$H2182)+Reference!N$17,0)</f>
        <v>16143</v>
      </c>
      <c r="V2182" s="36">
        <f>ROUND((Reference!O$16*List!$H2182)+Reference!O$17,0)</f>
        <v>600</v>
      </c>
      <c r="W2182" s="36">
        <f>ROUND((Reference!P$16*List!$H2182)+Reference!P$17,0)</f>
        <v>846</v>
      </c>
      <c r="X2182" s="36">
        <f>ROUND((Reference!Q$16*List!$H2182)+Reference!Q$17,0)</f>
        <v>423</v>
      </c>
      <c r="Y2182" s="37"/>
      <c r="Z2182" s="4" t="str">
        <f t="shared" si="67"/>
        <v>ALFALFA, Oklahoma</v>
      </c>
      <c r="AA2182" s="50" t="s">
        <v>6182</v>
      </c>
      <c r="AB2182" s="38" t="s">
        <v>54</v>
      </c>
      <c r="AC2182" s="43" t="s">
        <v>6179</v>
      </c>
      <c r="AD2182" s="45"/>
      <c r="AE2182">
        <f t="shared" si="68"/>
        <v>0.76450000000000007</v>
      </c>
    </row>
    <row r="2183" spans="1:31" x14ac:dyDescent="0.35">
      <c r="A2183" s="28" t="s">
        <v>6183</v>
      </c>
      <c r="B2183" s="48" t="s">
        <v>6184</v>
      </c>
      <c r="C2183" s="49">
        <v>99937</v>
      </c>
      <c r="D2183" s="30" t="s">
        <v>203</v>
      </c>
      <c r="E2183" s="50" t="s">
        <v>6185</v>
      </c>
      <c r="F2183" s="55" t="s">
        <v>6179</v>
      </c>
      <c r="G2183" s="33" t="s">
        <v>64</v>
      </c>
      <c r="H2183" s="34">
        <v>0.76450000000000007</v>
      </c>
      <c r="I2183" s="35">
        <f>ROUND((Reference!B$16*List!$H2183)+Reference!B$17,0)</f>
        <v>924</v>
      </c>
      <c r="J2183" s="35">
        <f>ROUND((Reference!C$16*List!$H2183)+Reference!C$17,0)</f>
        <v>1379</v>
      </c>
      <c r="K2183" s="35">
        <f>ROUND((Reference!D$16*List!$H2183)+Reference!D$17,0)</f>
        <v>1652</v>
      </c>
      <c r="L2183" s="35">
        <f>ROUND((Reference!E$16*List!$H2183)+Reference!E$17,0)</f>
        <v>2042</v>
      </c>
      <c r="M2183" s="35">
        <f>ROUND((Reference!F$16*List!$H2183)+Reference!F$17,0)</f>
        <v>2128</v>
      </c>
      <c r="N2183" s="35">
        <f>ROUND((Reference!G$16*List!$H2183)+Reference!G$17,0)</f>
        <v>2409</v>
      </c>
      <c r="O2183" s="35">
        <f>ROUND((Reference!H$16*List!$H2183)+Reference!H$17,0)</f>
        <v>2501</v>
      </c>
      <c r="P2183" s="35">
        <f>ROUND((Reference!I$16*List!$H2183)+Reference!I$17,0)</f>
        <v>2599</v>
      </c>
      <c r="Q2183" s="35">
        <f>ROUND((Reference!J$16*List!$H2183)+Reference!J$17,0)</f>
        <v>3009</v>
      </c>
      <c r="R2183" s="35">
        <f>ROUND((Reference!K$16*List!$H2183)+Reference!K$17,0)</f>
        <v>3105</v>
      </c>
      <c r="S2183" s="35">
        <f>ROUND((Reference!L$16*List!$H2183)+Reference!L$17,0)</f>
        <v>3350</v>
      </c>
      <c r="T2183" s="35">
        <f>ROUND((Reference!M$16*List!$H2183)+Reference!M$17,0)</f>
        <v>4001</v>
      </c>
      <c r="U2183" s="35">
        <f>ROUND((Reference!N$16*List!$H2183)+Reference!N$17,0)</f>
        <v>16143</v>
      </c>
      <c r="V2183" s="36">
        <f>ROUND((Reference!O$16*List!$H2183)+Reference!O$17,0)</f>
        <v>600</v>
      </c>
      <c r="W2183" s="36">
        <f>ROUND((Reference!P$16*List!$H2183)+Reference!P$17,0)</f>
        <v>846</v>
      </c>
      <c r="X2183" s="36">
        <f>ROUND((Reference!Q$16*List!$H2183)+Reference!Q$17,0)</f>
        <v>423</v>
      </c>
      <c r="Y2183" s="37"/>
      <c r="Z2183" s="4" t="str">
        <f t="shared" si="67"/>
        <v>ATOKA, Oklahoma</v>
      </c>
      <c r="AA2183" s="38" t="s">
        <v>6185</v>
      </c>
      <c r="AB2183" s="38" t="s">
        <v>54</v>
      </c>
      <c r="AC2183" s="32" t="s">
        <v>6179</v>
      </c>
      <c r="AD2183" s="39"/>
      <c r="AE2183">
        <f t="shared" si="68"/>
        <v>0.76450000000000007</v>
      </c>
    </row>
    <row r="2184" spans="1:31" x14ac:dyDescent="0.35">
      <c r="A2184" s="28" t="s">
        <v>6186</v>
      </c>
      <c r="B2184" s="48" t="s">
        <v>6187</v>
      </c>
      <c r="C2184" s="49">
        <v>99937</v>
      </c>
      <c r="D2184" s="30" t="s">
        <v>203</v>
      </c>
      <c r="E2184" s="50" t="s">
        <v>6188</v>
      </c>
      <c r="F2184" s="55" t="s">
        <v>6179</v>
      </c>
      <c r="G2184" s="33" t="s">
        <v>64</v>
      </c>
      <c r="H2184" s="34">
        <v>0.76450000000000007</v>
      </c>
      <c r="I2184" s="35">
        <f>ROUND((Reference!B$16*List!$H2184)+Reference!B$17,0)</f>
        <v>924</v>
      </c>
      <c r="J2184" s="35">
        <f>ROUND((Reference!C$16*List!$H2184)+Reference!C$17,0)</f>
        <v>1379</v>
      </c>
      <c r="K2184" s="35">
        <f>ROUND((Reference!D$16*List!$H2184)+Reference!D$17,0)</f>
        <v>1652</v>
      </c>
      <c r="L2184" s="35">
        <f>ROUND((Reference!E$16*List!$H2184)+Reference!E$17,0)</f>
        <v>2042</v>
      </c>
      <c r="M2184" s="35">
        <f>ROUND((Reference!F$16*List!$H2184)+Reference!F$17,0)</f>
        <v>2128</v>
      </c>
      <c r="N2184" s="35">
        <f>ROUND((Reference!G$16*List!$H2184)+Reference!G$17,0)</f>
        <v>2409</v>
      </c>
      <c r="O2184" s="35">
        <f>ROUND((Reference!H$16*List!$H2184)+Reference!H$17,0)</f>
        <v>2501</v>
      </c>
      <c r="P2184" s="35">
        <f>ROUND((Reference!I$16*List!$H2184)+Reference!I$17,0)</f>
        <v>2599</v>
      </c>
      <c r="Q2184" s="35">
        <f>ROUND((Reference!J$16*List!$H2184)+Reference!J$17,0)</f>
        <v>3009</v>
      </c>
      <c r="R2184" s="35">
        <f>ROUND((Reference!K$16*List!$H2184)+Reference!K$17,0)</f>
        <v>3105</v>
      </c>
      <c r="S2184" s="35">
        <f>ROUND((Reference!L$16*List!$H2184)+Reference!L$17,0)</f>
        <v>3350</v>
      </c>
      <c r="T2184" s="35">
        <f>ROUND((Reference!M$16*List!$H2184)+Reference!M$17,0)</f>
        <v>4001</v>
      </c>
      <c r="U2184" s="35">
        <f>ROUND((Reference!N$16*List!$H2184)+Reference!N$17,0)</f>
        <v>16143</v>
      </c>
      <c r="V2184" s="36">
        <f>ROUND((Reference!O$16*List!$H2184)+Reference!O$17,0)</f>
        <v>600</v>
      </c>
      <c r="W2184" s="36">
        <f>ROUND((Reference!P$16*List!$H2184)+Reference!P$17,0)</f>
        <v>846</v>
      </c>
      <c r="X2184" s="36">
        <f>ROUND((Reference!Q$16*List!$H2184)+Reference!Q$17,0)</f>
        <v>423</v>
      </c>
      <c r="Y2184" s="37"/>
      <c r="Z2184" s="4" t="str">
        <f t="shared" si="67"/>
        <v>BEAVER, Oklahoma</v>
      </c>
      <c r="AA2184" s="38" t="s">
        <v>6188</v>
      </c>
      <c r="AB2184" s="38" t="s">
        <v>54</v>
      </c>
      <c r="AC2184" s="32" t="s">
        <v>6179</v>
      </c>
      <c r="AD2184" s="39"/>
      <c r="AE2184">
        <f t="shared" si="68"/>
        <v>0.76450000000000007</v>
      </c>
    </row>
    <row r="2185" spans="1:31" x14ac:dyDescent="0.35">
      <c r="A2185" s="28" t="s">
        <v>6189</v>
      </c>
      <c r="B2185" s="48" t="s">
        <v>6190</v>
      </c>
      <c r="C2185" s="51">
        <v>99937</v>
      </c>
      <c r="D2185" s="30" t="s">
        <v>203</v>
      </c>
      <c r="E2185" s="38" t="s">
        <v>6191</v>
      </c>
      <c r="F2185" s="55" t="s">
        <v>6179</v>
      </c>
      <c r="G2185" s="33" t="s">
        <v>64</v>
      </c>
      <c r="H2185" s="52">
        <v>0.76450000000000007</v>
      </c>
      <c r="I2185" s="35">
        <f>ROUND((Reference!B$16*List!$H2185)+Reference!B$17,0)</f>
        <v>924</v>
      </c>
      <c r="J2185" s="35">
        <f>ROUND((Reference!C$16*List!$H2185)+Reference!C$17,0)</f>
        <v>1379</v>
      </c>
      <c r="K2185" s="35">
        <f>ROUND((Reference!D$16*List!$H2185)+Reference!D$17,0)</f>
        <v>1652</v>
      </c>
      <c r="L2185" s="35">
        <f>ROUND((Reference!E$16*List!$H2185)+Reference!E$17,0)</f>
        <v>2042</v>
      </c>
      <c r="M2185" s="35">
        <f>ROUND((Reference!F$16*List!$H2185)+Reference!F$17,0)</f>
        <v>2128</v>
      </c>
      <c r="N2185" s="35">
        <f>ROUND((Reference!G$16*List!$H2185)+Reference!G$17,0)</f>
        <v>2409</v>
      </c>
      <c r="O2185" s="35">
        <f>ROUND((Reference!H$16*List!$H2185)+Reference!H$17,0)</f>
        <v>2501</v>
      </c>
      <c r="P2185" s="35">
        <f>ROUND((Reference!I$16*List!$H2185)+Reference!I$17,0)</f>
        <v>2599</v>
      </c>
      <c r="Q2185" s="35">
        <f>ROUND((Reference!J$16*List!$H2185)+Reference!J$17,0)</f>
        <v>3009</v>
      </c>
      <c r="R2185" s="35">
        <f>ROUND((Reference!K$16*List!$H2185)+Reference!K$17,0)</f>
        <v>3105</v>
      </c>
      <c r="S2185" s="35">
        <f>ROUND((Reference!L$16*List!$H2185)+Reference!L$17,0)</f>
        <v>3350</v>
      </c>
      <c r="T2185" s="35">
        <f>ROUND((Reference!M$16*List!$H2185)+Reference!M$17,0)</f>
        <v>4001</v>
      </c>
      <c r="U2185" s="35">
        <f>ROUND((Reference!N$16*List!$H2185)+Reference!N$17,0)</f>
        <v>16143</v>
      </c>
      <c r="V2185" s="36">
        <f>ROUND((Reference!O$16*List!$H2185)+Reference!O$17,0)</f>
        <v>600</v>
      </c>
      <c r="W2185" s="36">
        <f>ROUND((Reference!P$16*List!$H2185)+Reference!P$17,0)</f>
        <v>846</v>
      </c>
      <c r="X2185" s="36">
        <f>ROUND((Reference!Q$16*List!$H2185)+Reference!Q$17,0)</f>
        <v>423</v>
      </c>
      <c r="Y2185" s="37"/>
      <c r="Z2185" s="4" t="str">
        <f t="shared" si="67"/>
        <v>BECKHAM, Oklahoma</v>
      </c>
      <c r="AA2185" s="50" t="s">
        <v>6191</v>
      </c>
      <c r="AB2185" s="38" t="s">
        <v>54</v>
      </c>
      <c r="AC2185" s="43" t="s">
        <v>6179</v>
      </c>
      <c r="AD2185" s="45"/>
      <c r="AE2185">
        <f t="shared" si="68"/>
        <v>0.76450000000000007</v>
      </c>
    </row>
    <row r="2186" spans="1:31" x14ac:dyDescent="0.35">
      <c r="A2186" s="28" t="s">
        <v>6192</v>
      </c>
      <c r="B2186" s="48" t="s">
        <v>6193</v>
      </c>
      <c r="C2186" s="51">
        <v>99937</v>
      </c>
      <c r="D2186" s="30" t="s">
        <v>203</v>
      </c>
      <c r="E2186" s="38" t="s">
        <v>2105</v>
      </c>
      <c r="F2186" s="55" t="s">
        <v>6179</v>
      </c>
      <c r="G2186" s="33" t="s">
        <v>64</v>
      </c>
      <c r="H2186" s="34">
        <v>0.76450000000000007</v>
      </c>
      <c r="I2186" s="35">
        <f>ROUND((Reference!B$16*List!$H2186)+Reference!B$17,0)</f>
        <v>924</v>
      </c>
      <c r="J2186" s="35">
        <f>ROUND((Reference!C$16*List!$H2186)+Reference!C$17,0)</f>
        <v>1379</v>
      </c>
      <c r="K2186" s="35">
        <f>ROUND((Reference!D$16*List!$H2186)+Reference!D$17,0)</f>
        <v>1652</v>
      </c>
      <c r="L2186" s="35">
        <f>ROUND((Reference!E$16*List!$H2186)+Reference!E$17,0)</f>
        <v>2042</v>
      </c>
      <c r="M2186" s="35">
        <f>ROUND((Reference!F$16*List!$H2186)+Reference!F$17,0)</f>
        <v>2128</v>
      </c>
      <c r="N2186" s="35">
        <f>ROUND((Reference!G$16*List!$H2186)+Reference!G$17,0)</f>
        <v>2409</v>
      </c>
      <c r="O2186" s="35">
        <f>ROUND((Reference!H$16*List!$H2186)+Reference!H$17,0)</f>
        <v>2501</v>
      </c>
      <c r="P2186" s="35">
        <f>ROUND((Reference!I$16*List!$H2186)+Reference!I$17,0)</f>
        <v>2599</v>
      </c>
      <c r="Q2186" s="35">
        <f>ROUND((Reference!J$16*List!$H2186)+Reference!J$17,0)</f>
        <v>3009</v>
      </c>
      <c r="R2186" s="35">
        <f>ROUND((Reference!K$16*List!$H2186)+Reference!K$17,0)</f>
        <v>3105</v>
      </c>
      <c r="S2186" s="35">
        <f>ROUND((Reference!L$16*List!$H2186)+Reference!L$17,0)</f>
        <v>3350</v>
      </c>
      <c r="T2186" s="35">
        <f>ROUND((Reference!M$16*List!$H2186)+Reference!M$17,0)</f>
        <v>4001</v>
      </c>
      <c r="U2186" s="35">
        <f>ROUND((Reference!N$16*List!$H2186)+Reference!N$17,0)</f>
        <v>16143</v>
      </c>
      <c r="V2186" s="36">
        <f>ROUND((Reference!O$16*List!$H2186)+Reference!O$17,0)</f>
        <v>600</v>
      </c>
      <c r="W2186" s="36">
        <f>ROUND((Reference!P$16*List!$H2186)+Reference!P$17,0)</f>
        <v>846</v>
      </c>
      <c r="X2186" s="36">
        <f>ROUND((Reference!Q$16*List!$H2186)+Reference!Q$17,0)</f>
        <v>423</v>
      </c>
      <c r="Y2186" s="37"/>
      <c r="Z2186" s="4" t="str">
        <f t="shared" si="67"/>
        <v>BLAINE, Oklahoma</v>
      </c>
      <c r="AA2186" s="38" t="s">
        <v>2105</v>
      </c>
      <c r="AB2186" s="38" t="s">
        <v>54</v>
      </c>
      <c r="AC2186" s="32" t="s">
        <v>6179</v>
      </c>
      <c r="AD2186" s="39"/>
      <c r="AE2186">
        <f t="shared" si="68"/>
        <v>0.76450000000000007</v>
      </c>
    </row>
    <row r="2187" spans="1:31" x14ac:dyDescent="0.35">
      <c r="A2187" s="28" t="s">
        <v>6194</v>
      </c>
      <c r="B2187" s="48" t="s">
        <v>6195</v>
      </c>
      <c r="C2187" s="51">
        <v>99937</v>
      </c>
      <c r="D2187" s="30" t="s">
        <v>203</v>
      </c>
      <c r="E2187" s="38" t="s">
        <v>1640</v>
      </c>
      <c r="F2187" s="55" t="s">
        <v>6179</v>
      </c>
      <c r="G2187" s="33" t="s">
        <v>64</v>
      </c>
      <c r="H2187" s="52">
        <v>0.76450000000000007</v>
      </c>
      <c r="I2187" s="35">
        <f>ROUND((Reference!B$16*List!$H2187)+Reference!B$17,0)</f>
        <v>924</v>
      </c>
      <c r="J2187" s="35">
        <f>ROUND((Reference!C$16*List!$H2187)+Reference!C$17,0)</f>
        <v>1379</v>
      </c>
      <c r="K2187" s="35">
        <f>ROUND((Reference!D$16*List!$H2187)+Reference!D$17,0)</f>
        <v>1652</v>
      </c>
      <c r="L2187" s="35">
        <f>ROUND((Reference!E$16*List!$H2187)+Reference!E$17,0)</f>
        <v>2042</v>
      </c>
      <c r="M2187" s="35">
        <f>ROUND((Reference!F$16*List!$H2187)+Reference!F$17,0)</f>
        <v>2128</v>
      </c>
      <c r="N2187" s="35">
        <f>ROUND((Reference!G$16*List!$H2187)+Reference!G$17,0)</f>
        <v>2409</v>
      </c>
      <c r="O2187" s="35">
        <f>ROUND((Reference!H$16*List!$H2187)+Reference!H$17,0)</f>
        <v>2501</v>
      </c>
      <c r="P2187" s="35">
        <f>ROUND((Reference!I$16*List!$H2187)+Reference!I$17,0)</f>
        <v>2599</v>
      </c>
      <c r="Q2187" s="35">
        <f>ROUND((Reference!J$16*List!$H2187)+Reference!J$17,0)</f>
        <v>3009</v>
      </c>
      <c r="R2187" s="35">
        <f>ROUND((Reference!K$16*List!$H2187)+Reference!K$17,0)</f>
        <v>3105</v>
      </c>
      <c r="S2187" s="35">
        <f>ROUND((Reference!L$16*List!$H2187)+Reference!L$17,0)</f>
        <v>3350</v>
      </c>
      <c r="T2187" s="35">
        <f>ROUND((Reference!M$16*List!$H2187)+Reference!M$17,0)</f>
        <v>4001</v>
      </c>
      <c r="U2187" s="35">
        <f>ROUND((Reference!N$16*List!$H2187)+Reference!N$17,0)</f>
        <v>16143</v>
      </c>
      <c r="V2187" s="36">
        <f>ROUND((Reference!O$16*List!$H2187)+Reference!O$17,0)</f>
        <v>600</v>
      </c>
      <c r="W2187" s="36">
        <f>ROUND((Reference!P$16*List!$H2187)+Reference!P$17,0)</f>
        <v>846</v>
      </c>
      <c r="X2187" s="36">
        <f>ROUND((Reference!Q$16*List!$H2187)+Reference!Q$17,0)</f>
        <v>423</v>
      </c>
      <c r="Y2187" s="37"/>
      <c r="Z2187" s="4" t="str">
        <f t="shared" si="67"/>
        <v>BRYAN, Oklahoma</v>
      </c>
      <c r="AA2187" s="50" t="s">
        <v>1640</v>
      </c>
      <c r="AB2187" s="38" t="s">
        <v>54</v>
      </c>
      <c r="AC2187" s="43" t="s">
        <v>6179</v>
      </c>
      <c r="AD2187" s="45"/>
      <c r="AE2187">
        <f t="shared" si="68"/>
        <v>0.76450000000000007</v>
      </c>
    </row>
    <row r="2188" spans="1:31" x14ac:dyDescent="0.35">
      <c r="A2188" s="28" t="s">
        <v>6196</v>
      </c>
      <c r="B2188" s="48" t="s">
        <v>6197</v>
      </c>
      <c r="C2188" s="49">
        <v>99937</v>
      </c>
      <c r="D2188" s="30" t="s">
        <v>203</v>
      </c>
      <c r="E2188" s="50" t="s">
        <v>3543</v>
      </c>
      <c r="F2188" s="55" t="s">
        <v>6179</v>
      </c>
      <c r="G2188" s="33" t="s">
        <v>64</v>
      </c>
      <c r="H2188" s="52">
        <v>0.76450000000000007</v>
      </c>
      <c r="I2188" s="35">
        <f>ROUND((Reference!B$16*List!$H2188)+Reference!B$17,0)</f>
        <v>924</v>
      </c>
      <c r="J2188" s="35">
        <f>ROUND((Reference!C$16*List!$H2188)+Reference!C$17,0)</f>
        <v>1379</v>
      </c>
      <c r="K2188" s="35">
        <f>ROUND((Reference!D$16*List!$H2188)+Reference!D$17,0)</f>
        <v>1652</v>
      </c>
      <c r="L2188" s="35">
        <f>ROUND((Reference!E$16*List!$H2188)+Reference!E$17,0)</f>
        <v>2042</v>
      </c>
      <c r="M2188" s="35">
        <f>ROUND((Reference!F$16*List!$H2188)+Reference!F$17,0)</f>
        <v>2128</v>
      </c>
      <c r="N2188" s="35">
        <f>ROUND((Reference!G$16*List!$H2188)+Reference!G$17,0)</f>
        <v>2409</v>
      </c>
      <c r="O2188" s="35">
        <f>ROUND((Reference!H$16*List!$H2188)+Reference!H$17,0)</f>
        <v>2501</v>
      </c>
      <c r="P2188" s="35">
        <f>ROUND((Reference!I$16*List!$H2188)+Reference!I$17,0)</f>
        <v>2599</v>
      </c>
      <c r="Q2188" s="35">
        <f>ROUND((Reference!J$16*List!$H2188)+Reference!J$17,0)</f>
        <v>3009</v>
      </c>
      <c r="R2188" s="35">
        <f>ROUND((Reference!K$16*List!$H2188)+Reference!K$17,0)</f>
        <v>3105</v>
      </c>
      <c r="S2188" s="35">
        <f>ROUND((Reference!L$16*List!$H2188)+Reference!L$17,0)</f>
        <v>3350</v>
      </c>
      <c r="T2188" s="35">
        <f>ROUND((Reference!M$16*List!$H2188)+Reference!M$17,0)</f>
        <v>4001</v>
      </c>
      <c r="U2188" s="35">
        <f>ROUND((Reference!N$16*List!$H2188)+Reference!N$17,0)</f>
        <v>16143</v>
      </c>
      <c r="V2188" s="36">
        <f>ROUND((Reference!O$16*List!$H2188)+Reference!O$17,0)</f>
        <v>600</v>
      </c>
      <c r="W2188" s="36">
        <f>ROUND((Reference!P$16*List!$H2188)+Reference!P$17,0)</f>
        <v>846</v>
      </c>
      <c r="X2188" s="36">
        <f>ROUND((Reference!Q$16*List!$H2188)+Reference!Q$17,0)</f>
        <v>423</v>
      </c>
      <c r="Y2188" s="37"/>
      <c r="Z2188" s="4" t="str">
        <f t="shared" si="67"/>
        <v>CADDO, Oklahoma</v>
      </c>
      <c r="AA2188" s="50" t="s">
        <v>3543</v>
      </c>
      <c r="AB2188" s="38" t="s">
        <v>54</v>
      </c>
      <c r="AC2188" s="43" t="s">
        <v>6179</v>
      </c>
      <c r="AD2188" s="45"/>
      <c r="AE2188">
        <f t="shared" si="68"/>
        <v>0.76450000000000007</v>
      </c>
    </row>
    <row r="2189" spans="1:31" x14ac:dyDescent="0.35">
      <c r="A2189" s="28" t="s">
        <v>6198</v>
      </c>
      <c r="B2189" s="48" t="s">
        <v>6199</v>
      </c>
      <c r="C2189" s="51">
        <v>36420</v>
      </c>
      <c r="D2189" s="30" t="s">
        <v>1339</v>
      </c>
      <c r="E2189" s="38" t="s">
        <v>6200</v>
      </c>
      <c r="F2189" s="54" t="s">
        <v>6179</v>
      </c>
      <c r="G2189" s="33" t="s">
        <v>53</v>
      </c>
      <c r="H2189" s="52">
        <v>0.87150000000000005</v>
      </c>
      <c r="I2189" s="35">
        <f>ROUND((Reference!B$16*List!$H2189)+Reference!B$17,0)</f>
        <v>1016</v>
      </c>
      <c r="J2189" s="35">
        <f>ROUND((Reference!C$16*List!$H2189)+Reference!C$17,0)</f>
        <v>1516</v>
      </c>
      <c r="K2189" s="35">
        <f>ROUND((Reference!D$16*List!$H2189)+Reference!D$17,0)</f>
        <v>1816</v>
      </c>
      <c r="L2189" s="35">
        <f>ROUND((Reference!E$16*List!$H2189)+Reference!E$17,0)</f>
        <v>2245</v>
      </c>
      <c r="M2189" s="35">
        <f>ROUND((Reference!F$16*List!$H2189)+Reference!F$17,0)</f>
        <v>2339</v>
      </c>
      <c r="N2189" s="35">
        <f>ROUND((Reference!G$16*List!$H2189)+Reference!G$17,0)</f>
        <v>2648</v>
      </c>
      <c r="O2189" s="35">
        <f>ROUND((Reference!H$16*List!$H2189)+Reference!H$17,0)</f>
        <v>2749</v>
      </c>
      <c r="P2189" s="35">
        <f>ROUND((Reference!I$16*List!$H2189)+Reference!I$17,0)</f>
        <v>2857</v>
      </c>
      <c r="Q2189" s="35">
        <f>ROUND((Reference!J$16*List!$H2189)+Reference!J$17,0)</f>
        <v>3308</v>
      </c>
      <c r="R2189" s="35">
        <f>ROUND((Reference!K$16*List!$H2189)+Reference!K$17,0)</f>
        <v>3413</v>
      </c>
      <c r="S2189" s="35">
        <f>ROUND((Reference!L$16*List!$H2189)+Reference!L$17,0)</f>
        <v>3682</v>
      </c>
      <c r="T2189" s="35">
        <f>ROUND((Reference!M$16*List!$H2189)+Reference!M$17,0)</f>
        <v>4398</v>
      </c>
      <c r="U2189" s="35">
        <f>ROUND((Reference!N$16*List!$H2189)+Reference!N$17,0)</f>
        <v>17744</v>
      </c>
      <c r="V2189" s="36">
        <f>ROUND((Reference!O$16*List!$H2189)+Reference!O$17,0)</f>
        <v>660</v>
      </c>
      <c r="W2189" s="36">
        <f>ROUND((Reference!P$16*List!$H2189)+Reference!P$17,0)</f>
        <v>929</v>
      </c>
      <c r="X2189" s="36">
        <f>ROUND((Reference!Q$16*List!$H2189)+Reference!Q$17,0)</f>
        <v>465</v>
      </c>
      <c r="Y2189" s="37"/>
      <c r="Z2189" s="4" t="str">
        <f t="shared" si="67"/>
        <v>CANADIAN, Oklahoma</v>
      </c>
      <c r="AA2189" s="50" t="s">
        <v>6200</v>
      </c>
      <c r="AB2189" s="38" t="s">
        <v>54</v>
      </c>
      <c r="AC2189" s="43" t="s">
        <v>6179</v>
      </c>
      <c r="AD2189" s="45"/>
      <c r="AE2189">
        <f t="shared" si="68"/>
        <v>0.87150000000000005</v>
      </c>
    </row>
    <row r="2190" spans="1:31" x14ac:dyDescent="0.35">
      <c r="A2190" s="28" t="s">
        <v>6201</v>
      </c>
      <c r="B2190" s="48" t="s">
        <v>6202</v>
      </c>
      <c r="C2190" s="49">
        <v>99937</v>
      </c>
      <c r="D2190" s="30" t="s">
        <v>203</v>
      </c>
      <c r="E2190" s="50" t="s">
        <v>3279</v>
      </c>
      <c r="F2190" s="55" t="s">
        <v>6179</v>
      </c>
      <c r="G2190" s="33" t="s">
        <v>64</v>
      </c>
      <c r="H2190" s="52">
        <v>0.76450000000000007</v>
      </c>
      <c r="I2190" s="35">
        <f>ROUND((Reference!B$16*List!$H2190)+Reference!B$17,0)</f>
        <v>924</v>
      </c>
      <c r="J2190" s="35">
        <f>ROUND((Reference!C$16*List!$H2190)+Reference!C$17,0)</f>
        <v>1379</v>
      </c>
      <c r="K2190" s="35">
        <f>ROUND((Reference!D$16*List!$H2190)+Reference!D$17,0)</f>
        <v>1652</v>
      </c>
      <c r="L2190" s="35">
        <f>ROUND((Reference!E$16*List!$H2190)+Reference!E$17,0)</f>
        <v>2042</v>
      </c>
      <c r="M2190" s="35">
        <f>ROUND((Reference!F$16*List!$H2190)+Reference!F$17,0)</f>
        <v>2128</v>
      </c>
      <c r="N2190" s="35">
        <f>ROUND((Reference!G$16*List!$H2190)+Reference!G$17,0)</f>
        <v>2409</v>
      </c>
      <c r="O2190" s="35">
        <f>ROUND((Reference!H$16*List!$H2190)+Reference!H$17,0)</f>
        <v>2501</v>
      </c>
      <c r="P2190" s="35">
        <f>ROUND((Reference!I$16*List!$H2190)+Reference!I$17,0)</f>
        <v>2599</v>
      </c>
      <c r="Q2190" s="35">
        <f>ROUND((Reference!J$16*List!$H2190)+Reference!J$17,0)</f>
        <v>3009</v>
      </c>
      <c r="R2190" s="35">
        <f>ROUND((Reference!K$16*List!$H2190)+Reference!K$17,0)</f>
        <v>3105</v>
      </c>
      <c r="S2190" s="35">
        <f>ROUND((Reference!L$16*List!$H2190)+Reference!L$17,0)</f>
        <v>3350</v>
      </c>
      <c r="T2190" s="35">
        <f>ROUND((Reference!M$16*List!$H2190)+Reference!M$17,0)</f>
        <v>4001</v>
      </c>
      <c r="U2190" s="35">
        <f>ROUND((Reference!N$16*List!$H2190)+Reference!N$17,0)</f>
        <v>16143</v>
      </c>
      <c r="V2190" s="36">
        <f>ROUND((Reference!O$16*List!$H2190)+Reference!O$17,0)</f>
        <v>600</v>
      </c>
      <c r="W2190" s="36">
        <f>ROUND((Reference!P$16*List!$H2190)+Reference!P$17,0)</f>
        <v>846</v>
      </c>
      <c r="X2190" s="36">
        <f>ROUND((Reference!Q$16*List!$H2190)+Reference!Q$17,0)</f>
        <v>423</v>
      </c>
      <c r="Y2190" s="37"/>
      <c r="Z2190" s="4" t="str">
        <f t="shared" si="67"/>
        <v>CARTER, Oklahoma</v>
      </c>
      <c r="AA2190" s="50" t="s">
        <v>3279</v>
      </c>
      <c r="AB2190" s="38" t="s">
        <v>54</v>
      </c>
      <c r="AC2190" s="43" t="s">
        <v>6179</v>
      </c>
      <c r="AD2190" s="45"/>
      <c r="AE2190">
        <f t="shared" si="68"/>
        <v>0.76450000000000007</v>
      </c>
    </row>
    <row r="2191" spans="1:31" x14ac:dyDescent="0.35">
      <c r="A2191" s="28" t="s">
        <v>6203</v>
      </c>
      <c r="B2191" s="48" t="s">
        <v>6204</v>
      </c>
      <c r="C2191" s="49">
        <v>99937</v>
      </c>
      <c r="D2191" s="30" t="s">
        <v>203</v>
      </c>
      <c r="E2191" s="50" t="s">
        <v>94</v>
      </c>
      <c r="F2191" s="55" t="s">
        <v>6179</v>
      </c>
      <c r="G2191" s="33" t="s">
        <v>64</v>
      </c>
      <c r="H2191" s="52">
        <v>0.76450000000000007</v>
      </c>
      <c r="I2191" s="35">
        <f>ROUND((Reference!B$16*List!$H2191)+Reference!B$17,0)</f>
        <v>924</v>
      </c>
      <c r="J2191" s="35">
        <f>ROUND((Reference!C$16*List!$H2191)+Reference!C$17,0)</f>
        <v>1379</v>
      </c>
      <c r="K2191" s="35">
        <f>ROUND((Reference!D$16*List!$H2191)+Reference!D$17,0)</f>
        <v>1652</v>
      </c>
      <c r="L2191" s="35">
        <f>ROUND((Reference!E$16*List!$H2191)+Reference!E$17,0)</f>
        <v>2042</v>
      </c>
      <c r="M2191" s="35">
        <f>ROUND((Reference!F$16*List!$H2191)+Reference!F$17,0)</f>
        <v>2128</v>
      </c>
      <c r="N2191" s="35">
        <f>ROUND((Reference!G$16*List!$H2191)+Reference!G$17,0)</f>
        <v>2409</v>
      </c>
      <c r="O2191" s="35">
        <f>ROUND((Reference!H$16*List!$H2191)+Reference!H$17,0)</f>
        <v>2501</v>
      </c>
      <c r="P2191" s="35">
        <f>ROUND((Reference!I$16*List!$H2191)+Reference!I$17,0)</f>
        <v>2599</v>
      </c>
      <c r="Q2191" s="35">
        <f>ROUND((Reference!J$16*List!$H2191)+Reference!J$17,0)</f>
        <v>3009</v>
      </c>
      <c r="R2191" s="35">
        <f>ROUND((Reference!K$16*List!$H2191)+Reference!K$17,0)</f>
        <v>3105</v>
      </c>
      <c r="S2191" s="35">
        <f>ROUND((Reference!L$16*List!$H2191)+Reference!L$17,0)</f>
        <v>3350</v>
      </c>
      <c r="T2191" s="35">
        <f>ROUND((Reference!M$16*List!$H2191)+Reference!M$17,0)</f>
        <v>4001</v>
      </c>
      <c r="U2191" s="35">
        <f>ROUND((Reference!N$16*List!$H2191)+Reference!N$17,0)</f>
        <v>16143</v>
      </c>
      <c r="V2191" s="36">
        <f>ROUND((Reference!O$16*List!$H2191)+Reference!O$17,0)</f>
        <v>600</v>
      </c>
      <c r="W2191" s="36">
        <f>ROUND((Reference!P$16*List!$H2191)+Reference!P$17,0)</f>
        <v>846</v>
      </c>
      <c r="X2191" s="36">
        <f>ROUND((Reference!Q$16*List!$H2191)+Reference!Q$17,0)</f>
        <v>423</v>
      </c>
      <c r="Y2191" s="37"/>
      <c r="Z2191" s="4" t="str">
        <f t="shared" ref="Z2191:Z2254" si="69">CONCATENATE(AA2191, AB2191, AC2191)</f>
        <v>CHEROKEE, Oklahoma</v>
      </c>
      <c r="AA2191" s="50" t="s">
        <v>94</v>
      </c>
      <c r="AB2191" s="38" t="s">
        <v>54</v>
      </c>
      <c r="AC2191" s="43" t="s">
        <v>6179</v>
      </c>
      <c r="AD2191" s="45"/>
      <c r="AE2191">
        <f t="shared" ref="AE2191:AE2254" si="70">IFERROR(INDEX($AH:$AH,MATCH($C2191,$AF:$AF,0)),"")</f>
        <v>0.76450000000000007</v>
      </c>
    </row>
    <row r="2192" spans="1:31" x14ac:dyDescent="0.35">
      <c r="A2192" s="28" t="s">
        <v>6205</v>
      </c>
      <c r="B2192" s="48" t="s">
        <v>6206</v>
      </c>
      <c r="C2192" s="49">
        <v>99937</v>
      </c>
      <c r="D2192" s="30" t="s">
        <v>203</v>
      </c>
      <c r="E2192" s="50" t="s">
        <v>102</v>
      </c>
      <c r="F2192" s="55" t="s">
        <v>6179</v>
      </c>
      <c r="G2192" s="33" t="s">
        <v>64</v>
      </c>
      <c r="H2192" s="52">
        <v>0.76450000000000007</v>
      </c>
      <c r="I2192" s="35">
        <f>ROUND((Reference!B$16*List!$H2192)+Reference!B$17,0)</f>
        <v>924</v>
      </c>
      <c r="J2192" s="35">
        <f>ROUND((Reference!C$16*List!$H2192)+Reference!C$17,0)</f>
        <v>1379</v>
      </c>
      <c r="K2192" s="35">
        <f>ROUND((Reference!D$16*List!$H2192)+Reference!D$17,0)</f>
        <v>1652</v>
      </c>
      <c r="L2192" s="35">
        <f>ROUND((Reference!E$16*List!$H2192)+Reference!E$17,0)</f>
        <v>2042</v>
      </c>
      <c r="M2192" s="35">
        <f>ROUND((Reference!F$16*List!$H2192)+Reference!F$17,0)</f>
        <v>2128</v>
      </c>
      <c r="N2192" s="35">
        <f>ROUND((Reference!G$16*List!$H2192)+Reference!G$17,0)</f>
        <v>2409</v>
      </c>
      <c r="O2192" s="35">
        <f>ROUND((Reference!H$16*List!$H2192)+Reference!H$17,0)</f>
        <v>2501</v>
      </c>
      <c r="P2192" s="35">
        <f>ROUND((Reference!I$16*List!$H2192)+Reference!I$17,0)</f>
        <v>2599</v>
      </c>
      <c r="Q2192" s="35">
        <f>ROUND((Reference!J$16*List!$H2192)+Reference!J$17,0)</f>
        <v>3009</v>
      </c>
      <c r="R2192" s="35">
        <f>ROUND((Reference!K$16*List!$H2192)+Reference!K$17,0)</f>
        <v>3105</v>
      </c>
      <c r="S2192" s="35">
        <f>ROUND((Reference!L$16*List!$H2192)+Reference!L$17,0)</f>
        <v>3350</v>
      </c>
      <c r="T2192" s="35">
        <f>ROUND((Reference!M$16*List!$H2192)+Reference!M$17,0)</f>
        <v>4001</v>
      </c>
      <c r="U2192" s="35">
        <f>ROUND((Reference!N$16*List!$H2192)+Reference!N$17,0)</f>
        <v>16143</v>
      </c>
      <c r="V2192" s="36">
        <f>ROUND((Reference!O$16*List!$H2192)+Reference!O$17,0)</f>
        <v>600</v>
      </c>
      <c r="W2192" s="36">
        <f>ROUND((Reference!P$16*List!$H2192)+Reference!P$17,0)</f>
        <v>846</v>
      </c>
      <c r="X2192" s="36">
        <f>ROUND((Reference!Q$16*List!$H2192)+Reference!Q$17,0)</f>
        <v>423</v>
      </c>
      <c r="Y2192" s="37"/>
      <c r="Z2192" s="4" t="str">
        <f t="shared" si="69"/>
        <v>CHOCTAW, Oklahoma</v>
      </c>
      <c r="AA2192" s="50" t="s">
        <v>102</v>
      </c>
      <c r="AB2192" s="38" t="s">
        <v>54</v>
      </c>
      <c r="AC2192" s="43" t="s">
        <v>6179</v>
      </c>
      <c r="AD2192" s="45"/>
      <c r="AE2192">
        <f t="shared" si="70"/>
        <v>0.76450000000000007</v>
      </c>
    </row>
    <row r="2193" spans="1:31" x14ac:dyDescent="0.35">
      <c r="A2193" s="28" t="s">
        <v>6207</v>
      </c>
      <c r="B2193" s="48" t="s">
        <v>6208</v>
      </c>
      <c r="C2193" s="49">
        <v>99937</v>
      </c>
      <c r="D2193" s="30" t="s">
        <v>203</v>
      </c>
      <c r="E2193" s="50" t="s">
        <v>6209</v>
      </c>
      <c r="F2193" s="55" t="s">
        <v>6179</v>
      </c>
      <c r="G2193" s="33" t="s">
        <v>64</v>
      </c>
      <c r="H2193" s="34">
        <v>0.76450000000000007</v>
      </c>
      <c r="I2193" s="35">
        <f>ROUND((Reference!B$16*List!$H2193)+Reference!B$17,0)</f>
        <v>924</v>
      </c>
      <c r="J2193" s="35">
        <f>ROUND((Reference!C$16*List!$H2193)+Reference!C$17,0)</f>
        <v>1379</v>
      </c>
      <c r="K2193" s="35">
        <f>ROUND((Reference!D$16*List!$H2193)+Reference!D$17,0)</f>
        <v>1652</v>
      </c>
      <c r="L2193" s="35">
        <f>ROUND((Reference!E$16*List!$H2193)+Reference!E$17,0)</f>
        <v>2042</v>
      </c>
      <c r="M2193" s="35">
        <f>ROUND((Reference!F$16*List!$H2193)+Reference!F$17,0)</f>
        <v>2128</v>
      </c>
      <c r="N2193" s="35">
        <f>ROUND((Reference!G$16*List!$H2193)+Reference!G$17,0)</f>
        <v>2409</v>
      </c>
      <c r="O2193" s="35">
        <f>ROUND((Reference!H$16*List!$H2193)+Reference!H$17,0)</f>
        <v>2501</v>
      </c>
      <c r="P2193" s="35">
        <f>ROUND((Reference!I$16*List!$H2193)+Reference!I$17,0)</f>
        <v>2599</v>
      </c>
      <c r="Q2193" s="35">
        <f>ROUND((Reference!J$16*List!$H2193)+Reference!J$17,0)</f>
        <v>3009</v>
      </c>
      <c r="R2193" s="35">
        <f>ROUND((Reference!K$16*List!$H2193)+Reference!K$17,0)</f>
        <v>3105</v>
      </c>
      <c r="S2193" s="35">
        <f>ROUND((Reference!L$16*List!$H2193)+Reference!L$17,0)</f>
        <v>3350</v>
      </c>
      <c r="T2193" s="35">
        <f>ROUND((Reference!M$16*List!$H2193)+Reference!M$17,0)</f>
        <v>4001</v>
      </c>
      <c r="U2193" s="35">
        <f>ROUND((Reference!N$16*List!$H2193)+Reference!N$17,0)</f>
        <v>16143</v>
      </c>
      <c r="V2193" s="36">
        <f>ROUND((Reference!O$16*List!$H2193)+Reference!O$17,0)</f>
        <v>600</v>
      </c>
      <c r="W2193" s="36">
        <f>ROUND((Reference!P$16*List!$H2193)+Reference!P$17,0)</f>
        <v>846</v>
      </c>
      <c r="X2193" s="36">
        <f>ROUND((Reference!Q$16*List!$H2193)+Reference!Q$17,0)</f>
        <v>423</v>
      </c>
      <c r="Y2193" s="37"/>
      <c r="Z2193" s="4" t="str">
        <f t="shared" si="69"/>
        <v>CIMARRON, Oklahoma</v>
      </c>
      <c r="AA2193" s="38" t="s">
        <v>6209</v>
      </c>
      <c r="AB2193" s="38" t="s">
        <v>54</v>
      </c>
      <c r="AC2193" s="32" t="s">
        <v>6179</v>
      </c>
      <c r="AD2193" s="39"/>
      <c r="AE2193">
        <f t="shared" si="70"/>
        <v>0.76450000000000007</v>
      </c>
    </row>
    <row r="2194" spans="1:31" x14ac:dyDescent="0.35">
      <c r="A2194" s="28" t="s">
        <v>6210</v>
      </c>
      <c r="B2194" s="48" t="s">
        <v>6211</v>
      </c>
      <c r="C2194" s="49">
        <v>36420</v>
      </c>
      <c r="D2194" s="30" t="s">
        <v>1339</v>
      </c>
      <c r="E2194" s="50" t="s">
        <v>546</v>
      </c>
      <c r="F2194" s="54" t="s">
        <v>6179</v>
      </c>
      <c r="G2194" s="33" t="s">
        <v>53</v>
      </c>
      <c r="H2194" s="52">
        <v>0.87150000000000005</v>
      </c>
      <c r="I2194" s="35">
        <f>ROUND((Reference!B$16*List!$H2194)+Reference!B$17,0)</f>
        <v>1016</v>
      </c>
      <c r="J2194" s="35">
        <f>ROUND((Reference!C$16*List!$H2194)+Reference!C$17,0)</f>
        <v>1516</v>
      </c>
      <c r="K2194" s="35">
        <f>ROUND((Reference!D$16*List!$H2194)+Reference!D$17,0)</f>
        <v>1816</v>
      </c>
      <c r="L2194" s="35">
        <f>ROUND((Reference!E$16*List!$H2194)+Reference!E$17,0)</f>
        <v>2245</v>
      </c>
      <c r="M2194" s="35">
        <f>ROUND((Reference!F$16*List!$H2194)+Reference!F$17,0)</f>
        <v>2339</v>
      </c>
      <c r="N2194" s="35">
        <f>ROUND((Reference!G$16*List!$H2194)+Reference!G$17,0)</f>
        <v>2648</v>
      </c>
      <c r="O2194" s="35">
        <f>ROUND((Reference!H$16*List!$H2194)+Reference!H$17,0)</f>
        <v>2749</v>
      </c>
      <c r="P2194" s="35">
        <f>ROUND((Reference!I$16*List!$H2194)+Reference!I$17,0)</f>
        <v>2857</v>
      </c>
      <c r="Q2194" s="35">
        <f>ROUND((Reference!J$16*List!$H2194)+Reference!J$17,0)</f>
        <v>3308</v>
      </c>
      <c r="R2194" s="35">
        <f>ROUND((Reference!K$16*List!$H2194)+Reference!K$17,0)</f>
        <v>3413</v>
      </c>
      <c r="S2194" s="35">
        <f>ROUND((Reference!L$16*List!$H2194)+Reference!L$17,0)</f>
        <v>3682</v>
      </c>
      <c r="T2194" s="35">
        <f>ROUND((Reference!M$16*List!$H2194)+Reference!M$17,0)</f>
        <v>4398</v>
      </c>
      <c r="U2194" s="35">
        <f>ROUND((Reference!N$16*List!$H2194)+Reference!N$17,0)</f>
        <v>17744</v>
      </c>
      <c r="V2194" s="36">
        <f>ROUND((Reference!O$16*List!$H2194)+Reference!O$17,0)</f>
        <v>660</v>
      </c>
      <c r="W2194" s="36">
        <f>ROUND((Reference!P$16*List!$H2194)+Reference!P$17,0)</f>
        <v>929</v>
      </c>
      <c r="X2194" s="36">
        <f>ROUND((Reference!Q$16*List!$H2194)+Reference!Q$17,0)</f>
        <v>465</v>
      </c>
      <c r="Y2194" s="37"/>
      <c r="Z2194" s="4" t="str">
        <f t="shared" si="69"/>
        <v>CLEVELAND, Oklahoma</v>
      </c>
      <c r="AA2194" s="50" t="s">
        <v>546</v>
      </c>
      <c r="AB2194" s="38" t="s">
        <v>54</v>
      </c>
      <c r="AC2194" s="43" t="s">
        <v>6179</v>
      </c>
      <c r="AD2194" s="45"/>
      <c r="AE2194">
        <f t="shared" si="70"/>
        <v>0.87150000000000005</v>
      </c>
    </row>
    <row r="2195" spans="1:31" x14ac:dyDescent="0.35">
      <c r="A2195" s="28" t="s">
        <v>6212</v>
      </c>
      <c r="B2195" s="48" t="s">
        <v>6213</v>
      </c>
      <c r="C2195" s="49">
        <v>99937</v>
      </c>
      <c r="D2195" s="30" t="s">
        <v>203</v>
      </c>
      <c r="E2195" s="50" t="s">
        <v>6214</v>
      </c>
      <c r="F2195" s="55" t="s">
        <v>6179</v>
      </c>
      <c r="G2195" s="33" t="s">
        <v>64</v>
      </c>
      <c r="H2195" s="52">
        <v>0.76450000000000007</v>
      </c>
      <c r="I2195" s="35">
        <f>ROUND((Reference!B$16*List!$H2195)+Reference!B$17,0)</f>
        <v>924</v>
      </c>
      <c r="J2195" s="35">
        <f>ROUND((Reference!C$16*List!$H2195)+Reference!C$17,0)</f>
        <v>1379</v>
      </c>
      <c r="K2195" s="35">
        <f>ROUND((Reference!D$16*List!$H2195)+Reference!D$17,0)</f>
        <v>1652</v>
      </c>
      <c r="L2195" s="35">
        <f>ROUND((Reference!E$16*List!$H2195)+Reference!E$17,0)</f>
        <v>2042</v>
      </c>
      <c r="M2195" s="35">
        <f>ROUND((Reference!F$16*List!$H2195)+Reference!F$17,0)</f>
        <v>2128</v>
      </c>
      <c r="N2195" s="35">
        <f>ROUND((Reference!G$16*List!$H2195)+Reference!G$17,0)</f>
        <v>2409</v>
      </c>
      <c r="O2195" s="35">
        <f>ROUND((Reference!H$16*List!$H2195)+Reference!H$17,0)</f>
        <v>2501</v>
      </c>
      <c r="P2195" s="35">
        <f>ROUND((Reference!I$16*List!$H2195)+Reference!I$17,0)</f>
        <v>2599</v>
      </c>
      <c r="Q2195" s="35">
        <f>ROUND((Reference!J$16*List!$H2195)+Reference!J$17,0)</f>
        <v>3009</v>
      </c>
      <c r="R2195" s="35">
        <f>ROUND((Reference!K$16*List!$H2195)+Reference!K$17,0)</f>
        <v>3105</v>
      </c>
      <c r="S2195" s="35">
        <f>ROUND((Reference!L$16*List!$H2195)+Reference!L$17,0)</f>
        <v>3350</v>
      </c>
      <c r="T2195" s="35">
        <f>ROUND((Reference!M$16*List!$H2195)+Reference!M$17,0)</f>
        <v>4001</v>
      </c>
      <c r="U2195" s="35">
        <f>ROUND((Reference!N$16*List!$H2195)+Reference!N$17,0)</f>
        <v>16143</v>
      </c>
      <c r="V2195" s="36">
        <f>ROUND((Reference!O$16*List!$H2195)+Reference!O$17,0)</f>
        <v>600</v>
      </c>
      <c r="W2195" s="36">
        <f>ROUND((Reference!P$16*List!$H2195)+Reference!P$17,0)</f>
        <v>846</v>
      </c>
      <c r="X2195" s="36">
        <f>ROUND((Reference!Q$16*List!$H2195)+Reference!Q$17,0)</f>
        <v>423</v>
      </c>
      <c r="Y2195" s="37"/>
      <c r="Z2195" s="4" t="str">
        <f t="shared" si="69"/>
        <v>COAL, Oklahoma</v>
      </c>
      <c r="AA2195" s="50" t="s">
        <v>6214</v>
      </c>
      <c r="AB2195" s="38" t="s">
        <v>54</v>
      </c>
      <c r="AC2195" s="43" t="s">
        <v>6179</v>
      </c>
      <c r="AD2195" s="45"/>
      <c r="AE2195">
        <f t="shared" si="70"/>
        <v>0.76450000000000007</v>
      </c>
    </row>
    <row r="2196" spans="1:31" x14ac:dyDescent="0.35">
      <c r="A2196" s="28" t="s">
        <v>6215</v>
      </c>
      <c r="B2196" s="48" t="s">
        <v>6216</v>
      </c>
      <c r="C2196" s="49">
        <v>30020</v>
      </c>
      <c r="D2196" s="30" t="s">
        <v>1094</v>
      </c>
      <c r="E2196" s="50" t="s">
        <v>2984</v>
      </c>
      <c r="F2196" s="54" t="s">
        <v>6179</v>
      </c>
      <c r="G2196" s="33" t="s">
        <v>53</v>
      </c>
      <c r="H2196" s="52">
        <v>0.76280000000000003</v>
      </c>
      <c r="I2196" s="35">
        <f>ROUND((Reference!B$16*List!$H2196)+Reference!B$17,0)</f>
        <v>923</v>
      </c>
      <c r="J2196" s="35">
        <f>ROUND((Reference!C$16*List!$H2196)+Reference!C$17,0)</f>
        <v>1377</v>
      </c>
      <c r="K2196" s="35">
        <f>ROUND((Reference!D$16*List!$H2196)+Reference!D$17,0)</f>
        <v>1649</v>
      </c>
      <c r="L2196" s="35">
        <f>ROUND((Reference!E$16*List!$H2196)+Reference!E$17,0)</f>
        <v>2039</v>
      </c>
      <c r="M2196" s="35">
        <f>ROUND((Reference!F$16*List!$H2196)+Reference!F$17,0)</f>
        <v>2124</v>
      </c>
      <c r="N2196" s="35">
        <f>ROUND((Reference!G$16*List!$H2196)+Reference!G$17,0)</f>
        <v>2405</v>
      </c>
      <c r="O2196" s="35">
        <f>ROUND((Reference!H$16*List!$H2196)+Reference!H$17,0)</f>
        <v>2497</v>
      </c>
      <c r="P2196" s="35">
        <f>ROUND((Reference!I$16*List!$H2196)+Reference!I$17,0)</f>
        <v>2595</v>
      </c>
      <c r="Q2196" s="35">
        <f>ROUND((Reference!J$16*List!$H2196)+Reference!J$17,0)</f>
        <v>3005</v>
      </c>
      <c r="R2196" s="35">
        <f>ROUND((Reference!K$16*List!$H2196)+Reference!K$17,0)</f>
        <v>3100</v>
      </c>
      <c r="S2196" s="35">
        <f>ROUND((Reference!L$16*List!$H2196)+Reference!L$17,0)</f>
        <v>3345</v>
      </c>
      <c r="T2196" s="35">
        <f>ROUND((Reference!M$16*List!$H2196)+Reference!M$17,0)</f>
        <v>3995</v>
      </c>
      <c r="U2196" s="35">
        <f>ROUND((Reference!N$16*List!$H2196)+Reference!N$17,0)</f>
        <v>16117</v>
      </c>
      <c r="V2196" s="36">
        <f>ROUND((Reference!O$16*List!$H2196)+Reference!O$17,0)</f>
        <v>599</v>
      </c>
      <c r="W2196" s="36">
        <f>ROUND((Reference!P$16*List!$H2196)+Reference!P$17,0)</f>
        <v>844</v>
      </c>
      <c r="X2196" s="36">
        <f>ROUND((Reference!Q$16*List!$H2196)+Reference!Q$17,0)</f>
        <v>422</v>
      </c>
      <c r="Y2196" s="37"/>
      <c r="Z2196" s="4" t="str">
        <f t="shared" si="69"/>
        <v>COMANCHE, Oklahoma</v>
      </c>
      <c r="AA2196" s="50" t="s">
        <v>2984</v>
      </c>
      <c r="AB2196" s="38" t="s">
        <v>54</v>
      </c>
      <c r="AC2196" s="43" t="s">
        <v>6179</v>
      </c>
      <c r="AD2196" s="45"/>
      <c r="AE2196">
        <f t="shared" si="70"/>
        <v>0.76280000000000003</v>
      </c>
    </row>
    <row r="2197" spans="1:31" x14ac:dyDescent="0.35">
      <c r="A2197" s="28" t="s">
        <v>6217</v>
      </c>
      <c r="B2197" s="48" t="s">
        <v>6218</v>
      </c>
      <c r="C2197" s="49">
        <v>30020</v>
      </c>
      <c r="D2197" s="30" t="s">
        <v>1094</v>
      </c>
      <c r="E2197" s="50" t="s">
        <v>6219</v>
      </c>
      <c r="F2197" s="54" t="s">
        <v>6179</v>
      </c>
      <c r="G2197" s="33" t="s">
        <v>53</v>
      </c>
      <c r="H2197" s="52">
        <v>0.76280000000000003</v>
      </c>
      <c r="I2197" s="35">
        <f>ROUND((Reference!B$16*List!$H2197)+Reference!B$17,0)</f>
        <v>923</v>
      </c>
      <c r="J2197" s="35">
        <f>ROUND((Reference!C$16*List!$H2197)+Reference!C$17,0)</f>
        <v>1377</v>
      </c>
      <c r="K2197" s="35">
        <f>ROUND((Reference!D$16*List!$H2197)+Reference!D$17,0)</f>
        <v>1649</v>
      </c>
      <c r="L2197" s="35">
        <f>ROUND((Reference!E$16*List!$H2197)+Reference!E$17,0)</f>
        <v>2039</v>
      </c>
      <c r="M2197" s="35">
        <f>ROUND((Reference!F$16*List!$H2197)+Reference!F$17,0)</f>
        <v>2124</v>
      </c>
      <c r="N2197" s="35">
        <f>ROUND((Reference!G$16*List!$H2197)+Reference!G$17,0)</f>
        <v>2405</v>
      </c>
      <c r="O2197" s="35">
        <f>ROUND((Reference!H$16*List!$H2197)+Reference!H$17,0)</f>
        <v>2497</v>
      </c>
      <c r="P2197" s="35">
        <f>ROUND((Reference!I$16*List!$H2197)+Reference!I$17,0)</f>
        <v>2595</v>
      </c>
      <c r="Q2197" s="35">
        <f>ROUND((Reference!J$16*List!$H2197)+Reference!J$17,0)</f>
        <v>3005</v>
      </c>
      <c r="R2197" s="35">
        <f>ROUND((Reference!K$16*List!$H2197)+Reference!K$17,0)</f>
        <v>3100</v>
      </c>
      <c r="S2197" s="35">
        <f>ROUND((Reference!L$16*List!$H2197)+Reference!L$17,0)</f>
        <v>3345</v>
      </c>
      <c r="T2197" s="35">
        <f>ROUND((Reference!M$16*List!$H2197)+Reference!M$17,0)</f>
        <v>3995</v>
      </c>
      <c r="U2197" s="35">
        <f>ROUND((Reference!N$16*List!$H2197)+Reference!N$17,0)</f>
        <v>16117</v>
      </c>
      <c r="V2197" s="36">
        <f>ROUND((Reference!O$16*List!$H2197)+Reference!O$17,0)</f>
        <v>599</v>
      </c>
      <c r="W2197" s="36">
        <f>ROUND((Reference!P$16*List!$H2197)+Reference!P$17,0)</f>
        <v>844</v>
      </c>
      <c r="X2197" s="36">
        <f>ROUND((Reference!Q$16*List!$H2197)+Reference!Q$17,0)</f>
        <v>422</v>
      </c>
      <c r="Y2197" s="37"/>
      <c r="Z2197" s="4" t="str">
        <f t="shared" si="69"/>
        <v>COTTON, Oklahoma</v>
      </c>
      <c r="AA2197" s="50" t="s">
        <v>6219</v>
      </c>
      <c r="AB2197" s="38" t="s">
        <v>54</v>
      </c>
      <c r="AC2197" s="43" t="s">
        <v>6179</v>
      </c>
      <c r="AD2197" s="45"/>
      <c r="AE2197">
        <f t="shared" si="70"/>
        <v>0.76280000000000003</v>
      </c>
    </row>
    <row r="2198" spans="1:31" x14ac:dyDescent="0.35">
      <c r="A2198" s="28" t="s">
        <v>6220</v>
      </c>
      <c r="B2198" s="48" t="s">
        <v>6221</v>
      </c>
      <c r="C2198" s="49">
        <v>99937</v>
      </c>
      <c r="D2198" s="30" t="s">
        <v>203</v>
      </c>
      <c r="E2198" s="50" t="s">
        <v>6222</v>
      </c>
      <c r="F2198" s="55" t="s">
        <v>6179</v>
      </c>
      <c r="G2198" s="33" t="s">
        <v>64</v>
      </c>
      <c r="H2198" s="52">
        <v>0.76450000000000007</v>
      </c>
      <c r="I2198" s="35">
        <f>ROUND((Reference!B$16*List!$H2198)+Reference!B$17,0)</f>
        <v>924</v>
      </c>
      <c r="J2198" s="35">
        <f>ROUND((Reference!C$16*List!$H2198)+Reference!C$17,0)</f>
        <v>1379</v>
      </c>
      <c r="K2198" s="35">
        <f>ROUND((Reference!D$16*List!$H2198)+Reference!D$17,0)</f>
        <v>1652</v>
      </c>
      <c r="L2198" s="35">
        <f>ROUND((Reference!E$16*List!$H2198)+Reference!E$17,0)</f>
        <v>2042</v>
      </c>
      <c r="M2198" s="35">
        <f>ROUND((Reference!F$16*List!$H2198)+Reference!F$17,0)</f>
        <v>2128</v>
      </c>
      <c r="N2198" s="35">
        <f>ROUND((Reference!G$16*List!$H2198)+Reference!G$17,0)</f>
        <v>2409</v>
      </c>
      <c r="O2198" s="35">
        <f>ROUND((Reference!H$16*List!$H2198)+Reference!H$17,0)</f>
        <v>2501</v>
      </c>
      <c r="P2198" s="35">
        <f>ROUND((Reference!I$16*List!$H2198)+Reference!I$17,0)</f>
        <v>2599</v>
      </c>
      <c r="Q2198" s="35">
        <f>ROUND((Reference!J$16*List!$H2198)+Reference!J$17,0)</f>
        <v>3009</v>
      </c>
      <c r="R2198" s="35">
        <f>ROUND((Reference!K$16*List!$H2198)+Reference!K$17,0)</f>
        <v>3105</v>
      </c>
      <c r="S2198" s="35">
        <f>ROUND((Reference!L$16*List!$H2198)+Reference!L$17,0)</f>
        <v>3350</v>
      </c>
      <c r="T2198" s="35">
        <f>ROUND((Reference!M$16*List!$H2198)+Reference!M$17,0)</f>
        <v>4001</v>
      </c>
      <c r="U2198" s="35">
        <f>ROUND((Reference!N$16*List!$H2198)+Reference!N$17,0)</f>
        <v>16143</v>
      </c>
      <c r="V2198" s="36">
        <f>ROUND((Reference!O$16*List!$H2198)+Reference!O$17,0)</f>
        <v>600</v>
      </c>
      <c r="W2198" s="36">
        <f>ROUND((Reference!P$16*List!$H2198)+Reference!P$17,0)</f>
        <v>846</v>
      </c>
      <c r="X2198" s="36">
        <f>ROUND((Reference!Q$16*List!$H2198)+Reference!Q$17,0)</f>
        <v>423</v>
      </c>
      <c r="Y2198" s="37"/>
      <c r="Z2198" s="4" t="str">
        <f t="shared" si="69"/>
        <v>CRAIG, Oklahoma</v>
      </c>
      <c r="AA2198" s="50" t="s">
        <v>6222</v>
      </c>
      <c r="AB2198" s="38" t="s">
        <v>54</v>
      </c>
      <c r="AC2198" s="43" t="s">
        <v>6179</v>
      </c>
      <c r="AD2198" s="45"/>
      <c r="AE2198">
        <f t="shared" si="70"/>
        <v>0.76450000000000007</v>
      </c>
    </row>
    <row r="2199" spans="1:31" x14ac:dyDescent="0.35">
      <c r="A2199" s="28" t="s">
        <v>6223</v>
      </c>
      <c r="B2199" s="48" t="s">
        <v>6224</v>
      </c>
      <c r="C2199" s="49">
        <v>46140</v>
      </c>
      <c r="D2199" s="30" t="s">
        <v>1694</v>
      </c>
      <c r="E2199" s="50" t="s">
        <v>6225</v>
      </c>
      <c r="F2199" s="54" t="s">
        <v>6179</v>
      </c>
      <c r="G2199" s="33" t="s">
        <v>53</v>
      </c>
      <c r="H2199" s="52">
        <v>0.81890000000000007</v>
      </c>
      <c r="I2199" s="35">
        <f>ROUND((Reference!B$16*List!$H2199)+Reference!B$17,0)</f>
        <v>971</v>
      </c>
      <c r="J2199" s="35">
        <f>ROUND((Reference!C$16*List!$H2199)+Reference!C$17,0)</f>
        <v>1448</v>
      </c>
      <c r="K2199" s="35">
        <f>ROUND((Reference!D$16*List!$H2199)+Reference!D$17,0)</f>
        <v>1735</v>
      </c>
      <c r="L2199" s="35">
        <f>ROUND((Reference!E$16*List!$H2199)+Reference!E$17,0)</f>
        <v>2145</v>
      </c>
      <c r="M2199" s="35">
        <f>ROUND((Reference!F$16*List!$H2199)+Reference!F$17,0)</f>
        <v>2235</v>
      </c>
      <c r="N2199" s="35">
        <f>ROUND((Reference!G$16*List!$H2199)+Reference!G$17,0)</f>
        <v>2530</v>
      </c>
      <c r="O2199" s="35">
        <f>ROUND((Reference!H$16*List!$H2199)+Reference!H$17,0)</f>
        <v>2627</v>
      </c>
      <c r="P2199" s="35">
        <f>ROUND((Reference!I$16*List!$H2199)+Reference!I$17,0)</f>
        <v>2730</v>
      </c>
      <c r="Q2199" s="35">
        <f>ROUND((Reference!J$16*List!$H2199)+Reference!J$17,0)</f>
        <v>3161</v>
      </c>
      <c r="R2199" s="35">
        <f>ROUND((Reference!K$16*List!$H2199)+Reference!K$17,0)</f>
        <v>3261</v>
      </c>
      <c r="S2199" s="35">
        <f>ROUND((Reference!L$16*List!$H2199)+Reference!L$17,0)</f>
        <v>3519</v>
      </c>
      <c r="T2199" s="35">
        <f>ROUND((Reference!M$16*List!$H2199)+Reference!M$17,0)</f>
        <v>4203</v>
      </c>
      <c r="U2199" s="35">
        <f>ROUND((Reference!N$16*List!$H2199)+Reference!N$17,0)</f>
        <v>16957</v>
      </c>
      <c r="V2199" s="36">
        <f>ROUND((Reference!O$16*List!$H2199)+Reference!O$17,0)</f>
        <v>630</v>
      </c>
      <c r="W2199" s="36">
        <f>ROUND((Reference!P$16*List!$H2199)+Reference!P$17,0)</f>
        <v>888</v>
      </c>
      <c r="X2199" s="36">
        <f>ROUND((Reference!Q$16*List!$H2199)+Reference!Q$17,0)</f>
        <v>444</v>
      </c>
      <c r="Y2199" s="37"/>
      <c r="Z2199" s="4" t="str">
        <f t="shared" si="69"/>
        <v>CREEK, Oklahoma</v>
      </c>
      <c r="AA2199" s="50" t="s">
        <v>6225</v>
      </c>
      <c r="AB2199" s="38" t="s">
        <v>54</v>
      </c>
      <c r="AC2199" s="43" t="s">
        <v>6179</v>
      </c>
      <c r="AD2199" s="45"/>
      <c r="AE2199">
        <f t="shared" si="70"/>
        <v>0.81890000000000007</v>
      </c>
    </row>
    <row r="2200" spans="1:31" x14ac:dyDescent="0.35">
      <c r="A2200" s="28" t="s">
        <v>6226</v>
      </c>
      <c r="B2200" s="48" t="s">
        <v>6227</v>
      </c>
      <c r="C2200" s="51">
        <v>99937</v>
      </c>
      <c r="D2200" s="30" t="s">
        <v>203</v>
      </c>
      <c r="E2200" s="38" t="s">
        <v>1093</v>
      </c>
      <c r="F2200" s="55" t="s">
        <v>6179</v>
      </c>
      <c r="G2200" s="33" t="s">
        <v>64</v>
      </c>
      <c r="H2200" s="52">
        <v>0.76450000000000007</v>
      </c>
      <c r="I2200" s="35">
        <f>ROUND((Reference!B$16*List!$H2200)+Reference!B$17,0)</f>
        <v>924</v>
      </c>
      <c r="J2200" s="35">
        <f>ROUND((Reference!C$16*List!$H2200)+Reference!C$17,0)</f>
        <v>1379</v>
      </c>
      <c r="K2200" s="35">
        <f>ROUND((Reference!D$16*List!$H2200)+Reference!D$17,0)</f>
        <v>1652</v>
      </c>
      <c r="L2200" s="35">
        <f>ROUND((Reference!E$16*List!$H2200)+Reference!E$17,0)</f>
        <v>2042</v>
      </c>
      <c r="M2200" s="35">
        <f>ROUND((Reference!F$16*List!$H2200)+Reference!F$17,0)</f>
        <v>2128</v>
      </c>
      <c r="N2200" s="35">
        <f>ROUND((Reference!G$16*List!$H2200)+Reference!G$17,0)</f>
        <v>2409</v>
      </c>
      <c r="O2200" s="35">
        <f>ROUND((Reference!H$16*List!$H2200)+Reference!H$17,0)</f>
        <v>2501</v>
      </c>
      <c r="P2200" s="35">
        <f>ROUND((Reference!I$16*List!$H2200)+Reference!I$17,0)</f>
        <v>2599</v>
      </c>
      <c r="Q2200" s="35">
        <f>ROUND((Reference!J$16*List!$H2200)+Reference!J$17,0)</f>
        <v>3009</v>
      </c>
      <c r="R2200" s="35">
        <f>ROUND((Reference!K$16*List!$H2200)+Reference!K$17,0)</f>
        <v>3105</v>
      </c>
      <c r="S2200" s="35">
        <f>ROUND((Reference!L$16*List!$H2200)+Reference!L$17,0)</f>
        <v>3350</v>
      </c>
      <c r="T2200" s="35">
        <f>ROUND((Reference!M$16*List!$H2200)+Reference!M$17,0)</f>
        <v>4001</v>
      </c>
      <c r="U2200" s="35">
        <f>ROUND((Reference!N$16*List!$H2200)+Reference!N$17,0)</f>
        <v>16143</v>
      </c>
      <c r="V2200" s="36">
        <f>ROUND((Reference!O$16*List!$H2200)+Reference!O$17,0)</f>
        <v>600</v>
      </c>
      <c r="W2200" s="36">
        <f>ROUND((Reference!P$16*List!$H2200)+Reference!P$17,0)</f>
        <v>846</v>
      </c>
      <c r="X2200" s="36">
        <f>ROUND((Reference!Q$16*List!$H2200)+Reference!Q$17,0)</f>
        <v>423</v>
      </c>
      <c r="Y2200" s="37"/>
      <c r="Z2200" s="4" t="str">
        <f t="shared" si="69"/>
        <v>CUSTER, Oklahoma</v>
      </c>
      <c r="AA2200" s="50" t="s">
        <v>1093</v>
      </c>
      <c r="AB2200" s="38" t="s">
        <v>54</v>
      </c>
      <c r="AC2200" s="43" t="s">
        <v>6179</v>
      </c>
      <c r="AD2200" s="45"/>
      <c r="AE2200">
        <f t="shared" si="70"/>
        <v>0.76450000000000007</v>
      </c>
    </row>
    <row r="2201" spans="1:31" x14ac:dyDescent="0.35">
      <c r="A2201" s="28" t="s">
        <v>6228</v>
      </c>
      <c r="B2201" s="48" t="s">
        <v>6229</v>
      </c>
      <c r="C2201" s="51">
        <v>99937</v>
      </c>
      <c r="D2201" s="30" t="s">
        <v>203</v>
      </c>
      <c r="E2201" s="38" t="s">
        <v>1332</v>
      </c>
      <c r="F2201" s="55" t="s">
        <v>6179</v>
      </c>
      <c r="G2201" s="33" t="s">
        <v>64</v>
      </c>
      <c r="H2201" s="52">
        <v>0.76450000000000007</v>
      </c>
      <c r="I2201" s="35">
        <f>ROUND((Reference!B$16*List!$H2201)+Reference!B$17,0)</f>
        <v>924</v>
      </c>
      <c r="J2201" s="35">
        <f>ROUND((Reference!C$16*List!$H2201)+Reference!C$17,0)</f>
        <v>1379</v>
      </c>
      <c r="K2201" s="35">
        <f>ROUND((Reference!D$16*List!$H2201)+Reference!D$17,0)</f>
        <v>1652</v>
      </c>
      <c r="L2201" s="35">
        <f>ROUND((Reference!E$16*List!$H2201)+Reference!E$17,0)</f>
        <v>2042</v>
      </c>
      <c r="M2201" s="35">
        <f>ROUND((Reference!F$16*List!$H2201)+Reference!F$17,0)</f>
        <v>2128</v>
      </c>
      <c r="N2201" s="35">
        <f>ROUND((Reference!G$16*List!$H2201)+Reference!G$17,0)</f>
        <v>2409</v>
      </c>
      <c r="O2201" s="35">
        <f>ROUND((Reference!H$16*List!$H2201)+Reference!H$17,0)</f>
        <v>2501</v>
      </c>
      <c r="P2201" s="35">
        <f>ROUND((Reference!I$16*List!$H2201)+Reference!I$17,0)</f>
        <v>2599</v>
      </c>
      <c r="Q2201" s="35">
        <f>ROUND((Reference!J$16*List!$H2201)+Reference!J$17,0)</f>
        <v>3009</v>
      </c>
      <c r="R2201" s="35">
        <f>ROUND((Reference!K$16*List!$H2201)+Reference!K$17,0)</f>
        <v>3105</v>
      </c>
      <c r="S2201" s="35">
        <f>ROUND((Reference!L$16*List!$H2201)+Reference!L$17,0)</f>
        <v>3350</v>
      </c>
      <c r="T2201" s="35">
        <f>ROUND((Reference!M$16*List!$H2201)+Reference!M$17,0)</f>
        <v>4001</v>
      </c>
      <c r="U2201" s="35">
        <f>ROUND((Reference!N$16*List!$H2201)+Reference!N$17,0)</f>
        <v>16143</v>
      </c>
      <c r="V2201" s="36">
        <f>ROUND((Reference!O$16*List!$H2201)+Reference!O$17,0)</f>
        <v>600</v>
      </c>
      <c r="W2201" s="36">
        <f>ROUND((Reference!P$16*List!$H2201)+Reference!P$17,0)</f>
        <v>846</v>
      </c>
      <c r="X2201" s="36">
        <f>ROUND((Reference!Q$16*List!$H2201)+Reference!Q$17,0)</f>
        <v>423</v>
      </c>
      <c r="Y2201" s="37"/>
      <c r="Z2201" s="4" t="str">
        <f t="shared" si="69"/>
        <v>DELAWARE, Oklahoma</v>
      </c>
      <c r="AA2201" s="50" t="s">
        <v>1332</v>
      </c>
      <c r="AB2201" s="38" t="s">
        <v>54</v>
      </c>
      <c r="AC2201" s="43" t="s">
        <v>6179</v>
      </c>
      <c r="AD2201" s="45"/>
      <c r="AE2201">
        <f t="shared" si="70"/>
        <v>0.76450000000000007</v>
      </c>
    </row>
    <row r="2202" spans="1:31" x14ac:dyDescent="0.35">
      <c r="A2202" s="28" t="s">
        <v>6230</v>
      </c>
      <c r="B2202" s="48" t="s">
        <v>6231</v>
      </c>
      <c r="C2202" s="51">
        <v>99937</v>
      </c>
      <c r="D2202" s="30" t="s">
        <v>203</v>
      </c>
      <c r="E2202" s="38" t="s">
        <v>6232</v>
      </c>
      <c r="F2202" s="55" t="s">
        <v>6179</v>
      </c>
      <c r="G2202" s="33" t="s">
        <v>64</v>
      </c>
      <c r="H2202" s="52">
        <v>0.76450000000000007</v>
      </c>
      <c r="I2202" s="35">
        <f>ROUND((Reference!B$16*List!$H2202)+Reference!B$17,0)</f>
        <v>924</v>
      </c>
      <c r="J2202" s="35">
        <f>ROUND((Reference!C$16*List!$H2202)+Reference!C$17,0)</f>
        <v>1379</v>
      </c>
      <c r="K2202" s="35">
        <f>ROUND((Reference!D$16*List!$H2202)+Reference!D$17,0)</f>
        <v>1652</v>
      </c>
      <c r="L2202" s="35">
        <f>ROUND((Reference!E$16*List!$H2202)+Reference!E$17,0)</f>
        <v>2042</v>
      </c>
      <c r="M2202" s="35">
        <f>ROUND((Reference!F$16*List!$H2202)+Reference!F$17,0)</f>
        <v>2128</v>
      </c>
      <c r="N2202" s="35">
        <f>ROUND((Reference!G$16*List!$H2202)+Reference!G$17,0)</f>
        <v>2409</v>
      </c>
      <c r="O2202" s="35">
        <f>ROUND((Reference!H$16*List!$H2202)+Reference!H$17,0)</f>
        <v>2501</v>
      </c>
      <c r="P2202" s="35">
        <f>ROUND((Reference!I$16*List!$H2202)+Reference!I$17,0)</f>
        <v>2599</v>
      </c>
      <c r="Q2202" s="35">
        <f>ROUND((Reference!J$16*List!$H2202)+Reference!J$17,0)</f>
        <v>3009</v>
      </c>
      <c r="R2202" s="35">
        <f>ROUND((Reference!K$16*List!$H2202)+Reference!K$17,0)</f>
        <v>3105</v>
      </c>
      <c r="S2202" s="35">
        <f>ROUND((Reference!L$16*List!$H2202)+Reference!L$17,0)</f>
        <v>3350</v>
      </c>
      <c r="T2202" s="35">
        <f>ROUND((Reference!M$16*List!$H2202)+Reference!M$17,0)</f>
        <v>4001</v>
      </c>
      <c r="U2202" s="35">
        <f>ROUND((Reference!N$16*List!$H2202)+Reference!N$17,0)</f>
        <v>16143</v>
      </c>
      <c r="V2202" s="36">
        <f>ROUND((Reference!O$16*List!$H2202)+Reference!O$17,0)</f>
        <v>600</v>
      </c>
      <c r="W2202" s="36">
        <f>ROUND((Reference!P$16*List!$H2202)+Reference!P$17,0)</f>
        <v>846</v>
      </c>
      <c r="X2202" s="36">
        <f>ROUND((Reference!Q$16*List!$H2202)+Reference!Q$17,0)</f>
        <v>423</v>
      </c>
      <c r="Y2202" s="37"/>
      <c r="Z2202" s="4" t="str">
        <f t="shared" si="69"/>
        <v>DEWEY, Oklahoma</v>
      </c>
      <c r="AA2202" s="50" t="s">
        <v>6232</v>
      </c>
      <c r="AB2202" s="38" t="s">
        <v>54</v>
      </c>
      <c r="AC2202" s="43" t="s">
        <v>6179</v>
      </c>
      <c r="AD2202" s="45"/>
      <c r="AE2202">
        <f t="shared" si="70"/>
        <v>0.76450000000000007</v>
      </c>
    </row>
    <row r="2203" spans="1:31" x14ac:dyDescent="0.35">
      <c r="A2203" s="28" t="s">
        <v>6233</v>
      </c>
      <c r="B2203" s="48" t="s">
        <v>6234</v>
      </c>
      <c r="C2203" s="49">
        <v>99937</v>
      </c>
      <c r="D2203" s="30" t="s">
        <v>203</v>
      </c>
      <c r="E2203" s="50" t="s">
        <v>3006</v>
      </c>
      <c r="F2203" s="55" t="s">
        <v>6179</v>
      </c>
      <c r="G2203" s="33" t="s">
        <v>64</v>
      </c>
      <c r="H2203" s="52">
        <v>0.76450000000000007</v>
      </c>
      <c r="I2203" s="35">
        <f>ROUND((Reference!B$16*List!$H2203)+Reference!B$17,0)</f>
        <v>924</v>
      </c>
      <c r="J2203" s="35">
        <f>ROUND((Reference!C$16*List!$H2203)+Reference!C$17,0)</f>
        <v>1379</v>
      </c>
      <c r="K2203" s="35">
        <f>ROUND((Reference!D$16*List!$H2203)+Reference!D$17,0)</f>
        <v>1652</v>
      </c>
      <c r="L2203" s="35">
        <f>ROUND((Reference!E$16*List!$H2203)+Reference!E$17,0)</f>
        <v>2042</v>
      </c>
      <c r="M2203" s="35">
        <f>ROUND((Reference!F$16*List!$H2203)+Reference!F$17,0)</f>
        <v>2128</v>
      </c>
      <c r="N2203" s="35">
        <f>ROUND((Reference!G$16*List!$H2203)+Reference!G$17,0)</f>
        <v>2409</v>
      </c>
      <c r="O2203" s="35">
        <f>ROUND((Reference!H$16*List!$H2203)+Reference!H$17,0)</f>
        <v>2501</v>
      </c>
      <c r="P2203" s="35">
        <f>ROUND((Reference!I$16*List!$H2203)+Reference!I$17,0)</f>
        <v>2599</v>
      </c>
      <c r="Q2203" s="35">
        <f>ROUND((Reference!J$16*List!$H2203)+Reference!J$17,0)</f>
        <v>3009</v>
      </c>
      <c r="R2203" s="35">
        <f>ROUND((Reference!K$16*List!$H2203)+Reference!K$17,0)</f>
        <v>3105</v>
      </c>
      <c r="S2203" s="35">
        <f>ROUND((Reference!L$16*List!$H2203)+Reference!L$17,0)</f>
        <v>3350</v>
      </c>
      <c r="T2203" s="35">
        <f>ROUND((Reference!M$16*List!$H2203)+Reference!M$17,0)</f>
        <v>4001</v>
      </c>
      <c r="U2203" s="35">
        <f>ROUND((Reference!N$16*List!$H2203)+Reference!N$17,0)</f>
        <v>16143</v>
      </c>
      <c r="V2203" s="36">
        <f>ROUND((Reference!O$16*List!$H2203)+Reference!O$17,0)</f>
        <v>600</v>
      </c>
      <c r="W2203" s="36">
        <f>ROUND((Reference!P$16*List!$H2203)+Reference!P$17,0)</f>
        <v>846</v>
      </c>
      <c r="X2203" s="36">
        <f>ROUND((Reference!Q$16*List!$H2203)+Reference!Q$17,0)</f>
        <v>423</v>
      </c>
      <c r="Y2203" s="37"/>
      <c r="Z2203" s="4" t="str">
        <f t="shared" si="69"/>
        <v>ELLIS, Oklahoma</v>
      </c>
      <c r="AA2203" s="50" t="s">
        <v>3006</v>
      </c>
      <c r="AB2203" s="38" t="s">
        <v>54</v>
      </c>
      <c r="AC2203" s="43" t="s">
        <v>6179</v>
      </c>
      <c r="AD2203" s="45"/>
      <c r="AE2203">
        <f t="shared" si="70"/>
        <v>0.76450000000000007</v>
      </c>
    </row>
    <row r="2204" spans="1:31" x14ac:dyDescent="0.35">
      <c r="A2204" s="28" t="s">
        <v>6235</v>
      </c>
      <c r="B2204" s="48" t="s">
        <v>6236</v>
      </c>
      <c r="C2204" s="51">
        <v>21420</v>
      </c>
      <c r="D2204" s="30" t="s">
        <v>707</v>
      </c>
      <c r="E2204" s="38" t="s">
        <v>1129</v>
      </c>
      <c r="F2204" s="55" t="s">
        <v>6179</v>
      </c>
      <c r="G2204" s="33" t="s">
        <v>53</v>
      </c>
      <c r="H2204" s="52">
        <v>0.85530000000000006</v>
      </c>
      <c r="I2204" s="35">
        <f>ROUND((Reference!B$16*List!$H2204)+Reference!B$17,0)</f>
        <v>1002</v>
      </c>
      <c r="J2204" s="35">
        <f>ROUND((Reference!C$16*List!$H2204)+Reference!C$17,0)</f>
        <v>1495</v>
      </c>
      <c r="K2204" s="35">
        <f>ROUND((Reference!D$16*List!$H2204)+Reference!D$17,0)</f>
        <v>1791</v>
      </c>
      <c r="L2204" s="35">
        <f>ROUND((Reference!E$16*List!$H2204)+Reference!E$17,0)</f>
        <v>2214</v>
      </c>
      <c r="M2204" s="35">
        <f>ROUND((Reference!F$16*List!$H2204)+Reference!F$17,0)</f>
        <v>2307</v>
      </c>
      <c r="N2204" s="35">
        <f>ROUND((Reference!G$16*List!$H2204)+Reference!G$17,0)</f>
        <v>2611</v>
      </c>
      <c r="O2204" s="35">
        <f>ROUND((Reference!H$16*List!$H2204)+Reference!H$17,0)</f>
        <v>2711</v>
      </c>
      <c r="P2204" s="35">
        <f>ROUND((Reference!I$16*List!$H2204)+Reference!I$17,0)</f>
        <v>2818</v>
      </c>
      <c r="Q2204" s="35">
        <f>ROUND((Reference!J$16*List!$H2204)+Reference!J$17,0)</f>
        <v>3263</v>
      </c>
      <c r="R2204" s="35">
        <f>ROUND((Reference!K$16*List!$H2204)+Reference!K$17,0)</f>
        <v>3366</v>
      </c>
      <c r="S2204" s="35">
        <f>ROUND((Reference!L$16*List!$H2204)+Reference!L$17,0)</f>
        <v>3632</v>
      </c>
      <c r="T2204" s="35">
        <f>ROUND((Reference!M$16*List!$H2204)+Reference!M$17,0)</f>
        <v>4338</v>
      </c>
      <c r="U2204" s="35">
        <f>ROUND((Reference!N$16*List!$H2204)+Reference!N$17,0)</f>
        <v>17502</v>
      </c>
      <c r="V2204" s="36">
        <f>ROUND((Reference!O$16*List!$H2204)+Reference!O$17,0)</f>
        <v>651</v>
      </c>
      <c r="W2204" s="36">
        <f>ROUND((Reference!P$16*List!$H2204)+Reference!P$17,0)</f>
        <v>917</v>
      </c>
      <c r="X2204" s="36">
        <f>ROUND((Reference!Q$16*List!$H2204)+Reference!Q$17,0)</f>
        <v>458</v>
      </c>
      <c r="Y2204" s="37"/>
      <c r="Z2204" s="4" t="str">
        <f t="shared" si="69"/>
        <v>GARFIELD, Oklahoma</v>
      </c>
      <c r="AA2204" s="50" t="s">
        <v>1129</v>
      </c>
      <c r="AB2204" s="38" t="s">
        <v>54</v>
      </c>
      <c r="AC2204" s="43" t="s">
        <v>6179</v>
      </c>
      <c r="AD2204" s="45"/>
      <c r="AE2204">
        <f t="shared" si="70"/>
        <v>0.85530000000000006</v>
      </c>
    </row>
    <row r="2205" spans="1:31" x14ac:dyDescent="0.35">
      <c r="A2205" s="28" t="s">
        <v>6237</v>
      </c>
      <c r="B2205" s="48" t="s">
        <v>6238</v>
      </c>
      <c r="C2205" s="49">
        <v>99937</v>
      </c>
      <c r="D2205" s="30" t="s">
        <v>203</v>
      </c>
      <c r="E2205" s="50" t="s">
        <v>6239</v>
      </c>
      <c r="F2205" s="55" t="s">
        <v>6179</v>
      </c>
      <c r="G2205" s="33" t="s">
        <v>64</v>
      </c>
      <c r="H2205" s="52">
        <v>0.76450000000000007</v>
      </c>
      <c r="I2205" s="35">
        <f>ROUND((Reference!B$16*List!$H2205)+Reference!B$17,0)</f>
        <v>924</v>
      </c>
      <c r="J2205" s="35">
        <f>ROUND((Reference!C$16*List!$H2205)+Reference!C$17,0)</f>
        <v>1379</v>
      </c>
      <c r="K2205" s="35">
        <f>ROUND((Reference!D$16*List!$H2205)+Reference!D$17,0)</f>
        <v>1652</v>
      </c>
      <c r="L2205" s="35">
        <f>ROUND((Reference!E$16*List!$H2205)+Reference!E$17,0)</f>
        <v>2042</v>
      </c>
      <c r="M2205" s="35">
        <f>ROUND((Reference!F$16*List!$H2205)+Reference!F$17,0)</f>
        <v>2128</v>
      </c>
      <c r="N2205" s="35">
        <f>ROUND((Reference!G$16*List!$H2205)+Reference!G$17,0)</f>
        <v>2409</v>
      </c>
      <c r="O2205" s="35">
        <f>ROUND((Reference!H$16*List!$H2205)+Reference!H$17,0)</f>
        <v>2501</v>
      </c>
      <c r="P2205" s="35">
        <f>ROUND((Reference!I$16*List!$H2205)+Reference!I$17,0)</f>
        <v>2599</v>
      </c>
      <c r="Q2205" s="35">
        <f>ROUND((Reference!J$16*List!$H2205)+Reference!J$17,0)</f>
        <v>3009</v>
      </c>
      <c r="R2205" s="35">
        <f>ROUND((Reference!K$16*List!$H2205)+Reference!K$17,0)</f>
        <v>3105</v>
      </c>
      <c r="S2205" s="35">
        <f>ROUND((Reference!L$16*List!$H2205)+Reference!L$17,0)</f>
        <v>3350</v>
      </c>
      <c r="T2205" s="35">
        <f>ROUND((Reference!M$16*List!$H2205)+Reference!M$17,0)</f>
        <v>4001</v>
      </c>
      <c r="U2205" s="35">
        <f>ROUND((Reference!N$16*List!$H2205)+Reference!N$17,0)</f>
        <v>16143</v>
      </c>
      <c r="V2205" s="36">
        <f>ROUND((Reference!O$16*List!$H2205)+Reference!O$17,0)</f>
        <v>600</v>
      </c>
      <c r="W2205" s="36">
        <f>ROUND((Reference!P$16*List!$H2205)+Reference!P$17,0)</f>
        <v>846</v>
      </c>
      <c r="X2205" s="36">
        <f>ROUND((Reference!Q$16*List!$H2205)+Reference!Q$17,0)</f>
        <v>423</v>
      </c>
      <c r="Y2205" s="37"/>
      <c r="Z2205" s="4" t="str">
        <f t="shared" si="69"/>
        <v>GARVIN, Oklahoma</v>
      </c>
      <c r="AA2205" s="50" t="s">
        <v>6239</v>
      </c>
      <c r="AB2205" s="38" t="s">
        <v>54</v>
      </c>
      <c r="AC2205" s="43" t="s">
        <v>6179</v>
      </c>
      <c r="AD2205" s="45"/>
      <c r="AE2205">
        <f t="shared" si="70"/>
        <v>0.76450000000000007</v>
      </c>
    </row>
    <row r="2206" spans="1:31" x14ac:dyDescent="0.35">
      <c r="A2206" s="28" t="s">
        <v>6240</v>
      </c>
      <c r="B2206" s="48" t="s">
        <v>6241</v>
      </c>
      <c r="C2206" s="49">
        <v>36420</v>
      </c>
      <c r="D2206" s="30" t="s">
        <v>1339</v>
      </c>
      <c r="E2206" s="50" t="s">
        <v>1814</v>
      </c>
      <c r="F2206" s="54" t="s">
        <v>6179</v>
      </c>
      <c r="G2206" s="33" t="s">
        <v>53</v>
      </c>
      <c r="H2206" s="52">
        <v>0.87150000000000005</v>
      </c>
      <c r="I2206" s="35">
        <f>ROUND((Reference!B$16*List!$H2206)+Reference!B$17,0)</f>
        <v>1016</v>
      </c>
      <c r="J2206" s="35">
        <f>ROUND((Reference!C$16*List!$H2206)+Reference!C$17,0)</f>
        <v>1516</v>
      </c>
      <c r="K2206" s="35">
        <f>ROUND((Reference!D$16*List!$H2206)+Reference!D$17,0)</f>
        <v>1816</v>
      </c>
      <c r="L2206" s="35">
        <f>ROUND((Reference!E$16*List!$H2206)+Reference!E$17,0)</f>
        <v>2245</v>
      </c>
      <c r="M2206" s="35">
        <f>ROUND((Reference!F$16*List!$H2206)+Reference!F$17,0)</f>
        <v>2339</v>
      </c>
      <c r="N2206" s="35">
        <f>ROUND((Reference!G$16*List!$H2206)+Reference!G$17,0)</f>
        <v>2648</v>
      </c>
      <c r="O2206" s="35">
        <f>ROUND((Reference!H$16*List!$H2206)+Reference!H$17,0)</f>
        <v>2749</v>
      </c>
      <c r="P2206" s="35">
        <f>ROUND((Reference!I$16*List!$H2206)+Reference!I$17,0)</f>
        <v>2857</v>
      </c>
      <c r="Q2206" s="35">
        <f>ROUND((Reference!J$16*List!$H2206)+Reference!J$17,0)</f>
        <v>3308</v>
      </c>
      <c r="R2206" s="35">
        <f>ROUND((Reference!K$16*List!$H2206)+Reference!K$17,0)</f>
        <v>3413</v>
      </c>
      <c r="S2206" s="35">
        <f>ROUND((Reference!L$16*List!$H2206)+Reference!L$17,0)</f>
        <v>3682</v>
      </c>
      <c r="T2206" s="35">
        <f>ROUND((Reference!M$16*List!$H2206)+Reference!M$17,0)</f>
        <v>4398</v>
      </c>
      <c r="U2206" s="35">
        <f>ROUND((Reference!N$16*List!$H2206)+Reference!N$17,0)</f>
        <v>17744</v>
      </c>
      <c r="V2206" s="36">
        <f>ROUND((Reference!O$16*List!$H2206)+Reference!O$17,0)</f>
        <v>660</v>
      </c>
      <c r="W2206" s="36">
        <f>ROUND((Reference!P$16*List!$H2206)+Reference!P$17,0)</f>
        <v>929</v>
      </c>
      <c r="X2206" s="36">
        <f>ROUND((Reference!Q$16*List!$H2206)+Reference!Q$17,0)</f>
        <v>465</v>
      </c>
      <c r="Y2206" s="37"/>
      <c r="Z2206" s="4" t="str">
        <f t="shared" si="69"/>
        <v>GRADY, Oklahoma</v>
      </c>
      <c r="AA2206" s="50" t="s">
        <v>1814</v>
      </c>
      <c r="AB2206" s="38" t="s">
        <v>54</v>
      </c>
      <c r="AC2206" s="43" t="s">
        <v>6179</v>
      </c>
      <c r="AD2206" s="45"/>
      <c r="AE2206">
        <f t="shared" si="70"/>
        <v>0.87150000000000005</v>
      </c>
    </row>
    <row r="2207" spans="1:31" x14ac:dyDescent="0.35">
      <c r="A2207" s="28" t="s">
        <v>6242</v>
      </c>
      <c r="B2207" s="48" t="s">
        <v>6243</v>
      </c>
      <c r="C2207" s="49">
        <v>99937</v>
      </c>
      <c r="D2207" s="30" t="s">
        <v>203</v>
      </c>
      <c r="E2207" s="50" t="s">
        <v>605</v>
      </c>
      <c r="F2207" s="55" t="s">
        <v>6179</v>
      </c>
      <c r="G2207" s="33" t="s">
        <v>64</v>
      </c>
      <c r="H2207" s="34">
        <v>0.76450000000000007</v>
      </c>
      <c r="I2207" s="35">
        <f>ROUND((Reference!B$16*List!$H2207)+Reference!B$17,0)</f>
        <v>924</v>
      </c>
      <c r="J2207" s="35">
        <f>ROUND((Reference!C$16*List!$H2207)+Reference!C$17,0)</f>
        <v>1379</v>
      </c>
      <c r="K2207" s="35">
        <f>ROUND((Reference!D$16*List!$H2207)+Reference!D$17,0)</f>
        <v>1652</v>
      </c>
      <c r="L2207" s="35">
        <f>ROUND((Reference!E$16*List!$H2207)+Reference!E$17,0)</f>
        <v>2042</v>
      </c>
      <c r="M2207" s="35">
        <f>ROUND((Reference!F$16*List!$H2207)+Reference!F$17,0)</f>
        <v>2128</v>
      </c>
      <c r="N2207" s="35">
        <f>ROUND((Reference!G$16*List!$H2207)+Reference!G$17,0)</f>
        <v>2409</v>
      </c>
      <c r="O2207" s="35">
        <f>ROUND((Reference!H$16*List!$H2207)+Reference!H$17,0)</f>
        <v>2501</v>
      </c>
      <c r="P2207" s="35">
        <f>ROUND((Reference!I$16*List!$H2207)+Reference!I$17,0)</f>
        <v>2599</v>
      </c>
      <c r="Q2207" s="35">
        <f>ROUND((Reference!J$16*List!$H2207)+Reference!J$17,0)</f>
        <v>3009</v>
      </c>
      <c r="R2207" s="35">
        <f>ROUND((Reference!K$16*List!$H2207)+Reference!K$17,0)</f>
        <v>3105</v>
      </c>
      <c r="S2207" s="35">
        <f>ROUND((Reference!L$16*List!$H2207)+Reference!L$17,0)</f>
        <v>3350</v>
      </c>
      <c r="T2207" s="35">
        <f>ROUND((Reference!M$16*List!$H2207)+Reference!M$17,0)</f>
        <v>4001</v>
      </c>
      <c r="U2207" s="35">
        <f>ROUND((Reference!N$16*List!$H2207)+Reference!N$17,0)</f>
        <v>16143</v>
      </c>
      <c r="V2207" s="36">
        <f>ROUND((Reference!O$16*List!$H2207)+Reference!O$17,0)</f>
        <v>600</v>
      </c>
      <c r="W2207" s="36">
        <f>ROUND((Reference!P$16*List!$H2207)+Reference!P$17,0)</f>
        <v>846</v>
      </c>
      <c r="X2207" s="36">
        <f>ROUND((Reference!Q$16*List!$H2207)+Reference!Q$17,0)</f>
        <v>423</v>
      </c>
      <c r="Y2207" s="37"/>
      <c r="Z2207" s="4" t="str">
        <f t="shared" si="69"/>
        <v>GRANT, Oklahoma</v>
      </c>
      <c r="AA2207" s="38" t="s">
        <v>605</v>
      </c>
      <c r="AB2207" s="38" t="s">
        <v>54</v>
      </c>
      <c r="AC2207" s="32" t="s">
        <v>6179</v>
      </c>
      <c r="AD2207" s="39"/>
      <c r="AE2207">
        <f t="shared" si="70"/>
        <v>0.76450000000000007</v>
      </c>
    </row>
    <row r="2208" spans="1:31" x14ac:dyDescent="0.35">
      <c r="A2208" s="28" t="s">
        <v>6244</v>
      </c>
      <c r="B2208" s="48" t="s">
        <v>6245</v>
      </c>
      <c r="C2208" s="49">
        <v>99937</v>
      </c>
      <c r="D2208" s="30" t="s">
        <v>203</v>
      </c>
      <c r="E2208" s="50" t="s">
        <v>6246</v>
      </c>
      <c r="F2208" s="55" t="s">
        <v>6179</v>
      </c>
      <c r="G2208" s="33" t="s">
        <v>64</v>
      </c>
      <c r="H2208" s="34">
        <v>0.76450000000000007</v>
      </c>
      <c r="I2208" s="35">
        <f>ROUND((Reference!B$16*List!$H2208)+Reference!B$17,0)</f>
        <v>924</v>
      </c>
      <c r="J2208" s="35">
        <f>ROUND((Reference!C$16*List!$H2208)+Reference!C$17,0)</f>
        <v>1379</v>
      </c>
      <c r="K2208" s="35">
        <f>ROUND((Reference!D$16*List!$H2208)+Reference!D$17,0)</f>
        <v>1652</v>
      </c>
      <c r="L2208" s="35">
        <f>ROUND((Reference!E$16*List!$H2208)+Reference!E$17,0)</f>
        <v>2042</v>
      </c>
      <c r="M2208" s="35">
        <f>ROUND((Reference!F$16*List!$H2208)+Reference!F$17,0)</f>
        <v>2128</v>
      </c>
      <c r="N2208" s="35">
        <f>ROUND((Reference!G$16*List!$H2208)+Reference!G$17,0)</f>
        <v>2409</v>
      </c>
      <c r="O2208" s="35">
        <f>ROUND((Reference!H$16*List!$H2208)+Reference!H$17,0)</f>
        <v>2501</v>
      </c>
      <c r="P2208" s="35">
        <f>ROUND((Reference!I$16*List!$H2208)+Reference!I$17,0)</f>
        <v>2599</v>
      </c>
      <c r="Q2208" s="35">
        <f>ROUND((Reference!J$16*List!$H2208)+Reference!J$17,0)</f>
        <v>3009</v>
      </c>
      <c r="R2208" s="35">
        <f>ROUND((Reference!K$16*List!$H2208)+Reference!K$17,0)</f>
        <v>3105</v>
      </c>
      <c r="S2208" s="35">
        <f>ROUND((Reference!L$16*List!$H2208)+Reference!L$17,0)</f>
        <v>3350</v>
      </c>
      <c r="T2208" s="35">
        <f>ROUND((Reference!M$16*List!$H2208)+Reference!M$17,0)</f>
        <v>4001</v>
      </c>
      <c r="U2208" s="35">
        <f>ROUND((Reference!N$16*List!$H2208)+Reference!N$17,0)</f>
        <v>16143</v>
      </c>
      <c r="V2208" s="36">
        <f>ROUND((Reference!O$16*List!$H2208)+Reference!O$17,0)</f>
        <v>600</v>
      </c>
      <c r="W2208" s="36">
        <f>ROUND((Reference!P$16*List!$H2208)+Reference!P$17,0)</f>
        <v>846</v>
      </c>
      <c r="X2208" s="36">
        <f>ROUND((Reference!Q$16*List!$H2208)+Reference!Q$17,0)</f>
        <v>423</v>
      </c>
      <c r="Y2208" s="37"/>
      <c r="Z2208" s="4" t="str">
        <f t="shared" si="69"/>
        <v>GREER, Oklahoma</v>
      </c>
      <c r="AA2208" s="38" t="s">
        <v>6246</v>
      </c>
      <c r="AB2208" s="38" t="s">
        <v>54</v>
      </c>
      <c r="AC2208" s="32" t="s">
        <v>6179</v>
      </c>
      <c r="AD2208" s="39"/>
      <c r="AE2208">
        <f t="shared" si="70"/>
        <v>0.76450000000000007</v>
      </c>
    </row>
    <row r="2209" spans="1:31" x14ac:dyDescent="0.35">
      <c r="A2209" s="28" t="s">
        <v>6247</v>
      </c>
      <c r="B2209" s="48" t="s">
        <v>6248</v>
      </c>
      <c r="C2209" s="49">
        <v>99937</v>
      </c>
      <c r="D2209" s="30" t="s">
        <v>203</v>
      </c>
      <c r="E2209" s="50" t="s">
        <v>6249</v>
      </c>
      <c r="F2209" s="55" t="s">
        <v>6179</v>
      </c>
      <c r="G2209" s="33" t="s">
        <v>64</v>
      </c>
      <c r="H2209" s="34">
        <v>0.76450000000000007</v>
      </c>
      <c r="I2209" s="35">
        <f>ROUND((Reference!B$16*List!$H2209)+Reference!B$17,0)</f>
        <v>924</v>
      </c>
      <c r="J2209" s="35">
        <f>ROUND((Reference!C$16*List!$H2209)+Reference!C$17,0)</f>
        <v>1379</v>
      </c>
      <c r="K2209" s="35">
        <f>ROUND((Reference!D$16*List!$H2209)+Reference!D$17,0)</f>
        <v>1652</v>
      </c>
      <c r="L2209" s="35">
        <f>ROUND((Reference!E$16*List!$H2209)+Reference!E$17,0)</f>
        <v>2042</v>
      </c>
      <c r="M2209" s="35">
        <f>ROUND((Reference!F$16*List!$H2209)+Reference!F$17,0)</f>
        <v>2128</v>
      </c>
      <c r="N2209" s="35">
        <f>ROUND((Reference!G$16*List!$H2209)+Reference!G$17,0)</f>
        <v>2409</v>
      </c>
      <c r="O2209" s="35">
        <f>ROUND((Reference!H$16*List!$H2209)+Reference!H$17,0)</f>
        <v>2501</v>
      </c>
      <c r="P2209" s="35">
        <f>ROUND((Reference!I$16*List!$H2209)+Reference!I$17,0)</f>
        <v>2599</v>
      </c>
      <c r="Q2209" s="35">
        <f>ROUND((Reference!J$16*List!$H2209)+Reference!J$17,0)</f>
        <v>3009</v>
      </c>
      <c r="R2209" s="35">
        <f>ROUND((Reference!K$16*List!$H2209)+Reference!K$17,0)</f>
        <v>3105</v>
      </c>
      <c r="S2209" s="35">
        <f>ROUND((Reference!L$16*List!$H2209)+Reference!L$17,0)</f>
        <v>3350</v>
      </c>
      <c r="T2209" s="35">
        <f>ROUND((Reference!M$16*List!$H2209)+Reference!M$17,0)</f>
        <v>4001</v>
      </c>
      <c r="U2209" s="35">
        <f>ROUND((Reference!N$16*List!$H2209)+Reference!N$17,0)</f>
        <v>16143</v>
      </c>
      <c r="V2209" s="36">
        <f>ROUND((Reference!O$16*List!$H2209)+Reference!O$17,0)</f>
        <v>600</v>
      </c>
      <c r="W2209" s="36">
        <f>ROUND((Reference!P$16*List!$H2209)+Reference!P$17,0)</f>
        <v>846</v>
      </c>
      <c r="X2209" s="36">
        <f>ROUND((Reference!Q$16*List!$H2209)+Reference!Q$17,0)</f>
        <v>423</v>
      </c>
      <c r="Y2209" s="37"/>
      <c r="Z2209" s="4" t="str">
        <f t="shared" si="69"/>
        <v>HARMON, Oklahoma</v>
      </c>
      <c r="AA2209" s="38" t="s">
        <v>6249</v>
      </c>
      <c r="AB2209" s="38" t="s">
        <v>54</v>
      </c>
      <c r="AC2209" s="32" t="s">
        <v>6179</v>
      </c>
      <c r="AD2209" s="39"/>
      <c r="AE2209">
        <f t="shared" si="70"/>
        <v>0.76450000000000007</v>
      </c>
    </row>
    <row r="2210" spans="1:31" x14ac:dyDescent="0.35">
      <c r="A2210" s="28" t="s">
        <v>6250</v>
      </c>
      <c r="B2210" s="48" t="s">
        <v>6251</v>
      </c>
      <c r="C2210" s="49">
        <v>99937</v>
      </c>
      <c r="D2210" s="30" t="s">
        <v>203</v>
      </c>
      <c r="E2210" s="50" t="s">
        <v>3040</v>
      </c>
      <c r="F2210" s="55" t="s">
        <v>6179</v>
      </c>
      <c r="G2210" s="33" t="s">
        <v>64</v>
      </c>
      <c r="H2210" s="52">
        <v>0.76450000000000007</v>
      </c>
      <c r="I2210" s="35">
        <f>ROUND((Reference!B$16*List!$H2210)+Reference!B$17,0)</f>
        <v>924</v>
      </c>
      <c r="J2210" s="35">
        <f>ROUND((Reference!C$16*List!$H2210)+Reference!C$17,0)</f>
        <v>1379</v>
      </c>
      <c r="K2210" s="35">
        <f>ROUND((Reference!D$16*List!$H2210)+Reference!D$17,0)</f>
        <v>1652</v>
      </c>
      <c r="L2210" s="35">
        <f>ROUND((Reference!E$16*List!$H2210)+Reference!E$17,0)</f>
        <v>2042</v>
      </c>
      <c r="M2210" s="35">
        <f>ROUND((Reference!F$16*List!$H2210)+Reference!F$17,0)</f>
        <v>2128</v>
      </c>
      <c r="N2210" s="35">
        <f>ROUND((Reference!G$16*List!$H2210)+Reference!G$17,0)</f>
        <v>2409</v>
      </c>
      <c r="O2210" s="35">
        <f>ROUND((Reference!H$16*List!$H2210)+Reference!H$17,0)</f>
        <v>2501</v>
      </c>
      <c r="P2210" s="35">
        <f>ROUND((Reference!I$16*List!$H2210)+Reference!I$17,0)</f>
        <v>2599</v>
      </c>
      <c r="Q2210" s="35">
        <f>ROUND((Reference!J$16*List!$H2210)+Reference!J$17,0)</f>
        <v>3009</v>
      </c>
      <c r="R2210" s="35">
        <f>ROUND((Reference!K$16*List!$H2210)+Reference!K$17,0)</f>
        <v>3105</v>
      </c>
      <c r="S2210" s="35">
        <f>ROUND((Reference!L$16*List!$H2210)+Reference!L$17,0)</f>
        <v>3350</v>
      </c>
      <c r="T2210" s="35">
        <f>ROUND((Reference!M$16*List!$H2210)+Reference!M$17,0)</f>
        <v>4001</v>
      </c>
      <c r="U2210" s="35">
        <f>ROUND((Reference!N$16*List!$H2210)+Reference!N$17,0)</f>
        <v>16143</v>
      </c>
      <c r="V2210" s="36">
        <f>ROUND((Reference!O$16*List!$H2210)+Reference!O$17,0)</f>
        <v>600</v>
      </c>
      <c r="W2210" s="36">
        <f>ROUND((Reference!P$16*List!$H2210)+Reference!P$17,0)</f>
        <v>846</v>
      </c>
      <c r="X2210" s="36">
        <f>ROUND((Reference!Q$16*List!$H2210)+Reference!Q$17,0)</f>
        <v>423</v>
      </c>
      <c r="Y2210" s="37"/>
      <c r="Z2210" s="4" t="str">
        <f t="shared" si="69"/>
        <v>HARPER, Oklahoma</v>
      </c>
      <c r="AA2210" s="50" t="s">
        <v>3040</v>
      </c>
      <c r="AB2210" s="38" t="s">
        <v>54</v>
      </c>
      <c r="AC2210" s="43" t="s">
        <v>6179</v>
      </c>
      <c r="AD2210" s="45"/>
      <c r="AE2210">
        <f t="shared" si="70"/>
        <v>0.76450000000000007</v>
      </c>
    </row>
    <row r="2211" spans="1:31" x14ac:dyDescent="0.35">
      <c r="A2211" s="28" t="s">
        <v>6252</v>
      </c>
      <c r="B2211" s="48" t="s">
        <v>6253</v>
      </c>
      <c r="C2211" s="51">
        <v>99937</v>
      </c>
      <c r="D2211" s="30" t="s">
        <v>203</v>
      </c>
      <c r="E2211" s="38" t="s">
        <v>3046</v>
      </c>
      <c r="F2211" s="55" t="s">
        <v>6179</v>
      </c>
      <c r="G2211" s="33" t="s">
        <v>64</v>
      </c>
      <c r="H2211" s="52">
        <v>0.76450000000000007</v>
      </c>
      <c r="I2211" s="35">
        <f>ROUND((Reference!B$16*List!$H2211)+Reference!B$17,0)</f>
        <v>924</v>
      </c>
      <c r="J2211" s="35">
        <f>ROUND((Reference!C$16*List!$H2211)+Reference!C$17,0)</f>
        <v>1379</v>
      </c>
      <c r="K2211" s="35">
        <f>ROUND((Reference!D$16*List!$H2211)+Reference!D$17,0)</f>
        <v>1652</v>
      </c>
      <c r="L2211" s="35">
        <f>ROUND((Reference!E$16*List!$H2211)+Reference!E$17,0)</f>
        <v>2042</v>
      </c>
      <c r="M2211" s="35">
        <f>ROUND((Reference!F$16*List!$H2211)+Reference!F$17,0)</f>
        <v>2128</v>
      </c>
      <c r="N2211" s="35">
        <f>ROUND((Reference!G$16*List!$H2211)+Reference!G$17,0)</f>
        <v>2409</v>
      </c>
      <c r="O2211" s="35">
        <f>ROUND((Reference!H$16*List!$H2211)+Reference!H$17,0)</f>
        <v>2501</v>
      </c>
      <c r="P2211" s="35">
        <f>ROUND((Reference!I$16*List!$H2211)+Reference!I$17,0)</f>
        <v>2599</v>
      </c>
      <c r="Q2211" s="35">
        <f>ROUND((Reference!J$16*List!$H2211)+Reference!J$17,0)</f>
        <v>3009</v>
      </c>
      <c r="R2211" s="35">
        <f>ROUND((Reference!K$16*List!$H2211)+Reference!K$17,0)</f>
        <v>3105</v>
      </c>
      <c r="S2211" s="35">
        <f>ROUND((Reference!L$16*List!$H2211)+Reference!L$17,0)</f>
        <v>3350</v>
      </c>
      <c r="T2211" s="35">
        <f>ROUND((Reference!M$16*List!$H2211)+Reference!M$17,0)</f>
        <v>4001</v>
      </c>
      <c r="U2211" s="35">
        <f>ROUND((Reference!N$16*List!$H2211)+Reference!N$17,0)</f>
        <v>16143</v>
      </c>
      <c r="V2211" s="36">
        <f>ROUND((Reference!O$16*List!$H2211)+Reference!O$17,0)</f>
        <v>600</v>
      </c>
      <c r="W2211" s="36">
        <f>ROUND((Reference!P$16*List!$H2211)+Reference!P$17,0)</f>
        <v>846</v>
      </c>
      <c r="X2211" s="36">
        <f>ROUND((Reference!Q$16*List!$H2211)+Reference!Q$17,0)</f>
        <v>423</v>
      </c>
      <c r="Y2211" s="37"/>
      <c r="Z2211" s="4" t="str">
        <f t="shared" si="69"/>
        <v>HASKELL, Oklahoma</v>
      </c>
      <c r="AA2211" s="50" t="s">
        <v>3046</v>
      </c>
      <c r="AB2211" s="38" t="s">
        <v>54</v>
      </c>
      <c r="AC2211" s="43" t="s">
        <v>6179</v>
      </c>
      <c r="AD2211" s="45"/>
      <c r="AE2211">
        <f t="shared" si="70"/>
        <v>0.76450000000000007</v>
      </c>
    </row>
    <row r="2212" spans="1:31" x14ac:dyDescent="0.35">
      <c r="A2212" s="28" t="s">
        <v>6254</v>
      </c>
      <c r="B2212" s="48" t="s">
        <v>6255</v>
      </c>
      <c r="C2212" s="49">
        <v>99937</v>
      </c>
      <c r="D2212" s="30" t="s">
        <v>203</v>
      </c>
      <c r="E2212" s="50" t="s">
        <v>6256</v>
      </c>
      <c r="F2212" s="55" t="s">
        <v>6179</v>
      </c>
      <c r="G2212" s="33" t="s">
        <v>64</v>
      </c>
      <c r="H2212" s="52">
        <v>0.76450000000000007</v>
      </c>
      <c r="I2212" s="35">
        <f>ROUND((Reference!B$16*List!$H2212)+Reference!B$17,0)</f>
        <v>924</v>
      </c>
      <c r="J2212" s="35">
        <f>ROUND((Reference!C$16*List!$H2212)+Reference!C$17,0)</f>
        <v>1379</v>
      </c>
      <c r="K2212" s="35">
        <f>ROUND((Reference!D$16*List!$H2212)+Reference!D$17,0)</f>
        <v>1652</v>
      </c>
      <c r="L2212" s="35">
        <f>ROUND((Reference!E$16*List!$H2212)+Reference!E$17,0)</f>
        <v>2042</v>
      </c>
      <c r="M2212" s="35">
        <f>ROUND((Reference!F$16*List!$H2212)+Reference!F$17,0)</f>
        <v>2128</v>
      </c>
      <c r="N2212" s="35">
        <f>ROUND((Reference!G$16*List!$H2212)+Reference!G$17,0)</f>
        <v>2409</v>
      </c>
      <c r="O2212" s="35">
        <f>ROUND((Reference!H$16*List!$H2212)+Reference!H$17,0)</f>
        <v>2501</v>
      </c>
      <c r="P2212" s="35">
        <f>ROUND((Reference!I$16*List!$H2212)+Reference!I$17,0)</f>
        <v>2599</v>
      </c>
      <c r="Q2212" s="35">
        <f>ROUND((Reference!J$16*List!$H2212)+Reference!J$17,0)</f>
        <v>3009</v>
      </c>
      <c r="R2212" s="35">
        <f>ROUND((Reference!K$16*List!$H2212)+Reference!K$17,0)</f>
        <v>3105</v>
      </c>
      <c r="S2212" s="35">
        <f>ROUND((Reference!L$16*List!$H2212)+Reference!L$17,0)</f>
        <v>3350</v>
      </c>
      <c r="T2212" s="35">
        <f>ROUND((Reference!M$16*List!$H2212)+Reference!M$17,0)</f>
        <v>4001</v>
      </c>
      <c r="U2212" s="35">
        <f>ROUND((Reference!N$16*List!$H2212)+Reference!N$17,0)</f>
        <v>16143</v>
      </c>
      <c r="V2212" s="36">
        <f>ROUND((Reference!O$16*List!$H2212)+Reference!O$17,0)</f>
        <v>600</v>
      </c>
      <c r="W2212" s="36">
        <f>ROUND((Reference!P$16*List!$H2212)+Reference!P$17,0)</f>
        <v>846</v>
      </c>
      <c r="X2212" s="36">
        <f>ROUND((Reference!Q$16*List!$H2212)+Reference!Q$17,0)</f>
        <v>423</v>
      </c>
      <c r="Y2212" s="37"/>
      <c r="Z2212" s="4" t="str">
        <f t="shared" si="69"/>
        <v>HUGHES, Oklahoma</v>
      </c>
      <c r="AA2212" s="50" t="s">
        <v>6256</v>
      </c>
      <c r="AB2212" s="38" t="s">
        <v>54</v>
      </c>
      <c r="AC2212" s="43" t="s">
        <v>6179</v>
      </c>
      <c r="AD2212" s="45"/>
      <c r="AE2212">
        <f t="shared" si="70"/>
        <v>0.76450000000000007</v>
      </c>
    </row>
    <row r="2213" spans="1:31" x14ac:dyDescent="0.35">
      <c r="A2213" s="28" t="s">
        <v>6257</v>
      </c>
      <c r="B2213" s="48" t="s">
        <v>6258</v>
      </c>
      <c r="C2213" s="51">
        <v>99937</v>
      </c>
      <c r="D2213" s="30" t="s">
        <v>203</v>
      </c>
      <c r="E2213" s="38" t="s">
        <v>202</v>
      </c>
      <c r="F2213" s="55" t="s">
        <v>6179</v>
      </c>
      <c r="G2213" s="33" t="s">
        <v>64</v>
      </c>
      <c r="H2213" s="52">
        <v>0.76450000000000007</v>
      </c>
      <c r="I2213" s="35">
        <f>ROUND((Reference!B$16*List!$H2213)+Reference!B$17,0)</f>
        <v>924</v>
      </c>
      <c r="J2213" s="35">
        <f>ROUND((Reference!C$16*List!$H2213)+Reference!C$17,0)</f>
        <v>1379</v>
      </c>
      <c r="K2213" s="35">
        <f>ROUND((Reference!D$16*List!$H2213)+Reference!D$17,0)</f>
        <v>1652</v>
      </c>
      <c r="L2213" s="35">
        <f>ROUND((Reference!E$16*List!$H2213)+Reference!E$17,0)</f>
        <v>2042</v>
      </c>
      <c r="M2213" s="35">
        <f>ROUND((Reference!F$16*List!$H2213)+Reference!F$17,0)</f>
        <v>2128</v>
      </c>
      <c r="N2213" s="35">
        <f>ROUND((Reference!G$16*List!$H2213)+Reference!G$17,0)</f>
        <v>2409</v>
      </c>
      <c r="O2213" s="35">
        <f>ROUND((Reference!H$16*List!$H2213)+Reference!H$17,0)</f>
        <v>2501</v>
      </c>
      <c r="P2213" s="35">
        <f>ROUND((Reference!I$16*List!$H2213)+Reference!I$17,0)</f>
        <v>2599</v>
      </c>
      <c r="Q2213" s="35">
        <f>ROUND((Reference!J$16*List!$H2213)+Reference!J$17,0)</f>
        <v>3009</v>
      </c>
      <c r="R2213" s="35">
        <f>ROUND((Reference!K$16*List!$H2213)+Reference!K$17,0)</f>
        <v>3105</v>
      </c>
      <c r="S2213" s="35">
        <f>ROUND((Reference!L$16*List!$H2213)+Reference!L$17,0)</f>
        <v>3350</v>
      </c>
      <c r="T2213" s="35">
        <f>ROUND((Reference!M$16*List!$H2213)+Reference!M$17,0)</f>
        <v>4001</v>
      </c>
      <c r="U2213" s="35">
        <f>ROUND((Reference!N$16*List!$H2213)+Reference!N$17,0)</f>
        <v>16143</v>
      </c>
      <c r="V2213" s="36">
        <f>ROUND((Reference!O$16*List!$H2213)+Reference!O$17,0)</f>
        <v>600</v>
      </c>
      <c r="W2213" s="36">
        <f>ROUND((Reference!P$16*List!$H2213)+Reference!P$17,0)</f>
        <v>846</v>
      </c>
      <c r="X2213" s="36">
        <f>ROUND((Reference!Q$16*List!$H2213)+Reference!Q$17,0)</f>
        <v>423</v>
      </c>
      <c r="Y2213" s="37"/>
      <c r="Z2213" s="4" t="str">
        <f t="shared" si="69"/>
        <v>JACKSON, Oklahoma</v>
      </c>
      <c r="AA2213" s="50" t="s">
        <v>202</v>
      </c>
      <c r="AB2213" s="38" t="s">
        <v>54</v>
      </c>
      <c r="AC2213" s="43" t="s">
        <v>6179</v>
      </c>
      <c r="AD2213" s="45"/>
      <c r="AE2213">
        <f t="shared" si="70"/>
        <v>0.76450000000000007</v>
      </c>
    </row>
    <row r="2214" spans="1:31" x14ac:dyDescent="0.35">
      <c r="A2214" s="28" t="s">
        <v>6259</v>
      </c>
      <c r="B2214" s="48" t="s">
        <v>6260</v>
      </c>
      <c r="C2214" s="49">
        <v>99937</v>
      </c>
      <c r="D2214" s="30" t="s">
        <v>203</v>
      </c>
      <c r="E2214" s="50" t="s">
        <v>206</v>
      </c>
      <c r="F2214" s="55" t="s">
        <v>6179</v>
      </c>
      <c r="G2214" s="33" t="s">
        <v>64</v>
      </c>
      <c r="H2214" s="34">
        <v>0.76450000000000007</v>
      </c>
      <c r="I2214" s="35">
        <f>ROUND((Reference!B$16*List!$H2214)+Reference!B$17,0)</f>
        <v>924</v>
      </c>
      <c r="J2214" s="35">
        <f>ROUND((Reference!C$16*List!$H2214)+Reference!C$17,0)</f>
        <v>1379</v>
      </c>
      <c r="K2214" s="35">
        <f>ROUND((Reference!D$16*List!$H2214)+Reference!D$17,0)</f>
        <v>1652</v>
      </c>
      <c r="L2214" s="35">
        <f>ROUND((Reference!E$16*List!$H2214)+Reference!E$17,0)</f>
        <v>2042</v>
      </c>
      <c r="M2214" s="35">
        <f>ROUND((Reference!F$16*List!$H2214)+Reference!F$17,0)</f>
        <v>2128</v>
      </c>
      <c r="N2214" s="35">
        <f>ROUND((Reference!G$16*List!$H2214)+Reference!G$17,0)</f>
        <v>2409</v>
      </c>
      <c r="O2214" s="35">
        <f>ROUND((Reference!H$16*List!$H2214)+Reference!H$17,0)</f>
        <v>2501</v>
      </c>
      <c r="P2214" s="35">
        <f>ROUND((Reference!I$16*List!$H2214)+Reference!I$17,0)</f>
        <v>2599</v>
      </c>
      <c r="Q2214" s="35">
        <f>ROUND((Reference!J$16*List!$H2214)+Reference!J$17,0)</f>
        <v>3009</v>
      </c>
      <c r="R2214" s="35">
        <f>ROUND((Reference!K$16*List!$H2214)+Reference!K$17,0)</f>
        <v>3105</v>
      </c>
      <c r="S2214" s="35">
        <f>ROUND((Reference!L$16*List!$H2214)+Reference!L$17,0)</f>
        <v>3350</v>
      </c>
      <c r="T2214" s="35">
        <f>ROUND((Reference!M$16*List!$H2214)+Reference!M$17,0)</f>
        <v>4001</v>
      </c>
      <c r="U2214" s="35">
        <f>ROUND((Reference!N$16*List!$H2214)+Reference!N$17,0)</f>
        <v>16143</v>
      </c>
      <c r="V2214" s="36">
        <f>ROUND((Reference!O$16*List!$H2214)+Reference!O$17,0)</f>
        <v>600</v>
      </c>
      <c r="W2214" s="36">
        <f>ROUND((Reference!P$16*List!$H2214)+Reference!P$17,0)</f>
        <v>846</v>
      </c>
      <c r="X2214" s="36">
        <f>ROUND((Reference!Q$16*List!$H2214)+Reference!Q$17,0)</f>
        <v>423</v>
      </c>
      <c r="Y2214" s="37"/>
      <c r="Z2214" s="4" t="str">
        <f t="shared" si="69"/>
        <v>JEFFERSON, Oklahoma</v>
      </c>
      <c r="AA2214" s="38" t="s">
        <v>206</v>
      </c>
      <c r="AB2214" s="38" t="s">
        <v>54</v>
      </c>
      <c r="AC2214" s="32" t="s">
        <v>6179</v>
      </c>
      <c r="AD2214" s="39"/>
      <c r="AE2214">
        <f t="shared" si="70"/>
        <v>0.76450000000000007</v>
      </c>
    </row>
    <row r="2215" spans="1:31" x14ac:dyDescent="0.35">
      <c r="A2215" s="28" t="s">
        <v>6261</v>
      </c>
      <c r="B2215" s="48" t="s">
        <v>6262</v>
      </c>
      <c r="C2215" s="49">
        <v>99937</v>
      </c>
      <c r="D2215" s="30" t="s">
        <v>203</v>
      </c>
      <c r="E2215" s="50" t="s">
        <v>5691</v>
      </c>
      <c r="F2215" s="55" t="s">
        <v>6179</v>
      </c>
      <c r="G2215" s="33" t="s">
        <v>64</v>
      </c>
      <c r="H2215" s="52">
        <v>0.76450000000000007</v>
      </c>
      <c r="I2215" s="35">
        <f>ROUND((Reference!B$16*List!$H2215)+Reference!B$17,0)</f>
        <v>924</v>
      </c>
      <c r="J2215" s="35">
        <f>ROUND((Reference!C$16*List!$H2215)+Reference!C$17,0)</f>
        <v>1379</v>
      </c>
      <c r="K2215" s="35">
        <f>ROUND((Reference!D$16*List!$H2215)+Reference!D$17,0)</f>
        <v>1652</v>
      </c>
      <c r="L2215" s="35">
        <f>ROUND((Reference!E$16*List!$H2215)+Reference!E$17,0)</f>
        <v>2042</v>
      </c>
      <c r="M2215" s="35">
        <f>ROUND((Reference!F$16*List!$H2215)+Reference!F$17,0)</f>
        <v>2128</v>
      </c>
      <c r="N2215" s="35">
        <f>ROUND((Reference!G$16*List!$H2215)+Reference!G$17,0)</f>
        <v>2409</v>
      </c>
      <c r="O2215" s="35">
        <f>ROUND((Reference!H$16*List!$H2215)+Reference!H$17,0)</f>
        <v>2501</v>
      </c>
      <c r="P2215" s="35">
        <f>ROUND((Reference!I$16*List!$H2215)+Reference!I$17,0)</f>
        <v>2599</v>
      </c>
      <c r="Q2215" s="35">
        <f>ROUND((Reference!J$16*List!$H2215)+Reference!J$17,0)</f>
        <v>3009</v>
      </c>
      <c r="R2215" s="35">
        <f>ROUND((Reference!K$16*List!$H2215)+Reference!K$17,0)</f>
        <v>3105</v>
      </c>
      <c r="S2215" s="35">
        <f>ROUND((Reference!L$16*List!$H2215)+Reference!L$17,0)</f>
        <v>3350</v>
      </c>
      <c r="T2215" s="35">
        <f>ROUND((Reference!M$16*List!$H2215)+Reference!M$17,0)</f>
        <v>4001</v>
      </c>
      <c r="U2215" s="35">
        <f>ROUND((Reference!N$16*List!$H2215)+Reference!N$17,0)</f>
        <v>16143</v>
      </c>
      <c r="V2215" s="36">
        <f>ROUND((Reference!O$16*List!$H2215)+Reference!O$17,0)</f>
        <v>600</v>
      </c>
      <c r="W2215" s="36">
        <f>ROUND((Reference!P$16*List!$H2215)+Reference!P$17,0)</f>
        <v>846</v>
      </c>
      <c r="X2215" s="36">
        <f>ROUND((Reference!Q$16*List!$H2215)+Reference!Q$17,0)</f>
        <v>423</v>
      </c>
      <c r="Y2215" s="37"/>
      <c r="Z2215" s="4" t="str">
        <f t="shared" si="69"/>
        <v>JOHNSTON, Oklahoma</v>
      </c>
      <c r="AA2215" s="50" t="s">
        <v>5691</v>
      </c>
      <c r="AB2215" s="38" t="s">
        <v>54</v>
      </c>
      <c r="AC2215" s="43" t="s">
        <v>6179</v>
      </c>
      <c r="AD2215" s="45"/>
      <c r="AE2215">
        <f t="shared" si="70"/>
        <v>0.76450000000000007</v>
      </c>
    </row>
    <row r="2216" spans="1:31" x14ac:dyDescent="0.35">
      <c r="A2216" s="28" t="s">
        <v>6263</v>
      </c>
      <c r="B2216" s="48" t="s">
        <v>6264</v>
      </c>
      <c r="C2216" s="49">
        <v>99937</v>
      </c>
      <c r="D2216" s="30" t="s">
        <v>203</v>
      </c>
      <c r="E2216" s="50" t="s">
        <v>6265</v>
      </c>
      <c r="F2216" s="55" t="s">
        <v>6179</v>
      </c>
      <c r="G2216" s="33" t="s">
        <v>64</v>
      </c>
      <c r="H2216" s="52">
        <v>0.76450000000000007</v>
      </c>
      <c r="I2216" s="35">
        <f>ROUND((Reference!B$16*List!$H2216)+Reference!B$17,0)</f>
        <v>924</v>
      </c>
      <c r="J2216" s="35">
        <f>ROUND((Reference!C$16*List!$H2216)+Reference!C$17,0)</f>
        <v>1379</v>
      </c>
      <c r="K2216" s="35">
        <f>ROUND((Reference!D$16*List!$H2216)+Reference!D$17,0)</f>
        <v>1652</v>
      </c>
      <c r="L2216" s="35">
        <f>ROUND((Reference!E$16*List!$H2216)+Reference!E$17,0)</f>
        <v>2042</v>
      </c>
      <c r="M2216" s="35">
        <f>ROUND((Reference!F$16*List!$H2216)+Reference!F$17,0)</f>
        <v>2128</v>
      </c>
      <c r="N2216" s="35">
        <f>ROUND((Reference!G$16*List!$H2216)+Reference!G$17,0)</f>
        <v>2409</v>
      </c>
      <c r="O2216" s="35">
        <f>ROUND((Reference!H$16*List!$H2216)+Reference!H$17,0)</f>
        <v>2501</v>
      </c>
      <c r="P2216" s="35">
        <f>ROUND((Reference!I$16*List!$H2216)+Reference!I$17,0)</f>
        <v>2599</v>
      </c>
      <c r="Q2216" s="35">
        <f>ROUND((Reference!J$16*List!$H2216)+Reference!J$17,0)</f>
        <v>3009</v>
      </c>
      <c r="R2216" s="35">
        <f>ROUND((Reference!K$16*List!$H2216)+Reference!K$17,0)</f>
        <v>3105</v>
      </c>
      <c r="S2216" s="35">
        <f>ROUND((Reference!L$16*List!$H2216)+Reference!L$17,0)</f>
        <v>3350</v>
      </c>
      <c r="T2216" s="35">
        <f>ROUND((Reference!M$16*List!$H2216)+Reference!M$17,0)</f>
        <v>4001</v>
      </c>
      <c r="U2216" s="35">
        <f>ROUND((Reference!N$16*List!$H2216)+Reference!N$17,0)</f>
        <v>16143</v>
      </c>
      <c r="V2216" s="36">
        <f>ROUND((Reference!O$16*List!$H2216)+Reference!O$17,0)</f>
        <v>600</v>
      </c>
      <c r="W2216" s="36">
        <f>ROUND((Reference!P$16*List!$H2216)+Reference!P$17,0)</f>
        <v>846</v>
      </c>
      <c r="X2216" s="36">
        <f>ROUND((Reference!Q$16*List!$H2216)+Reference!Q$17,0)</f>
        <v>423</v>
      </c>
      <c r="Y2216" s="37"/>
      <c r="Z2216" s="4" t="str">
        <f t="shared" si="69"/>
        <v>KAY, Oklahoma</v>
      </c>
      <c r="AA2216" s="50" t="s">
        <v>6265</v>
      </c>
      <c r="AB2216" s="38" t="s">
        <v>54</v>
      </c>
      <c r="AC2216" s="43" t="s">
        <v>6179</v>
      </c>
      <c r="AD2216" s="45"/>
      <c r="AE2216">
        <f t="shared" si="70"/>
        <v>0.76450000000000007</v>
      </c>
    </row>
    <row r="2217" spans="1:31" x14ac:dyDescent="0.35">
      <c r="A2217" s="28" t="s">
        <v>6266</v>
      </c>
      <c r="B2217" s="48" t="s">
        <v>6267</v>
      </c>
      <c r="C2217" s="51">
        <v>99937</v>
      </c>
      <c r="D2217" s="30" t="s">
        <v>203</v>
      </c>
      <c r="E2217" s="38" t="s">
        <v>6268</v>
      </c>
      <c r="F2217" s="55" t="s">
        <v>6179</v>
      </c>
      <c r="G2217" s="33" t="s">
        <v>64</v>
      </c>
      <c r="H2217" s="52">
        <v>0.76450000000000007</v>
      </c>
      <c r="I2217" s="35">
        <f>ROUND((Reference!B$16*List!$H2217)+Reference!B$17,0)</f>
        <v>924</v>
      </c>
      <c r="J2217" s="35">
        <f>ROUND((Reference!C$16*List!$H2217)+Reference!C$17,0)</f>
        <v>1379</v>
      </c>
      <c r="K2217" s="35">
        <f>ROUND((Reference!D$16*List!$H2217)+Reference!D$17,0)</f>
        <v>1652</v>
      </c>
      <c r="L2217" s="35">
        <f>ROUND((Reference!E$16*List!$H2217)+Reference!E$17,0)</f>
        <v>2042</v>
      </c>
      <c r="M2217" s="35">
        <f>ROUND((Reference!F$16*List!$H2217)+Reference!F$17,0)</f>
        <v>2128</v>
      </c>
      <c r="N2217" s="35">
        <f>ROUND((Reference!G$16*List!$H2217)+Reference!G$17,0)</f>
        <v>2409</v>
      </c>
      <c r="O2217" s="35">
        <f>ROUND((Reference!H$16*List!$H2217)+Reference!H$17,0)</f>
        <v>2501</v>
      </c>
      <c r="P2217" s="35">
        <f>ROUND((Reference!I$16*List!$H2217)+Reference!I$17,0)</f>
        <v>2599</v>
      </c>
      <c r="Q2217" s="35">
        <f>ROUND((Reference!J$16*List!$H2217)+Reference!J$17,0)</f>
        <v>3009</v>
      </c>
      <c r="R2217" s="35">
        <f>ROUND((Reference!K$16*List!$H2217)+Reference!K$17,0)</f>
        <v>3105</v>
      </c>
      <c r="S2217" s="35">
        <f>ROUND((Reference!L$16*List!$H2217)+Reference!L$17,0)</f>
        <v>3350</v>
      </c>
      <c r="T2217" s="35">
        <f>ROUND((Reference!M$16*List!$H2217)+Reference!M$17,0)</f>
        <v>4001</v>
      </c>
      <c r="U2217" s="35">
        <f>ROUND((Reference!N$16*List!$H2217)+Reference!N$17,0)</f>
        <v>16143</v>
      </c>
      <c r="V2217" s="36">
        <f>ROUND((Reference!O$16*List!$H2217)+Reference!O$17,0)</f>
        <v>600</v>
      </c>
      <c r="W2217" s="36">
        <f>ROUND((Reference!P$16*List!$H2217)+Reference!P$17,0)</f>
        <v>846</v>
      </c>
      <c r="X2217" s="36">
        <f>ROUND((Reference!Q$16*List!$H2217)+Reference!Q$17,0)</f>
        <v>423</v>
      </c>
      <c r="Y2217" s="37"/>
      <c r="Z2217" s="4" t="str">
        <f t="shared" si="69"/>
        <v>KINGFISHER, Oklahoma</v>
      </c>
      <c r="AA2217" s="50" t="s">
        <v>6268</v>
      </c>
      <c r="AB2217" s="38" t="s">
        <v>54</v>
      </c>
      <c r="AC2217" s="43" t="s">
        <v>6179</v>
      </c>
      <c r="AD2217" s="45"/>
      <c r="AE2217">
        <f t="shared" si="70"/>
        <v>0.76450000000000007</v>
      </c>
    </row>
    <row r="2218" spans="1:31" x14ac:dyDescent="0.35">
      <c r="A2218" s="28" t="s">
        <v>6269</v>
      </c>
      <c r="B2218" s="48" t="s">
        <v>6270</v>
      </c>
      <c r="C2218" s="51">
        <v>99937</v>
      </c>
      <c r="D2218" s="30" t="s">
        <v>203</v>
      </c>
      <c r="E2218" s="38" t="s">
        <v>1157</v>
      </c>
      <c r="F2218" s="55" t="s">
        <v>6179</v>
      </c>
      <c r="G2218" s="33" t="s">
        <v>64</v>
      </c>
      <c r="H2218" s="52">
        <v>0.76450000000000007</v>
      </c>
      <c r="I2218" s="35">
        <f>ROUND((Reference!B$16*List!$H2218)+Reference!B$17,0)</f>
        <v>924</v>
      </c>
      <c r="J2218" s="35">
        <f>ROUND((Reference!C$16*List!$H2218)+Reference!C$17,0)</f>
        <v>1379</v>
      </c>
      <c r="K2218" s="35">
        <f>ROUND((Reference!D$16*List!$H2218)+Reference!D$17,0)</f>
        <v>1652</v>
      </c>
      <c r="L2218" s="35">
        <f>ROUND((Reference!E$16*List!$H2218)+Reference!E$17,0)</f>
        <v>2042</v>
      </c>
      <c r="M2218" s="35">
        <f>ROUND((Reference!F$16*List!$H2218)+Reference!F$17,0)</f>
        <v>2128</v>
      </c>
      <c r="N2218" s="35">
        <f>ROUND((Reference!G$16*List!$H2218)+Reference!G$17,0)</f>
        <v>2409</v>
      </c>
      <c r="O2218" s="35">
        <f>ROUND((Reference!H$16*List!$H2218)+Reference!H$17,0)</f>
        <v>2501</v>
      </c>
      <c r="P2218" s="35">
        <f>ROUND((Reference!I$16*List!$H2218)+Reference!I$17,0)</f>
        <v>2599</v>
      </c>
      <c r="Q2218" s="35">
        <f>ROUND((Reference!J$16*List!$H2218)+Reference!J$17,0)</f>
        <v>3009</v>
      </c>
      <c r="R2218" s="35">
        <f>ROUND((Reference!K$16*List!$H2218)+Reference!K$17,0)</f>
        <v>3105</v>
      </c>
      <c r="S2218" s="35">
        <f>ROUND((Reference!L$16*List!$H2218)+Reference!L$17,0)</f>
        <v>3350</v>
      </c>
      <c r="T2218" s="35">
        <f>ROUND((Reference!M$16*List!$H2218)+Reference!M$17,0)</f>
        <v>4001</v>
      </c>
      <c r="U2218" s="35">
        <f>ROUND((Reference!N$16*List!$H2218)+Reference!N$17,0)</f>
        <v>16143</v>
      </c>
      <c r="V2218" s="36">
        <f>ROUND((Reference!O$16*List!$H2218)+Reference!O$17,0)</f>
        <v>600</v>
      </c>
      <c r="W2218" s="36">
        <f>ROUND((Reference!P$16*List!$H2218)+Reference!P$17,0)</f>
        <v>846</v>
      </c>
      <c r="X2218" s="36">
        <f>ROUND((Reference!Q$16*List!$H2218)+Reference!Q$17,0)</f>
        <v>423</v>
      </c>
      <c r="Y2218" s="37"/>
      <c r="Z2218" s="4" t="str">
        <f t="shared" si="69"/>
        <v>KIOWA, Oklahoma</v>
      </c>
      <c r="AA2218" s="50" t="s">
        <v>1157</v>
      </c>
      <c r="AB2218" s="38" t="s">
        <v>54</v>
      </c>
      <c r="AC2218" s="43" t="s">
        <v>6179</v>
      </c>
      <c r="AD2218" s="45"/>
      <c r="AE2218">
        <f t="shared" si="70"/>
        <v>0.76450000000000007</v>
      </c>
    </row>
    <row r="2219" spans="1:31" x14ac:dyDescent="0.35">
      <c r="A2219" s="28" t="s">
        <v>6271</v>
      </c>
      <c r="B2219" s="48" t="s">
        <v>6272</v>
      </c>
      <c r="C2219" s="49">
        <v>99937</v>
      </c>
      <c r="D2219" s="30" t="s">
        <v>203</v>
      </c>
      <c r="E2219" s="50" t="s">
        <v>6273</v>
      </c>
      <c r="F2219" s="55" t="s">
        <v>6179</v>
      </c>
      <c r="G2219" s="33" t="s">
        <v>64</v>
      </c>
      <c r="H2219" s="52">
        <v>0.76450000000000007</v>
      </c>
      <c r="I2219" s="35">
        <f>ROUND((Reference!B$16*List!$H2219)+Reference!B$17,0)</f>
        <v>924</v>
      </c>
      <c r="J2219" s="35">
        <f>ROUND((Reference!C$16*List!$H2219)+Reference!C$17,0)</f>
        <v>1379</v>
      </c>
      <c r="K2219" s="35">
        <f>ROUND((Reference!D$16*List!$H2219)+Reference!D$17,0)</f>
        <v>1652</v>
      </c>
      <c r="L2219" s="35">
        <f>ROUND((Reference!E$16*List!$H2219)+Reference!E$17,0)</f>
        <v>2042</v>
      </c>
      <c r="M2219" s="35">
        <f>ROUND((Reference!F$16*List!$H2219)+Reference!F$17,0)</f>
        <v>2128</v>
      </c>
      <c r="N2219" s="35">
        <f>ROUND((Reference!G$16*List!$H2219)+Reference!G$17,0)</f>
        <v>2409</v>
      </c>
      <c r="O2219" s="35">
        <f>ROUND((Reference!H$16*List!$H2219)+Reference!H$17,0)</f>
        <v>2501</v>
      </c>
      <c r="P2219" s="35">
        <f>ROUND((Reference!I$16*List!$H2219)+Reference!I$17,0)</f>
        <v>2599</v>
      </c>
      <c r="Q2219" s="35">
        <f>ROUND((Reference!J$16*List!$H2219)+Reference!J$17,0)</f>
        <v>3009</v>
      </c>
      <c r="R2219" s="35">
        <f>ROUND((Reference!K$16*List!$H2219)+Reference!K$17,0)</f>
        <v>3105</v>
      </c>
      <c r="S2219" s="35">
        <f>ROUND((Reference!L$16*List!$H2219)+Reference!L$17,0)</f>
        <v>3350</v>
      </c>
      <c r="T2219" s="35">
        <f>ROUND((Reference!M$16*List!$H2219)+Reference!M$17,0)</f>
        <v>4001</v>
      </c>
      <c r="U2219" s="35">
        <f>ROUND((Reference!N$16*List!$H2219)+Reference!N$17,0)</f>
        <v>16143</v>
      </c>
      <c r="V2219" s="36">
        <f>ROUND((Reference!O$16*List!$H2219)+Reference!O$17,0)</f>
        <v>600</v>
      </c>
      <c r="W2219" s="36">
        <f>ROUND((Reference!P$16*List!$H2219)+Reference!P$17,0)</f>
        <v>846</v>
      </c>
      <c r="X2219" s="36">
        <f>ROUND((Reference!Q$16*List!$H2219)+Reference!Q$17,0)</f>
        <v>423</v>
      </c>
      <c r="Y2219" s="37"/>
      <c r="Z2219" s="4" t="str">
        <f t="shared" si="69"/>
        <v>LATIMER, Oklahoma</v>
      </c>
      <c r="AA2219" s="50" t="s">
        <v>6273</v>
      </c>
      <c r="AB2219" s="38" t="s">
        <v>54</v>
      </c>
      <c r="AC2219" s="43" t="s">
        <v>6179</v>
      </c>
      <c r="AD2219" s="45"/>
      <c r="AE2219">
        <f t="shared" si="70"/>
        <v>0.76450000000000007</v>
      </c>
    </row>
    <row r="2220" spans="1:31" x14ac:dyDescent="0.35">
      <c r="A2220" s="28" t="s">
        <v>6274</v>
      </c>
      <c r="B2220" s="48" t="s">
        <v>6275</v>
      </c>
      <c r="C2220" s="49">
        <v>99937</v>
      </c>
      <c r="D2220" s="30" t="s">
        <v>203</v>
      </c>
      <c r="E2220" s="50" t="s">
        <v>6276</v>
      </c>
      <c r="F2220" s="54" t="s">
        <v>6179</v>
      </c>
      <c r="G2220" s="33" t="s">
        <v>64</v>
      </c>
      <c r="H2220" s="52">
        <v>0.76450000000000007</v>
      </c>
      <c r="I2220" s="35">
        <f>ROUND((Reference!B$16*List!$H2220)+Reference!B$17,0)</f>
        <v>924</v>
      </c>
      <c r="J2220" s="35">
        <f>ROUND((Reference!C$16*List!$H2220)+Reference!C$17,0)</f>
        <v>1379</v>
      </c>
      <c r="K2220" s="35">
        <f>ROUND((Reference!D$16*List!$H2220)+Reference!D$17,0)</f>
        <v>1652</v>
      </c>
      <c r="L2220" s="35">
        <f>ROUND((Reference!E$16*List!$H2220)+Reference!E$17,0)</f>
        <v>2042</v>
      </c>
      <c r="M2220" s="35">
        <f>ROUND((Reference!F$16*List!$H2220)+Reference!F$17,0)</f>
        <v>2128</v>
      </c>
      <c r="N2220" s="35">
        <f>ROUND((Reference!G$16*List!$H2220)+Reference!G$17,0)</f>
        <v>2409</v>
      </c>
      <c r="O2220" s="35">
        <f>ROUND((Reference!H$16*List!$H2220)+Reference!H$17,0)</f>
        <v>2501</v>
      </c>
      <c r="P2220" s="35">
        <f>ROUND((Reference!I$16*List!$H2220)+Reference!I$17,0)</f>
        <v>2599</v>
      </c>
      <c r="Q2220" s="35">
        <f>ROUND((Reference!J$16*List!$H2220)+Reference!J$17,0)</f>
        <v>3009</v>
      </c>
      <c r="R2220" s="35">
        <f>ROUND((Reference!K$16*List!$H2220)+Reference!K$17,0)</f>
        <v>3105</v>
      </c>
      <c r="S2220" s="35">
        <f>ROUND((Reference!L$16*List!$H2220)+Reference!L$17,0)</f>
        <v>3350</v>
      </c>
      <c r="T2220" s="35">
        <f>ROUND((Reference!M$16*List!$H2220)+Reference!M$17,0)</f>
        <v>4001</v>
      </c>
      <c r="U2220" s="35">
        <f>ROUND((Reference!N$16*List!$H2220)+Reference!N$17,0)</f>
        <v>16143</v>
      </c>
      <c r="V2220" s="36">
        <f>ROUND((Reference!O$16*List!$H2220)+Reference!O$17,0)</f>
        <v>600</v>
      </c>
      <c r="W2220" s="36">
        <f>ROUND((Reference!P$16*List!$H2220)+Reference!P$17,0)</f>
        <v>846</v>
      </c>
      <c r="X2220" s="36">
        <f>ROUND((Reference!Q$16*List!$H2220)+Reference!Q$17,0)</f>
        <v>423</v>
      </c>
      <c r="Y2220" s="37"/>
      <c r="Z2220" s="4" t="str">
        <f t="shared" si="69"/>
        <v>LE FLORE, Oklahoma</v>
      </c>
      <c r="AA2220" s="50" t="s">
        <v>6276</v>
      </c>
      <c r="AB2220" s="38" t="s">
        <v>54</v>
      </c>
      <c r="AC2220" s="43" t="s">
        <v>6179</v>
      </c>
      <c r="AD2220" s="45"/>
      <c r="AE2220">
        <f t="shared" si="70"/>
        <v>0.76450000000000007</v>
      </c>
    </row>
    <row r="2221" spans="1:31" x14ac:dyDescent="0.35">
      <c r="A2221" s="28" t="s">
        <v>6277</v>
      </c>
      <c r="B2221" s="48" t="s">
        <v>6278</v>
      </c>
      <c r="C2221" s="49">
        <v>36420</v>
      </c>
      <c r="D2221" s="30" t="s">
        <v>1339</v>
      </c>
      <c r="E2221" s="50" t="s">
        <v>650</v>
      </c>
      <c r="F2221" s="54" t="s">
        <v>6179</v>
      </c>
      <c r="G2221" s="33" t="s">
        <v>53</v>
      </c>
      <c r="H2221" s="52">
        <v>0.87150000000000005</v>
      </c>
      <c r="I2221" s="35">
        <f>ROUND((Reference!B$16*List!$H2221)+Reference!B$17,0)</f>
        <v>1016</v>
      </c>
      <c r="J2221" s="35">
        <f>ROUND((Reference!C$16*List!$H2221)+Reference!C$17,0)</f>
        <v>1516</v>
      </c>
      <c r="K2221" s="35">
        <f>ROUND((Reference!D$16*List!$H2221)+Reference!D$17,0)</f>
        <v>1816</v>
      </c>
      <c r="L2221" s="35">
        <f>ROUND((Reference!E$16*List!$H2221)+Reference!E$17,0)</f>
        <v>2245</v>
      </c>
      <c r="M2221" s="35">
        <f>ROUND((Reference!F$16*List!$H2221)+Reference!F$17,0)</f>
        <v>2339</v>
      </c>
      <c r="N2221" s="35">
        <f>ROUND((Reference!G$16*List!$H2221)+Reference!G$17,0)</f>
        <v>2648</v>
      </c>
      <c r="O2221" s="35">
        <f>ROUND((Reference!H$16*List!$H2221)+Reference!H$17,0)</f>
        <v>2749</v>
      </c>
      <c r="P2221" s="35">
        <f>ROUND((Reference!I$16*List!$H2221)+Reference!I$17,0)</f>
        <v>2857</v>
      </c>
      <c r="Q2221" s="35">
        <f>ROUND((Reference!J$16*List!$H2221)+Reference!J$17,0)</f>
        <v>3308</v>
      </c>
      <c r="R2221" s="35">
        <f>ROUND((Reference!K$16*List!$H2221)+Reference!K$17,0)</f>
        <v>3413</v>
      </c>
      <c r="S2221" s="35">
        <f>ROUND((Reference!L$16*List!$H2221)+Reference!L$17,0)</f>
        <v>3682</v>
      </c>
      <c r="T2221" s="35">
        <f>ROUND((Reference!M$16*List!$H2221)+Reference!M$17,0)</f>
        <v>4398</v>
      </c>
      <c r="U2221" s="35">
        <f>ROUND((Reference!N$16*List!$H2221)+Reference!N$17,0)</f>
        <v>17744</v>
      </c>
      <c r="V2221" s="36">
        <f>ROUND((Reference!O$16*List!$H2221)+Reference!O$17,0)</f>
        <v>660</v>
      </c>
      <c r="W2221" s="36">
        <f>ROUND((Reference!P$16*List!$H2221)+Reference!P$17,0)</f>
        <v>929</v>
      </c>
      <c r="X2221" s="36">
        <f>ROUND((Reference!Q$16*List!$H2221)+Reference!Q$17,0)</f>
        <v>465</v>
      </c>
      <c r="Y2221" s="37"/>
      <c r="Z2221" s="4" t="str">
        <f t="shared" si="69"/>
        <v>LINCOLN, Oklahoma</v>
      </c>
      <c r="AA2221" s="50" t="s">
        <v>650</v>
      </c>
      <c r="AB2221" s="38" t="s">
        <v>54</v>
      </c>
      <c r="AC2221" s="43" t="s">
        <v>6179</v>
      </c>
      <c r="AD2221" s="45"/>
      <c r="AE2221">
        <f t="shared" si="70"/>
        <v>0.87150000000000005</v>
      </c>
    </row>
    <row r="2222" spans="1:31" x14ac:dyDescent="0.35">
      <c r="A2222" s="28" t="s">
        <v>6279</v>
      </c>
      <c r="B2222" s="48" t="s">
        <v>6280</v>
      </c>
      <c r="C2222" s="49">
        <v>36420</v>
      </c>
      <c r="D2222" s="30" t="s">
        <v>1339</v>
      </c>
      <c r="E2222" s="50" t="s">
        <v>659</v>
      </c>
      <c r="F2222" s="54" t="s">
        <v>6179</v>
      </c>
      <c r="G2222" s="33" t="s">
        <v>53</v>
      </c>
      <c r="H2222" s="34">
        <v>0.87150000000000005</v>
      </c>
      <c r="I2222" s="35">
        <f>ROUND((Reference!B$16*List!$H2222)+Reference!B$17,0)</f>
        <v>1016</v>
      </c>
      <c r="J2222" s="35">
        <f>ROUND((Reference!C$16*List!$H2222)+Reference!C$17,0)</f>
        <v>1516</v>
      </c>
      <c r="K2222" s="35">
        <f>ROUND((Reference!D$16*List!$H2222)+Reference!D$17,0)</f>
        <v>1816</v>
      </c>
      <c r="L2222" s="35">
        <f>ROUND((Reference!E$16*List!$H2222)+Reference!E$17,0)</f>
        <v>2245</v>
      </c>
      <c r="M2222" s="35">
        <f>ROUND((Reference!F$16*List!$H2222)+Reference!F$17,0)</f>
        <v>2339</v>
      </c>
      <c r="N2222" s="35">
        <f>ROUND((Reference!G$16*List!$H2222)+Reference!G$17,0)</f>
        <v>2648</v>
      </c>
      <c r="O2222" s="35">
        <f>ROUND((Reference!H$16*List!$H2222)+Reference!H$17,0)</f>
        <v>2749</v>
      </c>
      <c r="P2222" s="35">
        <f>ROUND((Reference!I$16*List!$H2222)+Reference!I$17,0)</f>
        <v>2857</v>
      </c>
      <c r="Q2222" s="35">
        <f>ROUND((Reference!J$16*List!$H2222)+Reference!J$17,0)</f>
        <v>3308</v>
      </c>
      <c r="R2222" s="35">
        <f>ROUND((Reference!K$16*List!$H2222)+Reference!K$17,0)</f>
        <v>3413</v>
      </c>
      <c r="S2222" s="35">
        <f>ROUND((Reference!L$16*List!$H2222)+Reference!L$17,0)</f>
        <v>3682</v>
      </c>
      <c r="T2222" s="35">
        <f>ROUND((Reference!M$16*List!$H2222)+Reference!M$17,0)</f>
        <v>4398</v>
      </c>
      <c r="U2222" s="35">
        <f>ROUND((Reference!N$16*List!$H2222)+Reference!N$17,0)</f>
        <v>17744</v>
      </c>
      <c r="V2222" s="36">
        <f>ROUND((Reference!O$16*List!$H2222)+Reference!O$17,0)</f>
        <v>660</v>
      </c>
      <c r="W2222" s="36">
        <f>ROUND((Reference!P$16*List!$H2222)+Reference!P$17,0)</f>
        <v>929</v>
      </c>
      <c r="X2222" s="36">
        <f>ROUND((Reference!Q$16*List!$H2222)+Reference!Q$17,0)</f>
        <v>465</v>
      </c>
      <c r="Y2222" s="37"/>
      <c r="Z2222" s="4" t="str">
        <f t="shared" si="69"/>
        <v>LOGAN, Oklahoma</v>
      </c>
      <c r="AA2222" s="38" t="s">
        <v>659</v>
      </c>
      <c r="AB2222" s="38" t="s">
        <v>54</v>
      </c>
      <c r="AC2222" s="32" t="s">
        <v>6179</v>
      </c>
      <c r="AD2222" s="39"/>
      <c r="AE2222">
        <f t="shared" si="70"/>
        <v>0.87150000000000005</v>
      </c>
    </row>
    <row r="2223" spans="1:31" x14ac:dyDescent="0.35">
      <c r="A2223" s="28" t="s">
        <v>6281</v>
      </c>
      <c r="B2223" s="48" t="s">
        <v>6282</v>
      </c>
      <c r="C2223" s="49">
        <v>99937</v>
      </c>
      <c r="D2223" s="30" t="s">
        <v>203</v>
      </c>
      <c r="E2223" s="50" t="s">
        <v>6283</v>
      </c>
      <c r="F2223" s="55" t="s">
        <v>6179</v>
      </c>
      <c r="G2223" s="33" t="s">
        <v>64</v>
      </c>
      <c r="H2223" s="34">
        <v>0.76450000000000007</v>
      </c>
      <c r="I2223" s="35">
        <f>ROUND((Reference!B$16*List!$H2223)+Reference!B$17,0)</f>
        <v>924</v>
      </c>
      <c r="J2223" s="35">
        <f>ROUND((Reference!C$16*List!$H2223)+Reference!C$17,0)</f>
        <v>1379</v>
      </c>
      <c r="K2223" s="35">
        <f>ROUND((Reference!D$16*List!$H2223)+Reference!D$17,0)</f>
        <v>1652</v>
      </c>
      <c r="L2223" s="35">
        <f>ROUND((Reference!E$16*List!$H2223)+Reference!E$17,0)</f>
        <v>2042</v>
      </c>
      <c r="M2223" s="35">
        <f>ROUND((Reference!F$16*List!$H2223)+Reference!F$17,0)</f>
        <v>2128</v>
      </c>
      <c r="N2223" s="35">
        <f>ROUND((Reference!G$16*List!$H2223)+Reference!G$17,0)</f>
        <v>2409</v>
      </c>
      <c r="O2223" s="35">
        <f>ROUND((Reference!H$16*List!$H2223)+Reference!H$17,0)</f>
        <v>2501</v>
      </c>
      <c r="P2223" s="35">
        <f>ROUND((Reference!I$16*List!$H2223)+Reference!I$17,0)</f>
        <v>2599</v>
      </c>
      <c r="Q2223" s="35">
        <f>ROUND((Reference!J$16*List!$H2223)+Reference!J$17,0)</f>
        <v>3009</v>
      </c>
      <c r="R2223" s="35">
        <f>ROUND((Reference!K$16*List!$H2223)+Reference!K$17,0)</f>
        <v>3105</v>
      </c>
      <c r="S2223" s="35">
        <f>ROUND((Reference!L$16*List!$H2223)+Reference!L$17,0)</f>
        <v>3350</v>
      </c>
      <c r="T2223" s="35">
        <f>ROUND((Reference!M$16*List!$H2223)+Reference!M$17,0)</f>
        <v>4001</v>
      </c>
      <c r="U2223" s="35">
        <f>ROUND((Reference!N$16*List!$H2223)+Reference!N$17,0)</f>
        <v>16143</v>
      </c>
      <c r="V2223" s="36">
        <f>ROUND((Reference!O$16*List!$H2223)+Reference!O$17,0)</f>
        <v>600</v>
      </c>
      <c r="W2223" s="36">
        <f>ROUND((Reference!P$16*List!$H2223)+Reference!P$17,0)</f>
        <v>846</v>
      </c>
      <c r="X2223" s="36">
        <f>ROUND((Reference!Q$16*List!$H2223)+Reference!Q$17,0)</f>
        <v>423</v>
      </c>
      <c r="Y2223" s="37"/>
      <c r="Z2223" s="4" t="str">
        <f t="shared" si="69"/>
        <v>LOVE, Oklahoma</v>
      </c>
      <c r="AA2223" s="38" t="s">
        <v>6283</v>
      </c>
      <c r="AB2223" s="38" t="s">
        <v>54</v>
      </c>
      <c r="AC2223" s="32" t="s">
        <v>6179</v>
      </c>
      <c r="AD2223" s="39"/>
      <c r="AE2223">
        <f t="shared" si="70"/>
        <v>0.76450000000000007</v>
      </c>
    </row>
    <row r="2224" spans="1:31" x14ac:dyDescent="0.35">
      <c r="A2224" s="28" t="s">
        <v>6284</v>
      </c>
      <c r="B2224" s="48" t="s">
        <v>6285</v>
      </c>
      <c r="C2224" s="51">
        <v>36420</v>
      </c>
      <c r="D2224" s="30" t="s">
        <v>1339</v>
      </c>
      <c r="E2224" s="38" t="s">
        <v>6286</v>
      </c>
      <c r="F2224" s="54" t="s">
        <v>6179</v>
      </c>
      <c r="G2224" s="33" t="s">
        <v>53</v>
      </c>
      <c r="H2224" s="34">
        <v>0.87150000000000005</v>
      </c>
      <c r="I2224" s="35">
        <f>ROUND((Reference!B$16*List!$H2224)+Reference!B$17,0)</f>
        <v>1016</v>
      </c>
      <c r="J2224" s="35">
        <f>ROUND((Reference!C$16*List!$H2224)+Reference!C$17,0)</f>
        <v>1516</v>
      </c>
      <c r="K2224" s="35">
        <f>ROUND((Reference!D$16*List!$H2224)+Reference!D$17,0)</f>
        <v>1816</v>
      </c>
      <c r="L2224" s="35">
        <f>ROUND((Reference!E$16*List!$H2224)+Reference!E$17,0)</f>
        <v>2245</v>
      </c>
      <c r="M2224" s="35">
        <f>ROUND((Reference!F$16*List!$H2224)+Reference!F$17,0)</f>
        <v>2339</v>
      </c>
      <c r="N2224" s="35">
        <f>ROUND((Reference!G$16*List!$H2224)+Reference!G$17,0)</f>
        <v>2648</v>
      </c>
      <c r="O2224" s="35">
        <f>ROUND((Reference!H$16*List!$H2224)+Reference!H$17,0)</f>
        <v>2749</v>
      </c>
      <c r="P2224" s="35">
        <f>ROUND((Reference!I$16*List!$H2224)+Reference!I$17,0)</f>
        <v>2857</v>
      </c>
      <c r="Q2224" s="35">
        <f>ROUND((Reference!J$16*List!$H2224)+Reference!J$17,0)</f>
        <v>3308</v>
      </c>
      <c r="R2224" s="35">
        <f>ROUND((Reference!K$16*List!$H2224)+Reference!K$17,0)</f>
        <v>3413</v>
      </c>
      <c r="S2224" s="35">
        <f>ROUND((Reference!L$16*List!$H2224)+Reference!L$17,0)</f>
        <v>3682</v>
      </c>
      <c r="T2224" s="35">
        <f>ROUND((Reference!M$16*List!$H2224)+Reference!M$17,0)</f>
        <v>4398</v>
      </c>
      <c r="U2224" s="35">
        <f>ROUND((Reference!N$16*List!$H2224)+Reference!N$17,0)</f>
        <v>17744</v>
      </c>
      <c r="V2224" s="36">
        <f>ROUND((Reference!O$16*List!$H2224)+Reference!O$17,0)</f>
        <v>660</v>
      </c>
      <c r="W2224" s="36">
        <f>ROUND((Reference!P$16*List!$H2224)+Reference!P$17,0)</f>
        <v>929</v>
      </c>
      <c r="X2224" s="36">
        <f>ROUND((Reference!Q$16*List!$H2224)+Reference!Q$17,0)</f>
        <v>465</v>
      </c>
      <c r="Y2224" s="37"/>
      <c r="Z2224" s="4" t="str">
        <f t="shared" si="69"/>
        <v>MCCLAIN, Oklahoma</v>
      </c>
      <c r="AA2224" s="38" t="s">
        <v>6286</v>
      </c>
      <c r="AB2224" s="38" t="s">
        <v>54</v>
      </c>
      <c r="AC2224" s="32" t="s">
        <v>6179</v>
      </c>
      <c r="AD2224" s="39"/>
      <c r="AE2224">
        <f t="shared" si="70"/>
        <v>0.87150000000000005</v>
      </c>
    </row>
    <row r="2225" spans="1:31" x14ac:dyDescent="0.35">
      <c r="A2225" s="28" t="s">
        <v>6287</v>
      </c>
      <c r="B2225" s="48" t="s">
        <v>6288</v>
      </c>
      <c r="C2225" s="51">
        <v>99937</v>
      </c>
      <c r="D2225" s="30" t="s">
        <v>203</v>
      </c>
      <c r="E2225" s="38" t="s">
        <v>6289</v>
      </c>
      <c r="F2225" s="55" t="s">
        <v>6179</v>
      </c>
      <c r="G2225" s="33" t="s">
        <v>64</v>
      </c>
      <c r="H2225" s="52">
        <v>0.76450000000000007</v>
      </c>
      <c r="I2225" s="35">
        <f>ROUND((Reference!B$16*List!$H2225)+Reference!B$17,0)</f>
        <v>924</v>
      </c>
      <c r="J2225" s="35">
        <f>ROUND((Reference!C$16*List!$H2225)+Reference!C$17,0)</f>
        <v>1379</v>
      </c>
      <c r="K2225" s="35">
        <f>ROUND((Reference!D$16*List!$H2225)+Reference!D$17,0)</f>
        <v>1652</v>
      </c>
      <c r="L2225" s="35">
        <f>ROUND((Reference!E$16*List!$H2225)+Reference!E$17,0)</f>
        <v>2042</v>
      </c>
      <c r="M2225" s="35">
        <f>ROUND((Reference!F$16*List!$H2225)+Reference!F$17,0)</f>
        <v>2128</v>
      </c>
      <c r="N2225" s="35">
        <f>ROUND((Reference!G$16*List!$H2225)+Reference!G$17,0)</f>
        <v>2409</v>
      </c>
      <c r="O2225" s="35">
        <f>ROUND((Reference!H$16*List!$H2225)+Reference!H$17,0)</f>
        <v>2501</v>
      </c>
      <c r="P2225" s="35">
        <f>ROUND((Reference!I$16*List!$H2225)+Reference!I$17,0)</f>
        <v>2599</v>
      </c>
      <c r="Q2225" s="35">
        <f>ROUND((Reference!J$16*List!$H2225)+Reference!J$17,0)</f>
        <v>3009</v>
      </c>
      <c r="R2225" s="35">
        <f>ROUND((Reference!K$16*List!$H2225)+Reference!K$17,0)</f>
        <v>3105</v>
      </c>
      <c r="S2225" s="35">
        <f>ROUND((Reference!L$16*List!$H2225)+Reference!L$17,0)</f>
        <v>3350</v>
      </c>
      <c r="T2225" s="35">
        <f>ROUND((Reference!M$16*List!$H2225)+Reference!M$17,0)</f>
        <v>4001</v>
      </c>
      <c r="U2225" s="35">
        <f>ROUND((Reference!N$16*List!$H2225)+Reference!N$17,0)</f>
        <v>16143</v>
      </c>
      <c r="V2225" s="36">
        <f>ROUND((Reference!O$16*List!$H2225)+Reference!O$17,0)</f>
        <v>600</v>
      </c>
      <c r="W2225" s="36">
        <f>ROUND((Reference!P$16*List!$H2225)+Reference!P$17,0)</f>
        <v>846</v>
      </c>
      <c r="X2225" s="36">
        <f>ROUND((Reference!Q$16*List!$H2225)+Reference!Q$17,0)</f>
        <v>423</v>
      </c>
      <c r="Y2225" s="37"/>
      <c r="Z2225" s="4" t="str">
        <f t="shared" si="69"/>
        <v>MCCURTAIN, Oklahoma</v>
      </c>
      <c r="AA2225" s="50" t="s">
        <v>6289</v>
      </c>
      <c r="AB2225" s="38" t="s">
        <v>54</v>
      </c>
      <c r="AC2225" s="43" t="s">
        <v>6179</v>
      </c>
      <c r="AD2225" s="45"/>
      <c r="AE2225">
        <f t="shared" si="70"/>
        <v>0.76450000000000007</v>
      </c>
    </row>
    <row r="2226" spans="1:31" x14ac:dyDescent="0.35">
      <c r="A2226" s="28" t="s">
        <v>6290</v>
      </c>
      <c r="B2226" s="48" t="s">
        <v>6291</v>
      </c>
      <c r="C2226" s="49">
        <v>99937</v>
      </c>
      <c r="D2226" s="30" t="s">
        <v>203</v>
      </c>
      <c r="E2226" s="50" t="s">
        <v>5891</v>
      </c>
      <c r="F2226" s="55" t="s">
        <v>6179</v>
      </c>
      <c r="G2226" s="33" t="s">
        <v>64</v>
      </c>
      <c r="H2226" s="34">
        <v>0.76450000000000007</v>
      </c>
      <c r="I2226" s="35">
        <f>ROUND((Reference!B$16*List!$H2226)+Reference!B$17,0)</f>
        <v>924</v>
      </c>
      <c r="J2226" s="35">
        <f>ROUND((Reference!C$16*List!$H2226)+Reference!C$17,0)</f>
        <v>1379</v>
      </c>
      <c r="K2226" s="35">
        <f>ROUND((Reference!D$16*List!$H2226)+Reference!D$17,0)</f>
        <v>1652</v>
      </c>
      <c r="L2226" s="35">
        <f>ROUND((Reference!E$16*List!$H2226)+Reference!E$17,0)</f>
        <v>2042</v>
      </c>
      <c r="M2226" s="35">
        <f>ROUND((Reference!F$16*List!$H2226)+Reference!F$17,0)</f>
        <v>2128</v>
      </c>
      <c r="N2226" s="35">
        <f>ROUND((Reference!G$16*List!$H2226)+Reference!G$17,0)</f>
        <v>2409</v>
      </c>
      <c r="O2226" s="35">
        <f>ROUND((Reference!H$16*List!$H2226)+Reference!H$17,0)</f>
        <v>2501</v>
      </c>
      <c r="P2226" s="35">
        <f>ROUND((Reference!I$16*List!$H2226)+Reference!I$17,0)</f>
        <v>2599</v>
      </c>
      <c r="Q2226" s="35">
        <f>ROUND((Reference!J$16*List!$H2226)+Reference!J$17,0)</f>
        <v>3009</v>
      </c>
      <c r="R2226" s="35">
        <f>ROUND((Reference!K$16*List!$H2226)+Reference!K$17,0)</f>
        <v>3105</v>
      </c>
      <c r="S2226" s="35">
        <f>ROUND((Reference!L$16*List!$H2226)+Reference!L$17,0)</f>
        <v>3350</v>
      </c>
      <c r="T2226" s="35">
        <f>ROUND((Reference!M$16*List!$H2226)+Reference!M$17,0)</f>
        <v>4001</v>
      </c>
      <c r="U2226" s="35">
        <f>ROUND((Reference!N$16*List!$H2226)+Reference!N$17,0)</f>
        <v>16143</v>
      </c>
      <c r="V2226" s="36">
        <f>ROUND((Reference!O$16*List!$H2226)+Reference!O$17,0)</f>
        <v>600</v>
      </c>
      <c r="W2226" s="36">
        <f>ROUND((Reference!P$16*List!$H2226)+Reference!P$17,0)</f>
        <v>846</v>
      </c>
      <c r="X2226" s="36">
        <f>ROUND((Reference!Q$16*List!$H2226)+Reference!Q$17,0)</f>
        <v>423</v>
      </c>
      <c r="Y2226" s="37"/>
      <c r="Z2226" s="4" t="str">
        <f t="shared" si="69"/>
        <v>MCINTOSH, Oklahoma</v>
      </c>
      <c r="AA2226" s="38" t="s">
        <v>5891</v>
      </c>
      <c r="AB2226" s="38" t="s">
        <v>54</v>
      </c>
      <c r="AC2226" s="32" t="s">
        <v>6179</v>
      </c>
      <c r="AD2226" s="39"/>
      <c r="AE2226">
        <f t="shared" si="70"/>
        <v>0.76450000000000007</v>
      </c>
    </row>
    <row r="2227" spans="1:31" x14ac:dyDescent="0.35">
      <c r="A2227" s="28" t="s">
        <v>6292</v>
      </c>
      <c r="B2227" s="48" t="s">
        <v>6293</v>
      </c>
      <c r="C2227" s="51">
        <v>99937</v>
      </c>
      <c r="D2227" s="30" t="s">
        <v>203</v>
      </c>
      <c r="E2227" s="38" t="s">
        <v>6294</v>
      </c>
      <c r="F2227" s="55" t="s">
        <v>6179</v>
      </c>
      <c r="G2227" s="33" t="s">
        <v>64</v>
      </c>
      <c r="H2227" s="52">
        <v>0.76450000000000007</v>
      </c>
      <c r="I2227" s="35">
        <f>ROUND((Reference!B$16*List!$H2227)+Reference!B$17,0)</f>
        <v>924</v>
      </c>
      <c r="J2227" s="35">
        <f>ROUND((Reference!C$16*List!$H2227)+Reference!C$17,0)</f>
        <v>1379</v>
      </c>
      <c r="K2227" s="35">
        <f>ROUND((Reference!D$16*List!$H2227)+Reference!D$17,0)</f>
        <v>1652</v>
      </c>
      <c r="L2227" s="35">
        <f>ROUND((Reference!E$16*List!$H2227)+Reference!E$17,0)</f>
        <v>2042</v>
      </c>
      <c r="M2227" s="35">
        <f>ROUND((Reference!F$16*List!$H2227)+Reference!F$17,0)</f>
        <v>2128</v>
      </c>
      <c r="N2227" s="35">
        <f>ROUND((Reference!G$16*List!$H2227)+Reference!G$17,0)</f>
        <v>2409</v>
      </c>
      <c r="O2227" s="35">
        <f>ROUND((Reference!H$16*List!$H2227)+Reference!H$17,0)</f>
        <v>2501</v>
      </c>
      <c r="P2227" s="35">
        <f>ROUND((Reference!I$16*List!$H2227)+Reference!I$17,0)</f>
        <v>2599</v>
      </c>
      <c r="Q2227" s="35">
        <f>ROUND((Reference!J$16*List!$H2227)+Reference!J$17,0)</f>
        <v>3009</v>
      </c>
      <c r="R2227" s="35">
        <f>ROUND((Reference!K$16*List!$H2227)+Reference!K$17,0)</f>
        <v>3105</v>
      </c>
      <c r="S2227" s="35">
        <f>ROUND((Reference!L$16*List!$H2227)+Reference!L$17,0)</f>
        <v>3350</v>
      </c>
      <c r="T2227" s="35">
        <f>ROUND((Reference!M$16*List!$H2227)+Reference!M$17,0)</f>
        <v>4001</v>
      </c>
      <c r="U2227" s="35">
        <f>ROUND((Reference!N$16*List!$H2227)+Reference!N$17,0)</f>
        <v>16143</v>
      </c>
      <c r="V2227" s="36">
        <f>ROUND((Reference!O$16*List!$H2227)+Reference!O$17,0)</f>
        <v>600</v>
      </c>
      <c r="W2227" s="36">
        <f>ROUND((Reference!P$16*List!$H2227)+Reference!P$17,0)</f>
        <v>846</v>
      </c>
      <c r="X2227" s="36">
        <f>ROUND((Reference!Q$16*List!$H2227)+Reference!Q$17,0)</f>
        <v>423</v>
      </c>
      <c r="Y2227" s="37"/>
      <c r="Z2227" s="4" t="str">
        <f t="shared" si="69"/>
        <v>MAJOR, Oklahoma</v>
      </c>
      <c r="AA2227" s="50" t="s">
        <v>6294</v>
      </c>
      <c r="AB2227" s="38" t="s">
        <v>54</v>
      </c>
      <c r="AC2227" s="43" t="s">
        <v>6179</v>
      </c>
      <c r="AD2227" s="45"/>
      <c r="AE2227">
        <f t="shared" si="70"/>
        <v>0.76450000000000007</v>
      </c>
    </row>
    <row r="2228" spans="1:31" x14ac:dyDescent="0.35">
      <c r="A2228" s="28" t="s">
        <v>6295</v>
      </c>
      <c r="B2228" s="48" t="s">
        <v>6296</v>
      </c>
      <c r="C2228" s="49">
        <v>99937</v>
      </c>
      <c r="D2228" s="30" t="s">
        <v>203</v>
      </c>
      <c r="E2228" s="50" t="s">
        <v>253</v>
      </c>
      <c r="F2228" s="55" t="s">
        <v>6179</v>
      </c>
      <c r="G2228" s="33" t="s">
        <v>64</v>
      </c>
      <c r="H2228" s="52">
        <v>0.76450000000000007</v>
      </c>
      <c r="I2228" s="35">
        <f>ROUND((Reference!B$16*List!$H2228)+Reference!B$17,0)</f>
        <v>924</v>
      </c>
      <c r="J2228" s="35">
        <f>ROUND((Reference!C$16*List!$H2228)+Reference!C$17,0)</f>
        <v>1379</v>
      </c>
      <c r="K2228" s="35">
        <f>ROUND((Reference!D$16*List!$H2228)+Reference!D$17,0)</f>
        <v>1652</v>
      </c>
      <c r="L2228" s="35">
        <f>ROUND((Reference!E$16*List!$H2228)+Reference!E$17,0)</f>
        <v>2042</v>
      </c>
      <c r="M2228" s="35">
        <f>ROUND((Reference!F$16*List!$H2228)+Reference!F$17,0)</f>
        <v>2128</v>
      </c>
      <c r="N2228" s="35">
        <f>ROUND((Reference!G$16*List!$H2228)+Reference!G$17,0)</f>
        <v>2409</v>
      </c>
      <c r="O2228" s="35">
        <f>ROUND((Reference!H$16*List!$H2228)+Reference!H$17,0)</f>
        <v>2501</v>
      </c>
      <c r="P2228" s="35">
        <f>ROUND((Reference!I$16*List!$H2228)+Reference!I$17,0)</f>
        <v>2599</v>
      </c>
      <c r="Q2228" s="35">
        <f>ROUND((Reference!J$16*List!$H2228)+Reference!J$17,0)</f>
        <v>3009</v>
      </c>
      <c r="R2228" s="35">
        <f>ROUND((Reference!K$16*List!$H2228)+Reference!K$17,0)</f>
        <v>3105</v>
      </c>
      <c r="S2228" s="35">
        <f>ROUND((Reference!L$16*List!$H2228)+Reference!L$17,0)</f>
        <v>3350</v>
      </c>
      <c r="T2228" s="35">
        <f>ROUND((Reference!M$16*List!$H2228)+Reference!M$17,0)</f>
        <v>4001</v>
      </c>
      <c r="U2228" s="35">
        <f>ROUND((Reference!N$16*List!$H2228)+Reference!N$17,0)</f>
        <v>16143</v>
      </c>
      <c r="V2228" s="36">
        <f>ROUND((Reference!O$16*List!$H2228)+Reference!O$17,0)</f>
        <v>600</v>
      </c>
      <c r="W2228" s="36">
        <f>ROUND((Reference!P$16*List!$H2228)+Reference!P$17,0)</f>
        <v>846</v>
      </c>
      <c r="X2228" s="36">
        <f>ROUND((Reference!Q$16*List!$H2228)+Reference!Q$17,0)</f>
        <v>423</v>
      </c>
      <c r="Y2228" s="37"/>
      <c r="Z2228" s="4" t="str">
        <f t="shared" si="69"/>
        <v>MARSHALL, Oklahoma</v>
      </c>
      <c r="AA2228" s="50" t="s">
        <v>253</v>
      </c>
      <c r="AB2228" s="38" t="s">
        <v>54</v>
      </c>
      <c r="AC2228" s="43" t="s">
        <v>6179</v>
      </c>
      <c r="AD2228" s="45"/>
      <c r="AE2228">
        <f t="shared" si="70"/>
        <v>0.76450000000000007</v>
      </c>
    </row>
    <row r="2229" spans="1:31" x14ac:dyDescent="0.35">
      <c r="A2229" s="28" t="s">
        <v>6297</v>
      </c>
      <c r="B2229" s="48" t="s">
        <v>6298</v>
      </c>
      <c r="C2229" s="49">
        <v>99937</v>
      </c>
      <c r="D2229" s="30" t="s">
        <v>203</v>
      </c>
      <c r="E2229" s="50" t="s">
        <v>6299</v>
      </c>
      <c r="F2229" s="55" t="s">
        <v>6179</v>
      </c>
      <c r="G2229" s="33" t="s">
        <v>64</v>
      </c>
      <c r="H2229" s="52">
        <v>0.76450000000000007</v>
      </c>
      <c r="I2229" s="35">
        <f>ROUND((Reference!B$16*List!$H2229)+Reference!B$17,0)</f>
        <v>924</v>
      </c>
      <c r="J2229" s="35">
        <f>ROUND((Reference!C$16*List!$H2229)+Reference!C$17,0)</f>
        <v>1379</v>
      </c>
      <c r="K2229" s="35">
        <f>ROUND((Reference!D$16*List!$H2229)+Reference!D$17,0)</f>
        <v>1652</v>
      </c>
      <c r="L2229" s="35">
        <f>ROUND((Reference!E$16*List!$H2229)+Reference!E$17,0)</f>
        <v>2042</v>
      </c>
      <c r="M2229" s="35">
        <f>ROUND((Reference!F$16*List!$H2229)+Reference!F$17,0)</f>
        <v>2128</v>
      </c>
      <c r="N2229" s="35">
        <f>ROUND((Reference!G$16*List!$H2229)+Reference!G$17,0)</f>
        <v>2409</v>
      </c>
      <c r="O2229" s="35">
        <f>ROUND((Reference!H$16*List!$H2229)+Reference!H$17,0)</f>
        <v>2501</v>
      </c>
      <c r="P2229" s="35">
        <f>ROUND((Reference!I$16*List!$H2229)+Reference!I$17,0)</f>
        <v>2599</v>
      </c>
      <c r="Q2229" s="35">
        <f>ROUND((Reference!J$16*List!$H2229)+Reference!J$17,0)</f>
        <v>3009</v>
      </c>
      <c r="R2229" s="35">
        <f>ROUND((Reference!K$16*List!$H2229)+Reference!K$17,0)</f>
        <v>3105</v>
      </c>
      <c r="S2229" s="35">
        <f>ROUND((Reference!L$16*List!$H2229)+Reference!L$17,0)</f>
        <v>3350</v>
      </c>
      <c r="T2229" s="35">
        <f>ROUND((Reference!M$16*List!$H2229)+Reference!M$17,0)</f>
        <v>4001</v>
      </c>
      <c r="U2229" s="35">
        <f>ROUND((Reference!N$16*List!$H2229)+Reference!N$17,0)</f>
        <v>16143</v>
      </c>
      <c r="V2229" s="36">
        <f>ROUND((Reference!O$16*List!$H2229)+Reference!O$17,0)</f>
        <v>600</v>
      </c>
      <c r="W2229" s="36">
        <f>ROUND((Reference!P$16*List!$H2229)+Reference!P$17,0)</f>
        <v>846</v>
      </c>
      <c r="X2229" s="36">
        <f>ROUND((Reference!Q$16*List!$H2229)+Reference!Q$17,0)</f>
        <v>423</v>
      </c>
      <c r="Y2229" s="37"/>
      <c r="Z2229" s="4" t="str">
        <f t="shared" si="69"/>
        <v>MAYES, Oklahoma</v>
      </c>
      <c r="AA2229" s="50" t="s">
        <v>6299</v>
      </c>
      <c r="AB2229" s="38" t="s">
        <v>54</v>
      </c>
      <c r="AC2229" s="43" t="s">
        <v>6179</v>
      </c>
      <c r="AD2229" s="45"/>
      <c r="AE2229">
        <f t="shared" si="70"/>
        <v>0.76450000000000007</v>
      </c>
    </row>
    <row r="2230" spans="1:31" x14ac:dyDescent="0.35">
      <c r="A2230" s="28" t="s">
        <v>6300</v>
      </c>
      <c r="B2230" s="48" t="s">
        <v>6301</v>
      </c>
      <c r="C2230" s="49">
        <v>99937</v>
      </c>
      <c r="D2230" s="30" t="s">
        <v>203</v>
      </c>
      <c r="E2230" s="50" t="s">
        <v>1919</v>
      </c>
      <c r="F2230" s="55" t="s">
        <v>6179</v>
      </c>
      <c r="G2230" s="33" t="s">
        <v>64</v>
      </c>
      <c r="H2230" s="52">
        <v>0.76450000000000007</v>
      </c>
      <c r="I2230" s="35">
        <f>ROUND((Reference!B$16*List!$H2230)+Reference!B$17,0)</f>
        <v>924</v>
      </c>
      <c r="J2230" s="35">
        <f>ROUND((Reference!C$16*List!$H2230)+Reference!C$17,0)</f>
        <v>1379</v>
      </c>
      <c r="K2230" s="35">
        <f>ROUND((Reference!D$16*List!$H2230)+Reference!D$17,0)</f>
        <v>1652</v>
      </c>
      <c r="L2230" s="35">
        <f>ROUND((Reference!E$16*List!$H2230)+Reference!E$17,0)</f>
        <v>2042</v>
      </c>
      <c r="M2230" s="35">
        <f>ROUND((Reference!F$16*List!$H2230)+Reference!F$17,0)</f>
        <v>2128</v>
      </c>
      <c r="N2230" s="35">
        <f>ROUND((Reference!G$16*List!$H2230)+Reference!G$17,0)</f>
        <v>2409</v>
      </c>
      <c r="O2230" s="35">
        <f>ROUND((Reference!H$16*List!$H2230)+Reference!H$17,0)</f>
        <v>2501</v>
      </c>
      <c r="P2230" s="35">
        <f>ROUND((Reference!I$16*List!$H2230)+Reference!I$17,0)</f>
        <v>2599</v>
      </c>
      <c r="Q2230" s="35">
        <f>ROUND((Reference!J$16*List!$H2230)+Reference!J$17,0)</f>
        <v>3009</v>
      </c>
      <c r="R2230" s="35">
        <f>ROUND((Reference!K$16*List!$H2230)+Reference!K$17,0)</f>
        <v>3105</v>
      </c>
      <c r="S2230" s="35">
        <f>ROUND((Reference!L$16*List!$H2230)+Reference!L$17,0)</f>
        <v>3350</v>
      </c>
      <c r="T2230" s="35">
        <f>ROUND((Reference!M$16*List!$H2230)+Reference!M$17,0)</f>
        <v>4001</v>
      </c>
      <c r="U2230" s="35">
        <f>ROUND((Reference!N$16*List!$H2230)+Reference!N$17,0)</f>
        <v>16143</v>
      </c>
      <c r="V2230" s="36">
        <f>ROUND((Reference!O$16*List!$H2230)+Reference!O$17,0)</f>
        <v>600</v>
      </c>
      <c r="W2230" s="36">
        <f>ROUND((Reference!P$16*List!$H2230)+Reference!P$17,0)</f>
        <v>846</v>
      </c>
      <c r="X2230" s="36">
        <f>ROUND((Reference!Q$16*List!$H2230)+Reference!Q$17,0)</f>
        <v>423</v>
      </c>
      <c r="Y2230" s="37"/>
      <c r="Z2230" s="4" t="str">
        <f t="shared" si="69"/>
        <v>MURRAY, Oklahoma</v>
      </c>
      <c r="AA2230" s="50" t="s">
        <v>1919</v>
      </c>
      <c r="AB2230" s="38" t="s">
        <v>54</v>
      </c>
      <c r="AC2230" s="43" t="s">
        <v>6179</v>
      </c>
      <c r="AD2230" s="45"/>
      <c r="AE2230">
        <f t="shared" si="70"/>
        <v>0.76450000000000007</v>
      </c>
    </row>
    <row r="2231" spans="1:31" x14ac:dyDescent="0.35">
      <c r="A2231" s="28" t="s">
        <v>6302</v>
      </c>
      <c r="B2231" s="48" t="s">
        <v>6303</v>
      </c>
      <c r="C2231" s="51">
        <v>99937</v>
      </c>
      <c r="D2231" s="30" t="s">
        <v>203</v>
      </c>
      <c r="E2231" s="38" t="s">
        <v>6304</v>
      </c>
      <c r="F2231" s="55" t="s">
        <v>6179</v>
      </c>
      <c r="G2231" s="33" t="s">
        <v>64</v>
      </c>
      <c r="H2231" s="52">
        <v>0.76450000000000007</v>
      </c>
      <c r="I2231" s="35">
        <f>ROUND((Reference!B$16*List!$H2231)+Reference!B$17,0)</f>
        <v>924</v>
      </c>
      <c r="J2231" s="35">
        <f>ROUND((Reference!C$16*List!$H2231)+Reference!C$17,0)</f>
        <v>1379</v>
      </c>
      <c r="K2231" s="35">
        <f>ROUND((Reference!D$16*List!$H2231)+Reference!D$17,0)</f>
        <v>1652</v>
      </c>
      <c r="L2231" s="35">
        <f>ROUND((Reference!E$16*List!$H2231)+Reference!E$17,0)</f>
        <v>2042</v>
      </c>
      <c r="M2231" s="35">
        <f>ROUND((Reference!F$16*List!$H2231)+Reference!F$17,0)</f>
        <v>2128</v>
      </c>
      <c r="N2231" s="35">
        <f>ROUND((Reference!G$16*List!$H2231)+Reference!G$17,0)</f>
        <v>2409</v>
      </c>
      <c r="O2231" s="35">
        <f>ROUND((Reference!H$16*List!$H2231)+Reference!H$17,0)</f>
        <v>2501</v>
      </c>
      <c r="P2231" s="35">
        <f>ROUND((Reference!I$16*List!$H2231)+Reference!I$17,0)</f>
        <v>2599</v>
      </c>
      <c r="Q2231" s="35">
        <f>ROUND((Reference!J$16*List!$H2231)+Reference!J$17,0)</f>
        <v>3009</v>
      </c>
      <c r="R2231" s="35">
        <f>ROUND((Reference!K$16*List!$H2231)+Reference!K$17,0)</f>
        <v>3105</v>
      </c>
      <c r="S2231" s="35">
        <f>ROUND((Reference!L$16*List!$H2231)+Reference!L$17,0)</f>
        <v>3350</v>
      </c>
      <c r="T2231" s="35">
        <f>ROUND((Reference!M$16*List!$H2231)+Reference!M$17,0)</f>
        <v>4001</v>
      </c>
      <c r="U2231" s="35">
        <f>ROUND((Reference!N$16*List!$H2231)+Reference!N$17,0)</f>
        <v>16143</v>
      </c>
      <c r="V2231" s="36">
        <f>ROUND((Reference!O$16*List!$H2231)+Reference!O$17,0)</f>
        <v>600</v>
      </c>
      <c r="W2231" s="36">
        <f>ROUND((Reference!P$16*List!$H2231)+Reference!P$17,0)</f>
        <v>846</v>
      </c>
      <c r="X2231" s="36">
        <f>ROUND((Reference!Q$16*List!$H2231)+Reference!Q$17,0)</f>
        <v>423</v>
      </c>
      <c r="Y2231" s="37"/>
      <c r="Z2231" s="4" t="str">
        <f t="shared" si="69"/>
        <v>MUSKOGEE, Oklahoma</v>
      </c>
      <c r="AA2231" s="50" t="s">
        <v>6304</v>
      </c>
      <c r="AB2231" s="38" t="s">
        <v>54</v>
      </c>
      <c r="AC2231" s="43" t="s">
        <v>6179</v>
      </c>
      <c r="AD2231" s="45"/>
      <c r="AE2231">
        <f t="shared" si="70"/>
        <v>0.76450000000000007</v>
      </c>
    </row>
    <row r="2232" spans="1:31" x14ac:dyDescent="0.35">
      <c r="A2232" s="28" t="s">
        <v>6305</v>
      </c>
      <c r="B2232" s="48" t="s">
        <v>6306</v>
      </c>
      <c r="C2232" s="49">
        <v>99937</v>
      </c>
      <c r="D2232" s="30" t="s">
        <v>203</v>
      </c>
      <c r="E2232" s="50" t="s">
        <v>2602</v>
      </c>
      <c r="F2232" s="55" t="s">
        <v>6179</v>
      </c>
      <c r="G2232" s="33" t="s">
        <v>64</v>
      </c>
      <c r="H2232" s="52">
        <v>0.76450000000000007</v>
      </c>
      <c r="I2232" s="35">
        <f>ROUND((Reference!B$16*List!$H2232)+Reference!B$17,0)</f>
        <v>924</v>
      </c>
      <c r="J2232" s="35">
        <f>ROUND((Reference!C$16*List!$H2232)+Reference!C$17,0)</f>
        <v>1379</v>
      </c>
      <c r="K2232" s="35">
        <f>ROUND((Reference!D$16*List!$H2232)+Reference!D$17,0)</f>
        <v>1652</v>
      </c>
      <c r="L2232" s="35">
        <f>ROUND((Reference!E$16*List!$H2232)+Reference!E$17,0)</f>
        <v>2042</v>
      </c>
      <c r="M2232" s="35">
        <f>ROUND((Reference!F$16*List!$H2232)+Reference!F$17,0)</f>
        <v>2128</v>
      </c>
      <c r="N2232" s="35">
        <f>ROUND((Reference!G$16*List!$H2232)+Reference!G$17,0)</f>
        <v>2409</v>
      </c>
      <c r="O2232" s="35">
        <f>ROUND((Reference!H$16*List!$H2232)+Reference!H$17,0)</f>
        <v>2501</v>
      </c>
      <c r="P2232" s="35">
        <f>ROUND((Reference!I$16*List!$H2232)+Reference!I$17,0)</f>
        <v>2599</v>
      </c>
      <c r="Q2232" s="35">
        <f>ROUND((Reference!J$16*List!$H2232)+Reference!J$17,0)</f>
        <v>3009</v>
      </c>
      <c r="R2232" s="35">
        <f>ROUND((Reference!K$16*List!$H2232)+Reference!K$17,0)</f>
        <v>3105</v>
      </c>
      <c r="S2232" s="35">
        <f>ROUND((Reference!L$16*List!$H2232)+Reference!L$17,0)</f>
        <v>3350</v>
      </c>
      <c r="T2232" s="35">
        <f>ROUND((Reference!M$16*List!$H2232)+Reference!M$17,0)</f>
        <v>4001</v>
      </c>
      <c r="U2232" s="35">
        <f>ROUND((Reference!N$16*List!$H2232)+Reference!N$17,0)</f>
        <v>16143</v>
      </c>
      <c r="V2232" s="36">
        <f>ROUND((Reference!O$16*List!$H2232)+Reference!O$17,0)</f>
        <v>600</v>
      </c>
      <c r="W2232" s="36">
        <f>ROUND((Reference!P$16*List!$H2232)+Reference!P$17,0)</f>
        <v>846</v>
      </c>
      <c r="X2232" s="36">
        <f>ROUND((Reference!Q$16*List!$H2232)+Reference!Q$17,0)</f>
        <v>423</v>
      </c>
      <c r="Y2232" s="37"/>
      <c r="Z2232" s="4" t="str">
        <f t="shared" si="69"/>
        <v>NOBLE, Oklahoma</v>
      </c>
      <c r="AA2232" s="50" t="s">
        <v>2602</v>
      </c>
      <c r="AB2232" s="38" t="s">
        <v>54</v>
      </c>
      <c r="AC2232" s="43" t="s">
        <v>6179</v>
      </c>
      <c r="AD2232" s="45"/>
      <c r="AE2232">
        <f t="shared" si="70"/>
        <v>0.76450000000000007</v>
      </c>
    </row>
    <row r="2233" spans="1:31" x14ac:dyDescent="0.35">
      <c r="A2233" s="28" t="s">
        <v>6307</v>
      </c>
      <c r="B2233" s="48" t="s">
        <v>6308</v>
      </c>
      <c r="C2233" s="49">
        <v>99937</v>
      </c>
      <c r="D2233" s="30" t="s">
        <v>203</v>
      </c>
      <c r="E2233" s="50" t="s">
        <v>6309</v>
      </c>
      <c r="F2233" s="55" t="s">
        <v>6179</v>
      </c>
      <c r="G2233" s="33" t="s">
        <v>64</v>
      </c>
      <c r="H2233" s="34">
        <v>0.76450000000000007</v>
      </c>
      <c r="I2233" s="35">
        <f>ROUND((Reference!B$16*List!$H2233)+Reference!B$17,0)</f>
        <v>924</v>
      </c>
      <c r="J2233" s="35">
        <f>ROUND((Reference!C$16*List!$H2233)+Reference!C$17,0)</f>
        <v>1379</v>
      </c>
      <c r="K2233" s="35">
        <f>ROUND((Reference!D$16*List!$H2233)+Reference!D$17,0)</f>
        <v>1652</v>
      </c>
      <c r="L2233" s="35">
        <f>ROUND((Reference!E$16*List!$H2233)+Reference!E$17,0)</f>
        <v>2042</v>
      </c>
      <c r="M2233" s="35">
        <f>ROUND((Reference!F$16*List!$H2233)+Reference!F$17,0)</f>
        <v>2128</v>
      </c>
      <c r="N2233" s="35">
        <f>ROUND((Reference!G$16*List!$H2233)+Reference!G$17,0)</f>
        <v>2409</v>
      </c>
      <c r="O2233" s="35">
        <f>ROUND((Reference!H$16*List!$H2233)+Reference!H$17,0)</f>
        <v>2501</v>
      </c>
      <c r="P2233" s="35">
        <f>ROUND((Reference!I$16*List!$H2233)+Reference!I$17,0)</f>
        <v>2599</v>
      </c>
      <c r="Q2233" s="35">
        <f>ROUND((Reference!J$16*List!$H2233)+Reference!J$17,0)</f>
        <v>3009</v>
      </c>
      <c r="R2233" s="35">
        <f>ROUND((Reference!K$16*List!$H2233)+Reference!K$17,0)</f>
        <v>3105</v>
      </c>
      <c r="S2233" s="35">
        <f>ROUND((Reference!L$16*List!$H2233)+Reference!L$17,0)</f>
        <v>3350</v>
      </c>
      <c r="T2233" s="35">
        <f>ROUND((Reference!M$16*List!$H2233)+Reference!M$17,0)</f>
        <v>4001</v>
      </c>
      <c r="U2233" s="35">
        <f>ROUND((Reference!N$16*List!$H2233)+Reference!N$17,0)</f>
        <v>16143</v>
      </c>
      <c r="V2233" s="36">
        <f>ROUND((Reference!O$16*List!$H2233)+Reference!O$17,0)</f>
        <v>600</v>
      </c>
      <c r="W2233" s="36">
        <f>ROUND((Reference!P$16*List!$H2233)+Reference!P$17,0)</f>
        <v>846</v>
      </c>
      <c r="X2233" s="36">
        <f>ROUND((Reference!Q$16*List!$H2233)+Reference!Q$17,0)</f>
        <v>423</v>
      </c>
      <c r="Y2233" s="37"/>
      <c r="Z2233" s="4" t="str">
        <f t="shared" si="69"/>
        <v>NOWATA, Oklahoma</v>
      </c>
      <c r="AA2233" s="38" t="s">
        <v>6309</v>
      </c>
      <c r="AB2233" s="38" t="s">
        <v>54</v>
      </c>
      <c r="AC2233" s="32" t="s">
        <v>6179</v>
      </c>
      <c r="AD2233" s="39"/>
      <c r="AE2233">
        <f t="shared" si="70"/>
        <v>0.76450000000000007</v>
      </c>
    </row>
    <row r="2234" spans="1:31" x14ac:dyDescent="0.35">
      <c r="A2234" s="28" t="s">
        <v>6310</v>
      </c>
      <c r="B2234" s="48" t="s">
        <v>6311</v>
      </c>
      <c r="C2234" s="49">
        <v>99937</v>
      </c>
      <c r="D2234" s="30" t="s">
        <v>203</v>
      </c>
      <c r="E2234" s="50" t="s">
        <v>6312</v>
      </c>
      <c r="F2234" s="55" t="s">
        <v>6179</v>
      </c>
      <c r="G2234" s="33" t="s">
        <v>64</v>
      </c>
      <c r="H2234" s="52">
        <v>0.76450000000000007</v>
      </c>
      <c r="I2234" s="35">
        <f>ROUND((Reference!B$16*List!$H2234)+Reference!B$17,0)</f>
        <v>924</v>
      </c>
      <c r="J2234" s="35">
        <f>ROUND((Reference!C$16*List!$H2234)+Reference!C$17,0)</f>
        <v>1379</v>
      </c>
      <c r="K2234" s="35">
        <f>ROUND((Reference!D$16*List!$H2234)+Reference!D$17,0)</f>
        <v>1652</v>
      </c>
      <c r="L2234" s="35">
        <f>ROUND((Reference!E$16*List!$H2234)+Reference!E$17,0)</f>
        <v>2042</v>
      </c>
      <c r="M2234" s="35">
        <f>ROUND((Reference!F$16*List!$H2234)+Reference!F$17,0)</f>
        <v>2128</v>
      </c>
      <c r="N2234" s="35">
        <f>ROUND((Reference!G$16*List!$H2234)+Reference!G$17,0)</f>
        <v>2409</v>
      </c>
      <c r="O2234" s="35">
        <f>ROUND((Reference!H$16*List!$H2234)+Reference!H$17,0)</f>
        <v>2501</v>
      </c>
      <c r="P2234" s="35">
        <f>ROUND((Reference!I$16*List!$H2234)+Reference!I$17,0)</f>
        <v>2599</v>
      </c>
      <c r="Q2234" s="35">
        <f>ROUND((Reference!J$16*List!$H2234)+Reference!J$17,0)</f>
        <v>3009</v>
      </c>
      <c r="R2234" s="35">
        <f>ROUND((Reference!K$16*List!$H2234)+Reference!K$17,0)</f>
        <v>3105</v>
      </c>
      <c r="S2234" s="35">
        <f>ROUND((Reference!L$16*List!$H2234)+Reference!L$17,0)</f>
        <v>3350</v>
      </c>
      <c r="T2234" s="35">
        <f>ROUND((Reference!M$16*List!$H2234)+Reference!M$17,0)</f>
        <v>4001</v>
      </c>
      <c r="U2234" s="35">
        <f>ROUND((Reference!N$16*List!$H2234)+Reference!N$17,0)</f>
        <v>16143</v>
      </c>
      <c r="V2234" s="36">
        <f>ROUND((Reference!O$16*List!$H2234)+Reference!O$17,0)</f>
        <v>600</v>
      </c>
      <c r="W2234" s="36">
        <f>ROUND((Reference!P$16*List!$H2234)+Reference!P$17,0)</f>
        <v>846</v>
      </c>
      <c r="X2234" s="36">
        <f>ROUND((Reference!Q$16*List!$H2234)+Reference!Q$17,0)</f>
        <v>423</v>
      </c>
      <c r="Y2234" s="37"/>
      <c r="Z2234" s="4" t="str">
        <f t="shared" si="69"/>
        <v>OKFUSKEE, Oklahoma</v>
      </c>
      <c r="AA2234" s="50" t="s">
        <v>6312</v>
      </c>
      <c r="AB2234" s="38" t="s">
        <v>54</v>
      </c>
      <c r="AC2234" s="43" t="s">
        <v>6179</v>
      </c>
      <c r="AD2234" s="45"/>
      <c r="AE2234">
        <f t="shared" si="70"/>
        <v>0.76450000000000007</v>
      </c>
    </row>
    <row r="2235" spans="1:31" x14ac:dyDescent="0.35">
      <c r="A2235" s="28" t="s">
        <v>6313</v>
      </c>
      <c r="B2235" s="48" t="s">
        <v>6314</v>
      </c>
      <c r="C2235" s="49">
        <v>36420</v>
      </c>
      <c r="D2235" s="30" t="s">
        <v>1339</v>
      </c>
      <c r="E2235" s="50" t="s">
        <v>203</v>
      </c>
      <c r="F2235" s="54" t="s">
        <v>6179</v>
      </c>
      <c r="G2235" s="33" t="s">
        <v>53</v>
      </c>
      <c r="H2235" s="34">
        <v>0.87150000000000005</v>
      </c>
      <c r="I2235" s="35">
        <f>ROUND((Reference!B$16*List!$H2235)+Reference!B$17,0)</f>
        <v>1016</v>
      </c>
      <c r="J2235" s="35">
        <f>ROUND((Reference!C$16*List!$H2235)+Reference!C$17,0)</f>
        <v>1516</v>
      </c>
      <c r="K2235" s="35">
        <f>ROUND((Reference!D$16*List!$H2235)+Reference!D$17,0)</f>
        <v>1816</v>
      </c>
      <c r="L2235" s="35">
        <f>ROUND((Reference!E$16*List!$H2235)+Reference!E$17,0)</f>
        <v>2245</v>
      </c>
      <c r="M2235" s="35">
        <f>ROUND((Reference!F$16*List!$H2235)+Reference!F$17,0)</f>
        <v>2339</v>
      </c>
      <c r="N2235" s="35">
        <f>ROUND((Reference!G$16*List!$H2235)+Reference!G$17,0)</f>
        <v>2648</v>
      </c>
      <c r="O2235" s="35">
        <f>ROUND((Reference!H$16*List!$H2235)+Reference!H$17,0)</f>
        <v>2749</v>
      </c>
      <c r="P2235" s="35">
        <f>ROUND((Reference!I$16*List!$H2235)+Reference!I$17,0)</f>
        <v>2857</v>
      </c>
      <c r="Q2235" s="35">
        <f>ROUND((Reference!J$16*List!$H2235)+Reference!J$17,0)</f>
        <v>3308</v>
      </c>
      <c r="R2235" s="35">
        <f>ROUND((Reference!K$16*List!$H2235)+Reference!K$17,0)</f>
        <v>3413</v>
      </c>
      <c r="S2235" s="35">
        <f>ROUND((Reference!L$16*List!$H2235)+Reference!L$17,0)</f>
        <v>3682</v>
      </c>
      <c r="T2235" s="35">
        <f>ROUND((Reference!M$16*List!$H2235)+Reference!M$17,0)</f>
        <v>4398</v>
      </c>
      <c r="U2235" s="35">
        <f>ROUND((Reference!N$16*List!$H2235)+Reference!N$17,0)</f>
        <v>17744</v>
      </c>
      <c r="V2235" s="36">
        <f>ROUND((Reference!O$16*List!$H2235)+Reference!O$17,0)</f>
        <v>660</v>
      </c>
      <c r="W2235" s="36">
        <f>ROUND((Reference!P$16*List!$H2235)+Reference!P$17,0)</f>
        <v>929</v>
      </c>
      <c r="X2235" s="36">
        <f>ROUND((Reference!Q$16*List!$H2235)+Reference!Q$17,0)</f>
        <v>465</v>
      </c>
      <c r="Y2235" s="37"/>
      <c r="Z2235" s="4" t="str">
        <f t="shared" si="69"/>
        <v>OKLAHOMA, Oklahoma</v>
      </c>
      <c r="AA2235" s="38" t="s">
        <v>203</v>
      </c>
      <c r="AB2235" s="38" t="s">
        <v>54</v>
      </c>
      <c r="AC2235" s="32" t="s">
        <v>6179</v>
      </c>
      <c r="AD2235" s="39"/>
      <c r="AE2235">
        <f t="shared" si="70"/>
        <v>0.87150000000000005</v>
      </c>
    </row>
    <row r="2236" spans="1:31" x14ac:dyDescent="0.35">
      <c r="A2236" s="28" t="s">
        <v>6315</v>
      </c>
      <c r="B2236" s="48" t="s">
        <v>6316</v>
      </c>
      <c r="C2236" s="49">
        <v>46140</v>
      </c>
      <c r="D2236" s="30" t="s">
        <v>1694</v>
      </c>
      <c r="E2236" s="50" t="s">
        <v>6317</v>
      </c>
      <c r="F2236" s="54" t="s">
        <v>6179</v>
      </c>
      <c r="G2236" s="33" t="s">
        <v>53</v>
      </c>
      <c r="H2236" s="52">
        <v>0.81890000000000007</v>
      </c>
      <c r="I2236" s="35">
        <f>ROUND((Reference!B$16*List!$H2236)+Reference!B$17,0)</f>
        <v>971</v>
      </c>
      <c r="J2236" s="35">
        <f>ROUND((Reference!C$16*List!$H2236)+Reference!C$17,0)</f>
        <v>1448</v>
      </c>
      <c r="K2236" s="35">
        <f>ROUND((Reference!D$16*List!$H2236)+Reference!D$17,0)</f>
        <v>1735</v>
      </c>
      <c r="L2236" s="35">
        <f>ROUND((Reference!E$16*List!$H2236)+Reference!E$17,0)</f>
        <v>2145</v>
      </c>
      <c r="M2236" s="35">
        <f>ROUND((Reference!F$16*List!$H2236)+Reference!F$17,0)</f>
        <v>2235</v>
      </c>
      <c r="N2236" s="35">
        <f>ROUND((Reference!G$16*List!$H2236)+Reference!G$17,0)</f>
        <v>2530</v>
      </c>
      <c r="O2236" s="35">
        <f>ROUND((Reference!H$16*List!$H2236)+Reference!H$17,0)</f>
        <v>2627</v>
      </c>
      <c r="P2236" s="35">
        <f>ROUND((Reference!I$16*List!$H2236)+Reference!I$17,0)</f>
        <v>2730</v>
      </c>
      <c r="Q2236" s="35">
        <f>ROUND((Reference!J$16*List!$H2236)+Reference!J$17,0)</f>
        <v>3161</v>
      </c>
      <c r="R2236" s="35">
        <f>ROUND((Reference!K$16*List!$H2236)+Reference!K$17,0)</f>
        <v>3261</v>
      </c>
      <c r="S2236" s="35">
        <f>ROUND((Reference!L$16*List!$H2236)+Reference!L$17,0)</f>
        <v>3519</v>
      </c>
      <c r="T2236" s="35">
        <f>ROUND((Reference!M$16*List!$H2236)+Reference!M$17,0)</f>
        <v>4203</v>
      </c>
      <c r="U2236" s="35">
        <f>ROUND((Reference!N$16*List!$H2236)+Reference!N$17,0)</f>
        <v>16957</v>
      </c>
      <c r="V2236" s="36">
        <f>ROUND((Reference!O$16*List!$H2236)+Reference!O$17,0)</f>
        <v>630</v>
      </c>
      <c r="W2236" s="36">
        <f>ROUND((Reference!P$16*List!$H2236)+Reference!P$17,0)</f>
        <v>888</v>
      </c>
      <c r="X2236" s="36">
        <f>ROUND((Reference!Q$16*List!$H2236)+Reference!Q$17,0)</f>
        <v>444</v>
      </c>
      <c r="Y2236" s="37"/>
      <c r="Z2236" s="4" t="str">
        <f t="shared" si="69"/>
        <v>OKMULGEE, Oklahoma</v>
      </c>
      <c r="AA2236" s="50" t="s">
        <v>6317</v>
      </c>
      <c r="AB2236" s="38" t="s">
        <v>54</v>
      </c>
      <c r="AC2236" s="43" t="s">
        <v>6179</v>
      </c>
      <c r="AD2236" s="45"/>
      <c r="AE2236">
        <f t="shared" si="70"/>
        <v>0.81890000000000007</v>
      </c>
    </row>
    <row r="2237" spans="1:31" x14ac:dyDescent="0.35">
      <c r="A2237" s="28" t="s">
        <v>6318</v>
      </c>
      <c r="B2237" s="48" t="s">
        <v>6319</v>
      </c>
      <c r="C2237" s="51">
        <v>46140</v>
      </c>
      <c r="D2237" s="30" t="s">
        <v>1694</v>
      </c>
      <c r="E2237" s="38" t="s">
        <v>3120</v>
      </c>
      <c r="F2237" s="54" t="s">
        <v>6179</v>
      </c>
      <c r="G2237" s="33" t="s">
        <v>53</v>
      </c>
      <c r="H2237" s="52">
        <v>0.81890000000000007</v>
      </c>
      <c r="I2237" s="35">
        <f>ROUND((Reference!B$16*List!$H2237)+Reference!B$17,0)</f>
        <v>971</v>
      </c>
      <c r="J2237" s="35">
        <f>ROUND((Reference!C$16*List!$H2237)+Reference!C$17,0)</f>
        <v>1448</v>
      </c>
      <c r="K2237" s="35">
        <f>ROUND((Reference!D$16*List!$H2237)+Reference!D$17,0)</f>
        <v>1735</v>
      </c>
      <c r="L2237" s="35">
        <f>ROUND((Reference!E$16*List!$H2237)+Reference!E$17,0)</f>
        <v>2145</v>
      </c>
      <c r="M2237" s="35">
        <f>ROUND((Reference!F$16*List!$H2237)+Reference!F$17,0)</f>
        <v>2235</v>
      </c>
      <c r="N2237" s="35">
        <f>ROUND((Reference!G$16*List!$H2237)+Reference!G$17,0)</f>
        <v>2530</v>
      </c>
      <c r="O2237" s="35">
        <f>ROUND((Reference!H$16*List!$H2237)+Reference!H$17,0)</f>
        <v>2627</v>
      </c>
      <c r="P2237" s="35">
        <f>ROUND((Reference!I$16*List!$H2237)+Reference!I$17,0)</f>
        <v>2730</v>
      </c>
      <c r="Q2237" s="35">
        <f>ROUND((Reference!J$16*List!$H2237)+Reference!J$17,0)</f>
        <v>3161</v>
      </c>
      <c r="R2237" s="35">
        <f>ROUND((Reference!K$16*List!$H2237)+Reference!K$17,0)</f>
        <v>3261</v>
      </c>
      <c r="S2237" s="35">
        <f>ROUND((Reference!L$16*List!$H2237)+Reference!L$17,0)</f>
        <v>3519</v>
      </c>
      <c r="T2237" s="35">
        <f>ROUND((Reference!M$16*List!$H2237)+Reference!M$17,0)</f>
        <v>4203</v>
      </c>
      <c r="U2237" s="35">
        <f>ROUND((Reference!N$16*List!$H2237)+Reference!N$17,0)</f>
        <v>16957</v>
      </c>
      <c r="V2237" s="36">
        <f>ROUND((Reference!O$16*List!$H2237)+Reference!O$17,0)</f>
        <v>630</v>
      </c>
      <c r="W2237" s="36">
        <f>ROUND((Reference!P$16*List!$H2237)+Reference!P$17,0)</f>
        <v>888</v>
      </c>
      <c r="X2237" s="36">
        <f>ROUND((Reference!Q$16*List!$H2237)+Reference!Q$17,0)</f>
        <v>444</v>
      </c>
      <c r="Y2237" s="37"/>
      <c r="Z2237" s="4" t="str">
        <f t="shared" si="69"/>
        <v>OSAGE, Oklahoma</v>
      </c>
      <c r="AA2237" s="50" t="s">
        <v>3120</v>
      </c>
      <c r="AB2237" s="38" t="s">
        <v>54</v>
      </c>
      <c r="AC2237" s="43" t="s">
        <v>6179</v>
      </c>
      <c r="AD2237" s="45"/>
      <c r="AE2237">
        <f t="shared" si="70"/>
        <v>0.81890000000000007</v>
      </c>
    </row>
    <row r="2238" spans="1:31" x14ac:dyDescent="0.35">
      <c r="A2238" s="28" t="s">
        <v>6320</v>
      </c>
      <c r="B2238" s="48" t="s">
        <v>6321</v>
      </c>
      <c r="C2238" s="49">
        <v>99937</v>
      </c>
      <c r="D2238" s="30" t="s">
        <v>203</v>
      </c>
      <c r="E2238" s="50" t="s">
        <v>3126</v>
      </c>
      <c r="F2238" s="55" t="s">
        <v>6179</v>
      </c>
      <c r="G2238" s="33" t="s">
        <v>64</v>
      </c>
      <c r="H2238" s="52">
        <v>0.76450000000000007</v>
      </c>
      <c r="I2238" s="35">
        <f>ROUND((Reference!B$16*List!$H2238)+Reference!B$17,0)</f>
        <v>924</v>
      </c>
      <c r="J2238" s="35">
        <f>ROUND((Reference!C$16*List!$H2238)+Reference!C$17,0)</f>
        <v>1379</v>
      </c>
      <c r="K2238" s="35">
        <f>ROUND((Reference!D$16*List!$H2238)+Reference!D$17,0)</f>
        <v>1652</v>
      </c>
      <c r="L2238" s="35">
        <f>ROUND((Reference!E$16*List!$H2238)+Reference!E$17,0)</f>
        <v>2042</v>
      </c>
      <c r="M2238" s="35">
        <f>ROUND((Reference!F$16*List!$H2238)+Reference!F$17,0)</f>
        <v>2128</v>
      </c>
      <c r="N2238" s="35">
        <f>ROUND((Reference!G$16*List!$H2238)+Reference!G$17,0)</f>
        <v>2409</v>
      </c>
      <c r="O2238" s="35">
        <f>ROUND((Reference!H$16*List!$H2238)+Reference!H$17,0)</f>
        <v>2501</v>
      </c>
      <c r="P2238" s="35">
        <f>ROUND((Reference!I$16*List!$H2238)+Reference!I$17,0)</f>
        <v>2599</v>
      </c>
      <c r="Q2238" s="35">
        <f>ROUND((Reference!J$16*List!$H2238)+Reference!J$17,0)</f>
        <v>3009</v>
      </c>
      <c r="R2238" s="35">
        <f>ROUND((Reference!K$16*List!$H2238)+Reference!K$17,0)</f>
        <v>3105</v>
      </c>
      <c r="S2238" s="35">
        <f>ROUND((Reference!L$16*List!$H2238)+Reference!L$17,0)</f>
        <v>3350</v>
      </c>
      <c r="T2238" s="35">
        <f>ROUND((Reference!M$16*List!$H2238)+Reference!M$17,0)</f>
        <v>4001</v>
      </c>
      <c r="U2238" s="35">
        <f>ROUND((Reference!N$16*List!$H2238)+Reference!N$17,0)</f>
        <v>16143</v>
      </c>
      <c r="V2238" s="36">
        <f>ROUND((Reference!O$16*List!$H2238)+Reference!O$17,0)</f>
        <v>600</v>
      </c>
      <c r="W2238" s="36">
        <f>ROUND((Reference!P$16*List!$H2238)+Reference!P$17,0)</f>
        <v>846</v>
      </c>
      <c r="X2238" s="36">
        <f>ROUND((Reference!Q$16*List!$H2238)+Reference!Q$17,0)</f>
        <v>423</v>
      </c>
      <c r="Y2238" s="37"/>
      <c r="Z2238" s="4" t="str">
        <f t="shared" si="69"/>
        <v>OTTAWA, Oklahoma</v>
      </c>
      <c r="AA2238" s="50" t="s">
        <v>3126</v>
      </c>
      <c r="AB2238" s="38" t="s">
        <v>54</v>
      </c>
      <c r="AC2238" s="43" t="s">
        <v>6179</v>
      </c>
      <c r="AD2238" s="45"/>
      <c r="AE2238">
        <f t="shared" si="70"/>
        <v>0.76450000000000007</v>
      </c>
    </row>
    <row r="2239" spans="1:31" x14ac:dyDescent="0.35">
      <c r="A2239" s="28" t="s">
        <v>6322</v>
      </c>
      <c r="B2239" s="48" t="s">
        <v>6323</v>
      </c>
      <c r="C2239" s="51">
        <v>46140</v>
      </c>
      <c r="D2239" s="30" t="s">
        <v>1694</v>
      </c>
      <c r="E2239" s="38" t="s">
        <v>3129</v>
      </c>
      <c r="F2239" s="54" t="s">
        <v>6179</v>
      </c>
      <c r="G2239" s="33" t="s">
        <v>53</v>
      </c>
      <c r="H2239" s="34">
        <v>0.81890000000000007</v>
      </c>
      <c r="I2239" s="35">
        <f>ROUND((Reference!B$16*List!$H2239)+Reference!B$17,0)</f>
        <v>971</v>
      </c>
      <c r="J2239" s="35">
        <f>ROUND((Reference!C$16*List!$H2239)+Reference!C$17,0)</f>
        <v>1448</v>
      </c>
      <c r="K2239" s="35">
        <f>ROUND((Reference!D$16*List!$H2239)+Reference!D$17,0)</f>
        <v>1735</v>
      </c>
      <c r="L2239" s="35">
        <f>ROUND((Reference!E$16*List!$H2239)+Reference!E$17,0)</f>
        <v>2145</v>
      </c>
      <c r="M2239" s="35">
        <f>ROUND((Reference!F$16*List!$H2239)+Reference!F$17,0)</f>
        <v>2235</v>
      </c>
      <c r="N2239" s="35">
        <f>ROUND((Reference!G$16*List!$H2239)+Reference!G$17,0)</f>
        <v>2530</v>
      </c>
      <c r="O2239" s="35">
        <f>ROUND((Reference!H$16*List!$H2239)+Reference!H$17,0)</f>
        <v>2627</v>
      </c>
      <c r="P2239" s="35">
        <f>ROUND((Reference!I$16*List!$H2239)+Reference!I$17,0)</f>
        <v>2730</v>
      </c>
      <c r="Q2239" s="35">
        <f>ROUND((Reference!J$16*List!$H2239)+Reference!J$17,0)</f>
        <v>3161</v>
      </c>
      <c r="R2239" s="35">
        <f>ROUND((Reference!K$16*List!$H2239)+Reference!K$17,0)</f>
        <v>3261</v>
      </c>
      <c r="S2239" s="35">
        <f>ROUND((Reference!L$16*List!$H2239)+Reference!L$17,0)</f>
        <v>3519</v>
      </c>
      <c r="T2239" s="35">
        <f>ROUND((Reference!M$16*List!$H2239)+Reference!M$17,0)</f>
        <v>4203</v>
      </c>
      <c r="U2239" s="35">
        <f>ROUND((Reference!N$16*List!$H2239)+Reference!N$17,0)</f>
        <v>16957</v>
      </c>
      <c r="V2239" s="36">
        <f>ROUND((Reference!O$16*List!$H2239)+Reference!O$17,0)</f>
        <v>630</v>
      </c>
      <c r="W2239" s="36">
        <f>ROUND((Reference!P$16*List!$H2239)+Reference!P$17,0)</f>
        <v>888</v>
      </c>
      <c r="X2239" s="36">
        <f>ROUND((Reference!Q$16*List!$H2239)+Reference!Q$17,0)</f>
        <v>444</v>
      </c>
      <c r="Y2239" s="37"/>
      <c r="Z2239" s="4" t="str">
        <f t="shared" si="69"/>
        <v>PAWNEE, Oklahoma</v>
      </c>
      <c r="AA2239" s="38" t="s">
        <v>3129</v>
      </c>
      <c r="AB2239" s="38" t="s">
        <v>54</v>
      </c>
      <c r="AC2239" s="32" t="s">
        <v>6179</v>
      </c>
      <c r="AD2239" s="39"/>
      <c r="AE2239">
        <f t="shared" si="70"/>
        <v>0.81890000000000007</v>
      </c>
    </row>
    <row r="2240" spans="1:31" x14ac:dyDescent="0.35">
      <c r="A2240" s="28" t="s">
        <v>6324</v>
      </c>
      <c r="B2240" s="48" t="s">
        <v>6325</v>
      </c>
      <c r="C2240" s="49">
        <v>99937</v>
      </c>
      <c r="D2240" s="30" t="s">
        <v>203</v>
      </c>
      <c r="E2240" s="50" t="s">
        <v>6326</v>
      </c>
      <c r="F2240" s="55" t="s">
        <v>6179</v>
      </c>
      <c r="G2240" s="33" t="s">
        <v>64</v>
      </c>
      <c r="H2240" s="34">
        <v>0.76450000000000007</v>
      </c>
      <c r="I2240" s="35">
        <f>ROUND((Reference!B$16*List!$H2240)+Reference!B$17,0)</f>
        <v>924</v>
      </c>
      <c r="J2240" s="35">
        <f>ROUND((Reference!C$16*List!$H2240)+Reference!C$17,0)</f>
        <v>1379</v>
      </c>
      <c r="K2240" s="35">
        <f>ROUND((Reference!D$16*List!$H2240)+Reference!D$17,0)</f>
        <v>1652</v>
      </c>
      <c r="L2240" s="35">
        <f>ROUND((Reference!E$16*List!$H2240)+Reference!E$17,0)</f>
        <v>2042</v>
      </c>
      <c r="M2240" s="35">
        <f>ROUND((Reference!F$16*List!$H2240)+Reference!F$17,0)</f>
        <v>2128</v>
      </c>
      <c r="N2240" s="35">
        <f>ROUND((Reference!G$16*List!$H2240)+Reference!G$17,0)</f>
        <v>2409</v>
      </c>
      <c r="O2240" s="35">
        <f>ROUND((Reference!H$16*List!$H2240)+Reference!H$17,0)</f>
        <v>2501</v>
      </c>
      <c r="P2240" s="35">
        <f>ROUND((Reference!I$16*List!$H2240)+Reference!I$17,0)</f>
        <v>2599</v>
      </c>
      <c r="Q2240" s="35">
        <f>ROUND((Reference!J$16*List!$H2240)+Reference!J$17,0)</f>
        <v>3009</v>
      </c>
      <c r="R2240" s="35">
        <f>ROUND((Reference!K$16*List!$H2240)+Reference!K$17,0)</f>
        <v>3105</v>
      </c>
      <c r="S2240" s="35">
        <f>ROUND((Reference!L$16*List!$H2240)+Reference!L$17,0)</f>
        <v>3350</v>
      </c>
      <c r="T2240" s="35">
        <f>ROUND((Reference!M$16*List!$H2240)+Reference!M$17,0)</f>
        <v>4001</v>
      </c>
      <c r="U2240" s="35">
        <f>ROUND((Reference!N$16*List!$H2240)+Reference!N$17,0)</f>
        <v>16143</v>
      </c>
      <c r="V2240" s="36">
        <f>ROUND((Reference!O$16*List!$H2240)+Reference!O$17,0)</f>
        <v>600</v>
      </c>
      <c r="W2240" s="36">
        <f>ROUND((Reference!P$16*List!$H2240)+Reference!P$17,0)</f>
        <v>846</v>
      </c>
      <c r="X2240" s="36">
        <f>ROUND((Reference!Q$16*List!$H2240)+Reference!Q$17,0)</f>
        <v>423</v>
      </c>
      <c r="Y2240" s="37"/>
      <c r="Z2240" s="4" t="str">
        <f t="shared" si="69"/>
        <v>PAYNE, Oklahoma</v>
      </c>
      <c r="AA2240" s="38" t="s">
        <v>6326</v>
      </c>
      <c r="AB2240" s="38" t="s">
        <v>54</v>
      </c>
      <c r="AC2240" s="32" t="s">
        <v>6179</v>
      </c>
      <c r="AD2240" s="39"/>
      <c r="AE2240">
        <f t="shared" si="70"/>
        <v>0.76450000000000007</v>
      </c>
    </row>
    <row r="2241" spans="1:31" x14ac:dyDescent="0.35">
      <c r="A2241" s="28" t="s">
        <v>6327</v>
      </c>
      <c r="B2241" s="48" t="s">
        <v>6328</v>
      </c>
      <c r="C2241" s="49">
        <v>99937</v>
      </c>
      <c r="D2241" s="30" t="s">
        <v>203</v>
      </c>
      <c r="E2241" s="50" t="s">
        <v>6329</v>
      </c>
      <c r="F2241" s="55" t="s">
        <v>6179</v>
      </c>
      <c r="G2241" s="33" t="s">
        <v>64</v>
      </c>
      <c r="H2241" s="52">
        <v>0.76450000000000007</v>
      </c>
      <c r="I2241" s="35">
        <f>ROUND((Reference!B$16*List!$H2241)+Reference!B$17,0)</f>
        <v>924</v>
      </c>
      <c r="J2241" s="35">
        <f>ROUND((Reference!C$16*List!$H2241)+Reference!C$17,0)</f>
        <v>1379</v>
      </c>
      <c r="K2241" s="35">
        <f>ROUND((Reference!D$16*List!$H2241)+Reference!D$17,0)</f>
        <v>1652</v>
      </c>
      <c r="L2241" s="35">
        <f>ROUND((Reference!E$16*List!$H2241)+Reference!E$17,0)</f>
        <v>2042</v>
      </c>
      <c r="M2241" s="35">
        <f>ROUND((Reference!F$16*List!$H2241)+Reference!F$17,0)</f>
        <v>2128</v>
      </c>
      <c r="N2241" s="35">
        <f>ROUND((Reference!G$16*List!$H2241)+Reference!G$17,0)</f>
        <v>2409</v>
      </c>
      <c r="O2241" s="35">
        <f>ROUND((Reference!H$16*List!$H2241)+Reference!H$17,0)</f>
        <v>2501</v>
      </c>
      <c r="P2241" s="35">
        <f>ROUND((Reference!I$16*List!$H2241)+Reference!I$17,0)</f>
        <v>2599</v>
      </c>
      <c r="Q2241" s="35">
        <f>ROUND((Reference!J$16*List!$H2241)+Reference!J$17,0)</f>
        <v>3009</v>
      </c>
      <c r="R2241" s="35">
        <f>ROUND((Reference!K$16*List!$H2241)+Reference!K$17,0)</f>
        <v>3105</v>
      </c>
      <c r="S2241" s="35">
        <f>ROUND((Reference!L$16*List!$H2241)+Reference!L$17,0)</f>
        <v>3350</v>
      </c>
      <c r="T2241" s="35">
        <f>ROUND((Reference!M$16*List!$H2241)+Reference!M$17,0)</f>
        <v>4001</v>
      </c>
      <c r="U2241" s="35">
        <f>ROUND((Reference!N$16*List!$H2241)+Reference!N$17,0)</f>
        <v>16143</v>
      </c>
      <c r="V2241" s="36">
        <f>ROUND((Reference!O$16*List!$H2241)+Reference!O$17,0)</f>
        <v>600</v>
      </c>
      <c r="W2241" s="36">
        <f>ROUND((Reference!P$16*List!$H2241)+Reference!P$17,0)</f>
        <v>846</v>
      </c>
      <c r="X2241" s="36">
        <f>ROUND((Reference!Q$16*List!$H2241)+Reference!Q$17,0)</f>
        <v>423</v>
      </c>
      <c r="Y2241" s="37"/>
      <c r="Z2241" s="4" t="str">
        <f t="shared" si="69"/>
        <v>PITTSBURG, Oklahoma</v>
      </c>
      <c r="AA2241" s="50" t="s">
        <v>6329</v>
      </c>
      <c r="AB2241" s="38" t="s">
        <v>54</v>
      </c>
      <c r="AC2241" s="43" t="s">
        <v>6179</v>
      </c>
      <c r="AD2241" s="45"/>
      <c r="AE2241">
        <f t="shared" si="70"/>
        <v>0.76450000000000007</v>
      </c>
    </row>
    <row r="2242" spans="1:31" x14ac:dyDescent="0.35">
      <c r="A2242" s="28" t="s">
        <v>6330</v>
      </c>
      <c r="B2242" s="48" t="s">
        <v>6331</v>
      </c>
      <c r="C2242" s="51">
        <v>99937</v>
      </c>
      <c r="D2242" s="30" t="s">
        <v>203</v>
      </c>
      <c r="E2242" s="38" t="s">
        <v>4455</v>
      </c>
      <c r="F2242" s="55" t="s">
        <v>6179</v>
      </c>
      <c r="G2242" s="33" t="s">
        <v>64</v>
      </c>
      <c r="H2242" s="52">
        <v>0.76450000000000007</v>
      </c>
      <c r="I2242" s="35">
        <f>ROUND((Reference!B$16*List!$H2242)+Reference!B$17,0)</f>
        <v>924</v>
      </c>
      <c r="J2242" s="35">
        <f>ROUND((Reference!C$16*List!$H2242)+Reference!C$17,0)</f>
        <v>1379</v>
      </c>
      <c r="K2242" s="35">
        <f>ROUND((Reference!D$16*List!$H2242)+Reference!D$17,0)</f>
        <v>1652</v>
      </c>
      <c r="L2242" s="35">
        <f>ROUND((Reference!E$16*List!$H2242)+Reference!E$17,0)</f>
        <v>2042</v>
      </c>
      <c r="M2242" s="35">
        <f>ROUND((Reference!F$16*List!$H2242)+Reference!F$17,0)</f>
        <v>2128</v>
      </c>
      <c r="N2242" s="35">
        <f>ROUND((Reference!G$16*List!$H2242)+Reference!G$17,0)</f>
        <v>2409</v>
      </c>
      <c r="O2242" s="35">
        <f>ROUND((Reference!H$16*List!$H2242)+Reference!H$17,0)</f>
        <v>2501</v>
      </c>
      <c r="P2242" s="35">
        <f>ROUND((Reference!I$16*List!$H2242)+Reference!I$17,0)</f>
        <v>2599</v>
      </c>
      <c r="Q2242" s="35">
        <f>ROUND((Reference!J$16*List!$H2242)+Reference!J$17,0)</f>
        <v>3009</v>
      </c>
      <c r="R2242" s="35">
        <f>ROUND((Reference!K$16*List!$H2242)+Reference!K$17,0)</f>
        <v>3105</v>
      </c>
      <c r="S2242" s="35">
        <f>ROUND((Reference!L$16*List!$H2242)+Reference!L$17,0)</f>
        <v>3350</v>
      </c>
      <c r="T2242" s="35">
        <f>ROUND((Reference!M$16*List!$H2242)+Reference!M$17,0)</f>
        <v>4001</v>
      </c>
      <c r="U2242" s="35">
        <f>ROUND((Reference!N$16*List!$H2242)+Reference!N$17,0)</f>
        <v>16143</v>
      </c>
      <c r="V2242" s="36">
        <f>ROUND((Reference!O$16*List!$H2242)+Reference!O$17,0)</f>
        <v>600</v>
      </c>
      <c r="W2242" s="36">
        <f>ROUND((Reference!P$16*List!$H2242)+Reference!P$17,0)</f>
        <v>846</v>
      </c>
      <c r="X2242" s="36">
        <f>ROUND((Reference!Q$16*List!$H2242)+Reference!Q$17,0)</f>
        <v>423</v>
      </c>
      <c r="Y2242" s="37"/>
      <c r="Z2242" s="4" t="str">
        <f t="shared" si="69"/>
        <v>PONTOTOC, Oklahoma</v>
      </c>
      <c r="AA2242" s="50" t="s">
        <v>4455</v>
      </c>
      <c r="AB2242" s="38" t="s">
        <v>54</v>
      </c>
      <c r="AC2242" s="43" t="s">
        <v>6179</v>
      </c>
      <c r="AD2242" s="45"/>
      <c r="AE2242">
        <f t="shared" si="70"/>
        <v>0.76450000000000007</v>
      </c>
    </row>
    <row r="2243" spans="1:31" x14ac:dyDescent="0.35">
      <c r="A2243" s="28" t="s">
        <v>6332</v>
      </c>
      <c r="B2243" s="48" t="s">
        <v>6333</v>
      </c>
      <c r="C2243" s="49">
        <v>99937</v>
      </c>
      <c r="D2243" s="30" t="s">
        <v>203</v>
      </c>
      <c r="E2243" s="50" t="s">
        <v>3134</v>
      </c>
      <c r="F2243" s="55" t="s">
        <v>6179</v>
      </c>
      <c r="G2243" s="33" t="s">
        <v>64</v>
      </c>
      <c r="H2243" s="52">
        <v>0.76450000000000007</v>
      </c>
      <c r="I2243" s="35">
        <f>ROUND((Reference!B$16*List!$H2243)+Reference!B$17,0)</f>
        <v>924</v>
      </c>
      <c r="J2243" s="35">
        <f>ROUND((Reference!C$16*List!$H2243)+Reference!C$17,0)</f>
        <v>1379</v>
      </c>
      <c r="K2243" s="35">
        <f>ROUND((Reference!D$16*List!$H2243)+Reference!D$17,0)</f>
        <v>1652</v>
      </c>
      <c r="L2243" s="35">
        <f>ROUND((Reference!E$16*List!$H2243)+Reference!E$17,0)</f>
        <v>2042</v>
      </c>
      <c r="M2243" s="35">
        <f>ROUND((Reference!F$16*List!$H2243)+Reference!F$17,0)</f>
        <v>2128</v>
      </c>
      <c r="N2243" s="35">
        <f>ROUND((Reference!G$16*List!$H2243)+Reference!G$17,0)</f>
        <v>2409</v>
      </c>
      <c r="O2243" s="35">
        <f>ROUND((Reference!H$16*List!$H2243)+Reference!H$17,0)</f>
        <v>2501</v>
      </c>
      <c r="P2243" s="35">
        <f>ROUND((Reference!I$16*List!$H2243)+Reference!I$17,0)</f>
        <v>2599</v>
      </c>
      <c r="Q2243" s="35">
        <f>ROUND((Reference!J$16*List!$H2243)+Reference!J$17,0)</f>
        <v>3009</v>
      </c>
      <c r="R2243" s="35">
        <f>ROUND((Reference!K$16*List!$H2243)+Reference!K$17,0)</f>
        <v>3105</v>
      </c>
      <c r="S2243" s="35">
        <f>ROUND((Reference!L$16*List!$H2243)+Reference!L$17,0)</f>
        <v>3350</v>
      </c>
      <c r="T2243" s="35">
        <f>ROUND((Reference!M$16*List!$H2243)+Reference!M$17,0)</f>
        <v>4001</v>
      </c>
      <c r="U2243" s="35">
        <f>ROUND((Reference!N$16*List!$H2243)+Reference!N$17,0)</f>
        <v>16143</v>
      </c>
      <c r="V2243" s="36">
        <f>ROUND((Reference!O$16*List!$H2243)+Reference!O$17,0)</f>
        <v>600</v>
      </c>
      <c r="W2243" s="36">
        <f>ROUND((Reference!P$16*List!$H2243)+Reference!P$17,0)</f>
        <v>846</v>
      </c>
      <c r="X2243" s="36">
        <f>ROUND((Reference!Q$16*List!$H2243)+Reference!Q$17,0)</f>
        <v>423</v>
      </c>
      <c r="Y2243" s="37"/>
      <c r="Z2243" s="4" t="str">
        <f t="shared" si="69"/>
        <v>POTTAWATOMIE, Oklahoma</v>
      </c>
      <c r="AA2243" s="50" t="s">
        <v>3134</v>
      </c>
      <c r="AB2243" s="38" t="s">
        <v>54</v>
      </c>
      <c r="AC2243" s="43" t="s">
        <v>6179</v>
      </c>
      <c r="AD2243" s="45"/>
      <c r="AE2243">
        <f t="shared" si="70"/>
        <v>0.76450000000000007</v>
      </c>
    </row>
    <row r="2244" spans="1:31" x14ac:dyDescent="0.35">
      <c r="A2244" s="28" t="s">
        <v>6334</v>
      </c>
      <c r="B2244" s="48" t="s">
        <v>6335</v>
      </c>
      <c r="C2244" s="51">
        <v>99937</v>
      </c>
      <c r="D2244" s="30" t="s">
        <v>203</v>
      </c>
      <c r="E2244" s="38" t="s">
        <v>6336</v>
      </c>
      <c r="F2244" s="55" t="s">
        <v>6179</v>
      </c>
      <c r="G2244" s="33" t="s">
        <v>64</v>
      </c>
      <c r="H2244" s="52">
        <v>0.76450000000000007</v>
      </c>
      <c r="I2244" s="35">
        <f>ROUND((Reference!B$16*List!$H2244)+Reference!B$17,0)</f>
        <v>924</v>
      </c>
      <c r="J2244" s="35">
        <f>ROUND((Reference!C$16*List!$H2244)+Reference!C$17,0)</f>
        <v>1379</v>
      </c>
      <c r="K2244" s="35">
        <f>ROUND((Reference!D$16*List!$H2244)+Reference!D$17,0)</f>
        <v>1652</v>
      </c>
      <c r="L2244" s="35">
        <f>ROUND((Reference!E$16*List!$H2244)+Reference!E$17,0)</f>
        <v>2042</v>
      </c>
      <c r="M2244" s="35">
        <f>ROUND((Reference!F$16*List!$H2244)+Reference!F$17,0)</f>
        <v>2128</v>
      </c>
      <c r="N2244" s="35">
        <f>ROUND((Reference!G$16*List!$H2244)+Reference!G$17,0)</f>
        <v>2409</v>
      </c>
      <c r="O2244" s="35">
        <f>ROUND((Reference!H$16*List!$H2244)+Reference!H$17,0)</f>
        <v>2501</v>
      </c>
      <c r="P2244" s="35">
        <f>ROUND((Reference!I$16*List!$H2244)+Reference!I$17,0)</f>
        <v>2599</v>
      </c>
      <c r="Q2244" s="35">
        <f>ROUND((Reference!J$16*List!$H2244)+Reference!J$17,0)</f>
        <v>3009</v>
      </c>
      <c r="R2244" s="35">
        <f>ROUND((Reference!K$16*List!$H2244)+Reference!K$17,0)</f>
        <v>3105</v>
      </c>
      <c r="S2244" s="35">
        <f>ROUND((Reference!L$16*List!$H2244)+Reference!L$17,0)</f>
        <v>3350</v>
      </c>
      <c r="T2244" s="35">
        <f>ROUND((Reference!M$16*List!$H2244)+Reference!M$17,0)</f>
        <v>4001</v>
      </c>
      <c r="U2244" s="35">
        <f>ROUND((Reference!N$16*List!$H2244)+Reference!N$17,0)</f>
        <v>16143</v>
      </c>
      <c r="V2244" s="36">
        <f>ROUND((Reference!O$16*List!$H2244)+Reference!O$17,0)</f>
        <v>600</v>
      </c>
      <c r="W2244" s="36">
        <f>ROUND((Reference!P$16*List!$H2244)+Reference!P$17,0)</f>
        <v>846</v>
      </c>
      <c r="X2244" s="36">
        <f>ROUND((Reference!Q$16*List!$H2244)+Reference!Q$17,0)</f>
        <v>423</v>
      </c>
      <c r="Y2244" s="37"/>
      <c r="Z2244" s="4" t="str">
        <f t="shared" si="69"/>
        <v>PUSHMATAHA, Oklahoma</v>
      </c>
      <c r="AA2244" s="50" t="s">
        <v>6336</v>
      </c>
      <c r="AB2244" s="38" t="s">
        <v>54</v>
      </c>
      <c r="AC2244" s="43" t="s">
        <v>6179</v>
      </c>
      <c r="AD2244" s="45"/>
      <c r="AE2244">
        <f t="shared" si="70"/>
        <v>0.76450000000000007</v>
      </c>
    </row>
    <row r="2245" spans="1:31" x14ac:dyDescent="0.35">
      <c r="A2245" s="28" t="s">
        <v>6337</v>
      </c>
      <c r="B2245" s="48" t="s">
        <v>6338</v>
      </c>
      <c r="C2245" s="49">
        <v>99937</v>
      </c>
      <c r="D2245" s="30" t="s">
        <v>203</v>
      </c>
      <c r="E2245" s="50" t="s">
        <v>6339</v>
      </c>
      <c r="F2245" s="55" t="s">
        <v>6179</v>
      </c>
      <c r="G2245" s="33" t="s">
        <v>64</v>
      </c>
      <c r="H2245" s="52">
        <v>0.76450000000000007</v>
      </c>
      <c r="I2245" s="35">
        <f>ROUND((Reference!B$16*List!$H2245)+Reference!B$17,0)</f>
        <v>924</v>
      </c>
      <c r="J2245" s="35">
        <f>ROUND((Reference!C$16*List!$H2245)+Reference!C$17,0)</f>
        <v>1379</v>
      </c>
      <c r="K2245" s="35">
        <f>ROUND((Reference!D$16*List!$H2245)+Reference!D$17,0)</f>
        <v>1652</v>
      </c>
      <c r="L2245" s="35">
        <f>ROUND((Reference!E$16*List!$H2245)+Reference!E$17,0)</f>
        <v>2042</v>
      </c>
      <c r="M2245" s="35">
        <f>ROUND((Reference!F$16*List!$H2245)+Reference!F$17,0)</f>
        <v>2128</v>
      </c>
      <c r="N2245" s="35">
        <f>ROUND((Reference!G$16*List!$H2245)+Reference!G$17,0)</f>
        <v>2409</v>
      </c>
      <c r="O2245" s="35">
        <f>ROUND((Reference!H$16*List!$H2245)+Reference!H$17,0)</f>
        <v>2501</v>
      </c>
      <c r="P2245" s="35">
        <f>ROUND((Reference!I$16*List!$H2245)+Reference!I$17,0)</f>
        <v>2599</v>
      </c>
      <c r="Q2245" s="35">
        <f>ROUND((Reference!J$16*List!$H2245)+Reference!J$17,0)</f>
        <v>3009</v>
      </c>
      <c r="R2245" s="35">
        <f>ROUND((Reference!K$16*List!$H2245)+Reference!K$17,0)</f>
        <v>3105</v>
      </c>
      <c r="S2245" s="35">
        <f>ROUND((Reference!L$16*List!$H2245)+Reference!L$17,0)</f>
        <v>3350</v>
      </c>
      <c r="T2245" s="35">
        <f>ROUND((Reference!M$16*List!$H2245)+Reference!M$17,0)</f>
        <v>4001</v>
      </c>
      <c r="U2245" s="35">
        <f>ROUND((Reference!N$16*List!$H2245)+Reference!N$17,0)</f>
        <v>16143</v>
      </c>
      <c r="V2245" s="36">
        <f>ROUND((Reference!O$16*List!$H2245)+Reference!O$17,0)</f>
        <v>600</v>
      </c>
      <c r="W2245" s="36">
        <f>ROUND((Reference!P$16*List!$H2245)+Reference!P$17,0)</f>
        <v>846</v>
      </c>
      <c r="X2245" s="36">
        <f>ROUND((Reference!Q$16*List!$H2245)+Reference!Q$17,0)</f>
        <v>423</v>
      </c>
      <c r="Y2245" s="37"/>
      <c r="Z2245" s="4" t="str">
        <f t="shared" si="69"/>
        <v>ROGER MILLS, Oklahoma</v>
      </c>
      <c r="AA2245" s="50" t="s">
        <v>6339</v>
      </c>
      <c r="AB2245" s="38" t="s">
        <v>54</v>
      </c>
      <c r="AC2245" s="43" t="s">
        <v>6179</v>
      </c>
      <c r="AD2245" s="45"/>
      <c r="AE2245">
        <f t="shared" si="70"/>
        <v>0.76450000000000007</v>
      </c>
    </row>
    <row r="2246" spans="1:31" x14ac:dyDescent="0.35">
      <c r="A2246" s="28" t="s">
        <v>6340</v>
      </c>
      <c r="B2246" s="48" t="s">
        <v>6341</v>
      </c>
      <c r="C2246" s="51">
        <v>46140</v>
      </c>
      <c r="D2246" s="30" t="s">
        <v>1694</v>
      </c>
      <c r="E2246" s="38" t="s">
        <v>6342</v>
      </c>
      <c r="F2246" s="54" t="s">
        <v>6179</v>
      </c>
      <c r="G2246" s="33" t="s">
        <v>53</v>
      </c>
      <c r="H2246" s="34">
        <v>0.81890000000000007</v>
      </c>
      <c r="I2246" s="35">
        <f>ROUND((Reference!B$16*List!$H2246)+Reference!B$17,0)</f>
        <v>971</v>
      </c>
      <c r="J2246" s="35">
        <f>ROUND((Reference!C$16*List!$H2246)+Reference!C$17,0)</f>
        <v>1448</v>
      </c>
      <c r="K2246" s="35">
        <f>ROUND((Reference!D$16*List!$H2246)+Reference!D$17,0)</f>
        <v>1735</v>
      </c>
      <c r="L2246" s="35">
        <f>ROUND((Reference!E$16*List!$H2246)+Reference!E$17,0)</f>
        <v>2145</v>
      </c>
      <c r="M2246" s="35">
        <f>ROUND((Reference!F$16*List!$H2246)+Reference!F$17,0)</f>
        <v>2235</v>
      </c>
      <c r="N2246" s="35">
        <f>ROUND((Reference!G$16*List!$H2246)+Reference!G$17,0)</f>
        <v>2530</v>
      </c>
      <c r="O2246" s="35">
        <f>ROUND((Reference!H$16*List!$H2246)+Reference!H$17,0)</f>
        <v>2627</v>
      </c>
      <c r="P2246" s="35">
        <f>ROUND((Reference!I$16*List!$H2246)+Reference!I$17,0)</f>
        <v>2730</v>
      </c>
      <c r="Q2246" s="35">
        <f>ROUND((Reference!J$16*List!$H2246)+Reference!J$17,0)</f>
        <v>3161</v>
      </c>
      <c r="R2246" s="35">
        <f>ROUND((Reference!K$16*List!$H2246)+Reference!K$17,0)</f>
        <v>3261</v>
      </c>
      <c r="S2246" s="35">
        <f>ROUND((Reference!L$16*List!$H2246)+Reference!L$17,0)</f>
        <v>3519</v>
      </c>
      <c r="T2246" s="35">
        <f>ROUND((Reference!M$16*List!$H2246)+Reference!M$17,0)</f>
        <v>4203</v>
      </c>
      <c r="U2246" s="35">
        <f>ROUND((Reference!N$16*List!$H2246)+Reference!N$17,0)</f>
        <v>16957</v>
      </c>
      <c r="V2246" s="36">
        <f>ROUND((Reference!O$16*List!$H2246)+Reference!O$17,0)</f>
        <v>630</v>
      </c>
      <c r="W2246" s="36">
        <f>ROUND((Reference!P$16*List!$H2246)+Reference!P$17,0)</f>
        <v>888</v>
      </c>
      <c r="X2246" s="36">
        <f>ROUND((Reference!Q$16*List!$H2246)+Reference!Q$17,0)</f>
        <v>444</v>
      </c>
      <c r="Y2246" s="37"/>
      <c r="Z2246" s="4" t="str">
        <f t="shared" si="69"/>
        <v>ROGERS, Oklahoma</v>
      </c>
      <c r="AA2246" s="38" t="s">
        <v>6342</v>
      </c>
      <c r="AB2246" s="38" t="s">
        <v>54</v>
      </c>
      <c r="AC2246" s="32" t="s">
        <v>6179</v>
      </c>
      <c r="AD2246" s="39"/>
      <c r="AE2246">
        <f t="shared" si="70"/>
        <v>0.81890000000000007</v>
      </c>
    </row>
    <row r="2247" spans="1:31" x14ac:dyDescent="0.35">
      <c r="A2247" s="28" t="s">
        <v>6343</v>
      </c>
      <c r="B2247" s="48" t="s">
        <v>6344</v>
      </c>
      <c r="C2247" s="49">
        <v>99937</v>
      </c>
      <c r="D2247" s="30" t="s">
        <v>203</v>
      </c>
      <c r="E2247" s="50" t="s">
        <v>1555</v>
      </c>
      <c r="F2247" s="55" t="s">
        <v>6179</v>
      </c>
      <c r="G2247" s="33" t="s">
        <v>64</v>
      </c>
      <c r="H2247" s="34">
        <v>0.76450000000000007</v>
      </c>
      <c r="I2247" s="35">
        <f>ROUND((Reference!B$16*List!$H2247)+Reference!B$17,0)</f>
        <v>924</v>
      </c>
      <c r="J2247" s="35">
        <f>ROUND((Reference!C$16*List!$H2247)+Reference!C$17,0)</f>
        <v>1379</v>
      </c>
      <c r="K2247" s="35">
        <f>ROUND((Reference!D$16*List!$H2247)+Reference!D$17,0)</f>
        <v>1652</v>
      </c>
      <c r="L2247" s="35">
        <f>ROUND((Reference!E$16*List!$H2247)+Reference!E$17,0)</f>
        <v>2042</v>
      </c>
      <c r="M2247" s="35">
        <f>ROUND((Reference!F$16*List!$H2247)+Reference!F$17,0)</f>
        <v>2128</v>
      </c>
      <c r="N2247" s="35">
        <f>ROUND((Reference!G$16*List!$H2247)+Reference!G$17,0)</f>
        <v>2409</v>
      </c>
      <c r="O2247" s="35">
        <f>ROUND((Reference!H$16*List!$H2247)+Reference!H$17,0)</f>
        <v>2501</v>
      </c>
      <c r="P2247" s="35">
        <f>ROUND((Reference!I$16*List!$H2247)+Reference!I$17,0)</f>
        <v>2599</v>
      </c>
      <c r="Q2247" s="35">
        <f>ROUND((Reference!J$16*List!$H2247)+Reference!J$17,0)</f>
        <v>3009</v>
      </c>
      <c r="R2247" s="35">
        <f>ROUND((Reference!K$16*List!$H2247)+Reference!K$17,0)</f>
        <v>3105</v>
      </c>
      <c r="S2247" s="35">
        <f>ROUND((Reference!L$16*List!$H2247)+Reference!L$17,0)</f>
        <v>3350</v>
      </c>
      <c r="T2247" s="35">
        <f>ROUND((Reference!M$16*List!$H2247)+Reference!M$17,0)</f>
        <v>4001</v>
      </c>
      <c r="U2247" s="35">
        <f>ROUND((Reference!N$16*List!$H2247)+Reference!N$17,0)</f>
        <v>16143</v>
      </c>
      <c r="V2247" s="36">
        <f>ROUND((Reference!O$16*List!$H2247)+Reference!O$17,0)</f>
        <v>600</v>
      </c>
      <c r="W2247" s="36">
        <f>ROUND((Reference!P$16*List!$H2247)+Reference!P$17,0)</f>
        <v>846</v>
      </c>
      <c r="X2247" s="36">
        <f>ROUND((Reference!Q$16*List!$H2247)+Reference!Q$17,0)</f>
        <v>423</v>
      </c>
      <c r="Y2247" s="37"/>
      <c r="Z2247" s="4" t="str">
        <f t="shared" si="69"/>
        <v>SEMINOLE, Oklahoma</v>
      </c>
      <c r="AA2247" s="38" t="s">
        <v>1555</v>
      </c>
      <c r="AB2247" s="38" t="s">
        <v>54</v>
      </c>
      <c r="AC2247" s="32" t="s">
        <v>6179</v>
      </c>
      <c r="AD2247" s="39"/>
      <c r="AE2247">
        <f t="shared" si="70"/>
        <v>0.76450000000000007</v>
      </c>
    </row>
    <row r="2248" spans="1:31" x14ac:dyDescent="0.35">
      <c r="A2248" s="28" t="s">
        <v>6345</v>
      </c>
      <c r="B2248" s="48" t="s">
        <v>6346</v>
      </c>
      <c r="C2248" s="51">
        <v>22900</v>
      </c>
      <c r="D2248" s="30" t="s">
        <v>563</v>
      </c>
      <c r="E2248" s="38" t="s">
        <v>6347</v>
      </c>
      <c r="F2248" s="54" t="s">
        <v>6179</v>
      </c>
      <c r="G2248" s="33" t="s">
        <v>53</v>
      </c>
      <c r="H2248" s="52">
        <v>0.79210000000000003</v>
      </c>
      <c r="I2248" s="35">
        <f>ROUND((Reference!B$16*List!$H2248)+Reference!B$17,0)</f>
        <v>948</v>
      </c>
      <c r="J2248" s="35">
        <f>ROUND((Reference!C$16*List!$H2248)+Reference!C$17,0)</f>
        <v>1414</v>
      </c>
      <c r="K2248" s="35">
        <f>ROUND((Reference!D$16*List!$H2248)+Reference!D$17,0)</f>
        <v>1694</v>
      </c>
      <c r="L2248" s="35">
        <f>ROUND((Reference!E$16*List!$H2248)+Reference!E$17,0)</f>
        <v>2094</v>
      </c>
      <c r="M2248" s="35">
        <f>ROUND((Reference!F$16*List!$H2248)+Reference!F$17,0)</f>
        <v>2182</v>
      </c>
      <c r="N2248" s="35">
        <f>ROUND((Reference!G$16*List!$H2248)+Reference!G$17,0)</f>
        <v>2470</v>
      </c>
      <c r="O2248" s="35">
        <f>ROUND((Reference!H$16*List!$H2248)+Reference!H$17,0)</f>
        <v>2565</v>
      </c>
      <c r="P2248" s="35">
        <f>ROUND((Reference!I$16*List!$H2248)+Reference!I$17,0)</f>
        <v>2666</v>
      </c>
      <c r="Q2248" s="35">
        <f>ROUND((Reference!J$16*List!$H2248)+Reference!J$17,0)</f>
        <v>3086</v>
      </c>
      <c r="R2248" s="35">
        <f>ROUND((Reference!K$16*List!$H2248)+Reference!K$17,0)</f>
        <v>3184</v>
      </c>
      <c r="S2248" s="35">
        <f>ROUND((Reference!L$16*List!$H2248)+Reference!L$17,0)</f>
        <v>3436</v>
      </c>
      <c r="T2248" s="35">
        <f>ROUND((Reference!M$16*List!$H2248)+Reference!M$17,0)</f>
        <v>4103</v>
      </c>
      <c r="U2248" s="35">
        <f>ROUND((Reference!N$16*List!$H2248)+Reference!N$17,0)</f>
        <v>16556</v>
      </c>
      <c r="V2248" s="36">
        <f>ROUND((Reference!O$16*List!$H2248)+Reference!O$17,0)</f>
        <v>615</v>
      </c>
      <c r="W2248" s="36">
        <f>ROUND((Reference!P$16*List!$H2248)+Reference!P$17,0)</f>
        <v>867</v>
      </c>
      <c r="X2248" s="36">
        <f>ROUND((Reference!Q$16*List!$H2248)+Reference!Q$17,0)</f>
        <v>434</v>
      </c>
      <c r="Y2248" s="37"/>
      <c r="Z2248" s="4" t="str">
        <f t="shared" si="69"/>
        <v>SEQUOYAH, Oklahoma</v>
      </c>
      <c r="AA2248" s="50" t="s">
        <v>6347</v>
      </c>
      <c r="AB2248" s="38" t="s">
        <v>54</v>
      </c>
      <c r="AC2248" s="43" t="s">
        <v>6179</v>
      </c>
      <c r="AD2248" s="45"/>
      <c r="AE2248">
        <f t="shared" si="70"/>
        <v>0.79210000000000003</v>
      </c>
    </row>
    <row r="2249" spans="1:31" x14ac:dyDescent="0.35">
      <c r="A2249" s="28" t="s">
        <v>6348</v>
      </c>
      <c r="B2249" s="48" t="s">
        <v>6349</v>
      </c>
      <c r="C2249" s="51">
        <v>99937</v>
      </c>
      <c r="D2249" s="30" t="s">
        <v>203</v>
      </c>
      <c r="E2249" s="38" t="s">
        <v>1978</v>
      </c>
      <c r="F2249" s="55" t="s">
        <v>6179</v>
      </c>
      <c r="G2249" s="33" t="s">
        <v>64</v>
      </c>
      <c r="H2249" s="34">
        <v>0.76450000000000007</v>
      </c>
      <c r="I2249" s="35">
        <f>ROUND((Reference!B$16*List!$H2249)+Reference!B$17,0)</f>
        <v>924</v>
      </c>
      <c r="J2249" s="35">
        <f>ROUND((Reference!C$16*List!$H2249)+Reference!C$17,0)</f>
        <v>1379</v>
      </c>
      <c r="K2249" s="35">
        <f>ROUND((Reference!D$16*List!$H2249)+Reference!D$17,0)</f>
        <v>1652</v>
      </c>
      <c r="L2249" s="35">
        <f>ROUND((Reference!E$16*List!$H2249)+Reference!E$17,0)</f>
        <v>2042</v>
      </c>
      <c r="M2249" s="35">
        <f>ROUND((Reference!F$16*List!$H2249)+Reference!F$17,0)</f>
        <v>2128</v>
      </c>
      <c r="N2249" s="35">
        <f>ROUND((Reference!G$16*List!$H2249)+Reference!G$17,0)</f>
        <v>2409</v>
      </c>
      <c r="O2249" s="35">
        <f>ROUND((Reference!H$16*List!$H2249)+Reference!H$17,0)</f>
        <v>2501</v>
      </c>
      <c r="P2249" s="35">
        <f>ROUND((Reference!I$16*List!$H2249)+Reference!I$17,0)</f>
        <v>2599</v>
      </c>
      <c r="Q2249" s="35">
        <f>ROUND((Reference!J$16*List!$H2249)+Reference!J$17,0)</f>
        <v>3009</v>
      </c>
      <c r="R2249" s="35">
        <f>ROUND((Reference!K$16*List!$H2249)+Reference!K$17,0)</f>
        <v>3105</v>
      </c>
      <c r="S2249" s="35">
        <f>ROUND((Reference!L$16*List!$H2249)+Reference!L$17,0)</f>
        <v>3350</v>
      </c>
      <c r="T2249" s="35">
        <f>ROUND((Reference!M$16*List!$H2249)+Reference!M$17,0)</f>
        <v>4001</v>
      </c>
      <c r="U2249" s="35">
        <f>ROUND((Reference!N$16*List!$H2249)+Reference!N$17,0)</f>
        <v>16143</v>
      </c>
      <c r="V2249" s="36">
        <f>ROUND((Reference!O$16*List!$H2249)+Reference!O$17,0)</f>
        <v>600</v>
      </c>
      <c r="W2249" s="36">
        <f>ROUND((Reference!P$16*List!$H2249)+Reference!P$17,0)</f>
        <v>846</v>
      </c>
      <c r="X2249" s="36">
        <f>ROUND((Reference!Q$16*List!$H2249)+Reference!Q$17,0)</f>
        <v>423</v>
      </c>
      <c r="Y2249" s="37"/>
      <c r="Z2249" s="4" t="str">
        <f t="shared" si="69"/>
        <v>STEPHENS, Oklahoma</v>
      </c>
      <c r="AA2249" s="38" t="s">
        <v>1978</v>
      </c>
      <c r="AB2249" s="38" t="s">
        <v>54</v>
      </c>
      <c r="AC2249" s="32" t="s">
        <v>6179</v>
      </c>
      <c r="AD2249" s="39"/>
      <c r="AE2249">
        <f t="shared" si="70"/>
        <v>0.76450000000000007</v>
      </c>
    </row>
    <row r="2250" spans="1:31" x14ac:dyDescent="0.35">
      <c r="A2250" s="28" t="s">
        <v>6350</v>
      </c>
      <c r="B2250" s="48" t="s">
        <v>6351</v>
      </c>
      <c r="C2250" s="49">
        <v>99937</v>
      </c>
      <c r="D2250" s="30" t="s">
        <v>203</v>
      </c>
      <c r="E2250" s="50" t="s">
        <v>238</v>
      </c>
      <c r="F2250" s="55" t="s">
        <v>6179</v>
      </c>
      <c r="G2250" s="33" t="s">
        <v>64</v>
      </c>
      <c r="H2250" s="52">
        <v>0.76450000000000007</v>
      </c>
      <c r="I2250" s="35">
        <f>ROUND((Reference!B$16*List!$H2250)+Reference!B$17,0)</f>
        <v>924</v>
      </c>
      <c r="J2250" s="35">
        <f>ROUND((Reference!C$16*List!$H2250)+Reference!C$17,0)</f>
        <v>1379</v>
      </c>
      <c r="K2250" s="35">
        <f>ROUND((Reference!D$16*List!$H2250)+Reference!D$17,0)</f>
        <v>1652</v>
      </c>
      <c r="L2250" s="35">
        <f>ROUND((Reference!E$16*List!$H2250)+Reference!E$17,0)</f>
        <v>2042</v>
      </c>
      <c r="M2250" s="35">
        <f>ROUND((Reference!F$16*List!$H2250)+Reference!F$17,0)</f>
        <v>2128</v>
      </c>
      <c r="N2250" s="35">
        <f>ROUND((Reference!G$16*List!$H2250)+Reference!G$17,0)</f>
        <v>2409</v>
      </c>
      <c r="O2250" s="35">
        <f>ROUND((Reference!H$16*List!$H2250)+Reference!H$17,0)</f>
        <v>2501</v>
      </c>
      <c r="P2250" s="35">
        <f>ROUND((Reference!I$16*List!$H2250)+Reference!I$17,0)</f>
        <v>2599</v>
      </c>
      <c r="Q2250" s="35">
        <f>ROUND((Reference!J$16*List!$H2250)+Reference!J$17,0)</f>
        <v>3009</v>
      </c>
      <c r="R2250" s="35">
        <f>ROUND((Reference!K$16*List!$H2250)+Reference!K$17,0)</f>
        <v>3105</v>
      </c>
      <c r="S2250" s="35">
        <f>ROUND((Reference!L$16*List!$H2250)+Reference!L$17,0)</f>
        <v>3350</v>
      </c>
      <c r="T2250" s="35">
        <f>ROUND((Reference!M$16*List!$H2250)+Reference!M$17,0)</f>
        <v>4001</v>
      </c>
      <c r="U2250" s="35">
        <f>ROUND((Reference!N$16*List!$H2250)+Reference!N$17,0)</f>
        <v>16143</v>
      </c>
      <c r="V2250" s="36">
        <f>ROUND((Reference!O$16*List!$H2250)+Reference!O$17,0)</f>
        <v>600</v>
      </c>
      <c r="W2250" s="36">
        <f>ROUND((Reference!P$16*List!$H2250)+Reference!P$17,0)</f>
        <v>846</v>
      </c>
      <c r="X2250" s="36">
        <f>ROUND((Reference!Q$16*List!$H2250)+Reference!Q$17,0)</f>
        <v>423</v>
      </c>
      <c r="Y2250" s="37"/>
      <c r="Z2250" s="4" t="str">
        <f t="shared" si="69"/>
        <v>TEXAS, Oklahoma</v>
      </c>
      <c r="AA2250" s="50" t="s">
        <v>238</v>
      </c>
      <c r="AB2250" s="38" t="s">
        <v>54</v>
      </c>
      <c r="AC2250" s="43" t="s">
        <v>6179</v>
      </c>
      <c r="AD2250" s="45"/>
      <c r="AE2250">
        <f t="shared" si="70"/>
        <v>0.76450000000000007</v>
      </c>
    </row>
    <row r="2251" spans="1:31" x14ac:dyDescent="0.35">
      <c r="A2251" s="28" t="s">
        <v>6352</v>
      </c>
      <c r="B2251" s="48" t="s">
        <v>6353</v>
      </c>
      <c r="C2251" s="49">
        <v>99937</v>
      </c>
      <c r="D2251" s="30" t="s">
        <v>203</v>
      </c>
      <c r="E2251" s="50" t="s">
        <v>6354</v>
      </c>
      <c r="F2251" s="55" t="s">
        <v>6179</v>
      </c>
      <c r="G2251" s="33" t="s">
        <v>64</v>
      </c>
      <c r="H2251" s="52">
        <v>0.76450000000000007</v>
      </c>
      <c r="I2251" s="35">
        <f>ROUND((Reference!B$16*List!$H2251)+Reference!B$17,0)</f>
        <v>924</v>
      </c>
      <c r="J2251" s="35">
        <f>ROUND((Reference!C$16*List!$H2251)+Reference!C$17,0)</f>
        <v>1379</v>
      </c>
      <c r="K2251" s="35">
        <f>ROUND((Reference!D$16*List!$H2251)+Reference!D$17,0)</f>
        <v>1652</v>
      </c>
      <c r="L2251" s="35">
        <f>ROUND((Reference!E$16*List!$H2251)+Reference!E$17,0)</f>
        <v>2042</v>
      </c>
      <c r="M2251" s="35">
        <f>ROUND((Reference!F$16*List!$H2251)+Reference!F$17,0)</f>
        <v>2128</v>
      </c>
      <c r="N2251" s="35">
        <f>ROUND((Reference!G$16*List!$H2251)+Reference!G$17,0)</f>
        <v>2409</v>
      </c>
      <c r="O2251" s="35">
        <f>ROUND((Reference!H$16*List!$H2251)+Reference!H$17,0)</f>
        <v>2501</v>
      </c>
      <c r="P2251" s="35">
        <f>ROUND((Reference!I$16*List!$H2251)+Reference!I$17,0)</f>
        <v>2599</v>
      </c>
      <c r="Q2251" s="35">
        <f>ROUND((Reference!J$16*List!$H2251)+Reference!J$17,0)</f>
        <v>3009</v>
      </c>
      <c r="R2251" s="35">
        <f>ROUND((Reference!K$16*List!$H2251)+Reference!K$17,0)</f>
        <v>3105</v>
      </c>
      <c r="S2251" s="35">
        <f>ROUND((Reference!L$16*List!$H2251)+Reference!L$17,0)</f>
        <v>3350</v>
      </c>
      <c r="T2251" s="35">
        <f>ROUND((Reference!M$16*List!$H2251)+Reference!M$17,0)</f>
        <v>4001</v>
      </c>
      <c r="U2251" s="35">
        <f>ROUND((Reference!N$16*List!$H2251)+Reference!N$17,0)</f>
        <v>16143</v>
      </c>
      <c r="V2251" s="36">
        <f>ROUND((Reference!O$16*List!$H2251)+Reference!O$17,0)</f>
        <v>600</v>
      </c>
      <c r="W2251" s="36">
        <f>ROUND((Reference!P$16*List!$H2251)+Reference!P$17,0)</f>
        <v>846</v>
      </c>
      <c r="X2251" s="36">
        <f>ROUND((Reference!Q$16*List!$H2251)+Reference!Q$17,0)</f>
        <v>423</v>
      </c>
      <c r="Y2251" s="37"/>
      <c r="Z2251" s="4" t="str">
        <f t="shared" si="69"/>
        <v>TILLMAN, Oklahoma</v>
      </c>
      <c r="AA2251" s="50" t="s">
        <v>6354</v>
      </c>
      <c r="AB2251" s="38" t="s">
        <v>54</v>
      </c>
      <c r="AC2251" s="43" t="s">
        <v>6179</v>
      </c>
      <c r="AD2251" s="45"/>
      <c r="AE2251">
        <f t="shared" si="70"/>
        <v>0.76450000000000007</v>
      </c>
    </row>
    <row r="2252" spans="1:31" x14ac:dyDescent="0.35">
      <c r="A2252" s="28" t="s">
        <v>6355</v>
      </c>
      <c r="B2252" s="48" t="s">
        <v>6356</v>
      </c>
      <c r="C2252" s="49">
        <v>46140</v>
      </c>
      <c r="D2252" s="30" t="s">
        <v>1694</v>
      </c>
      <c r="E2252" s="50" t="s">
        <v>6357</v>
      </c>
      <c r="F2252" s="54" t="s">
        <v>6179</v>
      </c>
      <c r="G2252" s="33" t="s">
        <v>53</v>
      </c>
      <c r="H2252" s="52">
        <v>0.81890000000000007</v>
      </c>
      <c r="I2252" s="35">
        <f>ROUND((Reference!B$16*List!$H2252)+Reference!B$17,0)</f>
        <v>971</v>
      </c>
      <c r="J2252" s="35">
        <f>ROUND((Reference!C$16*List!$H2252)+Reference!C$17,0)</f>
        <v>1448</v>
      </c>
      <c r="K2252" s="35">
        <f>ROUND((Reference!D$16*List!$H2252)+Reference!D$17,0)</f>
        <v>1735</v>
      </c>
      <c r="L2252" s="35">
        <f>ROUND((Reference!E$16*List!$H2252)+Reference!E$17,0)</f>
        <v>2145</v>
      </c>
      <c r="M2252" s="35">
        <f>ROUND((Reference!F$16*List!$H2252)+Reference!F$17,0)</f>
        <v>2235</v>
      </c>
      <c r="N2252" s="35">
        <f>ROUND((Reference!G$16*List!$H2252)+Reference!G$17,0)</f>
        <v>2530</v>
      </c>
      <c r="O2252" s="35">
        <f>ROUND((Reference!H$16*List!$H2252)+Reference!H$17,0)</f>
        <v>2627</v>
      </c>
      <c r="P2252" s="35">
        <f>ROUND((Reference!I$16*List!$H2252)+Reference!I$17,0)</f>
        <v>2730</v>
      </c>
      <c r="Q2252" s="35">
        <f>ROUND((Reference!J$16*List!$H2252)+Reference!J$17,0)</f>
        <v>3161</v>
      </c>
      <c r="R2252" s="35">
        <f>ROUND((Reference!K$16*List!$H2252)+Reference!K$17,0)</f>
        <v>3261</v>
      </c>
      <c r="S2252" s="35">
        <f>ROUND((Reference!L$16*List!$H2252)+Reference!L$17,0)</f>
        <v>3519</v>
      </c>
      <c r="T2252" s="35">
        <f>ROUND((Reference!M$16*List!$H2252)+Reference!M$17,0)</f>
        <v>4203</v>
      </c>
      <c r="U2252" s="35">
        <f>ROUND((Reference!N$16*List!$H2252)+Reference!N$17,0)</f>
        <v>16957</v>
      </c>
      <c r="V2252" s="36">
        <f>ROUND((Reference!O$16*List!$H2252)+Reference!O$17,0)</f>
        <v>630</v>
      </c>
      <c r="W2252" s="36">
        <f>ROUND((Reference!P$16*List!$H2252)+Reference!P$17,0)</f>
        <v>888</v>
      </c>
      <c r="X2252" s="36">
        <f>ROUND((Reference!Q$16*List!$H2252)+Reference!Q$17,0)</f>
        <v>444</v>
      </c>
      <c r="Y2252" s="37"/>
      <c r="Z2252" s="4" t="str">
        <f t="shared" si="69"/>
        <v>TULSA, Oklahoma</v>
      </c>
      <c r="AA2252" s="50" t="s">
        <v>6357</v>
      </c>
      <c r="AB2252" s="38" t="s">
        <v>54</v>
      </c>
      <c r="AC2252" s="43" t="s">
        <v>6179</v>
      </c>
      <c r="AD2252" s="45"/>
      <c r="AE2252">
        <f t="shared" si="70"/>
        <v>0.81890000000000007</v>
      </c>
    </row>
    <row r="2253" spans="1:31" x14ac:dyDescent="0.35">
      <c r="A2253" s="28" t="s">
        <v>6358</v>
      </c>
      <c r="B2253" s="48" t="s">
        <v>6359</v>
      </c>
      <c r="C2253" s="49">
        <v>46140</v>
      </c>
      <c r="D2253" s="30" t="s">
        <v>1694</v>
      </c>
      <c r="E2253" s="50" t="s">
        <v>6360</v>
      </c>
      <c r="F2253" s="54" t="s">
        <v>6179</v>
      </c>
      <c r="G2253" s="33" t="s">
        <v>53</v>
      </c>
      <c r="H2253" s="34">
        <v>0.81890000000000007</v>
      </c>
      <c r="I2253" s="35">
        <f>ROUND((Reference!B$16*List!$H2253)+Reference!B$17,0)</f>
        <v>971</v>
      </c>
      <c r="J2253" s="35">
        <f>ROUND((Reference!C$16*List!$H2253)+Reference!C$17,0)</f>
        <v>1448</v>
      </c>
      <c r="K2253" s="35">
        <f>ROUND((Reference!D$16*List!$H2253)+Reference!D$17,0)</f>
        <v>1735</v>
      </c>
      <c r="L2253" s="35">
        <f>ROUND((Reference!E$16*List!$H2253)+Reference!E$17,0)</f>
        <v>2145</v>
      </c>
      <c r="M2253" s="35">
        <f>ROUND((Reference!F$16*List!$H2253)+Reference!F$17,0)</f>
        <v>2235</v>
      </c>
      <c r="N2253" s="35">
        <f>ROUND((Reference!G$16*List!$H2253)+Reference!G$17,0)</f>
        <v>2530</v>
      </c>
      <c r="O2253" s="35">
        <f>ROUND((Reference!H$16*List!$H2253)+Reference!H$17,0)</f>
        <v>2627</v>
      </c>
      <c r="P2253" s="35">
        <f>ROUND((Reference!I$16*List!$H2253)+Reference!I$17,0)</f>
        <v>2730</v>
      </c>
      <c r="Q2253" s="35">
        <f>ROUND((Reference!J$16*List!$H2253)+Reference!J$17,0)</f>
        <v>3161</v>
      </c>
      <c r="R2253" s="35">
        <f>ROUND((Reference!K$16*List!$H2253)+Reference!K$17,0)</f>
        <v>3261</v>
      </c>
      <c r="S2253" s="35">
        <f>ROUND((Reference!L$16*List!$H2253)+Reference!L$17,0)</f>
        <v>3519</v>
      </c>
      <c r="T2253" s="35">
        <f>ROUND((Reference!M$16*List!$H2253)+Reference!M$17,0)</f>
        <v>4203</v>
      </c>
      <c r="U2253" s="35">
        <f>ROUND((Reference!N$16*List!$H2253)+Reference!N$17,0)</f>
        <v>16957</v>
      </c>
      <c r="V2253" s="36">
        <f>ROUND((Reference!O$16*List!$H2253)+Reference!O$17,0)</f>
        <v>630</v>
      </c>
      <c r="W2253" s="36">
        <f>ROUND((Reference!P$16*List!$H2253)+Reference!P$17,0)</f>
        <v>888</v>
      </c>
      <c r="X2253" s="36">
        <f>ROUND((Reference!Q$16*List!$H2253)+Reference!Q$17,0)</f>
        <v>444</v>
      </c>
      <c r="Y2253" s="37"/>
      <c r="Z2253" s="4" t="str">
        <f t="shared" si="69"/>
        <v>WAGONER, Oklahoma</v>
      </c>
      <c r="AA2253" s="38" t="s">
        <v>6360</v>
      </c>
      <c r="AB2253" s="38" t="s">
        <v>54</v>
      </c>
      <c r="AC2253" s="32" t="s">
        <v>6179</v>
      </c>
      <c r="AD2253" s="39"/>
      <c r="AE2253">
        <f t="shared" si="70"/>
        <v>0.81890000000000007</v>
      </c>
    </row>
    <row r="2254" spans="1:31" x14ac:dyDescent="0.35">
      <c r="A2254" s="28" t="s">
        <v>6361</v>
      </c>
      <c r="B2254" s="48" t="s">
        <v>6362</v>
      </c>
      <c r="C2254" s="49">
        <v>99937</v>
      </c>
      <c r="D2254" s="30" t="s">
        <v>203</v>
      </c>
      <c r="E2254" s="50" t="s">
        <v>259</v>
      </c>
      <c r="F2254" s="55" t="s">
        <v>6179</v>
      </c>
      <c r="G2254" s="33" t="s">
        <v>64</v>
      </c>
      <c r="H2254" s="52">
        <v>0.76450000000000007</v>
      </c>
      <c r="I2254" s="35">
        <f>ROUND((Reference!B$16*List!$H2254)+Reference!B$17,0)</f>
        <v>924</v>
      </c>
      <c r="J2254" s="35">
        <f>ROUND((Reference!C$16*List!$H2254)+Reference!C$17,0)</f>
        <v>1379</v>
      </c>
      <c r="K2254" s="35">
        <f>ROUND((Reference!D$16*List!$H2254)+Reference!D$17,0)</f>
        <v>1652</v>
      </c>
      <c r="L2254" s="35">
        <f>ROUND((Reference!E$16*List!$H2254)+Reference!E$17,0)</f>
        <v>2042</v>
      </c>
      <c r="M2254" s="35">
        <f>ROUND((Reference!F$16*List!$H2254)+Reference!F$17,0)</f>
        <v>2128</v>
      </c>
      <c r="N2254" s="35">
        <f>ROUND((Reference!G$16*List!$H2254)+Reference!G$17,0)</f>
        <v>2409</v>
      </c>
      <c r="O2254" s="35">
        <f>ROUND((Reference!H$16*List!$H2254)+Reference!H$17,0)</f>
        <v>2501</v>
      </c>
      <c r="P2254" s="35">
        <f>ROUND((Reference!I$16*List!$H2254)+Reference!I$17,0)</f>
        <v>2599</v>
      </c>
      <c r="Q2254" s="35">
        <f>ROUND((Reference!J$16*List!$H2254)+Reference!J$17,0)</f>
        <v>3009</v>
      </c>
      <c r="R2254" s="35">
        <f>ROUND((Reference!K$16*List!$H2254)+Reference!K$17,0)</f>
        <v>3105</v>
      </c>
      <c r="S2254" s="35">
        <f>ROUND((Reference!L$16*List!$H2254)+Reference!L$17,0)</f>
        <v>3350</v>
      </c>
      <c r="T2254" s="35">
        <f>ROUND((Reference!M$16*List!$H2254)+Reference!M$17,0)</f>
        <v>4001</v>
      </c>
      <c r="U2254" s="35">
        <f>ROUND((Reference!N$16*List!$H2254)+Reference!N$17,0)</f>
        <v>16143</v>
      </c>
      <c r="V2254" s="36">
        <f>ROUND((Reference!O$16*List!$H2254)+Reference!O$17,0)</f>
        <v>600</v>
      </c>
      <c r="W2254" s="36">
        <f>ROUND((Reference!P$16*List!$H2254)+Reference!P$17,0)</f>
        <v>846</v>
      </c>
      <c r="X2254" s="36">
        <f>ROUND((Reference!Q$16*List!$H2254)+Reference!Q$17,0)</f>
        <v>423</v>
      </c>
      <c r="Y2254" s="37"/>
      <c r="Z2254" s="4" t="str">
        <f t="shared" si="69"/>
        <v>WASHINGTON, Oklahoma</v>
      </c>
      <c r="AA2254" s="50" t="s">
        <v>259</v>
      </c>
      <c r="AB2254" s="38" t="s">
        <v>54</v>
      </c>
      <c r="AC2254" s="43" t="s">
        <v>6179</v>
      </c>
      <c r="AD2254" s="45"/>
      <c r="AE2254">
        <f t="shared" si="70"/>
        <v>0.76450000000000007</v>
      </c>
    </row>
    <row r="2255" spans="1:31" x14ac:dyDescent="0.35">
      <c r="A2255" s="28" t="s">
        <v>6363</v>
      </c>
      <c r="B2255" s="48" t="s">
        <v>6364</v>
      </c>
      <c r="C2255" s="49">
        <v>99937</v>
      </c>
      <c r="D2255" s="30" t="s">
        <v>203</v>
      </c>
      <c r="E2255" s="50" t="s">
        <v>6365</v>
      </c>
      <c r="F2255" s="55" t="s">
        <v>6179</v>
      </c>
      <c r="G2255" s="33" t="s">
        <v>64</v>
      </c>
      <c r="H2255" s="52">
        <v>0.76450000000000007</v>
      </c>
      <c r="I2255" s="35">
        <f>ROUND((Reference!B$16*List!$H2255)+Reference!B$17,0)</f>
        <v>924</v>
      </c>
      <c r="J2255" s="35">
        <f>ROUND((Reference!C$16*List!$H2255)+Reference!C$17,0)</f>
        <v>1379</v>
      </c>
      <c r="K2255" s="35">
        <f>ROUND((Reference!D$16*List!$H2255)+Reference!D$17,0)</f>
        <v>1652</v>
      </c>
      <c r="L2255" s="35">
        <f>ROUND((Reference!E$16*List!$H2255)+Reference!E$17,0)</f>
        <v>2042</v>
      </c>
      <c r="M2255" s="35">
        <f>ROUND((Reference!F$16*List!$H2255)+Reference!F$17,0)</f>
        <v>2128</v>
      </c>
      <c r="N2255" s="35">
        <f>ROUND((Reference!G$16*List!$H2255)+Reference!G$17,0)</f>
        <v>2409</v>
      </c>
      <c r="O2255" s="35">
        <f>ROUND((Reference!H$16*List!$H2255)+Reference!H$17,0)</f>
        <v>2501</v>
      </c>
      <c r="P2255" s="35">
        <f>ROUND((Reference!I$16*List!$H2255)+Reference!I$17,0)</f>
        <v>2599</v>
      </c>
      <c r="Q2255" s="35">
        <f>ROUND((Reference!J$16*List!$H2255)+Reference!J$17,0)</f>
        <v>3009</v>
      </c>
      <c r="R2255" s="35">
        <f>ROUND((Reference!K$16*List!$H2255)+Reference!K$17,0)</f>
        <v>3105</v>
      </c>
      <c r="S2255" s="35">
        <f>ROUND((Reference!L$16*List!$H2255)+Reference!L$17,0)</f>
        <v>3350</v>
      </c>
      <c r="T2255" s="35">
        <f>ROUND((Reference!M$16*List!$H2255)+Reference!M$17,0)</f>
        <v>4001</v>
      </c>
      <c r="U2255" s="35">
        <f>ROUND((Reference!N$16*List!$H2255)+Reference!N$17,0)</f>
        <v>16143</v>
      </c>
      <c r="V2255" s="36">
        <f>ROUND((Reference!O$16*List!$H2255)+Reference!O$17,0)</f>
        <v>600</v>
      </c>
      <c r="W2255" s="36">
        <f>ROUND((Reference!P$16*List!$H2255)+Reference!P$17,0)</f>
        <v>846</v>
      </c>
      <c r="X2255" s="36">
        <f>ROUND((Reference!Q$16*List!$H2255)+Reference!Q$17,0)</f>
        <v>423</v>
      </c>
      <c r="Y2255" s="37"/>
      <c r="Z2255" s="4" t="str">
        <f t="shared" ref="Z2255:Z2318" si="71">CONCATENATE(AA2255, AB2255, AC2255)</f>
        <v>WASHITA, Oklahoma</v>
      </c>
      <c r="AA2255" s="50" t="s">
        <v>6365</v>
      </c>
      <c r="AB2255" s="38" t="s">
        <v>54</v>
      </c>
      <c r="AC2255" s="43" t="s">
        <v>6179</v>
      </c>
      <c r="AD2255" s="45"/>
      <c r="AE2255">
        <f t="shared" ref="AE2255:AE2318" si="72">IFERROR(INDEX($AH:$AH,MATCH($C2255,$AF:$AF,0)),"")</f>
        <v>0.76450000000000007</v>
      </c>
    </row>
    <row r="2256" spans="1:31" x14ac:dyDescent="0.35">
      <c r="A2256" s="28" t="s">
        <v>6366</v>
      </c>
      <c r="B2256" s="48" t="s">
        <v>6367</v>
      </c>
      <c r="C2256" s="51">
        <v>99937</v>
      </c>
      <c r="D2256" s="30" t="s">
        <v>203</v>
      </c>
      <c r="E2256" s="38" t="s">
        <v>6368</v>
      </c>
      <c r="F2256" s="55" t="s">
        <v>6179</v>
      </c>
      <c r="G2256" s="33" t="s">
        <v>64</v>
      </c>
      <c r="H2256" s="52">
        <v>0.76450000000000007</v>
      </c>
      <c r="I2256" s="35">
        <f>ROUND((Reference!B$16*List!$H2256)+Reference!B$17,0)</f>
        <v>924</v>
      </c>
      <c r="J2256" s="35">
        <f>ROUND((Reference!C$16*List!$H2256)+Reference!C$17,0)</f>
        <v>1379</v>
      </c>
      <c r="K2256" s="35">
        <f>ROUND((Reference!D$16*List!$H2256)+Reference!D$17,0)</f>
        <v>1652</v>
      </c>
      <c r="L2256" s="35">
        <f>ROUND((Reference!E$16*List!$H2256)+Reference!E$17,0)</f>
        <v>2042</v>
      </c>
      <c r="M2256" s="35">
        <f>ROUND((Reference!F$16*List!$H2256)+Reference!F$17,0)</f>
        <v>2128</v>
      </c>
      <c r="N2256" s="35">
        <f>ROUND((Reference!G$16*List!$H2256)+Reference!G$17,0)</f>
        <v>2409</v>
      </c>
      <c r="O2256" s="35">
        <f>ROUND((Reference!H$16*List!$H2256)+Reference!H$17,0)</f>
        <v>2501</v>
      </c>
      <c r="P2256" s="35">
        <f>ROUND((Reference!I$16*List!$H2256)+Reference!I$17,0)</f>
        <v>2599</v>
      </c>
      <c r="Q2256" s="35">
        <f>ROUND((Reference!J$16*List!$H2256)+Reference!J$17,0)</f>
        <v>3009</v>
      </c>
      <c r="R2256" s="35">
        <f>ROUND((Reference!K$16*List!$H2256)+Reference!K$17,0)</f>
        <v>3105</v>
      </c>
      <c r="S2256" s="35">
        <f>ROUND((Reference!L$16*List!$H2256)+Reference!L$17,0)</f>
        <v>3350</v>
      </c>
      <c r="T2256" s="35">
        <f>ROUND((Reference!M$16*List!$H2256)+Reference!M$17,0)</f>
        <v>4001</v>
      </c>
      <c r="U2256" s="35">
        <f>ROUND((Reference!N$16*List!$H2256)+Reference!N$17,0)</f>
        <v>16143</v>
      </c>
      <c r="V2256" s="36">
        <f>ROUND((Reference!O$16*List!$H2256)+Reference!O$17,0)</f>
        <v>600</v>
      </c>
      <c r="W2256" s="36">
        <f>ROUND((Reference!P$16*List!$H2256)+Reference!P$17,0)</f>
        <v>846</v>
      </c>
      <c r="X2256" s="36">
        <f>ROUND((Reference!Q$16*List!$H2256)+Reference!Q$17,0)</f>
        <v>423</v>
      </c>
      <c r="Y2256" s="37"/>
      <c r="Z2256" s="4" t="str">
        <f t="shared" si="71"/>
        <v>WOODS, Oklahoma</v>
      </c>
      <c r="AA2256" s="50" t="s">
        <v>6368</v>
      </c>
      <c r="AB2256" s="38" t="s">
        <v>54</v>
      </c>
      <c r="AC2256" s="43" t="s">
        <v>6179</v>
      </c>
      <c r="AD2256" s="45"/>
      <c r="AE2256">
        <f t="shared" si="72"/>
        <v>0.76450000000000007</v>
      </c>
    </row>
    <row r="2257" spans="1:31" x14ac:dyDescent="0.35">
      <c r="A2257" s="28" t="s">
        <v>6369</v>
      </c>
      <c r="B2257" s="48" t="s">
        <v>6370</v>
      </c>
      <c r="C2257" s="49">
        <v>99937</v>
      </c>
      <c r="D2257" s="30" t="s">
        <v>203</v>
      </c>
      <c r="E2257" s="50" t="s">
        <v>6371</v>
      </c>
      <c r="F2257" s="55" t="s">
        <v>6179</v>
      </c>
      <c r="G2257" s="33" t="s">
        <v>64</v>
      </c>
      <c r="H2257" s="52">
        <v>0.76450000000000007</v>
      </c>
      <c r="I2257" s="35">
        <f>ROUND((Reference!B$16*List!$H2257)+Reference!B$17,0)</f>
        <v>924</v>
      </c>
      <c r="J2257" s="35">
        <f>ROUND((Reference!C$16*List!$H2257)+Reference!C$17,0)</f>
        <v>1379</v>
      </c>
      <c r="K2257" s="35">
        <f>ROUND((Reference!D$16*List!$H2257)+Reference!D$17,0)</f>
        <v>1652</v>
      </c>
      <c r="L2257" s="35">
        <f>ROUND((Reference!E$16*List!$H2257)+Reference!E$17,0)</f>
        <v>2042</v>
      </c>
      <c r="M2257" s="35">
        <f>ROUND((Reference!F$16*List!$H2257)+Reference!F$17,0)</f>
        <v>2128</v>
      </c>
      <c r="N2257" s="35">
        <f>ROUND((Reference!G$16*List!$H2257)+Reference!G$17,0)</f>
        <v>2409</v>
      </c>
      <c r="O2257" s="35">
        <f>ROUND((Reference!H$16*List!$H2257)+Reference!H$17,0)</f>
        <v>2501</v>
      </c>
      <c r="P2257" s="35">
        <f>ROUND((Reference!I$16*List!$H2257)+Reference!I$17,0)</f>
        <v>2599</v>
      </c>
      <c r="Q2257" s="35">
        <f>ROUND((Reference!J$16*List!$H2257)+Reference!J$17,0)</f>
        <v>3009</v>
      </c>
      <c r="R2257" s="35">
        <f>ROUND((Reference!K$16*List!$H2257)+Reference!K$17,0)</f>
        <v>3105</v>
      </c>
      <c r="S2257" s="35">
        <f>ROUND((Reference!L$16*List!$H2257)+Reference!L$17,0)</f>
        <v>3350</v>
      </c>
      <c r="T2257" s="35">
        <f>ROUND((Reference!M$16*List!$H2257)+Reference!M$17,0)</f>
        <v>4001</v>
      </c>
      <c r="U2257" s="35">
        <f>ROUND((Reference!N$16*List!$H2257)+Reference!N$17,0)</f>
        <v>16143</v>
      </c>
      <c r="V2257" s="36">
        <f>ROUND((Reference!O$16*List!$H2257)+Reference!O$17,0)</f>
        <v>600</v>
      </c>
      <c r="W2257" s="36">
        <f>ROUND((Reference!P$16*List!$H2257)+Reference!P$17,0)</f>
        <v>846</v>
      </c>
      <c r="X2257" s="36">
        <f>ROUND((Reference!Q$16*List!$H2257)+Reference!Q$17,0)</f>
        <v>423</v>
      </c>
      <c r="Y2257" s="37"/>
      <c r="Z2257" s="4" t="str">
        <f t="shared" si="71"/>
        <v>WOODWARD, Oklahoma</v>
      </c>
      <c r="AA2257" s="50" t="s">
        <v>6371</v>
      </c>
      <c r="AB2257" s="38" t="s">
        <v>54</v>
      </c>
      <c r="AC2257" s="43" t="s">
        <v>6179</v>
      </c>
      <c r="AD2257" s="45"/>
      <c r="AE2257">
        <f t="shared" si="72"/>
        <v>0.76450000000000007</v>
      </c>
    </row>
    <row r="2258" spans="1:31" x14ac:dyDescent="0.35">
      <c r="A2258" s="28" t="s">
        <v>6372</v>
      </c>
      <c r="B2258" s="48" t="s">
        <v>6373</v>
      </c>
      <c r="C2258" s="51">
        <v>99937</v>
      </c>
      <c r="D2258" s="30" t="s">
        <v>203</v>
      </c>
      <c r="E2258" s="38" t="s">
        <v>334</v>
      </c>
      <c r="F2258" s="55" t="s">
        <v>6179</v>
      </c>
      <c r="G2258" s="33" t="s">
        <v>64</v>
      </c>
      <c r="H2258" s="52">
        <v>0.76450000000000007</v>
      </c>
      <c r="I2258" s="35">
        <f>ROUND((Reference!B$16*List!$H2258)+Reference!B$17,0)</f>
        <v>924</v>
      </c>
      <c r="J2258" s="35">
        <f>ROUND((Reference!C$16*List!$H2258)+Reference!C$17,0)</f>
        <v>1379</v>
      </c>
      <c r="K2258" s="35">
        <f>ROUND((Reference!D$16*List!$H2258)+Reference!D$17,0)</f>
        <v>1652</v>
      </c>
      <c r="L2258" s="35">
        <f>ROUND((Reference!E$16*List!$H2258)+Reference!E$17,0)</f>
        <v>2042</v>
      </c>
      <c r="M2258" s="35">
        <f>ROUND((Reference!F$16*List!$H2258)+Reference!F$17,0)</f>
        <v>2128</v>
      </c>
      <c r="N2258" s="35">
        <f>ROUND((Reference!G$16*List!$H2258)+Reference!G$17,0)</f>
        <v>2409</v>
      </c>
      <c r="O2258" s="35">
        <f>ROUND((Reference!H$16*List!$H2258)+Reference!H$17,0)</f>
        <v>2501</v>
      </c>
      <c r="P2258" s="35">
        <f>ROUND((Reference!I$16*List!$H2258)+Reference!I$17,0)</f>
        <v>2599</v>
      </c>
      <c r="Q2258" s="35">
        <f>ROUND((Reference!J$16*List!$H2258)+Reference!J$17,0)</f>
        <v>3009</v>
      </c>
      <c r="R2258" s="35">
        <f>ROUND((Reference!K$16*List!$H2258)+Reference!K$17,0)</f>
        <v>3105</v>
      </c>
      <c r="S2258" s="35">
        <f>ROUND((Reference!L$16*List!$H2258)+Reference!L$17,0)</f>
        <v>3350</v>
      </c>
      <c r="T2258" s="35">
        <f>ROUND((Reference!M$16*List!$H2258)+Reference!M$17,0)</f>
        <v>4001</v>
      </c>
      <c r="U2258" s="35">
        <f>ROUND((Reference!N$16*List!$H2258)+Reference!N$17,0)</f>
        <v>16143</v>
      </c>
      <c r="V2258" s="36">
        <f>ROUND((Reference!O$16*List!$H2258)+Reference!O$17,0)</f>
        <v>600</v>
      </c>
      <c r="W2258" s="36">
        <f>ROUND((Reference!P$16*List!$H2258)+Reference!P$17,0)</f>
        <v>846</v>
      </c>
      <c r="X2258" s="36">
        <f>ROUND((Reference!Q$16*List!$H2258)+Reference!Q$17,0)</f>
        <v>423</v>
      </c>
      <c r="Y2258" s="37"/>
      <c r="Z2258" s="4" t="str">
        <f t="shared" si="71"/>
        <v>STATEWIDE, Oklahoma</v>
      </c>
      <c r="AA2258" s="50" t="s">
        <v>334</v>
      </c>
      <c r="AB2258" s="38" t="s">
        <v>54</v>
      </c>
      <c r="AC2258" s="43" t="s">
        <v>6179</v>
      </c>
      <c r="AD2258" s="45"/>
      <c r="AE2258">
        <f t="shared" si="72"/>
        <v>0.76450000000000007</v>
      </c>
    </row>
    <row r="2259" spans="1:31" x14ac:dyDescent="0.35">
      <c r="A2259" s="28" t="s">
        <v>6374</v>
      </c>
      <c r="B2259" s="48" t="s">
        <v>6375</v>
      </c>
      <c r="C2259" s="51">
        <v>99938</v>
      </c>
      <c r="D2259" s="30" t="s">
        <v>207</v>
      </c>
      <c r="E2259" s="38" t="s">
        <v>1347</v>
      </c>
      <c r="F2259" s="55" t="s">
        <v>6376</v>
      </c>
      <c r="G2259" s="33" t="s">
        <v>64</v>
      </c>
      <c r="H2259" s="34">
        <v>1.0167000000000002</v>
      </c>
      <c r="I2259" s="35">
        <f>ROUND((Reference!B$16*List!$H2259)+Reference!B$17,0)</f>
        <v>1141</v>
      </c>
      <c r="J2259" s="35">
        <f>ROUND((Reference!C$16*List!$H2259)+Reference!C$17,0)</f>
        <v>1701</v>
      </c>
      <c r="K2259" s="35">
        <f>ROUND((Reference!D$16*List!$H2259)+Reference!D$17,0)</f>
        <v>2038</v>
      </c>
      <c r="L2259" s="35">
        <f>ROUND((Reference!E$16*List!$H2259)+Reference!E$17,0)</f>
        <v>2520</v>
      </c>
      <c r="M2259" s="35">
        <f>ROUND((Reference!F$16*List!$H2259)+Reference!F$17,0)</f>
        <v>2625</v>
      </c>
      <c r="N2259" s="35">
        <f>ROUND((Reference!G$16*List!$H2259)+Reference!G$17,0)</f>
        <v>2972</v>
      </c>
      <c r="O2259" s="35">
        <f>ROUND((Reference!H$16*List!$H2259)+Reference!H$17,0)</f>
        <v>3085</v>
      </c>
      <c r="P2259" s="35">
        <f>ROUND((Reference!I$16*List!$H2259)+Reference!I$17,0)</f>
        <v>3207</v>
      </c>
      <c r="Q2259" s="35">
        <f>ROUND((Reference!J$16*List!$H2259)+Reference!J$17,0)</f>
        <v>3713</v>
      </c>
      <c r="R2259" s="35">
        <f>ROUND((Reference!K$16*List!$H2259)+Reference!K$17,0)</f>
        <v>3831</v>
      </c>
      <c r="S2259" s="35">
        <f>ROUND((Reference!L$16*List!$H2259)+Reference!L$17,0)</f>
        <v>4133</v>
      </c>
      <c r="T2259" s="35">
        <f>ROUND((Reference!M$16*List!$H2259)+Reference!M$17,0)</f>
        <v>4936</v>
      </c>
      <c r="U2259" s="35">
        <f>ROUND((Reference!N$16*List!$H2259)+Reference!N$17,0)</f>
        <v>19917</v>
      </c>
      <c r="V2259" s="36">
        <f>ROUND((Reference!O$16*List!$H2259)+Reference!O$17,0)</f>
        <v>740</v>
      </c>
      <c r="W2259" s="36">
        <f>ROUND((Reference!P$16*List!$H2259)+Reference!P$17,0)</f>
        <v>1043</v>
      </c>
      <c r="X2259" s="36">
        <f>ROUND((Reference!Q$16*List!$H2259)+Reference!Q$17,0)</f>
        <v>522</v>
      </c>
      <c r="Y2259" s="37"/>
      <c r="Z2259" s="4" t="str">
        <f t="shared" si="71"/>
        <v>BAKER, Oregon</v>
      </c>
      <c r="AA2259" s="38" t="s">
        <v>1347</v>
      </c>
      <c r="AB2259" s="38" t="s">
        <v>54</v>
      </c>
      <c r="AC2259" s="32" t="s">
        <v>6376</v>
      </c>
      <c r="AD2259" s="39"/>
      <c r="AE2259">
        <f t="shared" si="72"/>
        <v>1.0167000000000002</v>
      </c>
    </row>
    <row r="2260" spans="1:31" x14ac:dyDescent="0.35">
      <c r="A2260" s="28" t="s">
        <v>6377</v>
      </c>
      <c r="B2260" s="48" t="s">
        <v>6378</v>
      </c>
      <c r="C2260" s="51">
        <v>18700</v>
      </c>
      <c r="D2260" s="30" t="s">
        <v>609</v>
      </c>
      <c r="E2260" s="38" t="s">
        <v>512</v>
      </c>
      <c r="F2260" s="54" t="s">
        <v>6376</v>
      </c>
      <c r="G2260" s="33" t="s">
        <v>53</v>
      </c>
      <c r="H2260" s="52">
        <v>1.0952</v>
      </c>
      <c r="I2260" s="35">
        <f>ROUND((Reference!B$16*List!$H2260)+Reference!B$17,0)</f>
        <v>1208</v>
      </c>
      <c r="J2260" s="35">
        <f>ROUND((Reference!C$16*List!$H2260)+Reference!C$17,0)</f>
        <v>1802</v>
      </c>
      <c r="K2260" s="35">
        <f>ROUND((Reference!D$16*List!$H2260)+Reference!D$17,0)</f>
        <v>2159</v>
      </c>
      <c r="L2260" s="35">
        <f>ROUND((Reference!E$16*List!$H2260)+Reference!E$17,0)</f>
        <v>2668</v>
      </c>
      <c r="M2260" s="35">
        <f>ROUND((Reference!F$16*List!$H2260)+Reference!F$17,0)</f>
        <v>2780</v>
      </c>
      <c r="N2260" s="35">
        <f>ROUND((Reference!G$16*List!$H2260)+Reference!G$17,0)</f>
        <v>3147</v>
      </c>
      <c r="O2260" s="35">
        <f>ROUND((Reference!H$16*List!$H2260)+Reference!H$17,0)</f>
        <v>3267</v>
      </c>
      <c r="P2260" s="35">
        <f>ROUND((Reference!I$16*List!$H2260)+Reference!I$17,0)</f>
        <v>3396</v>
      </c>
      <c r="Q2260" s="35">
        <f>ROUND((Reference!J$16*List!$H2260)+Reference!J$17,0)</f>
        <v>3932</v>
      </c>
      <c r="R2260" s="35">
        <f>ROUND((Reference!K$16*List!$H2260)+Reference!K$17,0)</f>
        <v>4057</v>
      </c>
      <c r="S2260" s="35">
        <f>ROUND((Reference!L$16*List!$H2260)+Reference!L$17,0)</f>
        <v>4377</v>
      </c>
      <c r="T2260" s="35">
        <f>ROUND((Reference!M$16*List!$H2260)+Reference!M$17,0)</f>
        <v>5228</v>
      </c>
      <c r="U2260" s="35">
        <f>ROUND((Reference!N$16*List!$H2260)+Reference!N$17,0)</f>
        <v>21092</v>
      </c>
      <c r="V2260" s="36">
        <f>ROUND((Reference!O$16*List!$H2260)+Reference!O$17,0)</f>
        <v>784</v>
      </c>
      <c r="W2260" s="36">
        <f>ROUND((Reference!P$16*List!$H2260)+Reference!P$17,0)</f>
        <v>1105</v>
      </c>
      <c r="X2260" s="36">
        <f>ROUND((Reference!Q$16*List!$H2260)+Reference!Q$17,0)</f>
        <v>552</v>
      </c>
      <c r="Y2260" s="37"/>
      <c r="Z2260" s="4" t="str">
        <f t="shared" si="71"/>
        <v>BENTON, Oregon</v>
      </c>
      <c r="AA2260" s="50" t="s">
        <v>512</v>
      </c>
      <c r="AB2260" s="38" t="s">
        <v>54</v>
      </c>
      <c r="AC2260" s="43" t="s">
        <v>6376</v>
      </c>
      <c r="AD2260" s="45"/>
      <c r="AE2260">
        <f t="shared" si="72"/>
        <v>1.0952</v>
      </c>
    </row>
    <row r="2261" spans="1:31" x14ac:dyDescent="0.35">
      <c r="A2261" s="28" t="s">
        <v>6379</v>
      </c>
      <c r="B2261" s="48" t="s">
        <v>6380</v>
      </c>
      <c r="C2261" s="51">
        <v>38900</v>
      </c>
      <c r="D2261" s="30" t="s">
        <v>1415</v>
      </c>
      <c r="E2261" s="38" t="s">
        <v>6381</v>
      </c>
      <c r="F2261" s="54" t="s">
        <v>6376</v>
      </c>
      <c r="G2261" s="33" t="s">
        <v>53</v>
      </c>
      <c r="H2261" s="34">
        <v>1.2357</v>
      </c>
      <c r="I2261" s="35">
        <f>ROUND((Reference!B$16*List!$H2261)+Reference!B$17,0)</f>
        <v>1328</v>
      </c>
      <c r="J2261" s="35">
        <f>ROUND((Reference!C$16*List!$H2261)+Reference!C$17,0)</f>
        <v>1981</v>
      </c>
      <c r="K2261" s="35">
        <f>ROUND((Reference!D$16*List!$H2261)+Reference!D$17,0)</f>
        <v>2374</v>
      </c>
      <c r="L2261" s="35">
        <f>ROUND((Reference!E$16*List!$H2261)+Reference!E$17,0)</f>
        <v>2934</v>
      </c>
      <c r="M2261" s="35">
        <f>ROUND((Reference!F$16*List!$H2261)+Reference!F$17,0)</f>
        <v>3057</v>
      </c>
      <c r="N2261" s="35">
        <f>ROUND((Reference!G$16*List!$H2261)+Reference!G$17,0)</f>
        <v>3461</v>
      </c>
      <c r="O2261" s="35">
        <f>ROUND((Reference!H$16*List!$H2261)+Reference!H$17,0)</f>
        <v>3593</v>
      </c>
      <c r="P2261" s="35">
        <f>ROUND((Reference!I$16*List!$H2261)+Reference!I$17,0)</f>
        <v>3734</v>
      </c>
      <c r="Q2261" s="35">
        <f>ROUND((Reference!J$16*List!$H2261)+Reference!J$17,0)</f>
        <v>4324</v>
      </c>
      <c r="R2261" s="35">
        <f>ROUND((Reference!K$16*List!$H2261)+Reference!K$17,0)</f>
        <v>4461</v>
      </c>
      <c r="S2261" s="35">
        <f>ROUND((Reference!L$16*List!$H2261)+Reference!L$17,0)</f>
        <v>4813</v>
      </c>
      <c r="T2261" s="35">
        <f>ROUND((Reference!M$16*List!$H2261)+Reference!M$17,0)</f>
        <v>5749</v>
      </c>
      <c r="U2261" s="35">
        <f>ROUND((Reference!N$16*List!$H2261)+Reference!N$17,0)</f>
        <v>23195</v>
      </c>
      <c r="V2261" s="36">
        <f>ROUND((Reference!O$16*List!$H2261)+Reference!O$17,0)</f>
        <v>862</v>
      </c>
      <c r="W2261" s="36">
        <f>ROUND((Reference!P$16*List!$H2261)+Reference!P$17,0)</f>
        <v>1215</v>
      </c>
      <c r="X2261" s="36">
        <f>ROUND((Reference!Q$16*List!$H2261)+Reference!Q$17,0)</f>
        <v>607</v>
      </c>
      <c r="Y2261" s="37"/>
      <c r="Z2261" s="4" t="str">
        <f t="shared" si="71"/>
        <v>CLACKAMAS, Oregon</v>
      </c>
      <c r="AA2261" s="38" t="s">
        <v>6381</v>
      </c>
      <c r="AB2261" s="38" t="s">
        <v>54</v>
      </c>
      <c r="AC2261" s="32" t="s">
        <v>6376</v>
      </c>
      <c r="AD2261" s="39"/>
      <c r="AE2261">
        <f t="shared" si="72"/>
        <v>1.2357</v>
      </c>
    </row>
    <row r="2262" spans="1:31" x14ac:dyDescent="0.35">
      <c r="A2262" s="28" t="s">
        <v>6382</v>
      </c>
      <c r="B2262" s="48" t="s">
        <v>6383</v>
      </c>
      <c r="C2262" s="51">
        <v>99938</v>
      </c>
      <c r="D2262" s="30" t="s">
        <v>207</v>
      </c>
      <c r="E2262" s="38" t="s">
        <v>6384</v>
      </c>
      <c r="F2262" s="55" t="s">
        <v>6376</v>
      </c>
      <c r="G2262" s="33" t="s">
        <v>64</v>
      </c>
      <c r="H2262" s="52">
        <v>1.0167000000000002</v>
      </c>
      <c r="I2262" s="35">
        <f>ROUND((Reference!B$16*List!$H2262)+Reference!B$17,0)</f>
        <v>1141</v>
      </c>
      <c r="J2262" s="35">
        <f>ROUND((Reference!C$16*List!$H2262)+Reference!C$17,0)</f>
        <v>1701</v>
      </c>
      <c r="K2262" s="35">
        <f>ROUND((Reference!D$16*List!$H2262)+Reference!D$17,0)</f>
        <v>2038</v>
      </c>
      <c r="L2262" s="35">
        <f>ROUND((Reference!E$16*List!$H2262)+Reference!E$17,0)</f>
        <v>2520</v>
      </c>
      <c r="M2262" s="35">
        <f>ROUND((Reference!F$16*List!$H2262)+Reference!F$17,0)</f>
        <v>2625</v>
      </c>
      <c r="N2262" s="35">
        <f>ROUND((Reference!G$16*List!$H2262)+Reference!G$17,0)</f>
        <v>2972</v>
      </c>
      <c r="O2262" s="35">
        <f>ROUND((Reference!H$16*List!$H2262)+Reference!H$17,0)</f>
        <v>3085</v>
      </c>
      <c r="P2262" s="35">
        <f>ROUND((Reference!I$16*List!$H2262)+Reference!I$17,0)</f>
        <v>3207</v>
      </c>
      <c r="Q2262" s="35">
        <f>ROUND((Reference!J$16*List!$H2262)+Reference!J$17,0)</f>
        <v>3713</v>
      </c>
      <c r="R2262" s="35">
        <f>ROUND((Reference!K$16*List!$H2262)+Reference!K$17,0)</f>
        <v>3831</v>
      </c>
      <c r="S2262" s="35">
        <f>ROUND((Reference!L$16*List!$H2262)+Reference!L$17,0)</f>
        <v>4133</v>
      </c>
      <c r="T2262" s="35">
        <f>ROUND((Reference!M$16*List!$H2262)+Reference!M$17,0)</f>
        <v>4936</v>
      </c>
      <c r="U2262" s="35">
        <f>ROUND((Reference!N$16*List!$H2262)+Reference!N$17,0)</f>
        <v>19917</v>
      </c>
      <c r="V2262" s="36">
        <f>ROUND((Reference!O$16*List!$H2262)+Reference!O$17,0)</f>
        <v>740</v>
      </c>
      <c r="W2262" s="36">
        <f>ROUND((Reference!P$16*List!$H2262)+Reference!P$17,0)</f>
        <v>1043</v>
      </c>
      <c r="X2262" s="36">
        <f>ROUND((Reference!Q$16*List!$H2262)+Reference!Q$17,0)</f>
        <v>522</v>
      </c>
      <c r="Y2262" s="37"/>
      <c r="Z2262" s="4" t="str">
        <f t="shared" si="71"/>
        <v>CLATSOP, Oregon</v>
      </c>
      <c r="AA2262" s="50" t="s">
        <v>6384</v>
      </c>
      <c r="AB2262" s="38" t="s">
        <v>54</v>
      </c>
      <c r="AC2262" s="43" t="s">
        <v>6376</v>
      </c>
      <c r="AD2262" s="45"/>
      <c r="AE2262">
        <f t="shared" si="72"/>
        <v>1.0167000000000002</v>
      </c>
    </row>
    <row r="2263" spans="1:31" x14ac:dyDescent="0.35">
      <c r="A2263" s="28" t="s">
        <v>6385</v>
      </c>
      <c r="B2263" s="48" t="s">
        <v>6386</v>
      </c>
      <c r="C2263" s="49">
        <v>38900</v>
      </c>
      <c r="D2263" s="30" t="s">
        <v>1415</v>
      </c>
      <c r="E2263" s="50" t="s">
        <v>550</v>
      </c>
      <c r="F2263" s="54" t="s">
        <v>6376</v>
      </c>
      <c r="G2263" s="33" t="s">
        <v>53</v>
      </c>
      <c r="H2263" s="52">
        <v>1.2357</v>
      </c>
      <c r="I2263" s="35">
        <f>ROUND((Reference!B$16*List!$H2263)+Reference!B$17,0)</f>
        <v>1328</v>
      </c>
      <c r="J2263" s="35">
        <f>ROUND((Reference!C$16*List!$H2263)+Reference!C$17,0)</f>
        <v>1981</v>
      </c>
      <c r="K2263" s="35">
        <f>ROUND((Reference!D$16*List!$H2263)+Reference!D$17,0)</f>
        <v>2374</v>
      </c>
      <c r="L2263" s="35">
        <f>ROUND((Reference!E$16*List!$H2263)+Reference!E$17,0)</f>
        <v>2934</v>
      </c>
      <c r="M2263" s="35">
        <f>ROUND((Reference!F$16*List!$H2263)+Reference!F$17,0)</f>
        <v>3057</v>
      </c>
      <c r="N2263" s="35">
        <f>ROUND((Reference!G$16*List!$H2263)+Reference!G$17,0)</f>
        <v>3461</v>
      </c>
      <c r="O2263" s="35">
        <f>ROUND((Reference!H$16*List!$H2263)+Reference!H$17,0)</f>
        <v>3593</v>
      </c>
      <c r="P2263" s="35">
        <f>ROUND((Reference!I$16*List!$H2263)+Reference!I$17,0)</f>
        <v>3734</v>
      </c>
      <c r="Q2263" s="35">
        <f>ROUND((Reference!J$16*List!$H2263)+Reference!J$17,0)</f>
        <v>4324</v>
      </c>
      <c r="R2263" s="35">
        <f>ROUND((Reference!K$16*List!$H2263)+Reference!K$17,0)</f>
        <v>4461</v>
      </c>
      <c r="S2263" s="35">
        <f>ROUND((Reference!L$16*List!$H2263)+Reference!L$17,0)</f>
        <v>4813</v>
      </c>
      <c r="T2263" s="35">
        <f>ROUND((Reference!M$16*List!$H2263)+Reference!M$17,0)</f>
        <v>5749</v>
      </c>
      <c r="U2263" s="35">
        <f>ROUND((Reference!N$16*List!$H2263)+Reference!N$17,0)</f>
        <v>23195</v>
      </c>
      <c r="V2263" s="36">
        <f>ROUND((Reference!O$16*List!$H2263)+Reference!O$17,0)</f>
        <v>862</v>
      </c>
      <c r="W2263" s="36">
        <f>ROUND((Reference!P$16*List!$H2263)+Reference!P$17,0)</f>
        <v>1215</v>
      </c>
      <c r="X2263" s="36">
        <f>ROUND((Reference!Q$16*List!$H2263)+Reference!Q$17,0)</f>
        <v>607</v>
      </c>
      <c r="Y2263" s="37"/>
      <c r="Z2263" s="4" t="str">
        <f t="shared" si="71"/>
        <v>COLUMBIA, Oregon</v>
      </c>
      <c r="AA2263" s="50" t="s">
        <v>550</v>
      </c>
      <c r="AB2263" s="38" t="s">
        <v>54</v>
      </c>
      <c r="AC2263" s="43" t="s">
        <v>6376</v>
      </c>
      <c r="AD2263" s="45"/>
      <c r="AE2263">
        <f t="shared" si="72"/>
        <v>1.2357</v>
      </c>
    </row>
    <row r="2264" spans="1:31" x14ac:dyDescent="0.35">
      <c r="A2264" s="28" t="s">
        <v>6387</v>
      </c>
      <c r="B2264" s="48" t="s">
        <v>6388</v>
      </c>
      <c r="C2264" s="51">
        <v>99938</v>
      </c>
      <c r="D2264" s="30" t="s">
        <v>207</v>
      </c>
      <c r="E2264" s="38" t="s">
        <v>5227</v>
      </c>
      <c r="F2264" s="55" t="s">
        <v>6376</v>
      </c>
      <c r="G2264" s="33" t="s">
        <v>64</v>
      </c>
      <c r="H2264" s="34">
        <v>1.0167000000000002</v>
      </c>
      <c r="I2264" s="35">
        <f>ROUND((Reference!B$16*List!$H2264)+Reference!B$17,0)</f>
        <v>1141</v>
      </c>
      <c r="J2264" s="35">
        <f>ROUND((Reference!C$16*List!$H2264)+Reference!C$17,0)</f>
        <v>1701</v>
      </c>
      <c r="K2264" s="35">
        <f>ROUND((Reference!D$16*List!$H2264)+Reference!D$17,0)</f>
        <v>2038</v>
      </c>
      <c r="L2264" s="35">
        <f>ROUND((Reference!E$16*List!$H2264)+Reference!E$17,0)</f>
        <v>2520</v>
      </c>
      <c r="M2264" s="35">
        <f>ROUND((Reference!F$16*List!$H2264)+Reference!F$17,0)</f>
        <v>2625</v>
      </c>
      <c r="N2264" s="35">
        <f>ROUND((Reference!G$16*List!$H2264)+Reference!G$17,0)</f>
        <v>2972</v>
      </c>
      <c r="O2264" s="35">
        <f>ROUND((Reference!H$16*List!$H2264)+Reference!H$17,0)</f>
        <v>3085</v>
      </c>
      <c r="P2264" s="35">
        <f>ROUND((Reference!I$16*List!$H2264)+Reference!I$17,0)</f>
        <v>3207</v>
      </c>
      <c r="Q2264" s="35">
        <f>ROUND((Reference!J$16*List!$H2264)+Reference!J$17,0)</f>
        <v>3713</v>
      </c>
      <c r="R2264" s="35">
        <f>ROUND((Reference!K$16*List!$H2264)+Reference!K$17,0)</f>
        <v>3831</v>
      </c>
      <c r="S2264" s="35">
        <f>ROUND((Reference!L$16*List!$H2264)+Reference!L$17,0)</f>
        <v>4133</v>
      </c>
      <c r="T2264" s="35">
        <f>ROUND((Reference!M$16*List!$H2264)+Reference!M$17,0)</f>
        <v>4936</v>
      </c>
      <c r="U2264" s="35">
        <f>ROUND((Reference!N$16*List!$H2264)+Reference!N$17,0)</f>
        <v>19917</v>
      </c>
      <c r="V2264" s="36">
        <f>ROUND((Reference!O$16*List!$H2264)+Reference!O$17,0)</f>
        <v>740</v>
      </c>
      <c r="W2264" s="36">
        <f>ROUND((Reference!P$16*List!$H2264)+Reference!P$17,0)</f>
        <v>1043</v>
      </c>
      <c r="X2264" s="36">
        <f>ROUND((Reference!Q$16*List!$H2264)+Reference!Q$17,0)</f>
        <v>522</v>
      </c>
      <c r="Y2264" s="37"/>
      <c r="Z2264" s="4" t="str">
        <f t="shared" si="71"/>
        <v>COOS, Oregon</v>
      </c>
      <c r="AA2264" s="38" t="s">
        <v>5227</v>
      </c>
      <c r="AB2264" s="38" t="s">
        <v>54</v>
      </c>
      <c r="AC2264" s="32" t="s">
        <v>6376</v>
      </c>
      <c r="AD2264" s="39"/>
      <c r="AE2264">
        <f t="shared" si="72"/>
        <v>1.0167000000000002</v>
      </c>
    </row>
    <row r="2265" spans="1:31" x14ac:dyDescent="0.35">
      <c r="A2265" s="28" t="s">
        <v>6389</v>
      </c>
      <c r="B2265" s="48" t="s">
        <v>6390</v>
      </c>
      <c r="C2265" s="51">
        <v>99938</v>
      </c>
      <c r="D2265" s="30" t="s">
        <v>207</v>
      </c>
      <c r="E2265" s="38" t="s">
        <v>6391</v>
      </c>
      <c r="F2265" s="55" t="s">
        <v>6376</v>
      </c>
      <c r="G2265" s="33" t="s">
        <v>64</v>
      </c>
      <c r="H2265" s="52">
        <v>1.0167000000000002</v>
      </c>
      <c r="I2265" s="35">
        <f>ROUND((Reference!B$16*List!$H2265)+Reference!B$17,0)</f>
        <v>1141</v>
      </c>
      <c r="J2265" s="35">
        <f>ROUND((Reference!C$16*List!$H2265)+Reference!C$17,0)</f>
        <v>1701</v>
      </c>
      <c r="K2265" s="35">
        <f>ROUND((Reference!D$16*List!$H2265)+Reference!D$17,0)</f>
        <v>2038</v>
      </c>
      <c r="L2265" s="35">
        <f>ROUND((Reference!E$16*List!$H2265)+Reference!E$17,0)</f>
        <v>2520</v>
      </c>
      <c r="M2265" s="35">
        <f>ROUND((Reference!F$16*List!$H2265)+Reference!F$17,0)</f>
        <v>2625</v>
      </c>
      <c r="N2265" s="35">
        <f>ROUND((Reference!G$16*List!$H2265)+Reference!G$17,0)</f>
        <v>2972</v>
      </c>
      <c r="O2265" s="35">
        <f>ROUND((Reference!H$16*List!$H2265)+Reference!H$17,0)</f>
        <v>3085</v>
      </c>
      <c r="P2265" s="35">
        <f>ROUND((Reference!I$16*List!$H2265)+Reference!I$17,0)</f>
        <v>3207</v>
      </c>
      <c r="Q2265" s="35">
        <f>ROUND((Reference!J$16*List!$H2265)+Reference!J$17,0)</f>
        <v>3713</v>
      </c>
      <c r="R2265" s="35">
        <f>ROUND((Reference!K$16*List!$H2265)+Reference!K$17,0)</f>
        <v>3831</v>
      </c>
      <c r="S2265" s="35">
        <f>ROUND((Reference!L$16*List!$H2265)+Reference!L$17,0)</f>
        <v>4133</v>
      </c>
      <c r="T2265" s="35">
        <f>ROUND((Reference!M$16*List!$H2265)+Reference!M$17,0)</f>
        <v>4936</v>
      </c>
      <c r="U2265" s="35">
        <f>ROUND((Reference!N$16*List!$H2265)+Reference!N$17,0)</f>
        <v>19917</v>
      </c>
      <c r="V2265" s="36">
        <f>ROUND((Reference!O$16*List!$H2265)+Reference!O$17,0)</f>
        <v>740</v>
      </c>
      <c r="W2265" s="36">
        <f>ROUND((Reference!P$16*List!$H2265)+Reference!P$17,0)</f>
        <v>1043</v>
      </c>
      <c r="X2265" s="36">
        <f>ROUND((Reference!Q$16*List!$H2265)+Reference!Q$17,0)</f>
        <v>522</v>
      </c>
      <c r="Y2265" s="37"/>
      <c r="Z2265" s="4" t="str">
        <f t="shared" si="71"/>
        <v>CROOK, Oregon</v>
      </c>
      <c r="AA2265" s="50" t="s">
        <v>6391</v>
      </c>
      <c r="AB2265" s="38" t="s">
        <v>54</v>
      </c>
      <c r="AC2265" s="43" t="s">
        <v>6376</v>
      </c>
      <c r="AD2265" s="45"/>
      <c r="AE2265">
        <f t="shared" si="72"/>
        <v>1.0167000000000002</v>
      </c>
    </row>
    <row r="2266" spans="1:31" x14ac:dyDescent="0.35">
      <c r="A2266" s="28" t="s">
        <v>6392</v>
      </c>
      <c r="B2266" s="48" t="s">
        <v>6393</v>
      </c>
      <c r="C2266" s="49">
        <v>99938</v>
      </c>
      <c r="D2266" s="30" t="s">
        <v>207</v>
      </c>
      <c r="E2266" s="50" t="s">
        <v>5320</v>
      </c>
      <c r="F2266" s="55" t="s">
        <v>6376</v>
      </c>
      <c r="G2266" s="33" t="s">
        <v>64</v>
      </c>
      <c r="H2266" s="34">
        <v>1.0167000000000002</v>
      </c>
      <c r="I2266" s="35">
        <f>ROUND((Reference!B$16*List!$H2266)+Reference!B$17,0)</f>
        <v>1141</v>
      </c>
      <c r="J2266" s="35">
        <f>ROUND((Reference!C$16*List!$H2266)+Reference!C$17,0)</f>
        <v>1701</v>
      </c>
      <c r="K2266" s="35">
        <f>ROUND((Reference!D$16*List!$H2266)+Reference!D$17,0)</f>
        <v>2038</v>
      </c>
      <c r="L2266" s="35">
        <f>ROUND((Reference!E$16*List!$H2266)+Reference!E$17,0)</f>
        <v>2520</v>
      </c>
      <c r="M2266" s="35">
        <f>ROUND((Reference!F$16*List!$H2266)+Reference!F$17,0)</f>
        <v>2625</v>
      </c>
      <c r="N2266" s="35">
        <f>ROUND((Reference!G$16*List!$H2266)+Reference!G$17,0)</f>
        <v>2972</v>
      </c>
      <c r="O2266" s="35">
        <f>ROUND((Reference!H$16*List!$H2266)+Reference!H$17,0)</f>
        <v>3085</v>
      </c>
      <c r="P2266" s="35">
        <f>ROUND((Reference!I$16*List!$H2266)+Reference!I$17,0)</f>
        <v>3207</v>
      </c>
      <c r="Q2266" s="35">
        <f>ROUND((Reference!J$16*List!$H2266)+Reference!J$17,0)</f>
        <v>3713</v>
      </c>
      <c r="R2266" s="35">
        <f>ROUND((Reference!K$16*List!$H2266)+Reference!K$17,0)</f>
        <v>3831</v>
      </c>
      <c r="S2266" s="35">
        <f>ROUND((Reference!L$16*List!$H2266)+Reference!L$17,0)</f>
        <v>4133</v>
      </c>
      <c r="T2266" s="35">
        <f>ROUND((Reference!M$16*List!$H2266)+Reference!M$17,0)</f>
        <v>4936</v>
      </c>
      <c r="U2266" s="35">
        <f>ROUND((Reference!N$16*List!$H2266)+Reference!N$17,0)</f>
        <v>19917</v>
      </c>
      <c r="V2266" s="36">
        <f>ROUND((Reference!O$16*List!$H2266)+Reference!O$17,0)</f>
        <v>740</v>
      </c>
      <c r="W2266" s="36">
        <f>ROUND((Reference!P$16*List!$H2266)+Reference!P$17,0)</f>
        <v>1043</v>
      </c>
      <c r="X2266" s="36">
        <f>ROUND((Reference!Q$16*List!$H2266)+Reference!Q$17,0)</f>
        <v>522</v>
      </c>
      <c r="Y2266" s="37"/>
      <c r="Z2266" s="4" t="str">
        <f t="shared" si="71"/>
        <v>CURRY, Oregon</v>
      </c>
      <c r="AA2266" s="38" t="s">
        <v>5320</v>
      </c>
      <c r="AB2266" s="38" t="s">
        <v>54</v>
      </c>
      <c r="AC2266" s="32" t="s">
        <v>6376</v>
      </c>
      <c r="AD2266" s="39"/>
      <c r="AE2266">
        <f t="shared" si="72"/>
        <v>1.0167000000000002</v>
      </c>
    </row>
    <row r="2267" spans="1:31" x14ac:dyDescent="0.35">
      <c r="A2267" s="28" t="s">
        <v>6394</v>
      </c>
      <c r="B2267" s="48" t="s">
        <v>6395</v>
      </c>
      <c r="C2267" s="51">
        <v>13460</v>
      </c>
      <c r="D2267" s="30" t="s">
        <v>399</v>
      </c>
      <c r="E2267" s="38" t="s">
        <v>6396</v>
      </c>
      <c r="F2267" s="54" t="s">
        <v>6376</v>
      </c>
      <c r="G2267" s="33" t="s">
        <v>53</v>
      </c>
      <c r="H2267" s="52">
        <v>1.1285000000000001</v>
      </c>
      <c r="I2267" s="35">
        <f>ROUND((Reference!B$16*List!$H2267)+Reference!B$17,0)</f>
        <v>1236</v>
      </c>
      <c r="J2267" s="35">
        <f>ROUND((Reference!C$16*List!$H2267)+Reference!C$17,0)</f>
        <v>1844</v>
      </c>
      <c r="K2267" s="35">
        <f>ROUND((Reference!D$16*List!$H2267)+Reference!D$17,0)</f>
        <v>2210</v>
      </c>
      <c r="L2267" s="35">
        <f>ROUND((Reference!E$16*List!$H2267)+Reference!E$17,0)</f>
        <v>2731</v>
      </c>
      <c r="M2267" s="35">
        <f>ROUND((Reference!F$16*List!$H2267)+Reference!F$17,0)</f>
        <v>2846</v>
      </c>
      <c r="N2267" s="35">
        <f>ROUND((Reference!G$16*List!$H2267)+Reference!G$17,0)</f>
        <v>3221</v>
      </c>
      <c r="O2267" s="35">
        <f>ROUND((Reference!H$16*List!$H2267)+Reference!H$17,0)</f>
        <v>3345</v>
      </c>
      <c r="P2267" s="35">
        <f>ROUND((Reference!I$16*List!$H2267)+Reference!I$17,0)</f>
        <v>3476</v>
      </c>
      <c r="Q2267" s="35">
        <f>ROUND((Reference!J$16*List!$H2267)+Reference!J$17,0)</f>
        <v>4025</v>
      </c>
      <c r="R2267" s="35">
        <f>ROUND((Reference!K$16*List!$H2267)+Reference!K$17,0)</f>
        <v>4152</v>
      </c>
      <c r="S2267" s="35">
        <f>ROUND((Reference!L$16*List!$H2267)+Reference!L$17,0)</f>
        <v>4480</v>
      </c>
      <c r="T2267" s="35">
        <f>ROUND((Reference!M$16*List!$H2267)+Reference!M$17,0)</f>
        <v>5351</v>
      </c>
      <c r="U2267" s="35">
        <f>ROUND((Reference!N$16*List!$H2267)+Reference!N$17,0)</f>
        <v>21591</v>
      </c>
      <c r="V2267" s="36">
        <f>ROUND((Reference!O$16*List!$H2267)+Reference!O$17,0)</f>
        <v>803</v>
      </c>
      <c r="W2267" s="36">
        <f>ROUND((Reference!P$16*List!$H2267)+Reference!P$17,0)</f>
        <v>1131</v>
      </c>
      <c r="X2267" s="36">
        <f>ROUND((Reference!Q$16*List!$H2267)+Reference!Q$17,0)</f>
        <v>565</v>
      </c>
      <c r="Y2267" s="37"/>
      <c r="Z2267" s="4" t="str">
        <f t="shared" si="71"/>
        <v>DESCHUTES, Oregon</v>
      </c>
      <c r="AA2267" s="50" t="s">
        <v>6396</v>
      </c>
      <c r="AB2267" s="38" t="s">
        <v>54</v>
      </c>
      <c r="AC2267" s="43" t="s">
        <v>6376</v>
      </c>
      <c r="AD2267" s="45"/>
      <c r="AE2267">
        <f t="shared" si="72"/>
        <v>1.1285000000000001</v>
      </c>
    </row>
    <row r="2268" spans="1:31" x14ac:dyDescent="0.35">
      <c r="A2268" s="28" t="s">
        <v>6397</v>
      </c>
      <c r="B2268" s="48" t="s">
        <v>6398</v>
      </c>
      <c r="C2268" s="51">
        <v>99938</v>
      </c>
      <c r="D2268" s="30" t="s">
        <v>207</v>
      </c>
      <c r="E2268" s="38" t="s">
        <v>1109</v>
      </c>
      <c r="F2268" s="55" t="s">
        <v>6376</v>
      </c>
      <c r="G2268" s="33" t="s">
        <v>64</v>
      </c>
      <c r="H2268" s="34">
        <v>1.0167000000000002</v>
      </c>
      <c r="I2268" s="35">
        <f>ROUND((Reference!B$16*List!$H2268)+Reference!B$17,0)</f>
        <v>1141</v>
      </c>
      <c r="J2268" s="35">
        <f>ROUND((Reference!C$16*List!$H2268)+Reference!C$17,0)</f>
        <v>1701</v>
      </c>
      <c r="K2268" s="35">
        <f>ROUND((Reference!D$16*List!$H2268)+Reference!D$17,0)</f>
        <v>2038</v>
      </c>
      <c r="L2268" s="35">
        <f>ROUND((Reference!E$16*List!$H2268)+Reference!E$17,0)</f>
        <v>2520</v>
      </c>
      <c r="M2268" s="35">
        <f>ROUND((Reference!F$16*List!$H2268)+Reference!F$17,0)</f>
        <v>2625</v>
      </c>
      <c r="N2268" s="35">
        <f>ROUND((Reference!G$16*List!$H2268)+Reference!G$17,0)</f>
        <v>2972</v>
      </c>
      <c r="O2268" s="35">
        <f>ROUND((Reference!H$16*List!$H2268)+Reference!H$17,0)</f>
        <v>3085</v>
      </c>
      <c r="P2268" s="35">
        <f>ROUND((Reference!I$16*List!$H2268)+Reference!I$17,0)</f>
        <v>3207</v>
      </c>
      <c r="Q2268" s="35">
        <f>ROUND((Reference!J$16*List!$H2268)+Reference!J$17,0)</f>
        <v>3713</v>
      </c>
      <c r="R2268" s="35">
        <f>ROUND((Reference!K$16*List!$H2268)+Reference!K$17,0)</f>
        <v>3831</v>
      </c>
      <c r="S2268" s="35">
        <f>ROUND((Reference!L$16*List!$H2268)+Reference!L$17,0)</f>
        <v>4133</v>
      </c>
      <c r="T2268" s="35">
        <f>ROUND((Reference!M$16*List!$H2268)+Reference!M$17,0)</f>
        <v>4936</v>
      </c>
      <c r="U2268" s="35">
        <f>ROUND((Reference!N$16*List!$H2268)+Reference!N$17,0)</f>
        <v>19917</v>
      </c>
      <c r="V2268" s="36">
        <f>ROUND((Reference!O$16*List!$H2268)+Reference!O$17,0)</f>
        <v>740</v>
      </c>
      <c r="W2268" s="36">
        <f>ROUND((Reference!P$16*List!$H2268)+Reference!P$17,0)</f>
        <v>1043</v>
      </c>
      <c r="X2268" s="36">
        <f>ROUND((Reference!Q$16*List!$H2268)+Reference!Q$17,0)</f>
        <v>522</v>
      </c>
      <c r="Y2268" s="37"/>
      <c r="Z2268" s="4" t="str">
        <f t="shared" si="71"/>
        <v>DOUGLAS, Oregon</v>
      </c>
      <c r="AA2268" s="38" t="s">
        <v>1109</v>
      </c>
      <c r="AB2268" s="38" t="s">
        <v>54</v>
      </c>
      <c r="AC2268" s="32" t="s">
        <v>6376</v>
      </c>
      <c r="AD2268" s="39"/>
      <c r="AE2268">
        <f t="shared" si="72"/>
        <v>1.0167000000000002</v>
      </c>
    </row>
    <row r="2269" spans="1:31" x14ac:dyDescent="0.35">
      <c r="A2269" s="28" t="s">
        <v>6399</v>
      </c>
      <c r="B2269" s="48" t="s">
        <v>6400</v>
      </c>
      <c r="C2269" s="51">
        <v>99938</v>
      </c>
      <c r="D2269" s="30" t="s">
        <v>207</v>
      </c>
      <c r="E2269" s="38" t="s">
        <v>6401</v>
      </c>
      <c r="F2269" s="55" t="s">
        <v>6376</v>
      </c>
      <c r="G2269" s="33" t="s">
        <v>64</v>
      </c>
      <c r="H2269" s="52">
        <v>1.0167000000000002</v>
      </c>
      <c r="I2269" s="35">
        <f>ROUND((Reference!B$16*List!$H2269)+Reference!B$17,0)</f>
        <v>1141</v>
      </c>
      <c r="J2269" s="35">
        <f>ROUND((Reference!C$16*List!$H2269)+Reference!C$17,0)</f>
        <v>1701</v>
      </c>
      <c r="K2269" s="35">
        <f>ROUND((Reference!D$16*List!$H2269)+Reference!D$17,0)</f>
        <v>2038</v>
      </c>
      <c r="L2269" s="35">
        <f>ROUND((Reference!E$16*List!$H2269)+Reference!E$17,0)</f>
        <v>2520</v>
      </c>
      <c r="M2269" s="35">
        <f>ROUND((Reference!F$16*List!$H2269)+Reference!F$17,0)</f>
        <v>2625</v>
      </c>
      <c r="N2269" s="35">
        <f>ROUND((Reference!G$16*List!$H2269)+Reference!G$17,0)</f>
        <v>2972</v>
      </c>
      <c r="O2269" s="35">
        <f>ROUND((Reference!H$16*List!$H2269)+Reference!H$17,0)</f>
        <v>3085</v>
      </c>
      <c r="P2269" s="35">
        <f>ROUND((Reference!I$16*List!$H2269)+Reference!I$17,0)</f>
        <v>3207</v>
      </c>
      <c r="Q2269" s="35">
        <f>ROUND((Reference!J$16*List!$H2269)+Reference!J$17,0)</f>
        <v>3713</v>
      </c>
      <c r="R2269" s="35">
        <f>ROUND((Reference!K$16*List!$H2269)+Reference!K$17,0)</f>
        <v>3831</v>
      </c>
      <c r="S2269" s="35">
        <f>ROUND((Reference!L$16*List!$H2269)+Reference!L$17,0)</f>
        <v>4133</v>
      </c>
      <c r="T2269" s="35">
        <f>ROUND((Reference!M$16*List!$H2269)+Reference!M$17,0)</f>
        <v>4936</v>
      </c>
      <c r="U2269" s="35">
        <f>ROUND((Reference!N$16*List!$H2269)+Reference!N$17,0)</f>
        <v>19917</v>
      </c>
      <c r="V2269" s="36">
        <f>ROUND((Reference!O$16*List!$H2269)+Reference!O$17,0)</f>
        <v>740</v>
      </c>
      <c r="W2269" s="36">
        <f>ROUND((Reference!P$16*List!$H2269)+Reference!P$17,0)</f>
        <v>1043</v>
      </c>
      <c r="X2269" s="36">
        <f>ROUND((Reference!Q$16*List!$H2269)+Reference!Q$17,0)</f>
        <v>522</v>
      </c>
      <c r="Y2269" s="37"/>
      <c r="Z2269" s="4" t="str">
        <f t="shared" si="71"/>
        <v>GILLIAM, Oregon</v>
      </c>
      <c r="AA2269" s="50" t="s">
        <v>6401</v>
      </c>
      <c r="AB2269" s="38" t="s">
        <v>54</v>
      </c>
      <c r="AC2269" s="43" t="s">
        <v>6376</v>
      </c>
      <c r="AD2269" s="45"/>
      <c r="AE2269">
        <f t="shared" si="72"/>
        <v>1.0167000000000002</v>
      </c>
    </row>
    <row r="2270" spans="1:31" x14ac:dyDescent="0.35">
      <c r="A2270" s="28" t="s">
        <v>6402</v>
      </c>
      <c r="B2270" s="48" t="s">
        <v>6403</v>
      </c>
      <c r="C2270" s="49">
        <v>99938</v>
      </c>
      <c r="D2270" s="30" t="s">
        <v>207</v>
      </c>
      <c r="E2270" s="50" t="s">
        <v>605</v>
      </c>
      <c r="F2270" s="55" t="s">
        <v>6376</v>
      </c>
      <c r="G2270" s="33" t="s">
        <v>64</v>
      </c>
      <c r="H2270" s="34">
        <v>1.0167000000000002</v>
      </c>
      <c r="I2270" s="35">
        <f>ROUND((Reference!B$16*List!$H2270)+Reference!B$17,0)</f>
        <v>1141</v>
      </c>
      <c r="J2270" s="35">
        <f>ROUND((Reference!C$16*List!$H2270)+Reference!C$17,0)</f>
        <v>1701</v>
      </c>
      <c r="K2270" s="35">
        <f>ROUND((Reference!D$16*List!$H2270)+Reference!D$17,0)</f>
        <v>2038</v>
      </c>
      <c r="L2270" s="35">
        <f>ROUND((Reference!E$16*List!$H2270)+Reference!E$17,0)</f>
        <v>2520</v>
      </c>
      <c r="M2270" s="35">
        <f>ROUND((Reference!F$16*List!$H2270)+Reference!F$17,0)</f>
        <v>2625</v>
      </c>
      <c r="N2270" s="35">
        <f>ROUND((Reference!G$16*List!$H2270)+Reference!G$17,0)</f>
        <v>2972</v>
      </c>
      <c r="O2270" s="35">
        <f>ROUND((Reference!H$16*List!$H2270)+Reference!H$17,0)</f>
        <v>3085</v>
      </c>
      <c r="P2270" s="35">
        <f>ROUND((Reference!I$16*List!$H2270)+Reference!I$17,0)</f>
        <v>3207</v>
      </c>
      <c r="Q2270" s="35">
        <f>ROUND((Reference!J$16*List!$H2270)+Reference!J$17,0)</f>
        <v>3713</v>
      </c>
      <c r="R2270" s="35">
        <f>ROUND((Reference!K$16*List!$H2270)+Reference!K$17,0)</f>
        <v>3831</v>
      </c>
      <c r="S2270" s="35">
        <f>ROUND((Reference!L$16*List!$H2270)+Reference!L$17,0)</f>
        <v>4133</v>
      </c>
      <c r="T2270" s="35">
        <f>ROUND((Reference!M$16*List!$H2270)+Reference!M$17,0)</f>
        <v>4936</v>
      </c>
      <c r="U2270" s="35">
        <f>ROUND((Reference!N$16*List!$H2270)+Reference!N$17,0)</f>
        <v>19917</v>
      </c>
      <c r="V2270" s="36">
        <f>ROUND((Reference!O$16*List!$H2270)+Reference!O$17,0)</f>
        <v>740</v>
      </c>
      <c r="W2270" s="36">
        <f>ROUND((Reference!P$16*List!$H2270)+Reference!P$17,0)</f>
        <v>1043</v>
      </c>
      <c r="X2270" s="36">
        <f>ROUND((Reference!Q$16*List!$H2270)+Reference!Q$17,0)</f>
        <v>522</v>
      </c>
      <c r="Y2270" s="37"/>
      <c r="Z2270" s="4" t="str">
        <f t="shared" si="71"/>
        <v>GRANT, Oregon</v>
      </c>
      <c r="AA2270" s="38" t="s">
        <v>605</v>
      </c>
      <c r="AB2270" s="38" t="s">
        <v>54</v>
      </c>
      <c r="AC2270" s="32" t="s">
        <v>6376</v>
      </c>
      <c r="AD2270" s="39"/>
      <c r="AE2270">
        <f t="shared" si="72"/>
        <v>1.0167000000000002</v>
      </c>
    </row>
    <row r="2271" spans="1:31" x14ac:dyDescent="0.35">
      <c r="A2271" s="28" t="s">
        <v>6404</v>
      </c>
      <c r="B2271" s="48" t="s">
        <v>6405</v>
      </c>
      <c r="C2271" s="51">
        <v>99938</v>
      </c>
      <c r="D2271" s="30" t="s">
        <v>207</v>
      </c>
      <c r="E2271" s="38" t="s">
        <v>6406</v>
      </c>
      <c r="F2271" s="55" t="s">
        <v>6376</v>
      </c>
      <c r="G2271" s="33" t="s">
        <v>64</v>
      </c>
      <c r="H2271" s="34">
        <v>1.0167000000000002</v>
      </c>
      <c r="I2271" s="35">
        <f>ROUND((Reference!B$16*List!$H2271)+Reference!B$17,0)</f>
        <v>1141</v>
      </c>
      <c r="J2271" s="35">
        <f>ROUND((Reference!C$16*List!$H2271)+Reference!C$17,0)</f>
        <v>1701</v>
      </c>
      <c r="K2271" s="35">
        <f>ROUND((Reference!D$16*List!$H2271)+Reference!D$17,0)</f>
        <v>2038</v>
      </c>
      <c r="L2271" s="35">
        <f>ROUND((Reference!E$16*List!$H2271)+Reference!E$17,0)</f>
        <v>2520</v>
      </c>
      <c r="M2271" s="35">
        <f>ROUND((Reference!F$16*List!$H2271)+Reference!F$17,0)</f>
        <v>2625</v>
      </c>
      <c r="N2271" s="35">
        <f>ROUND((Reference!G$16*List!$H2271)+Reference!G$17,0)</f>
        <v>2972</v>
      </c>
      <c r="O2271" s="35">
        <f>ROUND((Reference!H$16*List!$H2271)+Reference!H$17,0)</f>
        <v>3085</v>
      </c>
      <c r="P2271" s="35">
        <f>ROUND((Reference!I$16*List!$H2271)+Reference!I$17,0)</f>
        <v>3207</v>
      </c>
      <c r="Q2271" s="35">
        <f>ROUND((Reference!J$16*List!$H2271)+Reference!J$17,0)</f>
        <v>3713</v>
      </c>
      <c r="R2271" s="35">
        <f>ROUND((Reference!K$16*List!$H2271)+Reference!K$17,0)</f>
        <v>3831</v>
      </c>
      <c r="S2271" s="35">
        <f>ROUND((Reference!L$16*List!$H2271)+Reference!L$17,0)</f>
        <v>4133</v>
      </c>
      <c r="T2271" s="35">
        <f>ROUND((Reference!M$16*List!$H2271)+Reference!M$17,0)</f>
        <v>4936</v>
      </c>
      <c r="U2271" s="35">
        <f>ROUND((Reference!N$16*List!$H2271)+Reference!N$17,0)</f>
        <v>19917</v>
      </c>
      <c r="V2271" s="36">
        <f>ROUND((Reference!O$16*List!$H2271)+Reference!O$17,0)</f>
        <v>740</v>
      </c>
      <c r="W2271" s="36">
        <f>ROUND((Reference!P$16*List!$H2271)+Reference!P$17,0)</f>
        <v>1043</v>
      </c>
      <c r="X2271" s="36">
        <f>ROUND((Reference!Q$16*List!$H2271)+Reference!Q$17,0)</f>
        <v>522</v>
      </c>
      <c r="Y2271" s="37"/>
      <c r="Z2271" s="4" t="str">
        <f t="shared" si="71"/>
        <v>HARNEY, Oregon</v>
      </c>
      <c r="AA2271" s="38" t="s">
        <v>6406</v>
      </c>
      <c r="AB2271" s="38" t="s">
        <v>54</v>
      </c>
      <c r="AC2271" s="32" t="s">
        <v>6376</v>
      </c>
      <c r="AD2271" s="39"/>
      <c r="AE2271">
        <f t="shared" si="72"/>
        <v>1.0167000000000002</v>
      </c>
    </row>
    <row r="2272" spans="1:31" x14ac:dyDescent="0.35">
      <c r="A2272" s="28" t="s">
        <v>6407</v>
      </c>
      <c r="B2272" s="48" t="s">
        <v>6408</v>
      </c>
      <c r="C2272" s="51">
        <v>99938</v>
      </c>
      <c r="D2272" s="30" t="s">
        <v>207</v>
      </c>
      <c r="E2272" s="38" t="s">
        <v>6409</v>
      </c>
      <c r="F2272" s="55" t="s">
        <v>6376</v>
      </c>
      <c r="G2272" s="33" t="s">
        <v>64</v>
      </c>
      <c r="H2272" s="52">
        <v>1.0167000000000002</v>
      </c>
      <c r="I2272" s="35">
        <f>ROUND((Reference!B$16*List!$H2272)+Reference!B$17,0)</f>
        <v>1141</v>
      </c>
      <c r="J2272" s="35">
        <f>ROUND((Reference!C$16*List!$H2272)+Reference!C$17,0)</f>
        <v>1701</v>
      </c>
      <c r="K2272" s="35">
        <f>ROUND((Reference!D$16*List!$H2272)+Reference!D$17,0)</f>
        <v>2038</v>
      </c>
      <c r="L2272" s="35">
        <f>ROUND((Reference!E$16*List!$H2272)+Reference!E$17,0)</f>
        <v>2520</v>
      </c>
      <c r="M2272" s="35">
        <f>ROUND((Reference!F$16*List!$H2272)+Reference!F$17,0)</f>
        <v>2625</v>
      </c>
      <c r="N2272" s="35">
        <f>ROUND((Reference!G$16*List!$H2272)+Reference!G$17,0)</f>
        <v>2972</v>
      </c>
      <c r="O2272" s="35">
        <f>ROUND((Reference!H$16*List!$H2272)+Reference!H$17,0)</f>
        <v>3085</v>
      </c>
      <c r="P2272" s="35">
        <f>ROUND((Reference!I$16*List!$H2272)+Reference!I$17,0)</f>
        <v>3207</v>
      </c>
      <c r="Q2272" s="35">
        <f>ROUND((Reference!J$16*List!$H2272)+Reference!J$17,0)</f>
        <v>3713</v>
      </c>
      <c r="R2272" s="35">
        <f>ROUND((Reference!K$16*List!$H2272)+Reference!K$17,0)</f>
        <v>3831</v>
      </c>
      <c r="S2272" s="35">
        <f>ROUND((Reference!L$16*List!$H2272)+Reference!L$17,0)</f>
        <v>4133</v>
      </c>
      <c r="T2272" s="35">
        <f>ROUND((Reference!M$16*List!$H2272)+Reference!M$17,0)</f>
        <v>4936</v>
      </c>
      <c r="U2272" s="35">
        <f>ROUND((Reference!N$16*List!$H2272)+Reference!N$17,0)</f>
        <v>19917</v>
      </c>
      <c r="V2272" s="36">
        <f>ROUND((Reference!O$16*List!$H2272)+Reference!O$17,0)</f>
        <v>740</v>
      </c>
      <c r="W2272" s="36">
        <f>ROUND((Reference!P$16*List!$H2272)+Reference!P$17,0)</f>
        <v>1043</v>
      </c>
      <c r="X2272" s="36">
        <f>ROUND((Reference!Q$16*List!$H2272)+Reference!Q$17,0)</f>
        <v>522</v>
      </c>
      <c r="Y2272" s="37"/>
      <c r="Z2272" s="4" t="str">
        <f t="shared" si="71"/>
        <v>HOOD RIVER, Oregon</v>
      </c>
      <c r="AA2272" s="50" t="s">
        <v>6409</v>
      </c>
      <c r="AB2272" s="38" t="s">
        <v>54</v>
      </c>
      <c r="AC2272" s="43" t="s">
        <v>6376</v>
      </c>
      <c r="AD2272" s="45"/>
      <c r="AE2272">
        <f t="shared" si="72"/>
        <v>1.0167000000000002</v>
      </c>
    </row>
    <row r="2273" spans="1:31" x14ac:dyDescent="0.35">
      <c r="A2273" s="28" t="s">
        <v>6410</v>
      </c>
      <c r="B2273" s="48" t="s">
        <v>6411</v>
      </c>
      <c r="C2273" s="51">
        <v>32780</v>
      </c>
      <c r="D2273" s="30" t="s">
        <v>1183</v>
      </c>
      <c r="E2273" s="38" t="s">
        <v>202</v>
      </c>
      <c r="F2273" s="54" t="s">
        <v>6376</v>
      </c>
      <c r="G2273" s="33" t="s">
        <v>53</v>
      </c>
      <c r="H2273" s="52">
        <v>1.0764</v>
      </c>
      <c r="I2273" s="35">
        <f>ROUND((Reference!B$16*List!$H2273)+Reference!B$17,0)</f>
        <v>1192</v>
      </c>
      <c r="J2273" s="35">
        <f>ROUND((Reference!C$16*List!$H2273)+Reference!C$17,0)</f>
        <v>1778</v>
      </c>
      <c r="K2273" s="35">
        <f>ROUND((Reference!D$16*List!$H2273)+Reference!D$17,0)</f>
        <v>2130</v>
      </c>
      <c r="L2273" s="35">
        <f>ROUND((Reference!E$16*List!$H2273)+Reference!E$17,0)</f>
        <v>2633</v>
      </c>
      <c r="M2273" s="35">
        <f>ROUND((Reference!F$16*List!$H2273)+Reference!F$17,0)</f>
        <v>2743</v>
      </c>
      <c r="N2273" s="35">
        <f>ROUND((Reference!G$16*List!$H2273)+Reference!G$17,0)</f>
        <v>3105</v>
      </c>
      <c r="O2273" s="35">
        <f>ROUND((Reference!H$16*List!$H2273)+Reference!H$17,0)</f>
        <v>3224</v>
      </c>
      <c r="P2273" s="35">
        <f>ROUND((Reference!I$16*List!$H2273)+Reference!I$17,0)</f>
        <v>3351</v>
      </c>
      <c r="Q2273" s="35">
        <f>ROUND((Reference!J$16*List!$H2273)+Reference!J$17,0)</f>
        <v>3880</v>
      </c>
      <c r="R2273" s="35">
        <f>ROUND((Reference!K$16*List!$H2273)+Reference!K$17,0)</f>
        <v>4002</v>
      </c>
      <c r="S2273" s="35">
        <f>ROUND((Reference!L$16*List!$H2273)+Reference!L$17,0)</f>
        <v>4319</v>
      </c>
      <c r="T2273" s="35">
        <f>ROUND((Reference!M$16*List!$H2273)+Reference!M$17,0)</f>
        <v>5158</v>
      </c>
      <c r="U2273" s="35">
        <f>ROUND((Reference!N$16*List!$H2273)+Reference!N$17,0)</f>
        <v>20811</v>
      </c>
      <c r="V2273" s="36">
        <f>ROUND((Reference!O$16*List!$H2273)+Reference!O$17,0)</f>
        <v>774</v>
      </c>
      <c r="W2273" s="36">
        <f>ROUND((Reference!P$16*List!$H2273)+Reference!P$17,0)</f>
        <v>1090</v>
      </c>
      <c r="X2273" s="36">
        <f>ROUND((Reference!Q$16*List!$H2273)+Reference!Q$17,0)</f>
        <v>545</v>
      </c>
      <c r="Y2273" s="37"/>
      <c r="Z2273" s="4" t="str">
        <f t="shared" si="71"/>
        <v>JACKSON, Oregon</v>
      </c>
      <c r="AA2273" s="50" t="s">
        <v>202</v>
      </c>
      <c r="AB2273" s="38" t="s">
        <v>54</v>
      </c>
      <c r="AC2273" s="43" t="s">
        <v>6376</v>
      </c>
      <c r="AD2273" s="45"/>
      <c r="AE2273">
        <f t="shared" si="72"/>
        <v>1.0764</v>
      </c>
    </row>
    <row r="2274" spans="1:31" x14ac:dyDescent="0.35">
      <c r="A2274" s="28" t="s">
        <v>6412</v>
      </c>
      <c r="B2274" s="48" t="s">
        <v>6413</v>
      </c>
      <c r="C2274" s="49">
        <v>99938</v>
      </c>
      <c r="D2274" s="30" t="s">
        <v>207</v>
      </c>
      <c r="E2274" s="50" t="s">
        <v>206</v>
      </c>
      <c r="F2274" s="55" t="s">
        <v>6376</v>
      </c>
      <c r="G2274" s="33" t="s">
        <v>64</v>
      </c>
      <c r="H2274" s="52">
        <v>1.0167000000000002</v>
      </c>
      <c r="I2274" s="35">
        <f>ROUND((Reference!B$16*List!$H2274)+Reference!B$17,0)</f>
        <v>1141</v>
      </c>
      <c r="J2274" s="35">
        <f>ROUND((Reference!C$16*List!$H2274)+Reference!C$17,0)</f>
        <v>1701</v>
      </c>
      <c r="K2274" s="35">
        <f>ROUND((Reference!D$16*List!$H2274)+Reference!D$17,0)</f>
        <v>2038</v>
      </c>
      <c r="L2274" s="35">
        <f>ROUND((Reference!E$16*List!$H2274)+Reference!E$17,0)</f>
        <v>2520</v>
      </c>
      <c r="M2274" s="35">
        <f>ROUND((Reference!F$16*List!$H2274)+Reference!F$17,0)</f>
        <v>2625</v>
      </c>
      <c r="N2274" s="35">
        <f>ROUND((Reference!G$16*List!$H2274)+Reference!G$17,0)</f>
        <v>2972</v>
      </c>
      <c r="O2274" s="35">
        <f>ROUND((Reference!H$16*List!$H2274)+Reference!H$17,0)</f>
        <v>3085</v>
      </c>
      <c r="P2274" s="35">
        <f>ROUND((Reference!I$16*List!$H2274)+Reference!I$17,0)</f>
        <v>3207</v>
      </c>
      <c r="Q2274" s="35">
        <f>ROUND((Reference!J$16*List!$H2274)+Reference!J$17,0)</f>
        <v>3713</v>
      </c>
      <c r="R2274" s="35">
        <f>ROUND((Reference!K$16*List!$H2274)+Reference!K$17,0)</f>
        <v>3831</v>
      </c>
      <c r="S2274" s="35">
        <f>ROUND((Reference!L$16*List!$H2274)+Reference!L$17,0)</f>
        <v>4133</v>
      </c>
      <c r="T2274" s="35">
        <f>ROUND((Reference!M$16*List!$H2274)+Reference!M$17,0)</f>
        <v>4936</v>
      </c>
      <c r="U2274" s="35">
        <f>ROUND((Reference!N$16*List!$H2274)+Reference!N$17,0)</f>
        <v>19917</v>
      </c>
      <c r="V2274" s="36">
        <f>ROUND((Reference!O$16*List!$H2274)+Reference!O$17,0)</f>
        <v>740</v>
      </c>
      <c r="W2274" s="36">
        <f>ROUND((Reference!P$16*List!$H2274)+Reference!P$17,0)</f>
        <v>1043</v>
      </c>
      <c r="X2274" s="36">
        <f>ROUND((Reference!Q$16*List!$H2274)+Reference!Q$17,0)</f>
        <v>522</v>
      </c>
      <c r="Y2274" s="37"/>
      <c r="Z2274" s="4" t="str">
        <f t="shared" si="71"/>
        <v>JEFFERSON, Oregon</v>
      </c>
      <c r="AA2274" s="50" t="s">
        <v>206</v>
      </c>
      <c r="AB2274" s="38" t="s">
        <v>54</v>
      </c>
      <c r="AC2274" s="43" t="s">
        <v>6376</v>
      </c>
      <c r="AD2274" s="45"/>
      <c r="AE2274">
        <f t="shared" si="72"/>
        <v>1.0167000000000002</v>
      </c>
    </row>
    <row r="2275" spans="1:31" x14ac:dyDescent="0.35">
      <c r="A2275" s="28" t="s">
        <v>6414</v>
      </c>
      <c r="B2275" s="48" t="s">
        <v>6415</v>
      </c>
      <c r="C2275" s="49">
        <v>24420</v>
      </c>
      <c r="D2275" s="30" t="s">
        <v>829</v>
      </c>
      <c r="E2275" s="50" t="s">
        <v>6416</v>
      </c>
      <c r="F2275" s="54" t="s">
        <v>6376</v>
      </c>
      <c r="G2275" s="33" t="s">
        <v>53</v>
      </c>
      <c r="H2275" s="52">
        <v>1.0170000000000001</v>
      </c>
      <c r="I2275" s="35">
        <f>ROUND((Reference!B$16*List!$H2275)+Reference!B$17,0)</f>
        <v>1141</v>
      </c>
      <c r="J2275" s="35">
        <f>ROUND((Reference!C$16*List!$H2275)+Reference!C$17,0)</f>
        <v>1702</v>
      </c>
      <c r="K2275" s="35">
        <f>ROUND((Reference!D$16*List!$H2275)+Reference!D$17,0)</f>
        <v>2039</v>
      </c>
      <c r="L2275" s="35">
        <f>ROUND((Reference!E$16*List!$H2275)+Reference!E$17,0)</f>
        <v>2520</v>
      </c>
      <c r="M2275" s="35">
        <f>ROUND((Reference!F$16*List!$H2275)+Reference!F$17,0)</f>
        <v>2626</v>
      </c>
      <c r="N2275" s="35">
        <f>ROUND((Reference!G$16*List!$H2275)+Reference!G$17,0)</f>
        <v>2972</v>
      </c>
      <c r="O2275" s="35">
        <f>ROUND((Reference!H$16*List!$H2275)+Reference!H$17,0)</f>
        <v>3086</v>
      </c>
      <c r="P2275" s="35">
        <f>ROUND((Reference!I$16*List!$H2275)+Reference!I$17,0)</f>
        <v>3207</v>
      </c>
      <c r="Q2275" s="35">
        <f>ROUND((Reference!J$16*List!$H2275)+Reference!J$17,0)</f>
        <v>3714</v>
      </c>
      <c r="R2275" s="35">
        <f>ROUND((Reference!K$16*List!$H2275)+Reference!K$17,0)</f>
        <v>3831</v>
      </c>
      <c r="S2275" s="35">
        <f>ROUND((Reference!L$16*List!$H2275)+Reference!L$17,0)</f>
        <v>4134</v>
      </c>
      <c r="T2275" s="35">
        <f>ROUND((Reference!M$16*List!$H2275)+Reference!M$17,0)</f>
        <v>4938</v>
      </c>
      <c r="U2275" s="35">
        <f>ROUND((Reference!N$16*List!$H2275)+Reference!N$17,0)</f>
        <v>19922</v>
      </c>
      <c r="V2275" s="36">
        <f>ROUND((Reference!O$16*List!$H2275)+Reference!O$17,0)</f>
        <v>741</v>
      </c>
      <c r="W2275" s="36">
        <f>ROUND((Reference!P$16*List!$H2275)+Reference!P$17,0)</f>
        <v>1044</v>
      </c>
      <c r="X2275" s="36">
        <f>ROUND((Reference!Q$16*List!$H2275)+Reference!Q$17,0)</f>
        <v>522</v>
      </c>
      <c r="Y2275" s="37"/>
      <c r="Z2275" s="4" t="str">
        <f t="shared" si="71"/>
        <v>JOSEPHINE, Oregon</v>
      </c>
      <c r="AA2275" s="50" t="s">
        <v>6416</v>
      </c>
      <c r="AB2275" s="38" t="s">
        <v>54</v>
      </c>
      <c r="AC2275" s="43" t="s">
        <v>6376</v>
      </c>
      <c r="AD2275" s="45"/>
      <c r="AE2275">
        <f t="shared" si="72"/>
        <v>1.0170000000000001</v>
      </c>
    </row>
    <row r="2276" spans="1:31" x14ac:dyDescent="0.35">
      <c r="A2276" s="28" t="s">
        <v>6417</v>
      </c>
      <c r="B2276" s="48" t="s">
        <v>6418</v>
      </c>
      <c r="C2276" s="49">
        <v>99938</v>
      </c>
      <c r="D2276" s="30" t="s">
        <v>207</v>
      </c>
      <c r="E2276" s="50" t="s">
        <v>6419</v>
      </c>
      <c r="F2276" s="55" t="s">
        <v>6376</v>
      </c>
      <c r="G2276" s="33" t="s">
        <v>64</v>
      </c>
      <c r="H2276" s="52">
        <v>1.0167000000000002</v>
      </c>
      <c r="I2276" s="35">
        <f>ROUND((Reference!B$16*List!$H2276)+Reference!B$17,0)</f>
        <v>1141</v>
      </c>
      <c r="J2276" s="35">
        <f>ROUND((Reference!C$16*List!$H2276)+Reference!C$17,0)</f>
        <v>1701</v>
      </c>
      <c r="K2276" s="35">
        <f>ROUND((Reference!D$16*List!$H2276)+Reference!D$17,0)</f>
        <v>2038</v>
      </c>
      <c r="L2276" s="35">
        <f>ROUND((Reference!E$16*List!$H2276)+Reference!E$17,0)</f>
        <v>2520</v>
      </c>
      <c r="M2276" s="35">
        <f>ROUND((Reference!F$16*List!$H2276)+Reference!F$17,0)</f>
        <v>2625</v>
      </c>
      <c r="N2276" s="35">
        <f>ROUND((Reference!G$16*List!$H2276)+Reference!G$17,0)</f>
        <v>2972</v>
      </c>
      <c r="O2276" s="35">
        <f>ROUND((Reference!H$16*List!$H2276)+Reference!H$17,0)</f>
        <v>3085</v>
      </c>
      <c r="P2276" s="35">
        <f>ROUND((Reference!I$16*List!$H2276)+Reference!I$17,0)</f>
        <v>3207</v>
      </c>
      <c r="Q2276" s="35">
        <f>ROUND((Reference!J$16*List!$H2276)+Reference!J$17,0)</f>
        <v>3713</v>
      </c>
      <c r="R2276" s="35">
        <f>ROUND((Reference!K$16*List!$H2276)+Reference!K$17,0)</f>
        <v>3831</v>
      </c>
      <c r="S2276" s="35">
        <f>ROUND((Reference!L$16*List!$H2276)+Reference!L$17,0)</f>
        <v>4133</v>
      </c>
      <c r="T2276" s="35">
        <f>ROUND((Reference!M$16*List!$H2276)+Reference!M$17,0)</f>
        <v>4936</v>
      </c>
      <c r="U2276" s="35">
        <f>ROUND((Reference!N$16*List!$H2276)+Reference!N$17,0)</f>
        <v>19917</v>
      </c>
      <c r="V2276" s="36">
        <f>ROUND((Reference!O$16*List!$H2276)+Reference!O$17,0)</f>
        <v>740</v>
      </c>
      <c r="W2276" s="36">
        <f>ROUND((Reference!P$16*List!$H2276)+Reference!P$17,0)</f>
        <v>1043</v>
      </c>
      <c r="X2276" s="36">
        <f>ROUND((Reference!Q$16*List!$H2276)+Reference!Q$17,0)</f>
        <v>522</v>
      </c>
      <c r="Y2276" s="37"/>
      <c r="Z2276" s="4" t="str">
        <f t="shared" si="71"/>
        <v>KLAMATH, Oregon</v>
      </c>
      <c r="AA2276" s="50" t="s">
        <v>6419</v>
      </c>
      <c r="AB2276" s="38" t="s">
        <v>54</v>
      </c>
      <c r="AC2276" s="43" t="s">
        <v>6376</v>
      </c>
      <c r="AD2276" s="45"/>
      <c r="AE2276">
        <f t="shared" si="72"/>
        <v>1.0167000000000002</v>
      </c>
    </row>
    <row r="2277" spans="1:31" x14ac:dyDescent="0.35">
      <c r="A2277" s="28" t="s">
        <v>6420</v>
      </c>
      <c r="B2277" s="48" t="s">
        <v>6421</v>
      </c>
      <c r="C2277" s="51">
        <v>99938</v>
      </c>
      <c r="D2277" s="30" t="s">
        <v>207</v>
      </c>
      <c r="E2277" s="38" t="s">
        <v>849</v>
      </c>
      <c r="F2277" s="55" t="s">
        <v>6376</v>
      </c>
      <c r="G2277" s="33" t="s">
        <v>64</v>
      </c>
      <c r="H2277" s="52">
        <v>1.0167000000000002</v>
      </c>
      <c r="I2277" s="35">
        <f>ROUND((Reference!B$16*List!$H2277)+Reference!B$17,0)</f>
        <v>1141</v>
      </c>
      <c r="J2277" s="35">
        <f>ROUND((Reference!C$16*List!$H2277)+Reference!C$17,0)</f>
        <v>1701</v>
      </c>
      <c r="K2277" s="35">
        <f>ROUND((Reference!D$16*List!$H2277)+Reference!D$17,0)</f>
        <v>2038</v>
      </c>
      <c r="L2277" s="35">
        <f>ROUND((Reference!E$16*List!$H2277)+Reference!E$17,0)</f>
        <v>2520</v>
      </c>
      <c r="M2277" s="35">
        <f>ROUND((Reference!F$16*List!$H2277)+Reference!F$17,0)</f>
        <v>2625</v>
      </c>
      <c r="N2277" s="35">
        <f>ROUND((Reference!G$16*List!$H2277)+Reference!G$17,0)</f>
        <v>2972</v>
      </c>
      <c r="O2277" s="35">
        <f>ROUND((Reference!H$16*List!$H2277)+Reference!H$17,0)</f>
        <v>3085</v>
      </c>
      <c r="P2277" s="35">
        <f>ROUND((Reference!I$16*List!$H2277)+Reference!I$17,0)</f>
        <v>3207</v>
      </c>
      <c r="Q2277" s="35">
        <f>ROUND((Reference!J$16*List!$H2277)+Reference!J$17,0)</f>
        <v>3713</v>
      </c>
      <c r="R2277" s="35">
        <f>ROUND((Reference!K$16*List!$H2277)+Reference!K$17,0)</f>
        <v>3831</v>
      </c>
      <c r="S2277" s="35">
        <f>ROUND((Reference!L$16*List!$H2277)+Reference!L$17,0)</f>
        <v>4133</v>
      </c>
      <c r="T2277" s="35">
        <f>ROUND((Reference!M$16*List!$H2277)+Reference!M$17,0)</f>
        <v>4936</v>
      </c>
      <c r="U2277" s="35">
        <f>ROUND((Reference!N$16*List!$H2277)+Reference!N$17,0)</f>
        <v>19917</v>
      </c>
      <c r="V2277" s="36">
        <f>ROUND((Reference!O$16*List!$H2277)+Reference!O$17,0)</f>
        <v>740</v>
      </c>
      <c r="W2277" s="36">
        <f>ROUND((Reference!P$16*List!$H2277)+Reference!P$17,0)</f>
        <v>1043</v>
      </c>
      <c r="X2277" s="36">
        <f>ROUND((Reference!Q$16*List!$H2277)+Reference!Q$17,0)</f>
        <v>522</v>
      </c>
      <c r="Y2277" s="37"/>
      <c r="Z2277" s="4" t="str">
        <f t="shared" si="71"/>
        <v>LAKE, Oregon</v>
      </c>
      <c r="AA2277" s="50" t="s">
        <v>849</v>
      </c>
      <c r="AB2277" s="38" t="s">
        <v>54</v>
      </c>
      <c r="AC2277" s="43" t="s">
        <v>6376</v>
      </c>
      <c r="AD2277" s="45"/>
      <c r="AE2277">
        <f t="shared" si="72"/>
        <v>1.0167000000000002</v>
      </c>
    </row>
    <row r="2278" spans="1:31" x14ac:dyDescent="0.35">
      <c r="A2278" s="28" t="s">
        <v>6422</v>
      </c>
      <c r="B2278" s="48" t="s">
        <v>6423</v>
      </c>
      <c r="C2278" s="49">
        <v>21660</v>
      </c>
      <c r="D2278" s="30" t="s">
        <v>715</v>
      </c>
      <c r="E2278" s="50" t="s">
        <v>3072</v>
      </c>
      <c r="F2278" s="54" t="s">
        <v>6376</v>
      </c>
      <c r="G2278" s="33" t="s">
        <v>53</v>
      </c>
      <c r="H2278" s="34">
        <v>1.1459000000000001</v>
      </c>
      <c r="I2278" s="35">
        <f>ROUND((Reference!B$16*List!$H2278)+Reference!B$17,0)</f>
        <v>1251</v>
      </c>
      <c r="J2278" s="35">
        <f>ROUND((Reference!C$16*List!$H2278)+Reference!C$17,0)</f>
        <v>1866</v>
      </c>
      <c r="K2278" s="35">
        <f>ROUND((Reference!D$16*List!$H2278)+Reference!D$17,0)</f>
        <v>2236</v>
      </c>
      <c r="L2278" s="35">
        <f>ROUND((Reference!E$16*List!$H2278)+Reference!E$17,0)</f>
        <v>2764</v>
      </c>
      <c r="M2278" s="35">
        <f>ROUND((Reference!F$16*List!$H2278)+Reference!F$17,0)</f>
        <v>2880</v>
      </c>
      <c r="N2278" s="35">
        <f>ROUND((Reference!G$16*List!$H2278)+Reference!G$17,0)</f>
        <v>3260</v>
      </c>
      <c r="O2278" s="35">
        <f>ROUND((Reference!H$16*List!$H2278)+Reference!H$17,0)</f>
        <v>3385</v>
      </c>
      <c r="P2278" s="35">
        <f>ROUND((Reference!I$16*List!$H2278)+Reference!I$17,0)</f>
        <v>3518</v>
      </c>
      <c r="Q2278" s="35">
        <f>ROUND((Reference!J$16*List!$H2278)+Reference!J$17,0)</f>
        <v>4074</v>
      </c>
      <c r="R2278" s="35">
        <f>ROUND((Reference!K$16*List!$H2278)+Reference!K$17,0)</f>
        <v>4202</v>
      </c>
      <c r="S2278" s="35">
        <f>ROUND((Reference!L$16*List!$H2278)+Reference!L$17,0)</f>
        <v>4534</v>
      </c>
      <c r="T2278" s="35">
        <f>ROUND((Reference!M$16*List!$H2278)+Reference!M$17,0)</f>
        <v>5416</v>
      </c>
      <c r="U2278" s="35">
        <f>ROUND((Reference!N$16*List!$H2278)+Reference!N$17,0)</f>
        <v>21851</v>
      </c>
      <c r="V2278" s="36">
        <f>ROUND((Reference!O$16*List!$H2278)+Reference!O$17,0)</f>
        <v>812</v>
      </c>
      <c r="W2278" s="36">
        <f>ROUND((Reference!P$16*List!$H2278)+Reference!P$17,0)</f>
        <v>1145</v>
      </c>
      <c r="X2278" s="36">
        <f>ROUND((Reference!Q$16*List!$H2278)+Reference!Q$17,0)</f>
        <v>572</v>
      </c>
      <c r="Y2278" s="37"/>
      <c r="Z2278" s="4" t="str">
        <f t="shared" si="71"/>
        <v>LANE, Oregon</v>
      </c>
      <c r="AA2278" s="38" t="s">
        <v>3072</v>
      </c>
      <c r="AB2278" s="38" t="s">
        <v>54</v>
      </c>
      <c r="AC2278" s="32" t="s">
        <v>6376</v>
      </c>
      <c r="AD2278" s="39"/>
      <c r="AE2278">
        <f t="shared" si="72"/>
        <v>1.1459000000000001</v>
      </c>
    </row>
    <row r="2279" spans="1:31" x14ac:dyDescent="0.35">
      <c r="A2279" s="28" t="s">
        <v>6424</v>
      </c>
      <c r="B2279" s="48" t="s">
        <v>6425</v>
      </c>
      <c r="C2279" s="51">
        <v>99938</v>
      </c>
      <c r="D2279" s="30" t="s">
        <v>207</v>
      </c>
      <c r="E2279" s="38" t="s">
        <v>650</v>
      </c>
      <c r="F2279" s="55" t="s">
        <v>6376</v>
      </c>
      <c r="G2279" s="33" t="s">
        <v>64</v>
      </c>
      <c r="H2279" s="52">
        <v>1.0167000000000002</v>
      </c>
      <c r="I2279" s="35">
        <f>ROUND((Reference!B$16*List!$H2279)+Reference!B$17,0)</f>
        <v>1141</v>
      </c>
      <c r="J2279" s="35">
        <f>ROUND((Reference!C$16*List!$H2279)+Reference!C$17,0)</f>
        <v>1701</v>
      </c>
      <c r="K2279" s="35">
        <f>ROUND((Reference!D$16*List!$H2279)+Reference!D$17,0)</f>
        <v>2038</v>
      </c>
      <c r="L2279" s="35">
        <f>ROUND((Reference!E$16*List!$H2279)+Reference!E$17,0)</f>
        <v>2520</v>
      </c>
      <c r="M2279" s="35">
        <f>ROUND((Reference!F$16*List!$H2279)+Reference!F$17,0)</f>
        <v>2625</v>
      </c>
      <c r="N2279" s="35">
        <f>ROUND((Reference!G$16*List!$H2279)+Reference!G$17,0)</f>
        <v>2972</v>
      </c>
      <c r="O2279" s="35">
        <f>ROUND((Reference!H$16*List!$H2279)+Reference!H$17,0)</f>
        <v>3085</v>
      </c>
      <c r="P2279" s="35">
        <f>ROUND((Reference!I$16*List!$H2279)+Reference!I$17,0)</f>
        <v>3207</v>
      </c>
      <c r="Q2279" s="35">
        <f>ROUND((Reference!J$16*List!$H2279)+Reference!J$17,0)</f>
        <v>3713</v>
      </c>
      <c r="R2279" s="35">
        <f>ROUND((Reference!K$16*List!$H2279)+Reference!K$17,0)</f>
        <v>3831</v>
      </c>
      <c r="S2279" s="35">
        <f>ROUND((Reference!L$16*List!$H2279)+Reference!L$17,0)</f>
        <v>4133</v>
      </c>
      <c r="T2279" s="35">
        <f>ROUND((Reference!M$16*List!$H2279)+Reference!M$17,0)</f>
        <v>4936</v>
      </c>
      <c r="U2279" s="35">
        <f>ROUND((Reference!N$16*List!$H2279)+Reference!N$17,0)</f>
        <v>19917</v>
      </c>
      <c r="V2279" s="36">
        <f>ROUND((Reference!O$16*List!$H2279)+Reference!O$17,0)</f>
        <v>740</v>
      </c>
      <c r="W2279" s="36">
        <f>ROUND((Reference!P$16*List!$H2279)+Reference!P$17,0)</f>
        <v>1043</v>
      </c>
      <c r="X2279" s="36">
        <f>ROUND((Reference!Q$16*List!$H2279)+Reference!Q$17,0)</f>
        <v>522</v>
      </c>
      <c r="Y2279" s="37"/>
      <c r="Z2279" s="4" t="str">
        <f t="shared" si="71"/>
        <v>LINCOLN, Oregon</v>
      </c>
      <c r="AA2279" s="50" t="s">
        <v>650</v>
      </c>
      <c r="AB2279" s="38" t="s">
        <v>54</v>
      </c>
      <c r="AC2279" s="43" t="s">
        <v>6376</v>
      </c>
      <c r="AD2279" s="45"/>
      <c r="AE2279">
        <f t="shared" si="72"/>
        <v>1.0167000000000002</v>
      </c>
    </row>
    <row r="2280" spans="1:31" x14ac:dyDescent="0.35">
      <c r="A2280" s="28" t="s">
        <v>6426</v>
      </c>
      <c r="B2280" s="48" t="s">
        <v>6427</v>
      </c>
      <c r="C2280" s="51">
        <v>10540</v>
      </c>
      <c r="D2280" s="30" t="s">
        <v>296</v>
      </c>
      <c r="E2280" s="38" t="s">
        <v>2830</v>
      </c>
      <c r="F2280" s="54" t="s">
        <v>6376</v>
      </c>
      <c r="G2280" s="33" t="s">
        <v>53</v>
      </c>
      <c r="H2280" s="34">
        <v>1.0724</v>
      </c>
      <c r="I2280" s="35">
        <f>ROUND((Reference!B$16*List!$H2280)+Reference!B$17,0)</f>
        <v>1188</v>
      </c>
      <c r="J2280" s="35">
        <f>ROUND((Reference!C$16*List!$H2280)+Reference!C$17,0)</f>
        <v>1772</v>
      </c>
      <c r="K2280" s="35">
        <f>ROUND((Reference!D$16*List!$H2280)+Reference!D$17,0)</f>
        <v>2124</v>
      </c>
      <c r="L2280" s="35">
        <f>ROUND((Reference!E$16*List!$H2280)+Reference!E$17,0)</f>
        <v>2625</v>
      </c>
      <c r="M2280" s="35">
        <f>ROUND((Reference!F$16*List!$H2280)+Reference!F$17,0)</f>
        <v>2735</v>
      </c>
      <c r="N2280" s="35">
        <f>ROUND((Reference!G$16*List!$H2280)+Reference!G$17,0)</f>
        <v>3096</v>
      </c>
      <c r="O2280" s="35">
        <f>ROUND((Reference!H$16*List!$H2280)+Reference!H$17,0)</f>
        <v>3215</v>
      </c>
      <c r="P2280" s="35">
        <f>ROUND((Reference!I$16*List!$H2280)+Reference!I$17,0)</f>
        <v>3341</v>
      </c>
      <c r="Q2280" s="35">
        <f>ROUND((Reference!J$16*List!$H2280)+Reference!J$17,0)</f>
        <v>3868</v>
      </c>
      <c r="R2280" s="35">
        <f>ROUND((Reference!K$16*List!$H2280)+Reference!K$17,0)</f>
        <v>3991</v>
      </c>
      <c r="S2280" s="35">
        <f>ROUND((Reference!L$16*List!$H2280)+Reference!L$17,0)</f>
        <v>4306</v>
      </c>
      <c r="T2280" s="35">
        <f>ROUND((Reference!M$16*List!$H2280)+Reference!M$17,0)</f>
        <v>5143</v>
      </c>
      <c r="U2280" s="35">
        <f>ROUND((Reference!N$16*List!$H2280)+Reference!N$17,0)</f>
        <v>20751</v>
      </c>
      <c r="V2280" s="36">
        <f>ROUND((Reference!O$16*List!$H2280)+Reference!O$17,0)</f>
        <v>771</v>
      </c>
      <c r="W2280" s="36">
        <f>ROUND((Reference!P$16*List!$H2280)+Reference!P$17,0)</f>
        <v>1087</v>
      </c>
      <c r="X2280" s="36">
        <f>ROUND((Reference!Q$16*List!$H2280)+Reference!Q$17,0)</f>
        <v>543</v>
      </c>
      <c r="Y2280" s="37"/>
      <c r="Z2280" s="4" t="str">
        <f t="shared" si="71"/>
        <v>LINN, Oregon</v>
      </c>
      <c r="AA2280" s="38" t="s">
        <v>2830</v>
      </c>
      <c r="AB2280" s="38" t="s">
        <v>54</v>
      </c>
      <c r="AC2280" s="32" t="s">
        <v>6376</v>
      </c>
      <c r="AD2280" s="39"/>
      <c r="AE2280">
        <f t="shared" si="72"/>
        <v>1.0724</v>
      </c>
    </row>
    <row r="2281" spans="1:31" x14ac:dyDescent="0.35">
      <c r="A2281" s="28" t="s">
        <v>6428</v>
      </c>
      <c r="B2281" s="48" t="s">
        <v>6429</v>
      </c>
      <c r="C2281" s="51">
        <v>99938</v>
      </c>
      <c r="D2281" s="30" t="s">
        <v>207</v>
      </c>
      <c r="E2281" s="38" t="s">
        <v>6430</v>
      </c>
      <c r="F2281" s="55" t="s">
        <v>6376</v>
      </c>
      <c r="G2281" s="33" t="s">
        <v>64</v>
      </c>
      <c r="H2281" s="34">
        <v>1.0167000000000002</v>
      </c>
      <c r="I2281" s="35">
        <f>ROUND((Reference!B$16*List!$H2281)+Reference!B$17,0)</f>
        <v>1141</v>
      </c>
      <c r="J2281" s="35">
        <f>ROUND((Reference!C$16*List!$H2281)+Reference!C$17,0)</f>
        <v>1701</v>
      </c>
      <c r="K2281" s="35">
        <f>ROUND((Reference!D$16*List!$H2281)+Reference!D$17,0)</f>
        <v>2038</v>
      </c>
      <c r="L2281" s="35">
        <f>ROUND((Reference!E$16*List!$H2281)+Reference!E$17,0)</f>
        <v>2520</v>
      </c>
      <c r="M2281" s="35">
        <f>ROUND((Reference!F$16*List!$H2281)+Reference!F$17,0)</f>
        <v>2625</v>
      </c>
      <c r="N2281" s="35">
        <f>ROUND((Reference!G$16*List!$H2281)+Reference!G$17,0)</f>
        <v>2972</v>
      </c>
      <c r="O2281" s="35">
        <f>ROUND((Reference!H$16*List!$H2281)+Reference!H$17,0)</f>
        <v>3085</v>
      </c>
      <c r="P2281" s="35">
        <f>ROUND((Reference!I$16*List!$H2281)+Reference!I$17,0)</f>
        <v>3207</v>
      </c>
      <c r="Q2281" s="35">
        <f>ROUND((Reference!J$16*List!$H2281)+Reference!J$17,0)</f>
        <v>3713</v>
      </c>
      <c r="R2281" s="35">
        <f>ROUND((Reference!K$16*List!$H2281)+Reference!K$17,0)</f>
        <v>3831</v>
      </c>
      <c r="S2281" s="35">
        <f>ROUND((Reference!L$16*List!$H2281)+Reference!L$17,0)</f>
        <v>4133</v>
      </c>
      <c r="T2281" s="35">
        <f>ROUND((Reference!M$16*List!$H2281)+Reference!M$17,0)</f>
        <v>4936</v>
      </c>
      <c r="U2281" s="35">
        <f>ROUND((Reference!N$16*List!$H2281)+Reference!N$17,0)</f>
        <v>19917</v>
      </c>
      <c r="V2281" s="36">
        <f>ROUND((Reference!O$16*List!$H2281)+Reference!O$17,0)</f>
        <v>740</v>
      </c>
      <c r="W2281" s="36">
        <f>ROUND((Reference!P$16*List!$H2281)+Reference!P$17,0)</f>
        <v>1043</v>
      </c>
      <c r="X2281" s="36">
        <f>ROUND((Reference!Q$16*List!$H2281)+Reference!Q$17,0)</f>
        <v>522</v>
      </c>
      <c r="Y2281" s="37"/>
      <c r="Z2281" s="4" t="str">
        <f t="shared" si="71"/>
        <v>MALHEUR, Oregon</v>
      </c>
      <c r="AA2281" s="38" t="s">
        <v>6430</v>
      </c>
      <c r="AB2281" s="38" t="s">
        <v>54</v>
      </c>
      <c r="AC2281" s="32" t="s">
        <v>6376</v>
      </c>
      <c r="AD2281" s="39"/>
      <c r="AE2281">
        <f t="shared" si="72"/>
        <v>1.0167000000000002</v>
      </c>
    </row>
    <row r="2282" spans="1:31" x14ac:dyDescent="0.35">
      <c r="A2282" s="28" t="s">
        <v>6431</v>
      </c>
      <c r="B2282" s="48" t="s">
        <v>6432</v>
      </c>
      <c r="C2282" s="49">
        <v>41420</v>
      </c>
      <c r="D2282" s="30" t="s">
        <v>1520</v>
      </c>
      <c r="E2282" s="50" t="s">
        <v>249</v>
      </c>
      <c r="F2282" s="54" t="s">
        <v>6376</v>
      </c>
      <c r="G2282" s="33" t="s">
        <v>53</v>
      </c>
      <c r="H2282" s="34">
        <v>1.1457000000000002</v>
      </c>
      <c r="I2282" s="35">
        <f>ROUND((Reference!B$16*List!$H2282)+Reference!B$17,0)</f>
        <v>1251</v>
      </c>
      <c r="J2282" s="35">
        <f>ROUND((Reference!C$16*List!$H2282)+Reference!C$17,0)</f>
        <v>1866</v>
      </c>
      <c r="K2282" s="35">
        <f>ROUND((Reference!D$16*List!$H2282)+Reference!D$17,0)</f>
        <v>2236</v>
      </c>
      <c r="L2282" s="35">
        <f>ROUND((Reference!E$16*List!$H2282)+Reference!E$17,0)</f>
        <v>2764</v>
      </c>
      <c r="M2282" s="35">
        <f>ROUND((Reference!F$16*List!$H2282)+Reference!F$17,0)</f>
        <v>2880</v>
      </c>
      <c r="N2282" s="35">
        <f>ROUND((Reference!G$16*List!$H2282)+Reference!G$17,0)</f>
        <v>3260</v>
      </c>
      <c r="O2282" s="35">
        <f>ROUND((Reference!H$16*List!$H2282)+Reference!H$17,0)</f>
        <v>3385</v>
      </c>
      <c r="P2282" s="35">
        <f>ROUND((Reference!I$16*List!$H2282)+Reference!I$17,0)</f>
        <v>3518</v>
      </c>
      <c r="Q2282" s="35">
        <f>ROUND((Reference!J$16*List!$H2282)+Reference!J$17,0)</f>
        <v>4073</v>
      </c>
      <c r="R2282" s="35">
        <f>ROUND((Reference!K$16*List!$H2282)+Reference!K$17,0)</f>
        <v>4202</v>
      </c>
      <c r="S2282" s="35">
        <f>ROUND((Reference!L$16*List!$H2282)+Reference!L$17,0)</f>
        <v>4534</v>
      </c>
      <c r="T2282" s="35">
        <f>ROUND((Reference!M$16*List!$H2282)+Reference!M$17,0)</f>
        <v>5415</v>
      </c>
      <c r="U2282" s="35">
        <f>ROUND((Reference!N$16*List!$H2282)+Reference!N$17,0)</f>
        <v>21848</v>
      </c>
      <c r="V2282" s="36">
        <f>ROUND((Reference!O$16*List!$H2282)+Reference!O$17,0)</f>
        <v>812</v>
      </c>
      <c r="W2282" s="36">
        <f>ROUND((Reference!P$16*List!$H2282)+Reference!P$17,0)</f>
        <v>1144</v>
      </c>
      <c r="X2282" s="36">
        <f>ROUND((Reference!Q$16*List!$H2282)+Reference!Q$17,0)</f>
        <v>572</v>
      </c>
      <c r="Y2282" s="37"/>
      <c r="Z2282" s="4" t="str">
        <f t="shared" si="71"/>
        <v>MARION, Oregon</v>
      </c>
      <c r="AA2282" s="38" t="s">
        <v>249</v>
      </c>
      <c r="AB2282" s="38" t="s">
        <v>54</v>
      </c>
      <c r="AC2282" s="32" t="s">
        <v>6376</v>
      </c>
      <c r="AD2282" s="39"/>
      <c r="AE2282">
        <f t="shared" si="72"/>
        <v>1.1457000000000002</v>
      </c>
    </row>
    <row r="2283" spans="1:31" x14ac:dyDescent="0.35">
      <c r="A2283" s="28" t="s">
        <v>6433</v>
      </c>
      <c r="B2283" s="48" t="s">
        <v>6434</v>
      </c>
      <c r="C2283" s="51">
        <v>99938</v>
      </c>
      <c r="D2283" s="30" t="s">
        <v>207</v>
      </c>
      <c r="E2283" s="38" t="s">
        <v>6103</v>
      </c>
      <c r="F2283" s="55" t="s">
        <v>6376</v>
      </c>
      <c r="G2283" s="33" t="s">
        <v>64</v>
      </c>
      <c r="H2283" s="34">
        <v>1.0167000000000002</v>
      </c>
      <c r="I2283" s="35">
        <f>ROUND((Reference!B$16*List!$H2283)+Reference!B$17,0)</f>
        <v>1141</v>
      </c>
      <c r="J2283" s="35">
        <f>ROUND((Reference!C$16*List!$H2283)+Reference!C$17,0)</f>
        <v>1701</v>
      </c>
      <c r="K2283" s="35">
        <f>ROUND((Reference!D$16*List!$H2283)+Reference!D$17,0)</f>
        <v>2038</v>
      </c>
      <c r="L2283" s="35">
        <f>ROUND((Reference!E$16*List!$H2283)+Reference!E$17,0)</f>
        <v>2520</v>
      </c>
      <c r="M2283" s="35">
        <f>ROUND((Reference!F$16*List!$H2283)+Reference!F$17,0)</f>
        <v>2625</v>
      </c>
      <c r="N2283" s="35">
        <f>ROUND((Reference!G$16*List!$H2283)+Reference!G$17,0)</f>
        <v>2972</v>
      </c>
      <c r="O2283" s="35">
        <f>ROUND((Reference!H$16*List!$H2283)+Reference!H$17,0)</f>
        <v>3085</v>
      </c>
      <c r="P2283" s="35">
        <f>ROUND((Reference!I$16*List!$H2283)+Reference!I$17,0)</f>
        <v>3207</v>
      </c>
      <c r="Q2283" s="35">
        <f>ROUND((Reference!J$16*List!$H2283)+Reference!J$17,0)</f>
        <v>3713</v>
      </c>
      <c r="R2283" s="35">
        <f>ROUND((Reference!K$16*List!$H2283)+Reference!K$17,0)</f>
        <v>3831</v>
      </c>
      <c r="S2283" s="35">
        <f>ROUND((Reference!L$16*List!$H2283)+Reference!L$17,0)</f>
        <v>4133</v>
      </c>
      <c r="T2283" s="35">
        <f>ROUND((Reference!M$16*List!$H2283)+Reference!M$17,0)</f>
        <v>4936</v>
      </c>
      <c r="U2283" s="35">
        <f>ROUND((Reference!N$16*List!$H2283)+Reference!N$17,0)</f>
        <v>19917</v>
      </c>
      <c r="V2283" s="36">
        <f>ROUND((Reference!O$16*List!$H2283)+Reference!O$17,0)</f>
        <v>740</v>
      </c>
      <c r="W2283" s="36">
        <f>ROUND((Reference!P$16*List!$H2283)+Reference!P$17,0)</f>
        <v>1043</v>
      </c>
      <c r="X2283" s="36">
        <f>ROUND((Reference!Q$16*List!$H2283)+Reference!Q$17,0)</f>
        <v>522</v>
      </c>
      <c r="Y2283" s="37"/>
      <c r="Z2283" s="4" t="str">
        <f t="shared" si="71"/>
        <v>MORROW, Oregon</v>
      </c>
      <c r="AA2283" s="38" t="s">
        <v>6103</v>
      </c>
      <c r="AB2283" s="38" t="s">
        <v>54</v>
      </c>
      <c r="AC2283" s="32" t="s">
        <v>6376</v>
      </c>
      <c r="AD2283" s="39"/>
      <c r="AE2283">
        <f t="shared" si="72"/>
        <v>1.0167000000000002</v>
      </c>
    </row>
    <row r="2284" spans="1:31" x14ac:dyDescent="0.35">
      <c r="A2284" s="28" t="s">
        <v>6435</v>
      </c>
      <c r="B2284" s="48" t="s">
        <v>6436</v>
      </c>
      <c r="C2284" s="51">
        <v>38900</v>
      </c>
      <c r="D2284" s="30" t="s">
        <v>1415</v>
      </c>
      <c r="E2284" s="38" t="s">
        <v>6437</v>
      </c>
      <c r="F2284" s="54" t="s">
        <v>6376</v>
      </c>
      <c r="G2284" s="33" t="s">
        <v>53</v>
      </c>
      <c r="H2284" s="34">
        <v>1.2357</v>
      </c>
      <c r="I2284" s="35">
        <f>ROUND((Reference!B$16*List!$H2284)+Reference!B$17,0)</f>
        <v>1328</v>
      </c>
      <c r="J2284" s="35">
        <f>ROUND((Reference!C$16*List!$H2284)+Reference!C$17,0)</f>
        <v>1981</v>
      </c>
      <c r="K2284" s="35">
        <f>ROUND((Reference!D$16*List!$H2284)+Reference!D$17,0)</f>
        <v>2374</v>
      </c>
      <c r="L2284" s="35">
        <f>ROUND((Reference!E$16*List!$H2284)+Reference!E$17,0)</f>
        <v>2934</v>
      </c>
      <c r="M2284" s="35">
        <f>ROUND((Reference!F$16*List!$H2284)+Reference!F$17,0)</f>
        <v>3057</v>
      </c>
      <c r="N2284" s="35">
        <f>ROUND((Reference!G$16*List!$H2284)+Reference!G$17,0)</f>
        <v>3461</v>
      </c>
      <c r="O2284" s="35">
        <f>ROUND((Reference!H$16*List!$H2284)+Reference!H$17,0)</f>
        <v>3593</v>
      </c>
      <c r="P2284" s="35">
        <f>ROUND((Reference!I$16*List!$H2284)+Reference!I$17,0)</f>
        <v>3734</v>
      </c>
      <c r="Q2284" s="35">
        <f>ROUND((Reference!J$16*List!$H2284)+Reference!J$17,0)</f>
        <v>4324</v>
      </c>
      <c r="R2284" s="35">
        <f>ROUND((Reference!K$16*List!$H2284)+Reference!K$17,0)</f>
        <v>4461</v>
      </c>
      <c r="S2284" s="35">
        <f>ROUND((Reference!L$16*List!$H2284)+Reference!L$17,0)</f>
        <v>4813</v>
      </c>
      <c r="T2284" s="35">
        <f>ROUND((Reference!M$16*List!$H2284)+Reference!M$17,0)</f>
        <v>5749</v>
      </c>
      <c r="U2284" s="35">
        <f>ROUND((Reference!N$16*List!$H2284)+Reference!N$17,0)</f>
        <v>23195</v>
      </c>
      <c r="V2284" s="36">
        <f>ROUND((Reference!O$16*List!$H2284)+Reference!O$17,0)</f>
        <v>862</v>
      </c>
      <c r="W2284" s="36">
        <f>ROUND((Reference!P$16*List!$H2284)+Reference!P$17,0)</f>
        <v>1215</v>
      </c>
      <c r="X2284" s="36">
        <f>ROUND((Reference!Q$16*List!$H2284)+Reference!Q$17,0)</f>
        <v>607</v>
      </c>
      <c r="Y2284" s="37"/>
      <c r="Z2284" s="4" t="str">
        <f t="shared" si="71"/>
        <v>MULTNOMAH, Oregon</v>
      </c>
      <c r="AA2284" s="38" t="s">
        <v>6437</v>
      </c>
      <c r="AB2284" s="38" t="s">
        <v>54</v>
      </c>
      <c r="AC2284" s="32" t="s">
        <v>6376</v>
      </c>
      <c r="AD2284" s="39"/>
      <c r="AE2284">
        <f t="shared" si="72"/>
        <v>1.2357</v>
      </c>
    </row>
    <row r="2285" spans="1:31" x14ac:dyDescent="0.35">
      <c r="A2285" s="28" t="s">
        <v>6438</v>
      </c>
      <c r="B2285" s="48" t="s">
        <v>6439</v>
      </c>
      <c r="C2285" s="49">
        <v>41420</v>
      </c>
      <c r="D2285" s="30" t="s">
        <v>1520</v>
      </c>
      <c r="E2285" s="50" t="s">
        <v>710</v>
      </c>
      <c r="F2285" s="54" t="s">
        <v>6376</v>
      </c>
      <c r="G2285" s="33" t="s">
        <v>53</v>
      </c>
      <c r="H2285" s="52">
        <v>1.1457000000000002</v>
      </c>
      <c r="I2285" s="35">
        <f>ROUND((Reference!B$16*List!$H2285)+Reference!B$17,0)</f>
        <v>1251</v>
      </c>
      <c r="J2285" s="35">
        <f>ROUND((Reference!C$16*List!$H2285)+Reference!C$17,0)</f>
        <v>1866</v>
      </c>
      <c r="K2285" s="35">
        <f>ROUND((Reference!D$16*List!$H2285)+Reference!D$17,0)</f>
        <v>2236</v>
      </c>
      <c r="L2285" s="35">
        <f>ROUND((Reference!E$16*List!$H2285)+Reference!E$17,0)</f>
        <v>2764</v>
      </c>
      <c r="M2285" s="35">
        <f>ROUND((Reference!F$16*List!$H2285)+Reference!F$17,0)</f>
        <v>2880</v>
      </c>
      <c r="N2285" s="35">
        <f>ROUND((Reference!G$16*List!$H2285)+Reference!G$17,0)</f>
        <v>3260</v>
      </c>
      <c r="O2285" s="35">
        <f>ROUND((Reference!H$16*List!$H2285)+Reference!H$17,0)</f>
        <v>3385</v>
      </c>
      <c r="P2285" s="35">
        <f>ROUND((Reference!I$16*List!$H2285)+Reference!I$17,0)</f>
        <v>3518</v>
      </c>
      <c r="Q2285" s="35">
        <f>ROUND((Reference!J$16*List!$H2285)+Reference!J$17,0)</f>
        <v>4073</v>
      </c>
      <c r="R2285" s="35">
        <f>ROUND((Reference!K$16*List!$H2285)+Reference!K$17,0)</f>
        <v>4202</v>
      </c>
      <c r="S2285" s="35">
        <f>ROUND((Reference!L$16*List!$H2285)+Reference!L$17,0)</f>
        <v>4534</v>
      </c>
      <c r="T2285" s="35">
        <f>ROUND((Reference!M$16*List!$H2285)+Reference!M$17,0)</f>
        <v>5415</v>
      </c>
      <c r="U2285" s="35">
        <f>ROUND((Reference!N$16*List!$H2285)+Reference!N$17,0)</f>
        <v>21848</v>
      </c>
      <c r="V2285" s="36">
        <f>ROUND((Reference!O$16*List!$H2285)+Reference!O$17,0)</f>
        <v>812</v>
      </c>
      <c r="W2285" s="36">
        <f>ROUND((Reference!P$16*List!$H2285)+Reference!P$17,0)</f>
        <v>1144</v>
      </c>
      <c r="X2285" s="36">
        <f>ROUND((Reference!Q$16*List!$H2285)+Reference!Q$17,0)</f>
        <v>572</v>
      </c>
      <c r="Y2285" s="37"/>
      <c r="Z2285" s="4" t="str">
        <f t="shared" si="71"/>
        <v>POLK, Oregon</v>
      </c>
      <c r="AA2285" s="50" t="s">
        <v>710</v>
      </c>
      <c r="AB2285" s="38" t="s">
        <v>54</v>
      </c>
      <c r="AC2285" s="43" t="s">
        <v>6376</v>
      </c>
      <c r="AD2285" s="45"/>
      <c r="AE2285">
        <f t="shared" si="72"/>
        <v>1.1457000000000002</v>
      </c>
    </row>
    <row r="2286" spans="1:31" x14ac:dyDescent="0.35">
      <c r="A2286" s="28" t="s">
        <v>6440</v>
      </c>
      <c r="B2286" s="48" t="s">
        <v>6441</v>
      </c>
      <c r="C2286" s="51">
        <v>99938</v>
      </c>
      <c r="D2286" s="30" t="s">
        <v>207</v>
      </c>
      <c r="E2286" s="38" t="s">
        <v>3177</v>
      </c>
      <c r="F2286" s="55" t="s">
        <v>6376</v>
      </c>
      <c r="G2286" s="33" t="s">
        <v>64</v>
      </c>
      <c r="H2286" s="34">
        <v>1.0167000000000002</v>
      </c>
      <c r="I2286" s="35">
        <f>ROUND((Reference!B$16*List!$H2286)+Reference!B$17,0)</f>
        <v>1141</v>
      </c>
      <c r="J2286" s="35">
        <f>ROUND((Reference!C$16*List!$H2286)+Reference!C$17,0)</f>
        <v>1701</v>
      </c>
      <c r="K2286" s="35">
        <f>ROUND((Reference!D$16*List!$H2286)+Reference!D$17,0)</f>
        <v>2038</v>
      </c>
      <c r="L2286" s="35">
        <f>ROUND((Reference!E$16*List!$H2286)+Reference!E$17,0)</f>
        <v>2520</v>
      </c>
      <c r="M2286" s="35">
        <f>ROUND((Reference!F$16*List!$H2286)+Reference!F$17,0)</f>
        <v>2625</v>
      </c>
      <c r="N2286" s="35">
        <f>ROUND((Reference!G$16*List!$H2286)+Reference!G$17,0)</f>
        <v>2972</v>
      </c>
      <c r="O2286" s="35">
        <f>ROUND((Reference!H$16*List!$H2286)+Reference!H$17,0)</f>
        <v>3085</v>
      </c>
      <c r="P2286" s="35">
        <f>ROUND((Reference!I$16*List!$H2286)+Reference!I$17,0)</f>
        <v>3207</v>
      </c>
      <c r="Q2286" s="35">
        <f>ROUND((Reference!J$16*List!$H2286)+Reference!J$17,0)</f>
        <v>3713</v>
      </c>
      <c r="R2286" s="35">
        <f>ROUND((Reference!K$16*List!$H2286)+Reference!K$17,0)</f>
        <v>3831</v>
      </c>
      <c r="S2286" s="35">
        <f>ROUND((Reference!L$16*List!$H2286)+Reference!L$17,0)</f>
        <v>4133</v>
      </c>
      <c r="T2286" s="35">
        <f>ROUND((Reference!M$16*List!$H2286)+Reference!M$17,0)</f>
        <v>4936</v>
      </c>
      <c r="U2286" s="35">
        <f>ROUND((Reference!N$16*List!$H2286)+Reference!N$17,0)</f>
        <v>19917</v>
      </c>
      <c r="V2286" s="36">
        <f>ROUND((Reference!O$16*List!$H2286)+Reference!O$17,0)</f>
        <v>740</v>
      </c>
      <c r="W2286" s="36">
        <f>ROUND((Reference!P$16*List!$H2286)+Reference!P$17,0)</f>
        <v>1043</v>
      </c>
      <c r="X2286" s="36">
        <f>ROUND((Reference!Q$16*List!$H2286)+Reference!Q$17,0)</f>
        <v>522</v>
      </c>
      <c r="Y2286" s="37"/>
      <c r="Z2286" s="4" t="str">
        <f t="shared" si="71"/>
        <v>SHERMAN, Oregon</v>
      </c>
      <c r="AA2286" s="38" t="s">
        <v>3177</v>
      </c>
      <c r="AB2286" s="38" t="s">
        <v>54</v>
      </c>
      <c r="AC2286" s="32" t="s">
        <v>6376</v>
      </c>
      <c r="AD2286" s="39"/>
      <c r="AE2286">
        <f t="shared" si="72"/>
        <v>1.0167000000000002</v>
      </c>
    </row>
    <row r="2287" spans="1:31" x14ac:dyDescent="0.35">
      <c r="A2287" s="28" t="s">
        <v>6442</v>
      </c>
      <c r="B2287" s="48" t="s">
        <v>6443</v>
      </c>
      <c r="C2287" s="49">
        <v>99938</v>
      </c>
      <c r="D2287" s="30" t="s">
        <v>207</v>
      </c>
      <c r="E2287" s="50" t="s">
        <v>6444</v>
      </c>
      <c r="F2287" s="55" t="s">
        <v>6376</v>
      </c>
      <c r="G2287" s="33" t="s">
        <v>64</v>
      </c>
      <c r="H2287" s="34">
        <v>1.0167000000000002</v>
      </c>
      <c r="I2287" s="35">
        <f>ROUND((Reference!B$16*List!$H2287)+Reference!B$17,0)</f>
        <v>1141</v>
      </c>
      <c r="J2287" s="35">
        <f>ROUND((Reference!C$16*List!$H2287)+Reference!C$17,0)</f>
        <v>1701</v>
      </c>
      <c r="K2287" s="35">
        <f>ROUND((Reference!D$16*List!$H2287)+Reference!D$17,0)</f>
        <v>2038</v>
      </c>
      <c r="L2287" s="35">
        <f>ROUND((Reference!E$16*List!$H2287)+Reference!E$17,0)</f>
        <v>2520</v>
      </c>
      <c r="M2287" s="35">
        <f>ROUND((Reference!F$16*List!$H2287)+Reference!F$17,0)</f>
        <v>2625</v>
      </c>
      <c r="N2287" s="35">
        <f>ROUND((Reference!G$16*List!$H2287)+Reference!G$17,0)</f>
        <v>2972</v>
      </c>
      <c r="O2287" s="35">
        <f>ROUND((Reference!H$16*List!$H2287)+Reference!H$17,0)</f>
        <v>3085</v>
      </c>
      <c r="P2287" s="35">
        <f>ROUND((Reference!I$16*List!$H2287)+Reference!I$17,0)</f>
        <v>3207</v>
      </c>
      <c r="Q2287" s="35">
        <f>ROUND((Reference!J$16*List!$H2287)+Reference!J$17,0)</f>
        <v>3713</v>
      </c>
      <c r="R2287" s="35">
        <f>ROUND((Reference!K$16*List!$H2287)+Reference!K$17,0)</f>
        <v>3831</v>
      </c>
      <c r="S2287" s="35">
        <f>ROUND((Reference!L$16*List!$H2287)+Reference!L$17,0)</f>
        <v>4133</v>
      </c>
      <c r="T2287" s="35">
        <f>ROUND((Reference!M$16*List!$H2287)+Reference!M$17,0)</f>
        <v>4936</v>
      </c>
      <c r="U2287" s="35">
        <f>ROUND((Reference!N$16*List!$H2287)+Reference!N$17,0)</f>
        <v>19917</v>
      </c>
      <c r="V2287" s="36">
        <f>ROUND((Reference!O$16*List!$H2287)+Reference!O$17,0)</f>
        <v>740</v>
      </c>
      <c r="W2287" s="36">
        <f>ROUND((Reference!P$16*List!$H2287)+Reference!P$17,0)</f>
        <v>1043</v>
      </c>
      <c r="X2287" s="36">
        <f>ROUND((Reference!Q$16*List!$H2287)+Reference!Q$17,0)</f>
        <v>522</v>
      </c>
      <c r="Y2287" s="37"/>
      <c r="Z2287" s="4" t="str">
        <f t="shared" si="71"/>
        <v>TILLAMOOK, Oregon</v>
      </c>
      <c r="AA2287" s="38" t="s">
        <v>6444</v>
      </c>
      <c r="AB2287" s="38" t="s">
        <v>54</v>
      </c>
      <c r="AC2287" s="32" t="s">
        <v>6376</v>
      </c>
      <c r="AD2287" s="39"/>
      <c r="AE2287">
        <f t="shared" si="72"/>
        <v>1.0167000000000002</v>
      </c>
    </row>
    <row r="2288" spans="1:31" x14ac:dyDescent="0.35">
      <c r="A2288" s="28" t="s">
        <v>6445</v>
      </c>
      <c r="B2288" s="48" t="s">
        <v>6446</v>
      </c>
      <c r="C2288" s="49">
        <v>99938</v>
      </c>
      <c r="D2288" s="30" t="s">
        <v>207</v>
      </c>
      <c r="E2288" s="50" t="s">
        <v>6447</v>
      </c>
      <c r="F2288" s="55" t="s">
        <v>6376</v>
      </c>
      <c r="G2288" s="33" t="s">
        <v>64</v>
      </c>
      <c r="H2288" s="52">
        <v>1.0167000000000002</v>
      </c>
      <c r="I2288" s="35">
        <f>ROUND((Reference!B$16*List!$H2288)+Reference!B$17,0)</f>
        <v>1141</v>
      </c>
      <c r="J2288" s="35">
        <f>ROUND((Reference!C$16*List!$H2288)+Reference!C$17,0)</f>
        <v>1701</v>
      </c>
      <c r="K2288" s="35">
        <f>ROUND((Reference!D$16*List!$H2288)+Reference!D$17,0)</f>
        <v>2038</v>
      </c>
      <c r="L2288" s="35">
        <f>ROUND((Reference!E$16*List!$H2288)+Reference!E$17,0)</f>
        <v>2520</v>
      </c>
      <c r="M2288" s="35">
        <f>ROUND((Reference!F$16*List!$H2288)+Reference!F$17,0)</f>
        <v>2625</v>
      </c>
      <c r="N2288" s="35">
        <f>ROUND((Reference!G$16*List!$H2288)+Reference!G$17,0)</f>
        <v>2972</v>
      </c>
      <c r="O2288" s="35">
        <f>ROUND((Reference!H$16*List!$H2288)+Reference!H$17,0)</f>
        <v>3085</v>
      </c>
      <c r="P2288" s="35">
        <f>ROUND((Reference!I$16*List!$H2288)+Reference!I$17,0)</f>
        <v>3207</v>
      </c>
      <c r="Q2288" s="35">
        <f>ROUND((Reference!J$16*List!$H2288)+Reference!J$17,0)</f>
        <v>3713</v>
      </c>
      <c r="R2288" s="35">
        <f>ROUND((Reference!K$16*List!$H2288)+Reference!K$17,0)</f>
        <v>3831</v>
      </c>
      <c r="S2288" s="35">
        <f>ROUND((Reference!L$16*List!$H2288)+Reference!L$17,0)</f>
        <v>4133</v>
      </c>
      <c r="T2288" s="35">
        <f>ROUND((Reference!M$16*List!$H2288)+Reference!M$17,0)</f>
        <v>4936</v>
      </c>
      <c r="U2288" s="35">
        <f>ROUND((Reference!N$16*List!$H2288)+Reference!N$17,0)</f>
        <v>19917</v>
      </c>
      <c r="V2288" s="36">
        <f>ROUND((Reference!O$16*List!$H2288)+Reference!O$17,0)</f>
        <v>740</v>
      </c>
      <c r="W2288" s="36">
        <f>ROUND((Reference!P$16*List!$H2288)+Reference!P$17,0)</f>
        <v>1043</v>
      </c>
      <c r="X2288" s="36">
        <f>ROUND((Reference!Q$16*List!$H2288)+Reference!Q$17,0)</f>
        <v>522</v>
      </c>
      <c r="Y2288" s="37"/>
      <c r="Z2288" s="4" t="str">
        <f t="shared" si="71"/>
        <v>UMATILLA, Oregon</v>
      </c>
      <c r="AA2288" s="50" t="s">
        <v>6447</v>
      </c>
      <c r="AB2288" s="38" t="s">
        <v>54</v>
      </c>
      <c r="AC2288" s="43" t="s">
        <v>6376</v>
      </c>
      <c r="AD2288" s="45"/>
      <c r="AE2288">
        <f t="shared" si="72"/>
        <v>1.0167000000000002</v>
      </c>
    </row>
    <row r="2289" spans="1:31" x14ac:dyDescent="0.35">
      <c r="A2289" s="28" t="s">
        <v>6448</v>
      </c>
      <c r="B2289" s="48" t="s">
        <v>6449</v>
      </c>
      <c r="C2289" s="49">
        <v>99938</v>
      </c>
      <c r="D2289" s="30" t="s">
        <v>207</v>
      </c>
      <c r="E2289" s="50" t="s">
        <v>757</v>
      </c>
      <c r="F2289" s="55" t="s">
        <v>6376</v>
      </c>
      <c r="G2289" s="33" t="s">
        <v>64</v>
      </c>
      <c r="H2289" s="34">
        <v>1.0167000000000002</v>
      </c>
      <c r="I2289" s="35">
        <f>ROUND((Reference!B$16*List!$H2289)+Reference!B$17,0)</f>
        <v>1141</v>
      </c>
      <c r="J2289" s="35">
        <f>ROUND((Reference!C$16*List!$H2289)+Reference!C$17,0)</f>
        <v>1701</v>
      </c>
      <c r="K2289" s="35">
        <f>ROUND((Reference!D$16*List!$H2289)+Reference!D$17,0)</f>
        <v>2038</v>
      </c>
      <c r="L2289" s="35">
        <f>ROUND((Reference!E$16*List!$H2289)+Reference!E$17,0)</f>
        <v>2520</v>
      </c>
      <c r="M2289" s="35">
        <f>ROUND((Reference!F$16*List!$H2289)+Reference!F$17,0)</f>
        <v>2625</v>
      </c>
      <c r="N2289" s="35">
        <f>ROUND((Reference!G$16*List!$H2289)+Reference!G$17,0)</f>
        <v>2972</v>
      </c>
      <c r="O2289" s="35">
        <f>ROUND((Reference!H$16*List!$H2289)+Reference!H$17,0)</f>
        <v>3085</v>
      </c>
      <c r="P2289" s="35">
        <f>ROUND((Reference!I$16*List!$H2289)+Reference!I$17,0)</f>
        <v>3207</v>
      </c>
      <c r="Q2289" s="35">
        <f>ROUND((Reference!J$16*List!$H2289)+Reference!J$17,0)</f>
        <v>3713</v>
      </c>
      <c r="R2289" s="35">
        <f>ROUND((Reference!K$16*List!$H2289)+Reference!K$17,0)</f>
        <v>3831</v>
      </c>
      <c r="S2289" s="35">
        <f>ROUND((Reference!L$16*List!$H2289)+Reference!L$17,0)</f>
        <v>4133</v>
      </c>
      <c r="T2289" s="35">
        <f>ROUND((Reference!M$16*List!$H2289)+Reference!M$17,0)</f>
        <v>4936</v>
      </c>
      <c r="U2289" s="35">
        <f>ROUND((Reference!N$16*List!$H2289)+Reference!N$17,0)</f>
        <v>19917</v>
      </c>
      <c r="V2289" s="36">
        <f>ROUND((Reference!O$16*List!$H2289)+Reference!O$17,0)</f>
        <v>740</v>
      </c>
      <c r="W2289" s="36">
        <f>ROUND((Reference!P$16*List!$H2289)+Reference!P$17,0)</f>
        <v>1043</v>
      </c>
      <c r="X2289" s="36">
        <f>ROUND((Reference!Q$16*List!$H2289)+Reference!Q$17,0)</f>
        <v>522</v>
      </c>
      <c r="Y2289" s="37"/>
      <c r="Z2289" s="4" t="str">
        <f t="shared" si="71"/>
        <v>UNION, Oregon</v>
      </c>
      <c r="AA2289" s="38" t="s">
        <v>757</v>
      </c>
      <c r="AB2289" s="38" t="s">
        <v>54</v>
      </c>
      <c r="AC2289" s="32" t="s">
        <v>6376</v>
      </c>
      <c r="AD2289" s="39"/>
      <c r="AE2289">
        <f t="shared" si="72"/>
        <v>1.0167000000000002</v>
      </c>
    </row>
    <row r="2290" spans="1:31" x14ac:dyDescent="0.35">
      <c r="A2290" s="28" t="s">
        <v>6450</v>
      </c>
      <c r="B2290" s="48" t="s">
        <v>6451</v>
      </c>
      <c r="C2290" s="49">
        <v>99938</v>
      </c>
      <c r="D2290" s="30" t="s">
        <v>207</v>
      </c>
      <c r="E2290" s="50" t="s">
        <v>6452</v>
      </c>
      <c r="F2290" s="55" t="s">
        <v>6376</v>
      </c>
      <c r="G2290" s="33" t="s">
        <v>64</v>
      </c>
      <c r="H2290" s="34">
        <v>1.0167000000000002</v>
      </c>
      <c r="I2290" s="35">
        <f>ROUND((Reference!B$16*List!$H2290)+Reference!B$17,0)</f>
        <v>1141</v>
      </c>
      <c r="J2290" s="35">
        <f>ROUND((Reference!C$16*List!$H2290)+Reference!C$17,0)</f>
        <v>1701</v>
      </c>
      <c r="K2290" s="35">
        <f>ROUND((Reference!D$16*List!$H2290)+Reference!D$17,0)</f>
        <v>2038</v>
      </c>
      <c r="L2290" s="35">
        <f>ROUND((Reference!E$16*List!$H2290)+Reference!E$17,0)</f>
        <v>2520</v>
      </c>
      <c r="M2290" s="35">
        <f>ROUND((Reference!F$16*List!$H2290)+Reference!F$17,0)</f>
        <v>2625</v>
      </c>
      <c r="N2290" s="35">
        <f>ROUND((Reference!G$16*List!$H2290)+Reference!G$17,0)</f>
        <v>2972</v>
      </c>
      <c r="O2290" s="35">
        <f>ROUND((Reference!H$16*List!$H2290)+Reference!H$17,0)</f>
        <v>3085</v>
      </c>
      <c r="P2290" s="35">
        <f>ROUND((Reference!I$16*List!$H2290)+Reference!I$17,0)</f>
        <v>3207</v>
      </c>
      <c r="Q2290" s="35">
        <f>ROUND((Reference!J$16*List!$H2290)+Reference!J$17,0)</f>
        <v>3713</v>
      </c>
      <c r="R2290" s="35">
        <f>ROUND((Reference!K$16*List!$H2290)+Reference!K$17,0)</f>
        <v>3831</v>
      </c>
      <c r="S2290" s="35">
        <f>ROUND((Reference!L$16*List!$H2290)+Reference!L$17,0)</f>
        <v>4133</v>
      </c>
      <c r="T2290" s="35">
        <f>ROUND((Reference!M$16*List!$H2290)+Reference!M$17,0)</f>
        <v>4936</v>
      </c>
      <c r="U2290" s="35">
        <f>ROUND((Reference!N$16*List!$H2290)+Reference!N$17,0)</f>
        <v>19917</v>
      </c>
      <c r="V2290" s="36">
        <f>ROUND((Reference!O$16*List!$H2290)+Reference!O$17,0)</f>
        <v>740</v>
      </c>
      <c r="W2290" s="36">
        <f>ROUND((Reference!P$16*List!$H2290)+Reference!P$17,0)</f>
        <v>1043</v>
      </c>
      <c r="X2290" s="36">
        <f>ROUND((Reference!Q$16*List!$H2290)+Reference!Q$17,0)</f>
        <v>522</v>
      </c>
      <c r="Y2290" s="37"/>
      <c r="Z2290" s="4" t="str">
        <f t="shared" si="71"/>
        <v>WALLOWA, Oregon</v>
      </c>
      <c r="AA2290" s="38" t="s">
        <v>6452</v>
      </c>
      <c r="AB2290" s="38" t="s">
        <v>54</v>
      </c>
      <c r="AC2290" s="32" t="s">
        <v>6376</v>
      </c>
      <c r="AD2290" s="39"/>
      <c r="AE2290">
        <f t="shared" si="72"/>
        <v>1.0167000000000002</v>
      </c>
    </row>
    <row r="2291" spans="1:31" x14ac:dyDescent="0.35">
      <c r="A2291" s="28" t="s">
        <v>6453</v>
      </c>
      <c r="B2291" s="48" t="s">
        <v>6454</v>
      </c>
      <c r="C2291" s="49">
        <v>99938</v>
      </c>
      <c r="D2291" s="30" t="s">
        <v>207</v>
      </c>
      <c r="E2291" s="50" t="s">
        <v>6455</v>
      </c>
      <c r="F2291" s="55" t="s">
        <v>6376</v>
      </c>
      <c r="G2291" s="33" t="s">
        <v>64</v>
      </c>
      <c r="H2291" s="34">
        <v>1.0167000000000002</v>
      </c>
      <c r="I2291" s="35">
        <f>ROUND((Reference!B$16*List!$H2291)+Reference!B$17,0)</f>
        <v>1141</v>
      </c>
      <c r="J2291" s="35">
        <f>ROUND((Reference!C$16*List!$H2291)+Reference!C$17,0)</f>
        <v>1701</v>
      </c>
      <c r="K2291" s="35">
        <f>ROUND((Reference!D$16*List!$H2291)+Reference!D$17,0)</f>
        <v>2038</v>
      </c>
      <c r="L2291" s="35">
        <f>ROUND((Reference!E$16*List!$H2291)+Reference!E$17,0)</f>
        <v>2520</v>
      </c>
      <c r="M2291" s="35">
        <f>ROUND((Reference!F$16*List!$H2291)+Reference!F$17,0)</f>
        <v>2625</v>
      </c>
      <c r="N2291" s="35">
        <f>ROUND((Reference!G$16*List!$H2291)+Reference!G$17,0)</f>
        <v>2972</v>
      </c>
      <c r="O2291" s="35">
        <f>ROUND((Reference!H$16*List!$H2291)+Reference!H$17,0)</f>
        <v>3085</v>
      </c>
      <c r="P2291" s="35">
        <f>ROUND((Reference!I$16*List!$H2291)+Reference!I$17,0)</f>
        <v>3207</v>
      </c>
      <c r="Q2291" s="35">
        <f>ROUND((Reference!J$16*List!$H2291)+Reference!J$17,0)</f>
        <v>3713</v>
      </c>
      <c r="R2291" s="35">
        <f>ROUND((Reference!K$16*List!$H2291)+Reference!K$17,0)</f>
        <v>3831</v>
      </c>
      <c r="S2291" s="35">
        <f>ROUND((Reference!L$16*List!$H2291)+Reference!L$17,0)</f>
        <v>4133</v>
      </c>
      <c r="T2291" s="35">
        <f>ROUND((Reference!M$16*List!$H2291)+Reference!M$17,0)</f>
        <v>4936</v>
      </c>
      <c r="U2291" s="35">
        <f>ROUND((Reference!N$16*List!$H2291)+Reference!N$17,0)</f>
        <v>19917</v>
      </c>
      <c r="V2291" s="36">
        <f>ROUND((Reference!O$16*List!$H2291)+Reference!O$17,0)</f>
        <v>740</v>
      </c>
      <c r="W2291" s="36">
        <f>ROUND((Reference!P$16*List!$H2291)+Reference!P$17,0)</f>
        <v>1043</v>
      </c>
      <c r="X2291" s="36">
        <f>ROUND((Reference!Q$16*List!$H2291)+Reference!Q$17,0)</f>
        <v>522</v>
      </c>
      <c r="Y2291" s="37"/>
      <c r="Z2291" s="4" t="str">
        <f t="shared" si="71"/>
        <v>WASCO, Oregon</v>
      </c>
      <c r="AA2291" s="38" t="s">
        <v>6455</v>
      </c>
      <c r="AB2291" s="38" t="s">
        <v>54</v>
      </c>
      <c r="AC2291" s="32" t="s">
        <v>6376</v>
      </c>
      <c r="AD2291" s="39"/>
      <c r="AE2291">
        <f t="shared" si="72"/>
        <v>1.0167000000000002</v>
      </c>
    </row>
    <row r="2292" spans="1:31" x14ac:dyDescent="0.35">
      <c r="A2292" s="28" t="s">
        <v>6456</v>
      </c>
      <c r="B2292" s="48" t="s">
        <v>6457</v>
      </c>
      <c r="C2292" s="49">
        <v>38900</v>
      </c>
      <c r="D2292" s="30" t="s">
        <v>1415</v>
      </c>
      <c r="E2292" s="50" t="s">
        <v>259</v>
      </c>
      <c r="F2292" s="54" t="s">
        <v>6376</v>
      </c>
      <c r="G2292" s="33" t="s">
        <v>53</v>
      </c>
      <c r="H2292" s="52">
        <v>1.2357</v>
      </c>
      <c r="I2292" s="35">
        <f>ROUND((Reference!B$16*List!$H2292)+Reference!B$17,0)</f>
        <v>1328</v>
      </c>
      <c r="J2292" s="35">
        <f>ROUND((Reference!C$16*List!$H2292)+Reference!C$17,0)</f>
        <v>1981</v>
      </c>
      <c r="K2292" s="35">
        <f>ROUND((Reference!D$16*List!$H2292)+Reference!D$17,0)</f>
        <v>2374</v>
      </c>
      <c r="L2292" s="35">
        <f>ROUND((Reference!E$16*List!$H2292)+Reference!E$17,0)</f>
        <v>2934</v>
      </c>
      <c r="M2292" s="35">
        <f>ROUND((Reference!F$16*List!$H2292)+Reference!F$17,0)</f>
        <v>3057</v>
      </c>
      <c r="N2292" s="35">
        <f>ROUND((Reference!G$16*List!$H2292)+Reference!G$17,0)</f>
        <v>3461</v>
      </c>
      <c r="O2292" s="35">
        <f>ROUND((Reference!H$16*List!$H2292)+Reference!H$17,0)</f>
        <v>3593</v>
      </c>
      <c r="P2292" s="35">
        <f>ROUND((Reference!I$16*List!$H2292)+Reference!I$17,0)</f>
        <v>3734</v>
      </c>
      <c r="Q2292" s="35">
        <f>ROUND((Reference!J$16*List!$H2292)+Reference!J$17,0)</f>
        <v>4324</v>
      </c>
      <c r="R2292" s="35">
        <f>ROUND((Reference!K$16*List!$H2292)+Reference!K$17,0)</f>
        <v>4461</v>
      </c>
      <c r="S2292" s="35">
        <f>ROUND((Reference!L$16*List!$H2292)+Reference!L$17,0)</f>
        <v>4813</v>
      </c>
      <c r="T2292" s="35">
        <f>ROUND((Reference!M$16*List!$H2292)+Reference!M$17,0)</f>
        <v>5749</v>
      </c>
      <c r="U2292" s="35">
        <f>ROUND((Reference!N$16*List!$H2292)+Reference!N$17,0)</f>
        <v>23195</v>
      </c>
      <c r="V2292" s="36">
        <f>ROUND((Reference!O$16*List!$H2292)+Reference!O$17,0)</f>
        <v>862</v>
      </c>
      <c r="W2292" s="36">
        <f>ROUND((Reference!P$16*List!$H2292)+Reference!P$17,0)</f>
        <v>1215</v>
      </c>
      <c r="X2292" s="36">
        <f>ROUND((Reference!Q$16*List!$H2292)+Reference!Q$17,0)</f>
        <v>607</v>
      </c>
      <c r="Y2292" s="37"/>
      <c r="Z2292" s="4" t="str">
        <f t="shared" si="71"/>
        <v>WASHINGTON, Oregon</v>
      </c>
      <c r="AA2292" s="50" t="s">
        <v>259</v>
      </c>
      <c r="AB2292" s="38" t="s">
        <v>54</v>
      </c>
      <c r="AC2292" s="43" t="s">
        <v>6376</v>
      </c>
      <c r="AD2292" s="45"/>
      <c r="AE2292">
        <f t="shared" si="72"/>
        <v>1.2357</v>
      </c>
    </row>
    <row r="2293" spans="1:31" x14ac:dyDescent="0.35">
      <c r="A2293" s="28" t="s">
        <v>6458</v>
      </c>
      <c r="B2293" s="48" t="s">
        <v>6459</v>
      </c>
      <c r="C2293" s="51">
        <v>99938</v>
      </c>
      <c r="D2293" s="30" t="s">
        <v>207</v>
      </c>
      <c r="E2293" s="38" t="s">
        <v>2050</v>
      </c>
      <c r="F2293" s="55" t="s">
        <v>6376</v>
      </c>
      <c r="G2293" s="33" t="s">
        <v>64</v>
      </c>
      <c r="H2293" s="34">
        <v>1.0167000000000002</v>
      </c>
      <c r="I2293" s="35">
        <f>ROUND((Reference!B$16*List!$H2293)+Reference!B$17,0)</f>
        <v>1141</v>
      </c>
      <c r="J2293" s="35">
        <f>ROUND((Reference!C$16*List!$H2293)+Reference!C$17,0)</f>
        <v>1701</v>
      </c>
      <c r="K2293" s="35">
        <f>ROUND((Reference!D$16*List!$H2293)+Reference!D$17,0)</f>
        <v>2038</v>
      </c>
      <c r="L2293" s="35">
        <f>ROUND((Reference!E$16*List!$H2293)+Reference!E$17,0)</f>
        <v>2520</v>
      </c>
      <c r="M2293" s="35">
        <f>ROUND((Reference!F$16*List!$H2293)+Reference!F$17,0)</f>
        <v>2625</v>
      </c>
      <c r="N2293" s="35">
        <f>ROUND((Reference!G$16*List!$H2293)+Reference!G$17,0)</f>
        <v>2972</v>
      </c>
      <c r="O2293" s="35">
        <f>ROUND((Reference!H$16*List!$H2293)+Reference!H$17,0)</f>
        <v>3085</v>
      </c>
      <c r="P2293" s="35">
        <f>ROUND((Reference!I$16*List!$H2293)+Reference!I$17,0)</f>
        <v>3207</v>
      </c>
      <c r="Q2293" s="35">
        <f>ROUND((Reference!J$16*List!$H2293)+Reference!J$17,0)</f>
        <v>3713</v>
      </c>
      <c r="R2293" s="35">
        <f>ROUND((Reference!K$16*List!$H2293)+Reference!K$17,0)</f>
        <v>3831</v>
      </c>
      <c r="S2293" s="35">
        <f>ROUND((Reference!L$16*List!$H2293)+Reference!L$17,0)</f>
        <v>4133</v>
      </c>
      <c r="T2293" s="35">
        <f>ROUND((Reference!M$16*List!$H2293)+Reference!M$17,0)</f>
        <v>4936</v>
      </c>
      <c r="U2293" s="35">
        <f>ROUND((Reference!N$16*List!$H2293)+Reference!N$17,0)</f>
        <v>19917</v>
      </c>
      <c r="V2293" s="36">
        <f>ROUND((Reference!O$16*List!$H2293)+Reference!O$17,0)</f>
        <v>740</v>
      </c>
      <c r="W2293" s="36">
        <f>ROUND((Reference!P$16*List!$H2293)+Reference!P$17,0)</f>
        <v>1043</v>
      </c>
      <c r="X2293" s="36">
        <f>ROUND((Reference!Q$16*List!$H2293)+Reference!Q$17,0)</f>
        <v>522</v>
      </c>
      <c r="Y2293" s="37"/>
      <c r="Z2293" s="4" t="str">
        <f t="shared" si="71"/>
        <v>WHEELER, Oregon</v>
      </c>
      <c r="AA2293" s="38" t="s">
        <v>2050</v>
      </c>
      <c r="AB2293" s="38" t="s">
        <v>54</v>
      </c>
      <c r="AC2293" s="32" t="s">
        <v>6376</v>
      </c>
      <c r="AD2293" s="39"/>
      <c r="AE2293">
        <f t="shared" si="72"/>
        <v>1.0167000000000002</v>
      </c>
    </row>
    <row r="2294" spans="1:31" x14ac:dyDescent="0.35">
      <c r="A2294" s="28" t="s">
        <v>6460</v>
      </c>
      <c r="B2294" s="48" t="s">
        <v>6461</v>
      </c>
      <c r="C2294" s="51">
        <v>38900</v>
      </c>
      <c r="D2294" s="30" t="s">
        <v>1415</v>
      </c>
      <c r="E2294" s="38" t="s">
        <v>6462</v>
      </c>
      <c r="F2294" s="54" t="s">
        <v>6376</v>
      </c>
      <c r="G2294" s="33" t="s">
        <v>53</v>
      </c>
      <c r="H2294" s="34">
        <v>1.2357</v>
      </c>
      <c r="I2294" s="35">
        <f>ROUND((Reference!B$16*List!$H2294)+Reference!B$17,0)</f>
        <v>1328</v>
      </c>
      <c r="J2294" s="35">
        <f>ROUND((Reference!C$16*List!$H2294)+Reference!C$17,0)</f>
        <v>1981</v>
      </c>
      <c r="K2294" s="35">
        <f>ROUND((Reference!D$16*List!$H2294)+Reference!D$17,0)</f>
        <v>2374</v>
      </c>
      <c r="L2294" s="35">
        <f>ROUND((Reference!E$16*List!$H2294)+Reference!E$17,0)</f>
        <v>2934</v>
      </c>
      <c r="M2294" s="35">
        <f>ROUND((Reference!F$16*List!$H2294)+Reference!F$17,0)</f>
        <v>3057</v>
      </c>
      <c r="N2294" s="35">
        <f>ROUND((Reference!G$16*List!$H2294)+Reference!G$17,0)</f>
        <v>3461</v>
      </c>
      <c r="O2294" s="35">
        <f>ROUND((Reference!H$16*List!$H2294)+Reference!H$17,0)</f>
        <v>3593</v>
      </c>
      <c r="P2294" s="35">
        <f>ROUND((Reference!I$16*List!$H2294)+Reference!I$17,0)</f>
        <v>3734</v>
      </c>
      <c r="Q2294" s="35">
        <f>ROUND((Reference!J$16*List!$H2294)+Reference!J$17,0)</f>
        <v>4324</v>
      </c>
      <c r="R2294" s="35">
        <f>ROUND((Reference!K$16*List!$H2294)+Reference!K$17,0)</f>
        <v>4461</v>
      </c>
      <c r="S2294" s="35">
        <f>ROUND((Reference!L$16*List!$H2294)+Reference!L$17,0)</f>
        <v>4813</v>
      </c>
      <c r="T2294" s="35">
        <f>ROUND((Reference!M$16*List!$H2294)+Reference!M$17,0)</f>
        <v>5749</v>
      </c>
      <c r="U2294" s="35">
        <f>ROUND((Reference!N$16*List!$H2294)+Reference!N$17,0)</f>
        <v>23195</v>
      </c>
      <c r="V2294" s="36">
        <f>ROUND((Reference!O$16*List!$H2294)+Reference!O$17,0)</f>
        <v>862</v>
      </c>
      <c r="W2294" s="36">
        <f>ROUND((Reference!P$16*List!$H2294)+Reference!P$17,0)</f>
        <v>1215</v>
      </c>
      <c r="X2294" s="36">
        <f>ROUND((Reference!Q$16*List!$H2294)+Reference!Q$17,0)</f>
        <v>607</v>
      </c>
      <c r="Y2294" s="37"/>
      <c r="Z2294" s="4" t="str">
        <f t="shared" si="71"/>
        <v>YAMHILL, Oregon</v>
      </c>
      <c r="AA2294" s="38" t="s">
        <v>6462</v>
      </c>
      <c r="AB2294" s="38" t="s">
        <v>54</v>
      </c>
      <c r="AC2294" s="32" t="s">
        <v>6376</v>
      </c>
      <c r="AD2294" s="39"/>
      <c r="AE2294">
        <f t="shared" si="72"/>
        <v>1.2357</v>
      </c>
    </row>
    <row r="2295" spans="1:31" x14ac:dyDescent="0.35">
      <c r="A2295" s="28" t="s">
        <v>6463</v>
      </c>
      <c r="B2295" s="48" t="s">
        <v>6464</v>
      </c>
      <c r="C2295" s="49">
        <v>99938</v>
      </c>
      <c r="D2295" s="30" t="s">
        <v>207</v>
      </c>
      <c r="E2295" s="50" t="s">
        <v>334</v>
      </c>
      <c r="F2295" s="54" t="s">
        <v>6376</v>
      </c>
      <c r="G2295" s="33" t="s">
        <v>64</v>
      </c>
      <c r="H2295" s="34">
        <v>1.0167000000000002</v>
      </c>
      <c r="I2295" s="35">
        <f>ROUND((Reference!B$16*List!$H2295)+Reference!B$17,0)</f>
        <v>1141</v>
      </c>
      <c r="J2295" s="35">
        <f>ROUND((Reference!C$16*List!$H2295)+Reference!C$17,0)</f>
        <v>1701</v>
      </c>
      <c r="K2295" s="35">
        <f>ROUND((Reference!D$16*List!$H2295)+Reference!D$17,0)</f>
        <v>2038</v>
      </c>
      <c r="L2295" s="35">
        <f>ROUND((Reference!E$16*List!$H2295)+Reference!E$17,0)</f>
        <v>2520</v>
      </c>
      <c r="M2295" s="35">
        <f>ROUND((Reference!F$16*List!$H2295)+Reference!F$17,0)</f>
        <v>2625</v>
      </c>
      <c r="N2295" s="35">
        <f>ROUND((Reference!G$16*List!$H2295)+Reference!G$17,0)</f>
        <v>2972</v>
      </c>
      <c r="O2295" s="35">
        <f>ROUND((Reference!H$16*List!$H2295)+Reference!H$17,0)</f>
        <v>3085</v>
      </c>
      <c r="P2295" s="35">
        <f>ROUND((Reference!I$16*List!$H2295)+Reference!I$17,0)</f>
        <v>3207</v>
      </c>
      <c r="Q2295" s="35">
        <f>ROUND((Reference!J$16*List!$H2295)+Reference!J$17,0)</f>
        <v>3713</v>
      </c>
      <c r="R2295" s="35">
        <f>ROUND((Reference!K$16*List!$H2295)+Reference!K$17,0)</f>
        <v>3831</v>
      </c>
      <c r="S2295" s="35">
        <f>ROUND((Reference!L$16*List!$H2295)+Reference!L$17,0)</f>
        <v>4133</v>
      </c>
      <c r="T2295" s="35">
        <f>ROUND((Reference!M$16*List!$H2295)+Reference!M$17,0)</f>
        <v>4936</v>
      </c>
      <c r="U2295" s="35">
        <f>ROUND((Reference!N$16*List!$H2295)+Reference!N$17,0)</f>
        <v>19917</v>
      </c>
      <c r="V2295" s="36">
        <f>ROUND((Reference!O$16*List!$H2295)+Reference!O$17,0)</f>
        <v>740</v>
      </c>
      <c r="W2295" s="36">
        <f>ROUND((Reference!P$16*List!$H2295)+Reference!P$17,0)</f>
        <v>1043</v>
      </c>
      <c r="X2295" s="36">
        <f>ROUND((Reference!Q$16*List!$H2295)+Reference!Q$17,0)</f>
        <v>522</v>
      </c>
      <c r="Y2295" s="37"/>
      <c r="Z2295" s="4" t="str">
        <f t="shared" si="71"/>
        <v>STATEWIDE, Oregon</v>
      </c>
      <c r="AA2295" s="38" t="s">
        <v>334</v>
      </c>
      <c r="AB2295" s="38" t="s">
        <v>54</v>
      </c>
      <c r="AC2295" s="32" t="s">
        <v>6376</v>
      </c>
      <c r="AD2295" s="39"/>
      <c r="AE2295">
        <f t="shared" si="72"/>
        <v>1.0167000000000002</v>
      </c>
    </row>
    <row r="2296" spans="1:31" x14ac:dyDescent="0.35">
      <c r="A2296" s="28" t="s">
        <v>6465</v>
      </c>
      <c r="B2296" s="48" t="s">
        <v>6466</v>
      </c>
      <c r="C2296" s="51">
        <v>23900</v>
      </c>
      <c r="D2296" s="30" t="s">
        <v>800</v>
      </c>
      <c r="E2296" s="38" t="s">
        <v>1037</v>
      </c>
      <c r="F2296" s="54" t="s">
        <v>6467</v>
      </c>
      <c r="G2296" s="33" t="s">
        <v>53</v>
      </c>
      <c r="H2296" s="52">
        <v>1.0366</v>
      </c>
      <c r="I2296" s="35">
        <f>ROUND((Reference!B$16*List!$H2296)+Reference!B$17,0)</f>
        <v>1158</v>
      </c>
      <c r="J2296" s="35">
        <f>ROUND((Reference!C$16*List!$H2296)+Reference!C$17,0)</f>
        <v>1727</v>
      </c>
      <c r="K2296" s="35">
        <f>ROUND((Reference!D$16*List!$H2296)+Reference!D$17,0)</f>
        <v>2069</v>
      </c>
      <c r="L2296" s="35">
        <f>ROUND((Reference!E$16*List!$H2296)+Reference!E$17,0)</f>
        <v>2557</v>
      </c>
      <c r="M2296" s="35">
        <f>ROUND((Reference!F$16*List!$H2296)+Reference!F$17,0)</f>
        <v>2664</v>
      </c>
      <c r="N2296" s="35">
        <f>ROUND((Reference!G$16*List!$H2296)+Reference!G$17,0)</f>
        <v>3016</v>
      </c>
      <c r="O2296" s="35">
        <f>ROUND((Reference!H$16*List!$H2296)+Reference!H$17,0)</f>
        <v>3132</v>
      </c>
      <c r="P2296" s="35">
        <f>ROUND((Reference!I$16*List!$H2296)+Reference!I$17,0)</f>
        <v>3255</v>
      </c>
      <c r="Q2296" s="35">
        <f>ROUND((Reference!J$16*List!$H2296)+Reference!J$17,0)</f>
        <v>3769</v>
      </c>
      <c r="R2296" s="35">
        <f>ROUND((Reference!K$16*List!$H2296)+Reference!K$17,0)</f>
        <v>3888</v>
      </c>
      <c r="S2296" s="35">
        <f>ROUND((Reference!L$16*List!$H2296)+Reference!L$17,0)</f>
        <v>4195</v>
      </c>
      <c r="T2296" s="35">
        <f>ROUND((Reference!M$16*List!$H2296)+Reference!M$17,0)</f>
        <v>5010</v>
      </c>
      <c r="U2296" s="35">
        <f>ROUND((Reference!N$16*List!$H2296)+Reference!N$17,0)</f>
        <v>20215</v>
      </c>
      <c r="V2296" s="36">
        <f>ROUND((Reference!O$16*List!$H2296)+Reference!O$17,0)</f>
        <v>751</v>
      </c>
      <c r="W2296" s="36">
        <f>ROUND((Reference!P$16*List!$H2296)+Reference!P$17,0)</f>
        <v>1059</v>
      </c>
      <c r="X2296" s="36">
        <f>ROUND((Reference!Q$16*List!$H2296)+Reference!Q$17,0)</f>
        <v>529</v>
      </c>
      <c r="Y2296" s="37"/>
      <c r="Z2296" s="4" t="str">
        <f t="shared" si="71"/>
        <v>ADAMS, Pennsylvania</v>
      </c>
      <c r="AA2296" s="50" t="s">
        <v>1037</v>
      </c>
      <c r="AB2296" s="38" t="s">
        <v>54</v>
      </c>
      <c r="AC2296" s="43" t="s">
        <v>6467</v>
      </c>
      <c r="AD2296" s="45"/>
      <c r="AE2296">
        <f t="shared" si="72"/>
        <v>1.0366</v>
      </c>
    </row>
    <row r="2297" spans="1:31" x14ac:dyDescent="0.35">
      <c r="A2297" s="28" t="s">
        <v>6468</v>
      </c>
      <c r="B2297" s="48" t="s">
        <v>6469</v>
      </c>
      <c r="C2297" s="51">
        <v>38300</v>
      </c>
      <c r="D2297" s="30" t="s">
        <v>1396</v>
      </c>
      <c r="E2297" s="38" t="s">
        <v>6470</v>
      </c>
      <c r="F2297" s="54" t="s">
        <v>6467</v>
      </c>
      <c r="G2297" s="33" t="s">
        <v>53</v>
      </c>
      <c r="H2297" s="52">
        <v>0.84240000000000004</v>
      </c>
      <c r="I2297" s="35">
        <f>ROUND((Reference!B$16*List!$H2297)+Reference!B$17,0)</f>
        <v>991</v>
      </c>
      <c r="J2297" s="35">
        <f>ROUND((Reference!C$16*List!$H2297)+Reference!C$17,0)</f>
        <v>1478</v>
      </c>
      <c r="K2297" s="35">
        <f>ROUND((Reference!D$16*List!$H2297)+Reference!D$17,0)</f>
        <v>1771</v>
      </c>
      <c r="L2297" s="35">
        <f>ROUND((Reference!E$16*List!$H2297)+Reference!E$17,0)</f>
        <v>2190</v>
      </c>
      <c r="M2297" s="35">
        <f>ROUND((Reference!F$16*List!$H2297)+Reference!F$17,0)</f>
        <v>2281</v>
      </c>
      <c r="N2297" s="35">
        <f>ROUND((Reference!G$16*List!$H2297)+Reference!G$17,0)</f>
        <v>2583</v>
      </c>
      <c r="O2297" s="35">
        <f>ROUND((Reference!H$16*List!$H2297)+Reference!H$17,0)</f>
        <v>2681</v>
      </c>
      <c r="P2297" s="35">
        <f>ROUND((Reference!I$16*List!$H2297)+Reference!I$17,0)</f>
        <v>2787</v>
      </c>
      <c r="Q2297" s="35">
        <f>ROUND((Reference!J$16*List!$H2297)+Reference!J$17,0)</f>
        <v>3227</v>
      </c>
      <c r="R2297" s="35">
        <f>ROUND((Reference!K$16*List!$H2297)+Reference!K$17,0)</f>
        <v>3329</v>
      </c>
      <c r="S2297" s="35">
        <f>ROUND((Reference!L$16*List!$H2297)+Reference!L$17,0)</f>
        <v>3592</v>
      </c>
      <c r="T2297" s="35">
        <f>ROUND((Reference!M$16*List!$H2297)+Reference!M$17,0)</f>
        <v>4290</v>
      </c>
      <c r="U2297" s="35">
        <f>ROUND((Reference!N$16*List!$H2297)+Reference!N$17,0)</f>
        <v>17309</v>
      </c>
      <c r="V2297" s="36">
        <f>ROUND((Reference!O$16*List!$H2297)+Reference!O$17,0)</f>
        <v>643</v>
      </c>
      <c r="W2297" s="36">
        <f>ROUND((Reference!P$16*List!$H2297)+Reference!P$17,0)</f>
        <v>907</v>
      </c>
      <c r="X2297" s="36">
        <f>ROUND((Reference!Q$16*List!$H2297)+Reference!Q$17,0)</f>
        <v>453</v>
      </c>
      <c r="Y2297" s="37"/>
      <c r="Z2297" s="4" t="str">
        <f t="shared" si="71"/>
        <v>ALLEGHENY, Pennsylvania</v>
      </c>
      <c r="AA2297" s="50" t="s">
        <v>6470</v>
      </c>
      <c r="AB2297" s="38" t="s">
        <v>54</v>
      </c>
      <c r="AC2297" s="43" t="s">
        <v>6467</v>
      </c>
      <c r="AD2297" s="45"/>
      <c r="AE2297">
        <f t="shared" si="72"/>
        <v>0.84240000000000004</v>
      </c>
    </row>
    <row r="2298" spans="1:31" x14ac:dyDescent="0.35">
      <c r="A2298" s="28" t="s">
        <v>6471</v>
      </c>
      <c r="B2298" s="48" t="s">
        <v>6472</v>
      </c>
      <c r="C2298" s="51">
        <v>38300</v>
      </c>
      <c r="D2298" s="30" t="s">
        <v>1396</v>
      </c>
      <c r="E2298" s="38" t="s">
        <v>6473</v>
      </c>
      <c r="F2298" s="54" t="s">
        <v>6467</v>
      </c>
      <c r="G2298" s="33" t="s">
        <v>53</v>
      </c>
      <c r="H2298" s="52">
        <v>0.84240000000000004</v>
      </c>
      <c r="I2298" s="35">
        <f>ROUND((Reference!B$16*List!$H2298)+Reference!B$17,0)</f>
        <v>991</v>
      </c>
      <c r="J2298" s="35">
        <f>ROUND((Reference!C$16*List!$H2298)+Reference!C$17,0)</f>
        <v>1478</v>
      </c>
      <c r="K2298" s="35">
        <f>ROUND((Reference!D$16*List!$H2298)+Reference!D$17,0)</f>
        <v>1771</v>
      </c>
      <c r="L2298" s="35">
        <f>ROUND((Reference!E$16*List!$H2298)+Reference!E$17,0)</f>
        <v>2190</v>
      </c>
      <c r="M2298" s="35">
        <f>ROUND((Reference!F$16*List!$H2298)+Reference!F$17,0)</f>
        <v>2281</v>
      </c>
      <c r="N2298" s="35">
        <f>ROUND((Reference!G$16*List!$H2298)+Reference!G$17,0)</f>
        <v>2583</v>
      </c>
      <c r="O2298" s="35">
        <f>ROUND((Reference!H$16*List!$H2298)+Reference!H$17,0)</f>
        <v>2681</v>
      </c>
      <c r="P2298" s="35">
        <f>ROUND((Reference!I$16*List!$H2298)+Reference!I$17,0)</f>
        <v>2787</v>
      </c>
      <c r="Q2298" s="35">
        <f>ROUND((Reference!J$16*List!$H2298)+Reference!J$17,0)</f>
        <v>3227</v>
      </c>
      <c r="R2298" s="35">
        <f>ROUND((Reference!K$16*List!$H2298)+Reference!K$17,0)</f>
        <v>3329</v>
      </c>
      <c r="S2298" s="35">
        <f>ROUND((Reference!L$16*List!$H2298)+Reference!L$17,0)</f>
        <v>3592</v>
      </c>
      <c r="T2298" s="35">
        <f>ROUND((Reference!M$16*List!$H2298)+Reference!M$17,0)</f>
        <v>4290</v>
      </c>
      <c r="U2298" s="35">
        <f>ROUND((Reference!N$16*List!$H2298)+Reference!N$17,0)</f>
        <v>17309</v>
      </c>
      <c r="V2298" s="36">
        <f>ROUND((Reference!O$16*List!$H2298)+Reference!O$17,0)</f>
        <v>643</v>
      </c>
      <c r="W2298" s="36">
        <f>ROUND((Reference!P$16*List!$H2298)+Reference!P$17,0)</f>
        <v>907</v>
      </c>
      <c r="X2298" s="36">
        <f>ROUND((Reference!Q$16*List!$H2298)+Reference!Q$17,0)</f>
        <v>453</v>
      </c>
      <c r="Y2298" s="37"/>
      <c r="Z2298" s="4" t="str">
        <f t="shared" si="71"/>
        <v>ARMSTRONG, Pennsylvania</v>
      </c>
      <c r="AA2298" s="50" t="s">
        <v>6473</v>
      </c>
      <c r="AB2298" s="38" t="s">
        <v>54</v>
      </c>
      <c r="AC2298" s="43" t="s">
        <v>6467</v>
      </c>
      <c r="AD2298" s="45"/>
      <c r="AE2298">
        <f t="shared" si="72"/>
        <v>0.84240000000000004</v>
      </c>
    </row>
    <row r="2299" spans="1:31" x14ac:dyDescent="0.35">
      <c r="A2299" s="28" t="s">
        <v>6474</v>
      </c>
      <c r="B2299" s="48" t="s">
        <v>6475</v>
      </c>
      <c r="C2299" s="51">
        <v>38300</v>
      </c>
      <c r="D2299" s="30" t="s">
        <v>1396</v>
      </c>
      <c r="E2299" s="38" t="s">
        <v>6188</v>
      </c>
      <c r="F2299" s="54" t="s">
        <v>6467</v>
      </c>
      <c r="G2299" s="33" t="s">
        <v>53</v>
      </c>
      <c r="H2299" s="34">
        <v>0.84240000000000004</v>
      </c>
      <c r="I2299" s="35">
        <f>ROUND((Reference!B$16*List!$H2299)+Reference!B$17,0)</f>
        <v>991</v>
      </c>
      <c r="J2299" s="35">
        <f>ROUND((Reference!C$16*List!$H2299)+Reference!C$17,0)</f>
        <v>1478</v>
      </c>
      <c r="K2299" s="35">
        <f>ROUND((Reference!D$16*List!$H2299)+Reference!D$17,0)</f>
        <v>1771</v>
      </c>
      <c r="L2299" s="35">
        <f>ROUND((Reference!E$16*List!$H2299)+Reference!E$17,0)</f>
        <v>2190</v>
      </c>
      <c r="M2299" s="35">
        <f>ROUND((Reference!F$16*List!$H2299)+Reference!F$17,0)</f>
        <v>2281</v>
      </c>
      <c r="N2299" s="35">
        <f>ROUND((Reference!G$16*List!$H2299)+Reference!G$17,0)</f>
        <v>2583</v>
      </c>
      <c r="O2299" s="35">
        <f>ROUND((Reference!H$16*List!$H2299)+Reference!H$17,0)</f>
        <v>2681</v>
      </c>
      <c r="P2299" s="35">
        <f>ROUND((Reference!I$16*List!$H2299)+Reference!I$17,0)</f>
        <v>2787</v>
      </c>
      <c r="Q2299" s="35">
        <f>ROUND((Reference!J$16*List!$H2299)+Reference!J$17,0)</f>
        <v>3227</v>
      </c>
      <c r="R2299" s="35">
        <f>ROUND((Reference!K$16*List!$H2299)+Reference!K$17,0)</f>
        <v>3329</v>
      </c>
      <c r="S2299" s="35">
        <f>ROUND((Reference!L$16*List!$H2299)+Reference!L$17,0)</f>
        <v>3592</v>
      </c>
      <c r="T2299" s="35">
        <f>ROUND((Reference!M$16*List!$H2299)+Reference!M$17,0)</f>
        <v>4290</v>
      </c>
      <c r="U2299" s="35">
        <f>ROUND((Reference!N$16*List!$H2299)+Reference!N$17,0)</f>
        <v>17309</v>
      </c>
      <c r="V2299" s="36">
        <f>ROUND((Reference!O$16*List!$H2299)+Reference!O$17,0)</f>
        <v>643</v>
      </c>
      <c r="W2299" s="36">
        <f>ROUND((Reference!P$16*List!$H2299)+Reference!P$17,0)</f>
        <v>907</v>
      </c>
      <c r="X2299" s="36">
        <f>ROUND((Reference!Q$16*List!$H2299)+Reference!Q$17,0)</f>
        <v>453</v>
      </c>
      <c r="Y2299" s="37"/>
      <c r="Z2299" s="4" t="str">
        <f t="shared" si="71"/>
        <v>BEAVER, Pennsylvania</v>
      </c>
      <c r="AA2299" s="38" t="s">
        <v>6188</v>
      </c>
      <c r="AB2299" s="38" t="s">
        <v>54</v>
      </c>
      <c r="AC2299" s="32" t="s">
        <v>6467</v>
      </c>
      <c r="AD2299" s="39"/>
      <c r="AE2299">
        <f t="shared" si="72"/>
        <v>0.84240000000000004</v>
      </c>
    </row>
    <row r="2300" spans="1:31" x14ac:dyDescent="0.35">
      <c r="A2300" s="28" t="s">
        <v>6476</v>
      </c>
      <c r="B2300" s="48" t="s">
        <v>6477</v>
      </c>
      <c r="C2300" s="49">
        <v>99939</v>
      </c>
      <c r="D2300" s="30" t="s">
        <v>211</v>
      </c>
      <c r="E2300" s="50" t="s">
        <v>6478</v>
      </c>
      <c r="F2300" s="55" t="s">
        <v>6467</v>
      </c>
      <c r="G2300" s="33" t="s">
        <v>64</v>
      </c>
      <c r="H2300" s="52">
        <v>0.81120000000000003</v>
      </c>
      <c r="I2300" s="35">
        <f>ROUND((Reference!B$16*List!$H2300)+Reference!B$17,0)</f>
        <v>964</v>
      </c>
      <c r="J2300" s="35">
        <f>ROUND((Reference!C$16*List!$H2300)+Reference!C$17,0)</f>
        <v>1438</v>
      </c>
      <c r="K2300" s="35">
        <f>ROUND((Reference!D$16*List!$H2300)+Reference!D$17,0)</f>
        <v>1724</v>
      </c>
      <c r="L2300" s="35">
        <f>ROUND((Reference!E$16*List!$H2300)+Reference!E$17,0)</f>
        <v>2131</v>
      </c>
      <c r="M2300" s="35">
        <f>ROUND((Reference!F$16*List!$H2300)+Reference!F$17,0)</f>
        <v>2220</v>
      </c>
      <c r="N2300" s="35">
        <f>ROUND((Reference!G$16*List!$H2300)+Reference!G$17,0)</f>
        <v>2513</v>
      </c>
      <c r="O2300" s="35">
        <f>ROUND((Reference!H$16*List!$H2300)+Reference!H$17,0)</f>
        <v>2609</v>
      </c>
      <c r="P2300" s="35">
        <f>ROUND((Reference!I$16*List!$H2300)+Reference!I$17,0)</f>
        <v>2712</v>
      </c>
      <c r="Q2300" s="35">
        <f>ROUND((Reference!J$16*List!$H2300)+Reference!J$17,0)</f>
        <v>3140</v>
      </c>
      <c r="R2300" s="35">
        <f>ROUND((Reference!K$16*List!$H2300)+Reference!K$17,0)</f>
        <v>3239</v>
      </c>
      <c r="S2300" s="35">
        <f>ROUND((Reference!L$16*List!$H2300)+Reference!L$17,0)</f>
        <v>3495</v>
      </c>
      <c r="T2300" s="35">
        <f>ROUND((Reference!M$16*List!$H2300)+Reference!M$17,0)</f>
        <v>4174</v>
      </c>
      <c r="U2300" s="35">
        <f>ROUND((Reference!N$16*List!$H2300)+Reference!N$17,0)</f>
        <v>16842</v>
      </c>
      <c r="V2300" s="36">
        <f>ROUND((Reference!O$16*List!$H2300)+Reference!O$17,0)</f>
        <v>626</v>
      </c>
      <c r="W2300" s="36">
        <f>ROUND((Reference!P$16*List!$H2300)+Reference!P$17,0)</f>
        <v>882</v>
      </c>
      <c r="X2300" s="36">
        <f>ROUND((Reference!Q$16*List!$H2300)+Reference!Q$17,0)</f>
        <v>441</v>
      </c>
      <c r="Y2300" s="37"/>
      <c r="Z2300" s="4" t="str">
        <f t="shared" si="71"/>
        <v>BEDFORD, Pennsylvania</v>
      </c>
      <c r="AA2300" s="50" t="s">
        <v>6478</v>
      </c>
      <c r="AB2300" s="38" t="s">
        <v>54</v>
      </c>
      <c r="AC2300" s="43" t="s">
        <v>6467</v>
      </c>
      <c r="AD2300" s="45"/>
      <c r="AE2300">
        <f t="shared" si="72"/>
        <v>0.81120000000000003</v>
      </c>
    </row>
    <row r="2301" spans="1:31" x14ac:dyDescent="0.35">
      <c r="A2301" s="28" t="s">
        <v>6479</v>
      </c>
      <c r="B2301" s="48" t="s">
        <v>6480</v>
      </c>
      <c r="C2301" s="51">
        <v>39740</v>
      </c>
      <c r="D2301" s="30" t="s">
        <v>1458</v>
      </c>
      <c r="E2301" s="38" t="s">
        <v>6481</v>
      </c>
      <c r="F2301" s="54" t="s">
        <v>6467</v>
      </c>
      <c r="G2301" s="33" t="s">
        <v>53</v>
      </c>
      <c r="H2301" s="34">
        <v>0.97820000000000007</v>
      </c>
      <c r="I2301" s="35">
        <f>ROUND((Reference!B$16*List!$H2301)+Reference!B$17,0)</f>
        <v>1108</v>
      </c>
      <c r="J2301" s="35">
        <f>ROUND((Reference!C$16*List!$H2301)+Reference!C$17,0)</f>
        <v>1652</v>
      </c>
      <c r="K2301" s="35">
        <f>ROUND((Reference!D$16*List!$H2301)+Reference!D$17,0)</f>
        <v>1979</v>
      </c>
      <c r="L2301" s="35">
        <f>ROUND((Reference!E$16*List!$H2301)+Reference!E$17,0)</f>
        <v>2447</v>
      </c>
      <c r="M2301" s="35">
        <f>ROUND((Reference!F$16*List!$H2301)+Reference!F$17,0)</f>
        <v>2549</v>
      </c>
      <c r="N2301" s="35">
        <f>ROUND((Reference!G$16*List!$H2301)+Reference!G$17,0)</f>
        <v>2886</v>
      </c>
      <c r="O2301" s="35">
        <f>ROUND((Reference!H$16*List!$H2301)+Reference!H$17,0)</f>
        <v>2996</v>
      </c>
      <c r="P2301" s="35">
        <f>ROUND((Reference!I$16*List!$H2301)+Reference!I$17,0)</f>
        <v>3114</v>
      </c>
      <c r="Q2301" s="35">
        <f>ROUND((Reference!J$16*List!$H2301)+Reference!J$17,0)</f>
        <v>3606</v>
      </c>
      <c r="R2301" s="35">
        <f>ROUND((Reference!K$16*List!$H2301)+Reference!K$17,0)</f>
        <v>3720</v>
      </c>
      <c r="S2301" s="35">
        <f>ROUND((Reference!L$16*List!$H2301)+Reference!L$17,0)</f>
        <v>4014</v>
      </c>
      <c r="T2301" s="35">
        <f>ROUND((Reference!M$16*List!$H2301)+Reference!M$17,0)</f>
        <v>4794</v>
      </c>
      <c r="U2301" s="35">
        <f>ROUND((Reference!N$16*List!$H2301)+Reference!N$17,0)</f>
        <v>19341</v>
      </c>
      <c r="V2301" s="36">
        <f>ROUND((Reference!O$16*List!$H2301)+Reference!O$17,0)</f>
        <v>719</v>
      </c>
      <c r="W2301" s="36">
        <f>ROUND((Reference!P$16*List!$H2301)+Reference!P$17,0)</f>
        <v>1013</v>
      </c>
      <c r="X2301" s="36">
        <f>ROUND((Reference!Q$16*List!$H2301)+Reference!Q$17,0)</f>
        <v>507</v>
      </c>
      <c r="Y2301" s="37"/>
      <c r="Z2301" s="4" t="str">
        <f t="shared" si="71"/>
        <v>BERKS, Pennsylvania</v>
      </c>
      <c r="AA2301" s="38" t="s">
        <v>6481</v>
      </c>
      <c r="AB2301" s="38" t="s">
        <v>54</v>
      </c>
      <c r="AC2301" s="32" t="s">
        <v>6467</v>
      </c>
      <c r="AD2301" s="39"/>
      <c r="AE2301">
        <f t="shared" si="72"/>
        <v>0.97820000000000007</v>
      </c>
    </row>
    <row r="2302" spans="1:31" x14ac:dyDescent="0.35">
      <c r="A2302" s="28" t="s">
        <v>6482</v>
      </c>
      <c r="B2302" s="48" t="s">
        <v>6483</v>
      </c>
      <c r="C2302" s="49">
        <v>11020</v>
      </c>
      <c r="D2302" s="30" t="s">
        <v>316</v>
      </c>
      <c r="E2302" s="50" t="s">
        <v>6484</v>
      </c>
      <c r="F2302" s="54" t="s">
        <v>6467</v>
      </c>
      <c r="G2302" s="33" t="s">
        <v>53</v>
      </c>
      <c r="H2302" s="34">
        <v>0.85389999999999999</v>
      </c>
      <c r="I2302" s="35">
        <f>ROUND((Reference!B$16*List!$H2302)+Reference!B$17,0)</f>
        <v>1001</v>
      </c>
      <c r="J2302" s="35">
        <f>ROUND((Reference!C$16*List!$H2302)+Reference!C$17,0)</f>
        <v>1493</v>
      </c>
      <c r="K2302" s="35">
        <f>ROUND((Reference!D$16*List!$H2302)+Reference!D$17,0)</f>
        <v>1789</v>
      </c>
      <c r="L2302" s="35">
        <f>ROUND((Reference!E$16*List!$H2302)+Reference!E$17,0)</f>
        <v>2211</v>
      </c>
      <c r="M2302" s="35">
        <f>ROUND((Reference!F$16*List!$H2302)+Reference!F$17,0)</f>
        <v>2304</v>
      </c>
      <c r="N2302" s="35">
        <f>ROUND((Reference!G$16*List!$H2302)+Reference!G$17,0)</f>
        <v>2608</v>
      </c>
      <c r="O2302" s="35">
        <f>ROUND((Reference!H$16*List!$H2302)+Reference!H$17,0)</f>
        <v>2708</v>
      </c>
      <c r="P2302" s="35">
        <f>ROUND((Reference!I$16*List!$H2302)+Reference!I$17,0)</f>
        <v>2814</v>
      </c>
      <c r="Q2302" s="35">
        <f>ROUND((Reference!J$16*List!$H2302)+Reference!J$17,0)</f>
        <v>3259</v>
      </c>
      <c r="R2302" s="35">
        <f>ROUND((Reference!K$16*List!$H2302)+Reference!K$17,0)</f>
        <v>3362</v>
      </c>
      <c r="S2302" s="35">
        <f>ROUND((Reference!L$16*List!$H2302)+Reference!L$17,0)</f>
        <v>3628</v>
      </c>
      <c r="T2302" s="35">
        <f>ROUND((Reference!M$16*List!$H2302)+Reference!M$17,0)</f>
        <v>4333</v>
      </c>
      <c r="U2302" s="35">
        <f>ROUND((Reference!N$16*List!$H2302)+Reference!N$17,0)</f>
        <v>17481</v>
      </c>
      <c r="V2302" s="36">
        <f>ROUND((Reference!O$16*List!$H2302)+Reference!O$17,0)</f>
        <v>650</v>
      </c>
      <c r="W2302" s="36">
        <f>ROUND((Reference!P$16*List!$H2302)+Reference!P$17,0)</f>
        <v>916</v>
      </c>
      <c r="X2302" s="36">
        <f>ROUND((Reference!Q$16*List!$H2302)+Reference!Q$17,0)</f>
        <v>458</v>
      </c>
      <c r="Y2302" s="37"/>
      <c r="Z2302" s="4" t="str">
        <f t="shared" si="71"/>
        <v>BLAIR, Pennsylvania</v>
      </c>
      <c r="AA2302" s="38" t="s">
        <v>6484</v>
      </c>
      <c r="AB2302" s="38" t="s">
        <v>54</v>
      </c>
      <c r="AC2302" s="32" t="s">
        <v>6467</v>
      </c>
      <c r="AD2302" s="39"/>
      <c r="AE2302">
        <f t="shared" si="72"/>
        <v>0.85389999999999999</v>
      </c>
    </row>
    <row r="2303" spans="1:31" x14ac:dyDescent="0.35">
      <c r="A2303" s="28" t="s">
        <v>6485</v>
      </c>
      <c r="B2303" s="48" t="s">
        <v>6486</v>
      </c>
      <c r="C2303" s="51">
        <v>99939</v>
      </c>
      <c r="D2303" s="30" t="s">
        <v>211</v>
      </c>
      <c r="E2303" s="38" t="s">
        <v>1356</v>
      </c>
      <c r="F2303" s="55" t="s">
        <v>6467</v>
      </c>
      <c r="G2303" s="33" t="s">
        <v>64</v>
      </c>
      <c r="H2303" s="34">
        <v>0.81120000000000003</v>
      </c>
      <c r="I2303" s="35">
        <f>ROUND((Reference!B$16*List!$H2303)+Reference!B$17,0)</f>
        <v>964</v>
      </c>
      <c r="J2303" s="35">
        <f>ROUND((Reference!C$16*List!$H2303)+Reference!C$17,0)</f>
        <v>1438</v>
      </c>
      <c r="K2303" s="35">
        <f>ROUND((Reference!D$16*List!$H2303)+Reference!D$17,0)</f>
        <v>1724</v>
      </c>
      <c r="L2303" s="35">
        <f>ROUND((Reference!E$16*List!$H2303)+Reference!E$17,0)</f>
        <v>2131</v>
      </c>
      <c r="M2303" s="35">
        <f>ROUND((Reference!F$16*List!$H2303)+Reference!F$17,0)</f>
        <v>2220</v>
      </c>
      <c r="N2303" s="35">
        <f>ROUND((Reference!G$16*List!$H2303)+Reference!G$17,0)</f>
        <v>2513</v>
      </c>
      <c r="O2303" s="35">
        <f>ROUND((Reference!H$16*List!$H2303)+Reference!H$17,0)</f>
        <v>2609</v>
      </c>
      <c r="P2303" s="35">
        <f>ROUND((Reference!I$16*List!$H2303)+Reference!I$17,0)</f>
        <v>2712</v>
      </c>
      <c r="Q2303" s="35">
        <f>ROUND((Reference!J$16*List!$H2303)+Reference!J$17,0)</f>
        <v>3140</v>
      </c>
      <c r="R2303" s="35">
        <f>ROUND((Reference!K$16*List!$H2303)+Reference!K$17,0)</f>
        <v>3239</v>
      </c>
      <c r="S2303" s="35">
        <f>ROUND((Reference!L$16*List!$H2303)+Reference!L$17,0)</f>
        <v>3495</v>
      </c>
      <c r="T2303" s="35">
        <f>ROUND((Reference!M$16*List!$H2303)+Reference!M$17,0)</f>
        <v>4174</v>
      </c>
      <c r="U2303" s="35">
        <f>ROUND((Reference!N$16*List!$H2303)+Reference!N$17,0)</f>
        <v>16842</v>
      </c>
      <c r="V2303" s="36">
        <f>ROUND((Reference!O$16*List!$H2303)+Reference!O$17,0)</f>
        <v>626</v>
      </c>
      <c r="W2303" s="36">
        <f>ROUND((Reference!P$16*List!$H2303)+Reference!P$17,0)</f>
        <v>882</v>
      </c>
      <c r="X2303" s="36">
        <f>ROUND((Reference!Q$16*List!$H2303)+Reference!Q$17,0)</f>
        <v>441</v>
      </c>
      <c r="Y2303" s="37"/>
      <c r="Z2303" s="4" t="str">
        <f t="shared" si="71"/>
        <v>BRADFORD, Pennsylvania</v>
      </c>
      <c r="AA2303" s="38" t="s">
        <v>1356</v>
      </c>
      <c r="AB2303" s="38" t="s">
        <v>54</v>
      </c>
      <c r="AC2303" s="32" t="s">
        <v>6467</v>
      </c>
      <c r="AD2303" s="39"/>
      <c r="AE2303">
        <f t="shared" si="72"/>
        <v>0.81120000000000003</v>
      </c>
    </row>
    <row r="2304" spans="1:31" x14ac:dyDescent="0.35">
      <c r="A2304" s="28" t="s">
        <v>6487</v>
      </c>
      <c r="B2304" s="48" t="s">
        <v>6488</v>
      </c>
      <c r="C2304" s="51">
        <v>33874</v>
      </c>
      <c r="D2304" s="30" t="s">
        <v>6489</v>
      </c>
      <c r="E2304" s="38" t="s">
        <v>6490</v>
      </c>
      <c r="F2304" s="54" t="s">
        <v>6467</v>
      </c>
      <c r="G2304" s="33" t="s">
        <v>53</v>
      </c>
      <c r="H2304" s="52">
        <v>1.0027000000000001</v>
      </c>
      <c r="I2304" s="35">
        <f>ROUND((Reference!B$16*List!$H2304)+Reference!B$17,0)</f>
        <v>1129</v>
      </c>
      <c r="J2304" s="35">
        <f>ROUND((Reference!C$16*List!$H2304)+Reference!C$17,0)</f>
        <v>1683</v>
      </c>
      <c r="K2304" s="35">
        <f>ROUND((Reference!D$16*List!$H2304)+Reference!D$17,0)</f>
        <v>2017</v>
      </c>
      <c r="L2304" s="35">
        <f>ROUND((Reference!E$16*List!$H2304)+Reference!E$17,0)</f>
        <v>2493</v>
      </c>
      <c r="M2304" s="35">
        <f>ROUND((Reference!F$16*List!$H2304)+Reference!F$17,0)</f>
        <v>2597</v>
      </c>
      <c r="N2304" s="35">
        <f>ROUND((Reference!G$16*List!$H2304)+Reference!G$17,0)</f>
        <v>2941</v>
      </c>
      <c r="O2304" s="35">
        <f>ROUND((Reference!H$16*List!$H2304)+Reference!H$17,0)</f>
        <v>3053</v>
      </c>
      <c r="P2304" s="35">
        <f>ROUND((Reference!I$16*List!$H2304)+Reference!I$17,0)</f>
        <v>3173</v>
      </c>
      <c r="Q2304" s="35">
        <f>ROUND((Reference!J$16*List!$H2304)+Reference!J$17,0)</f>
        <v>3674</v>
      </c>
      <c r="R2304" s="35">
        <f>ROUND((Reference!K$16*List!$H2304)+Reference!K$17,0)</f>
        <v>3790</v>
      </c>
      <c r="S2304" s="35">
        <f>ROUND((Reference!L$16*List!$H2304)+Reference!L$17,0)</f>
        <v>4090</v>
      </c>
      <c r="T2304" s="35">
        <f>ROUND((Reference!M$16*List!$H2304)+Reference!M$17,0)</f>
        <v>4884</v>
      </c>
      <c r="U2304" s="35">
        <f>ROUND((Reference!N$16*List!$H2304)+Reference!N$17,0)</f>
        <v>19708</v>
      </c>
      <c r="V2304" s="36">
        <f>ROUND((Reference!O$16*List!$H2304)+Reference!O$17,0)</f>
        <v>733</v>
      </c>
      <c r="W2304" s="36">
        <f>ROUND((Reference!P$16*List!$H2304)+Reference!P$17,0)</f>
        <v>1032</v>
      </c>
      <c r="X2304" s="36">
        <f>ROUND((Reference!Q$16*List!$H2304)+Reference!Q$17,0)</f>
        <v>516</v>
      </c>
      <c r="Y2304" s="37"/>
      <c r="Z2304" s="4" t="str">
        <f t="shared" si="71"/>
        <v>BUCKS, Pennsylvania</v>
      </c>
      <c r="AA2304" s="50" t="s">
        <v>6490</v>
      </c>
      <c r="AB2304" s="38" t="s">
        <v>54</v>
      </c>
      <c r="AC2304" s="43" t="s">
        <v>6467</v>
      </c>
      <c r="AD2304" s="45"/>
      <c r="AE2304">
        <f t="shared" si="72"/>
        <v>1.0027000000000001</v>
      </c>
    </row>
    <row r="2305" spans="1:31" x14ac:dyDescent="0.35">
      <c r="A2305" s="28" t="s">
        <v>6491</v>
      </c>
      <c r="B2305" s="48" t="s">
        <v>6492</v>
      </c>
      <c r="C2305" s="51">
        <v>38300</v>
      </c>
      <c r="D2305" s="30" t="s">
        <v>1396</v>
      </c>
      <c r="E2305" s="38" t="s">
        <v>81</v>
      </c>
      <c r="F2305" s="54" t="s">
        <v>6467</v>
      </c>
      <c r="G2305" s="33" t="s">
        <v>53</v>
      </c>
      <c r="H2305" s="34">
        <v>0.84240000000000004</v>
      </c>
      <c r="I2305" s="35">
        <f>ROUND((Reference!B$16*List!$H2305)+Reference!B$17,0)</f>
        <v>991</v>
      </c>
      <c r="J2305" s="35">
        <f>ROUND((Reference!C$16*List!$H2305)+Reference!C$17,0)</f>
        <v>1478</v>
      </c>
      <c r="K2305" s="35">
        <f>ROUND((Reference!D$16*List!$H2305)+Reference!D$17,0)</f>
        <v>1771</v>
      </c>
      <c r="L2305" s="35">
        <f>ROUND((Reference!E$16*List!$H2305)+Reference!E$17,0)</f>
        <v>2190</v>
      </c>
      <c r="M2305" s="35">
        <f>ROUND((Reference!F$16*List!$H2305)+Reference!F$17,0)</f>
        <v>2281</v>
      </c>
      <c r="N2305" s="35">
        <f>ROUND((Reference!G$16*List!$H2305)+Reference!G$17,0)</f>
        <v>2583</v>
      </c>
      <c r="O2305" s="35">
        <f>ROUND((Reference!H$16*List!$H2305)+Reference!H$17,0)</f>
        <v>2681</v>
      </c>
      <c r="P2305" s="35">
        <f>ROUND((Reference!I$16*List!$H2305)+Reference!I$17,0)</f>
        <v>2787</v>
      </c>
      <c r="Q2305" s="35">
        <f>ROUND((Reference!J$16*List!$H2305)+Reference!J$17,0)</f>
        <v>3227</v>
      </c>
      <c r="R2305" s="35">
        <f>ROUND((Reference!K$16*List!$H2305)+Reference!K$17,0)</f>
        <v>3329</v>
      </c>
      <c r="S2305" s="35">
        <f>ROUND((Reference!L$16*List!$H2305)+Reference!L$17,0)</f>
        <v>3592</v>
      </c>
      <c r="T2305" s="35">
        <f>ROUND((Reference!M$16*List!$H2305)+Reference!M$17,0)</f>
        <v>4290</v>
      </c>
      <c r="U2305" s="35">
        <f>ROUND((Reference!N$16*List!$H2305)+Reference!N$17,0)</f>
        <v>17309</v>
      </c>
      <c r="V2305" s="36">
        <f>ROUND((Reference!O$16*List!$H2305)+Reference!O$17,0)</f>
        <v>643</v>
      </c>
      <c r="W2305" s="36">
        <f>ROUND((Reference!P$16*List!$H2305)+Reference!P$17,0)</f>
        <v>907</v>
      </c>
      <c r="X2305" s="36">
        <f>ROUND((Reference!Q$16*List!$H2305)+Reference!Q$17,0)</f>
        <v>453</v>
      </c>
      <c r="Y2305" s="37"/>
      <c r="Z2305" s="4" t="str">
        <f t="shared" si="71"/>
        <v>BUTLER, Pennsylvania</v>
      </c>
      <c r="AA2305" s="38" t="s">
        <v>81</v>
      </c>
      <c r="AB2305" s="38" t="s">
        <v>54</v>
      </c>
      <c r="AC2305" s="32" t="s">
        <v>6467</v>
      </c>
      <c r="AD2305" s="39"/>
      <c r="AE2305">
        <f t="shared" si="72"/>
        <v>0.84240000000000004</v>
      </c>
    </row>
    <row r="2306" spans="1:31" x14ac:dyDescent="0.35">
      <c r="A2306" s="28" t="s">
        <v>6493</v>
      </c>
      <c r="B2306" s="48" t="s">
        <v>6494</v>
      </c>
      <c r="C2306" s="51">
        <v>27780</v>
      </c>
      <c r="D2306" s="30" t="s">
        <v>987</v>
      </c>
      <c r="E2306" s="38" t="s">
        <v>6495</v>
      </c>
      <c r="F2306" s="54" t="s">
        <v>6467</v>
      </c>
      <c r="G2306" s="33" t="s">
        <v>53</v>
      </c>
      <c r="H2306" s="34">
        <v>0.74880000000000002</v>
      </c>
      <c r="I2306" s="35">
        <f>ROUND((Reference!B$16*List!$H2306)+Reference!B$17,0)</f>
        <v>911</v>
      </c>
      <c r="J2306" s="35">
        <f>ROUND((Reference!C$16*List!$H2306)+Reference!C$17,0)</f>
        <v>1359</v>
      </c>
      <c r="K2306" s="35">
        <f>ROUND((Reference!D$16*List!$H2306)+Reference!D$17,0)</f>
        <v>1628</v>
      </c>
      <c r="L2306" s="35">
        <f>ROUND((Reference!E$16*List!$H2306)+Reference!E$17,0)</f>
        <v>2012</v>
      </c>
      <c r="M2306" s="35">
        <f>ROUND((Reference!F$16*List!$H2306)+Reference!F$17,0)</f>
        <v>2097</v>
      </c>
      <c r="N2306" s="35">
        <f>ROUND((Reference!G$16*List!$H2306)+Reference!G$17,0)</f>
        <v>2374</v>
      </c>
      <c r="O2306" s="35">
        <f>ROUND((Reference!H$16*List!$H2306)+Reference!H$17,0)</f>
        <v>2464</v>
      </c>
      <c r="P2306" s="35">
        <f>ROUND((Reference!I$16*List!$H2306)+Reference!I$17,0)</f>
        <v>2561</v>
      </c>
      <c r="Q2306" s="35">
        <f>ROUND((Reference!J$16*List!$H2306)+Reference!J$17,0)</f>
        <v>2966</v>
      </c>
      <c r="R2306" s="35">
        <f>ROUND((Reference!K$16*List!$H2306)+Reference!K$17,0)</f>
        <v>3059</v>
      </c>
      <c r="S2306" s="35">
        <f>ROUND((Reference!L$16*List!$H2306)+Reference!L$17,0)</f>
        <v>3301</v>
      </c>
      <c r="T2306" s="35">
        <f>ROUND((Reference!M$16*List!$H2306)+Reference!M$17,0)</f>
        <v>3943</v>
      </c>
      <c r="U2306" s="35">
        <f>ROUND((Reference!N$16*List!$H2306)+Reference!N$17,0)</f>
        <v>15908</v>
      </c>
      <c r="V2306" s="36">
        <f>ROUND((Reference!O$16*List!$H2306)+Reference!O$17,0)</f>
        <v>591</v>
      </c>
      <c r="W2306" s="36">
        <f>ROUND((Reference!P$16*List!$H2306)+Reference!P$17,0)</f>
        <v>833</v>
      </c>
      <c r="X2306" s="36">
        <f>ROUND((Reference!Q$16*List!$H2306)+Reference!Q$17,0)</f>
        <v>417</v>
      </c>
      <c r="Y2306" s="37"/>
      <c r="Z2306" s="4" t="str">
        <f t="shared" si="71"/>
        <v>CAMBRIA, Pennsylvania</v>
      </c>
      <c r="AA2306" s="38" t="s">
        <v>6495</v>
      </c>
      <c r="AB2306" s="38" t="s">
        <v>54</v>
      </c>
      <c r="AC2306" s="32" t="s">
        <v>6467</v>
      </c>
      <c r="AD2306" s="39"/>
      <c r="AE2306">
        <f t="shared" si="72"/>
        <v>0.74880000000000002</v>
      </c>
    </row>
    <row r="2307" spans="1:31" x14ac:dyDescent="0.35">
      <c r="A2307" s="28" t="s">
        <v>6496</v>
      </c>
      <c r="B2307" s="48" t="s">
        <v>6497</v>
      </c>
      <c r="C2307" s="49">
        <v>99939</v>
      </c>
      <c r="D2307" s="30" t="s">
        <v>211</v>
      </c>
      <c r="E2307" s="50" t="s">
        <v>3551</v>
      </c>
      <c r="F2307" s="55" t="s">
        <v>6467</v>
      </c>
      <c r="G2307" s="33" t="s">
        <v>64</v>
      </c>
      <c r="H2307" s="52">
        <v>0.81120000000000003</v>
      </c>
      <c r="I2307" s="35">
        <f>ROUND((Reference!B$16*List!$H2307)+Reference!B$17,0)</f>
        <v>964</v>
      </c>
      <c r="J2307" s="35">
        <f>ROUND((Reference!C$16*List!$H2307)+Reference!C$17,0)</f>
        <v>1438</v>
      </c>
      <c r="K2307" s="35">
        <f>ROUND((Reference!D$16*List!$H2307)+Reference!D$17,0)</f>
        <v>1724</v>
      </c>
      <c r="L2307" s="35">
        <f>ROUND((Reference!E$16*List!$H2307)+Reference!E$17,0)</f>
        <v>2131</v>
      </c>
      <c r="M2307" s="35">
        <f>ROUND((Reference!F$16*List!$H2307)+Reference!F$17,0)</f>
        <v>2220</v>
      </c>
      <c r="N2307" s="35">
        <f>ROUND((Reference!G$16*List!$H2307)+Reference!G$17,0)</f>
        <v>2513</v>
      </c>
      <c r="O2307" s="35">
        <f>ROUND((Reference!H$16*List!$H2307)+Reference!H$17,0)</f>
        <v>2609</v>
      </c>
      <c r="P2307" s="35">
        <f>ROUND((Reference!I$16*List!$H2307)+Reference!I$17,0)</f>
        <v>2712</v>
      </c>
      <c r="Q2307" s="35">
        <f>ROUND((Reference!J$16*List!$H2307)+Reference!J$17,0)</f>
        <v>3140</v>
      </c>
      <c r="R2307" s="35">
        <f>ROUND((Reference!K$16*List!$H2307)+Reference!K$17,0)</f>
        <v>3239</v>
      </c>
      <c r="S2307" s="35">
        <f>ROUND((Reference!L$16*List!$H2307)+Reference!L$17,0)</f>
        <v>3495</v>
      </c>
      <c r="T2307" s="35">
        <f>ROUND((Reference!M$16*List!$H2307)+Reference!M$17,0)</f>
        <v>4174</v>
      </c>
      <c r="U2307" s="35">
        <f>ROUND((Reference!N$16*List!$H2307)+Reference!N$17,0)</f>
        <v>16842</v>
      </c>
      <c r="V2307" s="36">
        <f>ROUND((Reference!O$16*List!$H2307)+Reference!O$17,0)</f>
        <v>626</v>
      </c>
      <c r="W2307" s="36">
        <f>ROUND((Reference!P$16*List!$H2307)+Reference!P$17,0)</f>
        <v>882</v>
      </c>
      <c r="X2307" s="36">
        <f>ROUND((Reference!Q$16*List!$H2307)+Reference!Q$17,0)</f>
        <v>441</v>
      </c>
      <c r="Y2307" s="37"/>
      <c r="Z2307" s="4" t="str">
        <f t="shared" si="71"/>
        <v>CAMERON, Pennsylvania</v>
      </c>
      <c r="AA2307" s="50" t="s">
        <v>3551</v>
      </c>
      <c r="AB2307" s="38" t="s">
        <v>54</v>
      </c>
      <c r="AC2307" s="43" t="s">
        <v>6467</v>
      </c>
      <c r="AD2307" s="45"/>
      <c r="AE2307">
        <f t="shared" si="72"/>
        <v>0.81120000000000003</v>
      </c>
    </row>
    <row r="2308" spans="1:31" x14ac:dyDescent="0.35">
      <c r="A2308" s="28" t="s">
        <v>6498</v>
      </c>
      <c r="B2308" s="48" t="s">
        <v>6499</v>
      </c>
      <c r="C2308" s="51">
        <v>10900</v>
      </c>
      <c r="D2308" s="30" t="s">
        <v>312</v>
      </c>
      <c r="E2308" s="38" t="s">
        <v>4801</v>
      </c>
      <c r="F2308" s="54" t="s">
        <v>6467</v>
      </c>
      <c r="G2308" s="33" t="s">
        <v>53</v>
      </c>
      <c r="H2308" s="34">
        <v>0.94950000000000001</v>
      </c>
      <c r="I2308" s="35">
        <f>ROUND((Reference!B$16*List!$H2308)+Reference!B$17,0)</f>
        <v>1083</v>
      </c>
      <c r="J2308" s="35">
        <f>ROUND((Reference!C$16*List!$H2308)+Reference!C$17,0)</f>
        <v>1615</v>
      </c>
      <c r="K2308" s="35">
        <f>ROUND((Reference!D$16*List!$H2308)+Reference!D$17,0)</f>
        <v>1935</v>
      </c>
      <c r="L2308" s="35">
        <f>ROUND((Reference!E$16*List!$H2308)+Reference!E$17,0)</f>
        <v>2392</v>
      </c>
      <c r="M2308" s="35">
        <f>ROUND((Reference!F$16*List!$H2308)+Reference!F$17,0)</f>
        <v>2493</v>
      </c>
      <c r="N2308" s="35">
        <f>ROUND((Reference!G$16*List!$H2308)+Reference!G$17,0)</f>
        <v>2822</v>
      </c>
      <c r="O2308" s="35">
        <f>ROUND((Reference!H$16*List!$H2308)+Reference!H$17,0)</f>
        <v>2930</v>
      </c>
      <c r="P2308" s="35">
        <f>ROUND((Reference!I$16*List!$H2308)+Reference!I$17,0)</f>
        <v>3045</v>
      </c>
      <c r="Q2308" s="35">
        <f>ROUND((Reference!J$16*List!$H2308)+Reference!J$17,0)</f>
        <v>3526</v>
      </c>
      <c r="R2308" s="35">
        <f>ROUND((Reference!K$16*List!$H2308)+Reference!K$17,0)</f>
        <v>3637</v>
      </c>
      <c r="S2308" s="35">
        <f>ROUND((Reference!L$16*List!$H2308)+Reference!L$17,0)</f>
        <v>3924</v>
      </c>
      <c r="T2308" s="35">
        <f>ROUND((Reference!M$16*List!$H2308)+Reference!M$17,0)</f>
        <v>4687</v>
      </c>
      <c r="U2308" s="35">
        <f>ROUND((Reference!N$16*List!$H2308)+Reference!N$17,0)</f>
        <v>18912</v>
      </c>
      <c r="V2308" s="36">
        <f>ROUND((Reference!O$16*List!$H2308)+Reference!O$17,0)</f>
        <v>703</v>
      </c>
      <c r="W2308" s="36">
        <f>ROUND((Reference!P$16*List!$H2308)+Reference!P$17,0)</f>
        <v>991</v>
      </c>
      <c r="X2308" s="36">
        <f>ROUND((Reference!Q$16*List!$H2308)+Reference!Q$17,0)</f>
        <v>495</v>
      </c>
      <c r="Y2308" s="37"/>
      <c r="Z2308" s="4" t="str">
        <f t="shared" si="71"/>
        <v>CARBON, Pennsylvania</v>
      </c>
      <c r="AA2308" s="38" t="s">
        <v>4801</v>
      </c>
      <c r="AB2308" s="38" t="s">
        <v>54</v>
      </c>
      <c r="AC2308" s="32" t="s">
        <v>6467</v>
      </c>
      <c r="AD2308" s="39"/>
      <c r="AE2308">
        <f t="shared" si="72"/>
        <v>0.94950000000000001</v>
      </c>
    </row>
    <row r="2309" spans="1:31" x14ac:dyDescent="0.35">
      <c r="A2309" s="28" t="s">
        <v>6500</v>
      </c>
      <c r="B2309" s="48" t="s">
        <v>6501</v>
      </c>
      <c r="C2309" s="51">
        <v>44300</v>
      </c>
      <c r="D2309" s="30" t="s">
        <v>1645</v>
      </c>
      <c r="E2309" s="38" t="s">
        <v>6502</v>
      </c>
      <c r="F2309" s="54" t="s">
        <v>6467</v>
      </c>
      <c r="G2309" s="33" t="s">
        <v>53</v>
      </c>
      <c r="H2309" s="52">
        <v>1.0992</v>
      </c>
      <c r="I2309" s="35">
        <f>ROUND((Reference!B$16*List!$H2309)+Reference!B$17,0)</f>
        <v>1211</v>
      </c>
      <c r="J2309" s="35">
        <f>ROUND((Reference!C$16*List!$H2309)+Reference!C$17,0)</f>
        <v>1807</v>
      </c>
      <c r="K2309" s="35">
        <f>ROUND((Reference!D$16*List!$H2309)+Reference!D$17,0)</f>
        <v>2165</v>
      </c>
      <c r="L2309" s="35">
        <f>ROUND((Reference!E$16*List!$H2309)+Reference!E$17,0)</f>
        <v>2676</v>
      </c>
      <c r="M2309" s="35">
        <f>ROUND((Reference!F$16*List!$H2309)+Reference!F$17,0)</f>
        <v>2788</v>
      </c>
      <c r="N2309" s="35">
        <f>ROUND((Reference!G$16*List!$H2309)+Reference!G$17,0)</f>
        <v>3156</v>
      </c>
      <c r="O2309" s="35">
        <f>ROUND((Reference!H$16*List!$H2309)+Reference!H$17,0)</f>
        <v>3277</v>
      </c>
      <c r="P2309" s="35">
        <f>ROUND((Reference!I$16*List!$H2309)+Reference!I$17,0)</f>
        <v>3406</v>
      </c>
      <c r="Q2309" s="35">
        <f>ROUND((Reference!J$16*List!$H2309)+Reference!J$17,0)</f>
        <v>3943</v>
      </c>
      <c r="R2309" s="35">
        <f>ROUND((Reference!K$16*List!$H2309)+Reference!K$17,0)</f>
        <v>4068</v>
      </c>
      <c r="S2309" s="35">
        <f>ROUND((Reference!L$16*List!$H2309)+Reference!L$17,0)</f>
        <v>4389</v>
      </c>
      <c r="T2309" s="35">
        <f>ROUND((Reference!M$16*List!$H2309)+Reference!M$17,0)</f>
        <v>5242</v>
      </c>
      <c r="U2309" s="35">
        <f>ROUND((Reference!N$16*List!$H2309)+Reference!N$17,0)</f>
        <v>21152</v>
      </c>
      <c r="V2309" s="36">
        <f>ROUND((Reference!O$16*List!$H2309)+Reference!O$17,0)</f>
        <v>786</v>
      </c>
      <c r="W2309" s="36">
        <f>ROUND((Reference!P$16*List!$H2309)+Reference!P$17,0)</f>
        <v>1108</v>
      </c>
      <c r="X2309" s="36">
        <f>ROUND((Reference!Q$16*List!$H2309)+Reference!Q$17,0)</f>
        <v>554</v>
      </c>
      <c r="Y2309" s="37"/>
      <c r="Z2309" s="4" t="str">
        <f t="shared" si="71"/>
        <v>CENTRE, Pennsylvania</v>
      </c>
      <c r="AA2309" s="50" t="s">
        <v>6502</v>
      </c>
      <c r="AB2309" s="38" t="s">
        <v>54</v>
      </c>
      <c r="AC2309" s="43" t="s">
        <v>6467</v>
      </c>
      <c r="AD2309" s="45"/>
      <c r="AE2309">
        <f t="shared" si="72"/>
        <v>1.0992</v>
      </c>
    </row>
    <row r="2310" spans="1:31" x14ac:dyDescent="0.35">
      <c r="A2310" s="28" t="s">
        <v>6503</v>
      </c>
      <c r="B2310" s="48" t="s">
        <v>6504</v>
      </c>
      <c r="C2310" s="51">
        <v>33874</v>
      </c>
      <c r="D2310" s="30" t="s">
        <v>6489</v>
      </c>
      <c r="E2310" s="38" t="s">
        <v>6505</v>
      </c>
      <c r="F2310" s="54" t="s">
        <v>6467</v>
      </c>
      <c r="G2310" s="33" t="s">
        <v>53</v>
      </c>
      <c r="H2310" s="52">
        <v>1.0027000000000001</v>
      </c>
      <c r="I2310" s="35">
        <f>ROUND((Reference!B$16*List!$H2310)+Reference!B$17,0)</f>
        <v>1129</v>
      </c>
      <c r="J2310" s="35">
        <f>ROUND((Reference!C$16*List!$H2310)+Reference!C$17,0)</f>
        <v>1683</v>
      </c>
      <c r="K2310" s="35">
        <f>ROUND((Reference!D$16*List!$H2310)+Reference!D$17,0)</f>
        <v>2017</v>
      </c>
      <c r="L2310" s="35">
        <f>ROUND((Reference!E$16*List!$H2310)+Reference!E$17,0)</f>
        <v>2493</v>
      </c>
      <c r="M2310" s="35">
        <f>ROUND((Reference!F$16*List!$H2310)+Reference!F$17,0)</f>
        <v>2597</v>
      </c>
      <c r="N2310" s="35">
        <f>ROUND((Reference!G$16*List!$H2310)+Reference!G$17,0)</f>
        <v>2941</v>
      </c>
      <c r="O2310" s="35">
        <f>ROUND((Reference!H$16*List!$H2310)+Reference!H$17,0)</f>
        <v>3053</v>
      </c>
      <c r="P2310" s="35">
        <f>ROUND((Reference!I$16*List!$H2310)+Reference!I$17,0)</f>
        <v>3173</v>
      </c>
      <c r="Q2310" s="35">
        <f>ROUND((Reference!J$16*List!$H2310)+Reference!J$17,0)</f>
        <v>3674</v>
      </c>
      <c r="R2310" s="35">
        <f>ROUND((Reference!K$16*List!$H2310)+Reference!K$17,0)</f>
        <v>3790</v>
      </c>
      <c r="S2310" s="35">
        <f>ROUND((Reference!L$16*List!$H2310)+Reference!L$17,0)</f>
        <v>4090</v>
      </c>
      <c r="T2310" s="35">
        <f>ROUND((Reference!M$16*List!$H2310)+Reference!M$17,0)</f>
        <v>4884</v>
      </c>
      <c r="U2310" s="35">
        <f>ROUND((Reference!N$16*List!$H2310)+Reference!N$17,0)</f>
        <v>19708</v>
      </c>
      <c r="V2310" s="36">
        <f>ROUND((Reference!O$16*List!$H2310)+Reference!O$17,0)</f>
        <v>733</v>
      </c>
      <c r="W2310" s="36">
        <f>ROUND((Reference!P$16*List!$H2310)+Reference!P$17,0)</f>
        <v>1032</v>
      </c>
      <c r="X2310" s="36">
        <f>ROUND((Reference!Q$16*List!$H2310)+Reference!Q$17,0)</f>
        <v>516</v>
      </c>
      <c r="Y2310" s="37"/>
      <c r="Z2310" s="4" t="str">
        <f t="shared" si="71"/>
        <v>CHESTER, Pennsylvania</v>
      </c>
      <c r="AA2310" s="50" t="s">
        <v>6505</v>
      </c>
      <c r="AB2310" s="38" t="s">
        <v>54</v>
      </c>
      <c r="AC2310" s="43" t="s">
        <v>6467</v>
      </c>
      <c r="AD2310" s="45"/>
      <c r="AE2310">
        <f t="shared" si="72"/>
        <v>1.0027000000000001</v>
      </c>
    </row>
    <row r="2311" spans="1:31" x14ac:dyDescent="0.35">
      <c r="A2311" s="28" t="s">
        <v>6506</v>
      </c>
      <c r="B2311" s="48" t="s">
        <v>6507</v>
      </c>
      <c r="C2311" s="49">
        <v>99939</v>
      </c>
      <c r="D2311" s="30" t="s">
        <v>211</v>
      </c>
      <c r="E2311" s="50" t="s">
        <v>6508</v>
      </c>
      <c r="F2311" s="55" t="s">
        <v>6467</v>
      </c>
      <c r="G2311" s="33" t="s">
        <v>64</v>
      </c>
      <c r="H2311" s="52">
        <v>0.81120000000000003</v>
      </c>
      <c r="I2311" s="35">
        <f>ROUND((Reference!B$16*List!$H2311)+Reference!B$17,0)</f>
        <v>964</v>
      </c>
      <c r="J2311" s="35">
        <f>ROUND((Reference!C$16*List!$H2311)+Reference!C$17,0)</f>
        <v>1438</v>
      </c>
      <c r="K2311" s="35">
        <f>ROUND((Reference!D$16*List!$H2311)+Reference!D$17,0)</f>
        <v>1724</v>
      </c>
      <c r="L2311" s="35">
        <f>ROUND((Reference!E$16*List!$H2311)+Reference!E$17,0)</f>
        <v>2131</v>
      </c>
      <c r="M2311" s="35">
        <f>ROUND((Reference!F$16*List!$H2311)+Reference!F$17,0)</f>
        <v>2220</v>
      </c>
      <c r="N2311" s="35">
        <f>ROUND((Reference!G$16*List!$H2311)+Reference!G$17,0)</f>
        <v>2513</v>
      </c>
      <c r="O2311" s="35">
        <f>ROUND((Reference!H$16*List!$H2311)+Reference!H$17,0)</f>
        <v>2609</v>
      </c>
      <c r="P2311" s="35">
        <f>ROUND((Reference!I$16*List!$H2311)+Reference!I$17,0)</f>
        <v>2712</v>
      </c>
      <c r="Q2311" s="35">
        <f>ROUND((Reference!J$16*List!$H2311)+Reference!J$17,0)</f>
        <v>3140</v>
      </c>
      <c r="R2311" s="35">
        <f>ROUND((Reference!K$16*List!$H2311)+Reference!K$17,0)</f>
        <v>3239</v>
      </c>
      <c r="S2311" s="35">
        <f>ROUND((Reference!L$16*List!$H2311)+Reference!L$17,0)</f>
        <v>3495</v>
      </c>
      <c r="T2311" s="35">
        <f>ROUND((Reference!M$16*List!$H2311)+Reference!M$17,0)</f>
        <v>4174</v>
      </c>
      <c r="U2311" s="35">
        <f>ROUND((Reference!N$16*List!$H2311)+Reference!N$17,0)</f>
        <v>16842</v>
      </c>
      <c r="V2311" s="36">
        <f>ROUND((Reference!O$16*List!$H2311)+Reference!O$17,0)</f>
        <v>626</v>
      </c>
      <c r="W2311" s="36">
        <f>ROUND((Reference!P$16*List!$H2311)+Reference!P$17,0)</f>
        <v>882</v>
      </c>
      <c r="X2311" s="36">
        <f>ROUND((Reference!Q$16*List!$H2311)+Reference!Q$17,0)</f>
        <v>441</v>
      </c>
      <c r="Y2311" s="37"/>
      <c r="Z2311" s="4" t="str">
        <f t="shared" si="71"/>
        <v>CLARION, Pennsylvania</v>
      </c>
      <c r="AA2311" s="50" t="s">
        <v>6508</v>
      </c>
      <c r="AB2311" s="38" t="s">
        <v>54</v>
      </c>
      <c r="AC2311" s="43" t="s">
        <v>6467</v>
      </c>
      <c r="AD2311" s="45"/>
      <c r="AE2311">
        <f t="shared" si="72"/>
        <v>0.81120000000000003</v>
      </c>
    </row>
    <row r="2312" spans="1:31" x14ac:dyDescent="0.35">
      <c r="A2312" s="28" t="s">
        <v>6509</v>
      </c>
      <c r="B2312" s="48" t="s">
        <v>6510</v>
      </c>
      <c r="C2312" s="49">
        <v>99939</v>
      </c>
      <c r="D2312" s="30" t="s">
        <v>211</v>
      </c>
      <c r="E2312" s="50" t="s">
        <v>6511</v>
      </c>
      <c r="F2312" s="55" t="s">
        <v>6467</v>
      </c>
      <c r="G2312" s="33" t="s">
        <v>64</v>
      </c>
      <c r="H2312" s="52">
        <v>0.81120000000000003</v>
      </c>
      <c r="I2312" s="35">
        <f>ROUND((Reference!B$16*List!$H2312)+Reference!B$17,0)</f>
        <v>964</v>
      </c>
      <c r="J2312" s="35">
        <f>ROUND((Reference!C$16*List!$H2312)+Reference!C$17,0)</f>
        <v>1438</v>
      </c>
      <c r="K2312" s="35">
        <f>ROUND((Reference!D$16*List!$H2312)+Reference!D$17,0)</f>
        <v>1724</v>
      </c>
      <c r="L2312" s="35">
        <f>ROUND((Reference!E$16*List!$H2312)+Reference!E$17,0)</f>
        <v>2131</v>
      </c>
      <c r="M2312" s="35">
        <f>ROUND((Reference!F$16*List!$H2312)+Reference!F$17,0)</f>
        <v>2220</v>
      </c>
      <c r="N2312" s="35">
        <f>ROUND((Reference!G$16*List!$H2312)+Reference!G$17,0)</f>
        <v>2513</v>
      </c>
      <c r="O2312" s="35">
        <f>ROUND((Reference!H$16*List!$H2312)+Reference!H$17,0)</f>
        <v>2609</v>
      </c>
      <c r="P2312" s="35">
        <f>ROUND((Reference!I$16*List!$H2312)+Reference!I$17,0)</f>
        <v>2712</v>
      </c>
      <c r="Q2312" s="35">
        <f>ROUND((Reference!J$16*List!$H2312)+Reference!J$17,0)</f>
        <v>3140</v>
      </c>
      <c r="R2312" s="35">
        <f>ROUND((Reference!K$16*List!$H2312)+Reference!K$17,0)</f>
        <v>3239</v>
      </c>
      <c r="S2312" s="35">
        <f>ROUND((Reference!L$16*List!$H2312)+Reference!L$17,0)</f>
        <v>3495</v>
      </c>
      <c r="T2312" s="35">
        <f>ROUND((Reference!M$16*List!$H2312)+Reference!M$17,0)</f>
        <v>4174</v>
      </c>
      <c r="U2312" s="35">
        <f>ROUND((Reference!N$16*List!$H2312)+Reference!N$17,0)</f>
        <v>16842</v>
      </c>
      <c r="V2312" s="36">
        <f>ROUND((Reference!O$16*List!$H2312)+Reference!O$17,0)</f>
        <v>626</v>
      </c>
      <c r="W2312" s="36">
        <f>ROUND((Reference!P$16*List!$H2312)+Reference!P$17,0)</f>
        <v>882</v>
      </c>
      <c r="X2312" s="36">
        <f>ROUND((Reference!Q$16*List!$H2312)+Reference!Q$17,0)</f>
        <v>441</v>
      </c>
      <c r="Y2312" s="37"/>
      <c r="Z2312" s="4" t="str">
        <f t="shared" si="71"/>
        <v>CLEARFIELD, Pennsylvania</v>
      </c>
      <c r="AA2312" s="50" t="s">
        <v>6511</v>
      </c>
      <c r="AB2312" s="38" t="s">
        <v>54</v>
      </c>
      <c r="AC2312" s="43" t="s">
        <v>6467</v>
      </c>
      <c r="AD2312" s="45"/>
      <c r="AE2312">
        <f t="shared" si="72"/>
        <v>0.81120000000000003</v>
      </c>
    </row>
    <row r="2313" spans="1:31" x14ac:dyDescent="0.35">
      <c r="A2313" s="28" t="s">
        <v>6512</v>
      </c>
      <c r="B2313" s="48" t="s">
        <v>6513</v>
      </c>
      <c r="C2313" s="49">
        <v>99939</v>
      </c>
      <c r="D2313" s="30" t="s">
        <v>211</v>
      </c>
      <c r="E2313" s="50" t="s">
        <v>2244</v>
      </c>
      <c r="F2313" s="55" t="s">
        <v>6467</v>
      </c>
      <c r="G2313" s="33" t="s">
        <v>64</v>
      </c>
      <c r="H2313" s="52">
        <v>0.81120000000000003</v>
      </c>
      <c r="I2313" s="35">
        <f>ROUND((Reference!B$16*List!$H2313)+Reference!B$17,0)</f>
        <v>964</v>
      </c>
      <c r="J2313" s="35">
        <f>ROUND((Reference!C$16*List!$H2313)+Reference!C$17,0)</f>
        <v>1438</v>
      </c>
      <c r="K2313" s="35">
        <f>ROUND((Reference!D$16*List!$H2313)+Reference!D$17,0)</f>
        <v>1724</v>
      </c>
      <c r="L2313" s="35">
        <f>ROUND((Reference!E$16*List!$H2313)+Reference!E$17,0)</f>
        <v>2131</v>
      </c>
      <c r="M2313" s="35">
        <f>ROUND((Reference!F$16*List!$H2313)+Reference!F$17,0)</f>
        <v>2220</v>
      </c>
      <c r="N2313" s="35">
        <f>ROUND((Reference!G$16*List!$H2313)+Reference!G$17,0)</f>
        <v>2513</v>
      </c>
      <c r="O2313" s="35">
        <f>ROUND((Reference!H$16*List!$H2313)+Reference!H$17,0)</f>
        <v>2609</v>
      </c>
      <c r="P2313" s="35">
        <f>ROUND((Reference!I$16*List!$H2313)+Reference!I$17,0)</f>
        <v>2712</v>
      </c>
      <c r="Q2313" s="35">
        <f>ROUND((Reference!J$16*List!$H2313)+Reference!J$17,0)</f>
        <v>3140</v>
      </c>
      <c r="R2313" s="35">
        <f>ROUND((Reference!K$16*List!$H2313)+Reference!K$17,0)</f>
        <v>3239</v>
      </c>
      <c r="S2313" s="35">
        <f>ROUND((Reference!L$16*List!$H2313)+Reference!L$17,0)</f>
        <v>3495</v>
      </c>
      <c r="T2313" s="35">
        <f>ROUND((Reference!M$16*List!$H2313)+Reference!M$17,0)</f>
        <v>4174</v>
      </c>
      <c r="U2313" s="35">
        <f>ROUND((Reference!N$16*List!$H2313)+Reference!N$17,0)</f>
        <v>16842</v>
      </c>
      <c r="V2313" s="36">
        <f>ROUND((Reference!O$16*List!$H2313)+Reference!O$17,0)</f>
        <v>626</v>
      </c>
      <c r="W2313" s="36">
        <f>ROUND((Reference!P$16*List!$H2313)+Reference!P$17,0)</f>
        <v>882</v>
      </c>
      <c r="X2313" s="36">
        <f>ROUND((Reference!Q$16*List!$H2313)+Reference!Q$17,0)</f>
        <v>441</v>
      </c>
      <c r="Y2313" s="37"/>
      <c r="Z2313" s="4" t="str">
        <f t="shared" si="71"/>
        <v>CLINTON, Pennsylvania</v>
      </c>
      <c r="AA2313" s="50" t="s">
        <v>2244</v>
      </c>
      <c r="AB2313" s="38" t="s">
        <v>54</v>
      </c>
      <c r="AC2313" s="43" t="s">
        <v>6467</v>
      </c>
      <c r="AD2313" s="45"/>
      <c r="AE2313">
        <f t="shared" si="72"/>
        <v>0.81120000000000003</v>
      </c>
    </row>
    <row r="2314" spans="1:31" x14ac:dyDescent="0.35">
      <c r="A2314" s="28" t="s">
        <v>6514</v>
      </c>
      <c r="B2314" s="48" t="s">
        <v>6515</v>
      </c>
      <c r="C2314" s="49">
        <v>14100</v>
      </c>
      <c r="D2314" s="30" t="s">
        <v>422</v>
      </c>
      <c r="E2314" s="50" t="s">
        <v>550</v>
      </c>
      <c r="F2314" s="54" t="s">
        <v>6467</v>
      </c>
      <c r="G2314" s="33" t="s">
        <v>53</v>
      </c>
      <c r="H2314" s="52">
        <v>0.89439999999999997</v>
      </c>
      <c r="I2314" s="35">
        <f>ROUND((Reference!B$16*List!$H2314)+Reference!B$17,0)</f>
        <v>1036</v>
      </c>
      <c r="J2314" s="35">
        <f>ROUND((Reference!C$16*List!$H2314)+Reference!C$17,0)</f>
        <v>1545</v>
      </c>
      <c r="K2314" s="35">
        <f>ROUND((Reference!D$16*List!$H2314)+Reference!D$17,0)</f>
        <v>1851</v>
      </c>
      <c r="L2314" s="35">
        <f>ROUND((Reference!E$16*List!$H2314)+Reference!E$17,0)</f>
        <v>2288</v>
      </c>
      <c r="M2314" s="35">
        <f>ROUND((Reference!F$16*List!$H2314)+Reference!F$17,0)</f>
        <v>2384</v>
      </c>
      <c r="N2314" s="35">
        <f>ROUND((Reference!G$16*List!$H2314)+Reference!G$17,0)</f>
        <v>2699</v>
      </c>
      <c r="O2314" s="35">
        <f>ROUND((Reference!H$16*List!$H2314)+Reference!H$17,0)</f>
        <v>2802</v>
      </c>
      <c r="P2314" s="35">
        <f>ROUND((Reference!I$16*List!$H2314)+Reference!I$17,0)</f>
        <v>2912</v>
      </c>
      <c r="Q2314" s="35">
        <f>ROUND((Reference!J$16*List!$H2314)+Reference!J$17,0)</f>
        <v>3372</v>
      </c>
      <c r="R2314" s="35">
        <f>ROUND((Reference!K$16*List!$H2314)+Reference!K$17,0)</f>
        <v>3479</v>
      </c>
      <c r="S2314" s="35">
        <f>ROUND((Reference!L$16*List!$H2314)+Reference!L$17,0)</f>
        <v>3753</v>
      </c>
      <c r="T2314" s="35">
        <f>ROUND((Reference!M$16*List!$H2314)+Reference!M$17,0)</f>
        <v>4483</v>
      </c>
      <c r="U2314" s="35">
        <f>ROUND((Reference!N$16*List!$H2314)+Reference!N$17,0)</f>
        <v>18087</v>
      </c>
      <c r="V2314" s="36">
        <f>ROUND((Reference!O$16*List!$H2314)+Reference!O$17,0)</f>
        <v>672</v>
      </c>
      <c r="W2314" s="36">
        <f>ROUND((Reference!P$16*List!$H2314)+Reference!P$17,0)</f>
        <v>947</v>
      </c>
      <c r="X2314" s="36">
        <f>ROUND((Reference!Q$16*List!$H2314)+Reference!Q$17,0)</f>
        <v>474</v>
      </c>
      <c r="Y2314" s="37"/>
      <c r="Z2314" s="4" t="str">
        <f t="shared" si="71"/>
        <v>COLUMBIA, Pennsylvania</v>
      </c>
      <c r="AA2314" s="50" t="s">
        <v>550</v>
      </c>
      <c r="AB2314" s="38" t="s">
        <v>54</v>
      </c>
      <c r="AC2314" s="43" t="s">
        <v>6467</v>
      </c>
      <c r="AD2314" s="45"/>
      <c r="AE2314">
        <f t="shared" si="72"/>
        <v>0.89439999999999997</v>
      </c>
    </row>
    <row r="2315" spans="1:31" x14ac:dyDescent="0.35">
      <c r="A2315" s="28" t="s">
        <v>6516</v>
      </c>
      <c r="B2315" s="48" t="s">
        <v>6517</v>
      </c>
      <c r="C2315" s="49">
        <v>99939</v>
      </c>
      <c r="D2315" s="30" t="s">
        <v>211</v>
      </c>
      <c r="E2315" s="50" t="s">
        <v>564</v>
      </c>
      <c r="F2315" s="55" t="s">
        <v>6467</v>
      </c>
      <c r="G2315" s="33" t="s">
        <v>64</v>
      </c>
      <c r="H2315" s="34">
        <v>0.81120000000000003</v>
      </c>
      <c r="I2315" s="35">
        <f>ROUND((Reference!B$16*List!$H2315)+Reference!B$17,0)</f>
        <v>964</v>
      </c>
      <c r="J2315" s="35">
        <f>ROUND((Reference!C$16*List!$H2315)+Reference!C$17,0)</f>
        <v>1438</v>
      </c>
      <c r="K2315" s="35">
        <f>ROUND((Reference!D$16*List!$H2315)+Reference!D$17,0)</f>
        <v>1724</v>
      </c>
      <c r="L2315" s="35">
        <f>ROUND((Reference!E$16*List!$H2315)+Reference!E$17,0)</f>
        <v>2131</v>
      </c>
      <c r="M2315" s="35">
        <f>ROUND((Reference!F$16*List!$H2315)+Reference!F$17,0)</f>
        <v>2220</v>
      </c>
      <c r="N2315" s="35">
        <f>ROUND((Reference!G$16*List!$H2315)+Reference!G$17,0)</f>
        <v>2513</v>
      </c>
      <c r="O2315" s="35">
        <f>ROUND((Reference!H$16*List!$H2315)+Reference!H$17,0)</f>
        <v>2609</v>
      </c>
      <c r="P2315" s="35">
        <f>ROUND((Reference!I$16*List!$H2315)+Reference!I$17,0)</f>
        <v>2712</v>
      </c>
      <c r="Q2315" s="35">
        <f>ROUND((Reference!J$16*List!$H2315)+Reference!J$17,0)</f>
        <v>3140</v>
      </c>
      <c r="R2315" s="35">
        <f>ROUND((Reference!K$16*List!$H2315)+Reference!K$17,0)</f>
        <v>3239</v>
      </c>
      <c r="S2315" s="35">
        <f>ROUND((Reference!L$16*List!$H2315)+Reference!L$17,0)</f>
        <v>3495</v>
      </c>
      <c r="T2315" s="35">
        <f>ROUND((Reference!M$16*List!$H2315)+Reference!M$17,0)</f>
        <v>4174</v>
      </c>
      <c r="U2315" s="35">
        <f>ROUND((Reference!N$16*List!$H2315)+Reference!N$17,0)</f>
        <v>16842</v>
      </c>
      <c r="V2315" s="36">
        <f>ROUND((Reference!O$16*List!$H2315)+Reference!O$17,0)</f>
        <v>626</v>
      </c>
      <c r="W2315" s="36">
        <f>ROUND((Reference!P$16*List!$H2315)+Reference!P$17,0)</f>
        <v>882</v>
      </c>
      <c r="X2315" s="36">
        <f>ROUND((Reference!Q$16*List!$H2315)+Reference!Q$17,0)</f>
        <v>441</v>
      </c>
      <c r="Y2315" s="37"/>
      <c r="Z2315" s="4" t="str">
        <f t="shared" si="71"/>
        <v>CRAWFORD, Pennsylvania</v>
      </c>
      <c r="AA2315" s="38" t="s">
        <v>564</v>
      </c>
      <c r="AB2315" s="38" t="s">
        <v>54</v>
      </c>
      <c r="AC2315" s="32" t="s">
        <v>6467</v>
      </c>
      <c r="AD2315" s="39"/>
      <c r="AE2315">
        <f t="shared" si="72"/>
        <v>0.81120000000000003</v>
      </c>
    </row>
    <row r="2316" spans="1:31" x14ac:dyDescent="0.35">
      <c r="A2316" s="28" t="s">
        <v>6518</v>
      </c>
      <c r="B2316" s="48" t="s">
        <v>6519</v>
      </c>
      <c r="C2316" s="49">
        <v>25420</v>
      </c>
      <c r="D2316" s="30" t="s">
        <v>878</v>
      </c>
      <c r="E2316" s="50" t="s">
        <v>2254</v>
      </c>
      <c r="F2316" s="54" t="s">
        <v>6467</v>
      </c>
      <c r="G2316" s="33" t="s">
        <v>53</v>
      </c>
      <c r="H2316" s="34">
        <v>0.97130000000000005</v>
      </c>
      <c r="I2316" s="35">
        <f>ROUND((Reference!B$16*List!$H2316)+Reference!B$17,0)</f>
        <v>1102</v>
      </c>
      <c r="J2316" s="35">
        <f>ROUND((Reference!C$16*List!$H2316)+Reference!C$17,0)</f>
        <v>1643</v>
      </c>
      <c r="K2316" s="35">
        <f>ROUND((Reference!D$16*List!$H2316)+Reference!D$17,0)</f>
        <v>1969</v>
      </c>
      <c r="L2316" s="35">
        <f>ROUND((Reference!E$16*List!$H2316)+Reference!E$17,0)</f>
        <v>2434</v>
      </c>
      <c r="M2316" s="35">
        <f>ROUND((Reference!F$16*List!$H2316)+Reference!F$17,0)</f>
        <v>2536</v>
      </c>
      <c r="N2316" s="35">
        <f>ROUND((Reference!G$16*List!$H2316)+Reference!G$17,0)</f>
        <v>2870</v>
      </c>
      <c r="O2316" s="35">
        <f>ROUND((Reference!H$16*List!$H2316)+Reference!H$17,0)</f>
        <v>2980</v>
      </c>
      <c r="P2316" s="35">
        <f>ROUND((Reference!I$16*List!$H2316)+Reference!I$17,0)</f>
        <v>3097</v>
      </c>
      <c r="Q2316" s="35">
        <f>ROUND((Reference!J$16*List!$H2316)+Reference!J$17,0)</f>
        <v>3586</v>
      </c>
      <c r="R2316" s="35">
        <f>ROUND((Reference!K$16*List!$H2316)+Reference!K$17,0)</f>
        <v>3700</v>
      </c>
      <c r="S2316" s="35">
        <f>ROUND((Reference!L$16*List!$H2316)+Reference!L$17,0)</f>
        <v>3992</v>
      </c>
      <c r="T2316" s="35">
        <f>ROUND((Reference!M$16*List!$H2316)+Reference!M$17,0)</f>
        <v>4768</v>
      </c>
      <c r="U2316" s="35">
        <f>ROUND((Reference!N$16*List!$H2316)+Reference!N$17,0)</f>
        <v>19238</v>
      </c>
      <c r="V2316" s="36">
        <f>ROUND((Reference!O$16*List!$H2316)+Reference!O$17,0)</f>
        <v>715</v>
      </c>
      <c r="W2316" s="36">
        <f>ROUND((Reference!P$16*List!$H2316)+Reference!P$17,0)</f>
        <v>1008</v>
      </c>
      <c r="X2316" s="36">
        <f>ROUND((Reference!Q$16*List!$H2316)+Reference!Q$17,0)</f>
        <v>504</v>
      </c>
      <c r="Y2316" s="37"/>
      <c r="Z2316" s="4" t="str">
        <f t="shared" si="71"/>
        <v>CUMBERLAND, Pennsylvania</v>
      </c>
      <c r="AA2316" s="38" t="s">
        <v>2254</v>
      </c>
      <c r="AB2316" s="38" t="s">
        <v>54</v>
      </c>
      <c r="AC2316" s="32" t="s">
        <v>6467</v>
      </c>
      <c r="AD2316" s="39"/>
      <c r="AE2316">
        <f t="shared" si="72"/>
        <v>0.97130000000000005</v>
      </c>
    </row>
    <row r="2317" spans="1:31" x14ac:dyDescent="0.35">
      <c r="A2317" s="28" t="s">
        <v>6520</v>
      </c>
      <c r="B2317" s="48" t="s">
        <v>6521</v>
      </c>
      <c r="C2317" s="49">
        <v>25420</v>
      </c>
      <c r="D2317" s="30" t="s">
        <v>878</v>
      </c>
      <c r="E2317" s="50" t="s">
        <v>6522</v>
      </c>
      <c r="F2317" s="54" t="s">
        <v>6467</v>
      </c>
      <c r="G2317" s="33" t="s">
        <v>53</v>
      </c>
      <c r="H2317" s="52">
        <v>0.97130000000000005</v>
      </c>
      <c r="I2317" s="35">
        <f>ROUND((Reference!B$16*List!$H2317)+Reference!B$17,0)</f>
        <v>1102</v>
      </c>
      <c r="J2317" s="35">
        <f>ROUND((Reference!C$16*List!$H2317)+Reference!C$17,0)</f>
        <v>1643</v>
      </c>
      <c r="K2317" s="35">
        <f>ROUND((Reference!D$16*List!$H2317)+Reference!D$17,0)</f>
        <v>1969</v>
      </c>
      <c r="L2317" s="35">
        <f>ROUND((Reference!E$16*List!$H2317)+Reference!E$17,0)</f>
        <v>2434</v>
      </c>
      <c r="M2317" s="35">
        <f>ROUND((Reference!F$16*List!$H2317)+Reference!F$17,0)</f>
        <v>2536</v>
      </c>
      <c r="N2317" s="35">
        <f>ROUND((Reference!G$16*List!$H2317)+Reference!G$17,0)</f>
        <v>2870</v>
      </c>
      <c r="O2317" s="35">
        <f>ROUND((Reference!H$16*List!$H2317)+Reference!H$17,0)</f>
        <v>2980</v>
      </c>
      <c r="P2317" s="35">
        <f>ROUND((Reference!I$16*List!$H2317)+Reference!I$17,0)</f>
        <v>3097</v>
      </c>
      <c r="Q2317" s="35">
        <f>ROUND((Reference!J$16*List!$H2317)+Reference!J$17,0)</f>
        <v>3586</v>
      </c>
      <c r="R2317" s="35">
        <f>ROUND((Reference!K$16*List!$H2317)+Reference!K$17,0)</f>
        <v>3700</v>
      </c>
      <c r="S2317" s="35">
        <f>ROUND((Reference!L$16*List!$H2317)+Reference!L$17,0)</f>
        <v>3992</v>
      </c>
      <c r="T2317" s="35">
        <f>ROUND((Reference!M$16*List!$H2317)+Reference!M$17,0)</f>
        <v>4768</v>
      </c>
      <c r="U2317" s="35">
        <f>ROUND((Reference!N$16*List!$H2317)+Reference!N$17,0)</f>
        <v>19238</v>
      </c>
      <c r="V2317" s="36">
        <f>ROUND((Reference!O$16*List!$H2317)+Reference!O$17,0)</f>
        <v>715</v>
      </c>
      <c r="W2317" s="36">
        <f>ROUND((Reference!P$16*List!$H2317)+Reference!P$17,0)</f>
        <v>1008</v>
      </c>
      <c r="X2317" s="36">
        <f>ROUND((Reference!Q$16*List!$H2317)+Reference!Q$17,0)</f>
        <v>504</v>
      </c>
      <c r="Y2317" s="37"/>
      <c r="Z2317" s="4" t="str">
        <f t="shared" si="71"/>
        <v>DAUPHIN, Pennsylvania</v>
      </c>
      <c r="AA2317" s="50" t="s">
        <v>6522</v>
      </c>
      <c r="AB2317" s="38" t="s">
        <v>54</v>
      </c>
      <c r="AC2317" s="43" t="s">
        <v>6467</v>
      </c>
      <c r="AD2317" s="45"/>
      <c r="AE2317">
        <f t="shared" si="72"/>
        <v>0.97130000000000005</v>
      </c>
    </row>
    <row r="2318" spans="1:31" x14ac:dyDescent="0.35">
      <c r="A2318" s="28" t="s">
        <v>6523</v>
      </c>
      <c r="B2318" s="48" t="s">
        <v>6524</v>
      </c>
      <c r="C2318" s="49">
        <v>37964</v>
      </c>
      <c r="D2318" s="30" t="s">
        <v>1386</v>
      </c>
      <c r="E2318" s="50" t="s">
        <v>1332</v>
      </c>
      <c r="F2318" s="54" t="s">
        <v>6467</v>
      </c>
      <c r="G2318" s="33" t="s">
        <v>53</v>
      </c>
      <c r="H2318" s="34">
        <v>1.0946</v>
      </c>
      <c r="I2318" s="35">
        <f>ROUND((Reference!B$16*List!$H2318)+Reference!B$17,0)</f>
        <v>1207</v>
      </c>
      <c r="J2318" s="35">
        <f>ROUND((Reference!C$16*List!$H2318)+Reference!C$17,0)</f>
        <v>1801</v>
      </c>
      <c r="K2318" s="35">
        <f>ROUND((Reference!D$16*List!$H2318)+Reference!D$17,0)</f>
        <v>2158</v>
      </c>
      <c r="L2318" s="35">
        <f>ROUND((Reference!E$16*List!$H2318)+Reference!E$17,0)</f>
        <v>2667</v>
      </c>
      <c r="M2318" s="35">
        <f>ROUND((Reference!F$16*List!$H2318)+Reference!F$17,0)</f>
        <v>2779</v>
      </c>
      <c r="N2318" s="35">
        <f>ROUND((Reference!G$16*List!$H2318)+Reference!G$17,0)</f>
        <v>3146</v>
      </c>
      <c r="O2318" s="35">
        <f>ROUND((Reference!H$16*List!$H2318)+Reference!H$17,0)</f>
        <v>3266</v>
      </c>
      <c r="P2318" s="35">
        <f>ROUND((Reference!I$16*List!$H2318)+Reference!I$17,0)</f>
        <v>3394</v>
      </c>
      <c r="Q2318" s="35">
        <f>ROUND((Reference!J$16*List!$H2318)+Reference!J$17,0)</f>
        <v>3930</v>
      </c>
      <c r="R2318" s="35">
        <f>ROUND((Reference!K$16*List!$H2318)+Reference!K$17,0)</f>
        <v>4055</v>
      </c>
      <c r="S2318" s="35">
        <f>ROUND((Reference!L$16*List!$H2318)+Reference!L$17,0)</f>
        <v>4375</v>
      </c>
      <c r="T2318" s="35">
        <f>ROUND((Reference!M$16*List!$H2318)+Reference!M$17,0)</f>
        <v>5225</v>
      </c>
      <c r="U2318" s="35">
        <f>ROUND((Reference!N$16*List!$H2318)+Reference!N$17,0)</f>
        <v>21083</v>
      </c>
      <c r="V2318" s="36">
        <f>ROUND((Reference!O$16*List!$H2318)+Reference!O$17,0)</f>
        <v>784</v>
      </c>
      <c r="W2318" s="36">
        <f>ROUND((Reference!P$16*List!$H2318)+Reference!P$17,0)</f>
        <v>1104</v>
      </c>
      <c r="X2318" s="36">
        <f>ROUND((Reference!Q$16*List!$H2318)+Reference!Q$17,0)</f>
        <v>552</v>
      </c>
      <c r="Y2318" s="37"/>
      <c r="Z2318" s="4" t="str">
        <f t="shared" si="71"/>
        <v>DELAWARE, Pennsylvania</v>
      </c>
      <c r="AA2318" s="38" t="s">
        <v>1332</v>
      </c>
      <c r="AB2318" s="38" t="s">
        <v>54</v>
      </c>
      <c r="AC2318" s="32" t="s">
        <v>6467</v>
      </c>
      <c r="AD2318" s="39"/>
      <c r="AE2318">
        <f t="shared" si="72"/>
        <v>1.0946</v>
      </c>
    </row>
    <row r="2319" spans="1:31" x14ac:dyDescent="0.35">
      <c r="A2319" s="28" t="s">
        <v>6525</v>
      </c>
      <c r="B2319" s="48" t="s">
        <v>6526</v>
      </c>
      <c r="C2319" s="49">
        <v>99939</v>
      </c>
      <c r="D2319" s="30" t="s">
        <v>211</v>
      </c>
      <c r="E2319" s="50" t="s">
        <v>3003</v>
      </c>
      <c r="F2319" s="55" t="s">
        <v>6467</v>
      </c>
      <c r="G2319" s="33" t="s">
        <v>64</v>
      </c>
      <c r="H2319" s="34">
        <v>0.81120000000000003</v>
      </c>
      <c r="I2319" s="35">
        <f>ROUND((Reference!B$16*List!$H2319)+Reference!B$17,0)</f>
        <v>964</v>
      </c>
      <c r="J2319" s="35">
        <f>ROUND((Reference!C$16*List!$H2319)+Reference!C$17,0)</f>
        <v>1438</v>
      </c>
      <c r="K2319" s="35">
        <f>ROUND((Reference!D$16*List!$H2319)+Reference!D$17,0)</f>
        <v>1724</v>
      </c>
      <c r="L2319" s="35">
        <f>ROUND((Reference!E$16*List!$H2319)+Reference!E$17,0)</f>
        <v>2131</v>
      </c>
      <c r="M2319" s="35">
        <f>ROUND((Reference!F$16*List!$H2319)+Reference!F$17,0)</f>
        <v>2220</v>
      </c>
      <c r="N2319" s="35">
        <f>ROUND((Reference!G$16*List!$H2319)+Reference!G$17,0)</f>
        <v>2513</v>
      </c>
      <c r="O2319" s="35">
        <f>ROUND((Reference!H$16*List!$H2319)+Reference!H$17,0)</f>
        <v>2609</v>
      </c>
      <c r="P2319" s="35">
        <f>ROUND((Reference!I$16*List!$H2319)+Reference!I$17,0)</f>
        <v>2712</v>
      </c>
      <c r="Q2319" s="35">
        <f>ROUND((Reference!J$16*List!$H2319)+Reference!J$17,0)</f>
        <v>3140</v>
      </c>
      <c r="R2319" s="35">
        <f>ROUND((Reference!K$16*List!$H2319)+Reference!K$17,0)</f>
        <v>3239</v>
      </c>
      <c r="S2319" s="35">
        <f>ROUND((Reference!L$16*List!$H2319)+Reference!L$17,0)</f>
        <v>3495</v>
      </c>
      <c r="T2319" s="35">
        <f>ROUND((Reference!M$16*List!$H2319)+Reference!M$17,0)</f>
        <v>4174</v>
      </c>
      <c r="U2319" s="35">
        <f>ROUND((Reference!N$16*List!$H2319)+Reference!N$17,0)</f>
        <v>16842</v>
      </c>
      <c r="V2319" s="36">
        <f>ROUND((Reference!O$16*List!$H2319)+Reference!O$17,0)</f>
        <v>626</v>
      </c>
      <c r="W2319" s="36">
        <f>ROUND((Reference!P$16*List!$H2319)+Reference!P$17,0)</f>
        <v>882</v>
      </c>
      <c r="X2319" s="36">
        <f>ROUND((Reference!Q$16*List!$H2319)+Reference!Q$17,0)</f>
        <v>441</v>
      </c>
      <c r="Y2319" s="37"/>
      <c r="Z2319" s="4" t="str">
        <f t="shared" ref="Z2319:Z2382" si="73">CONCATENATE(AA2319, AB2319, AC2319)</f>
        <v>ELK, Pennsylvania</v>
      </c>
      <c r="AA2319" s="38" t="s">
        <v>3003</v>
      </c>
      <c r="AB2319" s="38" t="s">
        <v>54</v>
      </c>
      <c r="AC2319" s="32" t="s">
        <v>6467</v>
      </c>
      <c r="AD2319" s="39"/>
      <c r="AE2319">
        <f t="shared" ref="AE2319:AE2382" si="74">IFERROR(INDEX($AH:$AH,MATCH($C2319,$AF:$AF,0)),"")</f>
        <v>0.81120000000000003</v>
      </c>
    </row>
    <row r="2320" spans="1:31" x14ac:dyDescent="0.35">
      <c r="A2320" s="28" t="s">
        <v>6527</v>
      </c>
      <c r="B2320" s="48" t="s">
        <v>6528</v>
      </c>
      <c r="C2320" s="49">
        <v>21500</v>
      </c>
      <c r="D2320" s="30" t="s">
        <v>711</v>
      </c>
      <c r="E2320" s="50" t="s">
        <v>5436</v>
      </c>
      <c r="F2320" s="54" t="s">
        <v>6467</v>
      </c>
      <c r="G2320" s="33" t="s">
        <v>53</v>
      </c>
      <c r="H2320" s="34">
        <v>0.76430000000000009</v>
      </c>
      <c r="I2320" s="35">
        <f>ROUND((Reference!B$16*List!$H2320)+Reference!B$17,0)</f>
        <v>924</v>
      </c>
      <c r="J2320" s="35">
        <f>ROUND((Reference!C$16*List!$H2320)+Reference!C$17,0)</f>
        <v>1379</v>
      </c>
      <c r="K2320" s="35">
        <f>ROUND((Reference!D$16*List!$H2320)+Reference!D$17,0)</f>
        <v>1652</v>
      </c>
      <c r="L2320" s="35">
        <f>ROUND((Reference!E$16*List!$H2320)+Reference!E$17,0)</f>
        <v>2042</v>
      </c>
      <c r="M2320" s="35">
        <f>ROUND((Reference!F$16*List!$H2320)+Reference!F$17,0)</f>
        <v>2127</v>
      </c>
      <c r="N2320" s="35">
        <f>ROUND((Reference!G$16*List!$H2320)+Reference!G$17,0)</f>
        <v>2408</v>
      </c>
      <c r="O2320" s="35">
        <f>ROUND((Reference!H$16*List!$H2320)+Reference!H$17,0)</f>
        <v>2500</v>
      </c>
      <c r="P2320" s="35">
        <f>ROUND((Reference!I$16*List!$H2320)+Reference!I$17,0)</f>
        <v>2599</v>
      </c>
      <c r="Q2320" s="35">
        <f>ROUND((Reference!J$16*List!$H2320)+Reference!J$17,0)</f>
        <v>3009</v>
      </c>
      <c r="R2320" s="35">
        <f>ROUND((Reference!K$16*List!$H2320)+Reference!K$17,0)</f>
        <v>3104</v>
      </c>
      <c r="S2320" s="35">
        <f>ROUND((Reference!L$16*List!$H2320)+Reference!L$17,0)</f>
        <v>3349</v>
      </c>
      <c r="T2320" s="35">
        <f>ROUND((Reference!M$16*List!$H2320)+Reference!M$17,0)</f>
        <v>4000</v>
      </c>
      <c r="U2320" s="35">
        <f>ROUND((Reference!N$16*List!$H2320)+Reference!N$17,0)</f>
        <v>16140</v>
      </c>
      <c r="V2320" s="36">
        <f>ROUND((Reference!O$16*List!$H2320)+Reference!O$17,0)</f>
        <v>600</v>
      </c>
      <c r="W2320" s="36">
        <f>ROUND((Reference!P$16*List!$H2320)+Reference!P$17,0)</f>
        <v>845</v>
      </c>
      <c r="X2320" s="36">
        <f>ROUND((Reference!Q$16*List!$H2320)+Reference!Q$17,0)</f>
        <v>423</v>
      </c>
      <c r="Y2320" s="37"/>
      <c r="Z2320" s="4" t="str">
        <f t="shared" si="73"/>
        <v>ERIE, Pennsylvania</v>
      </c>
      <c r="AA2320" s="38" t="s">
        <v>5436</v>
      </c>
      <c r="AB2320" s="38" t="s">
        <v>54</v>
      </c>
      <c r="AC2320" s="32" t="s">
        <v>6467</v>
      </c>
      <c r="AD2320" s="39"/>
      <c r="AE2320">
        <f t="shared" si="74"/>
        <v>0.76430000000000009</v>
      </c>
    </row>
    <row r="2321" spans="1:31" x14ac:dyDescent="0.35">
      <c r="A2321" s="28" t="s">
        <v>6529</v>
      </c>
      <c r="B2321" s="48" t="s">
        <v>6530</v>
      </c>
      <c r="C2321" s="51">
        <v>38300</v>
      </c>
      <c r="D2321" s="30" t="s">
        <v>1396</v>
      </c>
      <c r="E2321" s="38" t="s">
        <v>172</v>
      </c>
      <c r="F2321" s="54" t="s">
        <v>6467</v>
      </c>
      <c r="G2321" s="33" t="s">
        <v>53</v>
      </c>
      <c r="H2321" s="34">
        <v>0.84240000000000004</v>
      </c>
      <c r="I2321" s="35">
        <f>ROUND((Reference!B$16*List!$H2321)+Reference!B$17,0)</f>
        <v>991</v>
      </c>
      <c r="J2321" s="35">
        <f>ROUND((Reference!C$16*List!$H2321)+Reference!C$17,0)</f>
        <v>1478</v>
      </c>
      <c r="K2321" s="35">
        <f>ROUND((Reference!D$16*List!$H2321)+Reference!D$17,0)</f>
        <v>1771</v>
      </c>
      <c r="L2321" s="35">
        <f>ROUND((Reference!E$16*List!$H2321)+Reference!E$17,0)</f>
        <v>2190</v>
      </c>
      <c r="M2321" s="35">
        <f>ROUND((Reference!F$16*List!$H2321)+Reference!F$17,0)</f>
        <v>2281</v>
      </c>
      <c r="N2321" s="35">
        <f>ROUND((Reference!G$16*List!$H2321)+Reference!G$17,0)</f>
        <v>2583</v>
      </c>
      <c r="O2321" s="35">
        <f>ROUND((Reference!H$16*List!$H2321)+Reference!H$17,0)</f>
        <v>2681</v>
      </c>
      <c r="P2321" s="35">
        <f>ROUND((Reference!I$16*List!$H2321)+Reference!I$17,0)</f>
        <v>2787</v>
      </c>
      <c r="Q2321" s="35">
        <f>ROUND((Reference!J$16*List!$H2321)+Reference!J$17,0)</f>
        <v>3227</v>
      </c>
      <c r="R2321" s="35">
        <f>ROUND((Reference!K$16*List!$H2321)+Reference!K$17,0)</f>
        <v>3329</v>
      </c>
      <c r="S2321" s="35">
        <f>ROUND((Reference!L$16*List!$H2321)+Reference!L$17,0)</f>
        <v>3592</v>
      </c>
      <c r="T2321" s="35">
        <f>ROUND((Reference!M$16*List!$H2321)+Reference!M$17,0)</f>
        <v>4290</v>
      </c>
      <c r="U2321" s="35">
        <f>ROUND((Reference!N$16*List!$H2321)+Reference!N$17,0)</f>
        <v>17309</v>
      </c>
      <c r="V2321" s="36">
        <f>ROUND((Reference!O$16*List!$H2321)+Reference!O$17,0)</f>
        <v>643</v>
      </c>
      <c r="W2321" s="36">
        <f>ROUND((Reference!P$16*List!$H2321)+Reference!P$17,0)</f>
        <v>907</v>
      </c>
      <c r="X2321" s="36">
        <f>ROUND((Reference!Q$16*List!$H2321)+Reference!Q$17,0)</f>
        <v>453</v>
      </c>
      <c r="Y2321" s="37"/>
      <c r="Z2321" s="4" t="str">
        <f t="shared" si="73"/>
        <v>FAYETTE, Pennsylvania</v>
      </c>
      <c r="AA2321" s="38" t="s">
        <v>172</v>
      </c>
      <c r="AB2321" s="38" t="s">
        <v>54</v>
      </c>
      <c r="AC2321" s="32" t="s">
        <v>6467</v>
      </c>
      <c r="AD2321" s="39"/>
      <c r="AE2321">
        <f t="shared" si="74"/>
        <v>0.84240000000000004</v>
      </c>
    </row>
    <row r="2322" spans="1:31" x14ac:dyDescent="0.35">
      <c r="A2322" s="28" t="s">
        <v>6531</v>
      </c>
      <c r="B2322" s="48" t="s">
        <v>6532</v>
      </c>
      <c r="C2322" s="49">
        <v>99939</v>
      </c>
      <c r="D2322" s="30" t="s">
        <v>211</v>
      </c>
      <c r="E2322" s="50" t="s">
        <v>6533</v>
      </c>
      <c r="F2322" s="55" t="s">
        <v>6467</v>
      </c>
      <c r="G2322" s="33" t="s">
        <v>64</v>
      </c>
      <c r="H2322" s="52">
        <v>0.81120000000000003</v>
      </c>
      <c r="I2322" s="35">
        <f>ROUND((Reference!B$16*List!$H2322)+Reference!B$17,0)</f>
        <v>964</v>
      </c>
      <c r="J2322" s="35">
        <f>ROUND((Reference!C$16*List!$H2322)+Reference!C$17,0)</f>
        <v>1438</v>
      </c>
      <c r="K2322" s="35">
        <f>ROUND((Reference!D$16*List!$H2322)+Reference!D$17,0)</f>
        <v>1724</v>
      </c>
      <c r="L2322" s="35">
        <f>ROUND((Reference!E$16*List!$H2322)+Reference!E$17,0)</f>
        <v>2131</v>
      </c>
      <c r="M2322" s="35">
        <f>ROUND((Reference!F$16*List!$H2322)+Reference!F$17,0)</f>
        <v>2220</v>
      </c>
      <c r="N2322" s="35">
        <f>ROUND((Reference!G$16*List!$H2322)+Reference!G$17,0)</f>
        <v>2513</v>
      </c>
      <c r="O2322" s="35">
        <f>ROUND((Reference!H$16*List!$H2322)+Reference!H$17,0)</f>
        <v>2609</v>
      </c>
      <c r="P2322" s="35">
        <f>ROUND((Reference!I$16*List!$H2322)+Reference!I$17,0)</f>
        <v>2712</v>
      </c>
      <c r="Q2322" s="35">
        <f>ROUND((Reference!J$16*List!$H2322)+Reference!J$17,0)</f>
        <v>3140</v>
      </c>
      <c r="R2322" s="35">
        <f>ROUND((Reference!K$16*List!$H2322)+Reference!K$17,0)</f>
        <v>3239</v>
      </c>
      <c r="S2322" s="35">
        <f>ROUND((Reference!L$16*List!$H2322)+Reference!L$17,0)</f>
        <v>3495</v>
      </c>
      <c r="T2322" s="35">
        <f>ROUND((Reference!M$16*List!$H2322)+Reference!M$17,0)</f>
        <v>4174</v>
      </c>
      <c r="U2322" s="35">
        <f>ROUND((Reference!N$16*List!$H2322)+Reference!N$17,0)</f>
        <v>16842</v>
      </c>
      <c r="V2322" s="36">
        <f>ROUND((Reference!O$16*List!$H2322)+Reference!O$17,0)</f>
        <v>626</v>
      </c>
      <c r="W2322" s="36">
        <f>ROUND((Reference!P$16*List!$H2322)+Reference!P$17,0)</f>
        <v>882</v>
      </c>
      <c r="X2322" s="36">
        <f>ROUND((Reference!Q$16*List!$H2322)+Reference!Q$17,0)</f>
        <v>441</v>
      </c>
      <c r="Y2322" s="37"/>
      <c r="Z2322" s="4" t="str">
        <f t="shared" si="73"/>
        <v>FOREST, Pennsylvania</v>
      </c>
      <c r="AA2322" s="50" t="s">
        <v>6533</v>
      </c>
      <c r="AB2322" s="38" t="s">
        <v>54</v>
      </c>
      <c r="AC2322" s="43" t="s">
        <v>6467</v>
      </c>
      <c r="AD2322" s="45"/>
      <c r="AE2322">
        <f t="shared" si="74"/>
        <v>0.81120000000000003</v>
      </c>
    </row>
    <row r="2323" spans="1:31" x14ac:dyDescent="0.35">
      <c r="A2323" s="28" t="s">
        <v>6534</v>
      </c>
      <c r="B2323" s="48" t="s">
        <v>6535</v>
      </c>
      <c r="C2323" s="51">
        <v>16540</v>
      </c>
      <c r="D2323" s="30" t="s">
        <v>517</v>
      </c>
      <c r="E2323" s="38" t="s">
        <v>176</v>
      </c>
      <c r="F2323" s="54" t="s">
        <v>6467</v>
      </c>
      <c r="G2323" s="33" t="s">
        <v>53</v>
      </c>
      <c r="H2323" s="34">
        <v>1.1061000000000001</v>
      </c>
      <c r="I2323" s="35">
        <f>ROUND((Reference!B$16*List!$H2323)+Reference!B$17,0)</f>
        <v>1217</v>
      </c>
      <c r="J2323" s="35">
        <f>ROUND((Reference!C$16*List!$H2323)+Reference!C$17,0)</f>
        <v>1815</v>
      </c>
      <c r="K2323" s="35">
        <f>ROUND((Reference!D$16*List!$H2323)+Reference!D$17,0)</f>
        <v>2175</v>
      </c>
      <c r="L2323" s="35">
        <f>ROUND((Reference!E$16*List!$H2323)+Reference!E$17,0)</f>
        <v>2689</v>
      </c>
      <c r="M2323" s="35">
        <f>ROUND((Reference!F$16*List!$H2323)+Reference!F$17,0)</f>
        <v>2801</v>
      </c>
      <c r="N2323" s="35">
        <f>ROUND((Reference!G$16*List!$H2323)+Reference!G$17,0)</f>
        <v>3171</v>
      </c>
      <c r="O2323" s="35">
        <f>ROUND((Reference!H$16*List!$H2323)+Reference!H$17,0)</f>
        <v>3293</v>
      </c>
      <c r="P2323" s="35">
        <f>ROUND((Reference!I$16*List!$H2323)+Reference!I$17,0)</f>
        <v>3422</v>
      </c>
      <c r="Q2323" s="35">
        <f>ROUND((Reference!J$16*List!$H2323)+Reference!J$17,0)</f>
        <v>3963</v>
      </c>
      <c r="R2323" s="35">
        <f>ROUND((Reference!K$16*List!$H2323)+Reference!K$17,0)</f>
        <v>4088</v>
      </c>
      <c r="S2323" s="35">
        <f>ROUND((Reference!L$16*List!$H2323)+Reference!L$17,0)</f>
        <v>4411</v>
      </c>
      <c r="T2323" s="35">
        <f>ROUND((Reference!M$16*List!$H2323)+Reference!M$17,0)</f>
        <v>5268</v>
      </c>
      <c r="U2323" s="35">
        <f>ROUND((Reference!N$16*List!$H2323)+Reference!N$17,0)</f>
        <v>21255</v>
      </c>
      <c r="V2323" s="36">
        <f>ROUND((Reference!O$16*List!$H2323)+Reference!O$17,0)</f>
        <v>790</v>
      </c>
      <c r="W2323" s="36">
        <f>ROUND((Reference!P$16*List!$H2323)+Reference!P$17,0)</f>
        <v>1113</v>
      </c>
      <c r="X2323" s="36">
        <f>ROUND((Reference!Q$16*List!$H2323)+Reference!Q$17,0)</f>
        <v>557</v>
      </c>
      <c r="Y2323" s="37"/>
      <c r="Z2323" s="4" t="str">
        <f t="shared" si="73"/>
        <v>FRANKLIN, Pennsylvania</v>
      </c>
      <c r="AA2323" s="38" t="s">
        <v>176</v>
      </c>
      <c r="AB2323" s="38" t="s">
        <v>54</v>
      </c>
      <c r="AC2323" s="32" t="s">
        <v>6467</v>
      </c>
      <c r="AD2323" s="39"/>
      <c r="AE2323">
        <f t="shared" si="74"/>
        <v>1.1061000000000001</v>
      </c>
    </row>
    <row r="2324" spans="1:31" x14ac:dyDescent="0.35">
      <c r="A2324" s="28" t="s">
        <v>6536</v>
      </c>
      <c r="B2324" s="48" t="s">
        <v>6537</v>
      </c>
      <c r="C2324" s="51">
        <v>99939</v>
      </c>
      <c r="D2324" s="30" t="s">
        <v>211</v>
      </c>
      <c r="E2324" s="38" t="s">
        <v>596</v>
      </c>
      <c r="F2324" s="55" t="s">
        <v>6467</v>
      </c>
      <c r="G2324" s="33" t="s">
        <v>64</v>
      </c>
      <c r="H2324" s="52">
        <v>0.81120000000000003</v>
      </c>
      <c r="I2324" s="35">
        <f>ROUND((Reference!B$16*List!$H2324)+Reference!B$17,0)</f>
        <v>964</v>
      </c>
      <c r="J2324" s="35">
        <f>ROUND((Reference!C$16*List!$H2324)+Reference!C$17,0)</f>
        <v>1438</v>
      </c>
      <c r="K2324" s="35">
        <f>ROUND((Reference!D$16*List!$H2324)+Reference!D$17,0)</f>
        <v>1724</v>
      </c>
      <c r="L2324" s="35">
        <f>ROUND((Reference!E$16*List!$H2324)+Reference!E$17,0)</f>
        <v>2131</v>
      </c>
      <c r="M2324" s="35">
        <f>ROUND((Reference!F$16*List!$H2324)+Reference!F$17,0)</f>
        <v>2220</v>
      </c>
      <c r="N2324" s="35">
        <f>ROUND((Reference!G$16*List!$H2324)+Reference!G$17,0)</f>
        <v>2513</v>
      </c>
      <c r="O2324" s="35">
        <f>ROUND((Reference!H$16*List!$H2324)+Reference!H$17,0)</f>
        <v>2609</v>
      </c>
      <c r="P2324" s="35">
        <f>ROUND((Reference!I$16*List!$H2324)+Reference!I$17,0)</f>
        <v>2712</v>
      </c>
      <c r="Q2324" s="35">
        <f>ROUND((Reference!J$16*List!$H2324)+Reference!J$17,0)</f>
        <v>3140</v>
      </c>
      <c r="R2324" s="35">
        <f>ROUND((Reference!K$16*List!$H2324)+Reference!K$17,0)</f>
        <v>3239</v>
      </c>
      <c r="S2324" s="35">
        <f>ROUND((Reference!L$16*List!$H2324)+Reference!L$17,0)</f>
        <v>3495</v>
      </c>
      <c r="T2324" s="35">
        <f>ROUND((Reference!M$16*List!$H2324)+Reference!M$17,0)</f>
        <v>4174</v>
      </c>
      <c r="U2324" s="35">
        <f>ROUND((Reference!N$16*List!$H2324)+Reference!N$17,0)</f>
        <v>16842</v>
      </c>
      <c r="V2324" s="36">
        <f>ROUND((Reference!O$16*List!$H2324)+Reference!O$17,0)</f>
        <v>626</v>
      </c>
      <c r="W2324" s="36">
        <f>ROUND((Reference!P$16*List!$H2324)+Reference!P$17,0)</f>
        <v>882</v>
      </c>
      <c r="X2324" s="36">
        <f>ROUND((Reference!Q$16*List!$H2324)+Reference!Q$17,0)</f>
        <v>441</v>
      </c>
      <c r="Y2324" s="37"/>
      <c r="Z2324" s="4" t="str">
        <f t="shared" si="73"/>
        <v>FULTON, Pennsylvania</v>
      </c>
      <c r="AA2324" s="50" t="s">
        <v>596</v>
      </c>
      <c r="AB2324" s="38" t="s">
        <v>54</v>
      </c>
      <c r="AC2324" s="43" t="s">
        <v>6467</v>
      </c>
      <c r="AD2324" s="45"/>
      <c r="AE2324">
        <f t="shared" si="74"/>
        <v>0.81120000000000003</v>
      </c>
    </row>
    <row r="2325" spans="1:31" x14ac:dyDescent="0.35">
      <c r="A2325" s="28" t="s">
        <v>6538</v>
      </c>
      <c r="B2325" s="48" t="s">
        <v>6539</v>
      </c>
      <c r="C2325" s="51">
        <v>99939</v>
      </c>
      <c r="D2325" s="30" t="s">
        <v>211</v>
      </c>
      <c r="E2325" s="38" t="s">
        <v>186</v>
      </c>
      <c r="F2325" s="55" t="s">
        <v>6467</v>
      </c>
      <c r="G2325" s="33" t="s">
        <v>64</v>
      </c>
      <c r="H2325" s="34">
        <v>0.81120000000000003</v>
      </c>
      <c r="I2325" s="35">
        <f>ROUND((Reference!B$16*List!$H2325)+Reference!B$17,0)</f>
        <v>964</v>
      </c>
      <c r="J2325" s="35">
        <f>ROUND((Reference!C$16*List!$H2325)+Reference!C$17,0)</f>
        <v>1438</v>
      </c>
      <c r="K2325" s="35">
        <f>ROUND((Reference!D$16*List!$H2325)+Reference!D$17,0)</f>
        <v>1724</v>
      </c>
      <c r="L2325" s="35">
        <f>ROUND((Reference!E$16*List!$H2325)+Reference!E$17,0)</f>
        <v>2131</v>
      </c>
      <c r="M2325" s="35">
        <f>ROUND((Reference!F$16*List!$H2325)+Reference!F$17,0)</f>
        <v>2220</v>
      </c>
      <c r="N2325" s="35">
        <f>ROUND((Reference!G$16*List!$H2325)+Reference!G$17,0)</f>
        <v>2513</v>
      </c>
      <c r="O2325" s="35">
        <f>ROUND((Reference!H$16*List!$H2325)+Reference!H$17,0)</f>
        <v>2609</v>
      </c>
      <c r="P2325" s="35">
        <f>ROUND((Reference!I$16*List!$H2325)+Reference!I$17,0)</f>
        <v>2712</v>
      </c>
      <c r="Q2325" s="35">
        <f>ROUND((Reference!J$16*List!$H2325)+Reference!J$17,0)</f>
        <v>3140</v>
      </c>
      <c r="R2325" s="35">
        <f>ROUND((Reference!K$16*List!$H2325)+Reference!K$17,0)</f>
        <v>3239</v>
      </c>
      <c r="S2325" s="35">
        <f>ROUND((Reference!L$16*List!$H2325)+Reference!L$17,0)</f>
        <v>3495</v>
      </c>
      <c r="T2325" s="35">
        <f>ROUND((Reference!M$16*List!$H2325)+Reference!M$17,0)</f>
        <v>4174</v>
      </c>
      <c r="U2325" s="35">
        <f>ROUND((Reference!N$16*List!$H2325)+Reference!N$17,0)</f>
        <v>16842</v>
      </c>
      <c r="V2325" s="36">
        <f>ROUND((Reference!O$16*List!$H2325)+Reference!O$17,0)</f>
        <v>626</v>
      </c>
      <c r="W2325" s="36">
        <f>ROUND((Reference!P$16*List!$H2325)+Reference!P$17,0)</f>
        <v>882</v>
      </c>
      <c r="X2325" s="36">
        <f>ROUND((Reference!Q$16*List!$H2325)+Reference!Q$17,0)</f>
        <v>441</v>
      </c>
      <c r="Y2325" s="37"/>
      <c r="Z2325" s="4" t="str">
        <f t="shared" si="73"/>
        <v>GREENE, Pennsylvania</v>
      </c>
      <c r="AA2325" s="38" t="s">
        <v>186</v>
      </c>
      <c r="AB2325" s="38" t="s">
        <v>54</v>
      </c>
      <c r="AC2325" s="32" t="s">
        <v>6467</v>
      </c>
      <c r="AD2325" s="39"/>
      <c r="AE2325">
        <f t="shared" si="74"/>
        <v>0.81120000000000003</v>
      </c>
    </row>
    <row r="2326" spans="1:31" x14ac:dyDescent="0.35">
      <c r="A2326" s="28" t="s">
        <v>6540</v>
      </c>
      <c r="B2326" s="48" t="s">
        <v>6541</v>
      </c>
      <c r="C2326" s="49">
        <v>99939</v>
      </c>
      <c r="D2326" s="30" t="s">
        <v>211</v>
      </c>
      <c r="E2326" s="50" t="s">
        <v>6542</v>
      </c>
      <c r="F2326" s="55" t="s">
        <v>6467</v>
      </c>
      <c r="G2326" s="33" t="s">
        <v>64</v>
      </c>
      <c r="H2326" s="34">
        <v>0.81120000000000003</v>
      </c>
      <c r="I2326" s="35">
        <f>ROUND((Reference!B$16*List!$H2326)+Reference!B$17,0)</f>
        <v>964</v>
      </c>
      <c r="J2326" s="35">
        <f>ROUND((Reference!C$16*List!$H2326)+Reference!C$17,0)</f>
        <v>1438</v>
      </c>
      <c r="K2326" s="35">
        <f>ROUND((Reference!D$16*List!$H2326)+Reference!D$17,0)</f>
        <v>1724</v>
      </c>
      <c r="L2326" s="35">
        <f>ROUND((Reference!E$16*List!$H2326)+Reference!E$17,0)</f>
        <v>2131</v>
      </c>
      <c r="M2326" s="35">
        <f>ROUND((Reference!F$16*List!$H2326)+Reference!F$17,0)</f>
        <v>2220</v>
      </c>
      <c r="N2326" s="35">
        <f>ROUND((Reference!G$16*List!$H2326)+Reference!G$17,0)</f>
        <v>2513</v>
      </c>
      <c r="O2326" s="35">
        <f>ROUND((Reference!H$16*List!$H2326)+Reference!H$17,0)</f>
        <v>2609</v>
      </c>
      <c r="P2326" s="35">
        <f>ROUND((Reference!I$16*List!$H2326)+Reference!I$17,0)</f>
        <v>2712</v>
      </c>
      <c r="Q2326" s="35">
        <f>ROUND((Reference!J$16*List!$H2326)+Reference!J$17,0)</f>
        <v>3140</v>
      </c>
      <c r="R2326" s="35">
        <f>ROUND((Reference!K$16*List!$H2326)+Reference!K$17,0)</f>
        <v>3239</v>
      </c>
      <c r="S2326" s="35">
        <f>ROUND((Reference!L$16*List!$H2326)+Reference!L$17,0)</f>
        <v>3495</v>
      </c>
      <c r="T2326" s="35">
        <f>ROUND((Reference!M$16*List!$H2326)+Reference!M$17,0)</f>
        <v>4174</v>
      </c>
      <c r="U2326" s="35">
        <f>ROUND((Reference!N$16*List!$H2326)+Reference!N$17,0)</f>
        <v>16842</v>
      </c>
      <c r="V2326" s="36">
        <f>ROUND((Reference!O$16*List!$H2326)+Reference!O$17,0)</f>
        <v>626</v>
      </c>
      <c r="W2326" s="36">
        <f>ROUND((Reference!P$16*List!$H2326)+Reference!P$17,0)</f>
        <v>882</v>
      </c>
      <c r="X2326" s="36">
        <f>ROUND((Reference!Q$16*List!$H2326)+Reference!Q$17,0)</f>
        <v>441</v>
      </c>
      <c r="Y2326" s="37"/>
      <c r="Z2326" s="4" t="str">
        <f t="shared" si="73"/>
        <v>HUNTINGDON, Pennsylvania</v>
      </c>
      <c r="AA2326" s="38" t="s">
        <v>6542</v>
      </c>
      <c r="AB2326" s="38" t="s">
        <v>54</v>
      </c>
      <c r="AC2326" s="32" t="s">
        <v>6467</v>
      </c>
      <c r="AD2326" s="39"/>
      <c r="AE2326">
        <f t="shared" si="74"/>
        <v>0.81120000000000003</v>
      </c>
    </row>
    <row r="2327" spans="1:31" x14ac:dyDescent="0.35">
      <c r="A2327" s="28" t="s">
        <v>6543</v>
      </c>
      <c r="B2327" s="48" t="s">
        <v>6544</v>
      </c>
      <c r="C2327" s="51">
        <v>99939</v>
      </c>
      <c r="D2327" s="30" t="s">
        <v>211</v>
      </c>
      <c r="E2327" s="38" t="s">
        <v>111</v>
      </c>
      <c r="F2327" s="55" t="s">
        <v>6467</v>
      </c>
      <c r="G2327" s="33" t="s">
        <v>64</v>
      </c>
      <c r="H2327" s="34">
        <v>0.81120000000000003</v>
      </c>
      <c r="I2327" s="35">
        <f>ROUND((Reference!B$16*List!$H2327)+Reference!B$17,0)</f>
        <v>964</v>
      </c>
      <c r="J2327" s="35">
        <f>ROUND((Reference!C$16*List!$H2327)+Reference!C$17,0)</f>
        <v>1438</v>
      </c>
      <c r="K2327" s="35">
        <f>ROUND((Reference!D$16*List!$H2327)+Reference!D$17,0)</f>
        <v>1724</v>
      </c>
      <c r="L2327" s="35">
        <f>ROUND((Reference!E$16*List!$H2327)+Reference!E$17,0)</f>
        <v>2131</v>
      </c>
      <c r="M2327" s="35">
        <f>ROUND((Reference!F$16*List!$H2327)+Reference!F$17,0)</f>
        <v>2220</v>
      </c>
      <c r="N2327" s="35">
        <f>ROUND((Reference!G$16*List!$H2327)+Reference!G$17,0)</f>
        <v>2513</v>
      </c>
      <c r="O2327" s="35">
        <f>ROUND((Reference!H$16*List!$H2327)+Reference!H$17,0)</f>
        <v>2609</v>
      </c>
      <c r="P2327" s="35">
        <f>ROUND((Reference!I$16*List!$H2327)+Reference!I$17,0)</f>
        <v>2712</v>
      </c>
      <c r="Q2327" s="35">
        <f>ROUND((Reference!J$16*List!$H2327)+Reference!J$17,0)</f>
        <v>3140</v>
      </c>
      <c r="R2327" s="35">
        <f>ROUND((Reference!K$16*List!$H2327)+Reference!K$17,0)</f>
        <v>3239</v>
      </c>
      <c r="S2327" s="35">
        <f>ROUND((Reference!L$16*List!$H2327)+Reference!L$17,0)</f>
        <v>3495</v>
      </c>
      <c r="T2327" s="35">
        <f>ROUND((Reference!M$16*List!$H2327)+Reference!M$17,0)</f>
        <v>4174</v>
      </c>
      <c r="U2327" s="35">
        <f>ROUND((Reference!N$16*List!$H2327)+Reference!N$17,0)</f>
        <v>16842</v>
      </c>
      <c r="V2327" s="36">
        <f>ROUND((Reference!O$16*List!$H2327)+Reference!O$17,0)</f>
        <v>626</v>
      </c>
      <c r="W2327" s="36">
        <f>ROUND((Reference!P$16*List!$H2327)+Reference!P$17,0)</f>
        <v>882</v>
      </c>
      <c r="X2327" s="36">
        <f>ROUND((Reference!Q$16*List!$H2327)+Reference!Q$17,0)</f>
        <v>441</v>
      </c>
      <c r="Y2327" s="37"/>
      <c r="Z2327" s="4" t="str">
        <f t="shared" si="73"/>
        <v>INDIANA, Pennsylvania</v>
      </c>
      <c r="AA2327" s="38" t="s">
        <v>111</v>
      </c>
      <c r="AB2327" s="38" t="s">
        <v>54</v>
      </c>
      <c r="AC2327" s="32" t="s">
        <v>6467</v>
      </c>
      <c r="AD2327" s="39"/>
      <c r="AE2327">
        <f t="shared" si="74"/>
        <v>0.81120000000000003</v>
      </c>
    </row>
    <row r="2328" spans="1:31" x14ac:dyDescent="0.35">
      <c r="A2328" s="28" t="s">
        <v>6545</v>
      </c>
      <c r="B2328" s="48" t="s">
        <v>6546</v>
      </c>
      <c r="C2328" s="51">
        <v>99939</v>
      </c>
      <c r="D2328" s="30" t="s">
        <v>211</v>
      </c>
      <c r="E2328" s="38" t="s">
        <v>206</v>
      </c>
      <c r="F2328" s="55" t="s">
        <v>6467</v>
      </c>
      <c r="G2328" s="33" t="s">
        <v>64</v>
      </c>
      <c r="H2328" s="34">
        <v>0.81120000000000003</v>
      </c>
      <c r="I2328" s="35">
        <f>ROUND((Reference!B$16*List!$H2328)+Reference!B$17,0)</f>
        <v>964</v>
      </c>
      <c r="J2328" s="35">
        <f>ROUND((Reference!C$16*List!$H2328)+Reference!C$17,0)</f>
        <v>1438</v>
      </c>
      <c r="K2328" s="35">
        <f>ROUND((Reference!D$16*List!$H2328)+Reference!D$17,0)</f>
        <v>1724</v>
      </c>
      <c r="L2328" s="35">
        <f>ROUND((Reference!E$16*List!$H2328)+Reference!E$17,0)</f>
        <v>2131</v>
      </c>
      <c r="M2328" s="35">
        <f>ROUND((Reference!F$16*List!$H2328)+Reference!F$17,0)</f>
        <v>2220</v>
      </c>
      <c r="N2328" s="35">
        <f>ROUND((Reference!G$16*List!$H2328)+Reference!G$17,0)</f>
        <v>2513</v>
      </c>
      <c r="O2328" s="35">
        <f>ROUND((Reference!H$16*List!$H2328)+Reference!H$17,0)</f>
        <v>2609</v>
      </c>
      <c r="P2328" s="35">
        <f>ROUND((Reference!I$16*List!$H2328)+Reference!I$17,0)</f>
        <v>2712</v>
      </c>
      <c r="Q2328" s="35">
        <f>ROUND((Reference!J$16*List!$H2328)+Reference!J$17,0)</f>
        <v>3140</v>
      </c>
      <c r="R2328" s="35">
        <f>ROUND((Reference!K$16*List!$H2328)+Reference!K$17,0)</f>
        <v>3239</v>
      </c>
      <c r="S2328" s="35">
        <f>ROUND((Reference!L$16*List!$H2328)+Reference!L$17,0)</f>
        <v>3495</v>
      </c>
      <c r="T2328" s="35">
        <f>ROUND((Reference!M$16*List!$H2328)+Reference!M$17,0)</f>
        <v>4174</v>
      </c>
      <c r="U2328" s="35">
        <f>ROUND((Reference!N$16*List!$H2328)+Reference!N$17,0)</f>
        <v>16842</v>
      </c>
      <c r="V2328" s="36">
        <f>ROUND((Reference!O$16*List!$H2328)+Reference!O$17,0)</f>
        <v>626</v>
      </c>
      <c r="W2328" s="36">
        <f>ROUND((Reference!P$16*List!$H2328)+Reference!P$17,0)</f>
        <v>882</v>
      </c>
      <c r="X2328" s="36">
        <f>ROUND((Reference!Q$16*List!$H2328)+Reference!Q$17,0)</f>
        <v>441</v>
      </c>
      <c r="Y2328" s="37"/>
      <c r="Z2328" s="4" t="str">
        <f t="shared" si="73"/>
        <v>JEFFERSON, Pennsylvania</v>
      </c>
      <c r="AA2328" s="38" t="s">
        <v>206</v>
      </c>
      <c r="AB2328" s="38" t="s">
        <v>54</v>
      </c>
      <c r="AC2328" s="32" t="s">
        <v>6467</v>
      </c>
      <c r="AD2328" s="39"/>
      <c r="AE2328">
        <f t="shared" si="74"/>
        <v>0.81120000000000003</v>
      </c>
    </row>
    <row r="2329" spans="1:31" x14ac:dyDescent="0.35">
      <c r="A2329" s="28" t="s">
        <v>6547</v>
      </c>
      <c r="B2329" s="48" t="s">
        <v>6548</v>
      </c>
      <c r="C2329" s="51">
        <v>99939</v>
      </c>
      <c r="D2329" s="30" t="s">
        <v>211</v>
      </c>
      <c r="E2329" s="38" t="s">
        <v>6549</v>
      </c>
      <c r="F2329" s="55" t="s">
        <v>6467</v>
      </c>
      <c r="G2329" s="33" t="s">
        <v>64</v>
      </c>
      <c r="H2329" s="52">
        <v>0.81120000000000003</v>
      </c>
      <c r="I2329" s="35">
        <f>ROUND((Reference!B$16*List!$H2329)+Reference!B$17,0)</f>
        <v>964</v>
      </c>
      <c r="J2329" s="35">
        <f>ROUND((Reference!C$16*List!$H2329)+Reference!C$17,0)</f>
        <v>1438</v>
      </c>
      <c r="K2329" s="35">
        <f>ROUND((Reference!D$16*List!$H2329)+Reference!D$17,0)</f>
        <v>1724</v>
      </c>
      <c r="L2329" s="35">
        <f>ROUND((Reference!E$16*List!$H2329)+Reference!E$17,0)</f>
        <v>2131</v>
      </c>
      <c r="M2329" s="35">
        <f>ROUND((Reference!F$16*List!$H2329)+Reference!F$17,0)</f>
        <v>2220</v>
      </c>
      <c r="N2329" s="35">
        <f>ROUND((Reference!G$16*List!$H2329)+Reference!G$17,0)</f>
        <v>2513</v>
      </c>
      <c r="O2329" s="35">
        <f>ROUND((Reference!H$16*List!$H2329)+Reference!H$17,0)</f>
        <v>2609</v>
      </c>
      <c r="P2329" s="35">
        <f>ROUND((Reference!I$16*List!$H2329)+Reference!I$17,0)</f>
        <v>2712</v>
      </c>
      <c r="Q2329" s="35">
        <f>ROUND((Reference!J$16*List!$H2329)+Reference!J$17,0)</f>
        <v>3140</v>
      </c>
      <c r="R2329" s="35">
        <f>ROUND((Reference!K$16*List!$H2329)+Reference!K$17,0)</f>
        <v>3239</v>
      </c>
      <c r="S2329" s="35">
        <f>ROUND((Reference!L$16*List!$H2329)+Reference!L$17,0)</f>
        <v>3495</v>
      </c>
      <c r="T2329" s="35">
        <f>ROUND((Reference!M$16*List!$H2329)+Reference!M$17,0)</f>
        <v>4174</v>
      </c>
      <c r="U2329" s="35">
        <f>ROUND((Reference!N$16*List!$H2329)+Reference!N$17,0)</f>
        <v>16842</v>
      </c>
      <c r="V2329" s="36">
        <f>ROUND((Reference!O$16*List!$H2329)+Reference!O$17,0)</f>
        <v>626</v>
      </c>
      <c r="W2329" s="36">
        <f>ROUND((Reference!P$16*List!$H2329)+Reference!P$17,0)</f>
        <v>882</v>
      </c>
      <c r="X2329" s="36">
        <f>ROUND((Reference!Q$16*List!$H2329)+Reference!Q$17,0)</f>
        <v>441</v>
      </c>
      <c r="Y2329" s="37"/>
      <c r="Z2329" s="4" t="str">
        <f t="shared" si="73"/>
        <v>JUNIATA, Pennsylvania</v>
      </c>
      <c r="AA2329" s="50" t="s">
        <v>6549</v>
      </c>
      <c r="AB2329" s="38" t="s">
        <v>54</v>
      </c>
      <c r="AC2329" s="43" t="s">
        <v>6467</v>
      </c>
      <c r="AD2329" s="45"/>
      <c r="AE2329">
        <f t="shared" si="74"/>
        <v>0.81120000000000003</v>
      </c>
    </row>
    <row r="2330" spans="1:31" x14ac:dyDescent="0.35">
      <c r="A2330" s="28" t="s">
        <v>6550</v>
      </c>
      <c r="B2330" s="48" t="s">
        <v>6551</v>
      </c>
      <c r="C2330" s="51">
        <v>42540</v>
      </c>
      <c r="D2330" s="30" t="s">
        <v>1582</v>
      </c>
      <c r="E2330" s="38" t="s">
        <v>6552</v>
      </c>
      <c r="F2330" s="54" t="s">
        <v>6467</v>
      </c>
      <c r="G2330" s="33" t="s">
        <v>53</v>
      </c>
      <c r="H2330" s="34">
        <v>0.84050000000000002</v>
      </c>
      <c r="I2330" s="35">
        <f>ROUND((Reference!B$16*List!$H2330)+Reference!B$17,0)</f>
        <v>990</v>
      </c>
      <c r="J2330" s="35">
        <f>ROUND((Reference!C$16*List!$H2330)+Reference!C$17,0)</f>
        <v>1476</v>
      </c>
      <c r="K2330" s="35">
        <f>ROUND((Reference!D$16*List!$H2330)+Reference!D$17,0)</f>
        <v>1768</v>
      </c>
      <c r="L2330" s="35">
        <f>ROUND((Reference!E$16*List!$H2330)+Reference!E$17,0)</f>
        <v>2186</v>
      </c>
      <c r="M2330" s="35">
        <f>ROUND((Reference!F$16*List!$H2330)+Reference!F$17,0)</f>
        <v>2278</v>
      </c>
      <c r="N2330" s="35">
        <f>ROUND((Reference!G$16*List!$H2330)+Reference!G$17,0)</f>
        <v>2578</v>
      </c>
      <c r="O2330" s="35">
        <f>ROUND((Reference!H$16*List!$H2330)+Reference!H$17,0)</f>
        <v>2677</v>
      </c>
      <c r="P2330" s="35">
        <f>ROUND((Reference!I$16*List!$H2330)+Reference!I$17,0)</f>
        <v>2782</v>
      </c>
      <c r="Q2330" s="35">
        <f>ROUND((Reference!J$16*List!$H2330)+Reference!J$17,0)</f>
        <v>3221</v>
      </c>
      <c r="R2330" s="35">
        <f>ROUND((Reference!K$16*List!$H2330)+Reference!K$17,0)</f>
        <v>3323</v>
      </c>
      <c r="S2330" s="35">
        <f>ROUND((Reference!L$16*List!$H2330)+Reference!L$17,0)</f>
        <v>3586</v>
      </c>
      <c r="T2330" s="35">
        <f>ROUND((Reference!M$16*List!$H2330)+Reference!M$17,0)</f>
        <v>4283</v>
      </c>
      <c r="U2330" s="35">
        <f>ROUND((Reference!N$16*List!$H2330)+Reference!N$17,0)</f>
        <v>17280</v>
      </c>
      <c r="V2330" s="36">
        <f>ROUND((Reference!O$16*List!$H2330)+Reference!O$17,0)</f>
        <v>642</v>
      </c>
      <c r="W2330" s="36">
        <f>ROUND((Reference!P$16*List!$H2330)+Reference!P$17,0)</f>
        <v>905</v>
      </c>
      <c r="X2330" s="36">
        <f>ROUND((Reference!Q$16*List!$H2330)+Reference!Q$17,0)</f>
        <v>453</v>
      </c>
      <c r="Y2330" s="37"/>
      <c r="Z2330" s="4" t="str">
        <f t="shared" si="73"/>
        <v>LACKAWANNA, Pennsylvania</v>
      </c>
      <c r="AA2330" s="38" t="s">
        <v>6552</v>
      </c>
      <c r="AB2330" s="38" t="s">
        <v>54</v>
      </c>
      <c r="AC2330" s="32" t="s">
        <v>6467</v>
      </c>
      <c r="AD2330" s="39"/>
      <c r="AE2330">
        <f t="shared" si="74"/>
        <v>0.84050000000000002</v>
      </c>
    </row>
    <row r="2331" spans="1:31" x14ac:dyDescent="0.35">
      <c r="A2331" s="28" t="s">
        <v>6553</v>
      </c>
      <c r="B2331" s="48" t="s">
        <v>6554</v>
      </c>
      <c r="C2331" s="51">
        <v>29540</v>
      </c>
      <c r="D2331" s="30" t="s">
        <v>1070</v>
      </c>
      <c r="E2331" s="38" t="s">
        <v>5074</v>
      </c>
      <c r="F2331" s="54" t="s">
        <v>6467</v>
      </c>
      <c r="G2331" s="33" t="s">
        <v>53</v>
      </c>
      <c r="H2331" s="34">
        <v>0.92360000000000009</v>
      </c>
      <c r="I2331" s="35">
        <f>ROUND((Reference!B$16*List!$H2331)+Reference!B$17,0)</f>
        <v>1061</v>
      </c>
      <c r="J2331" s="35">
        <f>ROUND((Reference!C$16*List!$H2331)+Reference!C$17,0)</f>
        <v>1582</v>
      </c>
      <c r="K2331" s="35">
        <f>ROUND((Reference!D$16*List!$H2331)+Reference!D$17,0)</f>
        <v>1896</v>
      </c>
      <c r="L2331" s="35">
        <f>ROUND((Reference!E$16*List!$H2331)+Reference!E$17,0)</f>
        <v>2343</v>
      </c>
      <c r="M2331" s="35">
        <f>ROUND((Reference!F$16*List!$H2331)+Reference!F$17,0)</f>
        <v>2441</v>
      </c>
      <c r="N2331" s="35">
        <f>ROUND((Reference!G$16*List!$H2331)+Reference!G$17,0)</f>
        <v>2764</v>
      </c>
      <c r="O2331" s="35">
        <f>ROUND((Reference!H$16*List!$H2331)+Reference!H$17,0)</f>
        <v>2870</v>
      </c>
      <c r="P2331" s="35">
        <f>ROUND((Reference!I$16*List!$H2331)+Reference!I$17,0)</f>
        <v>2982</v>
      </c>
      <c r="Q2331" s="35">
        <f>ROUND((Reference!J$16*List!$H2331)+Reference!J$17,0)</f>
        <v>3453</v>
      </c>
      <c r="R2331" s="35">
        <f>ROUND((Reference!K$16*List!$H2331)+Reference!K$17,0)</f>
        <v>3563</v>
      </c>
      <c r="S2331" s="35">
        <f>ROUND((Reference!L$16*List!$H2331)+Reference!L$17,0)</f>
        <v>3844</v>
      </c>
      <c r="T2331" s="35">
        <f>ROUND((Reference!M$16*List!$H2331)+Reference!M$17,0)</f>
        <v>4591</v>
      </c>
      <c r="U2331" s="35">
        <f>ROUND((Reference!N$16*List!$H2331)+Reference!N$17,0)</f>
        <v>18524</v>
      </c>
      <c r="V2331" s="36">
        <f>ROUND((Reference!O$16*List!$H2331)+Reference!O$17,0)</f>
        <v>689</v>
      </c>
      <c r="W2331" s="36">
        <f>ROUND((Reference!P$16*List!$H2331)+Reference!P$17,0)</f>
        <v>970</v>
      </c>
      <c r="X2331" s="36">
        <f>ROUND((Reference!Q$16*List!$H2331)+Reference!Q$17,0)</f>
        <v>485</v>
      </c>
      <c r="Y2331" s="37"/>
      <c r="Z2331" s="4" t="str">
        <f t="shared" si="73"/>
        <v>LANCASTER, Pennsylvania</v>
      </c>
      <c r="AA2331" s="38" t="s">
        <v>5074</v>
      </c>
      <c r="AB2331" s="38" t="s">
        <v>54</v>
      </c>
      <c r="AC2331" s="32" t="s">
        <v>6467</v>
      </c>
      <c r="AD2331" s="39"/>
      <c r="AE2331">
        <f t="shared" si="74"/>
        <v>0.92360000000000009</v>
      </c>
    </row>
    <row r="2332" spans="1:31" x14ac:dyDescent="0.35">
      <c r="A2332" s="28" t="s">
        <v>6555</v>
      </c>
      <c r="B2332" s="48" t="s">
        <v>6556</v>
      </c>
      <c r="C2332" s="51">
        <v>99939</v>
      </c>
      <c r="D2332" s="30" t="s">
        <v>211</v>
      </c>
      <c r="E2332" s="38" t="s">
        <v>219</v>
      </c>
      <c r="F2332" s="55" t="s">
        <v>6467</v>
      </c>
      <c r="G2332" s="33" t="s">
        <v>64</v>
      </c>
      <c r="H2332" s="34">
        <v>0.81120000000000003</v>
      </c>
      <c r="I2332" s="35">
        <f>ROUND((Reference!B$16*List!$H2332)+Reference!B$17,0)</f>
        <v>964</v>
      </c>
      <c r="J2332" s="35">
        <f>ROUND((Reference!C$16*List!$H2332)+Reference!C$17,0)</f>
        <v>1438</v>
      </c>
      <c r="K2332" s="35">
        <f>ROUND((Reference!D$16*List!$H2332)+Reference!D$17,0)</f>
        <v>1724</v>
      </c>
      <c r="L2332" s="35">
        <f>ROUND((Reference!E$16*List!$H2332)+Reference!E$17,0)</f>
        <v>2131</v>
      </c>
      <c r="M2332" s="35">
        <f>ROUND((Reference!F$16*List!$H2332)+Reference!F$17,0)</f>
        <v>2220</v>
      </c>
      <c r="N2332" s="35">
        <f>ROUND((Reference!G$16*List!$H2332)+Reference!G$17,0)</f>
        <v>2513</v>
      </c>
      <c r="O2332" s="35">
        <f>ROUND((Reference!H$16*List!$H2332)+Reference!H$17,0)</f>
        <v>2609</v>
      </c>
      <c r="P2332" s="35">
        <f>ROUND((Reference!I$16*List!$H2332)+Reference!I$17,0)</f>
        <v>2712</v>
      </c>
      <c r="Q2332" s="35">
        <f>ROUND((Reference!J$16*List!$H2332)+Reference!J$17,0)</f>
        <v>3140</v>
      </c>
      <c r="R2332" s="35">
        <f>ROUND((Reference!K$16*List!$H2332)+Reference!K$17,0)</f>
        <v>3239</v>
      </c>
      <c r="S2332" s="35">
        <f>ROUND((Reference!L$16*List!$H2332)+Reference!L$17,0)</f>
        <v>3495</v>
      </c>
      <c r="T2332" s="35">
        <f>ROUND((Reference!M$16*List!$H2332)+Reference!M$17,0)</f>
        <v>4174</v>
      </c>
      <c r="U2332" s="35">
        <f>ROUND((Reference!N$16*List!$H2332)+Reference!N$17,0)</f>
        <v>16842</v>
      </c>
      <c r="V2332" s="36">
        <f>ROUND((Reference!O$16*List!$H2332)+Reference!O$17,0)</f>
        <v>626</v>
      </c>
      <c r="W2332" s="36">
        <f>ROUND((Reference!P$16*List!$H2332)+Reference!P$17,0)</f>
        <v>882</v>
      </c>
      <c r="X2332" s="36">
        <f>ROUND((Reference!Q$16*List!$H2332)+Reference!Q$17,0)</f>
        <v>441</v>
      </c>
      <c r="Y2332" s="37"/>
      <c r="Z2332" s="4" t="str">
        <f t="shared" si="73"/>
        <v>LAWRENCE, Pennsylvania</v>
      </c>
      <c r="AA2332" s="38" t="s">
        <v>219</v>
      </c>
      <c r="AB2332" s="38" t="s">
        <v>54</v>
      </c>
      <c r="AC2332" s="32" t="s">
        <v>6467</v>
      </c>
      <c r="AD2332" s="39"/>
      <c r="AE2332">
        <f t="shared" si="74"/>
        <v>0.81120000000000003</v>
      </c>
    </row>
    <row r="2333" spans="1:31" x14ac:dyDescent="0.35">
      <c r="A2333" s="28" t="s">
        <v>6557</v>
      </c>
      <c r="B2333" s="48" t="s">
        <v>6558</v>
      </c>
      <c r="C2333" s="51">
        <v>30140</v>
      </c>
      <c r="D2333" s="30" t="s">
        <v>1098</v>
      </c>
      <c r="E2333" s="38" t="s">
        <v>6559</v>
      </c>
      <c r="F2333" s="54" t="s">
        <v>6467</v>
      </c>
      <c r="G2333" s="33" t="s">
        <v>53</v>
      </c>
      <c r="H2333" s="52">
        <v>0.98120000000000007</v>
      </c>
      <c r="I2333" s="35">
        <f>ROUND((Reference!B$16*List!$H2333)+Reference!B$17,0)</f>
        <v>1110</v>
      </c>
      <c r="J2333" s="35">
        <f>ROUND((Reference!C$16*List!$H2333)+Reference!C$17,0)</f>
        <v>1656</v>
      </c>
      <c r="K2333" s="35">
        <f>ROUND((Reference!D$16*List!$H2333)+Reference!D$17,0)</f>
        <v>1984</v>
      </c>
      <c r="L2333" s="35">
        <f>ROUND((Reference!E$16*List!$H2333)+Reference!E$17,0)</f>
        <v>2453</v>
      </c>
      <c r="M2333" s="35">
        <f>ROUND((Reference!F$16*List!$H2333)+Reference!F$17,0)</f>
        <v>2555</v>
      </c>
      <c r="N2333" s="35">
        <f>ROUND((Reference!G$16*List!$H2333)+Reference!G$17,0)</f>
        <v>2893</v>
      </c>
      <c r="O2333" s="35">
        <f>ROUND((Reference!H$16*List!$H2333)+Reference!H$17,0)</f>
        <v>3003</v>
      </c>
      <c r="P2333" s="35">
        <f>ROUND((Reference!I$16*List!$H2333)+Reference!I$17,0)</f>
        <v>3121</v>
      </c>
      <c r="Q2333" s="35">
        <f>ROUND((Reference!J$16*List!$H2333)+Reference!J$17,0)</f>
        <v>3614</v>
      </c>
      <c r="R2333" s="35">
        <f>ROUND((Reference!K$16*List!$H2333)+Reference!K$17,0)</f>
        <v>3728</v>
      </c>
      <c r="S2333" s="35">
        <f>ROUND((Reference!L$16*List!$H2333)+Reference!L$17,0)</f>
        <v>4023</v>
      </c>
      <c r="T2333" s="35">
        <f>ROUND((Reference!M$16*List!$H2333)+Reference!M$17,0)</f>
        <v>4805</v>
      </c>
      <c r="U2333" s="35">
        <f>ROUND((Reference!N$16*List!$H2333)+Reference!N$17,0)</f>
        <v>19386</v>
      </c>
      <c r="V2333" s="36">
        <f>ROUND((Reference!O$16*List!$H2333)+Reference!O$17,0)</f>
        <v>721</v>
      </c>
      <c r="W2333" s="36">
        <f>ROUND((Reference!P$16*List!$H2333)+Reference!P$17,0)</f>
        <v>1015</v>
      </c>
      <c r="X2333" s="36">
        <f>ROUND((Reference!Q$16*List!$H2333)+Reference!Q$17,0)</f>
        <v>508</v>
      </c>
      <c r="Y2333" s="37"/>
      <c r="Z2333" s="4" t="str">
        <f t="shared" si="73"/>
        <v>LEBANON, Pennsylvania</v>
      </c>
      <c r="AA2333" s="50" t="s">
        <v>6559</v>
      </c>
      <c r="AB2333" s="38" t="s">
        <v>54</v>
      </c>
      <c r="AC2333" s="43" t="s">
        <v>6467</v>
      </c>
      <c r="AD2333" s="45"/>
      <c r="AE2333">
        <f t="shared" si="74"/>
        <v>0.98120000000000007</v>
      </c>
    </row>
    <row r="2334" spans="1:31" x14ac:dyDescent="0.35">
      <c r="A2334" s="28" t="s">
        <v>6560</v>
      </c>
      <c r="B2334" s="48" t="s">
        <v>6561</v>
      </c>
      <c r="C2334" s="51">
        <v>10900</v>
      </c>
      <c r="D2334" s="30" t="s">
        <v>312</v>
      </c>
      <c r="E2334" s="38" t="s">
        <v>6562</v>
      </c>
      <c r="F2334" s="54" t="s">
        <v>6467</v>
      </c>
      <c r="G2334" s="33" t="s">
        <v>53</v>
      </c>
      <c r="H2334" s="52">
        <v>0.94950000000000001</v>
      </c>
      <c r="I2334" s="35">
        <f>ROUND((Reference!B$16*List!$H2334)+Reference!B$17,0)</f>
        <v>1083</v>
      </c>
      <c r="J2334" s="35">
        <f>ROUND((Reference!C$16*List!$H2334)+Reference!C$17,0)</f>
        <v>1615</v>
      </c>
      <c r="K2334" s="35">
        <f>ROUND((Reference!D$16*List!$H2334)+Reference!D$17,0)</f>
        <v>1935</v>
      </c>
      <c r="L2334" s="35">
        <f>ROUND((Reference!E$16*List!$H2334)+Reference!E$17,0)</f>
        <v>2392</v>
      </c>
      <c r="M2334" s="35">
        <f>ROUND((Reference!F$16*List!$H2334)+Reference!F$17,0)</f>
        <v>2493</v>
      </c>
      <c r="N2334" s="35">
        <f>ROUND((Reference!G$16*List!$H2334)+Reference!G$17,0)</f>
        <v>2822</v>
      </c>
      <c r="O2334" s="35">
        <f>ROUND((Reference!H$16*List!$H2334)+Reference!H$17,0)</f>
        <v>2930</v>
      </c>
      <c r="P2334" s="35">
        <f>ROUND((Reference!I$16*List!$H2334)+Reference!I$17,0)</f>
        <v>3045</v>
      </c>
      <c r="Q2334" s="35">
        <f>ROUND((Reference!J$16*List!$H2334)+Reference!J$17,0)</f>
        <v>3526</v>
      </c>
      <c r="R2334" s="35">
        <f>ROUND((Reference!K$16*List!$H2334)+Reference!K$17,0)</f>
        <v>3637</v>
      </c>
      <c r="S2334" s="35">
        <f>ROUND((Reference!L$16*List!$H2334)+Reference!L$17,0)</f>
        <v>3924</v>
      </c>
      <c r="T2334" s="35">
        <f>ROUND((Reference!M$16*List!$H2334)+Reference!M$17,0)</f>
        <v>4687</v>
      </c>
      <c r="U2334" s="35">
        <f>ROUND((Reference!N$16*List!$H2334)+Reference!N$17,0)</f>
        <v>18912</v>
      </c>
      <c r="V2334" s="36">
        <f>ROUND((Reference!O$16*List!$H2334)+Reference!O$17,0)</f>
        <v>703</v>
      </c>
      <c r="W2334" s="36">
        <f>ROUND((Reference!P$16*List!$H2334)+Reference!P$17,0)</f>
        <v>991</v>
      </c>
      <c r="X2334" s="36">
        <f>ROUND((Reference!Q$16*List!$H2334)+Reference!Q$17,0)</f>
        <v>495</v>
      </c>
      <c r="Y2334" s="37"/>
      <c r="Z2334" s="4" t="str">
        <f t="shared" si="73"/>
        <v>LEHIGH, Pennsylvania</v>
      </c>
      <c r="AA2334" s="50" t="s">
        <v>6562</v>
      </c>
      <c r="AB2334" s="38" t="s">
        <v>54</v>
      </c>
      <c r="AC2334" s="43" t="s">
        <v>6467</v>
      </c>
      <c r="AD2334" s="45"/>
      <c r="AE2334">
        <f t="shared" si="74"/>
        <v>0.94950000000000001</v>
      </c>
    </row>
    <row r="2335" spans="1:31" x14ac:dyDescent="0.35">
      <c r="A2335" s="28" t="s">
        <v>6563</v>
      </c>
      <c r="B2335" s="48" t="s">
        <v>6564</v>
      </c>
      <c r="C2335" s="51">
        <v>42540</v>
      </c>
      <c r="D2335" s="30" t="s">
        <v>1582</v>
      </c>
      <c r="E2335" s="38" t="s">
        <v>6565</v>
      </c>
      <c r="F2335" s="54" t="s">
        <v>6467</v>
      </c>
      <c r="G2335" s="33" t="s">
        <v>53</v>
      </c>
      <c r="H2335" s="52">
        <v>0.84050000000000002</v>
      </c>
      <c r="I2335" s="35">
        <f>ROUND((Reference!B$16*List!$H2335)+Reference!B$17,0)</f>
        <v>990</v>
      </c>
      <c r="J2335" s="35">
        <f>ROUND((Reference!C$16*List!$H2335)+Reference!C$17,0)</f>
        <v>1476</v>
      </c>
      <c r="K2335" s="35">
        <f>ROUND((Reference!D$16*List!$H2335)+Reference!D$17,0)</f>
        <v>1768</v>
      </c>
      <c r="L2335" s="35">
        <f>ROUND((Reference!E$16*List!$H2335)+Reference!E$17,0)</f>
        <v>2186</v>
      </c>
      <c r="M2335" s="35">
        <f>ROUND((Reference!F$16*List!$H2335)+Reference!F$17,0)</f>
        <v>2278</v>
      </c>
      <c r="N2335" s="35">
        <f>ROUND((Reference!G$16*List!$H2335)+Reference!G$17,0)</f>
        <v>2578</v>
      </c>
      <c r="O2335" s="35">
        <f>ROUND((Reference!H$16*List!$H2335)+Reference!H$17,0)</f>
        <v>2677</v>
      </c>
      <c r="P2335" s="35">
        <f>ROUND((Reference!I$16*List!$H2335)+Reference!I$17,0)</f>
        <v>2782</v>
      </c>
      <c r="Q2335" s="35">
        <f>ROUND((Reference!J$16*List!$H2335)+Reference!J$17,0)</f>
        <v>3221</v>
      </c>
      <c r="R2335" s="35">
        <f>ROUND((Reference!K$16*List!$H2335)+Reference!K$17,0)</f>
        <v>3323</v>
      </c>
      <c r="S2335" s="35">
        <f>ROUND((Reference!L$16*List!$H2335)+Reference!L$17,0)</f>
        <v>3586</v>
      </c>
      <c r="T2335" s="35">
        <f>ROUND((Reference!M$16*List!$H2335)+Reference!M$17,0)</f>
        <v>4283</v>
      </c>
      <c r="U2335" s="35">
        <f>ROUND((Reference!N$16*List!$H2335)+Reference!N$17,0)</f>
        <v>17280</v>
      </c>
      <c r="V2335" s="36">
        <f>ROUND((Reference!O$16*List!$H2335)+Reference!O$17,0)</f>
        <v>642</v>
      </c>
      <c r="W2335" s="36">
        <f>ROUND((Reference!P$16*List!$H2335)+Reference!P$17,0)</f>
        <v>905</v>
      </c>
      <c r="X2335" s="36">
        <f>ROUND((Reference!Q$16*List!$H2335)+Reference!Q$17,0)</f>
        <v>453</v>
      </c>
      <c r="Y2335" s="37"/>
      <c r="Z2335" s="4" t="str">
        <f t="shared" si="73"/>
        <v>LUZERNE, Pennsylvania</v>
      </c>
      <c r="AA2335" s="50" t="s">
        <v>6565</v>
      </c>
      <c r="AB2335" s="38" t="s">
        <v>54</v>
      </c>
      <c r="AC2335" s="43" t="s">
        <v>6467</v>
      </c>
      <c r="AD2335" s="45"/>
      <c r="AE2335">
        <f t="shared" si="74"/>
        <v>0.84050000000000002</v>
      </c>
    </row>
    <row r="2336" spans="1:31" x14ac:dyDescent="0.35">
      <c r="A2336" s="28" t="s">
        <v>6566</v>
      </c>
      <c r="B2336" s="48" t="s">
        <v>6567</v>
      </c>
      <c r="C2336" s="51">
        <v>48700</v>
      </c>
      <c r="D2336" s="30" t="s">
        <v>1787</v>
      </c>
      <c r="E2336" s="38" t="s">
        <v>6568</v>
      </c>
      <c r="F2336" s="54" t="s">
        <v>6467</v>
      </c>
      <c r="G2336" s="33" t="s">
        <v>53</v>
      </c>
      <c r="H2336" s="52">
        <v>0.86440000000000006</v>
      </c>
      <c r="I2336" s="35">
        <f>ROUND((Reference!B$16*List!$H2336)+Reference!B$17,0)</f>
        <v>1010</v>
      </c>
      <c r="J2336" s="35">
        <f>ROUND((Reference!C$16*List!$H2336)+Reference!C$17,0)</f>
        <v>1506</v>
      </c>
      <c r="K2336" s="35">
        <f>ROUND((Reference!D$16*List!$H2336)+Reference!D$17,0)</f>
        <v>1805</v>
      </c>
      <c r="L2336" s="35">
        <f>ROUND((Reference!E$16*List!$H2336)+Reference!E$17,0)</f>
        <v>2231</v>
      </c>
      <c r="M2336" s="35">
        <f>ROUND((Reference!F$16*List!$H2336)+Reference!F$17,0)</f>
        <v>2325</v>
      </c>
      <c r="N2336" s="35">
        <f>ROUND((Reference!G$16*List!$H2336)+Reference!G$17,0)</f>
        <v>2632</v>
      </c>
      <c r="O2336" s="35">
        <f>ROUND((Reference!H$16*List!$H2336)+Reference!H$17,0)</f>
        <v>2732</v>
      </c>
      <c r="P2336" s="35">
        <f>ROUND((Reference!I$16*List!$H2336)+Reference!I$17,0)</f>
        <v>2840</v>
      </c>
      <c r="Q2336" s="35">
        <f>ROUND((Reference!J$16*List!$H2336)+Reference!J$17,0)</f>
        <v>3288</v>
      </c>
      <c r="R2336" s="35">
        <f>ROUND((Reference!K$16*List!$H2336)+Reference!K$17,0)</f>
        <v>3392</v>
      </c>
      <c r="S2336" s="35">
        <f>ROUND((Reference!L$16*List!$H2336)+Reference!L$17,0)</f>
        <v>3660</v>
      </c>
      <c r="T2336" s="35">
        <f>ROUND((Reference!M$16*List!$H2336)+Reference!M$17,0)</f>
        <v>4371</v>
      </c>
      <c r="U2336" s="35">
        <f>ROUND((Reference!N$16*List!$H2336)+Reference!N$17,0)</f>
        <v>17638</v>
      </c>
      <c r="V2336" s="36">
        <f>ROUND((Reference!O$16*List!$H2336)+Reference!O$17,0)</f>
        <v>656</v>
      </c>
      <c r="W2336" s="36">
        <f>ROUND((Reference!P$16*List!$H2336)+Reference!P$17,0)</f>
        <v>924</v>
      </c>
      <c r="X2336" s="36">
        <f>ROUND((Reference!Q$16*List!$H2336)+Reference!Q$17,0)</f>
        <v>462</v>
      </c>
      <c r="Y2336" s="37"/>
      <c r="Z2336" s="4" t="str">
        <f t="shared" si="73"/>
        <v>LYCOMING, Pennsylvania</v>
      </c>
      <c r="AA2336" s="50" t="s">
        <v>6568</v>
      </c>
      <c r="AB2336" s="38" t="s">
        <v>54</v>
      </c>
      <c r="AC2336" s="43" t="s">
        <v>6467</v>
      </c>
      <c r="AD2336" s="45"/>
      <c r="AE2336">
        <f t="shared" si="74"/>
        <v>0.86440000000000006</v>
      </c>
    </row>
    <row r="2337" spans="1:31" x14ac:dyDescent="0.35">
      <c r="A2337" s="28" t="s">
        <v>6569</v>
      </c>
      <c r="B2337" s="48" t="s">
        <v>6570</v>
      </c>
      <c r="C2337" s="51">
        <v>99939</v>
      </c>
      <c r="D2337" s="30" t="s">
        <v>211</v>
      </c>
      <c r="E2337" s="38" t="s">
        <v>6571</v>
      </c>
      <c r="F2337" s="55" t="s">
        <v>6467</v>
      </c>
      <c r="G2337" s="33" t="s">
        <v>64</v>
      </c>
      <c r="H2337" s="52">
        <v>0.81120000000000003</v>
      </c>
      <c r="I2337" s="35">
        <f>ROUND((Reference!B$16*List!$H2337)+Reference!B$17,0)</f>
        <v>964</v>
      </c>
      <c r="J2337" s="35">
        <f>ROUND((Reference!C$16*List!$H2337)+Reference!C$17,0)</f>
        <v>1438</v>
      </c>
      <c r="K2337" s="35">
        <f>ROUND((Reference!D$16*List!$H2337)+Reference!D$17,0)</f>
        <v>1724</v>
      </c>
      <c r="L2337" s="35">
        <f>ROUND((Reference!E$16*List!$H2337)+Reference!E$17,0)</f>
        <v>2131</v>
      </c>
      <c r="M2337" s="35">
        <f>ROUND((Reference!F$16*List!$H2337)+Reference!F$17,0)</f>
        <v>2220</v>
      </c>
      <c r="N2337" s="35">
        <f>ROUND((Reference!G$16*List!$H2337)+Reference!G$17,0)</f>
        <v>2513</v>
      </c>
      <c r="O2337" s="35">
        <f>ROUND((Reference!H$16*List!$H2337)+Reference!H$17,0)</f>
        <v>2609</v>
      </c>
      <c r="P2337" s="35">
        <f>ROUND((Reference!I$16*List!$H2337)+Reference!I$17,0)</f>
        <v>2712</v>
      </c>
      <c r="Q2337" s="35">
        <f>ROUND((Reference!J$16*List!$H2337)+Reference!J$17,0)</f>
        <v>3140</v>
      </c>
      <c r="R2337" s="35">
        <f>ROUND((Reference!K$16*List!$H2337)+Reference!K$17,0)</f>
        <v>3239</v>
      </c>
      <c r="S2337" s="35">
        <f>ROUND((Reference!L$16*List!$H2337)+Reference!L$17,0)</f>
        <v>3495</v>
      </c>
      <c r="T2337" s="35">
        <f>ROUND((Reference!M$16*List!$H2337)+Reference!M$17,0)</f>
        <v>4174</v>
      </c>
      <c r="U2337" s="35">
        <f>ROUND((Reference!N$16*List!$H2337)+Reference!N$17,0)</f>
        <v>16842</v>
      </c>
      <c r="V2337" s="36">
        <f>ROUND((Reference!O$16*List!$H2337)+Reference!O$17,0)</f>
        <v>626</v>
      </c>
      <c r="W2337" s="36">
        <f>ROUND((Reference!P$16*List!$H2337)+Reference!P$17,0)</f>
        <v>882</v>
      </c>
      <c r="X2337" s="36">
        <f>ROUND((Reference!Q$16*List!$H2337)+Reference!Q$17,0)</f>
        <v>441</v>
      </c>
      <c r="Y2337" s="37"/>
      <c r="Z2337" s="4" t="str">
        <f t="shared" si="73"/>
        <v>MC KEAN, Pennsylvania</v>
      </c>
      <c r="AA2337" s="50" t="s">
        <v>6571</v>
      </c>
      <c r="AB2337" s="38" t="s">
        <v>54</v>
      </c>
      <c r="AC2337" s="43" t="s">
        <v>6467</v>
      </c>
      <c r="AD2337" s="45"/>
      <c r="AE2337">
        <f t="shared" si="74"/>
        <v>0.81120000000000003</v>
      </c>
    </row>
    <row r="2338" spans="1:31" x14ac:dyDescent="0.35">
      <c r="A2338" s="28" t="s">
        <v>6572</v>
      </c>
      <c r="B2338" s="48" t="s">
        <v>6573</v>
      </c>
      <c r="C2338" s="51">
        <v>49660</v>
      </c>
      <c r="D2338" s="30" t="s">
        <v>1818</v>
      </c>
      <c r="E2338" s="38" t="s">
        <v>2376</v>
      </c>
      <c r="F2338" s="54" t="s">
        <v>6467</v>
      </c>
      <c r="G2338" s="33" t="s">
        <v>53</v>
      </c>
      <c r="H2338" s="52">
        <v>0.7651</v>
      </c>
      <c r="I2338" s="35">
        <f>ROUND((Reference!B$16*List!$H2338)+Reference!B$17,0)</f>
        <v>925</v>
      </c>
      <c r="J2338" s="35">
        <f>ROUND((Reference!C$16*List!$H2338)+Reference!C$17,0)</f>
        <v>1380</v>
      </c>
      <c r="K2338" s="35">
        <f>ROUND((Reference!D$16*List!$H2338)+Reference!D$17,0)</f>
        <v>1653</v>
      </c>
      <c r="L2338" s="35">
        <f>ROUND((Reference!E$16*List!$H2338)+Reference!E$17,0)</f>
        <v>2043</v>
      </c>
      <c r="M2338" s="35">
        <f>ROUND((Reference!F$16*List!$H2338)+Reference!F$17,0)</f>
        <v>2129</v>
      </c>
      <c r="N2338" s="35">
        <f>ROUND((Reference!G$16*List!$H2338)+Reference!G$17,0)</f>
        <v>2410</v>
      </c>
      <c r="O2338" s="35">
        <f>ROUND((Reference!H$16*List!$H2338)+Reference!H$17,0)</f>
        <v>2502</v>
      </c>
      <c r="P2338" s="35">
        <f>ROUND((Reference!I$16*List!$H2338)+Reference!I$17,0)</f>
        <v>2600</v>
      </c>
      <c r="Q2338" s="35">
        <f>ROUND((Reference!J$16*List!$H2338)+Reference!J$17,0)</f>
        <v>3011</v>
      </c>
      <c r="R2338" s="35">
        <f>ROUND((Reference!K$16*List!$H2338)+Reference!K$17,0)</f>
        <v>3106</v>
      </c>
      <c r="S2338" s="35">
        <f>ROUND((Reference!L$16*List!$H2338)+Reference!L$17,0)</f>
        <v>3352</v>
      </c>
      <c r="T2338" s="35">
        <f>ROUND((Reference!M$16*List!$H2338)+Reference!M$17,0)</f>
        <v>4003</v>
      </c>
      <c r="U2338" s="35">
        <f>ROUND((Reference!N$16*List!$H2338)+Reference!N$17,0)</f>
        <v>16152</v>
      </c>
      <c r="V2338" s="36">
        <f>ROUND((Reference!O$16*List!$H2338)+Reference!O$17,0)</f>
        <v>600</v>
      </c>
      <c r="W2338" s="36">
        <f>ROUND((Reference!P$16*List!$H2338)+Reference!P$17,0)</f>
        <v>846</v>
      </c>
      <c r="X2338" s="36">
        <f>ROUND((Reference!Q$16*List!$H2338)+Reference!Q$17,0)</f>
        <v>423</v>
      </c>
      <c r="Y2338" s="37"/>
      <c r="Z2338" s="4" t="str">
        <f t="shared" si="73"/>
        <v>MERCER, Pennsylvania</v>
      </c>
      <c r="AA2338" s="50" t="s">
        <v>2376</v>
      </c>
      <c r="AB2338" s="38" t="s">
        <v>54</v>
      </c>
      <c r="AC2338" s="43" t="s">
        <v>6467</v>
      </c>
      <c r="AD2338" s="45"/>
      <c r="AE2338">
        <f t="shared" si="74"/>
        <v>0.7651</v>
      </c>
    </row>
    <row r="2339" spans="1:31" x14ac:dyDescent="0.35">
      <c r="A2339" s="28" t="s">
        <v>6574</v>
      </c>
      <c r="B2339" s="48" t="s">
        <v>6575</v>
      </c>
      <c r="C2339" s="51">
        <v>99939</v>
      </c>
      <c r="D2339" s="30" t="s">
        <v>211</v>
      </c>
      <c r="E2339" s="38" t="s">
        <v>6576</v>
      </c>
      <c r="F2339" s="55" t="s">
        <v>6467</v>
      </c>
      <c r="G2339" s="33" t="s">
        <v>64</v>
      </c>
      <c r="H2339" s="52">
        <v>0.81120000000000003</v>
      </c>
      <c r="I2339" s="35">
        <f>ROUND((Reference!B$16*List!$H2339)+Reference!B$17,0)</f>
        <v>964</v>
      </c>
      <c r="J2339" s="35">
        <f>ROUND((Reference!C$16*List!$H2339)+Reference!C$17,0)</f>
        <v>1438</v>
      </c>
      <c r="K2339" s="35">
        <f>ROUND((Reference!D$16*List!$H2339)+Reference!D$17,0)</f>
        <v>1724</v>
      </c>
      <c r="L2339" s="35">
        <f>ROUND((Reference!E$16*List!$H2339)+Reference!E$17,0)</f>
        <v>2131</v>
      </c>
      <c r="M2339" s="35">
        <f>ROUND((Reference!F$16*List!$H2339)+Reference!F$17,0)</f>
        <v>2220</v>
      </c>
      <c r="N2339" s="35">
        <f>ROUND((Reference!G$16*List!$H2339)+Reference!G$17,0)</f>
        <v>2513</v>
      </c>
      <c r="O2339" s="35">
        <f>ROUND((Reference!H$16*List!$H2339)+Reference!H$17,0)</f>
        <v>2609</v>
      </c>
      <c r="P2339" s="35">
        <f>ROUND((Reference!I$16*List!$H2339)+Reference!I$17,0)</f>
        <v>2712</v>
      </c>
      <c r="Q2339" s="35">
        <f>ROUND((Reference!J$16*List!$H2339)+Reference!J$17,0)</f>
        <v>3140</v>
      </c>
      <c r="R2339" s="35">
        <f>ROUND((Reference!K$16*List!$H2339)+Reference!K$17,0)</f>
        <v>3239</v>
      </c>
      <c r="S2339" s="35">
        <f>ROUND((Reference!L$16*List!$H2339)+Reference!L$17,0)</f>
        <v>3495</v>
      </c>
      <c r="T2339" s="35">
        <f>ROUND((Reference!M$16*List!$H2339)+Reference!M$17,0)</f>
        <v>4174</v>
      </c>
      <c r="U2339" s="35">
        <f>ROUND((Reference!N$16*List!$H2339)+Reference!N$17,0)</f>
        <v>16842</v>
      </c>
      <c r="V2339" s="36">
        <f>ROUND((Reference!O$16*List!$H2339)+Reference!O$17,0)</f>
        <v>626</v>
      </c>
      <c r="W2339" s="36">
        <f>ROUND((Reference!P$16*List!$H2339)+Reference!P$17,0)</f>
        <v>882</v>
      </c>
      <c r="X2339" s="36">
        <f>ROUND((Reference!Q$16*List!$H2339)+Reference!Q$17,0)</f>
        <v>441</v>
      </c>
      <c r="Y2339" s="37"/>
      <c r="Z2339" s="4" t="str">
        <f t="shared" si="73"/>
        <v>MIFFLIN, Pennsylvania</v>
      </c>
      <c r="AA2339" s="50" t="s">
        <v>6576</v>
      </c>
      <c r="AB2339" s="38" t="s">
        <v>54</v>
      </c>
      <c r="AC2339" s="43" t="s">
        <v>6467</v>
      </c>
      <c r="AD2339" s="45"/>
      <c r="AE2339">
        <f t="shared" si="74"/>
        <v>0.81120000000000003</v>
      </c>
    </row>
    <row r="2340" spans="1:31" x14ac:dyDescent="0.35">
      <c r="A2340" s="28" t="s">
        <v>6577</v>
      </c>
      <c r="B2340" s="48" t="s">
        <v>6578</v>
      </c>
      <c r="C2340" s="51">
        <v>20700</v>
      </c>
      <c r="D2340" s="30" t="s">
        <v>679</v>
      </c>
      <c r="E2340" s="38" t="s">
        <v>262</v>
      </c>
      <c r="F2340" s="54" t="s">
        <v>6467</v>
      </c>
      <c r="G2340" s="33" t="s">
        <v>53</v>
      </c>
      <c r="H2340" s="52">
        <v>0.91860000000000008</v>
      </c>
      <c r="I2340" s="35">
        <f>ROUND((Reference!B$16*List!$H2340)+Reference!B$17,0)</f>
        <v>1057</v>
      </c>
      <c r="J2340" s="35">
        <f>ROUND((Reference!C$16*List!$H2340)+Reference!C$17,0)</f>
        <v>1576</v>
      </c>
      <c r="K2340" s="35">
        <f>ROUND((Reference!D$16*List!$H2340)+Reference!D$17,0)</f>
        <v>1888</v>
      </c>
      <c r="L2340" s="35">
        <f>ROUND((Reference!E$16*List!$H2340)+Reference!E$17,0)</f>
        <v>2334</v>
      </c>
      <c r="M2340" s="35">
        <f>ROUND((Reference!F$16*List!$H2340)+Reference!F$17,0)</f>
        <v>2432</v>
      </c>
      <c r="N2340" s="35">
        <f>ROUND((Reference!G$16*List!$H2340)+Reference!G$17,0)</f>
        <v>2753</v>
      </c>
      <c r="O2340" s="35">
        <f>ROUND((Reference!H$16*List!$H2340)+Reference!H$17,0)</f>
        <v>2858</v>
      </c>
      <c r="P2340" s="35">
        <f>ROUND((Reference!I$16*List!$H2340)+Reference!I$17,0)</f>
        <v>2970</v>
      </c>
      <c r="Q2340" s="35">
        <f>ROUND((Reference!J$16*List!$H2340)+Reference!J$17,0)</f>
        <v>3439</v>
      </c>
      <c r="R2340" s="35">
        <f>ROUND((Reference!K$16*List!$H2340)+Reference!K$17,0)</f>
        <v>3548</v>
      </c>
      <c r="S2340" s="35">
        <f>ROUND((Reference!L$16*List!$H2340)+Reference!L$17,0)</f>
        <v>3829</v>
      </c>
      <c r="T2340" s="35">
        <f>ROUND((Reference!M$16*List!$H2340)+Reference!M$17,0)</f>
        <v>4573</v>
      </c>
      <c r="U2340" s="35">
        <f>ROUND((Reference!N$16*List!$H2340)+Reference!N$17,0)</f>
        <v>18449</v>
      </c>
      <c r="V2340" s="36">
        <f>ROUND((Reference!O$16*List!$H2340)+Reference!O$17,0)</f>
        <v>686</v>
      </c>
      <c r="W2340" s="36">
        <f>ROUND((Reference!P$16*List!$H2340)+Reference!P$17,0)</f>
        <v>966</v>
      </c>
      <c r="X2340" s="36">
        <f>ROUND((Reference!Q$16*List!$H2340)+Reference!Q$17,0)</f>
        <v>483</v>
      </c>
      <c r="Y2340" s="37"/>
      <c r="Z2340" s="4" t="str">
        <f t="shared" si="73"/>
        <v>MONROE, Pennsylvania</v>
      </c>
      <c r="AA2340" s="50" t="s">
        <v>262</v>
      </c>
      <c r="AB2340" s="38" t="s">
        <v>54</v>
      </c>
      <c r="AC2340" s="43" t="s">
        <v>6467</v>
      </c>
      <c r="AD2340" s="45"/>
      <c r="AE2340">
        <f t="shared" si="74"/>
        <v>0.91860000000000008</v>
      </c>
    </row>
    <row r="2341" spans="1:31" x14ac:dyDescent="0.35">
      <c r="A2341" s="28" t="s">
        <v>6579</v>
      </c>
      <c r="B2341" s="48" t="s">
        <v>6580</v>
      </c>
      <c r="C2341" s="51">
        <v>33874</v>
      </c>
      <c r="D2341" s="30" t="s">
        <v>6489</v>
      </c>
      <c r="E2341" s="38" t="s">
        <v>266</v>
      </c>
      <c r="F2341" s="54" t="s">
        <v>6467</v>
      </c>
      <c r="G2341" s="33" t="s">
        <v>53</v>
      </c>
      <c r="H2341" s="52">
        <v>1.0027000000000001</v>
      </c>
      <c r="I2341" s="35">
        <f>ROUND((Reference!B$16*List!$H2341)+Reference!B$17,0)</f>
        <v>1129</v>
      </c>
      <c r="J2341" s="35">
        <f>ROUND((Reference!C$16*List!$H2341)+Reference!C$17,0)</f>
        <v>1683</v>
      </c>
      <c r="K2341" s="35">
        <f>ROUND((Reference!D$16*List!$H2341)+Reference!D$17,0)</f>
        <v>2017</v>
      </c>
      <c r="L2341" s="35">
        <f>ROUND((Reference!E$16*List!$H2341)+Reference!E$17,0)</f>
        <v>2493</v>
      </c>
      <c r="M2341" s="35">
        <f>ROUND((Reference!F$16*List!$H2341)+Reference!F$17,0)</f>
        <v>2597</v>
      </c>
      <c r="N2341" s="35">
        <f>ROUND((Reference!G$16*List!$H2341)+Reference!G$17,0)</f>
        <v>2941</v>
      </c>
      <c r="O2341" s="35">
        <f>ROUND((Reference!H$16*List!$H2341)+Reference!H$17,0)</f>
        <v>3053</v>
      </c>
      <c r="P2341" s="35">
        <f>ROUND((Reference!I$16*List!$H2341)+Reference!I$17,0)</f>
        <v>3173</v>
      </c>
      <c r="Q2341" s="35">
        <f>ROUND((Reference!J$16*List!$H2341)+Reference!J$17,0)</f>
        <v>3674</v>
      </c>
      <c r="R2341" s="35">
        <f>ROUND((Reference!K$16*List!$H2341)+Reference!K$17,0)</f>
        <v>3790</v>
      </c>
      <c r="S2341" s="35">
        <f>ROUND((Reference!L$16*List!$H2341)+Reference!L$17,0)</f>
        <v>4090</v>
      </c>
      <c r="T2341" s="35">
        <f>ROUND((Reference!M$16*List!$H2341)+Reference!M$17,0)</f>
        <v>4884</v>
      </c>
      <c r="U2341" s="35">
        <f>ROUND((Reference!N$16*List!$H2341)+Reference!N$17,0)</f>
        <v>19708</v>
      </c>
      <c r="V2341" s="36">
        <f>ROUND((Reference!O$16*List!$H2341)+Reference!O$17,0)</f>
        <v>733</v>
      </c>
      <c r="W2341" s="36">
        <f>ROUND((Reference!P$16*List!$H2341)+Reference!P$17,0)</f>
        <v>1032</v>
      </c>
      <c r="X2341" s="36">
        <f>ROUND((Reference!Q$16*List!$H2341)+Reference!Q$17,0)</f>
        <v>516</v>
      </c>
      <c r="Y2341" s="37"/>
      <c r="Z2341" s="4" t="str">
        <f t="shared" si="73"/>
        <v>MONTGOMERY, Pennsylvania</v>
      </c>
      <c r="AA2341" s="50" t="s">
        <v>266</v>
      </c>
      <c r="AB2341" s="38" t="s">
        <v>54</v>
      </c>
      <c r="AC2341" s="43" t="s">
        <v>6467</v>
      </c>
      <c r="AD2341" s="45"/>
      <c r="AE2341">
        <f t="shared" si="74"/>
        <v>1.0027000000000001</v>
      </c>
    </row>
    <row r="2342" spans="1:31" x14ac:dyDescent="0.35">
      <c r="A2342" s="28" t="s">
        <v>6581</v>
      </c>
      <c r="B2342" s="48" t="s">
        <v>6582</v>
      </c>
      <c r="C2342" s="51">
        <v>14100</v>
      </c>
      <c r="D2342" s="30" t="s">
        <v>422</v>
      </c>
      <c r="E2342" s="38" t="s">
        <v>6583</v>
      </c>
      <c r="F2342" s="54" t="s">
        <v>6467</v>
      </c>
      <c r="G2342" s="33" t="s">
        <v>53</v>
      </c>
      <c r="H2342" s="52">
        <v>0.89439999999999997</v>
      </c>
      <c r="I2342" s="35">
        <f>ROUND((Reference!B$16*List!$H2342)+Reference!B$17,0)</f>
        <v>1036</v>
      </c>
      <c r="J2342" s="35">
        <f>ROUND((Reference!C$16*List!$H2342)+Reference!C$17,0)</f>
        <v>1545</v>
      </c>
      <c r="K2342" s="35">
        <f>ROUND((Reference!D$16*List!$H2342)+Reference!D$17,0)</f>
        <v>1851</v>
      </c>
      <c r="L2342" s="35">
        <f>ROUND((Reference!E$16*List!$H2342)+Reference!E$17,0)</f>
        <v>2288</v>
      </c>
      <c r="M2342" s="35">
        <f>ROUND((Reference!F$16*List!$H2342)+Reference!F$17,0)</f>
        <v>2384</v>
      </c>
      <c r="N2342" s="35">
        <f>ROUND((Reference!G$16*List!$H2342)+Reference!G$17,0)</f>
        <v>2699</v>
      </c>
      <c r="O2342" s="35">
        <f>ROUND((Reference!H$16*List!$H2342)+Reference!H$17,0)</f>
        <v>2802</v>
      </c>
      <c r="P2342" s="35">
        <f>ROUND((Reference!I$16*List!$H2342)+Reference!I$17,0)</f>
        <v>2912</v>
      </c>
      <c r="Q2342" s="35">
        <f>ROUND((Reference!J$16*List!$H2342)+Reference!J$17,0)</f>
        <v>3372</v>
      </c>
      <c r="R2342" s="35">
        <f>ROUND((Reference!K$16*List!$H2342)+Reference!K$17,0)</f>
        <v>3479</v>
      </c>
      <c r="S2342" s="35">
        <f>ROUND((Reference!L$16*List!$H2342)+Reference!L$17,0)</f>
        <v>3753</v>
      </c>
      <c r="T2342" s="35">
        <f>ROUND((Reference!M$16*List!$H2342)+Reference!M$17,0)</f>
        <v>4483</v>
      </c>
      <c r="U2342" s="35">
        <f>ROUND((Reference!N$16*List!$H2342)+Reference!N$17,0)</f>
        <v>18087</v>
      </c>
      <c r="V2342" s="36">
        <f>ROUND((Reference!O$16*List!$H2342)+Reference!O$17,0)</f>
        <v>672</v>
      </c>
      <c r="W2342" s="36">
        <f>ROUND((Reference!P$16*List!$H2342)+Reference!P$17,0)</f>
        <v>947</v>
      </c>
      <c r="X2342" s="36">
        <f>ROUND((Reference!Q$16*List!$H2342)+Reference!Q$17,0)</f>
        <v>474</v>
      </c>
      <c r="Y2342" s="37"/>
      <c r="Z2342" s="4" t="str">
        <f t="shared" si="73"/>
        <v>MONTOUR, Pennsylvania</v>
      </c>
      <c r="AA2342" s="50" t="s">
        <v>6583</v>
      </c>
      <c r="AB2342" s="38" t="s">
        <v>54</v>
      </c>
      <c r="AC2342" s="43" t="s">
        <v>6467</v>
      </c>
      <c r="AD2342" s="45"/>
      <c r="AE2342">
        <f t="shared" si="74"/>
        <v>0.89439999999999997</v>
      </c>
    </row>
    <row r="2343" spans="1:31" x14ac:dyDescent="0.35">
      <c r="A2343" s="28" t="s">
        <v>6584</v>
      </c>
      <c r="B2343" s="48" t="s">
        <v>6585</v>
      </c>
      <c r="C2343" s="51">
        <v>10900</v>
      </c>
      <c r="D2343" s="30" t="s">
        <v>312</v>
      </c>
      <c r="E2343" s="38" t="s">
        <v>5728</v>
      </c>
      <c r="F2343" s="54" t="s">
        <v>6467</v>
      </c>
      <c r="G2343" s="33" t="s">
        <v>53</v>
      </c>
      <c r="H2343" s="34">
        <v>0.94950000000000001</v>
      </c>
      <c r="I2343" s="35">
        <f>ROUND((Reference!B$16*List!$H2343)+Reference!B$17,0)</f>
        <v>1083</v>
      </c>
      <c r="J2343" s="35">
        <f>ROUND((Reference!C$16*List!$H2343)+Reference!C$17,0)</f>
        <v>1615</v>
      </c>
      <c r="K2343" s="35">
        <f>ROUND((Reference!D$16*List!$H2343)+Reference!D$17,0)</f>
        <v>1935</v>
      </c>
      <c r="L2343" s="35">
        <f>ROUND((Reference!E$16*List!$H2343)+Reference!E$17,0)</f>
        <v>2392</v>
      </c>
      <c r="M2343" s="35">
        <f>ROUND((Reference!F$16*List!$H2343)+Reference!F$17,0)</f>
        <v>2493</v>
      </c>
      <c r="N2343" s="35">
        <f>ROUND((Reference!G$16*List!$H2343)+Reference!G$17,0)</f>
        <v>2822</v>
      </c>
      <c r="O2343" s="35">
        <f>ROUND((Reference!H$16*List!$H2343)+Reference!H$17,0)</f>
        <v>2930</v>
      </c>
      <c r="P2343" s="35">
        <f>ROUND((Reference!I$16*List!$H2343)+Reference!I$17,0)</f>
        <v>3045</v>
      </c>
      <c r="Q2343" s="35">
        <f>ROUND((Reference!J$16*List!$H2343)+Reference!J$17,0)</f>
        <v>3526</v>
      </c>
      <c r="R2343" s="35">
        <f>ROUND((Reference!K$16*List!$H2343)+Reference!K$17,0)</f>
        <v>3637</v>
      </c>
      <c r="S2343" s="35">
        <f>ROUND((Reference!L$16*List!$H2343)+Reference!L$17,0)</f>
        <v>3924</v>
      </c>
      <c r="T2343" s="35">
        <f>ROUND((Reference!M$16*List!$H2343)+Reference!M$17,0)</f>
        <v>4687</v>
      </c>
      <c r="U2343" s="35">
        <f>ROUND((Reference!N$16*List!$H2343)+Reference!N$17,0)</f>
        <v>18912</v>
      </c>
      <c r="V2343" s="36">
        <f>ROUND((Reference!O$16*List!$H2343)+Reference!O$17,0)</f>
        <v>703</v>
      </c>
      <c r="W2343" s="36">
        <f>ROUND((Reference!P$16*List!$H2343)+Reference!P$17,0)</f>
        <v>991</v>
      </c>
      <c r="X2343" s="36">
        <f>ROUND((Reference!Q$16*List!$H2343)+Reference!Q$17,0)</f>
        <v>495</v>
      </c>
      <c r="Y2343" s="37"/>
      <c r="Z2343" s="4" t="str">
        <f t="shared" si="73"/>
        <v>NORTHAMPTON, Pennsylvania</v>
      </c>
      <c r="AA2343" s="38" t="s">
        <v>5728</v>
      </c>
      <c r="AB2343" s="38" t="s">
        <v>54</v>
      </c>
      <c r="AC2343" s="32" t="s">
        <v>6467</v>
      </c>
      <c r="AD2343" s="39"/>
      <c r="AE2343">
        <f t="shared" si="74"/>
        <v>0.94950000000000001</v>
      </c>
    </row>
    <row r="2344" spans="1:31" x14ac:dyDescent="0.35">
      <c r="A2344" s="28" t="s">
        <v>6586</v>
      </c>
      <c r="B2344" s="48" t="s">
        <v>6587</v>
      </c>
      <c r="C2344" s="51">
        <v>99939</v>
      </c>
      <c r="D2344" s="30" t="s">
        <v>211</v>
      </c>
      <c r="E2344" s="38" t="s">
        <v>6588</v>
      </c>
      <c r="F2344" s="55" t="s">
        <v>6467</v>
      </c>
      <c r="G2344" s="33" t="s">
        <v>64</v>
      </c>
      <c r="H2344" s="52">
        <v>0.81120000000000003</v>
      </c>
      <c r="I2344" s="35">
        <f>ROUND((Reference!B$16*List!$H2344)+Reference!B$17,0)</f>
        <v>964</v>
      </c>
      <c r="J2344" s="35">
        <f>ROUND((Reference!C$16*List!$H2344)+Reference!C$17,0)</f>
        <v>1438</v>
      </c>
      <c r="K2344" s="35">
        <f>ROUND((Reference!D$16*List!$H2344)+Reference!D$17,0)</f>
        <v>1724</v>
      </c>
      <c r="L2344" s="35">
        <f>ROUND((Reference!E$16*List!$H2344)+Reference!E$17,0)</f>
        <v>2131</v>
      </c>
      <c r="M2344" s="35">
        <f>ROUND((Reference!F$16*List!$H2344)+Reference!F$17,0)</f>
        <v>2220</v>
      </c>
      <c r="N2344" s="35">
        <f>ROUND((Reference!G$16*List!$H2344)+Reference!G$17,0)</f>
        <v>2513</v>
      </c>
      <c r="O2344" s="35">
        <f>ROUND((Reference!H$16*List!$H2344)+Reference!H$17,0)</f>
        <v>2609</v>
      </c>
      <c r="P2344" s="35">
        <f>ROUND((Reference!I$16*List!$H2344)+Reference!I$17,0)</f>
        <v>2712</v>
      </c>
      <c r="Q2344" s="35">
        <f>ROUND((Reference!J$16*List!$H2344)+Reference!J$17,0)</f>
        <v>3140</v>
      </c>
      <c r="R2344" s="35">
        <f>ROUND((Reference!K$16*List!$H2344)+Reference!K$17,0)</f>
        <v>3239</v>
      </c>
      <c r="S2344" s="35">
        <f>ROUND((Reference!L$16*List!$H2344)+Reference!L$17,0)</f>
        <v>3495</v>
      </c>
      <c r="T2344" s="35">
        <f>ROUND((Reference!M$16*List!$H2344)+Reference!M$17,0)</f>
        <v>4174</v>
      </c>
      <c r="U2344" s="35">
        <f>ROUND((Reference!N$16*List!$H2344)+Reference!N$17,0)</f>
        <v>16842</v>
      </c>
      <c r="V2344" s="36">
        <f>ROUND((Reference!O$16*List!$H2344)+Reference!O$17,0)</f>
        <v>626</v>
      </c>
      <c r="W2344" s="36">
        <f>ROUND((Reference!P$16*List!$H2344)+Reference!P$17,0)</f>
        <v>882</v>
      </c>
      <c r="X2344" s="36">
        <f>ROUND((Reference!Q$16*List!$H2344)+Reference!Q$17,0)</f>
        <v>441</v>
      </c>
      <c r="Y2344" s="37"/>
      <c r="Z2344" s="4" t="str">
        <f t="shared" si="73"/>
        <v>NORTHUMBERLND, Pennsylvania</v>
      </c>
      <c r="AA2344" s="50" t="s">
        <v>6588</v>
      </c>
      <c r="AB2344" s="38" t="s">
        <v>54</v>
      </c>
      <c r="AC2344" s="43" t="s">
        <v>6467</v>
      </c>
      <c r="AD2344" s="45"/>
      <c r="AE2344">
        <f t="shared" si="74"/>
        <v>0.81120000000000003</v>
      </c>
    </row>
    <row r="2345" spans="1:31" x14ac:dyDescent="0.35">
      <c r="A2345" s="28" t="s">
        <v>6589</v>
      </c>
      <c r="B2345" s="48" t="s">
        <v>6590</v>
      </c>
      <c r="C2345" s="51">
        <v>25420</v>
      </c>
      <c r="D2345" s="30" t="s">
        <v>878</v>
      </c>
      <c r="E2345" s="38" t="s">
        <v>274</v>
      </c>
      <c r="F2345" s="54" t="s">
        <v>6467</v>
      </c>
      <c r="G2345" s="33" t="s">
        <v>53</v>
      </c>
      <c r="H2345" s="34">
        <v>0.97130000000000005</v>
      </c>
      <c r="I2345" s="35">
        <f>ROUND((Reference!B$16*List!$H2345)+Reference!B$17,0)</f>
        <v>1102</v>
      </c>
      <c r="J2345" s="35">
        <f>ROUND((Reference!C$16*List!$H2345)+Reference!C$17,0)</f>
        <v>1643</v>
      </c>
      <c r="K2345" s="35">
        <f>ROUND((Reference!D$16*List!$H2345)+Reference!D$17,0)</f>
        <v>1969</v>
      </c>
      <c r="L2345" s="35">
        <f>ROUND((Reference!E$16*List!$H2345)+Reference!E$17,0)</f>
        <v>2434</v>
      </c>
      <c r="M2345" s="35">
        <f>ROUND((Reference!F$16*List!$H2345)+Reference!F$17,0)</f>
        <v>2536</v>
      </c>
      <c r="N2345" s="35">
        <f>ROUND((Reference!G$16*List!$H2345)+Reference!G$17,0)</f>
        <v>2870</v>
      </c>
      <c r="O2345" s="35">
        <f>ROUND((Reference!H$16*List!$H2345)+Reference!H$17,0)</f>
        <v>2980</v>
      </c>
      <c r="P2345" s="35">
        <f>ROUND((Reference!I$16*List!$H2345)+Reference!I$17,0)</f>
        <v>3097</v>
      </c>
      <c r="Q2345" s="35">
        <f>ROUND((Reference!J$16*List!$H2345)+Reference!J$17,0)</f>
        <v>3586</v>
      </c>
      <c r="R2345" s="35">
        <f>ROUND((Reference!K$16*List!$H2345)+Reference!K$17,0)</f>
        <v>3700</v>
      </c>
      <c r="S2345" s="35">
        <f>ROUND((Reference!L$16*List!$H2345)+Reference!L$17,0)</f>
        <v>3992</v>
      </c>
      <c r="T2345" s="35">
        <f>ROUND((Reference!M$16*List!$H2345)+Reference!M$17,0)</f>
        <v>4768</v>
      </c>
      <c r="U2345" s="35">
        <f>ROUND((Reference!N$16*List!$H2345)+Reference!N$17,0)</f>
        <v>19238</v>
      </c>
      <c r="V2345" s="36">
        <f>ROUND((Reference!O$16*List!$H2345)+Reference!O$17,0)</f>
        <v>715</v>
      </c>
      <c r="W2345" s="36">
        <f>ROUND((Reference!P$16*List!$H2345)+Reference!P$17,0)</f>
        <v>1008</v>
      </c>
      <c r="X2345" s="36">
        <f>ROUND((Reference!Q$16*List!$H2345)+Reference!Q$17,0)</f>
        <v>504</v>
      </c>
      <c r="Y2345" s="37"/>
      <c r="Z2345" s="4" t="str">
        <f t="shared" si="73"/>
        <v>PERRY, Pennsylvania</v>
      </c>
      <c r="AA2345" s="38" t="s">
        <v>274</v>
      </c>
      <c r="AB2345" s="38" t="s">
        <v>54</v>
      </c>
      <c r="AC2345" s="32" t="s">
        <v>6467</v>
      </c>
      <c r="AD2345" s="39"/>
      <c r="AE2345">
        <f t="shared" si="74"/>
        <v>0.97130000000000005</v>
      </c>
    </row>
    <row r="2346" spans="1:31" x14ac:dyDescent="0.35">
      <c r="A2346" s="28" t="s">
        <v>6591</v>
      </c>
      <c r="B2346" s="48" t="s">
        <v>6592</v>
      </c>
      <c r="C2346" s="51">
        <v>37964</v>
      </c>
      <c r="D2346" s="30" t="s">
        <v>1386</v>
      </c>
      <c r="E2346" s="38" t="s">
        <v>6593</v>
      </c>
      <c r="F2346" s="54" t="s">
        <v>6467</v>
      </c>
      <c r="G2346" s="33" t="s">
        <v>53</v>
      </c>
      <c r="H2346" s="34">
        <v>1.0946</v>
      </c>
      <c r="I2346" s="35">
        <f>ROUND((Reference!B$16*List!$H2346)+Reference!B$17,0)</f>
        <v>1207</v>
      </c>
      <c r="J2346" s="35">
        <f>ROUND((Reference!C$16*List!$H2346)+Reference!C$17,0)</f>
        <v>1801</v>
      </c>
      <c r="K2346" s="35">
        <f>ROUND((Reference!D$16*List!$H2346)+Reference!D$17,0)</f>
        <v>2158</v>
      </c>
      <c r="L2346" s="35">
        <f>ROUND((Reference!E$16*List!$H2346)+Reference!E$17,0)</f>
        <v>2667</v>
      </c>
      <c r="M2346" s="35">
        <f>ROUND((Reference!F$16*List!$H2346)+Reference!F$17,0)</f>
        <v>2779</v>
      </c>
      <c r="N2346" s="35">
        <f>ROUND((Reference!G$16*List!$H2346)+Reference!G$17,0)</f>
        <v>3146</v>
      </c>
      <c r="O2346" s="35">
        <f>ROUND((Reference!H$16*List!$H2346)+Reference!H$17,0)</f>
        <v>3266</v>
      </c>
      <c r="P2346" s="35">
        <f>ROUND((Reference!I$16*List!$H2346)+Reference!I$17,0)</f>
        <v>3394</v>
      </c>
      <c r="Q2346" s="35">
        <f>ROUND((Reference!J$16*List!$H2346)+Reference!J$17,0)</f>
        <v>3930</v>
      </c>
      <c r="R2346" s="35">
        <f>ROUND((Reference!K$16*List!$H2346)+Reference!K$17,0)</f>
        <v>4055</v>
      </c>
      <c r="S2346" s="35">
        <f>ROUND((Reference!L$16*List!$H2346)+Reference!L$17,0)</f>
        <v>4375</v>
      </c>
      <c r="T2346" s="35">
        <f>ROUND((Reference!M$16*List!$H2346)+Reference!M$17,0)</f>
        <v>5225</v>
      </c>
      <c r="U2346" s="35">
        <f>ROUND((Reference!N$16*List!$H2346)+Reference!N$17,0)</f>
        <v>21083</v>
      </c>
      <c r="V2346" s="36">
        <f>ROUND((Reference!O$16*List!$H2346)+Reference!O$17,0)</f>
        <v>784</v>
      </c>
      <c r="W2346" s="36">
        <f>ROUND((Reference!P$16*List!$H2346)+Reference!P$17,0)</f>
        <v>1104</v>
      </c>
      <c r="X2346" s="36">
        <f>ROUND((Reference!Q$16*List!$H2346)+Reference!Q$17,0)</f>
        <v>552</v>
      </c>
      <c r="Y2346" s="37"/>
      <c r="Z2346" s="4" t="str">
        <f t="shared" si="73"/>
        <v>PHILADELPHIA, Pennsylvania</v>
      </c>
      <c r="AA2346" s="38" t="s">
        <v>6593</v>
      </c>
      <c r="AB2346" s="38" t="s">
        <v>54</v>
      </c>
      <c r="AC2346" s="32" t="s">
        <v>6467</v>
      </c>
      <c r="AD2346" s="39"/>
      <c r="AE2346">
        <f t="shared" si="74"/>
        <v>1.0946</v>
      </c>
    </row>
    <row r="2347" spans="1:31" x14ac:dyDescent="0.35">
      <c r="A2347" s="28" t="s">
        <v>6594</v>
      </c>
      <c r="B2347" s="48" t="s">
        <v>6595</v>
      </c>
      <c r="C2347" s="49">
        <v>35084</v>
      </c>
      <c r="D2347" s="30" t="s">
        <v>1277</v>
      </c>
      <c r="E2347" s="50" t="s">
        <v>282</v>
      </c>
      <c r="F2347" s="54" t="s">
        <v>6467</v>
      </c>
      <c r="G2347" s="33" t="s">
        <v>53</v>
      </c>
      <c r="H2347" s="34">
        <v>1.0936000000000001</v>
      </c>
      <c r="I2347" s="35">
        <f>ROUND((Reference!B$16*List!$H2347)+Reference!B$17,0)</f>
        <v>1206</v>
      </c>
      <c r="J2347" s="35">
        <f>ROUND((Reference!C$16*List!$H2347)+Reference!C$17,0)</f>
        <v>1799</v>
      </c>
      <c r="K2347" s="35">
        <f>ROUND((Reference!D$16*List!$H2347)+Reference!D$17,0)</f>
        <v>2156</v>
      </c>
      <c r="L2347" s="35">
        <f>ROUND((Reference!E$16*List!$H2347)+Reference!E$17,0)</f>
        <v>2665</v>
      </c>
      <c r="M2347" s="35">
        <f>ROUND((Reference!F$16*List!$H2347)+Reference!F$17,0)</f>
        <v>2777</v>
      </c>
      <c r="N2347" s="35">
        <f>ROUND((Reference!G$16*List!$H2347)+Reference!G$17,0)</f>
        <v>3144</v>
      </c>
      <c r="O2347" s="35">
        <f>ROUND((Reference!H$16*List!$H2347)+Reference!H$17,0)</f>
        <v>3264</v>
      </c>
      <c r="P2347" s="35">
        <f>ROUND((Reference!I$16*List!$H2347)+Reference!I$17,0)</f>
        <v>3392</v>
      </c>
      <c r="Q2347" s="35">
        <f>ROUND((Reference!J$16*List!$H2347)+Reference!J$17,0)</f>
        <v>3928</v>
      </c>
      <c r="R2347" s="35">
        <f>ROUND((Reference!K$16*List!$H2347)+Reference!K$17,0)</f>
        <v>4052</v>
      </c>
      <c r="S2347" s="35">
        <f>ROUND((Reference!L$16*List!$H2347)+Reference!L$17,0)</f>
        <v>4372</v>
      </c>
      <c r="T2347" s="35">
        <f>ROUND((Reference!M$16*List!$H2347)+Reference!M$17,0)</f>
        <v>5222</v>
      </c>
      <c r="U2347" s="35">
        <f>ROUND((Reference!N$16*List!$H2347)+Reference!N$17,0)</f>
        <v>21068</v>
      </c>
      <c r="V2347" s="36">
        <f>ROUND((Reference!O$16*List!$H2347)+Reference!O$17,0)</f>
        <v>783</v>
      </c>
      <c r="W2347" s="36">
        <f>ROUND((Reference!P$16*List!$H2347)+Reference!P$17,0)</f>
        <v>1104</v>
      </c>
      <c r="X2347" s="36">
        <f>ROUND((Reference!Q$16*List!$H2347)+Reference!Q$17,0)</f>
        <v>552</v>
      </c>
      <c r="Y2347" s="37"/>
      <c r="Z2347" s="4" t="str">
        <f t="shared" si="73"/>
        <v>PIKE, Pennsylvania</v>
      </c>
      <c r="AA2347" s="38" t="s">
        <v>282</v>
      </c>
      <c r="AB2347" s="38" t="s">
        <v>54</v>
      </c>
      <c r="AC2347" s="32" t="s">
        <v>6467</v>
      </c>
      <c r="AD2347" s="39"/>
      <c r="AE2347">
        <f t="shared" si="74"/>
        <v>1.0936000000000001</v>
      </c>
    </row>
    <row r="2348" spans="1:31" x14ac:dyDescent="0.35">
      <c r="A2348" s="28" t="s">
        <v>6596</v>
      </c>
      <c r="B2348" s="48" t="s">
        <v>6597</v>
      </c>
      <c r="C2348" s="51">
        <v>99939</v>
      </c>
      <c r="D2348" s="30" t="s">
        <v>211</v>
      </c>
      <c r="E2348" s="38" t="s">
        <v>6598</v>
      </c>
      <c r="F2348" s="55" t="s">
        <v>6467</v>
      </c>
      <c r="G2348" s="33" t="s">
        <v>64</v>
      </c>
      <c r="H2348" s="52">
        <v>0.81120000000000003</v>
      </c>
      <c r="I2348" s="35">
        <f>ROUND((Reference!B$16*List!$H2348)+Reference!B$17,0)</f>
        <v>964</v>
      </c>
      <c r="J2348" s="35">
        <f>ROUND((Reference!C$16*List!$H2348)+Reference!C$17,0)</f>
        <v>1438</v>
      </c>
      <c r="K2348" s="35">
        <f>ROUND((Reference!D$16*List!$H2348)+Reference!D$17,0)</f>
        <v>1724</v>
      </c>
      <c r="L2348" s="35">
        <f>ROUND((Reference!E$16*List!$H2348)+Reference!E$17,0)</f>
        <v>2131</v>
      </c>
      <c r="M2348" s="35">
        <f>ROUND((Reference!F$16*List!$H2348)+Reference!F$17,0)</f>
        <v>2220</v>
      </c>
      <c r="N2348" s="35">
        <f>ROUND((Reference!G$16*List!$H2348)+Reference!G$17,0)</f>
        <v>2513</v>
      </c>
      <c r="O2348" s="35">
        <f>ROUND((Reference!H$16*List!$H2348)+Reference!H$17,0)</f>
        <v>2609</v>
      </c>
      <c r="P2348" s="35">
        <f>ROUND((Reference!I$16*List!$H2348)+Reference!I$17,0)</f>
        <v>2712</v>
      </c>
      <c r="Q2348" s="35">
        <f>ROUND((Reference!J$16*List!$H2348)+Reference!J$17,0)</f>
        <v>3140</v>
      </c>
      <c r="R2348" s="35">
        <f>ROUND((Reference!K$16*List!$H2348)+Reference!K$17,0)</f>
        <v>3239</v>
      </c>
      <c r="S2348" s="35">
        <f>ROUND((Reference!L$16*List!$H2348)+Reference!L$17,0)</f>
        <v>3495</v>
      </c>
      <c r="T2348" s="35">
        <f>ROUND((Reference!M$16*List!$H2348)+Reference!M$17,0)</f>
        <v>4174</v>
      </c>
      <c r="U2348" s="35">
        <f>ROUND((Reference!N$16*List!$H2348)+Reference!N$17,0)</f>
        <v>16842</v>
      </c>
      <c r="V2348" s="36">
        <f>ROUND((Reference!O$16*List!$H2348)+Reference!O$17,0)</f>
        <v>626</v>
      </c>
      <c r="W2348" s="36">
        <f>ROUND((Reference!P$16*List!$H2348)+Reference!P$17,0)</f>
        <v>882</v>
      </c>
      <c r="X2348" s="36">
        <f>ROUND((Reference!Q$16*List!$H2348)+Reference!Q$17,0)</f>
        <v>441</v>
      </c>
      <c r="Y2348" s="37"/>
      <c r="Z2348" s="4" t="str">
        <f t="shared" si="73"/>
        <v>POTTER, Pennsylvania</v>
      </c>
      <c r="AA2348" s="50" t="s">
        <v>6598</v>
      </c>
      <c r="AB2348" s="38" t="s">
        <v>54</v>
      </c>
      <c r="AC2348" s="43" t="s">
        <v>6467</v>
      </c>
      <c r="AD2348" s="45"/>
      <c r="AE2348">
        <f t="shared" si="74"/>
        <v>0.81120000000000003</v>
      </c>
    </row>
    <row r="2349" spans="1:31" x14ac:dyDescent="0.35">
      <c r="A2349" s="28" t="s">
        <v>6599</v>
      </c>
      <c r="B2349" s="48" t="s">
        <v>6600</v>
      </c>
      <c r="C2349" s="51">
        <v>99939</v>
      </c>
      <c r="D2349" s="30" t="s">
        <v>211</v>
      </c>
      <c r="E2349" s="38" t="s">
        <v>6601</v>
      </c>
      <c r="F2349" s="55" t="s">
        <v>6467</v>
      </c>
      <c r="G2349" s="33" t="s">
        <v>64</v>
      </c>
      <c r="H2349" s="34">
        <v>0.81120000000000003</v>
      </c>
      <c r="I2349" s="35">
        <f>ROUND((Reference!B$16*List!$H2349)+Reference!B$17,0)</f>
        <v>964</v>
      </c>
      <c r="J2349" s="35">
        <f>ROUND((Reference!C$16*List!$H2349)+Reference!C$17,0)</f>
        <v>1438</v>
      </c>
      <c r="K2349" s="35">
        <f>ROUND((Reference!D$16*List!$H2349)+Reference!D$17,0)</f>
        <v>1724</v>
      </c>
      <c r="L2349" s="35">
        <f>ROUND((Reference!E$16*List!$H2349)+Reference!E$17,0)</f>
        <v>2131</v>
      </c>
      <c r="M2349" s="35">
        <f>ROUND((Reference!F$16*List!$H2349)+Reference!F$17,0)</f>
        <v>2220</v>
      </c>
      <c r="N2349" s="35">
        <f>ROUND((Reference!G$16*List!$H2349)+Reference!G$17,0)</f>
        <v>2513</v>
      </c>
      <c r="O2349" s="35">
        <f>ROUND((Reference!H$16*List!$H2349)+Reference!H$17,0)</f>
        <v>2609</v>
      </c>
      <c r="P2349" s="35">
        <f>ROUND((Reference!I$16*List!$H2349)+Reference!I$17,0)</f>
        <v>2712</v>
      </c>
      <c r="Q2349" s="35">
        <f>ROUND((Reference!J$16*List!$H2349)+Reference!J$17,0)</f>
        <v>3140</v>
      </c>
      <c r="R2349" s="35">
        <f>ROUND((Reference!K$16*List!$H2349)+Reference!K$17,0)</f>
        <v>3239</v>
      </c>
      <c r="S2349" s="35">
        <f>ROUND((Reference!L$16*List!$H2349)+Reference!L$17,0)</f>
        <v>3495</v>
      </c>
      <c r="T2349" s="35">
        <f>ROUND((Reference!M$16*List!$H2349)+Reference!M$17,0)</f>
        <v>4174</v>
      </c>
      <c r="U2349" s="35">
        <f>ROUND((Reference!N$16*List!$H2349)+Reference!N$17,0)</f>
        <v>16842</v>
      </c>
      <c r="V2349" s="36">
        <f>ROUND((Reference!O$16*List!$H2349)+Reference!O$17,0)</f>
        <v>626</v>
      </c>
      <c r="W2349" s="36">
        <f>ROUND((Reference!P$16*List!$H2349)+Reference!P$17,0)</f>
        <v>882</v>
      </c>
      <c r="X2349" s="36">
        <f>ROUND((Reference!Q$16*List!$H2349)+Reference!Q$17,0)</f>
        <v>441</v>
      </c>
      <c r="Y2349" s="37"/>
      <c r="Z2349" s="4" t="str">
        <f t="shared" si="73"/>
        <v>SCHUYLKILL, Pennsylvania</v>
      </c>
      <c r="AA2349" s="38" t="s">
        <v>6601</v>
      </c>
      <c r="AB2349" s="38" t="s">
        <v>54</v>
      </c>
      <c r="AC2349" s="32" t="s">
        <v>6467</v>
      </c>
      <c r="AD2349" s="39"/>
      <c r="AE2349">
        <f t="shared" si="74"/>
        <v>0.81120000000000003</v>
      </c>
    </row>
    <row r="2350" spans="1:31" x14ac:dyDescent="0.35">
      <c r="A2350" s="28" t="s">
        <v>6602</v>
      </c>
      <c r="B2350" s="48" t="s">
        <v>6603</v>
      </c>
      <c r="C2350" s="49">
        <v>99939</v>
      </c>
      <c r="D2350" s="30" t="s">
        <v>211</v>
      </c>
      <c r="E2350" s="50" t="s">
        <v>6604</v>
      </c>
      <c r="F2350" s="55" t="s">
        <v>6467</v>
      </c>
      <c r="G2350" s="33" t="s">
        <v>64</v>
      </c>
      <c r="H2350" s="34">
        <v>0.81120000000000003</v>
      </c>
      <c r="I2350" s="35">
        <f>ROUND((Reference!B$16*List!$H2350)+Reference!B$17,0)</f>
        <v>964</v>
      </c>
      <c r="J2350" s="35">
        <f>ROUND((Reference!C$16*List!$H2350)+Reference!C$17,0)</f>
        <v>1438</v>
      </c>
      <c r="K2350" s="35">
        <f>ROUND((Reference!D$16*List!$H2350)+Reference!D$17,0)</f>
        <v>1724</v>
      </c>
      <c r="L2350" s="35">
        <f>ROUND((Reference!E$16*List!$H2350)+Reference!E$17,0)</f>
        <v>2131</v>
      </c>
      <c r="M2350" s="35">
        <f>ROUND((Reference!F$16*List!$H2350)+Reference!F$17,0)</f>
        <v>2220</v>
      </c>
      <c r="N2350" s="35">
        <f>ROUND((Reference!G$16*List!$H2350)+Reference!G$17,0)</f>
        <v>2513</v>
      </c>
      <c r="O2350" s="35">
        <f>ROUND((Reference!H$16*List!$H2350)+Reference!H$17,0)</f>
        <v>2609</v>
      </c>
      <c r="P2350" s="35">
        <f>ROUND((Reference!I$16*List!$H2350)+Reference!I$17,0)</f>
        <v>2712</v>
      </c>
      <c r="Q2350" s="35">
        <f>ROUND((Reference!J$16*List!$H2350)+Reference!J$17,0)</f>
        <v>3140</v>
      </c>
      <c r="R2350" s="35">
        <f>ROUND((Reference!K$16*List!$H2350)+Reference!K$17,0)</f>
        <v>3239</v>
      </c>
      <c r="S2350" s="35">
        <f>ROUND((Reference!L$16*List!$H2350)+Reference!L$17,0)</f>
        <v>3495</v>
      </c>
      <c r="T2350" s="35">
        <f>ROUND((Reference!M$16*List!$H2350)+Reference!M$17,0)</f>
        <v>4174</v>
      </c>
      <c r="U2350" s="35">
        <f>ROUND((Reference!N$16*List!$H2350)+Reference!N$17,0)</f>
        <v>16842</v>
      </c>
      <c r="V2350" s="36">
        <f>ROUND((Reference!O$16*List!$H2350)+Reference!O$17,0)</f>
        <v>626</v>
      </c>
      <c r="W2350" s="36">
        <f>ROUND((Reference!P$16*List!$H2350)+Reference!P$17,0)</f>
        <v>882</v>
      </c>
      <c r="X2350" s="36">
        <f>ROUND((Reference!Q$16*List!$H2350)+Reference!Q$17,0)</f>
        <v>441</v>
      </c>
      <c r="Y2350" s="37"/>
      <c r="Z2350" s="4" t="str">
        <f t="shared" si="73"/>
        <v>SNYDER, Pennsylvania</v>
      </c>
      <c r="AA2350" s="38" t="s">
        <v>6604</v>
      </c>
      <c r="AB2350" s="38" t="s">
        <v>54</v>
      </c>
      <c r="AC2350" s="32" t="s">
        <v>6467</v>
      </c>
      <c r="AD2350" s="39"/>
      <c r="AE2350">
        <f t="shared" si="74"/>
        <v>0.81120000000000003</v>
      </c>
    </row>
    <row r="2351" spans="1:31" x14ac:dyDescent="0.35">
      <c r="A2351" s="28" t="s">
        <v>6605</v>
      </c>
      <c r="B2351" s="48" t="s">
        <v>6606</v>
      </c>
      <c r="C2351" s="51">
        <v>99939</v>
      </c>
      <c r="D2351" s="30" t="s">
        <v>211</v>
      </c>
      <c r="E2351" s="38" t="s">
        <v>3729</v>
      </c>
      <c r="F2351" s="55" t="s">
        <v>6467</v>
      </c>
      <c r="G2351" s="33" t="s">
        <v>64</v>
      </c>
      <c r="H2351" s="34">
        <v>0.81120000000000003</v>
      </c>
      <c r="I2351" s="35">
        <f>ROUND((Reference!B$16*List!$H2351)+Reference!B$17,0)</f>
        <v>964</v>
      </c>
      <c r="J2351" s="35">
        <f>ROUND((Reference!C$16*List!$H2351)+Reference!C$17,0)</f>
        <v>1438</v>
      </c>
      <c r="K2351" s="35">
        <f>ROUND((Reference!D$16*List!$H2351)+Reference!D$17,0)</f>
        <v>1724</v>
      </c>
      <c r="L2351" s="35">
        <f>ROUND((Reference!E$16*List!$H2351)+Reference!E$17,0)</f>
        <v>2131</v>
      </c>
      <c r="M2351" s="35">
        <f>ROUND((Reference!F$16*List!$H2351)+Reference!F$17,0)</f>
        <v>2220</v>
      </c>
      <c r="N2351" s="35">
        <f>ROUND((Reference!G$16*List!$H2351)+Reference!G$17,0)</f>
        <v>2513</v>
      </c>
      <c r="O2351" s="35">
        <f>ROUND((Reference!H$16*List!$H2351)+Reference!H$17,0)</f>
        <v>2609</v>
      </c>
      <c r="P2351" s="35">
        <f>ROUND((Reference!I$16*List!$H2351)+Reference!I$17,0)</f>
        <v>2712</v>
      </c>
      <c r="Q2351" s="35">
        <f>ROUND((Reference!J$16*List!$H2351)+Reference!J$17,0)</f>
        <v>3140</v>
      </c>
      <c r="R2351" s="35">
        <f>ROUND((Reference!K$16*List!$H2351)+Reference!K$17,0)</f>
        <v>3239</v>
      </c>
      <c r="S2351" s="35">
        <f>ROUND((Reference!L$16*List!$H2351)+Reference!L$17,0)</f>
        <v>3495</v>
      </c>
      <c r="T2351" s="35">
        <f>ROUND((Reference!M$16*List!$H2351)+Reference!M$17,0)</f>
        <v>4174</v>
      </c>
      <c r="U2351" s="35">
        <f>ROUND((Reference!N$16*List!$H2351)+Reference!N$17,0)</f>
        <v>16842</v>
      </c>
      <c r="V2351" s="36">
        <f>ROUND((Reference!O$16*List!$H2351)+Reference!O$17,0)</f>
        <v>626</v>
      </c>
      <c r="W2351" s="36">
        <f>ROUND((Reference!P$16*List!$H2351)+Reference!P$17,0)</f>
        <v>882</v>
      </c>
      <c r="X2351" s="36">
        <f>ROUND((Reference!Q$16*List!$H2351)+Reference!Q$17,0)</f>
        <v>441</v>
      </c>
      <c r="Y2351" s="37"/>
      <c r="Z2351" s="4" t="str">
        <f t="shared" si="73"/>
        <v>SOMERSET, Pennsylvania</v>
      </c>
      <c r="AA2351" s="38" t="s">
        <v>3729</v>
      </c>
      <c r="AB2351" s="38" t="s">
        <v>54</v>
      </c>
      <c r="AC2351" s="32" t="s">
        <v>6467</v>
      </c>
      <c r="AD2351" s="39"/>
      <c r="AE2351">
        <f t="shared" si="74"/>
        <v>0.81120000000000003</v>
      </c>
    </row>
    <row r="2352" spans="1:31" x14ac:dyDescent="0.35">
      <c r="A2352" s="28" t="s">
        <v>6607</v>
      </c>
      <c r="B2352" s="48" t="s">
        <v>6608</v>
      </c>
      <c r="C2352" s="51">
        <v>99939</v>
      </c>
      <c r="D2352" s="30" t="s">
        <v>211</v>
      </c>
      <c r="E2352" s="38" t="s">
        <v>2653</v>
      </c>
      <c r="F2352" s="55" t="s">
        <v>6467</v>
      </c>
      <c r="G2352" s="33" t="s">
        <v>64</v>
      </c>
      <c r="H2352" s="34">
        <v>0.81120000000000003</v>
      </c>
      <c r="I2352" s="35">
        <f>ROUND((Reference!B$16*List!$H2352)+Reference!B$17,0)</f>
        <v>964</v>
      </c>
      <c r="J2352" s="35">
        <f>ROUND((Reference!C$16*List!$H2352)+Reference!C$17,0)</f>
        <v>1438</v>
      </c>
      <c r="K2352" s="35">
        <f>ROUND((Reference!D$16*List!$H2352)+Reference!D$17,0)</f>
        <v>1724</v>
      </c>
      <c r="L2352" s="35">
        <f>ROUND((Reference!E$16*List!$H2352)+Reference!E$17,0)</f>
        <v>2131</v>
      </c>
      <c r="M2352" s="35">
        <f>ROUND((Reference!F$16*List!$H2352)+Reference!F$17,0)</f>
        <v>2220</v>
      </c>
      <c r="N2352" s="35">
        <f>ROUND((Reference!G$16*List!$H2352)+Reference!G$17,0)</f>
        <v>2513</v>
      </c>
      <c r="O2352" s="35">
        <f>ROUND((Reference!H$16*List!$H2352)+Reference!H$17,0)</f>
        <v>2609</v>
      </c>
      <c r="P2352" s="35">
        <f>ROUND((Reference!I$16*List!$H2352)+Reference!I$17,0)</f>
        <v>2712</v>
      </c>
      <c r="Q2352" s="35">
        <f>ROUND((Reference!J$16*List!$H2352)+Reference!J$17,0)</f>
        <v>3140</v>
      </c>
      <c r="R2352" s="35">
        <f>ROUND((Reference!K$16*List!$H2352)+Reference!K$17,0)</f>
        <v>3239</v>
      </c>
      <c r="S2352" s="35">
        <f>ROUND((Reference!L$16*List!$H2352)+Reference!L$17,0)</f>
        <v>3495</v>
      </c>
      <c r="T2352" s="35">
        <f>ROUND((Reference!M$16*List!$H2352)+Reference!M$17,0)</f>
        <v>4174</v>
      </c>
      <c r="U2352" s="35">
        <f>ROUND((Reference!N$16*List!$H2352)+Reference!N$17,0)</f>
        <v>16842</v>
      </c>
      <c r="V2352" s="36">
        <f>ROUND((Reference!O$16*List!$H2352)+Reference!O$17,0)</f>
        <v>626</v>
      </c>
      <c r="W2352" s="36">
        <f>ROUND((Reference!P$16*List!$H2352)+Reference!P$17,0)</f>
        <v>882</v>
      </c>
      <c r="X2352" s="36">
        <f>ROUND((Reference!Q$16*List!$H2352)+Reference!Q$17,0)</f>
        <v>441</v>
      </c>
      <c r="Y2352" s="37"/>
      <c r="Z2352" s="4" t="str">
        <f t="shared" si="73"/>
        <v>SULLIVAN, Pennsylvania</v>
      </c>
      <c r="AA2352" s="38" t="s">
        <v>2653</v>
      </c>
      <c r="AB2352" s="38" t="s">
        <v>54</v>
      </c>
      <c r="AC2352" s="32" t="s">
        <v>6467</v>
      </c>
      <c r="AD2352" s="39"/>
      <c r="AE2352">
        <f t="shared" si="74"/>
        <v>0.81120000000000003</v>
      </c>
    </row>
    <row r="2353" spans="1:31" x14ac:dyDescent="0.35">
      <c r="A2353" s="28" t="s">
        <v>6609</v>
      </c>
      <c r="B2353" s="48" t="s">
        <v>6610</v>
      </c>
      <c r="C2353" s="51">
        <v>99939</v>
      </c>
      <c r="D2353" s="30" t="s">
        <v>211</v>
      </c>
      <c r="E2353" s="38" t="s">
        <v>6611</v>
      </c>
      <c r="F2353" s="55" t="s">
        <v>6467</v>
      </c>
      <c r="G2353" s="33" t="s">
        <v>64</v>
      </c>
      <c r="H2353" s="34">
        <v>0.81120000000000003</v>
      </c>
      <c r="I2353" s="35">
        <f>ROUND((Reference!B$16*List!$H2353)+Reference!B$17,0)</f>
        <v>964</v>
      </c>
      <c r="J2353" s="35">
        <f>ROUND((Reference!C$16*List!$H2353)+Reference!C$17,0)</f>
        <v>1438</v>
      </c>
      <c r="K2353" s="35">
        <f>ROUND((Reference!D$16*List!$H2353)+Reference!D$17,0)</f>
        <v>1724</v>
      </c>
      <c r="L2353" s="35">
        <f>ROUND((Reference!E$16*List!$H2353)+Reference!E$17,0)</f>
        <v>2131</v>
      </c>
      <c r="M2353" s="35">
        <f>ROUND((Reference!F$16*List!$H2353)+Reference!F$17,0)</f>
        <v>2220</v>
      </c>
      <c r="N2353" s="35">
        <f>ROUND((Reference!G$16*List!$H2353)+Reference!G$17,0)</f>
        <v>2513</v>
      </c>
      <c r="O2353" s="35">
        <f>ROUND((Reference!H$16*List!$H2353)+Reference!H$17,0)</f>
        <v>2609</v>
      </c>
      <c r="P2353" s="35">
        <f>ROUND((Reference!I$16*List!$H2353)+Reference!I$17,0)</f>
        <v>2712</v>
      </c>
      <c r="Q2353" s="35">
        <f>ROUND((Reference!J$16*List!$H2353)+Reference!J$17,0)</f>
        <v>3140</v>
      </c>
      <c r="R2353" s="35">
        <f>ROUND((Reference!K$16*List!$H2353)+Reference!K$17,0)</f>
        <v>3239</v>
      </c>
      <c r="S2353" s="35">
        <f>ROUND((Reference!L$16*List!$H2353)+Reference!L$17,0)</f>
        <v>3495</v>
      </c>
      <c r="T2353" s="35">
        <f>ROUND((Reference!M$16*List!$H2353)+Reference!M$17,0)</f>
        <v>4174</v>
      </c>
      <c r="U2353" s="35">
        <f>ROUND((Reference!N$16*List!$H2353)+Reference!N$17,0)</f>
        <v>16842</v>
      </c>
      <c r="V2353" s="36">
        <f>ROUND((Reference!O$16*List!$H2353)+Reference!O$17,0)</f>
        <v>626</v>
      </c>
      <c r="W2353" s="36">
        <f>ROUND((Reference!P$16*List!$H2353)+Reference!P$17,0)</f>
        <v>882</v>
      </c>
      <c r="X2353" s="36">
        <f>ROUND((Reference!Q$16*List!$H2353)+Reference!Q$17,0)</f>
        <v>441</v>
      </c>
      <c r="Y2353" s="37"/>
      <c r="Z2353" s="4" t="str">
        <f t="shared" si="73"/>
        <v>SUSQUEHANNA, Pennsylvania</v>
      </c>
      <c r="AA2353" s="38" t="s">
        <v>6611</v>
      </c>
      <c r="AB2353" s="38" t="s">
        <v>54</v>
      </c>
      <c r="AC2353" s="32" t="s">
        <v>6467</v>
      </c>
      <c r="AD2353" s="39"/>
      <c r="AE2353">
        <f t="shared" si="74"/>
        <v>0.81120000000000003</v>
      </c>
    </row>
    <row r="2354" spans="1:31" x14ac:dyDescent="0.35">
      <c r="A2354" s="28" t="s">
        <v>6612</v>
      </c>
      <c r="B2354" s="48" t="s">
        <v>6613</v>
      </c>
      <c r="C2354" s="51">
        <v>99939</v>
      </c>
      <c r="D2354" s="30" t="s">
        <v>211</v>
      </c>
      <c r="E2354" s="38" t="s">
        <v>5528</v>
      </c>
      <c r="F2354" s="55" t="s">
        <v>6467</v>
      </c>
      <c r="G2354" s="33" t="s">
        <v>64</v>
      </c>
      <c r="H2354" s="34">
        <v>0.81120000000000003</v>
      </c>
      <c r="I2354" s="35">
        <f>ROUND((Reference!B$16*List!$H2354)+Reference!B$17,0)</f>
        <v>964</v>
      </c>
      <c r="J2354" s="35">
        <f>ROUND((Reference!C$16*List!$H2354)+Reference!C$17,0)</f>
        <v>1438</v>
      </c>
      <c r="K2354" s="35">
        <f>ROUND((Reference!D$16*List!$H2354)+Reference!D$17,0)</f>
        <v>1724</v>
      </c>
      <c r="L2354" s="35">
        <f>ROUND((Reference!E$16*List!$H2354)+Reference!E$17,0)</f>
        <v>2131</v>
      </c>
      <c r="M2354" s="35">
        <f>ROUND((Reference!F$16*List!$H2354)+Reference!F$17,0)</f>
        <v>2220</v>
      </c>
      <c r="N2354" s="35">
        <f>ROUND((Reference!G$16*List!$H2354)+Reference!G$17,0)</f>
        <v>2513</v>
      </c>
      <c r="O2354" s="35">
        <f>ROUND((Reference!H$16*List!$H2354)+Reference!H$17,0)</f>
        <v>2609</v>
      </c>
      <c r="P2354" s="35">
        <f>ROUND((Reference!I$16*List!$H2354)+Reference!I$17,0)</f>
        <v>2712</v>
      </c>
      <c r="Q2354" s="35">
        <f>ROUND((Reference!J$16*List!$H2354)+Reference!J$17,0)</f>
        <v>3140</v>
      </c>
      <c r="R2354" s="35">
        <f>ROUND((Reference!K$16*List!$H2354)+Reference!K$17,0)</f>
        <v>3239</v>
      </c>
      <c r="S2354" s="35">
        <f>ROUND((Reference!L$16*List!$H2354)+Reference!L$17,0)</f>
        <v>3495</v>
      </c>
      <c r="T2354" s="35">
        <f>ROUND((Reference!M$16*List!$H2354)+Reference!M$17,0)</f>
        <v>4174</v>
      </c>
      <c r="U2354" s="35">
        <f>ROUND((Reference!N$16*List!$H2354)+Reference!N$17,0)</f>
        <v>16842</v>
      </c>
      <c r="V2354" s="36">
        <f>ROUND((Reference!O$16*List!$H2354)+Reference!O$17,0)</f>
        <v>626</v>
      </c>
      <c r="W2354" s="36">
        <f>ROUND((Reference!P$16*List!$H2354)+Reference!P$17,0)</f>
        <v>882</v>
      </c>
      <c r="X2354" s="36">
        <f>ROUND((Reference!Q$16*List!$H2354)+Reference!Q$17,0)</f>
        <v>441</v>
      </c>
      <c r="Y2354" s="37"/>
      <c r="Z2354" s="4" t="str">
        <f t="shared" si="73"/>
        <v>TIOGA, Pennsylvania</v>
      </c>
      <c r="AA2354" s="38" t="s">
        <v>5528</v>
      </c>
      <c r="AB2354" s="38" t="s">
        <v>54</v>
      </c>
      <c r="AC2354" s="32" t="s">
        <v>6467</v>
      </c>
      <c r="AD2354" s="39"/>
      <c r="AE2354">
        <f t="shared" si="74"/>
        <v>0.81120000000000003</v>
      </c>
    </row>
    <row r="2355" spans="1:31" x14ac:dyDescent="0.35">
      <c r="A2355" s="28" t="s">
        <v>6614</v>
      </c>
      <c r="B2355" s="48" t="s">
        <v>6615</v>
      </c>
      <c r="C2355" s="51">
        <v>99939</v>
      </c>
      <c r="D2355" s="30" t="s">
        <v>211</v>
      </c>
      <c r="E2355" s="38" t="s">
        <v>757</v>
      </c>
      <c r="F2355" s="55" t="s">
        <v>6467</v>
      </c>
      <c r="G2355" s="33" t="s">
        <v>64</v>
      </c>
      <c r="H2355" s="34">
        <v>0.81120000000000003</v>
      </c>
      <c r="I2355" s="35">
        <f>ROUND((Reference!B$16*List!$H2355)+Reference!B$17,0)</f>
        <v>964</v>
      </c>
      <c r="J2355" s="35">
        <f>ROUND((Reference!C$16*List!$H2355)+Reference!C$17,0)</f>
        <v>1438</v>
      </c>
      <c r="K2355" s="35">
        <f>ROUND((Reference!D$16*List!$H2355)+Reference!D$17,0)</f>
        <v>1724</v>
      </c>
      <c r="L2355" s="35">
        <f>ROUND((Reference!E$16*List!$H2355)+Reference!E$17,0)</f>
        <v>2131</v>
      </c>
      <c r="M2355" s="35">
        <f>ROUND((Reference!F$16*List!$H2355)+Reference!F$17,0)</f>
        <v>2220</v>
      </c>
      <c r="N2355" s="35">
        <f>ROUND((Reference!G$16*List!$H2355)+Reference!G$17,0)</f>
        <v>2513</v>
      </c>
      <c r="O2355" s="35">
        <f>ROUND((Reference!H$16*List!$H2355)+Reference!H$17,0)</f>
        <v>2609</v>
      </c>
      <c r="P2355" s="35">
        <f>ROUND((Reference!I$16*List!$H2355)+Reference!I$17,0)</f>
        <v>2712</v>
      </c>
      <c r="Q2355" s="35">
        <f>ROUND((Reference!J$16*List!$H2355)+Reference!J$17,0)</f>
        <v>3140</v>
      </c>
      <c r="R2355" s="35">
        <f>ROUND((Reference!K$16*List!$H2355)+Reference!K$17,0)</f>
        <v>3239</v>
      </c>
      <c r="S2355" s="35">
        <f>ROUND((Reference!L$16*List!$H2355)+Reference!L$17,0)</f>
        <v>3495</v>
      </c>
      <c r="T2355" s="35">
        <f>ROUND((Reference!M$16*List!$H2355)+Reference!M$17,0)</f>
        <v>4174</v>
      </c>
      <c r="U2355" s="35">
        <f>ROUND((Reference!N$16*List!$H2355)+Reference!N$17,0)</f>
        <v>16842</v>
      </c>
      <c r="V2355" s="36">
        <f>ROUND((Reference!O$16*List!$H2355)+Reference!O$17,0)</f>
        <v>626</v>
      </c>
      <c r="W2355" s="36">
        <f>ROUND((Reference!P$16*List!$H2355)+Reference!P$17,0)</f>
        <v>882</v>
      </c>
      <c r="X2355" s="36">
        <f>ROUND((Reference!Q$16*List!$H2355)+Reference!Q$17,0)</f>
        <v>441</v>
      </c>
      <c r="Y2355" s="37"/>
      <c r="Z2355" s="4" t="str">
        <f t="shared" si="73"/>
        <v>UNION, Pennsylvania</v>
      </c>
      <c r="AA2355" s="38" t="s">
        <v>757</v>
      </c>
      <c r="AB2355" s="38" t="s">
        <v>54</v>
      </c>
      <c r="AC2355" s="32" t="s">
        <v>6467</v>
      </c>
      <c r="AD2355" s="39"/>
      <c r="AE2355">
        <f t="shared" si="74"/>
        <v>0.81120000000000003</v>
      </c>
    </row>
    <row r="2356" spans="1:31" x14ac:dyDescent="0.35">
      <c r="A2356" s="28" t="s">
        <v>6616</v>
      </c>
      <c r="B2356" s="48" t="s">
        <v>6617</v>
      </c>
      <c r="C2356" s="51">
        <v>99939</v>
      </c>
      <c r="D2356" s="30" t="s">
        <v>211</v>
      </c>
      <c r="E2356" s="38" t="s">
        <v>6618</v>
      </c>
      <c r="F2356" s="55" t="s">
        <v>6467</v>
      </c>
      <c r="G2356" s="33" t="s">
        <v>64</v>
      </c>
      <c r="H2356" s="34">
        <v>0.81120000000000003</v>
      </c>
      <c r="I2356" s="35">
        <f>ROUND((Reference!B$16*List!$H2356)+Reference!B$17,0)</f>
        <v>964</v>
      </c>
      <c r="J2356" s="35">
        <f>ROUND((Reference!C$16*List!$H2356)+Reference!C$17,0)</f>
        <v>1438</v>
      </c>
      <c r="K2356" s="35">
        <f>ROUND((Reference!D$16*List!$H2356)+Reference!D$17,0)</f>
        <v>1724</v>
      </c>
      <c r="L2356" s="35">
        <f>ROUND((Reference!E$16*List!$H2356)+Reference!E$17,0)</f>
        <v>2131</v>
      </c>
      <c r="M2356" s="35">
        <f>ROUND((Reference!F$16*List!$H2356)+Reference!F$17,0)</f>
        <v>2220</v>
      </c>
      <c r="N2356" s="35">
        <f>ROUND((Reference!G$16*List!$H2356)+Reference!G$17,0)</f>
        <v>2513</v>
      </c>
      <c r="O2356" s="35">
        <f>ROUND((Reference!H$16*List!$H2356)+Reference!H$17,0)</f>
        <v>2609</v>
      </c>
      <c r="P2356" s="35">
        <f>ROUND((Reference!I$16*List!$H2356)+Reference!I$17,0)</f>
        <v>2712</v>
      </c>
      <c r="Q2356" s="35">
        <f>ROUND((Reference!J$16*List!$H2356)+Reference!J$17,0)</f>
        <v>3140</v>
      </c>
      <c r="R2356" s="35">
        <f>ROUND((Reference!K$16*List!$H2356)+Reference!K$17,0)</f>
        <v>3239</v>
      </c>
      <c r="S2356" s="35">
        <f>ROUND((Reference!L$16*List!$H2356)+Reference!L$17,0)</f>
        <v>3495</v>
      </c>
      <c r="T2356" s="35">
        <f>ROUND((Reference!M$16*List!$H2356)+Reference!M$17,0)</f>
        <v>4174</v>
      </c>
      <c r="U2356" s="35">
        <f>ROUND((Reference!N$16*List!$H2356)+Reference!N$17,0)</f>
        <v>16842</v>
      </c>
      <c r="V2356" s="36">
        <f>ROUND((Reference!O$16*List!$H2356)+Reference!O$17,0)</f>
        <v>626</v>
      </c>
      <c r="W2356" s="36">
        <f>ROUND((Reference!P$16*List!$H2356)+Reference!P$17,0)</f>
        <v>882</v>
      </c>
      <c r="X2356" s="36">
        <f>ROUND((Reference!Q$16*List!$H2356)+Reference!Q$17,0)</f>
        <v>441</v>
      </c>
      <c r="Y2356" s="37"/>
      <c r="Z2356" s="4" t="str">
        <f t="shared" si="73"/>
        <v>VENANGO, Pennsylvania</v>
      </c>
      <c r="AA2356" s="38" t="s">
        <v>6618</v>
      </c>
      <c r="AB2356" s="38" t="s">
        <v>54</v>
      </c>
      <c r="AC2356" s="32" t="s">
        <v>6467</v>
      </c>
      <c r="AD2356" s="39"/>
      <c r="AE2356">
        <f t="shared" si="74"/>
        <v>0.81120000000000003</v>
      </c>
    </row>
    <row r="2357" spans="1:31" x14ac:dyDescent="0.35">
      <c r="A2357" s="28" t="s">
        <v>6619</v>
      </c>
      <c r="B2357" s="48" t="s">
        <v>6620</v>
      </c>
      <c r="C2357" s="51">
        <v>99939</v>
      </c>
      <c r="D2357" s="30" t="s">
        <v>211</v>
      </c>
      <c r="E2357" s="38" t="s">
        <v>2039</v>
      </c>
      <c r="F2357" s="55" t="s">
        <v>6467</v>
      </c>
      <c r="G2357" s="33" t="s">
        <v>64</v>
      </c>
      <c r="H2357" s="34">
        <v>0.81120000000000003</v>
      </c>
      <c r="I2357" s="35">
        <f>ROUND((Reference!B$16*List!$H2357)+Reference!B$17,0)</f>
        <v>964</v>
      </c>
      <c r="J2357" s="35">
        <f>ROUND((Reference!C$16*List!$H2357)+Reference!C$17,0)</f>
        <v>1438</v>
      </c>
      <c r="K2357" s="35">
        <f>ROUND((Reference!D$16*List!$H2357)+Reference!D$17,0)</f>
        <v>1724</v>
      </c>
      <c r="L2357" s="35">
        <f>ROUND((Reference!E$16*List!$H2357)+Reference!E$17,0)</f>
        <v>2131</v>
      </c>
      <c r="M2357" s="35">
        <f>ROUND((Reference!F$16*List!$H2357)+Reference!F$17,0)</f>
        <v>2220</v>
      </c>
      <c r="N2357" s="35">
        <f>ROUND((Reference!G$16*List!$H2357)+Reference!G$17,0)</f>
        <v>2513</v>
      </c>
      <c r="O2357" s="35">
        <f>ROUND((Reference!H$16*List!$H2357)+Reference!H$17,0)</f>
        <v>2609</v>
      </c>
      <c r="P2357" s="35">
        <f>ROUND((Reference!I$16*List!$H2357)+Reference!I$17,0)</f>
        <v>2712</v>
      </c>
      <c r="Q2357" s="35">
        <f>ROUND((Reference!J$16*List!$H2357)+Reference!J$17,0)</f>
        <v>3140</v>
      </c>
      <c r="R2357" s="35">
        <f>ROUND((Reference!K$16*List!$H2357)+Reference!K$17,0)</f>
        <v>3239</v>
      </c>
      <c r="S2357" s="35">
        <f>ROUND((Reference!L$16*List!$H2357)+Reference!L$17,0)</f>
        <v>3495</v>
      </c>
      <c r="T2357" s="35">
        <f>ROUND((Reference!M$16*List!$H2357)+Reference!M$17,0)</f>
        <v>4174</v>
      </c>
      <c r="U2357" s="35">
        <f>ROUND((Reference!N$16*List!$H2357)+Reference!N$17,0)</f>
        <v>16842</v>
      </c>
      <c r="V2357" s="36">
        <f>ROUND((Reference!O$16*List!$H2357)+Reference!O$17,0)</f>
        <v>626</v>
      </c>
      <c r="W2357" s="36">
        <f>ROUND((Reference!P$16*List!$H2357)+Reference!P$17,0)</f>
        <v>882</v>
      </c>
      <c r="X2357" s="36">
        <f>ROUND((Reference!Q$16*List!$H2357)+Reference!Q$17,0)</f>
        <v>441</v>
      </c>
      <c r="Y2357" s="37"/>
      <c r="Z2357" s="4" t="str">
        <f t="shared" si="73"/>
        <v>WARREN, Pennsylvania</v>
      </c>
      <c r="AA2357" s="38" t="s">
        <v>2039</v>
      </c>
      <c r="AB2357" s="38" t="s">
        <v>54</v>
      </c>
      <c r="AC2357" s="32" t="s">
        <v>6467</v>
      </c>
      <c r="AD2357" s="39"/>
      <c r="AE2357">
        <f t="shared" si="74"/>
        <v>0.81120000000000003</v>
      </c>
    </row>
    <row r="2358" spans="1:31" x14ac:dyDescent="0.35">
      <c r="A2358" s="28" t="s">
        <v>6621</v>
      </c>
      <c r="B2358" s="48" t="s">
        <v>6622</v>
      </c>
      <c r="C2358" s="51">
        <v>38300</v>
      </c>
      <c r="D2358" s="30" t="s">
        <v>1396</v>
      </c>
      <c r="E2358" s="38" t="s">
        <v>259</v>
      </c>
      <c r="F2358" s="54" t="s">
        <v>6467</v>
      </c>
      <c r="G2358" s="33" t="s">
        <v>53</v>
      </c>
      <c r="H2358" s="34">
        <v>0.84240000000000004</v>
      </c>
      <c r="I2358" s="35">
        <f>ROUND((Reference!B$16*List!$H2358)+Reference!B$17,0)</f>
        <v>991</v>
      </c>
      <c r="J2358" s="35">
        <f>ROUND((Reference!C$16*List!$H2358)+Reference!C$17,0)</f>
        <v>1478</v>
      </c>
      <c r="K2358" s="35">
        <f>ROUND((Reference!D$16*List!$H2358)+Reference!D$17,0)</f>
        <v>1771</v>
      </c>
      <c r="L2358" s="35">
        <f>ROUND((Reference!E$16*List!$H2358)+Reference!E$17,0)</f>
        <v>2190</v>
      </c>
      <c r="M2358" s="35">
        <f>ROUND((Reference!F$16*List!$H2358)+Reference!F$17,0)</f>
        <v>2281</v>
      </c>
      <c r="N2358" s="35">
        <f>ROUND((Reference!G$16*List!$H2358)+Reference!G$17,0)</f>
        <v>2583</v>
      </c>
      <c r="O2358" s="35">
        <f>ROUND((Reference!H$16*List!$H2358)+Reference!H$17,0)</f>
        <v>2681</v>
      </c>
      <c r="P2358" s="35">
        <f>ROUND((Reference!I$16*List!$H2358)+Reference!I$17,0)</f>
        <v>2787</v>
      </c>
      <c r="Q2358" s="35">
        <f>ROUND((Reference!J$16*List!$H2358)+Reference!J$17,0)</f>
        <v>3227</v>
      </c>
      <c r="R2358" s="35">
        <f>ROUND((Reference!K$16*List!$H2358)+Reference!K$17,0)</f>
        <v>3329</v>
      </c>
      <c r="S2358" s="35">
        <f>ROUND((Reference!L$16*List!$H2358)+Reference!L$17,0)</f>
        <v>3592</v>
      </c>
      <c r="T2358" s="35">
        <f>ROUND((Reference!M$16*List!$H2358)+Reference!M$17,0)</f>
        <v>4290</v>
      </c>
      <c r="U2358" s="35">
        <f>ROUND((Reference!N$16*List!$H2358)+Reference!N$17,0)</f>
        <v>17309</v>
      </c>
      <c r="V2358" s="36">
        <f>ROUND((Reference!O$16*List!$H2358)+Reference!O$17,0)</f>
        <v>643</v>
      </c>
      <c r="W2358" s="36">
        <f>ROUND((Reference!P$16*List!$H2358)+Reference!P$17,0)</f>
        <v>907</v>
      </c>
      <c r="X2358" s="36">
        <f>ROUND((Reference!Q$16*List!$H2358)+Reference!Q$17,0)</f>
        <v>453</v>
      </c>
      <c r="Y2358" s="37"/>
      <c r="Z2358" s="4" t="str">
        <f t="shared" si="73"/>
        <v>WASHINGTON, Pennsylvania</v>
      </c>
      <c r="AA2358" s="38" t="s">
        <v>259</v>
      </c>
      <c r="AB2358" s="38" t="s">
        <v>54</v>
      </c>
      <c r="AC2358" s="32" t="s">
        <v>6467</v>
      </c>
      <c r="AD2358" s="39"/>
      <c r="AE2358">
        <f t="shared" si="74"/>
        <v>0.84240000000000004</v>
      </c>
    </row>
    <row r="2359" spans="1:31" x14ac:dyDescent="0.35">
      <c r="A2359" s="28" t="s">
        <v>6623</v>
      </c>
      <c r="B2359" s="48" t="s">
        <v>6624</v>
      </c>
      <c r="C2359" s="51">
        <v>99939</v>
      </c>
      <c r="D2359" s="30" t="s">
        <v>211</v>
      </c>
      <c r="E2359" s="38" t="s">
        <v>2044</v>
      </c>
      <c r="F2359" s="55" t="s">
        <v>6467</v>
      </c>
      <c r="G2359" s="33" t="s">
        <v>64</v>
      </c>
      <c r="H2359" s="34">
        <v>0.81120000000000003</v>
      </c>
      <c r="I2359" s="35">
        <f>ROUND((Reference!B$16*List!$H2359)+Reference!B$17,0)</f>
        <v>964</v>
      </c>
      <c r="J2359" s="35">
        <f>ROUND((Reference!C$16*List!$H2359)+Reference!C$17,0)</f>
        <v>1438</v>
      </c>
      <c r="K2359" s="35">
        <f>ROUND((Reference!D$16*List!$H2359)+Reference!D$17,0)</f>
        <v>1724</v>
      </c>
      <c r="L2359" s="35">
        <f>ROUND((Reference!E$16*List!$H2359)+Reference!E$17,0)</f>
        <v>2131</v>
      </c>
      <c r="M2359" s="35">
        <f>ROUND((Reference!F$16*List!$H2359)+Reference!F$17,0)</f>
        <v>2220</v>
      </c>
      <c r="N2359" s="35">
        <f>ROUND((Reference!G$16*List!$H2359)+Reference!G$17,0)</f>
        <v>2513</v>
      </c>
      <c r="O2359" s="35">
        <f>ROUND((Reference!H$16*List!$H2359)+Reference!H$17,0)</f>
        <v>2609</v>
      </c>
      <c r="P2359" s="35">
        <f>ROUND((Reference!I$16*List!$H2359)+Reference!I$17,0)</f>
        <v>2712</v>
      </c>
      <c r="Q2359" s="35">
        <f>ROUND((Reference!J$16*List!$H2359)+Reference!J$17,0)</f>
        <v>3140</v>
      </c>
      <c r="R2359" s="35">
        <f>ROUND((Reference!K$16*List!$H2359)+Reference!K$17,0)</f>
        <v>3239</v>
      </c>
      <c r="S2359" s="35">
        <f>ROUND((Reference!L$16*List!$H2359)+Reference!L$17,0)</f>
        <v>3495</v>
      </c>
      <c r="T2359" s="35">
        <f>ROUND((Reference!M$16*List!$H2359)+Reference!M$17,0)</f>
        <v>4174</v>
      </c>
      <c r="U2359" s="35">
        <f>ROUND((Reference!N$16*List!$H2359)+Reference!N$17,0)</f>
        <v>16842</v>
      </c>
      <c r="V2359" s="36">
        <f>ROUND((Reference!O$16*List!$H2359)+Reference!O$17,0)</f>
        <v>626</v>
      </c>
      <c r="W2359" s="36">
        <f>ROUND((Reference!P$16*List!$H2359)+Reference!P$17,0)</f>
        <v>882</v>
      </c>
      <c r="X2359" s="36">
        <f>ROUND((Reference!Q$16*List!$H2359)+Reference!Q$17,0)</f>
        <v>441</v>
      </c>
      <c r="Y2359" s="37"/>
      <c r="Z2359" s="4" t="str">
        <f t="shared" si="73"/>
        <v>WAYNE, Pennsylvania</v>
      </c>
      <c r="AA2359" s="38" t="s">
        <v>2044</v>
      </c>
      <c r="AB2359" s="38" t="s">
        <v>54</v>
      </c>
      <c r="AC2359" s="32" t="s">
        <v>6467</v>
      </c>
      <c r="AD2359" s="39"/>
      <c r="AE2359">
        <f t="shared" si="74"/>
        <v>0.81120000000000003</v>
      </c>
    </row>
    <row r="2360" spans="1:31" x14ac:dyDescent="0.35">
      <c r="A2360" s="28" t="s">
        <v>6625</v>
      </c>
      <c r="B2360" s="48" t="s">
        <v>6626</v>
      </c>
      <c r="C2360" s="51">
        <v>38300</v>
      </c>
      <c r="D2360" s="30" t="s">
        <v>1396</v>
      </c>
      <c r="E2360" s="38" t="s">
        <v>6627</v>
      </c>
      <c r="F2360" s="54" t="s">
        <v>6467</v>
      </c>
      <c r="G2360" s="33" t="s">
        <v>53</v>
      </c>
      <c r="H2360" s="34">
        <v>0.84240000000000004</v>
      </c>
      <c r="I2360" s="35">
        <f>ROUND((Reference!B$16*List!$H2360)+Reference!B$17,0)</f>
        <v>991</v>
      </c>
      <c r="J2360" s="35">
        <f>ROUND((Reference!C$16*List!$H2360)+Reference!C$17,0)</f>
        <v>1478</v>
      </c>
      <c r="K2360" s="35">
        <f>ROUND((Reference!D$16*List!$H2360)+Reference!D$17,0)</f>
        <v>1771</v>
      </c>
      <c r="L2360" s="35">
        <f>ROUND((Reference!E$16*List!$H2360)+Reference!E$17,0)</f>
        <v>2190</v>
      </c>
      <c r="M2360" s="35">
        <f>ROUND((Reference!F$16*List!$H2360)+Reference!F$17,0)</f>
        <v>2281</v>
      </c>
      <c r="N2360" s="35">
        <f>ROUND((Reference!G$16*List!$H2360)+Reference!G$17,0)</f>
        <v>2583</v>
      </c>
      <c r="O2360" s="35">
        <f>ROUND((Reference!H$16*List!$H2360)+Reference!H$17,0)</f>
        <v>2681</v>
      </c>
      <c r="P2360" s="35">
        <f>ROUND((Reference!I$16*List!$H2360)+Reference!I$17,0)</f>
        <v>2787</v>
      </c>
      <c r="Q2360" s="35">
        <f>ROUND((Reference!J$16*List!$H2360)+Reference!J$17,0)</f>
        <v>3227</v>
      </c>
      <c r="R2360" s="35">
        <f>ROUND((Reference!K$16*List!$H2360)+Reference!K$17,0)</f>
        <v>3329</v>
      </c>
      <c r="S2360" s="35">
        <f>ROUND((Reference!L$16*List!$H2360)+Reference!L$17,0)</f>
        <v>3592</v>
      </c>
      <c r="T2360" s="35">
        <f>ROUND((Reference!M$16*List!$H2360)+Reference!M$17,0)</f>
        <v>4290</v>
      </c>
      <c r="U2360" s="35">
        <f>ROUND((Reference!N$16*List!$H2360)+Reference!N$17,0)</f>
        <v>17309</v>
      </c>
      <c r="V2360" s="36">
        <f>ROUND((Reference!O$16*List!$H2360)+Reference!O$17,0)</f>
        <v>643</v>
      </c>
      <c r="W2360" s="36">
        <f>ROUND((Reference!P$16*List!$H2360)+Reference!P$17,0)</f>
        <v>907</v>
      </c>
      <c r="X2360" s="36">
        <f>ROUND((Reference!Q$16*List!$H2360)+Reference!Q$17,0)</f>
        <v>453</v>
      </c>
      <c r="Y2360" s="37"/>
      <c r="Z2360" s="4" t="str">
        <f t="shared" si="73"/>
        <v>WESTMORELAND, Pennsylvania</v>
      </c>
      <c r="AA2360" s="38" t="s">
        <v>6627</v>
      </c>
      <c r="AB2360" s="38" t="s">
        <v>54</v>
      </c>
      <c r="AC2360" s="32" t="s">
        <v>6467</v>
      </c>
      <c r="AD2360" s="39"/>
      <c r="AE2360">
        <f t="shared" si="74"/>
        <v>0.84240000000000004</v>
      </c>
    </row>
    <row r="2361" spans="1:31" x14ac:dyDescent="0.35">
      <c r="A2361" s="28" t="s">
        <v>6628</v>
      </c>
      <c r="B2361" s="48" t="s">
        <v>6629</v>
      </c>
      <c r="C2361" s="51">
        <v>42540</v>
      </c>
      <c r="D2361" s="30" t="s">
        <v>1582</v>
      </c>
      <c r="E2361" s="38" t="s">
        <v>271</v>
      </c>
      <c r="F2361" s="54" t="s">
        <v>6467</v>
      </c>
      <c r="G2361" s="33" t="s">
        <v>53</v>
      </c>
      <c r="H2361" s="34">
        <v>0.84050000000000002</v>
      </c>
      <c r="I2361" s="35">
        <f>ROUND((Reference!B$16*List!$H2361)+Reference!B$17,0)</f>
        <v>990</v>
      </c>
      <c r="J2361" s="35">
        <f>ROUND((Reference!C$16*List!$H2361)+Reference!C$17,0)</f>
        <v>1476</v>
      </c>
      <c r="K2361" s="35">
        <f>ROUND((Reference!D$16*List!$H2361)+Reference!D$17,0)</f>
        <v>1768</v>
      </c>
      <c r="L2361" s="35">
        <f>ROUND((Reference!E$16*List!$H2361)+Reference!E$17,0)</f>
        <v>2186</v>
      </c>
      <c r="M2361" s="35">
        <f>ROUND((Reference!F$16*List!$H2361)+Reference!F$17,0)</f>
        <v>2278</v>
      </c>
      <c r="N2361" s="35">
        <f>ROUND((Reference!G$16*List!$H2361)+Reference!G$17,0)</f>
        <v>2578</v>
      </c>
      <c r="O2361" s="35">
        <f>ROUND((Reference!H$16*List!$H2361)+Reference!H$17,0)</f>
        <v>2677</v>
      </c>
      <c r="P2361" s="35">
        <f>ROUND((Reference!I$16*List!$H2361)+Reference!I$17,0)</f>
        <v>2782</v>
      </c>
      <c r="Q2361" s="35">
        <f>ROUND((Reference!J$16*List!$H2361)+Reference!J$17,0)</f>
        <v>3221</v>
      </c>
      <c r="R2361" s="35">
        <f>ROUND((Reference!K$16*List!$H2361)+Reference!K$17,0)</f>
        <v>3323</v>
      </c>
      <c r="S2361" s="35">
        <f>ROUND((Reference!L$16*List!$H2361)+Reference!L$17,0)</f>
        <v>3586</v>
      </c>
      <c r="T2361" s="35">
        <f>ROUND((Reference!M$16*List!$H2361)+Reference!M$17,0)</f>
        <v>4283</v>
      </c>
      <c r="U2361" s="35">
        <f>ROUND((Reference!N$16*List!$H2361)+Reference!N$17,0)</f>
        <v>17280</v>
      </c>
      <c r="V2361" s="36">
        <f>ROUND((Reference!O$16*List!$H2361)+Reference!O$17,0)</f>
        <v>642</v>
      </c>
      <c r="W2361" s="36">
        <f>ROUND((Reference!P$16*List!$H2361)+Reference!P$17,0)</f>
        <v>905</v>
      </c>
      <c r="X2361" s="36">
        <f>ROUND((Reference!Q$16*List!$H2361)+Reference!Q$17,0)</f>
        <v>453</v>
      </c>
      <c r="Y2361" s="37"/>
      <c r="Z2361" s="4" t="str">
        <f t="shared" si="73"/>
        <v>WYOMING, Pennsylvania</v>
      </c>
      <c r="AA2361" s="38" t="s">
        <v>271</v>
      </c>
      <c r="AB2361" s="38" t="s">
        <v>54</v>
      </c>
      <c r="AC2361" s="32" t="s">
        <v>6467</v>
      </c>
      <c r="AD2361" s="39"/>
      <c r="AE2361">
        <f t="shared" si="74"/>
        <v>0.84050000000000002</v>
      </c>
    </row>
    <row r="2362" spans="1:31" x14ac:dyDescent="0.35">
      <c r="A2362" s="28" t="s">
        <v>6630</v>
      </c>
      <c r="B2362" s="48" t="s">
        <v>6631</v>
      </c>
      <c r="C2362" s="51">
        <v>49620</v>
      </c>
      <c r="D2362" s="30" t="s">
        <v>1815</v>
      </c>
      <c r="E2362" s="38" t="s">
        <v>3737</v>
      </c>
      <c r="F2362" s="54" t="s">
        <v>6467</v>
      </c>
      <c r="G2362" s="33" t="s">
        <v>53</v>
      </c>
      <c r="H2362" s="34">
        <v>0.9598000000000001</v>
      </c>
      <c r="I2362" s="35">
        <f>ROUND((Reference!B$16*List!$H2362)+Reference!B$17,0)</f>
        <v>1092</v>
      </c>
      <c r="J2362" s="35">
        <f>ROUND((Reference!C$16*List!$H2362)+Reference!C$17,0)</f>
        <v>1628</v>
      </c>
      <c r="K2362" s="35">
        <f>ROUND((Reference!D$16*List!$H2362)+Reference!D$17,0)</f>
        <v>1951</v>
      </c>
      <c r="L2362" s="35">
        <f>ROUND((Reference!E$16*List!$H2362)+Reference!E$17,0)</f>
        <v>2412</v>
      </c>
      <c r="M2362" s="35">
        <f>ROUND((Reference!F$16*List!$H2362)+Reference!F$17,0)</f>
        <v>2513</v>
      </c>
      <c r="N2362" s="35">
        <f>ROUND((Reference!G$16*List!$H2362)+Reference!G$17,0)</f>
        <v>2845</v>
      </c>
      <c r="O2362" s="35">
        <f>ROUND((Reference!H$16*List!$H2362)+Reference!H$17,0)</f>
        <v>2954</v>
      </c>
      <c r="P2362" s="35">
        <f>ROUND((Reference!I$16*List!$H2362)+Reference!I$17,0)</f>
        <v>3070</v>
      </c>
      <c r="Q2362" s="35">
        <f>ROUND((Reference!J$16*List!$H2362)+Reference!J$17,0)</f>
        <v>3554</v>
      </c>
      <c r="R2362" s="35">
        <f>ROUND((Reference!K$16*List!$H2362)+Reference!K$17,0)</f>
        <v>3667</v>
      </c>
      <c r="S2362" s="35">
        <f>ROUND((Reference!L$16*List!$H2362)+Reference!L$17,0)</f>
        <v>3956</v>
      </c>
      <c r="T2362" s="35">
        <f>ROUND((Reference!M$16*List!$H2362)+Reference!M$17,0)</f>
        <v>4725</v>
      </c>
      <c r="U2362" s="35">
        <f>ROUND((Reference!N$16*List!$H2362)+Reference!N$17,0)</f>
        <v>19066</v>
      </c>
      <c r="V2362" s="36">
        <f>ROUND((Reference!O$16*List!$H2362)+Reference!O$17,0)</f>
        <v>709</v>
      </c>
      <c r="W2362" s="36">
        <f>ROUND((Reference!P$16*List!$H2362)+Reference!P$17,0)</f>
        <v>999</v>
      </c>
      <c r="X2362" s="36">
        <f>ROUND((Reference!Q$16*List!$H2362)+Reference!Q$17,0)</f>
        <v>499</v>
      </c>
      <c r="Y2362" s="37"/>
      <c r="Z2362" s="4" t="str">
        <f t="shared" si="73"/>
        <v>YORK, Pennsylvania</v>
      </c>
      <c r="AA2362" s="38" t="s">
        <v>3737</v>
      </c>
      <c r="AB2362" s="38" t="s">
        <v>54</v>
      </c>
      <c r="AC2362" s="32" t="s">
        <v>6467</v>
      </c>
      <c r="AD2362" s="39"/>
      <c r="AE2362">
        <f t="shared" si="74"/>
        <v>0.9598000000000001</v>
      </c>
    </row>
    <row r="2363" spans="1:31" x14ac:dyDescent="0.35">
      <c r="A2363" s="28" t="s">
        <v>6632</v>
      </c>
      <c r="B2363" s="48" t="s">
        <v>6633</v>
      </c>
      <c r="C2363" s="49">
        <v>99939</v>
      </c>
      <c r="D2363" s="30" t="s">
        <v>211</v>
      </c>
      <c r="E2363" s="50" t="s">
        <v>334</v>
      </c>
      <c r="F2363" s="54" t="s">
        <v>6467</v>
      </c>
      <c r="G2363" s="33" t="s">
        <v>64</v>
      </c>
      <c r="H2363" s="34">
        <v>0.81120000000000003</v>
      </c>
      <c r="I2363" s="35">
        <f>ROUND((Reference!B$16*List!$H2363)+Reference!B$17,0)</f>
        <v>964</v>
      </c>
      <c r="J2363" s="35">
        <f>ROUND((Reference!C$16*List!$H2363)+Reference!C$17,0)</f>
        <v>1438</v>
      </c>
      <c r="K2363" s="35">
        <f>ROUND((Reference!D$16*List!$H2363)+Reference!D$17,0)</f>
        <v>1724</v>
      </c>
      <c r="L2363" s="35">
        <f>ROUND((Reference!E$16*List!$H2363)+Reference!E$17,0)</f>
        <v>2131</v>
      </c>
      <c r="M2363" s="35">
        <f>ROUND((Reference!F$16*List!$H2363)+Reference!F$17,0)</f>
        <v>2220</v>
      </c>
      <c r="N2363" s="35">
        <f>ROUND((Reference!G$16*List!$H2363)+Reference!G$17,0)</f>
        <v>2513</v>
      </c>
      <c r="O2363" s="35">
        <f>ROUND((Reference!H$16*List!$H2363)+Reference!H$17,0)</f>
        <v>2609</v>
      </c>
      <c r="P2363" s="35">
        <f>ROUND((Reference!I$16*List!$H2363)+Reference!I$17,0)</f>
        <v>2712</v>
      </c>
      <c r="Q2363" s="35">
        <f>ROUND((Reference!J$16*List!$H2363)+Reference!J$17,0)</f>
        <v>3140</v>
      </c>
      <c r="R2363" s="35">
        <f>ROUND((Reference!K$16*List!$H2363)+Reference!K$17,0)</f>
        <v>3239</v>
      </c>
      <c r="S2363" s="35">
        <f>ROUND((Reference!L$16*List!$H2363)+Reference!L$17,0)</f>
        <v>3495</v>
      </c>
      <c r="T2363" s="35">
        <f>ROUND((Reference!M$16*List!$H2363)+Reference!M$17,0)</f>
        <v>4174</v>
      </c>
      <c r="U2363" s="35">
        <f>ROUND((Reference!N$16*List!$H2363)+Reference!N$17,0)</f>
        <v>16842</v>
      </c>
      <c r="V2363" s="36">
        <f>ROUND((Reference!O$16*List!$H2363)+Reference!O$17,0)</f>
        <v>626</v>
      </c>
      <c r="W2363" s="36">
        <f>ROUND((Reference!P$16*List!$H2363)+Reference!P$17,0)</f>
        <v>882</v>
      </c>
      <c r="X2363" s="36">
        <f>ROUND((Reference!Q$16*List!$H2363)+Reference!Q$17,0)</f>
        <v>441</v>
      </c>
      <c r="Y2363" s="37"/>
      <c r="Z2363" s="4" t="str">
        <f t="shared" si="73"/>
        <v>STATEWIDE, Pennsylvania</v>
      </c>
      <c r="AA2363" s="38" t="s">
        <v>334</v>
      </c>
      <c r="AB2363" s="38" t="s">
        <v>54</v>
      </c>
      <c r="AC2363" s="32" t="s">
        <v>6467</v>
      </c>
      <c r="AD2363" s="39"/>
      <c r="AE2363">
        <f t="shared" si="74"/>
        <v>0.81120000000000003</v>
      </c>
    </row>
    <row r="2364" spans="1:31" x14ac:dyDescent="0.35">
      <c r="A2364" s="28" t="s">
        <v>6634</v>
      </c>
      <c r="B2364" s="48" t="s">
        <v>6635</v>
      </c>
      <c r="C2364" s="51">
        <v>39300</v>
      </c>
      <c r="D2364" s="30" t="s">
        <v>1430</v>
      </c>
      <c r="E2364" s="38" t="s">
        <v>3816</v>
      </c>
      <c r="F2364" s="54" t="s">
        <v>6636</v>
      </c>
      <c r="G2364" s="33" t="s">
        <v>53</v>
      </c>
      <c r="H2364" s="34">
        <v>1.0295000000000001</v>
      </c>
      <c r="I2364" s="35">
        <f>ROUND((Reference!B$16*List!$H2364)+Reference!B$17,0)</f>
        <v>1152</v>
      </c>
      <c r="J2364" s="35">
        <f>ROUND((Reference!C$16*List!$H2364)+Reference!C$17,0)</f>
        <v>1718</v>
      </c>
      <c r="K2364" s="35">
        <f>ROUND((Reference!D$16*List!$H2364)+Reference!D$17,0)</f>
        <v>2058</v>
      </c>
      <c r="L2364" s="35">
        <f>ROUND((Reference!E$16*List!$H2364)+Reference!E$17,0)</f>
        <v>2544</v>
      </c>
      <c r="M2364" s="35">
        <f>ROUND((Reference!F$16*List!$H2364)+Reference!F$17,0)</f>
        <v>2650</v>
      </c>
      <c r="N2364" s="35">
        <f>ROUND((Reference!G$16*List!$H2364)+Reference!G$17,0)</f>
        <v>3000</v>
      </c>
      <c r="O2364" s="35">
        <f>ROUND((Reference!H$16*List!$H2364)+Reference!H$17,0)</f>
        <v>3115</v>
      </c>
      <c r="P2364" s="35">
        <f>ROUND((Reference!I$16*List!$H2364)+Reference!I$17,0)</f>
        <v>3238</v>
      </c>
      <c r="Q2364" s="35">
        <f>ROUND((Reference!J$16*List!$H2364)+Reference!J$17,0)</f>
        <v>3749</v>
      </c>
      <c r="R2364" s="35">
        <f>ROUND((Reference!K$16*List!$H2364)+Reference!K$17,0)</f>
        <v>3867</v>
      </c>
      <c r="S2364" s="35">
        <f>ROUND((Reference!L$16*List!$H2364)+Reference!L$17,0)</f>
        <v>4173</v>
      </c>
      <c r="T2364" s="35">
        <f>ROUND((Reference!M$16*List!$H2364)+Reference!M$17,0)</f>
        <v>4984</v>
      </c>
      <c r="U2364" s="35">
        <f>ROUND((Reference!N$16*List!$H2364)+Reference!N$17,0)</f>
        <v>20109</v>
      </c>
      <c r="V2364" s="36">
        <f>ROUND((Reference!O$16*List!$H2364)+Reference!O$17,0)</f>
        <v>748</v>
      </c>
      <c r="W2364" s="36">
        <f>ROUND((Reference!P$16*List!$H2364)+Reference!P$17,0)</f>
        <v>1053</v>
      </c>
      <c r="X2364" s="36">
        <f>ROUND((Reference!Q$16*List!$H2364)+Reference!Q$17,0)</f>
        <v>527</v>
      </c>
      <c r="Y2364" s="37"/>
      <c r="Z2364" s="4" t="str">
        <f t="shared" si="73"/>
        <v>BRISTOL, Rhode Island</v>
      </c>
      <c r="AA2364" s="38" t="s">
        <v>3816</v>
      </c>
      <c r="AB2364" s="38" t="s">
        <v>54</v>
      </c>
      <c r="AC2364" s="32" t="s">
        <v>6636</v>
      </c>
      <c r="AD2364" s="39"/>
      <c r="AE2364">
        <f t="shared" si="74"/>
        <v>1.0295000000000001</v>
      </c>
    </row>
    <row r="2365" spans="1:31" x14ac:dyDescent="0.35">
      <c r="A2365" s="28" t="s">
        <v>6637</v>
      </c>
      <c r="B2365" s="48" t="s">
        <v>6638</v>
      </c>
      <c r="C2365" s="51">
        <v>39300</v>
      </c>
      <c r="D2365" s="30" t="s">
        <v>1430</v>
      </c>
      <c r="E2365" s="38" t="s">
        <v>1317</v>
      </c>
      <c r="F2365" s="54" t="s">
        <v>6636</v>
      </c>
      <c r="G2365" s="33" t="s">
        <v>53</v>
      </c>
      <c r="H2365" s="34">
        <v>1.0295000000000001</v>
      </c>
      <c r="I2365" s="35">
        <f>ROUND((Reference!B$16*List!$H2365)+Reference!B$17,0)</f>
        <v>1152</v>
      </c>
      <c r="J2365" s="35">
        <f>ROUND((Reference!C$16*List!$H2365)+Reference!C$17,0)</f>
        <v>1718</v>
      </c>
      <c r="K2365" s="35">
        <f>ROUND((Reference!D$16*List!$H2365)+Reference!D$17,0)</f>
        <v>2058</v>
      </c>
      <c r="L2365" s="35">
        <f>ROUND((Reference!E$16*List!$H2365)+Reference!E$17,0)</f>
        <v>2544</v>
      </c>
      <c r="M2365" s="35">
        <f>ROUND((Reference!F$16*List!$H2365)+Reference!F$17,0)</f>
        <v>2650</v>
      </c>
      <c r="N2365" s="35">
        <f>ROUND((Reference!G$16*List!$H2365)+Reference!G$17,0)</f>
        <v>3000</v>
      </c>
      <c r="O2365" s="35">
        <f>ROUND((Reference!H$16*List!$H2365)+Reference!H$17,0)</f>
        <v>3115</v>
      </c>
      <c r="P2365" s="35">
        <f>ROUND((Reference!I$16*List!$H2365)+Reference!I$17,0)</f>
        <v>3238</v>
      </c>
      <c r="Q2365" s="35">
        <f>ROUND((Reference!J$16*List!$H2365)+Reference!J$17,0)</f>
        <v>3749</v>
      </c>
      <c r="R2365" s="35">
        <f>ROUND((Reference!K$16*List!$H2365)+Reference!K$17,0)</f>
        <v>3867</v>
      </c>
      <c r="S2365" s="35">
        <f>ROUND((Reference!L$16*List!$H2365)+Reference!L$17,0)</f>
        <v>4173</v>
      </c>
      <c r="T2365" s="35">
        <f>ROUND((Reference!M$16*List!$H2365)+Reference!M$17,0)</f>
        <v>4984</v>
      </c>
      <c r="U2365" s="35">
        <f>ROUND((Reference!N$16*List!$H2365)+Reference!N$17,0)</f>
        <v>20109</v>
      </c>
      <c r="V2365" s="36">
        <f>ROUND((Reference!O$16*List!$H2365)+Reference!O$17,0)</f>
        <v>748</v>
      </c>
      <c r="W2365" s="36">
        <f>ROUND((Reference!P$16*List!$H2365)+Reference!P$17,0)</f>
        <v>1053</v>
      </c>
      <c r="X2365" s="36">
        <f>ROUND((Reference!Q$16*List!$H2365)+Reference!Q$17,0)</f>
        <v>527</v>
      </c>
      <c r="Y2365" s="37"/>
      <c r="Z2365" s="4" t="str">
        <f t="shared" si="73"/>
        <v>KENT, Rhode Island</v>
      </c>
      <c r="AA2365" s="38" t="s">
        <v>1317</v>
      </c>
      <c r="AB2365" s="38" t="s">
        <v>54</v>
      </c>
      <c r="AC2365" s="32" t="s">
        <v>6636</v>
      </c>
      <c r="AD2365" s="39"/>
      <c r="AE2365">
        <f t="shared" si="74"/>
        <v>1.0295000000000001</v>
      </c>
    </row>
    <row r="2366" spans="1:31" x14ac:dyDescent="0.35">
      <c r="A2366" s="28" t="s">
        <v>6639</v>
      </c>
      <c r="B2366" s="48" t="s">
        <v>6640</v>
      </c>
      <c r="C2366" s="51">
        <v>39300</v>
      </c>
      <c r="D2366" s="30" t="s">
        <v>1430</v>
      </c>
      <c r="E2366" s="38" t="s">
        <v>6641</v>
      </c>
      <c r="F2366" s="54" t="s">
        <v>6636</v>
      </c>
      <c r="G2366" s="33" t="s">
        <v>53</v>
      </c>
      <c r="H2366" s="34">
        <v>1.0295000000000001</v>
      </c>
      <c r="I2366" s="35">
        <f>ROUND((Reference!B$16*List!$H2366)+Reference!B$17,0)</f>
        <v>1152</v>
      </c>
      <c r="J2366" s="35">
        <f>ROUND((Reference!C$16*List!$H2366)+Reference!C$17,0)</f>
        <v>1718</v>
      </c>
      <c r="K2366" s="35">
        <f>ROUND((Reference!D$16*List!$H2366)+Reference!D$17,0)</f>
        <v>2058</v>
      </c>
      <c r="L2366" s="35">
        <f>ROUND((Reference!E$16*List!$H2366)+Reference!E$17,0)</f>
        <v>2544</v>
      </c>
      <c r="M2366" s="35">
        <f>ROUND((Reference!F$16*List!$H2366)+Reference!F$17,0)</f>
        <v>2650</v>
      </c>
      <c r="N2366" s="35">
        <f>ROUND((Reference!G$16*List!$H2366)+Reference!G$17,0)</f>
        <v>3000</v>
      </c>
      <c r="O2366" s="35">
        <f>ROUND((Reference!H$16*List!$H2366)+Reference!H$17,0)</f>
        <v>3115</v>
      </c>
      <c r="P2366" s="35">
        <f>ROUND((Reference!I$16*List!$H2366)+Reference!I$17,0)</f>
        <v>3238</v>
      </c>
      <c r="Q2366" s="35">
        <f>ROUND((Reference!J$16*List!$H2366)+Reference!J$17,0)</f>
        <v>3749</v>
      </c>
      <c r="R2366" s="35">
        <f>ROUND((Reference!K$16*List!$H2366)+Reference!K$17,0)</f>
        <v>3867</v>
      </c>
      <c r="S2366" s="35">
        <f>ROUND((Reference!L$16*List!$H2366)+Reference!L$17,0)</f>
        <v>4173</v>
      </c>
      <c r="T2366" s="35">
        <f>ROUND((Reference!M$16*List!$H2366)+Reference!M$17,0)</f>
        <v>4984</v>
      </c>
      <c r="U2366" s="35">
        <f>ROUND((Reference!N$16*List!$H2366)+Reference!N$17,0)</f>
        <v>20109</v>
      </c>
      <c r="V2366" s="36">
        <f>ROUND((Reference!O$16*List!$H2366)+Reference!O$17,0)</f>
        <v>748</v>
      </c>
      <c r="W2366" s="36">
        <f>ROUND((Reference!P$16*List!$H2366)+Reference!P$17,0)</f>
        <v>1053</v>
      </c>
      <c r="X2366" s="36">
        <f>ROUND((Reference!Q$16*List!$H2366)+Reference!Q$17,0)</f>
        <v>527</v>
      </c>
      <c r="Y2366" s="37"/>
      <c r="Z2366" s="4" t="str">
        <f t="shared" si="73"/>
        <v>NEWPORT, Rhode Island</v>
      </c>
      <c r="AA2366" s="38" t="s">
        <v>6641</v>
      </c>
      <c r="AB2366" s="38" t="s">
        <v>54</v>
      </c>
      <c r="AC2366" s="32" t="s">
        <v>6636</v>
      </c>
      <c r="AD2366" s="39"/>
      <c r="AE2366">
        <f t="shared" si="74"/>
        <v>1.0295000000000001</v>
      </c>
    </row>
    <row r="2367" spans="1:31" x14ac:dyDescent="0.35">
      <c r="A2367" s="28" t="s">
        <v>6642</v>
      </c>
      <c r="B2367" s="48" t="s">
        <v>6643</v>
      </c>
      <c r="C2367" s="51">
        <v>39300</v>
      </c>
      <c r="D2367" s="30" t="s">
        <v>1430</v>
      </c>
      <c r="E2367" s="38" t="s">
        <v>6644</v>
      </c>
      <c r="F2367" s="54" t="s">
        <v>6636</v>
      </c>
      <c r="G2367" s="33" t="s">
        <v>53</v>
      </c>
      <c r="H2367" s="34">
        <v>1.0295000000000001</v>
      </c>
      <c r="I2367" s="35">
        <f>ROUND((Reference!B$16*List!$H2367)+Reference!B$17,0)</f>
        <v>1152</v>
      </c>
      <c r="J2367" s="35">
        <f>ROUND((Reference!C$16*List!$H2367)+Reference!C$17,0)</f>
        <v>1718</v>
      </c>
      <c r="K2367" s="35">
        <f>ROUND((Reference!D$16*List!$H2367)+Reference!D$17,0)</f>
        <v>2058</v>
      </c>
      <c r="L2367" s="35">
        <f>ROUND((Reference!E$16*List!$H2367)+Reference!E$17,0)</f>
        <v>2544</v>
      </c>
      <c r="M2367" s="35">
        <f>ROUND((Reference!F$16*List!$H2367)+Reference!F$17,0)</f>
        <v>2650</v>
      </c>
      <c r="N2367" s="35">
        <f>ROUND((Reference!G$16*List!$H2367)+Reference!G$17,0)</f>
        <v>3000</v>
      </c>
      <c r="O2367" s="35">
        <f>ROUND((Reference!H$16*List!$H2367)+Reference!H$17,0)</f>
        <v>3115</v>
      </c>
      <c r="P2367" s="35">
        <f>ROUND((Reference!I$16*List!$H2367)+Reference!I$17,0)</f>
        <v>3238</v>
      </c>
      <c r="Q2367" s="35">
        <f>ROUND((Reference!J$16*List!$H2367)+Reference!J$17,0)</f>
        <v>3749</v>
      </c>
      <c r="R2367" s="35">
        <f>ROUND((Reference!K$16*List!$H2367)+Reference!K$17,0)</f>
        <v>3867</v>
      </c>
      <c r="S2367" s="35">
        <f>ROUND((Reference!L$16*List!$H2367)+Reference!L$17,0)</f>
        <v>4173</v>
      </c>
      <c r="T2367" s="35">
        <f>ROUND((Reference!M$16*List!$H2367)+Reference!M$17,0)</f>
        <v>4984</v>
      </c>
      <c r="U2367" s="35">
        <f>ROUND((Reference!N$16*List!$H2367)+Reference!N$17,0)</f>
        <v>20109</v>
      </c>
      <c r="V2367" s="36">
        <f>ROUND((Reference!O$16*List!$H2367)+Reference!O$17,0)</f>
        <v>748</v>
      </c>
      <c r="W2367" s="36">
        <f>ROUND((Reference!P$16*List!$H2367)+Reference!P$17,0)</f>
        <v>1053</v>
      </c>
      <c r="X2367" s="36">
        <f>ROUND((Reference!Q$16*List!$H2367)+Reference!Q$17,0)</f>
        <v>527</v>
      </c>
      <c r="Y2367" s="37"/>
      <c r="Z2367" s="4" t="str">
        <f t="shared" si="73"/>
        <v>PROVIDENCE, Rhode Island</v>
      </c>
      <c r="AA2367" s="38" t="s">
        <v>6644</v>
      </c>
      <c r="AB2367" s="38" t="s">
        <v>54</v>
      </c>
      <c r="AC2367" s="32" t="s">
        <v>6636</v>
      </c>
      <c r="AD2367" s="39"/>
      <c r="AE2367">
        <f t="shared" si="74"/>
        <v>1.0295000000000001</v>
      </c>
    </row>
    <row r="2368" spans="1:31" x14ac:dyDescent="0.35">
      <c r="A2368" s="28" t="s">
        <v>6645</v>
      </c>
      <c r="B2368" s="48" t="s">
        <v>6646</v>
      </c>
      <c r="C2368" s="49">
        <v>39300</v>
      </c>
      <c r="D2368" s="30" t="s">
        <v>1430</v>
      </c>
      <c r="E2368" s="50" t="s">
        <v>259</v>
      </c>
      <c r="F2368" s="54" t="s">
        <v>6636</v>
      </c>
      <c r="G2368" s="33" t="s">
        <v>53</v>
      </c>
      <c r="H2368" s="34">
        <v>1.0295000000000001</v>
      </c>
      <c r="I2368" s="35">
        <f>ROUND((Reference!B$16*List!$H2368)+Reference!B$17,0)</f>
        <v>1152</v>
      </c>
      <c r="J2368" s="35">
        <f>ROUND((Reference!C$16*List!$H2368)+Reference!C$17,0)</f>
        <v>1718</v>
      </c>
      <c r="K2368" s="35">
        <f>ROUND((Reference!D$16*List!$H2368)+Reference!D$17,0)</f>
        <v>2058</v>
      </c>
      <c r="L2368" s="35">
        <f>ROUND((Reference!E$16*List!$H2368)+Reference!E$17,0)</f>
        <v>2544</v>
      </c>
      <c r="M2368" s="35">
        <f>ROUND((Reference!F$16*List!$H2368)+Reference!F$17,0)</f>
        <v>2650</v>
      </c>
      <c r="N2368" s="35">
        <f>ROUND((Reference!G$16*List!$H2368)+Reference!G$17,0)</f>
        <v>3000</v>
      </c>
      <c r="O2368" s="35">
        <f>ROUND((Reference!H$16*List!$H2368)+Reference!H$17,0)</f>
        <v>3115</v>
      </c>
      <c r="P2368" s="35">
        <f>ROUND((Reference!I$16*List!$H2368)+Reference!I$17,0)</f>
        <v>3238</v>
      </c>
      <c r="Q2368" s="35">
        <f>ROUND((Reference!J$16*List!$H2368)+Reference!J$17,0)</f>
        <v>3749</v>
      </c>
      <c r="R2368" s="35">
        <f>ROUND((Reference!K$16*List!$H2368)+Reference!K$17,0)</f>
        <v>3867</v>
      </c>
      <c r="S2368" s="35">
        <f>ROUND((Reference!L$16*List!$H2368)+Reference!L$17,0)</f>
        <v>4173</v>
      </c>
      <c r="T2368" s="35">
        <f>ROUND((Reference!M$16*List!$H2368)+Reference!M$17,0)</f>
        <v>4984</v>
      </c>
      <c r="U2368" s="35">
        <f>ROUND((Reference!N$16*List!$H2368)+Reference!N$17,0)</f>
        <v>20109</v>
      </c>
      <c r="V2368" s="36">
        <f>ROUND((Reference!O$16*List!$H2368)+Reference!O$17,0)</f>
        <v>748</v>
      </c>
      <c r="W2368" s="36">
        <f>ROUND((Reference!P$16*List!$H2368)+Reference!P$17,0)</f>
        <v>1053</v>
      </c>
      <c r="X2368" s="36">
        <f>ROUND((Reference!Q$16*List!$H2368)+Reference!Q$17,0)</f>
        <v>527</v>
      </c>
      <c r="Y2368" s="37"/>
      <c r="Z2368" s="4" t="str">
        <f t="shared" si="73"/>
        <v>WASHINGTON, Rhode Island</v>
      </c>
      <c r="AA2368" s="38" t="s">
        <v>259</v>
      </c>
      <c r="AB2368" s="38" t="s">
        <v>54</v>
      </c>
      <c r="AC2368" s="32" t="s">
        <v>6636</v>
      </c>
      <c r="AD2368" s="39"/>
      <c r="AE2368">
        <f t="shared" si="74"/>
        <v>1.0295000000000001</v>
      </c>
    </row>
    <row r="2369" spans="1:31" x14ac:dyDescent="0.35">
      <c r="A2369" s="28" t="s">
        <v>6647</v>
      </c>
      <c r="B2369" s="48" t="s">
        <v>6648</v>
      </c>
      <c r="C2369" s="51">
        <v>99941</v>
      </c>
      <c r="D2369" s="30" t="s">
        <v>9213</v>
      </c>
      <c r="E2369" s="38" t="s">
        <v>334</v>
      </c>
      <c r="F2369" s="54" t="s">
        <v>6636</v>
      </c>
      <c r="G2369" s="33" t="s">
        <v>64</v>
      </c>
      <c r="H2369" s="52" t="s">
        <v>88</v>
      </c>
      <c r="I2369" s="35" t="e">
        <f>ROUND((Reference!B$16*List!$H2369)+Reference!B$17,0)</f>
        <v>#VALUE!</v>
      </c>
      <c r="J2369" s="35" t="e">
        <f>ROUND((Reference!C$16*List!$H2369)+Reference!C$17,0)</f>
        <v>#VALUE!</v>
      </c>
      <c r="K2369" s="35" t="e">
        <f>ROUND((Reference!D$16*List!$H2369)+Reference!D$17,0)</f>
        <v>#VALUE!</v>
      </c>
      <c r="L2369" s="35" t="e">
        <f>ROUND((Reference!E$16*List!$H2369)+Reference!E$17,0)</f>
        <v>#VALUE!</v>
      </c>
      <c r="M2369" s="35" t="e">
        <f>ROUND((Reference!F$16*List!$H2369)+Reference!F$17,0)</f>
        <v>#VALUE!</v>
      </c>
      <c r="N2369" s="35" t="e">
        <f>ROUND((Reference!G$16*List!$H2369)+Reference!G$17,0)</f>
        <v>#VALUE!</v>
      </c>
      <c r="O2369" s="35" t="e">
        <f>ROUND((Reference!H$16*List!$H2369)+Reference!H$17,0)</f>
        <v>#VALUE!</v>
      </c>
      <c r="P2369" s="35" t="e">
        <f>ROUND((Reference!I$16*List!$H2369)+Reference!I$17,0)</f>
        <v>#VALUE!</v>
      </c>
      <c r="Q2369" s="35" t="e">
        <f>ROUND((Reference!J$16*List!$H2369)+Reference!J$17,0)</f>
        <v>#VALUE!</v>
      </c>
      <c r="R2369" s="35" t="e">
        <f>ROUND((Reference!K$16*List!$H2369)+Reference!K$17,0)</f>
        <v>#VALUE!</v>
      </c>
      <c r="S2369" s="35" t="e">
        <f>ROUND((Reference!L$16*List!$H2369)+Reference!L$17,0)</f>
        <v>#VALUE!</v>
      </c>
      <c r="T2369" s="35" t="e">
        <f>ROUND((Reference!M$16*List!$H2369)+Reference!M$17,0)</f>
        <v>#VALUE!</v>
      </c>
      <c r="U2369" s="35" t="e">
        <f>ROUND((Reference!N$16*List!$H2369)+Reference!N$17,0)</f>
        <v>#VALUE!</v>
      </c>
      <c r="V2369" s="36" t="e">
        <f>ROUND((Reference!O$16*List!$H2369)+Reference!O$17,0)</f>
        <v>#VALUE!</v>
      </c>
      <c r="W2369" s="36" t="e">
        <f>ROUND((Reference!P$16*List!$H2369)+Reference!P$17,0)</f>
        <v>#VALUE!</v>
      </c>
      <c r="X2369" s="36" t="e">
        <f>ROUND((Reference!Q$16*List!$H2369)+Reference!Q$17,0)</f>
        <v>#VALUE!</v>
      </c>
      <c r="Y2369" s="37"/>
      <c r="Z2369" s="4" t="str">
        <f t="shared" si="73"/>
        <v>STATEWIDE, Rhode Island</v>
      </c>
      <c r="AA2369" s="50" t="s">
        <v>334</v>
      </c>
      <c r="AB2369" s="38" t="s">
        <v>54</v>
      </c>
      <c r="AC2369" s="43" t="s">
        <v>6636</v>
      </c>
      <c r="AD2369" s="45"/>
      <c r="AE2369" t="str">
        <f t="shared" si="74"/>
        <v>----------</v>
      </c>
    </row>
    <row r="2370" spans="1:31" x14ac:dyDescent="0.35">
      <c r="A2370" s="28" t="s">
        <v>6649</v>
      </c>
      <c r="B2370" s="48" t="s">
        <v>6650</v>
      </c>
      <c r="C2370" s="51">
        <v>99942</v>
      </c>
      <c r="D2370" s="30" t="s">
        <v>225</v>
      </c>
      <c r="E2370" s="38" t="s">
        <v>6651</v>
      </c>
      <c r="F2370" s="55" t="s">
        <v>6652</v>
      </c>
      <c r="G2370" s="33" t="s">
        <v>64</v>
      </c>
      <c r="H2370" s="34">
        <v>0.80220000000000002</v>
      </c>
      <c r="I2370" s="35">
        <f>ROUND((Reference!B$16*List!$H2370)+Reference!B$17,0)</f>
        <v>957</v>
      </c>
      <c r="J2370" s="35">
        <f>ROUND((Reference!C$16*List!$H2370)+Reference!C$17,0)</f>
        <v>1427</v>
      </c>
      <c r="K2370" s="35">
        <f>ROUND((Reference!D$16*List!$H2370)+Reference!D$17,0)</f>
        <v>1710</v>
      </c>
      <c r="L2370" s="35">
        <f>ROUND((Reference!E$16*List!$H2370)+Reference!E$17,0)</f>
        <v>2114</v>
      </c>
      <c r="M2370" s="35">
        <f>ROUND((Reference!F$16*List!$H2370)+Reference!F$17,0)</f>
        <v>2202</v>
      </c>
      <c r="N2370" s="35">
        <f>ROUND((Reference!G$16*List!$H2370)+Reference!G$17,0)</f>
        <v>2493</v>
      </c>
      <c r="O2370" s="35">
        <f>ROUND((Reference!H$16*List!$H2370)+Reference!H$17,0)</f>
        <v>2588</v>
      </c>
      <c r="P2370" s="35">
        <f>ROUND((Reference!I$16*List!$H2370)+Reference!I$17,0)</f>
        <v>2690</v>
      </c>
      <c r="Q2370" s="35">
        <f>ROUND((Reference!J$16*List!$H2370)+Reference!J$17,0)</f>
        <v>3115</v>
      </c>
      <c r="R2370" s="35">
        <f>ROUND((Reference!K$16*List!$H2370)+Reference!K$17,0)</f>
        <v>3213</v>
      </c>
      <c r="S2370" s="35">
        <f>ROUND((Reference!L$16*List!$H2370)+Reference!L$17,0)</f>
        <v>3467</v>
      </c>
      <c r="T2370" s="35">
        <f>ROUND((Reference!M$16*List!$H2370)+Reference!M$17,0)</f>
        <v>4141</v>
      </c>
      <c r="U2370" s="35">
        <f>ROUND((Reference!N$16*List!$H2370)+Reference!N$17,0)</f>
        <v>16707</v>
      </c>
      <c r="V2370" s="36">
        <f>ROUND((Reference!O$16*List!$H2370)+Reference!O$17,0)</f>
        <v>621</v>
      </c>
      <c r="W2370" s="36">
        <f>ROUND((Reference!P$16*List!$H2370)+Reference!P$17,0)</f>
        <v>875</v>
      </c>
      <c r="X2370" s="36">
        <f>ROUND((Reference!Q$16*List!$H2370)+Reference!Q$17,0)</f>
        <v>438</v>
      </c>
      <c r="Y2370" s="37"/>
      <c r="Z2370" s="4" t="str">
        <f t="shared" si="73"/>
        <v>ABBEVILLE, South Carolina</v>
      </c>
      <c r="AA2370" s="38" t="s">
        <v>6651</v>
      </c>
      <c r="AB2370" s="38" t="s">
        <v>54</v>
      </c>
      <c r="AC2370" s="32" t="s">
        <v>6652</v>
      </c>
      <c r="AD2370" s="39"/>
      <c r="AE2370">
        <f t="shared" si="74"/>
        <v>0.80220000000000002</v>
      </c>
    </row>
    <row r="2371" spans="1:31" x14ac:dyDescent="0.35">
      <c r="A2371" s="28" t="s">
        <v>6653</v>
      </c>
      <c r="B2371" s="48" t="s">
        <v>6654</v>
      </c>
      <c r="C2371" s="51">
        <v>12260</v>
      </c>
      <c r="D2371" s="30" t="s">
        <v>362</v>
      </c>
      <c r="E2371" s="38" t="s">
        <v>6655</v>
      </c>
      <c r="F2371" s="54" t="s">
        <v>6652</v>
      </c>
      <c r="G2371" s="33" t="s">
        <v>53</v>
      </c>
      <c r="H2371" s="34">
        <v>0.85100000000000009</v>
      </c>
      <c r="I2371" s="35">
        <f>ROUND((Reference!B$16*List!$H2371)+Reference!B$17,0)</f>
        <v>999</v>
      </c>
      <c r="J2371" s="35">
        <f>ROUND((Reference!C$16*List!$H2371)+Reference!C$17,0)</f>
        <v>1489</v>
      </c>
      <c r="K2371" s="35">
        <f>ROUND((Reference!D$16*List!$H2371)+Reference!D$17,0)</f>
        <v>1785</v>
      </c>
      <c r="L2371" s="35">
        <f>ROUND((Reference!E$16*List!$H2371)+Reference!E$17,0)</f>
        <v>2206</v>
      </c>
      <c r="M2371" s="35">
        <f>ROUND((Reference!F$16*List!$H2371)+Reference!F$17,0)</f>
        <v>2298</v>
      </c>
      <c r="N2371" s="35">
        <f>ROUND((Reference!G$16*List!$H2371)+Reference!G$17,0)</f>
        <v>2602</v>
      </c>
      <c r="O2371" s="35">
        <f>ROUND((Reference!H$16*List!$H2371)+Reference!H$17,0)</f>
        <v>2701</v>
      </c>
      <c r="P2371" s="35">
        <f>ROUND((Reference!I$16*List!$H2371)+Reference!I$17,0)</f>
        <v>2807</v>
      </c>
      <c r="Q2371" s="35">
        <f>ROUND((Reference!J$16*List!$H2371)+Reference!J$17,0)</f>
        <v>3251</v>
      </c>
      <c r="R2371" s="35">
        <f>ROUND((Reference!K$16*List!$H2371)+Reference!K$17,0)</f>
        <v>3354</v>
      </c>
      <c r="S2371" s="35">
        <f>ROUND((Reference!L$16*List!$H2371)+Reference!L$17,0)</f>
        <v>3619</v>
      </c>
      <c r="T2371" s="35">
        <f>ROUND((Reference!M$16*List!$H2371)+Reference!M$17,0)</f>
        <v>4322</v>
      </c>
      <c r="U2371" s="35">
        <f>ROUND((Reference!N$16*List!$H2371)+Reference!N$17,0)</f>
        <v>17437</v>
      </c>
      <c r="V2371" s="36">
        <f>ROUND((Reference!O$16*List!$H2371)+Reference!O$17,0)</f>
        <v>648</v>
      </c>
      <c r="W2371" s="36">
        <f>ROUND((Reference!P$16*List!$H2371)+Reference!P$17,0)</f>
        <v>913</v>
      </c>
      <c r="X2371" s="36">
        <f>ROUND((Reference!Q$16*List!$H2371)+Reference!Q$17,0)</f>
        <v>457</v>
      </c>
      <c r="Y2371" s="37"/>
      <c r="Z2371" s="4" t="str">
        <f t="shared" si="73"/>
        <v>AIKEN, South Carolina</v>
      </c>
      <c r="AA2371" s="38" t="s">
        <v>6655</v>
      </c>
      <c r="AB2371" s="38" t="s">
        <v>54</v>
      </c>
      <c r="AC2371" s="32" t="s">
        <v>6652</v>
      </c>
      <c r="AD2371" s="39"/>
      <c r="AE2371">
        <f t="shared" si="74"/>
        <v>0.85100000000000009</v>
      </c>
    </row>
    <row r="2372" spans="1:31" x14ac:dyDescent="0.35">
      <c r="A2372" s="28" t="s">
        <v>6656</v>
      </c>
      <c r="B2372" s="48" t="s">
        <v>6657</v>
      </c>
      <c r="C2372" s="51">
        <v>99942</v>
      </c>
      <c r="D2372" s="30" t="s">
        <v>225</v>
      </c>
      <c r="E2372" s="38" t="s">
        <v>6658</v>
      </c>
      <c r="F2372" s="55" t="s">
        <v>6652</v>
      </c>
      <c r="G2372" s="33" t="s">
        <v>64</v>
      </c>
      <c r="H2372" s="52">
        <v>0.80220000000000002</v>
      </c>
      <c r="I2372" s="35">
        <f>ROUND((Reference!B$16*List!$H2372)+Reference!B$17,0)</f>
        <v>957</v>
      </c>
      <c r="J2372" s="35">
        <f>ROUND((Reference!C$16*List!$H2372)+Reference!C$17,0)</f>
        <v>1427</v>
      </c>
      <c r="K2372" s="35">
        <f>ROUND((Reference!D$16*List!$H2372)+Reference!D$17,0)</f>
        <v>1710</v>
      </c>
      <c r="L2372" s="35">
        <f>ROUND((Reference!E$16*List!$H2372)+Reference!E$17,0)</f>
        <v>2114</v>
      </c>
      <c r="M2372" s="35">
        <f>ROUND((Reference!F$16*List!$H2372)+Reference!F$17,0)</f>
        <v>2202</v>
      </c>
      <c r="N2372" s="35">
        <f>ROUND((Reference!G$16*List!$H2372)+Reference!G$17,0)</f>
        <v>2493</v>
      </c>
      <c r="O2372" s="35">
        <f>ROUND((Reference!H$16*List!$H2372)+Reference!H$17,0)</f>
        <v>2588</v>
      </c>
      <c r="P2372" s="35">
        <f>ROUND((Reference!I$16*List!$H2372)+Reference!I$17,0)</f>
        <v>2690</v>
      </c>
      <c r="Q2372" s="35">
        <f>ROUND((Reference!J$16*List!$H2372)+Reference!J$17,0)</f>
        <v>3115</v>
      </c>
      <c r="R2372" s="35">
        <f>ROUND((Reference!K$16*List!$H2372)+Reference!K$17,0)</f>
        <v>3213</v>
      </c>
      <c r="S2372" s="35">
        <f>ROUND((Reference!L$16*List!$H2372)+Reference!L$17,0)</f>
        <v>3467</v>
      </c>
      <c r="T2372" s="35">
        <f>ROUND((Reference!M$16*List!$H2372)+Reference!M$17,0)</f>
        <v>4141</v>
      </c>
      <c r="U2372" s="35">
        <f>ROUND((Reference!N$16*List!$H2372)+Reference!N$17,0)</f>
        <v>16707</v>
      </c>
      <c r="V2372" s="36">
        <f>ROUND((Reference!O$16*List!$H2372)+Reference!O$17,0)</f>
        <v>621</v>
      </c>
      <c r="W2372" s="36">
        <f>ROUND((Reference!P$16*List!$H2372)+Reference!P$17,0)</f>
        <v>875</v>
      </c>
      <c r="X2372" s="36">
        <f>ROUND((Reference!Q$16*List!$H2372)+Reference!Q$17,0)</f>
        <v>438</v>
      </c>
      <c r="Y2372" s="37"/>
      <c r="Z2372" s="4" t="str">
        <f t="shared" si="73"/>
        <v>ALLENDALE, South Carolina</v>
      </c>
      <c r="AA2372" s="50" t="s">
        <v>6658</v>
      </c>
      <c r="AB2372" s="38" t="s">
        <v>54</v>
      </c>
      <c r="AC2372" s="43" t="s">
        <v>6652</v>
      </c>
      <c r="AD2372" s="45"/>
      <c r="AE2372">
        <f t="shared" si="74"/>
        <v>0.80220000000000002</v>
      </c>
    </row>
    <row r="2373" spans="1:31" x14ac:dyDescent="0.35">
      <c r="A2373" s="28" t="s">
        <v>6659</v>
      </c>
      <c r="B2373" s="48" t="s">
        <v>6660</v>
      </c>
      <c r="C2373" s="49">
        <v>24860</v>
      </c>
      <c r="D2373" s="30" t="s">
        <v>854</v>
      </c>
      <c r="E2373" s="50" t="s">
        <v>2945</v>
      </c>
      <c r="F2373" s="54" t="s">
        <v>6652</v>
      </c>
      <c r="G2373" s="33" t="s">
        <v>53</v>
      </c>
      <c r="H2373" s="34">
        <v>0.86370000000000002</v>
      </c>
      <c r="I2373" s="35">
        <f>ROUND((Reference!B$16*List!$H2373)+Reference!B$17,0)</f>
        <v>1009</v>
      </c>
      <c r="J2373" s="35">
        <f>ROUND((Reference!C$16*List!$H2373)+Reference!C$17,0)</f>
        <v>1506</v>
      </c>
      <c r="K2373" s="35">
        <f>ROUND((Reference!D$16*List!$H2373)+Reference!D$17,0)</f>
        <v>1804</v>
      </c>
      <c r="L2373" s="35">
        <f>ROUND((Reference!E$16*List!$H2373)+Reference!E$17,0)</f>
        <v>2230</v>
      </c>
      <c r="M2373" s="35">
        <f>ROUND((Reference!F$16*List!$H2373)+Reference!F$17,0)</f>
        <v>2323</v>
      </c>
      <c r="N2373" s="35">
        <f>ROUND((Reference!G$16*List!$H2373)+Reference!G$17,0)</f>
        <v>2630</v>
      </c>
      <c r="O2373" s="35">
        <f>ROUND((Reference!H$16*List!$H2373)+Reference!H$17,0)</f>
        <v>2731</v>
      </c>
      <c r="P2373" s="35">
        <f>ROUND((Reference!I$16*List!$H2373)+Reference!I$17,0)</f>
        <v>2838</v>
      </c>
      <c r="Q2373" s="35">
        <f>ROUND((Reference!J$16*List!$H2373)+Reference!J$17,0)</f>
        <v>3286</v>
      </c>
      <c r="R2373" s="35">
        <f>ROUND((Reference!K$16*List!$H2373)+Reference!K$17,0)</f>
        <v>3390</v>
      </c>
      <c r="S2373" s="35">
        <f>ROUND((Reference!L$16*List!$H2373)+Reference!L$17,0)</f>
        <v>3658</v>
      </c>
      <c r="T2373" s="35">
        <f>ROUND((Reference!M$16*List!$H2373)+Reference!M$17,0)</f>
        <v>4369</v>
      </c>
      <c r="U2373" s="35">
        <f>ROUND((Reference!N$16*List!$H2373)+Reference!N$17,0)</f>
        <v>17627</v>
      </c>
      <c r="V2373" s="36">
        <f>ROUND((Reference!O$16*List!$H2373)+Reference!O$17,0)</f>
        <v>655</v>
      </c>
      <c r="W2373" s="36">
        <f>ROUND((Reference!P$16*List!$H2373)+Reference!P$17,0)</f>
        <v>923</v>
      </c>
      <c r="X2373" s="36">
        <f>ROUND((Reference!Q$16*List!$H2373)+Reference!Q$17,0)</f>
        <v>462</v>
      </c>
      <c r="Y2373" s="37"/>
      <c r="Z2373" s="4" t="str">
        <f t="shared" si="73"/>
        <v>ANDERSON, South Carolina</v>
      </c>
      <c r="AA2373" s="38" t="s">
        <v>2945</v>
      </c>
      <c r="AB2373" s="38" t="s">
        <v>54</v>
      </c>
      <c r="AC2373" s="32" t="s">
        <v>6652</v>
      </c>
      <c r="AD2373" s="39"/>
      <c r="AE2373">
        <f t="shared" si="74"/>
        <v>0.86370000000000002</v>
      </c>
    </row>
    <row r="2374" spans="1:31" x14ac:dyDescent="0.35">
      <c r="A2374" s="28" t="s">
        <v>6661</v>
      </c>
      <c r="B2374" s="48" t="s">
        <v>6662</v>
      </c>
      <c r="C2374" s="51">
        <v>99942</v>
      </c>
      <c r="D2374" s="30" t="s">
        <v>225</v>
      </c>
      <c r="E2374" s="38" t="s">
        <v>6663</v>
      </c>
      <c r="F2374" s="55" t="s">
        <v>6652</v>
      </c>
      <c r="G2374" s="33" t="s">
        <v>64</v>
      </c>
      <c r="H2374" s="34">
        <v>0.80220000000000002</v>
      </c>
      <c r="I2374" s="35">
        <f>ROUND((Reference!B$16*List!$H2374)+Reference!B$17,0)</f>
        <v>957</v>
      </c>
      <c r="J2374" s="35">
        <f>ROUND((Reference!C$16*List!$H2374)+Reference!C$17,0)</f>
        <v>1427</v>
      </c>
      <c r="K2374" s="35">
        <f>ROUND((Reference!D$16*List!$H2374)+Reference!D$17,0)</f>
        <v>1710</v>
      </c>
      <c r="L2374" s="35">
        <f>ROUND((Reference!E$16*List!$H2374)+Reference!E$17,0)</f>
        <v>2114</v>
      </c>
      <c r="M2374" s="35">
        <f>ROUND((Reference!F$16*List!$H2374)+Reference!F$17,0)</f>
        <v>2202</v>
      </c>
      <c r="N2374" s="35">
        <f>ROUND((Reference!G$16*List!$H2374)+Reference!G$17,0)</f>
        <v>2493</v>
      </c>
      <c r="O2374" s="35">
        <f>ROUND((Reference!H$16*List!$H2374)+Reference!H$17,0)</f>
        <v>2588</v>
      </c>
      <c r="P2374" s="35">
        <f>ROUND((Reference!I$16*List!$H2374)+Reference!I$17,0)</f>
        <v>2690</v>
      </c>
      <c r="Q2374" s="35">
        <f>ROUND((Reference!J$16*List!$H2374)+Reference!J$17,0)</f>
        <v>3115</v>
      </c>
      <c r="R2374" s="35">
        <f>ROUND((Reference!K$16*List!$H2374)+Reference!K$17,0)</f>
        <v>3213</v>
      </c>
      <c r="S2374" s="35">
        <f>ROUND((Reference!L$16*List!$H2374)+Reference!L$17,0)</f>
        <v>3467</v>
      </c>
      <c r="T2374" s="35">
        <f>ROUND((Reference!M$16*List!$H2374)+Reference!M$17,0)</f>
        <v>4141</v>
      </c>
      <c r="U2374" s="35">
        <f>ROUND((Reference!N$16*List!$H2374)+Reference!N$17,0)</f>
        <v>16707</v>
      </c>
      <c r="V2374" s="36">
        <f>ROUND((Reference!O$16*List!$H2374)+Reference!O$17,0)</f>
        <v>621</v>
      </c>
      <c r="W2374" s="36">
        <f>ROUND((Reference!P$16*List!$H2374)+Reference!P$17,0)</f>
        <v>875</v>
      </c>
      <c r="X2374" s="36">
        <f>ROUND((Reference!Q$16*List!$H2374)+Reference!Q$17,0)</f>
        <v>438</v>
      </c>
      <c r="Y2374" s="37"/>
      <c r="Z2374" s="4" t="str">
        <f t="shared" si="73"/>
        <v>BAMBERG, South Carolina</v>
      </c>
      <c r="AA2374" s="38" t="s">
        <v>6663</v>
      </c>
      <c r="AB2374" s="38" t="s">
        <v>54</v>
      </c>
      <c r="AC2374" s="32" t="s">
        <v>6652</v>
      </c>
      <c r="AD2374" s="39"/>
      <c r="AE2374">
        <f t="shared" si="74"/>
        <v>0.80220000000000002</v>
      </c>
    </row>
    <row r="2375" spans="1:31" x14ac:dyDescent="0.35">
      <c r="A2375" s="28" t="s">
        <v>6664</v>
      </c>
      <c r="B2375" s="48" t="s">
        <v>6665</v>
      </c>
      <c r="C2375" s="51">
        <v>99942</v>
      </c>
      <c r="D2375" s="30" t="s">
        <v>225</v>
      </c>
      <c r="E2375" s="38" t="s">
        <v>6666</v>
      </c>
      <c r="F2375" s="55" t="s">
        <v>6652</v>
      </c>
      <c r="G2375" s="33" t="s">
        <v>64</v>
      </c>
      <c r="H2375" s="34">
        <v>0.80220000000000002</v>
      </c>
      <c r="I2375" s="35">
        <f>ROUND((Reference!B$16*List!$H2375)+Reference!B$17,0)</f>
        <v>957</v>
      </c>
      <c r="J2375" s="35">
        <f>ROUND((Reference!C$16*List!$H2375)+Reference!C$17,0)</f>
        <v>1427</v>
      </c>
      <c r="K2375" s="35">
        <f>ROUND((Reference!D$16*List!$H2375)+Reference!D$17,0)</f>
        <v>1710</v>
      </c>
      <c r="L2375" s="35">
        <f>ROUND((Reference!E$16*List!$H2375)+Reference!E$17,0)</f>
        <v>2114</v>
      </c>
      <c r="M2375" s="35">
        <f>ROUND((Reference!F$16*List!$H2375)+Reference!F$17,0)</f>
        <v>2202</v>
      </c>
      <c r="N2375" s="35">
        <f>ROUND((Reference!G$16*List!$H2375)+Reference!G$17,0)</f>
        <v>2493</v>
      </c>
      <c r="O2375" s="35">
        <f>ROUND((Reference!H$16*List!$H2375)+Reference!H$17,0)</f>
        <v>2588</v>
      </c>
      <c r="P2375" s="35">
        <f>ROUND((Reference!I$16*List!$H2375)+Reference!I$17,0)</f>
        <v>2690</v>
      </c>
      <c r="Q2375" s="35">
        <f>ROUND((Reference!J$16*List!$H2375)+Reference!J$17,0)</f>
        <v>3115</v>
      </c>
      <c r="R2375" s="35">
        <f>ROUND((Reference!K$16*List!$H2375)+Reference!K$17,0)</f>
        <v>3213</v>
      </c>
      <c r="S2375" s="35">
        <f>ROUND((Reference!L$16*List!$H2375)+Reference!L$17,0)</f>
        <v>3467</v>
      </c>
      <c r="T2375" s="35">
        <f>ROUND((Reference!M$16*List!$H2375)+Reference!M$17,0)</f>
        <v>4141</v>
      </c>
      <c r="U2375" s="35">
        <f>ROUND((Reference!N$16*List!$H2375)+Reference!N$17,0)</f>
        <v>16707</v>
      </c>
      <c r="V2375" s="36">
        <f>ROUND((Reference!O$16*List!$H2375)+Reference!O$17,0)</f>
        <v>621</v>
      </c>
      <c r="W2375" s="36">
        <f>ROUND((Reference!P$16*List!$H2375)+Reference!P$17,0)</f>
        <v>875</v>
      </c>
      <c r="X2375" s="36">
        <f>ROUND((Reference!Q$16*List!$H2375)+Reference!Q$17,0)</f>
        <v>438</v>
      </c>
      <c r="Y2375" s="37"/>
      <c r="Z2375" s="4" t="str">
        <f t="shared" si="73"/>
        <v>BARNWELL, South Carolina</v>
      </c>
      <c r="AA2375" s="38" t="s">
        <v>6666</v>
      </c>
      <c r="AB2375" s="38" t="s">
        <v>54</v>
      </c>
      <c r="AC2375" s="32" t="s">
        <v>6652</v>
      </c>
      <c r="AD2375" s="39"/>
      <c r="AE2375">
        <f t="shared" si="74"/>
        <v>0.80220000000000002</v>
      </c>
    </row>
    <row r="2376" spans="1:31" x14ac:dyDescent="0.35">
      <c r="A2376" s="28" t="s">
        <v>6667</v>
      </c>
      <c r="B2376" s="48" t="s">
        <v>6668</v>
      </c>
      <c r="C2376" s="51">
        <v>25940</v>
      </c>
      <c r="D2376" s="30" t="s">
        <v>6669</v>
      </c>
      <c r="E2376" s="38" t="s">
        <v>5571</v>
      </c>
      <c r="F2376" s="54" t="s">
        <v>6652</v>
      </c>
      <c r="G2376" s="33" t="s">
        <v>53</v>
      </c>
      <c r="H2376" s="34">
        <v>0.8095</v>
      </c>
      <c r="I2376" s="35">
        <f>ROUND((Reference!B$16*List!$H2376)+Reference!B$17,0)</f>
        <v>963</v>
      </c>
      <c r="J2376" s="35">
        <f>ROUND((Reference!C$16*List!$H2376)+Reference!C$17,0)</f>
        <v>1436</v>
      </c>
      <c r="K2376" s="35">
        <f>ROUND((Reference!D$16*List!$H2376)+Reference!D$17,0)</f>
        <v>1721</v>
      </c>
      <c r="L2376" s="35">
        <f>ROUND((Reference!E$16*List!$H2376)+Reference!E$17,0)</f>
        <v>2127</v>
      </c>
      <c r="M2376" s="35">
        <f>ROUND((Reference!F$16*List!$H2376)+Reference!F$17,0)</f>
        <v>2216</v>
      </c>
      <c r="N2376" s="35">
        <f>ROUND((Reference!G$16*List!$H2376)+Reference!G$17,0)</f>
        <v>2509</v>
      </c>
      <c r="O2376" s="35">
        <f>ROUND((Reference!H$16*List!$H2376)+Reference!H$17,0)</f>
        <v>2605</v>
      </c>
      <c r="P2376" s="35">
        <f>ROUND((Reference!I$16*List!$H2376)+Reference!I$17,0)</f>
        <v>2707</v>
      </c>
      <c r="Q2376" s="35">
        <f>ROUND((Reference!J$16*List!$H2376)+Reference!J$17,0)</f>
        <v>3135</v>
      </c>
      <c r="R2376" s="35">
        <f>ROUND((Reference!K$16*List!$H2376)+Reference!K$17,0)</f>
        <v>3234</v>
      </c>
      <c r="S2376" s="35">
        <f>ROUND((Reference!L$16*List!$H2376)+Reference!L$17,0)</f>
        <v>3490</v>
      </c>
      <c r="T2376" s="35">
        <f>ROUND((Reference!M$16*List!$H2376)+Reference!M$17,0)</f>
        <v>4168</v>
      </c>
      <c r="U2376" s="35">
        <f>ROUND((Reference!N$16*List!$H2376)+Reference!N$17,0)</f>
        <v>16816</v>
      </c>
      <c r="V2376" s="36">
        <f>ROUND((Reference!O$16*List!$H2376)+Reference!O$17,0)</f>
        <v>625</v>
      </c>
      <c r="W2376" s="36">
        <f>ROUND((Reference!P$16*List!$H2376)+Reference!P$17,0)</f>
        <v>881</v>
      </c>
      <c r="X2376" s="36">
        <f>ROUND((Reference!Q$16*List!$H2376)+Reference!Q$17,0)</f>
        <v>440</v>
      </c>
      <c r="Y2376" s="37"/>
      <c r="Z2376" s="4" t="str">
        <f t="shared" si="73"/>
        <v>BEAUFORT, South Carolina</v>
      </c>
      <c r="AA2376" s="38" t="s">
        <v>5571</v>
      </c>
      <c r="AB2376" s="38" t="s">
        <v>54</v>
      </c>
      <c r="AC2376" s="32" t="s">
        <v>6652</v>
      </c>
      <c r="AD2376" s="39"/>
      <c r="AE2376">
        <f t="shared" si="74"/>
        <v>0.8095</v>
      </c>
    </row>
    <row r="2377" spans="1:31" x14ac:dyDescent="0.35">
      <c r="A2377" s="28" t="s">
        <v>6670</v>
      </c>
      <c r="B2377" s="48" t="s">
        <v>6671</v>
      </c>
      <c r="C2377" s="51">
        <v>16700</v>
      </c>
      <c r="D2377" s="30" t="s">
        <v>528</v>
      </c>
      <c r="E2377" s="38" t="s">
        <v>6672</v>
      </c>
      <c r="F2377" s="54" t="s">
        <v>6652</v>
      </c>
      <c r="G2377" s="33" t="s">
        <v>53</v>
      </c>
      <c r="H2377" s="34">
        <v>0.91860000000000008</v>
      </c>
      <c r="I2377" s="35">
        <f>ROUND((Reference!B$16*List!$H2377)+Reference!B$17,0)</f>
        <v>1057</v>
      </c>
      <c r="J2377" s="35">
        <f>ROUND((Reference!C$16*List!$H2377)+Reference!C$17,0)</f>
        <v>1576</v>
      </c>
      <c r="K2377" s="35">
        <f>ROUND((Reference!D$16*List!$H2377)+Reference!D$17,0)</f>
        <v>1888</v>
      </c>
      <c r="L2377" s="35">
        <f>ROUND((Reference!E$16*List!$H2377)+Reference!E$17,0)</f>
        <v>2334</v>
      </c>
      <c r="M2377" s="35">
        <f>ROUND((Reference!F$16*List!$H2377)+Reference!F$17,0)</f>
        <v>2432</v>
      </c>
      <c r="N2377" s="35">
        <f>ROUND((Reference!G$16*List!$H2377)+Reference!G$17,0)</f>
        <v>2753</v>
      </c>
      <c r="O2377" s="35">
        <f>ROUND((Reference!H$16*List!$H2377)+Reference!H$17,0)</f>
        <v>2858</v>
      </c>
      <c r="P2377" s="35">
        <f>ROUND((Reference!I$16*List!$H2377)+Reference!I$17,0)</f>
        <v>2970</v>
      </c>
      <c r="Q2377" s="35">
        <f>ROUND((Reference!J$16*List!$H2377)+Reference!J$17,0)</f>
        <v>3439</v>
      </c>
      <c r="R2377" s="35">
        <f>ROUND((Reference!K$16*List!$H2377)+Reference!K$17,0)</f>
        <v>3548</v>
      </c>
      <c r="S2377" s="35">
        <f>ROUND((Reference!L$16*List!$H2377)+Reference!L$17,0)</f>
        <v>3829</v>
      </c>
      <c r="T2377" s="35">
        <f>ROUND((Reference!M$16*List!$H2377)+Reference!M$17,0)</f>
        <v>4573</v>
      </c>
      <c r="U2377" s="35">
        <f>ROUND((Reference!N$16*List!$H2377)+Reference!N$17,0)</f>
        <v>18449</v>
      </c>
      <c r="V2377" s="36">
        <f>ROUND((Reference!O$16*List!$H2377)+Reference!O$17,0)</f>
        <v>686</v>
      </c>
      <c r="W2377" s="36">
        <f>ROUND((Reference!P$16*List!$H2377)+Reference!P$17,0)</f>
        <v>966</v>
      </c>
      <c r="X2377" s="36">
        <f>ROUND((Reference!Q$16*List!$H2377)+Reference!Q$17,0)</f>
        <v>483</v>
      </c>
      <c r="Y2377" s="37"/>
      <c r="Z2377" s="4" t="str">
        <f t="shared" si="73"/>
        <v>BERKELEY, South Carolina</v>
      </c>
      <c r="AA2377" s="38" t="s">
        <v>6672</v>
      </c>
      <c r="AB2377" s="38" t="s">
        <v>54</v>
      </c>
      <c r="AC2377" s="32" t="s">
        <v>6652</v>
      </c>
      <c r="AD2377" s="39"/>
      <c r="AE2377">
        <f t="shared" si="74"/>
        <v>0.91860000000000008</v>
      </c>
    </row>
    <row r="2378" spans="1:31" x14ac:dyDescent="0.35">
      <c r="A2378" s="28" t="s">
        <v>6673</v>
      </c>
      <c r="B2378" s="48" t="s">
        <v>6674</v>
      </c>
      <c r="C2378" s="51">
        <v>17900</v>
      </c>
      <c r="D2378" s="30" t="s">
        <v>590</v>
      </c>
      <c r="E2378" s="38" t="s">
        <v>86</v>
      </c>
      <c r="F2378" s="54" t="s">
        <v>6652</v>
      </c>
      <c r="G2378" s="33" t="s">
        <v>53</v>
      </c>
      <c r="H2378" s="34">
        <v>0.88840000000000008</v>
      </c>
      <c r="I2378" s="35">
        <f>ROUND((Reference!B$16*List!$H2378)+Reference!B$17,0)</f>
        <v>1031</v>
      </c>
      <c r="J2378" s="35">
        <f>ROUND((Reference!C$16*List!$H2378)+Reference!C$17,0)</f>
        <v>1537</v>
      </c>
      <c r="K2378" s="35">
        <f>ROUND((Reference!D$16*List!$H2378)+Reference!D$17,0)</f>
        <v>1842</v>
      </c>
      <c r="L2378" s="35">
        <f>ROUND((Reference!E$16*List!$H2378)+Reference!E$17,0)</f>
        <v>2277</v>
      </c>
      <c r="M2378" s="35">
        <f>ROUND((Reference!F$16*List!$H2378)+Reference!F$17,0)</f>
        <v>2372</v>
      </c>
      <c r="N2378" s="35">
        <f>ROUND((Reference!G$16*List!$H2378)+Reference!G$17,0)</f>
        <v>2685</v>
      </c>
      <c r="O2378" s="35">
        <f>ROUND((Reference!H$16*List!$H2378)+Reference!H$17,0)</f>
        <v>2788</v>
      </c>
      <c r="P2378" s="35">
        <f>ROUND((Reference!I$16*List!$H2378)+Reference!I$17,0)</f>
        <v>2898</v>
      </c>
      <c r="Q2378" s="35">
        <f>ROUND((Reference!J$16*List!$H2378)+Reference!J$17,0)</f>
        <v>3355</v>
      </c>
      <c r="R2378" s="35">
        <f>ROUND((Reference!K$16*List!$H2378)+Reference!K$17,0)</f>
        <v>3461</v>
      </c>
      <c r="S2378" s="35">
        <f>ROUND((Reference!L$16*List!$H2378)+Reference!L$17,0)</f>
        <v>3735</v>
      </c>
      <c r="T2378" s="35">
        <f>ROUND((Reference!M$16*List!$H2378)+Reference!M$17,0)</f>
        <v>4460</v>
      </c>
      <c r="U2378" s="35">
        <f>ROUND((Reference!N$16*List!$H2378)+Reference!N$17,0)</f>
        <v>17997</v>
      </c>
      <c r="V2378" s="36">
        <f>ROUND((Reference!O$16*List!$H2378)+Reference!O$17,0)</f>
        <v>669</v>
      </c>
      <c r="W2378" s="36">
        <f>ROUND((Reference!P$16*List!$H2378)+Reference!P$17,0)</f>
        <v>943</v>
      </c>
      <c r="X2378" s="36">
        <f>ROUND((Reference!Q$16*List!$H2378)+Reference!Q$17,0)</f>
        <v>471</v>
      </c>
      <c r="Y2378" s="37"/>
      <c r="Z2378" s="4" t="str">
        <f t="shared" si="73"/>
        <v>CALHOUN, South Carolina</v>
      </c>
      <c r="AA2378" s="38" t="s">
        <v>86</v>
      </c>
      <c r="AB2378" s="38" t="s">
        <v>54</v>
      </c>
      <c r="AC2378" s="32" t="s">
        <v>6652</v>
      </c>
      <c r="AD2378" s="39"/>
      <c r="AE2378">
        <f t="shared" si="74"/>
        <v>0.88840000000000008</v>
      </c>
    </row>
    <row r="2379" spans="1:31" x14ac:dyDescent="0.35">
      <c r="A2379" s="28" t="s">
        <v>6675</v>
      </c>
      <c r="B2379" s="48" t="s">
        <v>6676</v>
      </c>
      <c r="C2379" s="51">
        <v>16700</v>
      </c>
      <c r="D2379" s="30" t="s">
        <v>528</v>
      </c>
      <c r="E2379" s="38" t="s">
        <v>6677</v>
      </c>
      <c r="F2379" s="54" t="s">
        <v>6652</v>
      </c>
      <c r="G2379" s="33" t="s">
        <v>53</v>
      </c>
      <c r="H2379" s="34">
        <v>0.91860000000000008</v>
      </c>
      <c r="I2379" s="35">
        <f>ROUND((Reference!B$16*List!$H2379)+Reference!B$17,0)</f>
        <v>1057</v>
      </c>
      <c r="J2379" s="35">
        <f>ROUND((Reference!C$16*List!$H2379)+Reference!C$17,0)</f>
        <v>1576</v>
      </c>
      <c r="K2379" s="35">
        <f>ROUND((Reference!D$16*List!$H2379)+Reference!D$17,0)</f>
        <v>1888</v>
      </c>
      <c r="L2379" s="35">
        <f>ROUND((Reference!E$16*List!$H2379)+Reference!E$17,0)</f>
        <v>2334</v>
      </c>
      <c r="M2379" s="35">
        <f>ROUND((Reference!F$16*List!$H2379)+Reference!F$17,0)</f>
        <v>2432</v>
      </c>
      <c r="N2379" s="35">
        <f>ROUND((Reference!G$16*List!$H2379)+Reference!G$17,0)</f>
        <v>2753</v>
      </c>
      <c r="O2379" s="35">
        <f>ROUND((Reference!H$16*List!$H2379)+Reference!H$17,0)</f>
        <v>2858</v>
      </c>
      <c r="P2379" s="35">
        <f>ROUND((Reference!I$16*List!$H2379)+Reference!I$17,0)</f>
        <v>2970</v>
      </c>
      <c r="Q2379" s="35">
        <f>ROUND((Reference!J$16*List!$H2379)+Reference!J$17,0)</f>
        <v>3439</v>
      </c>
      <c r="R2379" s="35">
        <f>ROUND((Reference!K$16*List!$H2379)+Reference!K$17,0)</f>
        <v>3548</v>
      </c>
      <c r="S2379" s="35">
        <f>ROUND((Reference!L$16*List!$H2379)+Reference!L$17,0)</f>
        <v>3829</v>
      </c>
      <c r="T2379" s="35">
        <f>ROUND((Reference!M$16*List!$H2379)+Reference!M$17,0)</f>
        <v>4573</v>
      </c>
      <c r="U2379" s="35">
        <f>ROUND((Reference!N$16*List!$H2379)+Reference!N$17,0)</f>
        <v>18449</v>
      </c>
      <c r="V2379" s="36">
        <f>ROUND((Reference!O$16*List!$H2379)+Reference!O$17,0)</f>
        <v>686</v>
      </c>
      <c r="W2379" s="36">
        <f>ROUND((Reference!P$16*List!$H2379)+Reference!P$17,0)</f>
        <v>966</v>
      </c>
      <c r="X2379" s="36">
        <f>ROUND((Reference!Q$16*List!$H2379)+Reference!Q$17,0)</f>
        <v>483</v>
      </c>
      <c r="Y2379" s="37"/>
      <c r="Z2379" s="4" t="str">
        <f t="shared" si="73"/>
        <v>CHARLESTON, South Carolina</v>
      </c>
      <c r="AA2379" s="38" t="s">
        <v>6677</v>
      </c>
      <c r="AB2379" s="38" t="s">
        <v>54</v>
      </c>
      <c r="AC2379" s="32" t="s">
        <v>6652</v>
      </c>
      <c r="AD2379" s="39"/>
      <c r="AE2379">
        <f t="shared" si="74"/>
        <v>0.91860000000000008</v>
      </c>
    </row>
    <row r="2380" spans="1:31" x14ac:dyDescent="0.35">
      <c r="A2380" s="28" t="s">
        <v>6678</v>
      </c>
      <c r="B2380" s="48" t="s">
        <v>6679</v>
      </c>
      <c r="C2380" s="51">
        <v>99942</v>
      </c>
      <c r="D2380" s="30" t="s">
        <v>225</v>
      </c>
      <c r="E2380" s="38" t="s">
        <v>94</v>
      </c>
      <c r="F2380" s="55" t="s">
        <v>6652</v>
      </c>
      <c r="G2380" s="33" t="s">
        <v>64</v>
      </c>
      <c r="H2380" s="34">
        <v>0.80220000000000002</v>
      </c>
      <c r="I2380" s="35">
        <f>ROUND((Reference!B$16*List!$H2380)+Reference!B$17,0)</f>
        <v>957</v>
      </c>
      <c r="J2380" s="35">
        <f>ROUND((Reference!C$16*List!$H2380)+Reference!C$17,0)</f>
        <v>1427</v>
      </c>
      <c r="K2380" s="35">
        <f>ROUND((Reference!D$16*List!$H2380)+Reference!D$17,0)</f>
        <v>1710</v>
      </c>
      <c r="L2380" s="35">
        <f>ROUND((Reference!E$16*List!$H2380)+Reference!E$17,0)</f>
        <v>2114</v>
      </c>
      <c r="M2380" s="35">
        <f>ROUND((Reference!F$16*List!$H2380)+Reference!F$17,0)</f>
        <v>2202</v>
      </c>
      <c r="N2380" s="35">
        <f>ROUND((Reference!G$16*List!$H2380)+Reference!G$17,0)</f>
        <v>2493</v>
      </c>
      <c r="O2380" s="35">
        <f>ROUND((Reference!H$16*List!$H2380)+Reference!H$17,0)</f>
        <v>2588</v>
      </c>
      <c r="P2380" s="35">
        <f>ROUND((Reference!I$16*List!$H2380)+Reference!I$17,0)</f>
        <v>2690</v>
      </c>
      <c r="Q2380" s="35">
        <f>ROUND((Reference!J$16*List!$H2380)+Reference!J$17,0)</f>
        <v>3115</v>
      </c>
      <c r="R2380" s="35">
        <f>ROUND((Reference!K$16*List!$H2380)+Reference!K$17,0)</f>
        <v>3213</v>
      </c>
      <c r="S2380" s="35">
        <f>ROUND((Reference!L$16*List!$H2380)+Reference!L$17,0)</f>
        <v>3467</v>
      </c>
      <c r="T2380" s="35">
        <f>ROUND((Reference!M$16*List!$H2380)+Reference!M$17,0)</f>
        <v>4141</v>
      </c>
      <c r="U2380" s="35">
        <f>ROUND((Reference!N$16*List!$H2380)+Reference!N$17,0)</f>
        <v>16707</v>
      </c>
      <c r="V2380" s="36">
        <f>ROUND((Reference!O$16*List!$H2380)+Reference!O$17,0)</f>
        <v>621</v>
      </c>
      <c r="W2380" s="36">
        <f>ROUND((Reference!P$16*List!$H2380)+Reference!P$17,0)</f>
        <v>875</v>
      </c>
      <c r="X2380" s="36">
        <f>ROUND((Reference!Q$16*List!$H2380)+Reference!Q$17,0)</f>
        <v>438</v>
      </c>
      <c r="Y2380" s="37"/>
      <c r="Z2380" s="4" t="str">
        <f t="shared" si="73"/>
        <v>CHEROKEE, South Carolina</v>
      </c>
      <c r="AA2380" s="38" t="s">
        <v>94</v>
      </c>
      <c r="AB2380" s="38" t="s">
        <v>54</v>
      </c>
      <c r="AC2380" s="32" t="s">
        <v>6652</v>
      </c>
      <c r="AD2380" s="39"/>
      <c r="AE2380">
        <f t="shared" si="74"/>
        <v>0.80220000000000002</v>
      </c>
    </row>
    <row r="2381" spans="1:31" x14ac:dyDescent="0.35">
      <c r="A2381" s="28" t="s">
        <v>6680</v>
      </c>
      <c r="B2381" s="48" t="s">
        <v>6681</v>
      </c>
      <c r="C2381" s="51">
        <v>16740</v>
      </c>
      <c r="D2381" s="30" t="s">
        <v>532</v>
      </c>
      <c r="E2381" s="38" t="s">
        <v>6505</v>
      </c>
      <c r="F2381" s="54" t="s">
        <v>6652</v>
      </c>
      <c r="G2381" s="33" t="s">
        <v>53</v>
      </c>
      <c r="H2381" s="34">
        <v>0.94980000000000009</v>
      </c>
      <c r="I2381" s="35">
        <f>ROUND((Reference!B$16*List!$H2381)+Reference!B$17,0)</f>
        <v>1083</v>
      </c>
      <c r="J2381" s="35">
        <f>ROUND((Reference!C$16*List!$H2381)+Reference!C$17,0)</f>
        <v>1616</v>
      </c>
      <c r="K2381" s="35">
        <f>ROUND((Reference!D$16*List!$H2381)+Reference!D$17,0)</f>
        <v>1936</v>
      </c>
      <c r="L2381" s="35">
        <f>ROUND((Reference!E$16*List!$H2381)+Reference!E$17,0)</f>
        <v>2393</v>
      </c>
      <c r="M2381" s="35">
        <f>ROUND((Reference!F$16*List!$H2381)+Reference!F$17,0)</f>
        <v>2493</v>
      </c>
      <c r="N2381" s="35">
        <f>ROUND((Reference!G$16*List!$H2381)+Reference!G$17,0)</f>
        <v>2822</v>
      </c>
      <c r="O2381" s="35">
        <f>ROUND((Reference!H$16*List!$H2381)+Reference!H$17,0)</f>
        <v>2930</v>
      </c>
      <c r="P2381" s="35">
        <f>ROUND((Reference!I$16*List!$H2381)+Reference!I$17,0)</f>
        <v>3046</v>
      </c>
      <c r="Q2381" s="35">
        <f>ROUND((Reference!J$16*List!$H2381)+Reference!J$17,0)</f>
        <v>3526</v>
      </c>
      <c r="R2381" s="35">
        <f>ROUND((Reference!K$16*List!$H2381)+Reference!K$17,0)</f>
        <v>3638</v>
      </c>
      <c r="S2381" s="35">
        <f>ROUND((Reference!L$16*List!$H2381)+Reference!L$17,0)</f>
        <v>3925</v>
      </c>
      <c r="T2381" s="35">
        <f>ROUND((Reference!M$16*List!$H2381)+Reference!M$17,0)</f>
        <v>4688</v>
      </c>
      <c r="U2381" s="35">
        <f>ROUND((Reference!N$16*List!$H2381)+Reference!N$17,0)</f>
        <v>18916</v>
      </c>
      <c r="V2381" s="36">
        <f>ROUND((Reference!O$16*List!$H2381)+Reference!O$17,0)</f>
        <v>703</v>
      </c>
      <c r="W2381" s="36">
        <f>ROUND((Reference!P$16*List!$H2381)+Reference!P$17,0)</f>
        <v>991</v>
      </c>
      <c r="X2381" s="36">
        <f>ROUND((Reference!Q$16*List!$H2381)+Reference!Q$17,0)</f>
        <v>495</v>
      </c>
      <c r="Y2381" s="37"/>
      <c r="Z2381" s="4" t="str">
        <f t="shared" si="73"/>
        <v>CHESTER, South Carolina</v>
      </c>
      <c r="AA2381" s="38" t="s">
        <v>6505</v>
      </c>
      <c r="AB2381" s="38" t="s">
        <v>54</v>
      </c>
      <c r="AC2381" s="32" t="s">
        <v>6652</v>
      </c>
      <c r="AD2381" s="39"/>
      <c r="AE2381">
        <f t="shared" si="74"/>
        <v>0.94980000000000009</v>
      </c>
    </row>
    <row r="2382" spans="1:31" x14ac:dyDescent="0.35">
      <c r="A2382" s="28" t="s">
        <v>6682</v>
      </c>
      <c r="B2382" s="48" t="s">
        <v>6683</v>
      </c>
      <c r="C2382" s="51">
        <v>99942</v>
      </c>
      <c r="D2382" s="30" t="s">
        <v>225</v>
      </c>
      <c r="E2382" s="38" t="s">
        <v>6684</v>
      </c>
      <c r="F2382" s="55" t="s">
        <v>6652</v>
      </c>
      <c r="G2382" s="33" t="s">
        <v>64</v>
      </c>
      <c r="H2382" s="34">
        <v>0.80220000000000002</v>
      </c>
      <c r="I2382" s="35">
        <f>ROUND((Reference!B$16*List!$H2382)+Reference!B$17,0)</f>
        <v>957</v>
      </c>
      <c r="J2382" s="35">
        <f>ROUND((Reference!C$16*List!$H2382)+Reference!C$17,0)</f>
        <v>1427</v>
      </c>
      <c r="K2382" s="35">
        <f>ROUND((Reference!D$16*List!$H2382)+Reference!D$17,0)</f>
        <v>1710</v>
      </c>
      <c r="L2382" s="35">
        <f>ROUND((Reference!E$16*List!$H2382)+Reference!E$17,0)</f>
        <v>2114</v>
      </c>
      <c r="M2382" s="35">
        <f>ROUND((Reference!F$16*List!$H2382)+Reference!F$17,0)</f>
        <v>2202</v>
      </c>
      <c r="N2382" s="35">
        <f>ROUND((Reference!G$16*List!$H2382)+Reference!G$17,0)</f>
        <v>2493</v>
      </c>
      <c r="O2382" s="35">
        <f>ROUND((Reference!H$16*List!$H2382)+Reference!H$17,0)</f>
        <v>2588</v>
      </c>
      <c r="P2382" s="35">
        <f>ROUND((Reference!I$16*List!$H2382)+Reference!I$17,0)</f>
        <v>2690</v>
      </c>
      <c r="Q2382" s="35">
        <f>ROUND((Reference!J$16*List!$H2382)+Reference!J$17,0)</f>
        <v>3115</v>
      </c>
      <c r="R2382" s="35">
        <f>ROUND((Reference!K$16*List!$H2382)+Reference!K$17,0)</f>
        <v>3213</v>
      </c>
      <c r="S2382" s="35">
        <f>ROUND((Reference!L$16*List!$H2382)+Reference!L$17,0)</f>
        <v>3467</v>
      </c>
      <c r="T2382" s="35">
        <f>ROUND((Reference!M$16*List!$H2382)+Reference!M$17,0)</f>
        <v>4141</v>
      </c>
      <c r="U2382" s="35">
        <f>ROUND((Reference!N$16*List!$H2382)+Reference!N$17,0)</f>
        <v>16707</v>
      </c>
      <c r="V2382" s="36">
        <f>ROUND((Reference!O$16*List!$H2382)+Reference!O$17,0)</f>
        <v>621</v>
      </c>
      <c r="W2382" s="36">
        <f>ROUND((Reference!P$16*List!$H2382)+Reference!P$17,0)</f>
        <v>875</v>
      </c>
      <c r="X2382" s="36">
        <f>ROUND((Reference!Q$16*List!$H2382)+Reference!Q$17,0)</f>
        <v>438</v>
      </c>
      <c r="Y2382" s="37"/>
      <c r="Z2382" s="4" t="str">
        <f t="shared" si="73"/>
        <v>CHESTERFIELD, South Carolina</v>
      </c>
      <c r="AA2382" s="38" t="s">
        <v>6684</v>
      </c>
      <c r="AB2382" s="38" t="s">
        <v>54</v>
      </c>
      <c r="AC2382" s="32" t="s">
        <v>6652</v>
      </c>
      <c r="AD2382" s="39"/>
      <c r="AE2382">
        <f t="shared" si="74"/>
        <v>0.80220000000000002</v>
      </c>
    </row>
    <row r="2383" spans="1:31" x14ac:dyDescent="0.35">
      <c r="A2383" s="28" t="s">
        <v>6685</v>
      </c>
      <c r="B2383" s="48" t="s">
        <v>6686</v>
      </c>
      <c r="C2383" s="51">
        <v>44940</v>
      </c>
      <c r="D2383" s="30" t="s">
        <v>1655</v>
      </c>
      <c r="E2383" s="38" t="s">
        <v>6687</v>
      </c>
      <c r="F2383" s="55" t="s">
        <v>6652</v>
      </c>
      <c r="G2383" s="33" t="s">
        <v>53</v>
      </c>
      <c r="H2383" s="34">
        <v>0.70230000000000004</v>
      </c>
      <c r="I2383" s="35">
        <f>ROUND((Reference!B$16*List!$H2383)+Reference!B$17,0)</f>
        <v>871</v>
      </c>
      <c r="J2383" s="35">
        <f>ROUND((Reference!C$16*List!$H2383)+Reference!C$17,0)</f>
        <v>1299</v>
      </c>
      <c r="K2383" s="35">
        <f>ROUND((Reference!D$16*List!$H2383)+Reference!D$17,0)</f>
        <v>1557</v>
      </c>
      <c r="L2383" s="35">
        <f>ROUND((Reference!E$16*List!$H2383)+Reference!E$17,0)</f>
        <v>1924</v>
      </c>
      <c r="M2383" s="35">
        <f>ROUND((Reference!F$16*List!$H2383)+Reference!F$17,0)</f>
        <v>2005</v>
      </c>
      <c r="N2383" s="35">
        <f>ROUND((Reference!G$16*List!$H2383)+Reference!G$17,0)</f>
        <v>2270</v>
      </c>
      <c r="O2383" s="35">
        <f>ROUND((Reference!H$16*List!$H2383)+Reference!H$17,0)</f>
        <v>2356</v>
      </c>
      <c r="P2383" s="35">
        <f>ROUND((Reference!I$16*List!$H2383)+Reference!I$17,0)</f>
        <v>2449</v>
      </c>
      <c r="Q2383" s="35">
        <f>ROUND((Reference!J$16*List!$H2383)+Reference!J$17,0)</f>
        <v>2836</v>
      </c>
      <c r="R2383" s="35">
        <f>ROUND((Reference!K$16*List!$H2383)+Reference!K$17,0)</f>
        <v>2926</v>
      </c>
      <c r="S2383" s="35">
        <f>ROUND((Reference!L$16*List!$H2383)+Reference!L$17,0)</f>
        <v>3157</v>
      </c>
      <c r="T2383" s="35">
        <f>ROUND((Reference!M$16*List!$H2383)+Reference!M$17,0)</f>
        <v>3770</v>
      </c>
      <c r="U2383" s="35">
        <f>ROUND((Reference!N$16*List!$H2383)+Reference!N$17,0)</f>
        <v>15212</v>
      </c>
      <c r="V2383" s="36">
        <f>ROUND((Reference!O$16*List!$H2383)+Reference!O$17,0)</f>
        <v>565</v>
      </c>
      <c r="W2383" s="36">
        <f>ROUND((Reference!P$16*List!$H2383)+Reference!P$17,0)</f>
        <v>797</v>
      </c>
      <c r="X2383" s="36">
        <f>ROUND((Reference!Q$16*List!$H2383)+Reference!Q$17,0)</f>
        <v>398</v>
      </c>
      <c r="Y2383" s="37"/>
      <c r="Z2383" s="4" t="str">
        <f t="shared" ref="Z2383:Z2446" si="75">CONCATENATE(AA2383, AB2383, AC2383)</f>
        <v>CLARENDON, South Carolina</v>
      </c>
      <c r="AA2383" s="38" t="s">
        <v>6687</v>
      </c>
      <c r="AB2383" s="38" t="s">
        <v>54</v>
      </c>
      <c r="AC2383" s="32" t="s">
        <v>6652</v>
      </c>
      <c r="AD2383" s="39"/>
      <c r="AE2383">
        <f t="shared" ref="AE2383:AE2446" si="76">IFERROR(INDEX($AH:$AH,MATCH($C2383,$AF:$AF,0)),"")</f>
        <v>0.70230000000000004</v>
      </c>
    </row>
    <row r="2384" spans="1:31" x14ac:dyDescent="0.35">
      <c r="A2384" s="28" t="s">
        <v>6688</v>
      </c>
      <c r="B2384" s="48" t="s">
        <v>6689</v>
      </c>
      <c r="C2384" s="51">
        <v>99942</v>
      </c>
      <c r="D2384" s="30" t="s">
        <v>225</v>
      </c>
      <c r="E2384" s="38" t="s">
        <v>6690</v>
      </c>
      <c r="F2384" s="55" t="s">
        <v>6652</v>
      </c>
      <c r="G2384" s="33" t="s">
        <v>64</v>
      </c>
      <c r="H2384" s="34">
        <v>0.80220000000000002</v>
      </c>
      <c r="I2384" s="35">
        <f>ROUND((Reference!B$16*List!$H2384)+Reference!B$17,0)</f>
        <v>957</v>
      </c>
      <c r="J2384" s="35">
        <f>ROUND((Reference!C$16*List!$H2384)+Reference!C$17,0)</f>
        <v>1427</v>
      </c>
      <c r="K2384" s="35">
        <f>ROUND((Reference!D$16*List!$H2384)+Reference!D$17,0)</f>
        <v>1710</v>
      </c>
      <c r="L2384" s="35">
        <f>ROUND((Reference!E$16*List!$H2384)+Reference!E$17,0)</f>
        <v>2114</v>
      </c>
      <c r="M2384" s="35">
        <f>ROUND((Reference!F$16*List!$H2384)+Reference!F$17,0)</f>
        <v>2202</v>
      </c>
      <c r="N2384" s="35">
        <f>ROUND((Reference!G$16*List!$H2384)+Reference!G$17,0)</f>
        <v>2493</v>
      </c>
      <c r="O2384" s="35">
        <f>ROUND((Reference!H$16*List!$H2384)+Reference!H$17,0)</f>
        <v>2588</v>
      </c>
      <c r="P2384" s="35">
        <f>ROUND((Reference!I$16*List!$H2384)+Reference!I$17,0)</f>
        <v>2690</v>
      </c>
      <c r="Q2384" s="35">
        <f>ROUND((Reference!J$16*List!$H2384)+Reference!J$17,0)</f>
        <v>3115</v>
      </c>
      <c r="R2384" s="35">
        <f>ROUND((Reference!K$16*List!$H2384)+Reference!K$17,0)</f>
        <v>3213</v>
      </c>
      <c r="S2384" s="35">
        <f>ROUND((Reference!L$16*List!$H2384)+Reference!L$17,0)</f>
        <v>3467</v>
      </c>
      <c r="T2384" s="35">
        <f>ROUND((Reference!M$16*List!$H2384)+Reference!M$17,0)</f>
        <v>4141</v>
      </c>
      <c r="U2384" s="35">
        <f>ROUND((Reference!N$16*List!$H2384)+Reference!N$17,0)</f>
        <v>16707</v>
      </c>
      <c r="V2384" s="36">
        <f>ROUND((Reference!O$16*List!$H2384)+Reference!O$17,0)</f>
        <v>621</v>
      </c>
      <c r="W2384" s="36">
        <f>ROUND((Reference!P$16*List!$H2384)+Reference!P$17,0)</f>
        <v>875</v>
      </c>
      <c r="X2384" s="36">
        <f>ROUND((Reference!Q$16*List!$H2384)+Reference!Q$17,0)</f>
        <v>438</v>
      </c>
      <c r="Y2384" s="37"/>
      <c r="Z2384" s="4" t="str">
        <f t="shared" si="75"/>
        <v>COLLETON, South Carolina</v>
      </c>
      <c r="AA2384" s="38" t="s">
        <v>6690</v>
      </c>
      <c r="AB2384" s="38" t="s">
        <v>54</v>
      </c>
      <c r="AC2384" s="32" t="s">
        <v>6652</v>
      </c>
      <c r="AD2384" s="39"/>
      <c r="AE2384">
        <f t="shared" si="76"/>
        <v>0.80220000000000002</v>
      </c>
    </row>
    <row r="2385" spans="1:31" x14ac:dyDescent="0.35">
      <c r="A2385" s="28" t="s">
        <v>6691</v>
      </c>
      <c r="B2385" s="48" t="s">
        <v>6692</v>
      </c>
      <c r="C2385" s="51">
        <v>22500</v>
      </c>
      <c r="D2385" s="30" t="s">
        <v>747</v>
      </c>
      <c r="E2385" s="38" t="s">
        <v>6693</v>
      </c>
      <c r="F2385" s="54" t="s">
        <v>6652</v>
      </c>
      <c r="G2385" s="33" t="s">
        <v>53</v>
      </c>
      <c r="H2385" s="52">
        <v>0.80070000000000008</v>
      </c>
      <c r="I2385" s="35">
        <f>ROUND((Reference!B$16*List!$H2385)+Reference!B$17,0)</f>
        <v>955</v>
      </c>
      <c r="J2385" s="35">
        <f>ROUND((Reference!C$16*List!$H2385)+Reference!C$17,0)</f>
        <v>1425</v>
      </c>
      <c r="K2385" s="35">
        <f>ROUND((Reference!D$16*List!$H2385)+Reference!D$17,0)</f>
        <v>1707</v>
      </c>
      <c r="L2385" s="35">
        <f>ROUND((Reference!E$16*List!$H2385)+Reference!E$17,0)</f>
        <v>2111</v>
      </c>
      <c r="M2385" s="35">
        <f>ROUND((Reference!F$16*List!$H2385)+Reference!F$17,0)</f>
        <v>2199</v>
      </c>
      <c r="N2385" s="35">
        <f>ROUND((Reference!G$16*List!$H2385)+Reference!G$17,0)</f>
        <v>2489</v>
      </c>
      <c r="O2385" s="35">
        <f>ROUND((Reference!H$16*List!$H2385)+Reference!H$17,0)</f>
        <v>2585</v>
      </c>
      <c r="P2385" s="35">
        <f>ROUND((Reference!I$16*List!$H2385)+Reference!I$17,0)</f>
        <v>2686</v>
      </c>
      <c r="Q2385" s="35">
        <f>ROUND((Reference!J$16*List!$H2385)+Reference!J$17,0)</f>
        <v>3110</v>
      </c>
      <c r="R2385" s="35">
        <f>ROUND((Reference!K$16*List!$H2385)+Reference!K$17,0)</f>
        <v>3209</v>
      </c>
      <c r="S2385" s="35">
        <f>ROUND((Reference!L$16*List!$H2385)+Reference!L$17,0)</f>
        <v>3462</v>
      </c>
      <c r="T2385" s="35">
        <f>ROUND((Reference!M$16*List!$H2385)+Reference!M$17,0)</f>
        <v>4135</v>
      </c>
      <c r="U2385" s="35">
        <f>ROUND((Reference!N$16*List!$H2385)+Reference!N$17,0)</f>
        <v>16684</v>
      </c>
      <c r="V2385" s="36">
        <f>ROUND((Reference!O$16*List!$H2385)+Reference!O$17,0)</f>
        <v>620</v>
      </c>
      <c r="W2385" s="36">
        <f>ROUND((Reference!P$16*List!$H2385)+Reference!P$17,0)</f>
        <v>874</v>
      </c>
      <c r="X2385" s="36">
        <f>ROUND((Reference!Q$16*List!$H2385)+Reference!Q$17,0)</f>
        <v>437</v>
      </c>
      <c r="Y2385" s="37"/>
      <c r="Z2385" s="4" t="str">
        <f t="shared" si="75"/>
        <v>DARLINGTON, South Carolina</v>
      </c>
      <c r="AA2385" s="50" t="s">
        <v>6693</v>
      </c>
      <c r="AB2385" s="38" t="s">
        <v>54</v>
      </c>
      <c r="AC2385" s="43" t="s">
        <v>6652</v>
      </c>
      <c r="AD2385" s="45"/>
      <c r="AE2385">
        <f t="shared" si="76"/>
        <v>0.80070000000000008</v>
      </c>
    </row>
    <row r="2386" spans="1:31" x14ac:dyDescent="0.35">
      <c r="A2386" s="28" t="s">
        <v>6694</v>
      </c>
      <c r="B2386" s="48" t="s">
        <v>6695</v>
      </c>
      <c r="C2386" s="51">
        <v>99942</v>
      </c>
      <c r="D2386" s="30" t="s">
        <v>225</v>
      </c>
      <c r="E2386" s="38" t="s">
        <v>6696</v>
      </c>
      <c r="F2386" s="55" t="s">
        <v>6652</v>
      </c>
      <c r="G2386" s="33" t="s">
        <v>64</v>
      </c>
      <c r="H2386" s="34">
        <v>0.80220000000000002</v>
      </c>
      <c r="I2386" s="35">
        <f>ROUND((Reference!B$16*List!$H2386)+Reference!B$17,0)</f>
        <v>957</v>
      </c>
      <c r="J2386" s="35">
        <f>ROUND((Reference!C$16*List!$H2386)+Reference!C$17,0)</f>
        <v>1427</v>
      </c>
      <c r="K2386" s="35">
        <f>ROUND((Reference!D$16*List!$H2386)+Reference!D$17,0)</f>
        <v>1710</v>
      </c>
      <c r="L2386" s="35">
        <f>ROUND((Reference!E$16*List!$H2386)+Reference!E$17,0)</f>
        <v>2114</v>
      </c>
      <c r="M2386" s="35">
        <f>ROUND((Reference!F$16*List!$H2386)+Reference!F$17,0)</f>
        <v>2202</v>
      </c>
      <c r="N2386" s="35">
        <f>ROUND((Reference!G$16*List!$H2386)+Reference!G$17,0)</f>
        <v>2493</v>
      </c>
      <c r="O2386" s="35">
        <f>ROUND((Reference!H$16*List!$H2386)+Reference!H$17,0)</f>
        <v>2588</v>
      </c>
      <c r="P2386" s="35">
        <f>ROUND((Reference!I$16*List!$H2386)+Reference!I$17,0)</f>
        <v>2690</v>
      </c>
      <c r="Q2386" s="35">
        <f>ROUND((Reference!J$16*List!$H2386)+Reference!J$17,0)</f>
        <v>3115</v>
      </c>
      <c r="R2386" s="35">
        <f>ROUND((Reference!K$16*List!$H2386)+Reference!K$17,0)</f>
        <v>3213</v>
      </c>
      <c r="S2386" s="35">
        <f>ROUND((Reference!L$16*List!$H2386)+Reference!L$17,0)</f>
        <v>3467</v>
      </c>
      <c r="T2386" s="35">
        <f>ROUND((Reference!M$16*List!$H2386)+Reference!M$17,0)</f>
        <v>4141</v>
      </c>
      <c r="U2386" s="35">
        <f>ROUND((Reference!N$16*List!$H2386)+Reference!N$17,0)</f>
        <v>16707</v>
      </c>
      <c r="V2386" s="36">
        <f>ROUND((Reference!O$16*List!$H2386)+Reference!O$17,0)</f>
        <v>621</v>
      </c>
      <c r="W2386" s="36">
        <f>ROUND((Reference!P$16*List!$H2386)+Reference!P$17,0)</f>
        <v>875</v>
      </c>
      <c r="X2386" s="36">
        <f>ROUND((Reference!Q$16*List!$H2386)+Reference!Q$17,0)</f>
        <v>438</v>
      </c>
      <c r="Y2386" s="37"/>
      <c r="Z2386" s="4" t="str">
        <f t="shared" si="75"/>
        <v>DILLON, South Carolina</v>
      </c>
      <c r="AA2386" s="38" t="s">
        <v>6696</v>
      </c>
      <c r="AB2386" s="38" t="s">
        <v>54</v>
      </c>
      <c r="AC2386" s="32" t="s">
        <v>6652</v>
      </c>
      <c r="AD2386" s="39"/>
      <c r="AE2386">
        <f t="shared" si="76"/>
        <v>0.80220000000000002</v>
      </c>
    </row>
    <row r="2387" spans="1:31" x14ac:dyDescent="0.35">
      <c r="A2387" s="28" t="s">
        <v>6697</v>
      </c>
      <c r="B2387" s="48" t="s">
        <v>6698</v>
      </c>
      <c r="C2387" s="51">
        <v>16700</v>
      </c>
      <c r="D2387" s="30" t="s">
        <v>528</v>
      </c>
      <c r="E2387" s="38" t="s">
        <v>3766</v>
      </c>
      <c r="F2387" s="54" t="s">
        <v>6652</v>
      </c>
      <c r="G2387" s="33" t="s">
        <v>53</v>
      </c>
      <c r="H2387" s="34">
        <v>0.91860000000000008</v>
      </c>
      <c r="I2387" s="35">
        <f>ROUND((Reference!B$16*List!$H2387)+Reference!B$17,0)</f>
        <v>1057</v>
      </c>
      <c r="J2387" s="35">
        <f>ROUND((Reference!C$16*List!$H2387)+Reference!C$17,0)</f>
        <v>1576</v>
      </c>
      <c r="K2387" s="35">
        <f>ROUND((Reference!D$16*List!$H2387)+Reference!D$17,0)</f>
        <v>1888</v>
      </c>
      <c r="L2387" s="35">
        <f>ROUND((Reference!E$16*List!$H2387)+Reference!E$17,0)</f>
        <v>2334</v>
      </c>
      <c r="M2387" s="35">
        <f>ROUND((Reference!F$16*List!$H2387)+Reference!F$17,0)</f>
        <v>2432</v>
      </c>
      <c r="N2387" s="35">
        <f>ROUND((Reference!G$16*List!$H2387)+Reference!G$17,0)</f>
        <v>2753</v>
      </c>
      <c r="O2387" s="35">
        <f>ROUND((Reference!H$16*List!$H2387)+Reference!H$17,0)</f>
        <v>2858</v>
      </c>
      <c r="P2387" s="35">
        <f>ROUND((Reference!I$16*List!$H2387)+Reference!I$17,0)</f>
        <v>2970</v>
      </c>
      <c r="Q2387" s="35">
        <f>ROUND((Reference!J$16*List!$H2387)+Reference!J$17,0)</f>
        <v>3439</v>
      </c>
      <c r="R2387" s="35">
        <f>ROUND((Reference!K$16*List!$H2387)+Reference!K$17,0)</f>
        <v>3548</v>
      </c>
      <c r="S2387" s="35">
        <f>ROUND((Reference!L$16*List!$H2387)+Reference!L$17,0)</f>
        <v>3829</v>
      </c>
      <c r="T2387" s="35">
        <f>ROUND((Reference!M$16*List!$H2387)+Reference!M$17,0)</f>
        <v>4573</v>
      </c>
      <c r="U2387" s="35">
        <f>ROUND((Reference!N$16*List!$H2387)+Reference!N$17,0)</f>
        <v>18449</v>
      </c>
      <c r="V2387" s="36">
        <f>ROUND((Reference!O$16*List!$H2387)+Reference!O$17,0)</f>
        <v>686</v>
      </c>
      <c r="W2387" s="36">
        <f>ROUND((Reference!P$16*List!$H2387)+Reference!P$17,0)</f>
        <v>966</v>
      </c>
      <c r="X2387" s="36">
        <f>ROUND((Reference!Q$16*List!$H2387)+Reference!Q$17,0)</f>
        <v>483</v>
      </c>
      <c r="Y2387" s="37"/>
      <c r="Z2387" s="4" t="str">
        <f t="shared" si="75"/>
        <v>DORCHESTER, South Carolina</v>
      </c>
      <c r="AA2387" s="38" t="s">
        <v>3766</v>
      </c>
      <c r="AB2387" s="38" t="s">
        <v>54</v>
      </c>
      <c r="AC2387" s="32" t="s">
        <v>6652</v>
      </c>
      <c r="AD2387" s="39"/>
      <c r="AE2387">
        <f t="shared" si="76"/>
        <v>0.91860000000000008</v>
      </c>
    </row>
    <row r="2388" spans="1:31" x14ac:dyDescent="0.35">
      <c r="A2388" s="28" t="s">
        <v>6699</v>
      </c>
      <c r="B2388" s="48" t="s">
        <v>6700</v>
      </c>
      <c r="C2388" s="49">
        <v>12260</v>
      </c>
      <c r="D2388" s="30" t="s">
        <v>362</v>
      </c>
      <c r="E2388" s="50" t="s">
        <v>6701</v>
      </c>
      <c r="F2388" s="54" t="s">
        <v>6652</v>
      </c>
      <c r="G2388" s="33" t="s">
        <v>53</v>
      </c>
      <c r="H2388" s="34">
        <v>0.85100000000000009</v>
      </c>
      <c r="I2388" s="35">
        <f>ROUND((Reference!B$16*List!$H2388)+Reference!B$17,0)</f>
        <v>999</v>
      </c>
      <c r="J2388" s="35">
        <f>ROUND((Reference!C$16*List!$H2388)+Reference!C$17,0)</f>
        <v>1489</v>
      </c>
      <c r="K2388" s="35">
        <f>ROUND((Reference!D$16*List!$H2388)+Reference!D$17,0)</f>
        <v>1785</v>
      </c>
      <c r="L2388" s="35">
        <f>ROUND((Reference!E$16*List!$H2388)+Reference!E$17,0)</f>
        <v>2206</v>
      </c>
      <c r="M2388" s="35">
        <f>ROUND((Reference!F$16*List!$H2388)+Reference!F$17,0)</f>
        <v>2298</v>
      </c>
      <c r="N2388" s="35">
        <f>ROUND((Reference!G$16*List!$H2388)+Reference!G$17,0)</f>
        <v>2602</v>
      </c>
      <c r="O2388" s="35">
        <f>ROUND((Reference!H$16*List!$H2388)+Reference!H$17,0)</f>
        <v>2701</v>
      </c>
      <c r="P2388" s="35">
        <f>ROUND((Reference!I$16*List!$H2388)+Reference!I$17,0)</f>
        <v>2807</v>
      </c>
      <c r="Q2388" s="35">
        <f>ROUND((Reference!J$16*List!$H2388)+Reference!J$17,0)</f>
        <v>3251</v>
      </c>
      <c r="R2388" s="35">
        <f>ROUND((Reference!K$16*List!$H2388)+Reference!K$17,0)</f>
        <v>3354</v>
      </c>
      <c r="S2388" s="35">
        <f>ROUND((Reference!L$16*List!$H2388)+Reference!L$17,0)</f>
        <v>3619</v>
      </c>
      <c r="T2388" s="35">
        <f>ROUND((Reference!M$16*List!$H2388)+Reference!M$17,0)</f>
        <v>4322</v>
      </c>
      <c r="U2388" s="35">
        <f>ROUND((Reference!N$16*List!$H2388)+Reference!N$17,0)</f>
        <v>17437</v>
      </c>
      <c r="V2388" s="36">
        <f>ROUND((Reference!O$16*List!$H2388)+Reference!O$17,0)</f>
        <v>648</v>
      </c>
      <c r="W2388" s="36">
        <f>ROUND((Reference!P$16*List!$H2388)+Reference!P$17,0)</f>
        <v>913</v>
      </c>
      <c r="X2388" s="36">
        <f>ROUND((Reference!Q$16*List!$H2388)+Reference!Q$17,0)</f>
        <v>457</v>
      </c>
      <c r="Y2388" s="37"/>
      <c r="Z2388" s="4" t="str">
        <f t="shared" si="75"/>
        <v>EDGEFIELD, South Carolina</v>
      </c>
      <c r="AA2388" s="38" t="s">
        <v>6701</v>
      </c>
      <c r="AB2388" s="38" t="s">
        <v>54</v>
      </c>
      <c r="AC2388" s="32" t="s">
        <v>6652</v>
      </c>
      <c r="AD2388" s="39"/>
      <c r="AE2388">
        <f t="shared" si="76"/>
        <v>0.85100000000000009</v>
      </c>
    </row>
    <row r="2389" spans="1:31" x14ac:dyDescent="0.35">
      <c r="A2389" s="28" t="s">
        <v>6702</v>
      </c>
      <c r="B2389" s="48" t="s">
        <v>6703</v>
      </c>
      <c r="C2389" s="51">
        <v>17900</v>
      </c>
      <c r="D2389" s="30" t="s">
        <v>590</v>
      </c>
      <c r="E2389" s="38" t="s">
        <v>1280</v>
      </c>
      <c r="F2389" s="54" t="s">
        <v>6652</v>
      </c>
      <c r="G2389" s="33" t="s">
        <v>53</v>
      </c>
      <c r="H2389" s="34">
        <v>0.88840000000000008</v>
      </c>
      <c r="I2389" s="35">
        <f>ROUND((Reference!B$16*List!$H2389)+Reference!B$17,0)</f>
        <v>1031</v>
      </c>
      <c r="J2389" s="35">
        <f>ROUND((Reference!C$16*List!$H2389)+Reference!C$17,0)</f>
        <v>1537</v>
      </c>
      <c r="K2389" s="35">
        <f>ROUND((Reference!D$16*List!$H2389)+Reference!D$17,0)</f>
        <v>1842</v>
      </c>
      <c r="L2389" s="35">
        <f>ROUND((Reference!E$16*List!$H2389)+Reference!E$17,0)</f>
        <v>2277</v>
      </c>
      <c r="M2389" s="35">
        <f>ROUND((Reference!F$16*List!$H2389)+Reference!F$17,0)</f>
        <v>2372</v>
      </c>
      <c r="N2389" s="35">
        <f>ROUND((Reference!G$16*List!$H2389)+Reference!G$17,0)</f>
        <v>2685</v>
      </c>
      <c r="O2389" s="35">
        <f>ROUND((Reference!H$16*List!$H2389)+Reference!H$17,0)</f>
        <v>2788</v>
      </c>
      <c r="P2389" s="35">
        <f>ROUND((Reference!I$16*List!$H2389)+Reference!I$17,0)</f>
        <v>2898</v>
      </c>
      <c r="Q2389" s="35">
        <f>ROUND((Reference!J$16*List!$H2389)+Reference!J$17,0)</f>
        <v>3355</v>
      </c>
      <c r="R2389" s="35">
        <f>ROUND((Reference!K$16*List!$H2389)+Reference!K$17,0)</f>
        <v>3461</v>
      </c>
      <c r="S2389" s="35">
        <f>ROUND((Reference!L$16*List!$H2389)+Reference!L$17,0)</f>
        <v>3735</v>
      </c>
      <c r="T2389" s="35">
        <f>ROUND((Reference!M$16*List!$H2389)+Reference!M$17,0)</f>
        <v>4460</v>
      </c>
      <c r="U2389" s="35">
        <f>ROUND((Reference!N$16*List!$H2389)+Reference!N$17,0)</f>
        <v>17997</v>
      </c>
      <c r="V2389" s="36">
        <f>ROUND((Reference!O$16*List!$H2389)+Reference!O$17,0)</f>
        <v>669</v>
      </c>
      <c r="W2389" s="36">
        <f>ROUND((Reference!P$16*List!$H2389)+Reference!P$17,0)</f>
        <v>943</v>
      </c>
      <c r="X2389" s="36">
        <f>ROUND((Reference!Q$16*List!$H2389)+Reference!Q$17,0)</f>
        <v>471</v>
      </c>
      <c r="Y2389" s="37"/>
      <c r="Z2389" s="4" t="str">
        <f t="shared" si="75"/>
        <v>FAIRFIELD, South Carolina</v>
      </c>
      <c r="AA2389" s="38" t="s">
        <v>1280</v>
      </c>
      <c r="AB2389" s="38" t="s">
        <v>54</v>
      </c>
      <c r="AC2389" s="32" t="s">
        <v>6652</v>
      </c>
      <c r="AD2389" s="39"/>
      <c r="AE2389">
        <f t="shared" si="76"/>
        <v>0.88840000000000008</v>
      </c>
    </row>
    <row r="2390" spans="1:31" x14ac:dyDescent="0.35">
      <c r="A2390" s="28" t="s">
        <v>6704</v>
      </c>
      <c r="B2390" s="48" t="s">
        <v>6705</v>
      </c>
      <c r="C2390" s="51">
        <v>22500</v>
      </c>
      <c r="D2390" s="30" t="s">
        <v>747</v>
      </c>
      <c r="E2390" s="38" t="s">
        <v>6706</v>
      </c>
      <c r="F2390" s="54" t="s">
        <v>6652</v>
      </c>
      <c r="G2390" s="33" t="s">
        <v>53</v>
      </c>
      <c r="H2390" s="52">
        <v>0.80070000000000008</v>
      </c>
      <c r="I2390" s="35">
        <f>ROUND((Reference!B$16*List!$H2390)+Reference!B$17,0)</f>
        <v>955</v>
      </c>
      <c r="J2390" s="35">
        <f>ROUND((Reference!C$16*List!$H2390)+Reference!C$17,0)</f>
        <v>1425</v>
      </c>
      <c r="K2390" s="35">
        <f>ROUND((Reference!D$16*List!$H2390)+Reference!D$17,0)</f>
        <v>1707</v>
      </c>
      <c r="L2390" s="35">
        <f>ROUND((Reference!E$16*List!$H2390)+Reference!E$17,0)</f>
        <v>2111</v>
      </c>
      <c r="M2390" s="35">
        <f>ROUND((Reference!F$16*List!$H2390)+Reference!F$17,0)</f>
        <v>2199</v>
      </c>
      <c r="N2390" s="35">
        <f>ROUND((Reference!G$16*List!$H2390)+Reference!G$17,0)</f>
        <v>2489</v>
      </c>
      <c r="O2390" s="35">
        <f>ROUND((Reference!H$16*List!$H2390)+Reference!H$17,0)</f>
        <v>2585</v>
      </c>
      <c r="P2390" s="35">
        <f>ROUND((Reference!I$16*List!$H2390)+Reference!I$17,0)</f>
        <v>2686</v>
      </c>
      <c r="Q2390" s="35">
        <f>ROUND((Reference!J$16*List!$H2390)+Reference!J$17,0)</f>
        <v>3110</v>
      </c>
      <c r="R2390" s="35">
        <f>ROUND((Reference!K$16*List!$H2390)+Reference!K$17,0)</f>
        <v>3209</v>
      </c>
      <c r="S2390" s="35">
        <f>ROUND((Reference!L$16*List!$H2390)+Reference!L$17,0)</f>
        <v>3462</v>
      </c>
      <c r="T2390" s="35">
        <f>ROUND((Reference!M$16*List!$H2390)+Reference!M$17,0)</f>
        <v>4135</v>
      </c>
      <c r="U2390" s="35">
        <f>ROUND((Reference!N$16*List!$H2390)+Reference!N$17,0)</f>
        <v>16684</v>
      </c>
      <c r="V2390" s="36">
        <f>ROUND((Reference!O$16*List!$H2390)+Reference!O$17,0)</f>
        <v>620</v>
      </c>
      <c r="W2390" s="36">
        <f>ROUND((Reference!P$16*List!$H2390)+Reference!P$17,0)</f>
        <v>874</v>
      </c>
      <c r="X2390" s="36">
        <f>ROUND((Reference!Q$16*List!$H2390)+Reference!Q$17,0)</f>
        <v>437</v>
      </c>
      <c r="Y2390" s="37"/>
      <c r="Z2390" s="4" t="str">
        <f t="shared" si="75"/>
        <v>FLORENCE, South Carolina</v>
      </c>
      <c r="AA2390" s="50" t="s">
        <v>6706</v>
      </c>
      <c r="AB2390" s="38" t="s">
        <v>54</v>
      </c>
      <c r="AC2390" s="43" t="s">
        <v>6652</v>
      </c>
      <c r="AD2390" s="45"/>
      <c r="AE2390">
        <f t="shared" si="76"/>
        <v>0.80070000000000008</v>
      </c>
    </row>
    <row r="2391" spans="1:31" x14ac:dyDescent="0.35">
      <c r="A2391" s="28" t="s">
        <v>6707</v>
      </c>
      <c r="B2391" s="48" t="s">
        <v>6708</v>
      </c>
      <c r="C2391" s="51">
        <v>99942</v>
      </c>
      <c r="D2391" s="30" t="s">
        <v>225</v>
      </c>
      <c r="E2391" s="38" t="s">
        <v>6709</v>
      </c>
      <c r="F2391" s="55" t="s">
        <v>6652</v>
      </c>
      <c r="G2391" s="33" t="s">
        <v>64</v>
      </c>
      <c r="H2391" s="34">
        <v>0.80220000000000002</v>
      </c>
      <c r="I2391" s="35">
        <f>ROUND((Reference!B$16*List!$H2391)+Reference!B$17,0)</f>
        <v>957</v>
      </c>
      <c r="J2391" s="35">
        <f>ROUND((Reference!C$16*List!$H2391)+Reference!C$17,0)</f>
        <v>1427</v>
      </c>
      <c r="K2391" s="35">
        <f>ROUND((Reference!D$16*List!$H2391)+Reference!D$17,0)</f>
        <v>1710</v>
      </c>
      <c r="L2391" s="35">
        <f>ROUND((Reference!E$16*List!$H2391)+Reference!E$17,0)</f>
        <v>2114</v>
      </c>
      <c r="M2391" s="35">
        <f>ROUND((Reference!F$16*List!$H2391)+Reference!F$17,0)</f>
        <v>2202</v>
      </c>
      <c r="N2391" s="35">
        <f>ROUND((Reference!G$16*List!$H2391)+Reference!G$17,0)</f>
        <v>2493</v>
      </c>
      <c r="O2391" s="35">
        <f>ROUND((Reference!H$16*List!$H2391)+Reference!H$17,0)</f>
        <v>2588</v>
      </c>
      <c r="P2391" s="35">
        <f>ROUND((Reference!I$16*List!$H2391)+Reference!I$17,0)</f>
        <v>2690</v>
      </c>
      <c r="Q2391" s="35">
        <f>ROUND((Reference!J$16*List!$H2391)+Reference!J$17,0)</f>
        <v>3115</v>
      </c>
      <c r="R2391" s="35">
        <f>ROUND((Reference!K$16*List!$H2391)+Reference!K$17,0)</f>
        <v>3213</v>
      </c>
      <c r="S2391" s="35">
        <f>ROUND((Reference!L$16*List!$H2391)+Reference!L$17,0)</f>
        <v>3467</v>
      </c>
      <c r="T2391" s="35">
        <f>ROUND((Reference!M$16*List!$H2391)+Reference!M$17,0)</f>
        <v>4141</v>
      </c>
      <c r="U2391" s="35">
        <f>ROUND((Reference!N$16*List!$H2391)+Reference!N$17,0)</f>
        <v>16707</v>
      </c>
      <c r="V2391" s="36">
        <f>ROUND((Reference!O$16*List!$H2391)+Reference!O$17,0)</f>
        <v>621</v>
      </c>
      <c r="W2391" s="36">
        <f>ROUND((Reference!P$16*List!$H2391)+Reference!P$17,0)</f>
        <v>875</v>
      </c>
      <c r="X2391" s="36">
        <f>ROUND((Reference!Q$16*List!$H2391)+Reference!Q$17,0)</f>
        <v>438</v>
      </c>
      <c r="Y2391" s="37"/>
      <c r="Z2391" s="4" t="str">
        <f t="shared" si="75"/>
        <v>GEORGETOWN, South Carolina</v>
      </c>
      <c r="AA2391" s="38" t="s">
        <v>6709</v>
      </c>
      <c r="AB2391" s="38" t="s">
        <v>54</v>
      </c>
      <c r="AC2391" s="32" t="s">
        <v>6652</v>
      </c>
      <c r="AD2391" s="39"/>
      <c r="AE2391">
        <f t="shared" si="76"/>
        <v>0.80220000000000002</v>
      </c>
    </row>
    <row r="2392" spans="1:31" x14ac:dyDescent="0.35">
      <c r="A2392" s="28" t="s">
        <v>6710</v>
      </c>
      <c r="B2392" s="48" t="s">
        <v>6711</v>
      </c>
      <c r="C2392" s="51">
        <v>24860</v>
      </c>
      <c r="D2392" s="30" t="s">
        <v>854</v>
      </c>
      <c r="E2392" s="38" t="s">
        <v>6712</v>
      </c>
      <c r="F2392" s="54" t="s">
        <v>6652</v>
      </c>
      <c r="G2392" s="33" t="s">
        <v>53</v>
      </c>
      <c r="H2392" s="34">
        <v>0.86370000000000002</v>
      </c>
      <c r="I2392" s="35">
        <f>ROUND((Reference!B$16*List!$H2392)+Reference!B$17,0)</f>
        <v>1009</v>
      </c>
      <c r="J2392" s="35">
        <f>ROUND((Reference!C$16*List!$H2392)+Reference!C$17,0)</f>
        <v>1506</v>
      </c>
      <c r="K2392" s="35">
        <f>ROUND((Reference!D$16*List!$H2392)+Reference!D$17,0)</f>
        <v>1804</v>
      </c>
      <c r="L2392" s="35">
        <f>ROUND((Reference!E$16*List!$H2392)+Reference!E$17,0)</f>
        <v>2230</v>
      </c>
      <c r="M2392" s="35">
        <f>ROUND((Reference!F$16*List!$H2392)+Reference!F$17,0)</f>
        <v>2323</v>
      </c>
      <c r="N2392" s="35">
        <f>ROUND((Reference!G$16*List!$H2392)+Reference!G$17,0)</f>
        <v>2630</v>
      </c>
      <c r="O2392" s="35">
        <f>ROUND((Reference!H$16*List!$H2392)+Reference!H$17,0)</f>
        <v>2731</v>
      </c>
      <c r="P2392" s="35">
        <f>ROUND((Reference!I$16*List!$H2392)+Reference!I$17,0)</f>
        <v>2838</v>
      </c>
      <c r="Q2392" s="35">
        <f>ROUND((Reference!J$16*List!$H2392)+Reference!J$17,0)</f>
        <v>3286</v>
      </c>
      <c r="R2392" s="35">
        <f>ROUND((Reference!K$16*List!$H2392)+Reference!K$17,0)</f>
        <v>3390</v>
      </c>
      <c r="S2392" s="35">
        <f>ROUND((Reference!L$16*List!$H2392)+Reference!L$17,0)</f>
        <v>3658</v>
      </c>
      <c r="T2392" s="35">
        <f>ROUND((Reference!M$16*List!$H2392)+Reference!M$17,0)</f>
        <v>4369</v>
      </c>
      <c r="U2392" s="35">
        <f>ROUND((Reference!N$16*List!$H2392)+Reference!N$17,0)</f>
        <v>17627</v>
      </c>
      <c r="V2392" s="36">
        <f>ROUND((Reference!O$16*List!$H2392)+Reference!O$17,0)</f>
        <v>655</v>
      </c>
      <c r="W2392" s="36">
        <f>ROUND((Reference!P$16*List!$H2392)+Reference!P$17,0)</f>
        <v>923</v>
      </c>
      <c r="X2392" s="36">
        <f>ROUND((Reference!Q$16*List!$H2392)+Reference!Q$17,0)</f>
        <v>462</v>
      </c>
      <c r="Y2392" s="37"/>
      <c r="Z2392" s="4" t="str">
        <f t="shared" si="75"/>
        <v>GREENVILLE, South Carolina</v>
      </c>
      <c r="AA2392" s="38" t="s">
        <v>6712</v>
      </c>
      <c r="AB2392" s="38" t="s">
        <v>54</v>
      </c>
      <c r="AC2392" s="32" t="s">
        <v>6652</v>
      </c>
      <c r="AD2392" s="39"/>
      <c r="AE2392">
        <f t="shared" si="76"/>
        <v>0.86370000000000002</v>
      </c>
    </row>
    <row r="2393" spans="1:31" x14ac:dyDescent="0.35">
      <c r="A2393" s="28" t="s">
        <v>6713</v>
      </c>
      <c r="B2393" s="48" t="s">
        <v>6714</v>
      </c>
      <c r="C2393" s="49">
        <v>99942</v>
      </c>
      <c r="D2393" s="30" t="s">
        <v>225</v>
      </c>
      <c r="E2393" s="50" t="s">
        <v>3035</v>
      </c>
      <c r="F2393" s="55" t="s">
        <v>6652</v>
      </c>
      <c r="G2393" s="33" t="s">
        <v>64</v>
      </c>
      <c r="H2393" s="34">
        <v>0.80220000000000002</v>
      </c>
      <c r="I2393" s="35">
        <f>ROUND((Reference!B$16*List!$H2393)+Reference!B$17,0)</f>
        <v>957</v>
      </c>
      <c r="J2393" s="35">
        <f>ROUND((Reference!C$16*List!$H2393)+Reference!C$17,0)</f>
        <v>1427</v>
      </c>
      <c r="K2393" s="35">
        <f>ROUND((Reference!D$16*List!$H2393)+Reference!D$17,0)</f>
        <v>1710</v>
      </c>
      <c r="L2393" s="35">
        <f>ROUND((Reference!E$16*List!$H2393)+Reference!E$17,0)</f>
        <v>2114</v>
      </c>
      <c r="M2393" s="35">
        <f>ROUND((Reference!F$16*List!$H2393)+Reference!F$17,0)</f>
        <v>2202</v>
      </c>
      <c r="N2393" s="35">
        <f>ROUND((Reference!G$16*List!$H2393)+Reference!G$17,0)</f>
        <v>2493</v>
      </c>
      <c r="O2393" s="35">
        <f>ROUND((Reference!H$16*List!$H2393)+Reference!H$17,0)</f>
        <v>2588</v>
      </c>
      <c r="P2393" s="35">
        <f>ROUND((Reference!I$16*List!$H2393)+Reference!I$17,0)</f>
        <v>2690</v>
      </c>
      <c r="Q2393" s="35">
        <f>ROUND((Reference!J$16*List!$H2393)+Reference!J$17,0)</f>
        <v>3115</v>
      </c>
      <c r="R2393" s="35">
        <f>ROUND((Reference!K$16*List!$H2393)+Reference!K$17,0)</f>
        <v>3213</v>
      </c>
      <c r="S2393" s="35">
        <f>ROUND((Reference!L$16*List!$H2393)+Reference!L$17,0)</f>
        <v>3467</v>
      </c>
      <c r="T2393" s="35">
        <f>ROUND((Reference!M$16*List!$H2393)+Reference!M$17,0)</f>
        <v>4141</v>
      </c>
      <c r="U2393" s="35">
        <f>ROUND((Reference!N$16*List!$H2393)+Reference!N$17,0)</f>
        <v>16707</v>
      </c>
      <c r="V2393" s="36">
        <f>ROUND((Reference!O$16*List!$H2393)+Reference!O$17,0)</f>
        <v>621</v>
      </c>
      <c r="W2393" s="36">
        <f>ROUND((Reference!P$16*List!$H2393)+Reference!P$17,0)</f>
        <v>875</v>
      </c>
      <c r="X2393" s="36">
        <f>ROUND((Reference!Q$16*List!$H2393)+Reference!Q$17,0)</f>
        <v>438</v>
      </c>
      <c r="Y2393" s="37"/>
      <c r="Z2393" s="4" t="str">
        <f t="shared" si="75"/>
        <v>GREENWOOD, South Carolina</v>
      </c>
      <c r="AA2393" s="38" t="s">
        <v>3035</v>
      </c>
      <c r="AB2393" s="38" t="s">
        <v>54</v>
      </c>
      <c r="AC2393" s="32" t="s">
        <v>6652</v>
      </c>
      <c r="AD2393" s="39"/>
      <c r="AE2393">
        <f t="shared" si="76"/>
        <v>0.80220000000000002</v>
      </c>
    </row>
    <row r="2394" spans="1:31" x14ac:dyDescent="0.35">
      <c r="A2394" s="28" t="s">
        <v>6715</v>
      </c>
      <c r="B2394" s="48" t="s">
        <v>6716</v>
      </c>
      <c r="C2394" s="51">
        <v>99942</v>
      </c>
      <c r="D2394" s="30" t="s">
        <v>225</v>
      </c>
      <c r="E2394" s="38" t="s">
        <v>6717</v>
      </c>
      <c r="F2394" s="55" t="s">
        <v>6652</v>
      </c>
      <c r="G2394" s="33" t="s">
        <v>64</v>
      </c>
      <c r="H2394" s="34">
        <v>0.80220000000000002</v>
      </c>
      <c r="I2394" s="35">
        <f>ROUND((Reference!B$16*List!$H2394)+Reference!B$17,0)</f>
        <v>957</v>
      </c>
      <c r="J2394" s="35">
        <f>ROUND((Reference!C$16*List!$H2394)+Reference!C$17,0)</f>
        <v>1427</v>
      </c>
      <c r="K2394" s="35">
        <f>ROUND((Reference!D$16*List!$H2394)+Reference!D$17,0)</f>
        <v>1710</v>
      </c>
      <c r="L2394" s="35">
        <f>ROUND((Reference!E$16*List!$H2394)+Reference!E$17,0)</f>
        <v>2114</v>
      </c>
      <c r="M2394" s="35">
        <f>ROUND((Reference!F$16*List!$H2394)+Reference!F$17,0)</f>
        <v>2202</v>
      </c>
      <c r="N2394" s="35">
        <f>ROUND((Reference!G$16*List!$H2394)+Reference!G$17,0)</f>
        <v>2493</v>
      </c>
      <c r="O2394" s="35">
        <f>ROUND((Reference!H$16*List!$H2394)+Reference!H$17,0)</f>
        <v>2588</v>
      </c>
      <c r="P2394" s="35">
        <f>ROUND((Reference!I$16*List!$H2394)+Reference!I$17,0)</f>
        <v>2690</v>
      </c>
      <c r="Q2394" s="35">
        <f>ROUND((Reference!J$16*List!$H2394)+Reference!J$17,0)</f>
        <v>3115</v>
      </c>
      <c r="R2394" s="35">
        <f>ROUND((Reference!K$16*List!$H2394)+Reference!K$17,0)</f>
        <v>3213</v>
      </c>
      <c r="S2394" s="35">
        <f>ROUND((Reference!L$16*List!$H2394)+Reference!L$17,0)</f>
        <v>3467</v>
      </c>
      <c r="T2394" s="35">
        <f>ROUND((Reference!M$16*List!$H2394)+Reference!M$17,0)</f>
        <v>4141</v>
      </c>
      <c r="U2394" s="35">
        <f>ROUND((Reference!N$16*List!$H2394)+Reference!N$17,0)</f>
        <v>16707</v>
      </c>
      <c r="V2394" s="36">
        <f>ROUND((Reference!O$16*List!$H2394)+Reference!O$17,0)</f>
        <v>621</v>
      </c>
      <c r="W2394" s="36">
        <f>ROUND((Reference!P$16*List!$H2394)+Reference!P$17,0)</f>
        <v>875</v>
      </c>
      <c r="X2394" s="36">
        <f>ROUND((Reference!Q$16*List!$H2394)+Reference!Q$17,0)</f>
        <v>438</v>
      </c>
      <c r="Y2394" s="37"/>
      <c r="Z2394" s="4" t="str">
        <f t="shared" si="75"/>
        <v>HAMPTON, South Carolina</v>
      </c>
      <c r="AA2394" s="38" t="s">
        <v>6717</v>
      </c>
      <c r="AB2394" s="38" t="s">
        <v>54</v>
      </c>
      <c r="AC2394" s="32" t="s">
        <v>6652</v>
      </c>
      <c r="AD2394" s="39"/>
      <c r="AE2394">
        <f t="shared" si="76"/>
        <v>0.80220000000000002</v>
      </c>
    </row>
    <row r="2395" spans="1:31" x14ac:dyDescent="0.35">
      <c r="A2395" s="28" t="s">
        <v>6718</v>
      </c>
      <c r="B2395" s="48" t="s">
        <v>6719</v>
      </c>
      <c r="C2395" s="51">
        <v>34820</v>
      </c>
      <c r="D2395" s="30" t="s">
        <v>5580</v>
      </c>
      <c r="E2395" s="38" t="s">
        <v>6720</v>
      </c>
      <c r="F2395" s="54" t="s">
        <v>6652</v>
      </c>
      <c r="G2395" s="33" t="s">
        <v>53</v>
      </c>
      <c r="H2395" s="52">
        <v>0.85620000000000007</v>
      </c>
      <c r="I2395" s="35">
        <f>ROUND((Reference!B$16*List!$H2395)+Reference!B$17,0)</f>
        <v>1003</v>
      </c>
      <c r="J2395" s="35">
        <f>ROUND((Reference!C$16*List!$H2395)+Reference!C$17,0)</f>
        <v>1496</v>
      </c>
      <c r="K2395" s="35">
        <f>ROUND((Reference!D$16*List!$H2395)+Reference!D$17,0)</f>
        <v>1792</v>
      </c>
      <c r="L2395" s="35">
        <f>ROUND((Reference!E$16*List!$H2395)+Reference!E$17,0)</f>
        <v>2216</v>
      </c>
      <c r="M2395" s="35">
        <f>ROUND((Reference!F$16*List!$H2395)+Reference!F$17,0)</f>
        <v>2308</v>
      </c>
      <c r="N2395" s="35">
        <f>ROUND((Reference!G$16*List!$H2395)+Reference!G$17,0)</f>
        <v>2613</v>
      </c>
      <c r="O2395" s="35">
        <f>ROUND((Reference!H$16*List!$H2395)+Reference!H$17,0)</f>
        <v>2713</v>
      </c>
      <c r="P2395" s="35">
        <f>ROUND((Reference!I$16*List!$H2395)+Reference!I$17,0)</f>
        <v>2820</v>
      </c>
      <c r="Q2395" s="35">
        <f>ROUND((Reference!J$16*List!$H2395)+Reference!J$17,0)</f>
        <v>3265</v>
      </c>
      <c r="R2395" s="35">
        <f>ROUND((Reference!K$16*List!$H2395)+Reference!K$17,0)</f>
        <v>3369</v>
      </c>
      <c r="S2395" s="35">
        <f>ROUND((Reference!L$16*List!$H2395)+Reference!L$17,0)</f>
        <v>3635</v>
      </c>
      <c r="T2395" s="35">
        <f>ROUND((Reference!M$16*List!$H2395)+Reference!M$17,0)</f>
        <v>4341</v>
      </c>
      <c r="U2395" s="35">
        <f>ROUND((Reference!N$16*List!$H2395)+Reference!N$17,0)</f>
        <v>17515</v>
      </c>
      <c r="V2395" s="36">
        <f>ROUND((Reference!O$16*List!$H2395)+Reference!O$17,0)</f>
        <v>651</v>
      </c>
      <c r="W2395" s="36">
        <f>ROUND((Reference!P$16*List!$H2395)+Reference!P$17,0)</f>
        <v>917</v>
      </c>
      <c r="X2395" s="36">
        <f>ROUND((Reference!Q$16*List!$H2395)+Reference!Q$17,0)</f>
        <v>459</v>
      </c>
      <c r="Y2395" s="37"/>
      <c r="Z2395" s="4" t="str">
        <f t="shared" si="75"/>
        <v>HORRY, South Carolina</v>
      </c>
      <c r="AA2395" s="50" t="s">
        <v>6720</v>
      </c>
      <c r="AB2395" s="38" t="s">
        <v>54</v>
      </c>
      <c r="AC2395" s="43" t="s">
        <v>6652</v>
      </c>
      <c r="AD2395" s="45"/>
      <c r="AE2395">
        <f t="shared" si="76"/>
        <v>0.85620000000000007</v>
      </c>
    </row>
    <row r="2396" spans="1:31" x14ac:dyDescent="0.35">
      <c r="A2396" s="28" t="s">
        <v>6721</v>
      </c>
      <c r="B2396" s="48" t="s">
        <v>6722</v>
      </c>
      <c r="C2396" s="51">
        <v>25940</v>
      </c>
      <c r="D2396" s="30" t="s">
        <v>6669</v>
      </c>
      <c r="E2396" s="38" t="s">
        <v>1854</v>
      </c>
      <c r="F2396" s="54" t="s">
        <v>6652</v>
      </c>
      <c r="G2396" s="33" t="s">
        <v>53</v>
      </c>
      <c r="H2396" s="34">
        <v>0.8095</v>
      </c>
      <c r="I2396" s="35">
        <f>ROUND((Reference!B$16*List!$H2396)+Reference!B$17,0)</f>
        <v>963</v>
      </c>
      <c r="J2396" s="35">
        <f>ROUND((Reference!C$16*List!$H2396)+Reference!C$17,0)</f>
        <v>1436</v>
      </c>
      <c r="K2396" s="35">
        <f>ROUND((Reference!D$16*List!$H2396)+Reference!D$17,0)</f>
        <v>1721</v>
      </c>
      <c r="L2396" s="35">
        <f>ROUND((Reference!E$16*List!$H2396)+Reference!E$17,0)</f>
        <v>2127</v>
      </c>
      <c r="M2396" s="35">
        <f>ROUND((Reference!F$16*List!$H2396)+Reference!F$17,0)</f>
        <v>2216</v>
      </c>
      <c r="N2396" s="35">
        <f>ROUND((Reference!G$16*List!$H2396)+Reference!G$17,0)</f>
        <v>2509</v>
      </c>
      <c r="O2396" s="35">
        <f>ROUND((Reference!H$16*List!$H2396)+Reference!H$17,0)</f>
        <v>2605</v>
      </c>
      <c r="P2396" s="35">
        <f>ROUND((Reference!I$16*List!$H2396)+Reference!I$17,0)</f>
        <v>2707</v>
      </c>
      <c r="Q2396" s="35">
        <f>ROUND((Reference!J$16*List!$H2396)+Reference!J$17,0)</f>
        <v>3135</v>
      </c>
      <c r="R2396" s="35">
        <f>ROUND((Reference!K$16*List!$H2396)+Reference!K$17,0)</f>
        <v>3234</v>
      </c>
      <c r="S2396" s="35">
        <f>ROUND((Reference!L$16*List!$H2396)+Reference!L$17,0)</f>
        <v>3490</v>
      </c>
      <c r="T2396" s="35">
        <f>ROUND((Reference!M$16*List!$H2396)+Reference!M$17,0)</f>
        <v>4168</v>
      </c>
      <c r="U2396" s="35">
        <f>ROUND((Reference!N$16*List!$H2396)+Reference!N$17,0)</f>
        <v>16816</v>
      </c>
      <c r="V2396" s="36">
        <f>ROUND((Reference!O$16*List!$H2396)+Reference!O$17,0)</f>
        <v>625</v>
      </c>
      <c r="W2396" s="36">
        <f>ROUND((Reference!P$16*List!$H2396)+Reference!P$17,0)</f>
        <v>881</v>
      </c>
      <c r="X2396" s="36">
        <f>ROUND((Reference!Q$16*List!$H2396)+Reference!Q$17,0)</f>
        <v>440</v>
      </c>
      <c r="Y2396" s="37"/>
      <c r="Z2396" s="4" t="str">
        <f t="shared" si="75"/>
        <v>JASPER, South Carolina</v>
      </c>
      <c r="AA2396" s="38" t="s">
        <v>1854</v>
      </c>
      <c r="AB2396" s="38" t="s">
        <v>54</v>
      </c>
      <c r="AC2396" s="32" t="s">
        <v>6652</v>
      </c>
      <c r="AD2396" s="39"/>
      <c r="AE2396">
        <f t="shared" si="76"/>
        <v>0.8095</v>
      </c>
    </row>
    <row r="2397" spans="1:31" x14ac:dyDescent="0.35">
      <c r="A2397" s="28" t="s">
        <v>6723</v>
      </c>
      <c r="B2397" s="48" t="s">
        <v>6724</v>
      </c>
      <c r="C2397" s="51">
        <v>17900</v>
      </c>
      <c r="D2397" s="30" t="s">
        <v>590</v>
      </c>
      <c r="E2397" s="38" t="s">
        <v>6725</v>
      </c>
      <c r="F2397" s="54" t="s">
        <v>6652</v>
      </c>
      <c r="G2397" s="33" t="s">
        <v>53</v>
      </c>
      <c r="H2397" s="34">
        <v>0.88840000000000008</v>
      </c>
      <c r="I2397" s="35">
        <f>ROUND((Reference!B$16*List!$H2397)+Reference!B$17,0)</f>
        <v>1031</v>
      </c>
      <c r="J2397" s="35">
        <f>ROUND((Reference!C$16*List!$H2397)+Reference!C$17,0)</f>
        <v>1537</v>
      </c>
      <c r="K2397" s="35">
        <f>ROUND((Reference!D$16*List!$H2397)+Reference!D$17,0)</f>
        <v>1842</v>
      </c>
      <c r="L2397" s="35">
        <f>ROUND((Reference!E$16*List!$H2397)+Reference!E$17,0)</f>
        <v>2277</v>
      </c>
      <c r="M2397" s="35">
        <f>ROUND((Reference!F$16*List!$H2397)+Reference!F$17,0)</f>
        <v>2372</v>
      </c>
      <c r="N2397" s="35">
        <f>ROUND((Reference!G$16*List!$H2397)+Reference!G$17,0)</f>
        <v>2685</v>
      </c>
      <c r="O2397" s="35">
        <f>ROUND((Reference!H$16*List!$H2397)+Reference!H$17,0)</f>
        <v>2788</v>
      </c>
      <c r="P2397" s="35">
        <f>ROUND((Reference!I$16*List!$H2397)+Reference!I$17,0)</f>
        <v>2898</v>
      </c>
      <c r="Q2397" s="35">
        <f>ROUND((Reference!J$16*List!$H2397)+Reference!J$17,0)</f>
        <v>3355</v>
      </c>
      <c r="R2397" s="35">
        <f>ROUND((Reference!K$16*List!$H2397)+Reference!K$17,0)</f>
        <v>3461</v>
      </c>
      <c r="S2397" s="35">
        <f>ROUND((Reference!L$16*List!$H2397)+Reference!L$17,0)</f>
        <v>3735</v>
      </c>
      <c r="T2397" s="35">
        <f>ROUND((Reference!M$16*List!$H2397)+Reference!M$17,0)</f>
        <v>4460</v>
      </c>
      <c r="U2397" s="35">
        <f>ROUND((Reference!N$16*List!$H2397)+Reference!N$17,0)</f>
        <v>17997</v>
      </c>
      <c r="V2397" s="36">
        <f>ROUND((Reference!O$16*List!$H2397)+Reference!O$17,0)</f>
        <v>669</v>
      </c>
      <c r="W2397" s="36">
        <f>ROUND((Reference!P$16*List!$H2397)+Reference!P$17,0)</f>
        <v>943</v>
      </c>
      <c r="X2397" s="36">
        <f>ROUND((Reference!Q$16*List!$H2397)+Reference!Q$17,0)</f>
        <v>471</v>
      </c>
      <c r="Y2397" s="37"/>
      <c r="Z2397" s="4" t="str">
        <f t="shared" si="75"/>
        <v>KERSHAW, South Carolina</v>
      </c>
      <c r="AA2397" s="38" t="s">
        <v>6725</v>
      </c>
      <c r="AB2397" s="38" t="s">
        <v>54</v>
      </c>
      <c r="AC2397" s="32" t="s">
        <v>6652</v>
      </c>
      <c r="AD2397" s="39"/>
      <c r="AE2397">
        <f t="shared" si="76"/>
        <v>0.88840000000000008</v>
      </c>
    </row>
    <row r="2398" spans="1:31" x14ac:dyDescent="0.35">
      <c r="A2398" s="28" t="s">
        <v>6726</v>
      </c>
      <c r="B2398" s="48" t="s">
        <v>6727</v>
      </c>
      <c r="C2398" s="51">
        <v>16740</v>
      </c>
      <c r="D2398" s="30" t="s">
        <v>532</v>
      </c>
      <c r="E2398" s="38" t="s">
        <v>5074</v>
      </c>
      <c r="F2398" s="54" t="s">
        <v>6652</v>
      </c>
      <c r="G2398" s="33" t="s">
        <v>53</v>
      </c>
      <c r="H2398" s="34">
        <v>0.94980000000000009</v>
      </c>
      <c r="I2398" s="35">
        <f>ROUND((Reference!B$16*List!$H2398)+Reference!B$17,0)</f>
        <v>1083</v>
      </c>
      <c r="J2398" s="35">
        <f>ROUND((Reference!C$16*List!$H2398)+Reference!C$17,0)</f>
        <v>1616</v>
      </c>
      <c r="K2398" s="35">
        <f>ROUND((Reference!D$16*List!$H2398)+Reference!D$17,0)</f>
        <v>1936</v>
      </c>
      <c r="L2398" s="35">
        <f>ROUND((Reference!E$16*List!$H2398)+Reference!E$17,0)</f>
        <v>2393</v>
      </c>
      <c r="M2398" s="35">
        <f>ROUND((Reference!F$16*List!$H2398)+Reference!F$17,0)</f>
        <v>2493</v>
      </c>
      <c r="N2398" s="35">
        <f>ROUND((Reference!G$16*List!$H2398)+Reference!G$17,0)</f>
        <v>2822</v>
      </c>
      <c r="O2398" s="35">
        <f>ROUND((Reference!H$16*List!$H2398)+Reference!H$17,0)</f>
        <v>2930</v>
      </c>
      <c r="P2398" s="35">
        <f>ROUND((Reference!I$16*List!$H2398)+Reference!I$17,0)</f>
        <v>3046</v>
      </c>
      <c r="Q2398" s="35">
        <f>ROUND((Reference!J$16*List!$H2398)+Reference!J$17,0)</f>
        <v>3526</v>
      </c>
      <c r="R2398" s="35">
        <f>ROUND((Reference!K$16*List!$H2398)+Reference!K$17,0)</f>
        <v>3638</v>
      </c>
      <c r="S2398" s="35">
        <f>ROUND((Reference!L$16*List!$H2398)+Reference!L$17,0)</f>
        <v>3925</v>
      </c>
      <c r="T2398" s="35">
        <f>ROUND((Reference!M$16*List!$H2398)+Reference!M$17,0)</f>
        <v>4688</v>
      </c>
      <c r="U2398" s="35">
        <f>ROUND((Reference!N$16*List!$H2398)+Reference!N$17,0)</f>
        <v>18916</v>
      </c>
      <c r="V2398" s="36">
        <f>ROUND((Reference!O$16*List!$H2398)+Reference!O$17,0)</f>
        <v>703</v>
      </c>
      <c r="W2398" s="36">
        <f>ROUND((Reference!P$16*List!$H2398)+Reference!P$17,0)</f>
        <v>991</v>
      </c>
      <c r="X2398" s="36">
        <f>ROUND((Reference!Q$16*List!$H2398)+Reference!Q$17,0)</f>
        <v>495</v>
      </c>
      <c r="Y2398" s="37"/>
      <c r="Z2398" s="4" t="str">
        <f t="shared" si="75"/>
        <v>LANCASTER, South Carolina</v>
      </c>
      <c r="AA2398" s="38" t="s">
        <v>5074</v>
      </c>
      <c r="AB2398" s="38" t="s">
        <v>54</v>
      </c>
      <c r="AC2398" s="32" t="s">
        <v>6652</v>
      </c>
      <c r="AD2398" s="39"/>
      <c r="AE2398">
        <f t="shared" si="76"/>
        <v>0.94980000000000009</v>
      </c>
    </row>
    <row r="2399" spans="1:31" x14ac:dyDescent="0.35">
      <c r="A2399" s="28" t="s">
        <v>6728</v>
      </c>
      <c r="B2399" s="48" t="s">
        <v>6729</v>
      </c>
      <c r="C2399" s="51">
        <v>24860</v>
      </c>
      <c r="D2399" s="30" t="s">
        <v>854</v>
      </c>
      <c r="E2399" s="38" t="s">
        <v>1875</v>
      </c>
      <c r="F2399" s="54" t="s">
        <v>6652</v>
      </c>
      <c r="G2399" s="33" t="s">
        <v>53</v>
      </c>
      <c r="H2399" s="34">
        <v>0.86370000000000002</v>
      </c>
      <c r="I2399" s="35">
        <f>ROUND((Reference!B$16*List!$H2399)+Reference!B$17,0)</f>
        <v>1009</v>
      </c>
      <c r="J2399" s="35">
        <f>ROUND((Reference!C$16*List!$H2399)+Reference!C$17,0)</f>
        <v>1506</v>
      </c>
      <c r="K2399" s="35">
        <f>ROUND((Reference!D$16*List!$H2399)+Reference!D$17,0)</f>
        <v>1804</v>
      </c>
      <c r="L2399" s="35">
        <f>ROUND((Reference!E$16*List!$H2399)+Reference!E$17,0)</f>
        <v>2230</v>
      </c>
      <c r="M2399" s="35">
        <f>ROUND((Reference!F$16*List!$H2399)+Reference!F$17,0)</f>
        <v>2323</v>
      </c>
      <c r="N2399" s="35">
        <f>ROUND((Reference!G$16*List!$H2399)+Reference!G$17,0)</f>
        <v>2630</v>
      </c>
      <c r="O2399" s="35">
        <f>ROUND((Reference!H$16*List!$H2399)+Reference!H$17,0)</f>
        <v>2731</v>
      </c>
      <c r="P2399" s="35">
        <f>ROUND((Reference!I$16*List!$H2399)+Reference!I$17,0)</f>
        <v>2838</v>
      </c>
      <c r="Q2399" s="35">
        <f>ROUND((Reference!J$16*List!$H2399)+Reference!J$17,0)</f>
        <v>3286</v>
      </c>
      <c r="R2399" s="35">
        <f>ROUND((Reference!K$16*List!$H2399)+Reference!K$17,0)</f>
        <v>3390</v>
      </c>
      <c r="S2399" s="35">
        <f>ROUND((Reference!L$16*List!$H2399)+Reference!L$17,0)</f>
        <v>3658</v>
      </c>
      <c r="T2399" s="35">
        <f>ROUND((Reference!M$16*List!$H2399)+Reference!M$17,0)</f>
        <v>4369</v>
      </c>
      <c r="U2399" s="35">
        <f>ROUND((Reference!N$16*List!$H2399)+Reference!N$17,0)</f>
        <v>17627</v>
      </c>
      <c r="V2399" s="36">
        <f>ROUND((Reference!O$16*List!$H2399)+Reference!O$17,0)</f>
        <v>655</v>
      </c>
      <c r="W2399" s="36">
        <f>ROUND((Reference!P$16*List!$H2399)+Reference!P$17,0)</f>
        <v>923</v>
      </c>
      <c r="X2399" s="36">
        <f>ROUND((Reference!Q$16*List!$H2399)+Reference!Q$17,0)</f>
        <v>462</v>
      </c>
      <c r="Y2399" s="37"/>
      <c r="Z2399" s="4" t="str">
        <f t="shared" si="75"/>
        <v>LAURENS, South Carolina</v>
      </c>
      <c r="AA2399" s="38" t="s">
        <v>1875</v>
      </c>
      <c r="AB2399" s="38" t="s">
        <v>54</v>
      </c>
      <c r="AC2399" s="32" t="s">
        <v>6652</v>
      </c>
      <c r="AD2399" s="39"/>
      <c r="AE2399">
        <f t="shared" si="76"/>
        <v>0.86370000000000002</v>
      </c>
    </row>
    <row r="2400" spans="1:31" x14ac:dyDescent="0.35">
      <c r="A2400" s="28" t="s">
        <v>6730</v>
      </c>
      <c r="B2400" s="48" t="s">
        <v>6731</v>
      </c>
      <c r="C2400" s="49">
        <v>99942</v>
      </c>
      <c r="D2400" s="30" t="s">
        <v>225</v>
      </c>
      <c r="E2400" s="50" t="s">
        <v>224</v>
      </c>
      <c r="F2400" s="55" t="s">
        <v>6652</v>
      </c>
      <c r="G2400" s="33" t="s">
        <v>64</v>
      </c>
      <c r="H2400" s="34">
        <v>0.80220000000000002</v>
      </c>
      <c r="I2400" s="35">
        <f>ROUND((Reference!B$16*List!$H2400)+Reference!B$17,0)</f>
        <v>957</v>
      </c>
      <c r="J2400" s="35">
        <f>ROUND((Reference!C$16*List!$H2400)+Reference!C$17,0)</f>
        <v>1427</v>
      </c>
      <c r="K2400" s="35">
        <f>ROUND((Reference!D$16*List!$H2400)+Reference!D$17,0)</f>
        <v>1710</v>
      </c>
      <c r="L2400" s="35">
        <f>ROUND((Reference!E$16*List!$H2400)+Reference!E$17,0)</f>
        <v>2114</v>
      </c>
      <c r="M2400" s="35">
        <f>ROUND((Reference!F$16*List!$H2400)+Reference!F$17,0)</f>
        <v>2202</v>
      </c>
      <c r="N2400" s="35">
        <f>ROUND((Reference!G$16*List!$H2400)+Reference!G$17,0)</f>
        <v>2493</v>
      </c>
      <c r="O2400" s="35">
        <f>ROUND((Reference!H$16*List!$H2400)+Reference!H$17,0)</f>
        <v>2588</v>
      </c>
      <c r="P2400" s="35">
        <f>ROUND((Reference!I$16*List!$H2400)+Reference!I$17,0)</f>
        <v>2690</v>
      </c>
      <c r="Q2400" s="35">
        <f>ROUND((Reference!J$16*List!$H2400)+Reference!J$17,0)</f>
        <v>3115</v>
      </c>
      <c r="R2400" s="35">
        <f>ROUND((Reference!K$16*List!$H2400)+Reference!K$17,0)</f>
        <v>3213</v>
      </c>
      <c r="S2400" s="35">
        <f>ROUND((Reference!L$16*List!$H2400)+Reference!L$17,0)</f>
        <v>3467</v>
      </c>
      <c r="T2400" s="35">
        <f>ROUND((Reference!M$16*List!$H2400)+Reference!M$17,0)</f>
        <v>4141</v>
      </c>
      <c r="U2400" s="35">
        <f>ROUND((Reference!N$16*List!$H2400)+Reference!N$17,0)</f>
        <v>16707</v>
      </c>
      <c r="V2400" s="36">
        <f>ROUND((Reference!O$16*List!$H2400)+Reference!O$17,0)</f>
        <v>621</v>
      </c>
      <c r="W2400" s="36">
        <f>ROUND((Reference!P$16*List!$H2400)+Reference!P$17,0)</f>
        <v>875</v>
      </c>
      <c r="X2400" s="36">
        <f>ROUND((Reference!Q$16*List!$H2400)+Reference!Q$17,0)</f>
        <v>438</v>
      </c>
      <c r="Y2400" s="37"/>
      <c r="Z2400" s="4" t="str">
        <f t="shared" si="75"/>
        <v>LEE, South Carolina</v>
      </c>
      <c r="AA2400" s="38" t="s">
        <v>224</v>
      </c>
      <c r="AB2400" s="38" t="s">
        <v>54</v>
      </c>
      <c r="AC2400" s="32" t="s">
        <v>6652</v>
      </c>
      <c r="AD2400" s="39"/>
      <c r="AE2400">
        <f t="shared" si="76"/>
        <v>0.80220000000000002</v>
      </c>
    </row>
    <row r="2401" spans="1:31" x14ac:dyDescent="0.35">
      <c r="A2401" s="28" t="s">
        <v>6732</v>
      </c>
      <c r="B2401" s="48" t="s">
        <v>6733</v>
      </c>
      <c r="C2401" s="51">
        <v>17900</v>
      </c>
      <c r="D2401" s="30" t="s">
        <v>590</v>
      </c>
      <c r="E2401" s="38" t="s">
        <v>6734</v>
      </c>
      <c r="F2401" s="54" t="s">
        <v>6652</v>
      </c>
      <c r="G2401" s="33" t="s">
        <v>53</v>
      </c>
      <c r="H2401" s="34">
        <v>0.88840000000000008</v>
      </c>
      <c r="I2401" s="35">
        <f>ROUND((Reference!B$16*List!$H2401)+Reference!B$17,0)</f>
        <v>1031</v>
      </c>
      <c r="J2401" s="35">
        <f>ROUND((Reference!C$16*List!$H2401)+Reference!C$17,0)</f>
        <v>1537</v>
      </c>
      <c r="K2401" s="35">
        <f>ROUND((Reference!D$16*List!$H2401)+Reference!D$17,0)</f>
        <v>1842</v>
      </c>
      <c r="L2401" s="35">
        <f>ROUND((Reference!E$16*List!$H2401)+Reference!E$17,0)</f>
        <v>2277</v>
      </c>
      <c r="M2401" s="35">
        <f>ROUND((Reference!F$16*List!$H2401)+Reference!F$17,0)</f>
        <v>2372</v>
      </c>
      <c r="N2401" s="35">
        <f>ROUND((Reference!G$16*List!$H2401)+Reference!G$17,0)</f>
        <v>2685</v>
      </c>
      <c r="O2401" s="35">
        <f>ROUND((Reference!H$16*List!$H2401)+Reference!H$17,0)</f>
        <v>2788</v>
      </c>
      <c r="P2401" s="35">
        <f>ROUND((Reference!I$16*List!$H2401)+Reference!I$17,0)</f>
        <v>2898</v>
      </c>
      <c r="Q2401" s="35">
        <f>ROUND((Reference!J$16*List!$H2401)+Reference!J$17,0)</f>
        <v>3355</v>
      </c>
      <c r="R2401" s="35">
        <f>ROUND((Reference!K$16*List!$H2401)+Reference!K$17,0)</f>
        <v>3461</v>
      </c>
      <c r="S2401" s="35">
        <f>ROUND((Reference!L$16*List!$H2401)+Reference!L$17,0)</f>
        <v>3735</v>
      </c>
      <c r="T2401" s="35">
        <f>ROUND((Reference!M$16*List!$H2401)+Reference!M$17,0)</f>
        <v>4460</v>
      </c>
      <c r="U2401" s="35">
        <f>ROUND((Reference!N$16*List!$H2401)+Reference!N$17,0)</f>
        <v>17997</v>
      </c>
      <c r="V2401" s="36">
        <f>ROUND((Reference!O$16*List!$H2401)+Reference!O$17,0)</f>
        <v>669</v>
      </c>
      <c r="W2401" s="36">
        <f>ROUND((Reference!P$16*List!$H2401)+Reference!P$17,0)</f>
        <v>943</v>
      </c>
      <c r="X2401" s="36">
        <f>ROUND((Reference!Q$16*List!$H2401)+Reference!Q$17,0)</f>
        <v>471</v>
      </c>
      <c r="Y2401" s="37"/>
      <c r="Z2401" s="4" t="str">
        <f t="shared" si="75"/>
        <v>LEXINGTON, South Carolina</v>
      </c>
      <c r="AA2401" s="38" t="s">
        <v>6734</v>
      </c>
      <c r="AB2401" s="38" t="s">
        <v>54</v>
      </c>
      <c r="AC2401" s="32" t="s">
        <v>6652</v>
      </c>
      <c r="AD2401" s="39"/>
      <c r="AE2401">
        <f t="shared" si="76"/>
        <v>0.88840000000000008</v>
      </c>
    </row>
    <row r="2402" spans="1:31" x14ac:dyDescent="0.35">
      <c r="A2402" s="28" t="s">
        <v>6735</v>
      </c>
      <c r="B2402" s="48" t="s">
        <v>6736</v>
      </c>
      <c r="C2402" s="51">
        <v>99942</v>
      </c>
      <c r="D2402" s="30" t="s">
        <v>225</v>
      </c>
      <c r="E2402" s="38" t="s">
        <v>6737</v>
      </c>
      <c r="F2402" s="55" t="s">
        <v>6652</v>
      </c>
      <c r="G2402" s="33" t="s">
        <v>64</v>
      </c>
      <c r="H2402" s="34">
        <v>0.80220000000000002</v>
      </c>
      <c r="I2402" s="35">
        <f>ROUND((Reference!B$16*List!$H2402)+Reference!B$17,0)</f>
        <v>957</v>
      </c>
      <c r="J2402" s="35">
        <f>ROUND((Reference!C$16*List!$H2402)+Reference!C$17,0)</f>
        <v>1427</v>
      </c>
      <c r="K2402" s="35">
        <f>ROUND((Reference!D$16*List!$H2402)+Reference!D$17,0)</f>
        <v>1710</v>
      </c>
      <c r="L2402" s="35">
        <f>ROUND((Reference!E$16*List!$H2402)+Reference!E$17,0)</f>
        <v>2114</v>
      </c>
      <c r="M2402" s="35">
        <f>ROUND((Reference!F$16*List!$H2402)+Reference!F$17,0)</f>
        <v>2202</v>
      </c>
      <c r="N2402" s="35">
        <f>ROUND((Reference!G$16*List!$H2402)+Reference!G$17,0)</f>
        <v>2493</v>
      </c>
      <c r="O2402" s="35">
        <f>ROUND((Reference!H$16*List!$H2402)+Reference!H$17,0)</f>
        <v>2588</v>
      </c>
      <c r="P2402" s="35">
        <f>ROUND((Reference!I$16*List!$H2402)+Reference!I$17,0)</f>
        <v>2690</v>
      </c>
      <c r="Q2402" s="35">
        <f>ROUND((Reference!J$16*List!$H2402)+Reference!J$17,0)</f>
        <v>3115</v>
      </c>
      <c r="R2402" s="35">
        <f>ROUND((Reference!K$16*List!$H2402)+Reference!K$17,0)</f>
        <v>3213</v>
      </c>
      <c r="S2402" s="35">
        <f>ROUND((Reference!L$16*List!$H2402)+Reference!L$17,0)</f>
        <v>3467</v>
      </c>
      <c r="T2402" s="35">
        <f>ROUND((Reference!M$16*List!$H2402)+Reference!M$17,0)</f>
        <v>4141</v>
      </c>
      <c r="U2402" s="35">
        <f>ROUND((Reference!N$16*List!$H2402)+Reference!N$17,0)</f>
        <v>16707</v>
      </c>
      <c r="V2402" s="36">
        <f>ROUND((Reference!O$16*List!$H2402)+Reference!O$17,0)</f>
        <v>621</v>
      </c>
      <c r="W2402" s="36">
        <f>ROUND((Reference!P$16*List!$H2402)+Reference!P$17,0)</f>
        <v>875</v>
      </c>
      <c r="X2402" s="36">
        <f>ROUND((Reference!Q$16*List!$H2402)+Reference!Q$17,0)</f>
        <v>438</v>
      </c>
      <c r="Y2402" s="37"/>
      <c r="Z2402" s="4" t="str">
        <f t="shared" si="75"/>
        <v>MCCORMICK, South Carolina</v>
      </c>
      <c r="AA2402" s="38" t="s">
        <v>6737</v>
      </c>
      <c r="AB2402" s="38" t="s">
        <v>54</v>
      </c>
      <c r="AC2402" s="32" t="s">
        <v>6652</v>
      </c>
      <c r="AD2402" s="39"/>
      <c r="AE2402">
        <f t="shared" si="76"/>
        <v>0.80220000000000002</v>
      </c>
    </row>
    <row r="2403" spans="1:31" x14ac:dyDescent="0.35">
      <c r="A2403" s="28" t="s">
        <v>6738</v>
      </c>
      <c r="B2403" s="48" t="s">
        <v>6739</v>
      </c>
      <c r="C2403" s="51">
        <v>99942</v>
      </c>
      <c r="D2403" s="30" t="s">
        <v>225</v>
      </c>
      <c r="E2403" s="38" t="s">
        <v>249</v>
      </c>
      <c r="F2403" s="55" t="s">
        <v>6652</v>
      </c>
      <c r="G2403" s="33" t="s">
        <v>64</v>
      </c>
      <c r="H2403" s="34">
        <v>0.80220000000000002</v>
      </c>
      <c r="I2403" s="35">
        <f>ROUND((Reference!B$16*List!$H2403)+Reference!B$17,0)</f>
        <v>957</v>
      </c>
      <c r="J2403" s="35">
        <f>ROUND((Reference!C$16*List!$H2403)+Reference!C$17,0)</f>
        <v>1427</v>
      </c>
      <c r="K2403" s="35">
        <f>ROUND((Reference!D$16*List!$H2403)+Reference!D$17,0)</f>
        <v>1710</v>
      </c>
      <c r="L2403" s="35">
        <f>ROUND((Reference!E$16*List!$H2403)+Reference!E$17,0)</f>
        <v>2114</v>
      </c>
      <c r="M2403" s="35">
        <f>ROUND((Reference!F$16*List!$H2403)+Reference!F$17,0)</f>
        <v>2202</v>
      </c>
      <c r="N2403" s="35">
        <f>ROUND((Reference!G$16*List!$H2403)+Reference!G$17,0)</f>
        <v>2493</v>
      </c>
      <c r="O2403" s="35">
        <f>ROUND((Reference!H$16*List!$H2403)+Reference!H$17,0)</f>
        <v>2588</v>
      </c>
      <c r="P2403" s="35">
        <f>ROUND((Reference!I$16*List!$H2403)+Reference!I$17,0)</f>
        <v>2690</v>
      </c>
      <c r="Q2403" s="35">
        <f>ROUND((Reference!J$16*List!$H2403)+Reference!J$17,0)</f>
        <v>3115</v>
      </c>
      <c r="R2403" s="35">
        <f>ROUND((Reference!K$16*List!$H2403)+Reference!K$17,0)</f>
        <v>3213</v>
      </c>
      <c r="S2403" s="35">
        <f>ROUND((Reference!L$16*List!$H2403)+Reference!L$17,0)</f>
        <v>3467</v>
      </c>
      <c r="T2403" s="35">
        <f>ROUND((Reference!M$16*List!$H2403)+Reference!M$17,0)</f>
        <v>4141</v>
      </c>
      <c r="U2403" s="35">
        <f>ROUND((Reference!N$16*List!$H2403)+Reference!N$17,0)</f>
        <v>16707</v>
      </c>
      <c r="V2403" s="36">
        <f>ROUND((Reference!O$16*List!$H2403)+Reference!O$17,0)</f>
        <v>621</v>
      </c>
      <c r="W2403" s="36">
        <f>ROUND((Reference!P$16*List!$H2403)+Reference!P$17,0)</f>
        <v>875</v>
      </c>
      <c r="X2403" s="36">
        <f>ROUND((Reference!Q$16*List!$H2403)+Reference!Q$17,0)</f>
        <v>438</v>
      </c>
      <c r="Y2403" s="37"/>
      <c r="Z2403" s="4" t="str">
        <f t="shared" si="75"/>
        <v>MARION, South Carolina</v>
      </c>
      <c r="AA2403" s="38" t="s">
        <v>249</v>
      </c>
      <c r="AB2403" s="38" t="s">
        <v>54</v>
      </c>
      <c r="AC2403" s="32" t="s">
        <v>6652</v>
      </c>
      <c r="AD2403" s="39"/>
      <c r="AE2403">
        <f t="shared" si="76"/>
        <v>0.80220000000000002</v>
      </c>
    </row>
    <row r="2404" spans="1:31" x14ac:dyDescent="0.35">
      <c r="A2404" s="28" t="s">
        <v>6740</v>
      </c>
      <c r="B2404" s="48" t="s">
        <v>6741</v>
      </c>
      <c r="C2404" s="51">
        <v>99942</v>
      </c>
      <c r="D2404" s="30" t="s">
        <v>225</v>
      </c>
      <c r="E2404" s="38" t="s">
        <v>6742</v>
      </c>
      <c r="F2404" s="55" t="s">
        <v>6652</v>
      </c>
      <c r="G2404" s="33" t="s">
        <v>64</v>
      </c>
      <c r="H2404" s="34">
        <v>0.80220000000000002</v>
      </c>
      <c r="I2404" s="35">
        <f>ROUND((Reference!B$16*List!$H2404)+Reference!B$17,0)</f>
        <v>957</v>
      </c>
      <c r="J2404" s="35">
        <f>ROUND((Reference!C$16*List!$H2404)+Reference!C$17,0)</f>
        <v>1427</v>
      </c>
      <c r="K2404" s="35">
        <f>ROUND((Reference!D$16*List!$H2404)+Reference!D$17,0)</f>
        <v>1710</v>
      </c>
      <c r="L2404" s="35">
        <f>ROUND((Reference!E$16*List!$H2404)+Reference!E$17,0)</f>
        <v>2114</v>
      </c>
      <c r="M2404" s="35">
        <f>ROUND((Reference!F$16*List!$H2404)+Reference!F$17,0)</f>
        <v>2202</v>
      </c>
      <c r="N2404" s="35">
        <f>ROUND((Reference!G$16*List!$H2404)+Reference!G$17,0)</f>
        <v>2493</v>
      </c>
      <c r="O2404" s="35">
        <f>ROUND((Reference!H$16*List!$H2404)+Reference!H$17,0)</f>
        <v>2588</v>
      </c>
      <c r="P2404" s="35">
        <f>ROUND((Reference!I$16*List!$H2404)+Reference!I$17,0)</f>
        <v>2690</v>
      </c>
      <c r="Q2404" s="35">
        <f>ROUND((Reference!J$16*List!$H2404)+Reference!J$17,0)</f>
        <v>3115</v>
      </c>
      <c r="R2404" s="35">
        <f>ROUND((Reference!K$16*List!$H2404)+Reference!K$17,0)</f>
        <v>3213</v>
      </c>
      <c r="S2404" s="35">
        <f>ROUND((Reference!L$16*List!$H2404)+Reference!L$17,0)</f>
        <v>3467</v>
      </c>
      <c r="T2404" s="35">
        <f>ROUND((Reference!M$16*List!$H2404)+Reference!M$17,0)</f>
        <v>4141</v>
      </c>
      <c r="U2404" s="35">
        <f>ROUND((Reference!N$16*List!$H2404)+Reference!N$17,0)</f>
        <v>16707</v>
      </c>
      <c r="V2404" s="36">
        <f>ROUND((Reference!O$16*List!$H2404)+Reference!O$17,0)</f>
        <v>621</v>
      </c>
      <c r="W2404" s="36">
        <f>ROUND((Reference!P$16*List!$H2404)+Reference!P$17,0)</f>
        <v>875</v>
      </c>
      <c r="X2404" s="36">
        <f>ROUND((Reference!Q$16*List!$H2404)+Reference!Q$17,0)</f>
        <v>438</v>
      </c>
      <c r="Y2404" s="37"/>
      <c r="Z2404" s="4" t="str">
        <f t="shared" si="75"/>
        <v>MARLBORO, South Carolina</v>
      </c>
      <c r="AA2404" s="38" t="s">
        <v>6742</v>
      </c>
      <c r="AB2404" s="38" t="s">
        <v>54</v>
      </c>
      <c r="AC2404" s="32" t="s">
        <v>6652</v>
      </c>
      <c r="AD2404" s="39"/>
      <c r="AE2404">
        <f t="shared" si="76"/>
        <v>0.80220000000000002</v>
      </c>
    </row>
    <row r="2405" spans="1:31" x14ac:dyDescent="0.35">
      <c r="A2405" s="28" t="s">
        <v>6743</v>
      </c>
      <c r="B2405" s="48" t="s">
        <v>6744</v>
      </c>
      <c r="C2405" s="51">
        <v>99942</v>
      </c>
      <c r="D2405" s="30" t="s">
        <v>225</v>
      </c>
      <c r="E2405" s="38" t="s">
        <v>6745</v>
      </c>
      <c r="F2405" s="55" t="s">
        <v>6652</v>
      </c>
      <c r="G2405" s="33" t="s">
        <v>64</v>
      </c>
      <c r="H2405" s="34">
        <v>0.80220000000000002</v>
      </c>
      <c r="I2405" s="35">
        <f>ROUND((Reference!B$16*List!$H2405)+Reference!B$17,0)</f>
        <v>957</v>
      </c>
      <c r="J2405" s="35">
        <f>ROUND((Reference!C$16*List!$H2405)+Reference!C$17,0)</f>
        <v>1427</v>
      </c>
      <c r="K2405" s="35">
        <f>ROUND((Reference!D$16*List!$H2405)+Reference!D$17,0)</f>
        <v>1710</v>
      </c>
      <c r="L2405" s="35">
        <f>ROUND((Reference!E$16*List!$H2405)+Reference!E$17,0)</f>
        <v>2114</v>
      </c>
      <c r="M2405" s="35">
        <f>ROUND((Reference!F$16*List!$H2405)+Reference!F$17,0)</f>
        <v>2202</v>
      </c>
      <c r="N2405" s="35">
        <f>ROUND((Reference!G$16*List!$H2405)+Reference!G$17,0)</f>
        <v>2493</v>
      </c>
      <c r="O2405" s="35">
        <f>ROUND((Reference!H$16*List!$H2405)+Reference!H$17,0)</f>
        <v>2588</v>
      </c>
      <c r="P2405" s="35">
        <f>ROUND((Reference!I$16*List!$H2405)+Reference!I$17,0)</f>
        <v>2690</v>
      </c>
      <c r="Q2405" s="35">
        <f>ROUND((Reference!J$16*List!$H2405)+Reference!J$17,0)</f>
        <v>3115</v>
      </c>
      <c r="R2405" s="35">
        <f>ROUND((Reference!K$16*List!$H2405)+Reference!K$17,0)</f>
        <v>3213</v>
      </c>
      <c r="S2405" s="35">
        <f>ROUND((Reference!L$16*List!$H2405)+Reference!L$17,0)</f>
        <v>3467</v>
      </c>
      <c r="T2405" s="35">
        <f>ROUND((Reference!M$16*List!$H2405)+Reference!M$17,0)</f>
        <v>4141</v>
      </c>
      <c r="U2405" s="35">
        <f>ROUND((Reference!N$16*List!$H2405)+Reference!N$17,0)</f>
        <v>16707</v>
      </c>
      <c r="V2405" s="36">
        <f>ROUND((Reference!O$16*List!$H2405)+Reference!O$17,0)</f>
        <v>621</v>
      </c>
      <c r="W2405" s="36">
        <f>ROUND((Reference!P$16*List!$H2405)+Reference!P$17,0)</f>
        <v>875</v>
      </c>
      <c r="X2405" s="36">
        <f>ROUND((Reference!Q$16*List!$H2405)+Reference!Q$17,0)</f>
        <v>438</v>
      </c>
      <c r="Y2405" s="37"/>
      <c r="Z2405" s="4" t="str">
        <f t="shared" si="75"/>
        <v>NEWBERRY, South Carolina</v>
      </c>
      <c r="AA2405" s="38" t="s">
        <v>6745</v>
      </c>
      <c r="AB2405" s="38" t="s">
        <v>54</v>
      </c>
      <c r="AC2405" s="32" t="s">
        <v>6652</v>
      </c>
      <c r="AD2405" s="39"/>
      <c r="AE2405">
        <f t="shared" si="76"/>
        <v>0.80220000000000002</v>
      </c>
    </row>
    <row r="2406" spans="1:31" x14ac:dyDescent="0.35">
      <c r="A2406" s="28" t="s">
        <v>6746</v>
      </c>
      <c r="B2406" s="48" t="s">
        <v>6747</v>
      </c>
      <c r="C2406" s="51">
        <v>99942</v>
      </c>
      <c r="D2406" s="30" t="s">
        <v>225</v>
      </c>
      <c r="E2406" s="38" t="s">
        <v>1927</v>
      </c>
      <c r="F2406" s="55" t="s">
        <v>6652</v>
      </c>
      <c r="G2406" s="33" t="s">
        <v>64</v>
      </c>
      <c r="H2406" s="34">
        <v>0.80220000000000002</v>
      </c>
      <c r="I2406" s="35">
        <f>ROUND((Reference!B$16*List!$H2406)+Reference!B$17,0)</f>
        <v>957</v>
      </c>
      <c r="J2406" s="35">
        <f>ROUND((Reference!C$16*List!$H2406)+Reference!C$17,0)</f>
        <v>1427</v>
      </c>
      <c r="K2406" s="35">
        <f>ROUND((Reference!D$16*List!$H2406)+Reference!D$17,0)</f>
        <v>1710</v>
      </c>
      <c r="L2406" s="35">
        <f>ROUND((Reference!E$16*List!$H2406)+Reference!E$17,0)</f>
        <v>2114</v>
      </c>
      <c r="M2406" s="35">
        <f>ROUND((Reference!F$16*List!$H2406)+Reference!F$17,0)</f>
        <v>2202</v>
      </c>
      <c r="N2406" s="35">
        <f>ROUND((Reference!G$16*List!$H2406)+Reference!G$17,0)</f>
        <v>2493</v>
      </c>
      <c r="O2406" s="35">
        <f>ROUND((Reference!H$16*List!$H2406)+Reference!H$17,0)</f>
        <v>2588</v>
      </c>
      <c r="P2406" s="35">
        <f>ROUND((Reference!I$16*List!$H2406)+Reference!I$17,0)</f>
        <v>2690</v>
      </c>
      <c r="Q2406" s="35">
        <f>ROUND((Reference!J$16*List!$H2406)+Reference!J$17,0)</f>
        <v>3115</v>
      </c>
      <c r="R2406" s="35">
        <f>ROUND((Reference!K$16*List!$H2406)+Reference!K$17,0)</f>
        <v>3213</v>
      </c>
      <c r="S2406" s="35">
        <f>ROUND((Reference!L$16*List!$H2406)+Reference!L$17,0)</f>
        <v>3467</v>
      </c>
      <c r="T2406" s="35">
        <f>ROUND((Reference!M$16*List!$H2406)+Reference!M$17,0)</f>
        <v>4141</v>
      </c>
      <c r="U2406" s="35">
        <f>ROUND((Reference!N$16*List!$H2406)+Reference!N$17,0)</f>
        <v>16707</v>
      </c>
      <c r="V2406" s="36">
        <f>ROUND((Reference!O$16*List!$H2406)+Reference!O$17,0)</f>
        <v>621</v>
      </c>
      <c r="W2406" s="36">
        <f>ROUND((Reference!P$16*List!$H2406)+Reference!P$17,0)</f>
        <v>875</v>
      </c>
      <c r="X2406" s="36">
        <f>ROUND((Reference!Q$16*List!$H2406)+Reference!Q$17,0)</f>
        <v>438</v>
      </c>
      <c r="Y2406" s="37"/>
      <c r="Z2406" s="4" t="str">
        <f t="shared" si="75"/>
        <v>OCONEE, South Carolina</v>
      </c>
      <c r="AA2406" s="38" t="s">
        <v>1927</v>
      </c>
      <c r="AB2406" s="38" t="s">
        <v>54</v>
      </c>
      <c r="AC2406" s="32" t="s">
        <v>6652</v>
      </c>
      <c r="AD2406" s="39"/>
      <c r="AE2406">
        <f t="shared" si="76"/>
        <v>0.80220000000000002</v>
      </c>
    </row>
    <row r="2407" spans="1:31" x14ac:dyDescent="0.35">
      <c r="A2407" s="28" t="s">
        <v>6748</v>
      </c>
      <c r="B2407" s="48" t="s">
        <v>6749</v>
      </c>
      <c r="C2407" s="51">
        <v>99942</v>
      </c>
      <c r="D2407" s="30" t="s">
        <v>225</v>
      </c>
      <c r="E2407" s="38" t="s">
        <v>6750</v>
      </c>
      <c r="F2407" s="55" t="s">
        <v>6652</v>
      </c>
      <c r="G2407" s="33" t="s">
        <v>64</v>
      </c>
      <c r="H2407" s="34">
        <v>0.80220000000000002</v>
      </c>
      <c r="I2407" s="35">
        <f>ROUND((Reference!B$16*List!$H2407)+Reference!B$17,0)</f>
        <v>957</v>
      </c>
      <c r="J2407" s="35">
        <f>ROUND((Reference!C$16*List!$H2407)+Reference!C$17,0)</f>
        <v>1427</v>
      </c>
      <c r="K2407" s="35">
        <f>ROUND((Reference!D$16*List!$H2407)+Reference!D$17,0)</f>
        <v>1710</v>
      </c>
      <c r="L2407" s="35">
        <f>ROUND((Reference!E$16*List!$H2407)+Reference!E$17,0)</f>
        <v>2114</v>
      </c>
      <c r="M2407" s="35">
        <f>ROUND((Reference!F$16*List!$H2407)+Reference!F$17,0)</f>
        <v>2202</v>
      </c>
      <c r="N2407" s="35">
        <f>ROUND((Reference!G$16*List!$H2407)+Reference!G$17,0)</f>
        <v>2493</v>
      </c>
      <c r="O2407" s="35">
        <f>ROUND((Reference!H$16*List!$H2407)+Reference!H$17,0)</f>
        <v>2588</v>
      </c>
      <c r="P2407" s="35">
        <f>ROUND((Reference!I$16*List!$H2407)+Reference!I$17,0)</f>
        <v>2690</v>
      </c>
      <c r="Q2407" s="35">
        <f>ROUND((Reference!J$16*List!$H2407)+Reference!J$17,0)</f>
        <v>3115</v>
      </c>
      <c r="R2407" s="35">
        <f>ROUND((Reference!K$16*List!$H2407)+Reference!K$17,0)</f>
        <v>3213</v>
      </c>
      <c r="S2407" s="35">
        <f>ROUND((Reference!L$16*List!$H2407)+Reference!L$17,0)</f>
        <v>3467</v>
      </c>
      <c r="T2407" s="35">
        <f>ROUND((Reference!M$16*List!$H2407)+Reference!M$17,0)</f>
        <v>4141</v>
      </c>
      <c r="U2407" s="35">
        <f>ROUND((Reference!N$16*List!$H2407)+Reference!N$17,0)</f>
        <v>16707</v>
      </c>
      <c r="V2407" s="36">
        <f>ROUND((Reference!O$16*List!$H2407)+Reference!O$17,0)</f>
        <v>621</v>
      </c>
      <c r="W2407" s="36">
        <f>ROUND((Reference!P$16*List!$H2407)+Reference!P$17,0)</f>
        <v>875</v>
      </c>
      <c r="X2407" s="36">
        <f>ROUND((Reference!Q$16*List!$H2407)+Reference!Q$17,0)</f>
        <v>438</v>
      </c>
      <c r="Y2407" s="37"/>
      <c r="Z2407" s="4" t="str">
        <f t="shared" si="75"/>
        <v>ORANGEBURG, South Carolina</v>
      </c>
      <c r="AA2407" s="38" t="s">
        <v>6750</v>
      </c>
      <c r="AB2407" s="38" t="s">
        <v>54</v>
      </c>
      <c r="AC2407" s="32" t="s">
        <v>6652</v>
      </c>
      <c r="AD2407" s="39"/>
      <c r="AE2407">
        <f t="shared" si="76"/>
        <v>0.80220000000000002</v>
      </c>
    </row>
    <row r="2408" spans="1:31" x14ac:dyDescent="0.35">
      <c r="A2408" s="28" t="s">
        <v>6751</v>
      </c>
      <c r="B2408" s="48" t="s">
        <v>6752</v>
      </c>
      <c r="C2408" s="51">
        <v>24860</v>
      </c>
      <c r="D2408" s="30" t="s">
        <v>854</v>
      </c>
      <c r="E2408" s="38" t="s">
        <v>278</v>
      </c>
      <c r="F2408" s="54" t="s">
        <v>6652</v>
      </c>
      <c r="G2408" s="33" t="s">
        <v>53</v>
      </c>
      <c r="H2408" s="34">
        <v>0.86370000000000002</v>
      </c>
      <c r="I2408" s="35">
        <f>ROUND((Reference!B$16*List!$H2408)+Reference!B$17,0)</f>
        <v>1009</v>
      </c>
      <c r="J2408" s="35">
        <f>ROUND((Reference!C$16*List!$H2408)+Reference!C$17,0)</f>
        <v>1506</v>
      </c>
      <c r="K2408" s="35">
        <f>ROUND((Reference!D$16*List!$H2408)+Reference!D$17,0)</f>
        <v>1804</v>
      </c>
      <c r="L2408" s="35">
        <f>ROUND((Reference!E$16*List!$H2408)+Reference!E$17,0)</f>
        <v>2230</v>
      </c>
      <c r="M2408" s="35">
        <f>ROUND((Reference!F$16*List!$H2408)+Reference!F$17,0)</f>
        <v>2323</v>
      </c>
      <c r="N2408" s="35">
        <f>ROUND((Reference!G$16*List!$H2408)+Reference!G$17,0)</f>
        <v>2630</v>
      </c>
      <c r="O2408" s="35">
        <f>ROUND((Reference!H$16*List!$H2408)+Reference!H$17,0)</f>
        <v>2731</v>
      </c>
      <c r="P2408" s="35">
        <f>ROUND((Reference!I$16*List!$H2408)+Reference!I$17,0)</f>
        <v>2838</v>
      </c>
      <c r="Q2408" s="35">
        <f>ROUND((Reference!J$16*List!$H2408)+Reference!J$17,0)</f>
        <v>3286</v>
      </c>
      <c r="R2408" s="35">
        <f>ROUND((Reference!K$16*List!$H2408)+Reference!K$17,0)</f>
        <v>3390</v>
      </c>
      <c r="S2408" s="35">
        <f>ROUND((Reference!L$16*List!$H2408)+Reference!L$17,0)</f>
        <v>3658</v>
      </c>
      <c r="T2408" s="35">
        <f>ROUND((Reference!M$16*List!$H2408)+Reference!M$17,0)</f>
        <v>4369</v>
      </c>
      <c r="U2408" s="35">
        <f>ROUND((Reference!N$16*List!$H2408)+Reference!N$17,0)</f>
        <v>17627</v>
      </c>
      <c r="V2408" s="36">
        <f>ROUND((Reference!O$16*List!$H2408)+Reference!O$17,0)</f>
        <v>655</v>
      </c>
      <c r="W2408" s="36">
        <f>ROUND((Reference!P$16*List!$H2408)+Reference!P$17,0)</f>
        <v>923</v>
      </c>
      <c r="X2408" s="36">
        <f>ROUND((Reference!Q$16*List!$H2408)+Reference!Q$17,0)</f>
        <v>462</v>
      </c>
      <c r="Y2408" s="37"/>
      <c r="Z2408" s="4" t="str">
        <f t="shared" si="75"/>
        <v>PICKENS, South Carolina</v>
      </c>
      <c r="AA2408" s="38" t="s">
        <v>278</v>
      </c>
      <c r="AB2408" s="38" t="s">
        <v>54</v>
      </c>
      <c r="AC2408" s="32" t="s">
        <v>6652</v>
      </c>
      <c r="AD2408" s="39"/>
      <c r="AE2408">
        <f t="shared" si="76"/>
        <v>0.86370000000000002</v>
      </c>
    </row>
    <row r="2409" spans="1:31" x14ac:dyDescent="0.35">
      <c r="A2409" s="28" t="s">
        <v>6753</v>
      </c>
      <c r="B2409" s="48" t="s">
        <v>6754</v>
      </c>
      <c r="C2409" s="49">
        <v>17900</v>
      </c>
      <c r="D2409" s="30" t="s">
        <v>590</v>
      </c>
      <c r="E2409" s="50" t="s">
        <v>2409</v>
      </c>
      <c r="F2409" s="54" t="s">
        <v>6652</v>
      </c>
      <c r="G2409" s="33" t="s">
        <v>53</v>
      </c>
      <c r="H2409" s="34">
        <v>0.88840000000000008</v>
      </c>
      <c r="I2409" s="35">
        <f>ROUND((Reference!B$16*List!$H2409)+Reference!B$17,0)</f>
        <v>1031</v>
      </c>
      <c r="J2409" s="35">
        <f>ROUND((Reference!C$16*List!$H2409)+Reference!C$17,0)</f>
        <v>1537</v>
      </c>
      <c r="K2409" s="35">
        <f>ROUND((Reference!D$16*List!$H2409)+Reference!D$17,0)</f>
        <v>1842</v>
      </c>
      <c r="L2409" s="35">
        <f>ROUND((Reference!E$16*List!$H2409)+Reference!E$17,0)</f>
        <v>2277</v>
      </c>
      <c r="M2409" s="35">
        <f>ROUND((Reference!F$16*List!$H2409)+Reference!F$17,0)</f>
        <v>2372</v>
      </c>
      <c r="N2409" s="35">
        <f>ROUND((Reference!G$16*List!$H2409)+Reference!G$17,0)</f>
        <v>2685</v>
      </c>
      <c r="O2409" s="35">
        <f>ROUND((Reference!H$16*List!$H2409)+Reference!H$17,0)</f>
        <v>2788</v>
      </c>
      <c r="P2409" s="35">
        <f>ROUND((Reference!I$16*List!$H2409)+Reference!I$17,0)</f>
        <v>2898</v>
      </c>
      <c r="Q2409" s="35">
        <f>ROUND((Reference!J$16*List!$H2409)+Reference!J$17,0)</f>
        <v>3355</v>
      </c>
      <c r="R2409" s="35">
        <f>ROUND((Reference!K$16*List!$H2409)+Reference!K$17,0)</f>
        <v>3461</v>
      </c>
      <c r="S2409" s="35">
        <f>ROUND((Reference!L$16*List!$H2409)+Reference!L$17,0)</f>
        <v>3735</v>
      </c>
      <c r="T2409" s="35">
        <f>ROUND((Reference!M$16*List!$H2409)+Reference!M$17,0)</f>
        <v>4460</v>
      </c>
      <c r="U2409" s="35">
        <f>ROUND((Reference!N$16*List!$H2409)+Reference!N$17,0)</f>
        <v>17997</v>
      </c>
      <c r="V2409" s="36">
        <f>ROUND((Reference!O$16*List!$H2409)+Reference!O$17,0)</f>
        <v>669</v>
      </c>
      <c r="W2409" s="36">
        <f>ROUND((Reference!P$16*List!$H2409)+Reference!P$17,0)</f>
        <v>943</v>
      </c>
      <c r="X2409" s="36">
        <f>ROUND((Reference!Q$16*List!$H2409)+Reference!Q$17,0)</f>
        <v>471</v>
      </c>
      <c r="Y2409" s="37"/>
      <c r="Z2409" s="4" t="str">
        <f t="shared" si="75"/>
        <v>RICHLAND, South Carolina</v>
      </c>
      <c r="AA2409" s="38" t="s">
        <v>2409</v>
      </c>
      <c r="AB2409" s="38" t="s">
        <v>54</v>
      </c>
      <c r="AC2409" s="32" t="s">
        <v>6652</v>
      </c>
      <c r="AD2409" s="39"/>
      <c r="AE2409">
        <f t="shared" si="76"/>
        <v>0.88840000000000008</v>
      </c>
    </row>
    <row r="2410" spans="1:31" x14ac:dyDescent="0.35">
      <c r="A2410" s="28" t="s">
        <v>6755</v>
      </c>
      <c r="B2410" s="48" t="s">
        <v>6756</v>
      </c>
      <c r="C2410" s="51">
        <v>17900</v>
      </c>
      <c r="D2410" s="30" t="s">
        <v>590</v>
      </c>
      <c r="E2410" s="38" t="s">
        <v>6757</v>
      </c>
      <c r="F2410" s="54" t="s">
        <v>6652</v>
      </c>
      <c r="G2410" s="33" t="s">
        <v>53</v>
      </c>
      <c r="H2410" s="52">
        <v>0.88840000000000008</v>
      </c>
      <c r="I2410" s="35">
        <f>ROUND((Reference!B$16*List!$H2410)+Reference!B$17,0)</f>
        <v>1031</v>
      </c>
      <c r="J2410" s="35">
        <f>ROUND((Reference!C$16*List!$H2410)+Reference!C$17,0)</f>
        <v>1537</v>
      </c>
      <c r="K2410" s="35">
        <f>ROUND((Reference!D$16*List!$H2410)+Reference!D$17,0)</f>
        <v>1842</v>
      </c>
      <c r="L2410" s="35">
        <f>ROUND((Reference!E$16*List!$H2410)+Reference!E$17,0)</f>
        <v>2277</v>
      </c>
      <c r="M2410" s="35">
        <f>ROUND((Reference!F$16*List!$H2410)+Reference!F$17,0)</f>
        <v>2372</v>
      </c>
      <c r="N2410" s="35">
        <f>ROUND((Reference!G$16*List!$H2410)+Reference!G$17,0)</f>
        <v>2685</v>
      </c>
      <c r="O2410" s="35">
        <f>ROUND((Reference!H$16*List!$H2410)+Reference!H$17,0)</f>
        <v>2788</v>
      </c>
      <c r="P2410" s="35">
        <f>ROUND((Reference!I$16*List!$H2410)+Reference!I$17,0)</f>
        <v>2898</v>
      </c>
      <c r="Q2410" s="35">
        <f>ROUND((Reference!J$16*List!$H2410)+Reference!J$17,0)</f>
        <v>3355</v>
      </c>
      <c r="R2410" s="35">
        <f>ROUND((Reference!K$16*List!$H2410)+Reference!K$17,0)</f>
        <v>3461</v>
      </c>
      <c r="S2410" s="35">
        <f>ROUND((Reference!L$16*List!$H2410)+Reference!L$17,0)</f>
        <v>3735</v>
      </c>
      <c r="T2410" s="35">
        <f>ROUND((Reference!M$16*List!$H2410)+Reference!M$17,0)</f>
        <v>4460</v>
      </c>
      <c r="U2410" s="35">
        <f>ROUND((Reference!N$16*List!$H2410)+Reference!N$17,0)</f>
        <v>17997</v>
      </c>
      <c r="V2410" s="36">
        <f>ROUND((Reference!O$16*List!$H2410)+Reference!O$17,0)</f>
        <v>669</v>
      </c>
      <c r="W2410" s="36">
        <f>ROUND((Reference!P$16*List!$H2410)+Reference!P$17,0)</f>
        <v>943</v>
      </c>
      <c r="X2410" s="36">
        <f>ROUND((Reference!Q$16*List!$H2410)+Reference!Q$17,0)</f>
        <v>471</v>
      </c>
      <c r="Y2410" s="37"/>
      <c r="Z2410" s="4" t="str">
        <f t="shared" si="75"/>
        <v>SALUDA, South Carolina</v>
      </c>
      <c r="AA2410" s="50" t="s">
        <v>6757</v>
      </c>
      <c r="AB2410" s="38" t="s">
        <v>54</v>
      </c>
      <c r="AC2410" s="43" t="s">
        <v>6652</v>
      </c>
      <c r="AD2410" s="45"/>
      <c r="AE2410">
        <f t="shared" si="76"/>
        <v>0.88840000000000008</v>
      </c>
    </row>
    <row r="2411" spans="1:31" x14ac:dyDescent="0.35">
      <c r="A2411" s="28" t="s">
        <v>6758</v>
      </c>
      <c r="B2411" s="48" t="s">
        <v>6759</v>
      </c>
      <c r="C2411" s="49">
        <v>43900</v>
      </c>
      <c r="D2411" s="30" t="s">
        <v>1621</v>
      </c>
      <c r="E2411" s="50" t="s">
        <v>6760</v>
      </c>
      <c r="F2411" s="54" t="s">
        <v>6652</v>
      </c>
      <c r="G2411" s="33" t="s">
        <v>53</v>
      </c>
      <c r="H2411" s="34">
        <v>0.89140000000000008</v>
      </c>
      <c r="I2411" s="35">
        <f>ROUND((Reference!B$16*List!$H2411)+Reference!B$17,0)</f>
        <v>1033</v>
      </c>
      <c r="J2411" s="35">
        <f>ROUND((Reference!C$16*List!$H2411)+Reference!C$17,0)</f>
        <v>1541</v>
      </c>
      <c r="K2411" s="35">
        <f>ROUND((Reference!D$16*List!$H2411)+Reference!D$17,0)</f>
        <v>1846</v>
      </c>
      <c r="L2411" s="35">
        <f>ROUND((Reference!E$16*List!$H2411)+Reference!E$17,0)</f>
        <v>2282</v>
      </c>
      <c r="M2411" s="35">
        <f>ROUND((Reference!F$16*List!$H2411)+Reference!F$17,0)</f>
        <v>2378</v>
      </c>
      <c r="N2411" s="35">
        <f>ROUND((Reference!G$16*List!$H2411)+Reference!G$17,0)</f>
        <v>2692</v>
      </c>
      <c r="O2411" s="35">
        <f>ROUND((Reference!H$16*List!$H2411)+Reference!H$17,0)</f>
        <v>2795</v>
      </c>
      <c r="P2411" s="35">
        <f>ROUND((Reference!I$16*List!$H2411)+Reference!I$17,0)</f>
        <v>2905</v>
      </c>
      <c r="Q2411" s="35">
        <f>ROUND((Reference!J$16*List!$H2411)+Reference!J$17,0)</f>
        <v>3363</v>
      </c>
      <c r="R2411" s="35">
        <f>ROUND((Reference!K$16*List!$H2411)+Reference!K$17,0)</f>
        <v>3470</v>
      </c>
      <c r="S2411" s="35">
        <f>ROUND((Reference!L$16*List!$H2411)+Reference!L$17,0)</f>
        <v>3744</v>
      </c>
      <c r="T2411" s="35">
        <f>ROUND((Reference!M$16*List!$H2411)+Reference!M$17,0)</f>
        <v>4472</v>
      </c>
      <c r="U2411" s="35">
        <f>ROUND((Reference!N$16*List!$H2411)+Reference!N$17,0)</f>
        <v>18042</v>
      </c>
      <c r="V2411" s="36">
        <f>ROUND((Reference!O$16*List!$H2411)+Reference!O$17,0)</f>
        <v>671</v>
      </c>
      <c r="W2411" s="36">
        <f>ROUND((Reference!P$16*List!$H2411)+Reference!P$17,0)</f>
        <v>945</v>
      </c>
      <c r="X2411" s="36">
        <f>ROUND((Reference!Q$16*List!$H2411)+Reference!Q$17,0)</f>
        <v>473</v>
      </c>
      <c r="Y2411" s="37"/>
      <c r="Z2411" s="4" t="str">
        <f t="shared" si="75"/>
        <v>SPARTANBURG, South Carolina</v>
      </c>
      <c r="AA2411" s="38" t="s">
        <v>6760</v>
      </c>
      <c r="AB2411" s="38" t="s">
        <v>54</v>
      </c>
      <c r="AC2411" s="32" t="s">
        <v>6652</v>
      </c>
      <c r="AD2411" s="39"/>
      <c r="AE2411">
        <f t="shared" si="76"/>
        <v>0.89140000000000008</v>
      </c>
    </row>
    <row r="2412" spans="1:31" x14ac:dyDescent="0.35">
      <c r="A2412" s="28" t="s">
        <v>6761</v>
      </c>
      <c r="B2412" s="48" t="s">
        <v>6762</v>
      </c>
      <c r="C2412" s="51">
        <v>44940</v>
      </c>
      <c r="D2412" s="30" t="s">
        <v>1655</v>
      </c>
      <c r="E2412" s="38" t="s">
        <v>303</v>
      </c>
      <c r="F2412" s="54" t="s">
        <v>6652</v>
      </c>
      <c r="G2412" s="33" t="s">
        <v>53</v>
      </c>
      <c r="H2412" s="34">
        <v>0.70230000000000004</v>
      </c>
      <c r="I2412" s="35">
        <f>ROUND((Reference!B$16*List!$H2412)+Reference!B$17,0)</f>
        <v>871</v>
      </c>
      <c r="J2412" s="35">
        <f>ROUND((Reference!C$16*List!$H2412)+Reference!C$17,0)</f>
        <v>1299</v>
      </c>
      <c r="K2412" s="35">
        <f>ROUND((Reference!D$16*List!$H2412)+Reference!D$17,0)</f>
        <v>1557</v>
      </c>
      <c r="L2412" s="35">
        <f>ROUND((Reference!E$16*List!$H2412)+Reference!E$17,0)</f>
        <v>1924</v>
      </c>
      <c r="M2412" s="35">
        <f>ROUND((Reference!F$16*List!$H2412)+Reference!F$17,0)</f>
        <v>2005</v>
      </c>
      <c r="N2412" s="35">
        <f>ROUND((Reference!G$16*List!$H2412)+Reference!G$17,0)</f>
        <v>2270</v>
      </c>
      <c r="O2412" s="35">
        <f>ROUND((Reference!H$16*List!$H2412)+Reference!H$17,0)</f>
        <v>2356</v>
      </c>
      <c r="P2412" s="35">
        <f>ROUND((Reference!I$16*List!$H2412)+Reference!I$17,0)</f>
        <v>2449</v>
      </c>
      <c r="Q2412" s="35">
        <f>ROUND((Reference!J$16*List!$H2412)+Reference!J$17,0)</f>
        <v>2836</v>
      </c>
      <c r="R2412" s="35">
        <f>ROUND((Reference!K$16*List!$H2412)+Reference!K$17,0)</f>
        <v>2926</v>
      </c>
      <c r="S2412" s="35">
        <f>ROUND((Reference!L$16*List!$H2412)+Reference!L$17,0)</f>
        <v>3157</v>
      </c>
      <c r="T2412" s="35">
        <f>ROUND((Reference!M$16*List!$H2412)+Reference!M$17,0)</f>
        <v>3770</v>
      </c>
      <c r="U2412" s="35">
        <f>ROUND((Reference!N$16*List!$H2412)+Reference!N$17,0)</f>
        <v>15212</v>
      </c>
      <c r="V2412" s="36">
        <f>ROUND((Reference!O$16*List!$H2412)+Reference!O$17,0)</f>
        <v>565</v>
      </c>
      <c r="W2412" s="36">
        <f>ROUND((Reference!P$16*List!$H2412)+Reference!P$17,0)</f>
        <v>797</v>
      </c>
      <c r="X2412" s="36">
        <f>ROUND((Reference!Q$16*List!$H2412)+Reference!Q$17,0)</f>
        <v>398</v>
      </c>
      <c r="Y2412" s="37"/>
      <c r="Z2412" s="4" t="str">
        <f t="shared" si="75"/>
        <v>SUMTER, South Carolina</v>
      </c>
      <c r="AA2412" s="38" t="s">
        <v>303</v>
      </c>
      <c r="AB2412" s="38" t="s">
        <v>54</v>
      </c>
      <c r="AC2412" s="32" t="s">
        <v>6652</v>
      </c>
      <c r="AD2412" s="39"/>
      <c r="AE2412">
        <f t="shared" si="76"/>
        <v>0.70230000000000004</v>
      </c>
    </row>
    <row r="2413" spans="1:31" x14ac:dyDescent="0.35">
      <c r="A2413" s="28" t="s">
        <v>6763</v>
      </c>
      <c r="B2413" s="48" t="s">
        <v>6764</v>
      </c>
      <c r="C2413" s="49">
        <v>99942</v>
      </c>
      <c r="D2413" s="30" t="s">
        <v>225</v>
      </c>
      <c r="E2413" s="50" t="s">
        <v>757</v>
      </c>
      <c r="F2413" s="54" t="s">
        <v>6652</v>
      </c>
      <c r="G2413" s="33" t="s">
        <v>64</v>
      </c>
      <c r="H2413" s="34">
        <v>0.80220000000000002</v>
      </c>
      <c r="I2413" s="35">
        <f>ROUND((Reference!B$16*List!$H2413)+Reference!B$17,0)</f>
        <v>957</v>
      </c>
      <c r="J2413" s="35">
        <f>ROUND((Reference!C$16*List!$H2413)+Reference!C$17,0)</f>
        <v>1427</v>
      </c>
      <c r="K2413" s="35">
        <f>ROUND((Reference!D$16*List!$H2413)+Reference!D$17,0)</f>
        <v>1710</v>
      </c>
      <c r="L2413" s="35">
        <f>ROUND((Reference!E$16*List!$H2413)+Reference!E$17,0)</f>
        <v>2114</v>
      </c>
      <c r="M2413" s="35">
        <f>ROUND((Reference!F$16*List!$H2413)+Reference!F$17,0)</f>
        <v>2202</v>
      </c>
      <c r="N2413" s="35">
        <f>ROUND((Reference!G$16*List!$H2413)+Reference!G$17,0)</f>
        <v>2493</v>
      </c>
      <c r="O2413" s="35">
        <f>ROUND((Reference!H$16*List!$H2413)+Reference!H$17,0)</f>
        <v>2588</v>
      </c>
      <c r="P2413" s="35">
        <f>ROUND((Reference!I$16*List!$H2413)+Reference!I$17,0)</f>
        <v>2690</v>
      </c>
      <c r="Q2413" s="35">
        <f>ROUND((Reference!J$16*List!$H2413)+Reference!J$17,0)</f>
        <v>3115</v>
      </c>
      <c r="R2413" s="35">
        <f>ROUND((Reference!K$16*List!$H2413)+Reference!K$17,0)</f>
        <v>3213</v>
      </c>
      <c r="S2413" s="35">
        <f>ROUND((Reference!L$16*List!$H2413)+Reference!L$17,0)</f>
        <v>3467</v>
      </c>
      <c r="T2413" s="35">
        <f>ROUND((Reference!M$16*List!$H2413)+Reference!M$17,0)</f>
        <v>4141</v>
      </c>
      <c r="U2413" s="35">
        <f>ROUND((Reference!N$16*List!$H2413)+Reference!N$17,0)</f>
        <v>16707</v>
      </c>
      <c r="V2413" s="36">
        <f>ROUND((Reference!O$16*List!$H2413)+Reference!O$17,0)</f>
        <v>621</v>
      </c>
      <c r="W2413" s="36">
        <f>ROUND((Reference!P$16*List!$H2413)+Reference!P$17,0)</f>
        <v>875</v>
      </c>
      <c r="X2413" s="36">
        <f>ROUND((Reference!Q$16*List!$H2413)+Reference!Q$17,0)</f>
        <v>438</v>
      </c>
      <c r="Y2413" s="37"/>
      <c r="Z2413" s="4" t="str">
        <f t="shared" si="75"/>
        <v>UNION, South Carolina</v>
      </c>
      <c r="AA2413" s="38" t="s">
        <v>757</v>
      </c>
      <c r="AB2413" s="38" t="s">
        <v>54</v>
      </c>
      <c r="AC2413" s="32" t="s">
        <v>6652</v>
      </c>
      <c r="AD2413" s="39"/>
      <c r="AE2413">
        <f t="shared" si="76"/>
        <v>0.80220000000000002</v>
      </c>
    </row>
    <row r="2414" spans="1:31" x14ac:dyDescent="0.35">
      <c r="A2414" s="28" t="s">
        <v>6765</v>
      </c>
      <c r="B2414" s="48" t="s">
        <v>6766</v>
      </c>
      <c r="C2414" s="49">
        <v>99942</v>
      </c>
      <c r="D2414" s="30" t="s">
        <v>225</v>
      </c>
      <c r="E2414" s="50" t="s">
        <v>6767</v>
      </c>
      <c r="F2414" s="55" t="s">
        <v>6652</v>
      </c>
      <c r="G2414" s="33" t="s">
        <v>64</v>
      </c>
      <c r="H2414" s="34">
        <v>0.80220000000000002</v>
      </c>
      <c r="I2414" s="35">
        <f>ROUND((Reference!B$16*List!$H2414)+Reference!B$17,0)</f>
        <v>957</v>
      </c>
      <c r="J2414" s="35">
        <f>ROUND((Reference!C$16*List!$H2414)+Reference!C$17,0)</f>
        <v>1427</v>
      </c>
      <c r="K2414" s="35">
        <f>ROUND((Reference!D$16*List!$H2414)+Reference!D$17,0)</f>
        <v>1710</v>
      </c>
      <c r="L2414" s="35">
        <f>ROUND((Reference!E$16*List!$H2414)+Reference!E$17,0)</f>
        <v>2114</v>
      </c>
      <c r="M2414" s="35">
        <f>ROUND((Reference!F$16*List!$H2414)+Reference!F$17,0)</f>
        <v>2202</v>
      </c>
      <c r="N2414" s="35">
        <f>ROUND((Reference!G$16*List!$H2414)+Reference!G$17,0)</f>
        <v>2493</v>
      </c>
      <c r="O2414" s="35">
        <f>ROUND((Reference!H$16*List!$H2414)+Reference!H$17,0)</f>
        <v>2588</v>
      </c>
      <c r="P2414" s="35">
        <f>ROUND((Reference!I$16*List!$H2414)+Reference!I$17,0)</f>
        <v>2690</v>
      </c>
      <c r="Q2414" s="35">
        <f>ROUND((Reference!J$16*List!$H2414)+Reference!J$17,0)</f>
        <v>3115</v>
      </c>
      <c r="R2414" s="35">
        <f>ROUND((Reference!K$16*List!$H2414)+Reference!K$17,0)</f>
        <v>3213</v>
      </c>
      <c r="S2414" s="35">
        <f>ROUND((Reference!L$16*List!$H2414)+Reference!L$17,0)</f>
        <v>3467</v>
      </c>
      <c r="T2414" s="35">
        <f>ROUND((Reference!M$16*List!$H2414)+Reference!M$17,0)</f>
        <v>4141</v>
      </c>
      <c r="U2414" s="35">
        <f>ROUND((Reference!N$16*List!$H2414)+Reference!N$17,0)</f>
        <v>16707</v>
      </c>
      <c r="V2414" s="36">
        <f>ROUND((Reference!O$16*List!$H2414)+Reference!O$17,0)</f>
        <v>621</v>
      </c>
      <c r="W2414" s="36">
        <f>ROUND((Reference!P$16*List!$H2414)+Reference!P$17,0)</f>
        <v>875</v>
      </c>
      <c r="X2414" s="36">
        <f>ROUND((Reference!Q$16*List!$H2414)+Reference!Q$17,0)</f>
        <v>438</v>
      </c>
      <c r="Y2414" s="37"/>
      <c r="Z2414" s="4" t="str">
        <f t="shared" si="75"/>
        <v>WILLIAMSBURG, South Carolina</v>
      </c>
      <c r="AA2414" s="38" t="s">
        <v>6767</v>
      </c>
      <c r="AB2414" s="38" t="s">
        <v>54</v>
      </c>
      <c r="AC2414" s="32" t="s">
        <v>6652</v>
      </c>
      <c r="AD2414" s="39"/>
      <c r="AE2414">
        <f t="shared" si="76"/>
        <v>0.80220000000000002</v>
      </c>
    </row>
    <row r="2415" spans="1:31" x14ac:dyDescent="0.35">
      <c r="A2415" s="28" t="s">
        <v>6768</v>
      </c>
      <c r="B2415" s="48" t="s">
        <v>6769</v>
      </c>
      <c r="C2415" s="51">
        <v>16740</v>
      </c>
      <c r="D2415" s="30" t="s">
        <v>532</v>
      </c>
      <c r="E2415" s="38" t="s">
        <v>3737</v>
      </c>
      <c r="F2415" s="54" t="s">
        <v>6652</v>
      </c>
      <c r="G2415" s="33" t="s">
        <v>53</v>
      </c>
      <c r="H2415" s="52">
        <v>0.94980000000000009</v>
      </c>
      <c r="I2415" s="35">
        <f>ROUND((Reference!B$16*List!$H2415)+Reference!B$17,0)</f>
        <v>1083</v>
      </c>
      <c r="J2415" s="35">
        <f>ROUND((Reference!C$16*List!$H2415)+Reference!C$17,0)</f>
        <v>1616</v>
      </c>
      <c r="K2415" s="35">
        <f>ROUND((Reference!D$16*List!$H2415)+Reference!D$17,0)</f>
        <v>1936</v>
      </c>
      <c r="L2415" s="35">
        <f>ROUND((Reference!E$16*List!$H2415)+Reference!E$17,0)</f>
        <v>2393</v>
      </c>
      <c r="M2415" s="35">
        <f>ROUND((Reference!F$16*List!$H2415)+Reference!F$17,0)</f>
        <v>2493</v>
      </c>
      <c r="N2415" s="35">
        <f>ROUND((Reference!G$16*List!$H2415)+Reference!G$17,0)</f>
        <v>2822</v>
      </c>
      <c r="O2415" s="35">
        <f>ROUND((Reference!H$16*List!$H2415)+Reference!H$17,0)</f>
        <v>2930</v>
      </c>
      <c r="P2415" s="35">
        <f>ROUND((Reference!I$16*List!$H2415)+Reference!I$17,0)</f>
        <v>3046</v>
      </c>
      <c r="Q2415" s="35">
        <f>ROUND((Reference!J$16*List!$H2415)+Reference!J$17,0)</f>
        <v>3526</v>
      </c>
      <c r="R2415" s="35">
        <f>ROUND((Reference!K$16*List!$H2415)+Reference!K$17,0)</f>
        <v>3638</v>
      </c>
      <c r="S2415" s="35">
        <f>ROUND((Reference!L$16*List!$H2415)+Reference!L$17,0)</f>
        <v>3925</v>
      </c>
      <c r="T2415" s="35">
        <f>ROUND((Reference!M$16*List!$H2415)+Reference!M$17,0)</f>
        <v>4688</v>
      </c>
      <c r="U2415" s="35">
        <f>ROUND((Reference!N$16*List!$H2415)+Reference!N$17,0)</f>
        <v>18916</v>
      </c>
      <c r="V2415" s="36">
        <f>ROUND((Reference!O$16*List!$H2415)+Reference!O$17,0)</f>
        <v>703</v>
      </c>
      <c r="W2415" s="36">
        <f>ROUND((Reference!P$16*List!$H2415)+Reference!P$17,0)</f>
        <v>991</v>
      </c>
      <c r="X2415" s="36">
        <f>ROUND((Reference!Q$16*List!$H2415)+Reference!Q$17,0)</f>
        <v>495</v>
      </c>
      <c r="Y2415" s="37"/>
      <c r="Z2415" s="4" t="str">
        <f t="shared" si="75"/>
        <v>YORK, South Carolina</v>
      </c>
      <c r="AA2415" s="50" t="s">
        <v>3737</v>
      </c>
      <c r="AB2415" s="38" t="s">
        <v>54</v>
      </c>
      <c r="AC2415" s="43" t="s">
        <v>6652</v>
      </c>
      <c r="AD2415" s="45"/>
      <c r="AE2415">
        <f t="shared" si="76"/>
        <v>0.94980000000000009</v>
      </c>
    </row>
    <row r="2416" spans="1:31" x14ac:dyDescent="0.35">
      <c r="A2416" s="28" t="s">
        <v>6770</v>
      </c>
      <c r="B2416" s="48" t="s">
        <v>6771</v>
      </c>
      <c r="C2416" s="51">
        <v>99942</v>
      </c>
      <c r="D2416" s="30" t="s">
        <v>225</v>
      </c>
      <c r="E2416" s="38" t="s">
        <v>334</v>
      </c>
      <c r="F2416" s="54" t="s">
        <v>6652</v>
      </c>
      <c r="G2416" s="33" t="s">
        <v>64</v>
      </c>
      <c r="H2416" s="34">
        <v>0.80220000000000002</v>
      </c>
      <c r="I2416" s="35">
        <f>ROUND((Reference!B$16*List!$H2416)+Reference!B$17,0)</f>
        <v>957</v>
      </c>
      <c r="J2416" s="35">
        <f>ROUND((Reference!C$16*List!$H2416)+Reference!C$17,0)</f>
        <v>1427</v>
      </c>
      <c r="K2416" s="35">
        <f>ROUND((Reference!D$16*List!$H2416)+Reference!D$17,0)</f>
        <v>1710</v>
      </c>
      <c r="L2416" s="35">
        <f>ROUND((Reference!E$16*List!$H2416)+Reference!E$17,0)</f>
        <v>2114</v>
      </c>
      <c r="M2416" s="35">
        <f>ROUND((Reference!F$16*List!$H2416)+Reference!F$17,0)</f>
        <v>2202</v>
      </c>
      <c r="N2416" s="35">
        <f>ROUND((Reference!G$16*List!$H2416)+Reference!G$17,0)</f>
        <v>2493</v>
      </c>
      <c r="O2416" s="35">
        <f>ROUND((Reference!H$16*List!$H2416)+Reference!H$17,0)</f>
        <v>2588</v>
      </c>
      <c r="P2416" s="35">
        <f>ROUND((Reference!I$16*List!$H2416)+Reference!I$17,0)</f>
        <v>2690</v>
      </c>
      <c r="Q2416" s="35">
        <f>ROUND((Reference!J$16*List!$H2416)+Reference!J$17,0)</f>
        <v>3115</v>
      </c>
      <c r="R2416" s="35">
        <f>ROUND((Reference!K$16*List!$H2416)+Reference!K$17,0)</f>
        <v>3213</v>
      </c>
      <c r="S2416" s="35">
        <f>ROUND((Reference!L$16*List!$H2416)+Reference!L$17,0)</f>
        <v>3467</v>
      </c>
      <c r="T2416" s="35">
        <f>ROUND((Reference!M$16*List!$H2416)+Reference!M$17,0)</f>
        <v>4141</v>
      </c>
      <c r="U2416" s="35">
        <f>ROUND((Reference!N$16*List!$H2416)+Reference!N$17,0)</f>
        <v>16707</v>
      </c>
      <c r="V2416" s="36">
        <f>ROUND((Reference!O$16*List!$H2416)+Reference!O$17,0)</f>
        <v>621</v>
      </c>
      <c r="W2416" s="36">
        <f>ROUND((Reference!P$16*List!$H2416)+Reference!P$17,0)</f>
        <v>875</v>
      </c>
      <c r="X2416" s="36">
        <f>ROUND((Reference!Q$16*List!$H2416)+Reference!Q$17,0)</f>
        <v>438</v>
      </c>
      <c r="Y2416" s="37"/>
      <c r="Z2416" s="4" t="str">
        <f t="shared" si="75"/>
        <v>STATEWIDE, South Carolina</v>
      </c>
      <c r="AA2416" s="38" t="s">
        <v>334</v>
      </c>
      <c r="AB2416" s="38" t="s">
        <v>54</v>
      </c>
      <c r="AC2416" s="32" t="s">
        <v>6652</v>
      </c>
      <c r="AD2416" s="39"/>
      <c r="AE2416">
        <f t="shared" si="76"/>
        <v>0.80220000000000002</v>
      </c>
    </row>
    <row r="2417" spans="1:31" x14ac:dyDescent="0.35">
      <c r="A2417" s="28" t="s">
        <v>6772</v>
      </c>
      <c r="B2417" s="48" t="s">
        <v>6773</v>
      </c>
      <c r="C2417" s="51">
        <v>99943</v>
      </c>
      <c r="D2417" s="30" t="s">
        <v>230</v>
      </c>
      <c r="E2417" s="38" t="s">
        <v>6774</v>
      </c>
      <c r="F2417" s="55" t="s">
        <v>6775</v>
      </c>
      <c r="G2417" s="33" t="s">
        <v>64</v>
      </c>
      <c r="H2417" s="34">
        <v>0.83400000000000007</v>
      </c>
      <c r="I2417" s="35">
        <f>ROUND((Reference!B$16*List!$H2417)+Reference!B$17,0)</f>
        <v>984</v>
      </c>
      <c r="J2417" s="35">
        <f>ROUND((Reference!C$16*List!$H2417)+Reference!C$17,0)</f>
        <v>1468</v>
      </c>
      <c r="K2417" s="35">
        <f>ROUND((Reference!D$16*List!$H2417)+Reference!D$17,0)</f>
        <v>1758</v>
      </c>
      <c r="L2417" s="35">
        <f>ROUND((Reference!E$16*List!$H2417)+Reference!E$17,0)</f>
        <v>2174</v>
      </c>
      <c r="M2417" s="35">
        <f>ROUND((Reference!F$16*List!$H2417)+Reference!F$17,0)</f>
        <v>2265</v>
      </c>
      <c r="N2417" s="35">
        <f>ROUND((Reference!G$16*List!$H2417)+Reference!G$17,0)</f>
        <v>2564</v>
      </c>
      <c r="O2417" s="35">
        <f>ROUND((Reference!H$16*List!$H2417)+Reference!H$17,0)</f>
        <v>2662</v>
      </c>
      <c r="P2417" s="35">
        <f>ROUND((Reference!I$16*List!$H2417)+Reference!I$17,0)</f>
        <v>2766</v>
      </c>
      <c r="Q2417" s="35">
        <f>ROUND((Reference!J$16*List!$H2417)+Reference!J$17,0)</f>
        <v>3203</v>
      </c>
      <c r="R2417" s="35">
        <f>ROUND((Reference!K$16*List!$H2417)+Reference!K$17,0)</f>
        <v>3305</v>
      </c>
      <c r="S2417" s="35">
        <f>ROUND((Reference!L$16*List!$H2417)+Reference!L$17,0)</f>
        <v>3566</v>
      </c>
      <c r="T2417" s="35">
        <f>ROUND((Reference!M$16*List!$H2417)+Reference!M$17,0)</f>
        <v>4259</v>
      </c>
      <c r="U2417" s="35">
        <f>ROUND((Reference!N$16*List!$H2417)+Reference!N$17,0)</f>
        <v>17183</v>
      </c>
      <c r="V2417" s="36">
        <f>ROUND((Reference!O$16*List!$H2417)+Reference!O$17,0)</f>
        <v>639</v>
      </c>
      <c r="W2417" s="36">
        <f>ROUND((Reference!P$16*List!$H2417)+Reference!P$17,0)</f>
        <v>900</v>
      </c>
      <c r="X2417" s="36">
        <f>ROUND((Reference!Q$16*List!$H2417)+Reference!Q$17,0)</f>
        <v>450</v>
      </c>
      <c r="Y2417" s="37"/>
      <c r="Z2417" s="4" t="str">
        <f t="shared" si="75"/>
        <v>AURORA, South Dakota</v>
      </c>
      <c r="AA2417" s="38" t="s">
        <v>6774</v>
      </c>
      <c r="AB2417" s="38" t="s">
        <v>54</v>
      </c>
      <c r="AC2417" s="32" t="s">
        <v>6775</v>
      </c>
      <c r="AD2417" s="39"/>
      <c r="AE2417">
        <f t="shared" si="76"/>
        <v>0.83400000000000007</v>
      </c>
    </row>
    <row r="2418" spans="1:31" x14ac:dyDescent="0.35">
      <c r="A2418" s="28" t="s">
        <v>6776</v>
      </c>
      <c r="B2418" s="48" t="s">
        <v>6777</v>
      </c>
      <c r="C2418" s="51">
        <v>99943</v>
      </c>
      <c r="D2418" s="30" t="s">
        <v>230</v>
      </c>
      <c r="E2418" s="38" t="s">
        <v>6778</v>
      </c>
      <c r="F2418" s="55" t="s">
        <v>6775</v>
      </c>
      <c r="G2418" s="33" t="s">
        <v>64</v>
      </c>
      <c r="H2418" s="34">
        <v>0.83400000000000007</v>
      </c>
      <c r="I2418" s="35">
        <f>ROUND((Reference!B$16*List!$H2418)+Reference!B$17,0)</f>
        <v>984</v>
      </c>
      <c r="J2418" s="35">
        <f>ROUND((Reference!C$16*List!$H2418)+Reference!C$17,0)</f>
        <v>1468</v>
      </c>
      <c r="K2418" s="35">
        <f>ROUND((Reference!D$16*List!$H2418)+Reference!D$17,0)</f>
        <v>1758</v>
      </c>
      <c r="L2418" s="35">
        <f>ROUND((Reference!E$16*List!$H2418)+Reference!E$17,0)</f>
        <v>2174</v>
      </c>
      <c r="M2418" s="35">
        <f>ROUND((Reference!F$16*List!$H2418)+Reference!F$17,0)</f>
        <v>2265</v>
      </c>
      <c r="N2418" s="35">
        <f>ROUND((Reference!G$16*List!$H2418)+Reference!G$17,0)</f>
        <v>2564</v>
      </c>
      <c r="O2418" s="35">
        <f>ROUND((Reference!H$16*List!$H2418)+Reference!H$17,0)</f>
        <v>2662</v>
      </c>
      <c r="P2418" s="35">
        <f>ROUND((Reference!I$16*List!$H2418)+Reference!I$17,0)</f>
        <v>2766</v>
      </c>
      <c r="Q2418" s="35">
        <f>ROUND((Reference!J$16*List!$H2418)+Reference!J$17,0)</f>
        <v>3203</v>
      </c>
      <c r="R2418" s="35">
        <f>ROUND((Reference!K$16*List!$H2418)+Reference!K$17,0)</f>
        <v>3305</v>
      </c>
      <c r="S2418" s="35">
        <f>ROUND((Reference!L$16*List!$H2418)+Reference!L$17,0)</f>
        <v>3566</v>
      </c>
      <c r="T2418" s="35">
        <f>ROUND((Reference!M$16*List!$H2418)+Reference!M$17,0)</f>
        <v>4259</v>
      </c>
      <c r="U2418" s="35">
        <f>ROUND((Reference!N$16*List!$H2418)+Reference!N$17,0)</f>
        <v>17183</v>
      </c>
      <c r="V2418" s="36">
        <f>ROUND((Reference!O$16*List!$H2418)+Reference!O$17,0)</f>
        <v>639</v>
      </c>
      <c r="W2418" s="36">
        <f>ROUND((Reference!P$16*List!$H2418)+Reference!P$17,0)</f>
        <v>900</v>
      </c>
      <c r="X2418" s="36">
        <f>ROUND((Reference!Q$16*List!$H2418)+Reference!Q$17,0)</f>
        <v>450</v>
      </c>
      <c r="Y2418" s="37"/>
      <c r="Z2418" s="4" t="str">
        <f t="shared" si="75"/>
        <v>BEADLE, South Dakota</v>
      </c>
      <c r="AA2418" s="38" t="s">
        <v>6778</v>
      </c>
      <c r="AB2418" s="38" t="s">
        <v>54</v>
      </c>
      <c r="AC2418" s="32" t="s">
        <v>6775</v>
      </c>
      <c r="AD2418" s="39"/>
      <c r="AE2418">
        <f t="shared" si="76"/>
        <v>0.83400000000000007</v>
      </c>
    </row>
    <row r="2419" spans="1:31" x14ac:dyDescent="0.35">
      <c r="A2419" s="28" t="s">
        <v>6779</v>
      </c>
      <c r="B2419" s="48" t="s">
        <v>6780</v>
      </c>
      <c r="C2419" s="49">
        <v>99943</v>
      </c>
      <c r="D2419" s="30" t="s">
        <v>230</v>
      </c>
      <c r="E2419" s="50" t="s">
        <v>6781</v>
      </c>
      <c r="F2419" s="55" t="s">
        <v>6775</v>
      </c>
      <c r="G2419" s="33" t="s">
        <v>64</v>
      </c>
      <c r="H2419" s="34">
        <v>0.83400000000000007</v>
      </c>
      <c r="I2419" s="35">
        <f>ROUND((Reference!B$16*List!$H2419)+Reference!B$17,0)</f>
        <v>984</v>
      </c>
      <c r="J2419" s="35">
        <f>ROUND((Reference!C$16*List!$H2419)+Reference!C$17,0)</f>
        <v>1468</v>
      </c>
      <c r="K2419" s="35">
        <f>ROUND((Reference!D$16*List!$H2419)+Reference!D$17,0)</f>
        <v>1758</v>
      </c>
      <c r="L2419" s="35">
        <f>ROUND((Reference!E$16*List!$H2419)+Reference!E$17,0)</f>
        <v>2174</v>
      </c>
      <c r="M2419" s="35">
        <f>ROUND((Reference!F$16*List!$H2419)+Reference!F$17,0)</f>
        <v>2265</v>
      </c>
      <c r="N2419" s="35">
        <f>ROUND((Reference!G$16*List!$H2419)+Reference!G$17,0)</f>
        <v>2564</v>
      </c>
      <c r="O2419" s="35">
        <f>ROUND((Reference!H$16*List!$H2419)+Reference!H$17,0)</f>
        <v>2662</v>
      </c>
      <c r="P2419" s="35">
        <f>ROUND((Reference!I$16*List!$H2419)+Reference!I$17,0)</f>
        <v>2766</v>
      </c>
      <c r="Q2419" s="35">
        <f>ROUND((Reference!J$16*List!$H2419)+Reference!J$17,0)</f>
        <v>3203</v>
      </c>
      <c r="R2419" s="35">
        <f>ROUND((Reference!K$16*List!$H2419)+Reference!K$17,0)</f>
        <v>3305</v>
      </c>
      <c r="S2419" s="35">
        <f>ROUND((Reference!L$16*List!$H2419)+Reference!L$17,0)</f>
        <v>3566</v>
      </c>
      <c r="T2419" s="35">
        <f>ROUND((Reference!M$16*List!$H2419)+Reference!M$17,0)</f>
        <v>4259</v>
      </c>
      <c r="U2419" s="35">
        <f>ROUND((Reference!N$16*List!$H2419)+Reference!N$17,0)</f>
        <v>17183</v>
      </c>
      <c r="V2419" s="36">
        <f>ROUND((Reference!O$16*List!$H2419)+Reference!O$17,0)</f>
        <v>639</v>
      </c>
      <c r="W2419" s="36">
        <f>ROUND((Reference!P$16*List!$H2419)+Reference!P$17,0)</f>
        <v>900</v>
      </c>
      <c r="X2419" s="36">
        <f>ROUND((Reference!Q$16*List!$H2419)+Reference!Q$17,0)</f>
        <v>450</v>
      </c>
      <c r="Y2419" s="37"/>
      <c r="Z2419" s="4" t="str">
        <f t="shared" si="75"/>
        <v>BENNETT, South Dakota</v>
      </c>
      <c r="AA2419" s="38" t="s">
        <v>6781</v>
      </c>
      <c r="AB2419" s="38" t="s">
        <v>54</v>
      </c>
      <c r="AC2419" s="32" t="s">
        <v>6775</v>
      </c>
      <c r="AD2419" s="39"/>
      <c r="AE2419">
        <f t="shared" si="76"/>
        <v>0.83400000000000007</v>
      </c>
    </row>
    <row r="2420" spans="1:31" x14ac:dyDescent="0.35">
      <c r="A2420" s="28" t="s">
        <v>6782</v>
      </c>
      <c r="B2420" s="48" t="s">
        <v>6783</v>
      </c>
      <c r="C2420" s="51">
        <v>99943</v>
      </c>
      <c r="D2420" s="30" t="s">
        <v>230</v>
      </c>
      <c r="E2420" s="38" t="s">
        <v>6784</v>
      </c>
      <c r="F2420" s="55" t="s">
        <v>6775</v>
      </c>
      <c r="G2420" s="33" t="s">
        <v>64</v>
      </c>
      <c r="H2420" s="34">
        <v>0.83400000000000007</v>
      </c>
      <c r="I2420" s="35">
        <f>ROUND((Reference!B$16*List!$H2420)+Reference!B$17,0)</f>
        <v>984</v>
      </c>
      <c r="J2420" s="35">
        <f>ROUND((Reference!C$16*List!$H2420)+Reference!C$17,0)</f>
        <v>1468</v>
      </c>
      <c r="K2420" s="35">
        <f>ROUND((Reference!D$16*List!$H2420)+Reference!D$17,0)</f>
        <v>1758</v>
      </c>
      <c r="L2420" s="35">
        <f>ROUND((Reference!E$16*List!$H2420)+Reference!E$17,0)</f>
        <v>2174</v>
      </c>
      <c r="M2420" s="35">
        <f>ROUND((Reference!F$16*List!$H2420)+Reference!F$17,0)</f>
        <v>2265</v>
      </c>
      <c r="N2420" s="35">
        <f>ROUND((Reference!G$16*List!$H2420)+Reference!G$17,0)</f>
        <v>2564</v>
      </c>
      <c r="O2420" s="35">
        <f>ROUND((Reference!H$16*List!$H2420)+Reference!H$17,0)</f>
        <v>2662</v>
      </c>
      <c r="P2420" s="35">
        <f>ROUND((Reference!I$16*List!$H2420)+Reference!I$17,0)</f>
        <v>2766</v>
      </c>
      <c r="Q2420" s="35">
        <f>ROUND((Reference!J$16*List!$H2420)+Reference!J$17,0)</f>
        <v>3203</v>
      </c>
      <c r="R2420" s="35">
        <f>ROUND((Reference!K$16*List!$H2420)+Reference!K$17,0)</f>
        <v>3305</v>
      </c>
      <c r="S2420" s="35">
        <f>ROUND((Reference!L$16*List!$H2420)+Reference!L$17,0)</f>
        <v>3566</v>
      </c>
      <c r="T2420" s="35">
        <f>ROUND((Reference!M$16*List!$H2420)+Reference!M$17,0)</f>
        <v>4259</v>
      </c>
      <c r="U2420" s="35">
        <f>ROUND((Reference!N$16*List!$H2420)+Reference!N$17,0)</f>
        <v>17183</v>
      </c>
      <c r="V2420" s="36">
        <f>ROUND((Reference!O$16*List!$H2420)+Reference!O$17,0)</f>
        <v>639</v>
      </c>
      <c r="W2420" s="36">
        <f>ROUND((Reference!P$16*List!$H2420)+Reference!P$17,0)</f>
        <v>900</v>
      </c>
      <c r="X2420" s="36">
        <f>ROUND((Reference!Q$16*List!$H2420)+Reference!Q$17,0)</f>
        <v>450</v>
      </c>
      <c r="Y2420" s="37"/>
      <c r="Z2420" s="4" t="str">
        <f t="shared" si="75"/>
        <v>BON HOMME, South Dakota</v>
      </c>
      <c r="AA2420" s="38" t="s">
        <v>6784</v>
      </c>
      <c r="AB2420" s="38" t="s">
        <v>54</v>
      </c>
      <c r="AC2420" s="32" t="s">
        <v>6775</v>
      </c>
      <c r="AD2420" s="39"/>
      <c r="AE2420">
        <f t="shared" si="76"/>
        <v>0.83400000000000007</v>
      </c>
    </row>
    <row r="2421" spans="1:31" x14ac:dyDescent="0.35">
      <c r="A2421" s="28" t="s">
        <v>6785</v>
      </c>
      <c r="B2421" s="48" t="s">
        <v>6786</v>
      </c>
      <c r="C2421" s="49">
        <v>99943</v>
      </c>
      <c r="D2421" s="30" t="s">
        <v>230</v>
      </c>
      <c r="E2421" s="50" t="s">
        <v>6787</v>
      </c>
      <c r="F2421" s="55" t="s">
        <v>6775</v>
      </c>
      <c r="G2421" s="33" t="s">
        <v>64</v>
      </c>
      <c r="H2421" s="34">
        <v>0.83400000000000007</v>
      </c>
      <c r="I2421" s="35">
        <f>ROUND((Reference!B$16*List!$H2421)+Reference!B$17,0)</f>
        <v>984</v>
      </c>
      <c r="J2421" s="35">
        <f>ROUND((Reference!C$16*List!$H2421)+Reference!C$17,0)</f>
        <v>1468</v>
      </c>
      <c r="K2421" s="35">
        <f>ROUND((Reference!D$16*List!$H2421)+Reference!D$17,0)</f>
        <v>1758</v>
      </c>
      <c r="L2421" s="35">
        <f>ROUND((Reference!E$16*List!$H2421)+Reference!E$17,0)</f>
        <v>2174</v>
      </c>
      <c r="M2421" s="35">
        <f>ROUND((Reference!F$16*List!$H2421)+Reference!F$17,0)</f>
        <v>2265</v>
      </c>
      <c r="N2421" s="35">
        <f>ROUND((Reference!G$16*List!$H2421)+Reference!G$17,0)</f>
        <v>2564</v>
      </c>
      <c r="O2421" s="35">
        <f>ROUND((Reference!H$16*List!$H2421)+Reference!H$17,0)</f>
        <v>2662</v>
      </c>
      <c r="P2421" s="35">
        <f>ROUND((Reference!I$16*List!$H2421)+Reference!I$17,0)</f>
        <v>2766</v>
      </c>
      <c r="Q2421" s="35">
        <f>ROUND((Reference!J$16*List!$H2421)+Reference!J$17,0)</f>
        <v>3203</v>
      </c>
      <c r="R2421" s="35">
        <f>ROUND((Reference!K$16*List!$H2421)+Reference!K$17,0)</f>
        <v>3305</v>
      </c>
      <c r="S2421" s="35">
        <f>ROUND((Reference!L$16*List!$H2421)+Reference!L$17,0)</f>
        <v>3566</v>
      </c>
      <c r="T2421" s="35">
        <f>ROUND((Reference!M$16*List!$H2421)+Reference!M$17,0)</f>
        <v>4259</v>
      </c>
      <c r="U2421" s="35">
        <f>ROUND((Reference!N$16*List!$H2421)+Reference!N$17,0)</f>
        <v>17183</v>
      </c>
      <c r="V2421" s="36">
        <f>ROUND((Reference!O$16*List!$H2421)+Reference!O$17,0)</f>
        <v>639</v>
      </c>
      <c r="W2421" s="36">
        <f>ROUND((Reference!P$16*List!$H2421)+Reference!P$17,0)</f>
        <v>900</v>
      </c>
      <c r="X2421" s="36">
        <f>ROUND((Reference!Q$16*List!$H2421)+Reference!Q$17,0)</f>
        <v>450</v>
      </c>
      <c r="Y2421" s="37"/>
      <c r="Z2421" s="4" t="str">
        <f t="shared" si="75"/>
        <v>BROOKINGS, South Dakota</v>
      </c>
      <c r="AA2421" s="38" t="s">
        <v>6787</v>
      </c>
      <c r="AB2421" s="38" t="s">
        <v>54</v>
      </c>
      <c r="AC2421" s="32" t="s">
        <v>6775</v>
      </c>
      <c r="AD2421" s="39"/>
      <c r="AE2421">
        <f t="shared" si="76"/>
        <v>0.83400000000000007</v>
      </c>
    </row>
    <row r="2422" spans="1:31" x14ac:dyDescent="0.35">
      <c r="A2422" s="28" t="s">
        <v>6788</v>
      </c>
      <c r="B2422" s="48" t="s">
        <v>6789</v>
      </c>
      <c r="C2422" s="49">
        <v>99943</v>
      </c>
      <c r="D2422" s="30" t="s">
        <v>230</v>
      </c>
      <c r="E2422" s="50" t="s">
        <v>2221</v>
      </c>
      <c r="F2422" s="55" t="s">
        <v>6775</v>
      </c>
      <c r="G2422" s="33" t="s">
        <v>64</v>
      </c>
      <c r="H2422" s="52">
        <v>0.83400000000000007</v>
      </c>
      <c r="I2422" s="35">
        <f>ROUND((Reference!B$16*List!$H2422)+Reference!B$17,0)</f>
        <v>984</v>
      </c>
      <c r="J2422" s="35">
        <f>ROUND((Reference!C$16*List!$H2422)+Reference!C$17,0)</f>
        <v>1468</v>
      </c>
      <c r="K2422" s="35">
        <f>ROUND((Reference!D$16*List!$H2422)+Reference!D$17,0)</f>
        <v>1758</v>
      </c>
      <c r="L2422" s="35">
        <f>ROUND((Reference!E$16*List!$H2422)+Reference!E$17,0)</f>
        <v>2174</v>
      </c>
      <c r="M2422" s="35">
        <f>ROUND((Reference!F$16*List!$H2422)+Reference!F$17,0)</f>
        <v>2265</v>
      </c>
      <c r="N2422" s="35">
        <f>ROUND((Reference!G$16*List!$H2422)+Reference!G$17,0)</f>
        <v>2564</v>
      </c>
      <c r="O2422" s="35">
        <f>ROUND((Reference!H$16*List!$H2422)+Reference!H$17,0)</f>
        <v>2662</v>
      </c>
      <c r="P2422" s="35">
        <f>ROUND((Reference!I$16*List!$H2422)+Reference!I$17,0)</f>
        <v>2766</v>
      </c>
      <c r="Q2422" s="35">
        <f>ROUND((Reference!J$16*List!$H2422)+Reference!J$17,0)</f>
        <v>3203</v>
      </c>
      <c r="R2422" s="35">
        <f>ROUND((Reference!K$16*List!$H2422)+Reference!K$17,0)</f>
        <v>3305</v>
      </c>
      <c r="S2422" s="35">
        <f>ROUND((Reference!L$16*List!$H2422)+Reference!L$17,0)</f>
        <v>3566</v>
      </c>
      <c r="T2422" s="35">
        <f>ROUND((Reference!M$16*List!$H2422)+Reference!M$17,0)</f>
        <v>4259</v>
      </c>
      <c r="U2422" s="35">
        <f>ROUND((Reference!N$16*List!$H2422)+Reference!N$17,0)</f>
        <v>17183</v>
      </c>
      <c r="V2422" s="36">
        <f>ROUND((Reference!O$16*List!$H2422)+Reference!O$17,0)</f>
        <v>639</v>
      </c>
      <c r="W2422" s="36">
        <f>ROUND((Reference!P$16*List!$H2422)+Reference!P$17,0)</f>
        <v>900</v>
      </c>
      <c r="X2422" s="36">
        <f>ROUND((Reference!Q$16*List!$H2422)+Reference!Q$17,0)</f>
        <v>450</v>
      </c>
      <c r="Y2422" s="37"/>
      <c r="Z2422" s="4" t="str">
        <f t="shared" si="75"/>
        <v>BROWN, South Dakota</v>
      </c>
      <c r="AA2422" s="50" t="s">
        <v>2221</v>
      </c>
      <c r="AB2422" s="38" t="s">
        <v>54</v>
      </c>
      <c r="AC2422" s="43" t="s">
        <v>6775</v>
      </c>
      <c r="AD2422" s="45"/>
      <c r="AE2422">
        <f t="shared" si="76"/>
        <v>0.83400000000000007</v>
      </c>
    </row>
    <row r="2423" spans="1:31" x14ac:dyDescent="0.35">
      <c r="A2423" s="28" t="s">
        <v>6790</v>
      </c>
      <c r="B2423" s="48" t="s">
        <v>6791</v>
      </c>
      <c r="C2423" s="49">
        <v>99943</v>
      </c>
      <c r="D2423" s="30" t="s">
        <v>230</v>
      </c>
      <c r="E2423" s="50" t="s">
        <v>6792</v>
      </c>
      <c r="F2423" s="55" t="s">
        <v>6775</v>
      </c>
      <c r="G2423" s="33" t="s">
        <v>64</v>
      </c>
      <c r="H2423" s="34">
        <v>0.83400000000000007</v>
      </c>
      <c r="I2423" s="35">
        <f>ROUND((Reference!B$16*List!$H2423)+Reference!B$17,0)</f>
        <v>984</v>
      </c>
      <c r="J2423" s="35">
        <f>ROUND((Reference!C$16*List!$H2423)+Reference!C$17,0)</f>
        <v>1468</v>
      </c>
      <c r="K2423" s="35">
        <f>ROUND((Reference!D$16*List!$H2423)+Reference!D$17,0)</f>
        <v>1758</v>
      </c>
      <c r="L2423" s="35">
        <f>ROUND((Reference!E$16*List!$H2423)+Reference!E$17,0)</f>
        <v>2174</v>
      </c>
      <c r="M2423" s="35">
        <f>ROUND((Reference!F$16*List!$H2423)+Reference!F$17,0)</f>
        <v>2265</v>
      </c>
      <c r="N2423" s="35">
        <f>ROUND((Reference!G$16*List!$H2423)+Reference!G$17,0)</f>
        <v>2564</v>
      </c>
      <c r="O2423" s="35">
        <f>ROUND((Reference!H$16*List!$H2423)+Reference!H$17,0)</f>
        <v>2662</v>
      </c>
      <c r="P2423" s="35">
        <f>ROUND((Reference!I$16*List!$H2423)+Reference!I$17,0)</f>
        <v>2766</v>
      </c>
      <c r="Q2423" s="35">
        <f>ROUND((Reference!J$16*List!$H2423)+Reference!J$17,0)</f>
        <v>3203</v>
      </c>
      <c r="R2423" s="35">
        <f>ROUND((Reference!K$16*List!$H2423)+Reference!K$17,0)</f>
        <v>3305</v>
      </c>
      <c r="S2423" s="35">
        <f>ROUND((Reference!L$16*List!$H2423)+Reference!L$17,0)</f>
        <v>3566</v>
      </c>
      <c r="T2423" s="35">
        <f>ROUND((Reference!M$16*List!$H2423)+Reference!M$17,0)</f>
        <v>4259</v>
      </c>
      <c r="U2423" s="35">
        <f>ROUND((Reference!N$16*List!$H2423)+Reference!N$17,0)</f>
        <v>17183</v>
      </c>
      <c r="V2423" s="36">
        <f>ROUND((Reference!O$16*List!$H2423)+Reference!O$17,0)</f>
        <v>639</v>
      </c>
      <c r="W2423" s="36">
        <f>ROUND((Reference!P$16*List!$H2423)+Reference!P$17,0)</f>
        <v>900</v>
      </c>
      <c r="X2423" s="36">
        <f>ROUND((Reference!Q$16*List!$H2423)+Reference!Q$17,0)</f>
        <v>450</v>
      </c>
      <c r="Y2423" s="37"/>
      <c r="Z2423" s="4" t="str">
        <f t="shared" si="75"/>
        <v>BRULE, South Dakota</v>
      </c>
      <c r="AA2423" s="38" t="s">
        <v>6792</v>
      </c>
      <c r="AB2423" s="38" t="s">
        <v>54</v>
      </c>
      <c r="AC2423" s="32" t="s">
        <v>6775</v>
      </c>
      <c r="AD2423" s="39"/>
      <c r="AE2423">
        <f t="shared" si="76"/>
        <v>0.83400000000000007</v>
      </c>
    </row>
    <row r="2424" spans="1:31" x14ac:dyDescent="0.35">
      <c r="A2424" s="28" t="s">
        <v>6793</v>
      </c>
      <c r="B2424" s="48" t="s">
        <v>6794</v>
      </c>
      <c r="C2424" s="51">
        <v>99943</v>
      </c>
      <c r="D2424" s="30" t="s">
        <v>230</v>
      </c>
      <c r="E2424" s="38" t="s">
        <v>4963</v>
      </c>
      <c r="F2424" s="55" t="s">
        <v>6775</v>
      </c>
      <c r="G2424" s="33" t="s">
        <v>64</v>
      </c>
      <c r="H2424" s="34">
        <v>0.83400000000000007</v>
      </c>
      <c r="I2424" s="35">
        <f>ROUND((Reference!B$16*List!$H2424)+Reference!B$17,0)</f>
        <v>984</v>
      </c>
      <c r="J2424" s="35">
        <f>ROUND((Reference!C$16*List!$H2424)+Reference!C$17,0)</f>
        <v>1468</v>
      </c>
      <c r="K2424" s="35">
        <f>ROUND((Reference!D$16*List!$H2424)+Reference!D$17,0)</f>
        <v>1758</v>
      </c>
      <c r="L2424" s="35">
        <f>ROUND((Reference!E$16*List!$H2424)+Reference!E$17,0)</f>
        <v>2174</v>
      </c>
      <c r="M2424" s="35">
        <f>ROUND((Reference!F$16*List!$H2424)+Reference!F$17,0)</f>
        <v>2265</v>
      </c>
      <c r="N2424" s="35">
        <f>ROUND((Reference!G$16*List!$H2424)+Reference!G$17,0)</f>
        <v>2564</v>
      </c>
      <c r="O2424" s="35">
        <f>ROUND((Reference!H$16*List!$H2424)+Reference!H$17,0)</f>
        <v>2662</v>
      </c>
      <c r="P2424" s="35">
        <f>ROUND((Reference!I$16*List!$H2424)+Reference!I$17,0)</f>
        <v>2766</v>
      </c>
      <c r="Q2424" s="35">
        <f>ROUND((Reference!J$16*List!$H2424)+Reference!J$17,0)</f>
        <v>3203</v>
      </c>
      <c r="R2424" s="35">
        <f>ROUND((Reference!K$16*List!$H2424)+Reference!K$17,0)</f>
        <v>3305</v>
      </c>
      <c r="S2424" s="35">
        <f>ROUND((Reference!L$16*List!$H2424)+Reference!L$17,0)</f>
        <v>3566</v>
      </c>
      <c r="T2424" s="35">
        <f>ROUND((Reference!M$16*List!$H2424)+Reference!M$17,0)</f>
        <v>4259</v>
      </c>
      <c r="U2424" s="35">
        <f>ROUND((Reference!N$16*List!$H2424)+Reference!N$17,0)</f>
        <v>17183</v>
      </c>
      <c r="V2424" s="36">
        <f>ROUND((Reference!O$16*List!$H2424)+Reference!O$17,0)</f>
        <v>639</v>
      </c>
      <c r="W2424" s="36">
        <f>ROUND((Reference!P$16*List!$H2424)+Reference!P$17,0)</f>
        <v>900</v>
      </c>
      <c r="X2424" s="36">
        <f>ROUND((Reference!Q$16*List!$H2424)+Reference!Q$17,0)</f>
        <v>450</v>
      </c>
      <c r="Y2424" s="37"/>
      <c r="Z2424" s="4" t="str">
        <f t="shared" si="75"/>
        <v>BUFFALO, South Dakota</v>
      </c>
      <c r="AA2424" s="38" t="s">
        <v>4963</v>
      </c>
      <c r="AB2424" s="38" t="s">
        <v>54</v>
      </c>
      <c r="AC2424" s="32" t="s">
        <v>6775</v>
      </c>
      <c r="AD2424" s="39"/>
      <c r="AE2424">
        <f t="shared" si="76"/>
        <v>0.83400000000000007</v>
      </c>
    </row>
    <row r="2425" spans="1:31" x14ac:dyDescent="0.35">
      <c r="A2425" s="28" t="s">
        <v>6795</v>
      </c>
      <c r="B2425" s="48" t="s">
        <v>6796</v>
      </c>
      <c r="C2425" s="49">
        <v>99943</v>
      </c>
      <c r="D2425" s="30" t="s">
        <v>230</v>
      </c>
      <c r="E2425" s="50" t="s">
        <v>795</v>
      </c>
      <c r="F2425" s="55" t="s">
        <v>6775</v>
      </c>
      <c r="G2425" s="33" t="s">
        <v>64</v>
      </c>
      <c r="H2425" s="34">
        <v>0.83400000000000007</v>
      </c>
      <c r="I2425" s="35">
        <f>ROUND((Reference!B$16*List!$H2425)+Reference!B$17,0)</f>
        <v>984</v>
      </c>
      <c r="J2425" s="35">
        <f>ROUND((Reference!C$16*List!$H2425)+Reference!C$17,0)</f>
        <v>1468</v>
      </c>
      <c r="K2425" s="35">
        <f>ROUND((Reference!D$16*List!$H2425)+Reference!D$17,0)</f>
        <v>1758</v>
      </c>
      <c r="L2425" s="35">
        <f>ROUND((Reference!E$16*List!$H2425)+Reference!E$17,0)</f>
        <v>2174</v>
      </c>
      <c r="M2425" s="35">
        <f>ROUND((Reference!F$16*List!$H2425)+Reference!F$17,0)</f>
        <v>2265</v>
      </c>
      <c r="N2425" s="35">
        <f>ROUND((Reference!G$16*List!$H2425)+Reference!G$17,0)</f>
        <v>2564</v>
      </c>
      <c r="O2425" s="35">
        <f>ROUND((Reference!H$16*List!$H2425)+Reference!H$17,0)</f>
        <v>2662</v>
      </c>
      <c r="P2425" s="35">
        <f>ROUND((Reference!I$16*List!$H2425)+Reference!I$17,0)</f>
        <v>2766</v>
      </c>
      <c r="Q2425" s="35">
        <f>ROUND((Reference!J$16*List!$H2425)+Reference!J$17,0)</f>
        <v>3203</v>
      </c>
      <c r="R2425" s="35">
        <f>ROUND((Reference!K$16*List!$H2425)+Reference!K$17,0)</f>
        <v>3305</v>
      </c>
      <c r="S2425" s="35">
        <f>ROUND((Reference!L$16*List!$H2425)+Reference!L$17,0)</f>
        <v>3566</v>
      </c>
      <c r="T2425" s="35">
        <f>ROUND((Reference!M$16*List!$H2425)+Reference!M$17,0)</f>
        <v>4259</v>
      </c>
      <c r="U2425" s="35">
        <f>ROUND((Reference!N$16*List!$H2425)+Reference!N$17,0)</f>
        <v>17183</v>
      </c>
      <c r="V2425" s="36">
        <f>ROUND((Reference!O$16*List!$H2425)+Reference!O$17,0)</f>
        <v>639</v>
      </c>
      <c r="W2425" s="36">
        <f>ROUND((Reference!P$16*List!$H2425)+Reference!P$17,0)</f>
        <v>900</v>
      </c>
      <c r="X2425" s="36">
        <f>ROUND((Reference!Q$16*List!$H2425)+Reference!Q$17,0)</f>
        <v>450</v>
      </c>
      <c r="Y2425" s="37"/>
      <c r="Z2425" s="4" t="str">
        <f t="shared" si="75"/>
        <v>BUTTE, South Dakota</v>
      </c>
      <c r="AA2425" s="38" t="s">
        <v>795</v>
      </c>
      <c r="AB2425" s="38" t="s">
        <v>54</v>
      </c>
      <c r="AC2425" s="32" t="s">
        <v>6775</v>
      </c>
      <c r="AD2425" s="39"/>
      <c r="AE2425">
        <f t="shared" si="76"/>
        <v>0.83400000000000007</v>
      </c>
    </row>
    <row r="2426" spans="1:31" x14ac:dyDescent="0.35">
      <c r="A2426" s="28" t="s">
        <v>6797</v>
      </c>
      <c r="B2426" s="48" t="s">
        <v>6798</v>
      </c>
      <c r="C2426" s="51">
        <v>99943</v>
      </c>
      <c r="D2426" s="30" t="s">
        <v>230</v>
      </c>
      <c r="E2426" s="38" t="s">
        <v>3271</v>
      </c>
      <c r="F2426" s="55" t="s">
        <v>6775</v>
      </c>
      <c r="G2426" s="33" t="s">
        <v>64</v>
      </c>
      <c r="H2426" s="34">
        <v>0.83400000000000007</v>
      </c>
      <c r="I2426" s="35">
        <f>ROUND((Reference!B$16*List!$H2426)+Reference!B$17,0)</f>
        <v>984</v>
      </c>
      <c r="J2426" s="35">
        <f>ROUND((Reference!C$16*List!$H2426)+Reference!C$17,0)</f>
        <v>1468</v>
      </c>
      <c r="K2426" s="35">
        <f>ROUND((Reference!D$16*List!$H2426)+Reference!D$17,0)</f>
        <v>1758</v>
      </c>
      <c r="L2426" s="35">
        <f>ROUND((Reference!E$16*List!$H2426)+Reference!E$17,0)</f>
        <v>2174</v>
      </c>
      <c r="M2426" s="35">
        <f>ROUND((Reference!F$16*List!$H2426)+Reference!F$17,0)</f>
        <v>2265</v>
      </c>
      <c r="N2426" s="35">
        <f>ROUND((Reference!G$16*List!$H2426)+Reference!G$17,0)</f>
        <v>2564</v>
      </c>
      <c r="O2426" s="35">
        <f>ROUND((Reference!H$16*List!$H2426)+Reference!H$17,0)</f>
        <v>2662</v>
      </c>
      <c r="P2426" s="35">
        <f>ROUND((Reference!I$16*List!$H2426)+Reference!I$17,0)</f>
        <v>2766</v>
      </c>
      <c r="Q2426" s="35">
        <f>ROUND((Reference!J$16*List!$H2426)+Reference!J$17,0)</f>
        <v>3203</v>
      </c>
      <c r="R2426" s="35">
        <f>ROUND((Reference!K$16*List!$H2426)+Reference!K$17,0)</f>
        <v>3305</v>
      </c>
      <c r="S2426" s="35">
        <f>ROUND((Reference!L$16*List!$H2426)+Reference!L$17,0)</f>
        <v>3566</v>
      </c>
      <c r="T2426" s="35">
        <f>ROUND((Reference!M$16*List!$H2426)+Reference!M$17,0)</f>
        <v>4259</v>
      </c>
      <c r="U2426" s="35">
        <f>ROUND((Reference!N$16*List!$H2426)+Reference!N$17,0)</f>
        <v>17183</v>
      </c>
      <c r="V2426" s="36">
        <f>ROUND((Reference!O$16*List!$H2426)+Reference!O$17,0)</f>
        <v>639</v>
      </c>
      <c r="W2426" s="36">
        <f>ROUND((Reference!P$16*List!$H2426)+Reference!P$17,0)</f>
        <v>900</v>
      </c>
      <c r="X2426" s="36">
        <f>ROUND((Reference!Q$16*List!$H2426)+Reference!Q$17,0)</f>
        <v>450</v>
      </c>
      <c r="Y2426" s="37"/>
      <c r="Z2426" s="4" t="str">
        <f t="shared" si="75"/>
        <v>CAMPBELL, South Dakota</v>
      </c>
      <c r="AA2426" s="38" t="s">
        <v>3271</v>
      </c>
      <c r="AB2426" s="38" t="s">
        <v>54</v>
      </c>
      <c r="AC2426" s="32" t="s">
        <v>6775</v>
      </c>
      <c r="AD2426" s="39"/>
      <c r="AE2426">
        <f t="shared" si="76"/>
        <v>0.83400000000000007</v>
      </c>
    </row>
    <row r="2427" spans="1:31" x14ac:dyDescent="0.35">
      <c r="A2427" s="28" t="s">
        <v>6799</v>
      </c>
      <c r="B2427" s="48" t="s">
        <v>6800</v>
      </c>
      <c r="C2427" s="51">
        <v>99943</v>
      </c>
      <c r="D2427" s="30" t="s">
        <v>230</v>
      </c>
      <c r="E2427" s="38" t="s">
        <v>6801</v>
      </c>
      <c r="F2427" s="55" t="s">
        <v>6775</v>
      </c>
      <c r="G2427" s="33" t="s">
        <v>64</v>
      </c>
      <c r="H2427" s="34">
        <v>0.83400000000000007</v>
      </c>
      <c r="I2427" s="35">
        <f>ROUND((Reference!B$16*List!$H2427)+Reference!B$17,0)</f>
        <v>984</v>
      </c>
      <c r="J2427" s="35">
        <f>ROUND((Reference!C$16*List!$H2427)+Reference!C$17,0)</f>
        <v>1468</v>
      </c>
      <c r="K2427" s="35">
        <f>ROUND((Reference!D$16*List!$H2427)+Reference!D$17,0)</f>
        <v>1758</v>
      </c>
      <c r="L2427" s="35">
        <f>ROUND((Reference!E$16*List!$H2427)+Reference!E$17,0)</f>
        <v>2174</v>
      </c>
      <c r="M2427" s="35">
        <f>ROUND((Reference!F$16*List!$H2427)+Reference!F$17,0)</f>
        <v>2265</v>
      </c>
      <c r="N2427" s="35">
        <f>ROUND((Reference!G$16*List!$H2427)+Reference!G$17,0)</f>
        <v>2564</v>
      </c>
      <c r="O2427" s="35">
        <f>ROUND((Reference!H$16*List!$H2427)+Reference!H$17,0)</f>
        <v>2662</v>
      </c>
      <c r="P2427" s="35">
        <f>ROUND((Reference!I$16*List!$H2427)+Reference!I$17,0)</f>
        <v>2766</v>
      </c>
      <c r="Q2427" s="35">
        <f>ROUND((Reference!J$16*List!$H2427)+Reference!J$17,0)</f>
        <v>3203</v>
      </c>
      <c r="R2427" s="35">
        <f>ROUND((Reference!K$16*List!$H2427)+Reference!K$17,0)</f>
        <v>3305</v>
      </c>
      <c r="S2427" s="35">
        <f>ROUND((Reference!L$16*List!$H2427)+Reference!L$17,0)</f>
        <v>3566</v>
      </c>
      <c r="T2427" s="35">
        <f>ROUND((Reference!M$16*List!$H2427)+Reference!M$17,0)</f>
        <v>4259</v>
      </c>
      <c r="U2427" s="35">
        <f>ROUND((Reference!N$16*List!$H2427)+Reference!N$17,0)</f>
        <v>17183</v>
      </c>
      <c r="V2427" s="36">
        <f>ROUND((Reference!O$16*List!$H2427)+Reference!O$17,0)</f>
        <v>639</v>
      </c>
      <c r="W2427" s="36">
        <f>ROUND((Reference!P$16*List!$H2427)+Reference!P$17,0)</f>
        <v>900</v>
      </c>
      <c r="X2427" s="36">
        <f>ROUND((Reference!Q$16*List!$H2427)+Reference!Q$17,0)</f>
        <v>450</v>
      </c>
      <c r="Y2427" s="37"/>
      <c r="Z2427" s="4" t="str">
        <f t="shared" si="75"/>
        <v>CHARLES MIX, South Dakota</v>
      </c>
      <c r="AA2427" s="38" t="s">
        <v>6801</v>
      </c>
      <c r="AB2427" s="38" t="s">
        <v>54</v>
      </c>
      <c r="AC2427" s="32" t="s">
        <v>6775</v>
      </c>
      <c r="AD2427" s="39"/>
      <c r="AE2427">
        <f t="shared" si="76"/>
        <v>0.83400000000000007</v>
      </c>
    </row>
    <row r="2428" spans="1:31" x14ac:dyDescent="0.35">
      <c r="A2428" s="28" t="s">
        <v>6802</v>
      </c>
      <c r="B2428" s="48" t="s">
        <v>6803</v>
      </c>
      <c r="C2428" s="51">
        <v>99943</v>
      </c>
      <c r="D2428" s="30" t="s">
        <v>230</v>
      </c>
      <c r="E2428" s="38" t="s">
        <v>535</v>
      </c>
      <c r="F2428" s="55" t="s">
        <v>6775</v>
      </c>
      <c r="G2428" s="33" t="s">
        <v>64</v>
      </c>
      <c r="H2428" s="34">
        <v>0.83400000000000007</v>
      </c>
      <c r="I2428" s="35">
        <f>ROUND((Reference!B$16*List!$H2428)+Reference!B$17,0)</f>
        <v>984</v>
      </c>
      <c r="J2428" s="35">
        <f>ROUND((Reference!C$16*List!$H2428)+Reference!C$17,0)</f>
        <v>1468</v>
      </c>
      <c r="K2428" s="35">
        <f>ROUND((Reference!D$16*List!$H2428)+Reference!D$17,0)</f>
        <v>1758</v>
      </c>
      <c r="L2428" s="35">
        <f>ROUND((Reference!E$16*List!$H2428)+Reference!E$17,0)</f>
        <v>2174</v>
      </c>
      <c r="M2428" s="35">
        <f>ROUND((Reference!F$16*List!$H2428)+Reference!F$17,0)</f>
        <v>2265</v>
      </c>
      <c r="N2428" s="35">
        <f>ROUND((Reference!G$16*List!$H2428)+Reference!G$17,0)</f>
        <v>2564</v>
      </c>
      <c r="O2428" s="35">
        <f>ROUND((Reference!H$16*List!$H2428)+Reference!H$17,0)</f>
        <v>2662</v>
      </c>
      <c r="P2428" s="35">
        <f>ROUND((Reference!I$16*List!$H2428)+Reference!I$17,0)</f>
        <v>2766</v>
      </c>
      <c r="Q2428" s="35">
        <f>ROUND((Reference!J$16*List!$H2428)+Reference!J$17,0)</f>
        <v>3203</v>
      </c>
      <c r="R2428" s="35">
        <f>ROUND((Reference!K$16*List!$H2428)+Reference!K$17,0)</f>
        <v>3305</v>
      </c>
      <c r="S2428" s="35">
        <f>ROUND((Reference!L$16*List!$H2428)+Reference!L$17,0)</f>
        <v>3566</v>
      </c>
      <c r="T2428" s="35">
        <f>ROUND((Reference!M$16*List!$H2428)+Reference!M$17,0)</f>
        <v>4259</v>
      </c>
      <c r="U2428" s="35">
        <f>ROUND((Reference!N$16*List!$H2428)+Reference!N$17,0)</f>
        <v>17183</v>
      </c>
      <c r="V2428" s="36">
        <f>ROUND((Reference!O$16*List!$H2428)+Reference!O$17,0)</f>
        <v>639</v>
      </c>
      <c r="W2428" s="36">
        <f>ROUND((Reference!P$16*List!$H2428)+Reference!P$17,0)</f>
        <v>900</v>
      </c>
      <c r="X2428" s="36">
        <f>ROUND((Reference!Q$16*List!$H2428)+Reference!Q$17,0)</f>
        <v>450</v>
      </c>
      <c r="Y2428" s="37"/>
      <c r="Z2428" s="4" t="str">
        <f t="shared" si="75"/>
        <v>CLARK, South Dakota</v>
      </c>
      <c r="AA2428" s="38" t="s">
        <v>535</v>
      </c>
      <c r="AB2428" s="38" t="s">
        <v>54</v>
      </c>
      <c r="AC2428" s="32" t="s">
        <v>6775</v>
      </c>
      <c r="AD2428" s="39"/>
      <c r="AE2428">
        <f t="shared" si="76"/>
        <v>0.83400000000000007</v>
      </c>
    </row>
    <row r="2429" spans="1:31" x14ac:dyDescent="0.35">
      <c r="A2429" s="28" t="s">
        <v>6804</v>
      </c>
      <c r="B2429" s="48" t="s">
        <v>6805</v>
      </c>
      <c r="C2429" s="51">
        <v>99943</v>
      </c>
      <c r="D2429" s="30" t="s">
        <v>230</v>
      </c>
      <c r="E2429" s="38" t="s">
        <v>110</v>
      </c>
      <c r="F2429" s="55" t="s">
        <v>6775</v>
      </c>
      <c r="G2429" s="33" t="s">
        <v>64</v>
      </c>
      <c r="H2429" s="34">
        <v>0.83400000000000007</v>
      </c>
      <c r="I2429" s="35">
        <f>ROUND((Reference!B$16*List!$H2429)+Reference!B$17,0)</f>
        <v>984</v>
      </c>
      <c r="J2429" s="35">
        <f>ROUND((Reference!C$16*List!$H2429)+Reference!C$17,0)</f>
        <v>1468</v>
      </c>
      <c r="K2429" s="35">
        <f>ROUND((Reference!D$16*List!$H2429)+Reference!D$17,0)</f>
        <v>1758</v>
      </c>
      <c r="L2429" s="35">
        <f>ROUND((Reference!E$16*List!$H2429)+Reference!E$17,0)</f>
        <v>2174</v>
      </c>
      <c r="M2429" s="35">
        <f>ROUND((Reference!F$16*List!$H2429)+Reference!F$17,0)</f>
        <v>2265</v>
      </c>
      <c r="N2429" s="35">
        <f>ROUND((Reference!G$16*List!$H2429)+Reference!G$17,0)</f>
        <v>2564</v>
      </c>
      <c r="O2429" s="35">
        <f>ROUND((Reference!H$16*List!$H2429)+Reference!H$17,0)</f>
        <v>2662</v>
      </c>
      <c r="P2429" s="35">
        <f>ROUND((Reference!I$16*List!$H2429)+Reference!I$17,0)</f>
        <v>2766</v>
      </c>
      <c r="Q2429" s="35">
        <f>ROUND((Reference!J$16*List!$H2429)+Reference!J$17,0)</f>
        <v>3203</v>
      </c>
      <c r="R2429" s="35">
        <f>ROUND((Reference!K$16*List!$H2429)+Reference!K$17,0)</f>
        <v>3305</v>
      </c>
      <c r="S2429" s="35">
        <f>ROUND((Reference!L$16*List!$H2429)+Reference!L$17,0)</f>
        <v>3566</v>
      </c>
      <c r="T2429" s="35">
        <f>ROUND((Reference!M$16*List!$H2429)+Reference!M$17,0)</f>
        <v>4259</v>
      </c>
      <c r="U2429" s="35">
        <f>ROUND((Reference!N$16*List!$H2429)+Reference!N$17,0)</f>
        <v>17183</v>
      </c>
      <c r="V2429" s="36">
        <f>ROUND((Reference!O$16*List!$H2429)+Reference!O$17,0)</f>
        <v>639</v>
      </c>
      <c r="W2429" s="36">
        <f>ROUND((Reference!P$16*List!$H2429)+Reference!P$17,0)</f>
        <v>900</v>
      </c>
      <c r="X2429" s="36">
        <f>ROUND((Reference!Q$16*List!$H2429)+Reference!Q$17,0)</f>
        <v>450</v>
      </c>
      <c r="Y2429" s="37"/>
      <c r="Z2429" s="4" t="str">
        <f t="shared" si="75"/>
        <v>CLAY, South Dakota</v>
      </c>
      <c r="AA2429" s="38" t="s">
        <v>110</v>
      </c>
      <c r="AB2429" s="38" t="s">
        <v>54</v>
      </c>
      <c r="AC2429" s="32" t="s">
        <v>6775</v>
      </c>
      <c r="AD2429" s="39"/>
      <c r="AE2429">
        <f t="shared" si="76"/>
        <v>0.83400000000000007</v>
      </c>
    </row>
    <row r="2430" spans="1:31" x14ac:dyDescent="0.35">
      <c r="A2430" s="28" t="s">
        <v>6806</v>
      </c>
      <c r="B2430" s="48" t="s">
        <v>6807</v>
      </c>
      <c r="C2430" s="49">
        <v>99943</v>
      </c>
      <c r="D2430" s="30" t="s">
        <v>230</v>
      </c>
      <c r="E2430" s="50" t="s">
        <v>6808</v>
      </c>
      <c r="F2430" s="55" t="s">
        <v>6775</v>
      </c>
      <c r="G2430" s="33" t="s">
        <v>64</v>
      </c>
      <c r="H2430" s="34">
        <v>0.83400000000000007</v>
      </c>
      <c r="I2430" s="35">
        <f>ROUND((Reference!B$16*List!$H2430)+Reference!B$17,0)</f>
        <v>984</v>
      </c>
      <c r="J2430" s="35">
        <f>ROUND((Reference!C$16*List!$H2430)+Reference!C$17,0)</f>
        <v>1468</v>
      </c>
      <c r="K2430" s="35">
        <f>ROUND((Reference!D$16*List!$H2430)+Reference!D$17,0)</f>
        <v>1758</v>
      </c>
      <c r="L2430" s="35">
        <f>ROUND((Reference!E$16*List!$H2430)+Reference!E$17,0)</f>
        <v>2174</v>
      </c>
      <c r="M2430" s="35">
        <f>ROUND((Reference!F$16*List!$H2430)+Reference!F$17,0)</f>
        <v>2265</v>
      </c>
      <c r="N2430" s="35">
        <f>ROUND((Reference!G$16*List!$H2430)+Reference!G$17,0)</f>
        <v>2564</v>
      </c>
      <c r="O2430" s="35">
        <f>ROUND((Reference!H$16*List!$H2430)+Reference!H$17,0)</f>
        <v>2662</v>
      </c>
      <c r="P2430" s="35">
        <f>ROUND((Reference!I$16*List!$H2430)+Reference!I$17,0)</f>
        <v>2766</v>
      </c>
      <c r="Q2430" s="35">
        <f>ROUND((Reference!J$16*List!$H2430)+Reference!J$17,0)</f>
        <v>3203</v>
      </c>
      <c r="R2430" s="35">
        <f>ROUND((Reference!K$16*List!$H2430)+Reference!K$17,0)</f>
        <v>3305</v>
      </c>
      <c r="S2430" s="35">
        <f>ROUND((Reference!L$16*List!$H2430)+Reference!L$17,0)</f>
        <v>3566</v>
      </c>
      <c r="T2430" s="35">
        <f>ROUND((Reference!M$16*List!$H2430)+Reference!M$17,0)</f>
        <v>4259</v>
      </c>
      <c r="U2430" s="35">
        <f>ROUND((Reference!N$16*List!$H2430)+Reference!N$17,0)</f>
        <v>17183</v>
      </c>
      <c r="V2430" s="36">
        <f>ROUND((Reference!O$16*List!$H2430)+Reference!O$17,0)</f>
        <v>639</v>
      </c>
      <c r="W2430" s="36">
        <f>ROUND((Reference!P$16*List!$H2430)+Reference!P$17,0)</f>
        <v>900</v>
      </c>
      <c r="X2430" s="36">
        <f>ROUND((Reference!Q$16*List!$H2430)+Reference!Q$17,0)</f>
        <v>450</v>
      </c>
      <c r="Y2430" s="37"/>
      <c r="Z2430" s="4" t="str">
        <f t="shared" si="75"/>
        <v>CODINGTON, South Dakota</v>
      </c>
      <c r="AA2430" s="38" t="s">
        <v>6808</v>
      </c>
      <c r="AB2430" s="38" t="s">
        <v>54</v>
      </c>
      <c r="AC2430" s="32" t="s">
        <v>6775</v>
      </c>
      <c r="AD2430" s="39"/>
      <c r="AE2430">
        <f t="shared" si="76"/>
        <v>0.83400000000000007</v>
      </c>
    </row>
    <row r="2431" spans="1:31" x14ac:dyDescent="0.35">
      <c r="A2431" s="28" t="s">
        <v>6809</v>
      </c>
      <c r="B2431" s="48" t="s">
        <v>6810</v>
      </c>
      <c r="C2431" s="51">
        <v>99943</v>
      </c>
      <c r="D2431" s="30" t="s">
        <v>230</v>
      </c>
      <c r="E2431" s="38" t="s">
        <v>6811</v>
      </c>
      <c r="F2431" s="55" t="s">
        <v>6775</v>
      </c>
      <c r="G2431" s="33" t="s">
        <v>64</v>
      </c>
      <c r="H2431" s="52">
        <v>0.83400000000000007</v>
      </c>
      <c r="I2431" s="35">
        <f>ROUND((Reference!B$16*List!$H2431)+Reference!B$17,0)</f>
        <v>984</v>
      </c>
      <c r="J2431" s="35">
        <f>ROUND((Reference!C$16*List!$H2431)+Reference!C$17,0)</f>
        <v>1468</v>
      </c>
      <c r="K2431" s="35">
        <f>ROUND((Reference!D$16*List!$H2431)+Reference!D$17,0)</f>
        <v>1758</v>
      </c>
      <c r="L2431" s="35">
        <f>ROUND((Reference!E$16*List!$H2431)+Reference!E$17,0)</f>
        <v>2174</v>
      </c>
      <c r="M2431" s="35">
        <f>ROUND((Reference!F$16*List!$H2431)+Reference!F$17,0)</f>
        <v>2265</v>
      </c>
      <c r="N2431" s="35">
        <f>ROUND((Reference!G$16*List!$H2431)+Reference!G$17,0)</f>
        <v>2564</v>
      </c>
      <c r="O2431" s="35">
        <f>ROUND((Reference!H$16*List!$H2431)+Reference!H$17,0)</f>
        <v>2662</v>
      </c>
      <c r="P2431" s="35">
        <f>ROUND((Reference!I$16*List!$H2431)+Reference!I$17,0)</f>
        <v>2766</v>
      </c>
      <c r="Q2431" s="35">
        <f>ROUND((Reference!J$16*List!$H2431)+Reference!J$17,0)</f>
        <v>3203</v>
      </c>
      <c r="R2431" s="35">
        <f>ROUND((Reference!K$16*List!$H2431)+Reference!K$17,0)</f>
        <v>3305</v>
      </c>
      <c r="S2431" s="35">
        <f>ROUND((Reference!L$16*List!$H2431)+Reference!L$17,0)</f>
        <v>3566</v>
      </c>
      <c r="T2431" s="35">
        <f>ROUND((Reference!M$16*List!$H2431)+Reference!M$17,0)</f>
        <v>4259</v>
      </c>
      <c r="U2431" s="35">
        <f>ROUND((Reference!N$16*List!$H2431)+Reference!N$17,0)</f>
        <v>17183</v>
      </c>
      <c r="V2431" s="36">
        <f>ROUND((Reference!O$16*List!$H2431)+Reference!O$17,0)</f>
        <v>639</v>
      </c>
      <c r="W2431" s="36">
        <f>ROUND((Reference!P$16*List!$H2431)+Reference!P$17,0)</f>
        <v>900</v>
      </c>
      <c r="X2431" s="36">
        <f>ROUND((Reference!Q$16*List!$H2431)+Reference!Q$17,0)</f>
        <v>450</v>
      </c>
      <c r="Y2431" s="37"/>
      <c r="Z2431" s="4" t="str">
        <f t="shared" si="75"/>
        <v>CORSON, South Dakota</v>
      </c>
      <c r="AA2431" s="50" t="s">
        <v>6811</v>
      </c>
      <c r="AB2431" s="38" t="s">
        <v>54</v>
      </c>
      <c r="AC2431" s="43" t="s">
        <v>6775</v>
      </c>
      <c r="AD2431" s="45"/>
      <c r="AE2431">
        <f t="shared" si="76"/>
        <v>0.83400000000000007</v>
      </c>
    </row>
    <row r="2432" spans="1:31" x14ac:dyDescent="0.35">
      <c r="A2432" s="28" t="s">
        <v>6812</v>
      </c>
      <c r="B2432" s="48" t="s">
        <v>6813</v>
      </c>
      <c r="C2432" s="51">
        <v>99943</v>
      </c>
      <c r="D2432" s="30" t="s">
        <v>230</v>
      </c>
      <c r="E2432" s="50" t="s">
        <v>1093</v>
      </c>
      <c r="F2432" s="54" t="s">
        <v>6775</v>
      </c>
      <c r="G2432" s="33" t="s">
        <v>64</v>
      </c>
      <c r="H2432" s="52">
        <v>0.83400000000000007</v>
      </c>
      <c r="I2432" s="35">
        <f>ROUND((Reference!B$16*List!$H2432)+Reference!B$17,0)</f>
        <v>984</v>
      </c>
      <c r="J2432" s="35">
        <f>ROUND((Reference!C$16*List!$H2432)+Reference!C$17,0)</f>
        <v>1468</v>
      </c>
      <c r="K2432" s="35">
        <f>ROUND((Reference!D$16*List!$H2432)+Reference!D$17,0)</f>
        <v>1758</v>
      </c>
      <c r="L2432" s="35">
        <f>ROUND((Reference!E$16*List!$H2432)+Reference!E$17,0)</f>
        <v>2174</v>
      </c>
      <c r="M2432" s="35">
        <f>ROUND((Reference!F$16*List!$H2432)+Reference!F$17,0)</f>
        <v>2265</v>
      </c>
      <c r="N2432" s="35">
        <f>ROUND((Reference!G$16*List!$H2432)+Reference!G$17,0)</f>
        <v>2564</v>
      </c>
      <c r="O2432" s="35">
        <f>ROUND((Reference!H$16*List!$H2432)+Reference!H$17,0)</f>
        <v>2662</v>
      </c>
      <c r="P2432" s="35">
        <f>ROUND((Reference!I$16*List!$H2432)+Reference!I$17,0)</f>
        <v>2766</v>
      </c>
      <c r="Q2432" s="35">
        <f>ROUND((Reference!J$16*List!$H2432)+Reference!J$17,0)</f>
        <v>3203</v>
      </c>
      <c r="R2432" s="35">
        <f>ROUND((Reference!K$16*List!$H2432)+Reference!K$17,0)</f>
        <v>3305</v>
      </c>
      <c r="S2432" s="35">
        <f>ROUND((Reference!L$16*List!$H2432)+Reference!L$17,0)</f>
        <v>3566</v>
      </c>
      <c r="T2432" s="35">
        <f>ROUND((Reference!M$16*List!$H2432)+Reference!M$17,0)</f>
        <v>4259</v>
      </c>
      <c r="U2432" s="35">
        <f>ROUND((Reference!N$16*List!$H2432)+Reference!N$17,0)</f>
        <v>17183</v>
      </c>
      <c r="V2432" s="36">
        <f>ROUND((Reference!O$16*List!$H2432)+Reference!O$17,0)</f>
        <v>639</v>
      </c>
      <c r="W2432" s="36">
        <f>ROUND((Reference!P$16*List!$H2432)+Reference!P$17,0)</f>
        <v>900</v>
      </c>
      <c r="X2432" s="36">
        <f>ROUND((Reference!Q$16*List!$H2432)+Reference!Q$17,0)</f>
        <v>450</v>
      </c>
      <c r="Y2432" s="37"/>
      <c r="Z2432" s="4" t="str">
        <f t="shared" si="75"/>
        <v>CUSTER, South Dakota</v>
      </c>
      <c r="AA2432" s="38" t="s">
        <v>1093</v>
      </c>
      <c r="AB2432" s="38" t="s">
        <v>54</v>
      </c>
      <c r="AC2432" s="32" t="s">
        <v>6775</v>
      </c>
      <c r="AD2432" s="39"/>
      <c r="AE2432">
        <f t="shared" si="76"/>
        <v>0.83400000000000007</v>
      </c>
    </row>
    <row r="2433" spans="1:31" x14ac:dyDescent="0.35">
      <c r="A2433" s="28" t="s">
        <v>6814</v>
      </c>
      <c r="B2433" s="48" t="s">
        <v>6815</v>
      </c>
      <c r="C2433" s="49">
        <v>99943</v>
      </c>
      <c r="D2433" s="30" t="s">
        <v>230</v>
      </c>
      <c r="E2433" s="50" t="s">
        <v>6816</v>
      </c>
      <c r="F2433" s="55" t="s">
        <v>6775</v>
      </c>
      <c r="G2433" s="33" t="s">
        <v>64</v>
      </c>
      <c r="H2433" s="52">
        <v>0.83400000000000007</v>
      </c>
      <c r="I2433" s="35">
        <f>ROUND((Reference!B$16*List!$H2433)+Reference!B$17,0)</f>
        <v>984</v>
      </c>
      <c r="J2433" s="35">
        <f>ROUND((Reference!C$16*List!$H2433)+Reference!C$17,0)</f>
        <v>1468</v>
      </c>
      <c r="K2433" s="35">
        <f>ROUND((Reference!D$16*List!$H2433)+Reference!D$17,0)</f>
        <v>1758</v>
      </c>
      <c r="L2433" s="35">
        <f>ROUND((Reference!E$16*List!$H2433)+Reference!E$17,0)</f>
        <v>2174</v>
      </c>
      <c r="M2433" s="35">
        <f>ROUND((Reference!F$16*List!$H2433)+Reference!F$17,0)</f>
        <v>2265</v>
      </c>
      <c r="N2433" s="35">
        <f>ROUND((Reference!G$16*List!$H2433)+Reference!G$17,0)</f>
        <v>2564</v>
      </c>
      <c r="O2433" s="35">
        <f>ROUND((Reference!H$16*List!$H2433)+Reference!H$17,0)</f>
        <v>2662</v>
      </c>
      <c r="P2433" s="35">
        <f>ROUND((Reference!I$16*List!$H2433)+Reference!I$17,0)</f>
        <v>2766</v>
      </c>
      <c r="Q2433" s="35">
        <f>ROUND((Reference!J$16*List!$H2433)+Reference!J$17,0)</f>
        <v>3203</v>
      </c>
      <c r="R2433" s="35">
        <f>ROUND((Reference!K$16*List!$H2433)+Reference!K$17,0)</f>
        <v>3305</v>
      </c>
      <c r="S2433" s="35">
        <f>ROUND((Reference!L$16*List!$H2433)+Reference!L$17,0)</f>
        <v>3566</v>
      </c>
      <c r="T2433" s="35">
        <f>ROUND((Reference!M$16*List!$H2433)+Reference!M$17,0)</f>
        <v>4259</v>
      </c>
      <c r="U2433" s="35">
        <f>ROUND((Reference!N$16*List!$H2433)+Reference!N$17,0)</f>
        <v>17183</v>
      </c>
      <c r="V2433" s="36">
        <f>ROUND((Reference!O$16*List!$H2433)+Reference!O$17,0)</f>
        <v>639</v>
      </c>
      <c r="W2433" s="36">
        <f>ROUND((Reference!P$16*List!$H2433)+Reference!P$17,0)</f>
        <v>900</v>
      </c>
      <c r="X2433" s="36">
        <f>ROUND((Reference!Q$16*List!$H2433)+Reference!Q$17,0)</f>
        <v>450</v>
      </c>
      <c r="Y2433" s="37"/>
      <c r="Z2433" s="4" t="str">
        <f t="shared" si="75"/>
        <v>DAVISON, South Dakota</v>
      </c>
      <c r="AA2433" s="50" t="s">
        <v>6816</v>
      </c>
      <c r="AB2433" s="38" t="s">
        <v>54</v>
      </c>
      <c r="AC2433" s="43" t="s">
        <v>6775</v>
      </c>
      <c r="AD2433" s="45"/>
      <c r="AE2433">
        <f t="shared" si="76"/>
        <v>0.83400000000000007</v>
      </c>
    </row>
    <row r="2434" spans="1:31" x14ac:dyDescent="0.35">
      <c r="A2434" s="28" t="s">
        <v>6817</v>
      </c>
      <c r="B2434" s="48" t="s">
        <v>6818</v>
      </c>
      <c r="C2434" s="51">
        <v>99943</v>
      </c>
      <c r="D2434" s="30" t="s">
        <v>230</v>
      </c>
      <c r="E2434" s="38" t="s">
        <v>6819</v>
      </c>
      <c r="F2434" s="55" t="s">
        <v>6775</v>
      </c>
      <c r="G2434" s="33" t="s">
        <v>64</v>
      </c>
      <c r="H2434" s="34">
        <v>0.83400000000000007</v>
      </c>
      <c r="I2434" s="35">
        <f>ROUND((Reference!B$16*List!$H2434)+Reference!B$17,0)</f>
        <v>984</v>
      </c>
      <c r="J2434" s="35">
        <f>ROUND((Reference!C$16*List!$H2434)+Reference!C$17,0)</f>
        <v>1468</v>
      </c>
      <c r="K2434" s="35">
        <f>ROUND((Reference!D$16*List!$H2434)+Reference!D$17,0)</f>
        <v>1758</v>
      </c>
      <c r="L2434" s="35">
        <f>ROUND((Reference!E$16*List!$H2434)+Reference!E$17,0)</f>
        <v>2174</v>
      </c>
      <c r="M2434" s="35">
        <f>ROUND((Reference!F$16*List!$H2434)+Reference!F$17,0)</f>
        <v>2265</v>
      </c>
      <c r="N2434" s="35">
        <f>ROUND((Reference!G$16*List!$H2434)+Reference!G$17,0)</f>
        <v>2564</v>
      </c>
      <c r="O2434" s="35">
        <f>ROUND((Reference!H$16*List!$H2434)+Reference!H$17,0)</f>
        <v>2662</v>
      </c>
      <c r="P2434" s="35">
        <f>ROUND((Reference!I$16*List!$H2434)+Reference!I$17,0)</f>
        <v>2766</v>
      </c>
      <c r="Q2434" s="35">
        <f>ROUND((Reference!J$16*List!$H2434)+Reference!J$17,0)</f>
        <v>3203</v>
      </c>
      <c r="R2434" s="35">
        <f>ROUND((Reference!K$16*List!$H2434)+Reference!K$17,0)</f>
        <v>3305</v>
      </c>
      <c r="S2434" s="35">
        <f>ROUND((Reference!L$16*List!$H2434)+Reference!L$17,0)</f>
        <v>3566</v>
      </c>
      <c r="T2434" s="35">
        <f>ROUND((Reference!M$16*List!$H2434)+Reference!M$17,0)</f>
        <v>4259</v>
      </c>
      <c r="U2434" s="35">
        <f>ROUND((Reference!N$16*List!$H2434)+Reference!N$17,0)</f>
        <v>17183</v>
      </c>
      <c r="V2434" s="36">
        <f>ROUND((Reference!O$16*List!$H2434)+Reference!O$17,0)</f>
        <v>639</v>
      </c>
      <c r="W2434" s="36">
        <f>ROUND((Reference!P$16*List!$H2434)+Reference!P$17,0)</f>
        <v>900</v>
      </c>
      <c r="X2434" s="36">
        <f>ROUND((Reference!Q$16*List!$H2434)+Reference!Q$17,0)</f>
        <v>450</v>
      </c>
      <c r="Y2434" s="37"/>
      <c r="Z2434" s="4" t="str">
        <f t="shared" si="75"/>
        <v>DAY, South Dakota</v>
      </c>
      <c r="AA2434" s="38" t="s">
        <v>6819</v>
      </c>
      <c r="AB2434" s="38" t="s">
        <v>54</v>
      </c>
      <c r="AC2434" s="32" t="s">
        <v>6775</v>
      </c>
      <c r="AD2434" s="39"/>
      <c r="AE2434">
        <f t="shared" si="76"/>
        <v>0.83400000000000007</v>
      </c>
    </row>
    <row r="2435" spans="1:31" x14ac:dyDescent="0.35">
      <c r="A2435" s="28" t="s">
        <v>6820</v>
      </c>
      <c r="B2435" s="48" t="s">
        <v>6821</v>
      </c>
      <c r="C2435" s="51">
        <v>99943</v>
      </c>
      <c r="D2435" s="30" t="s">
        <v>230</v>
      </c>
      <c r="E2435" s="38" t="s">
        <v>4999</v>
      </c>
      <c r="F2435" s="55" t="s">
        <v>6775</v>
      </c>
      <c r="G2435" s="33" t="s">
        <v>64</v>
      </c>
      <c r="H2435" s="52">
        <v>0.83400000000000007</v>
      </c>
      <c r="I2435" s="35">
        <f>ROUND((Reference!B$16*List!$H2435)+Reference!B$17,0)</f>
        <v>984</v>
      </c>
      <c r="J2435" s="35">
        <f>ROUND((Reference!C$16*List!$H2435)+Reference!C$17,0)</f>
        <v>1468</v>
      </c>
      <c r="K2435" s="35">
        <f>ROUND((Reference!D$16*List!$H2435)+Reference!D$17,0)</f>
        <v>1758</v>
      </c>
      <c r="L2435" s="35">
        <f>ROUND((Reference!E$16*List!$H2435)+Reference!E$17,0)</f>
        <v>2174</v>
      </c>
      <c r="M2435" s="35">
        <f>ROUND((Reference!F$16*List!$H2435)+Reference!F$17,0)</f>
        <v>2265</v>
      </c>
      <c r="N2435" s="35">
        <f>ROUND((Reference!G$16*List!$H2435)+Reference!G$17,0)</f>
        <v>2564</v>
      </c>
      <c r="O2435" s="35">
        <f>ROUND((Reference!H$16*List!$H2435)+Reference!H$17,0)</f>
        <v>2662</v>
      </c>
      <c r="P2435" s="35">
        <f>ROUND((Reference!I$16*List!$H2435)+Reference!I$17,0)</f>
        <v>2766</v>
      </c>
      <c r="Q2435" s="35">
        <f>ROUND((Reference!J$16*List!$H2435)+Reference!J$17,0)</f>
        <v>3203</v>
      </c>
      <c r="R2435" s="35">
        <f>ROUND((Reference!K$16*List!$H2435)+Reference!K$17,0)</f>
        <v>3305</v>
      </c>
      <c r="S2435" s="35">
        <f>ROUND((Reference!L$16*List!$H2435)+Reference!L$17,0)</f>
        <v>3566</v>
      </c>
      <c r="T2435" s="35">
        <f>ROUND((Reference!M$16*List!$H2435)+Reference!M$17,0)</f>
        <v>4259</v>
      </c>
      <c r="U2435" s="35">
        <f>ROUND((Reference!N$16*List!$H2435)+Reference!N$17,0)</f>
        <v>17183</v>
      </c>
      <c r="V2435" s="36">
        <f>ROUND((Reference!O$16*List!$H2435)+Reference!O$17,0)</f>
        <v>639</v>
      </c>
      <c r="W2435" s="36">
        <f>ROUND((Reference!P$16*List!$H2435)+Reference!P$17,0)</f>
        <v>900</v>
      </c>
      <c r="X2435" s="36">
        <f>ROUND((Reference!Q$16*List!$H2435)+Reference!Q$17,0)</f>
        <v>450</v>
      </c>
      <c r="Y2435" s="37"/>
      <c r="Z2435" s="4" t="str">
        <f t="shared" si="75"/>
        <v>DEUEL, South Dakota</v>
      </c>
      <c r="AA2435" s="50" t="s">
        <v>4999</v>
      </c>
      <c r="AB2435" s="38" t="s">
        <v>54</v>
      </c>
      <c r="AC2435" s="43" t="s">
        <v>6775</v>
      </c>
      <c r="AD2435" s="45"/>
      <c r="AE2435">
        <f t="shared" si="76"/>
        <v>0.83400000000000007</v>
      </c>
    </row>
    <row r="2436" spans="1:31" x14ac:dyDescent="0.35">
      <c r="A2436" s="28" t="s">
        <v>6822</v>
      </c>
      <c r="B2436" s="48" t="s">
        <v>6823</v>
      </c>
      <c r="C2436" s="51">
        <v>99943</v>
      </c>
      <c r="D2436" s="30" t="s">
        <v>230</v>
      </c>
      <c r="E2436" s="38" t="s">
        <v>6232</v>
      </c>
      <c r="F2436" s="55" t="s">
        <v>6775</v>
      </c>
      <c r="G2436" s="33" t="s">
        <v>64</v>
      </c>
      <c r="H2436" s="52">
        <v>0.83400000000000007</v>
      </c>
      <c r="I2436" s="35">
        <f>ROUND((Reference!B$16*List!$H2436)+Reference!B$17,0)</f>
        <v>984</v>
      </c>
      <c r="J2436" s="35">
        <f>ROUND((Reference!C$16*List!$H2436)+Reference!C$17,0)</f>
        <v>1468</v>
      </c>
      <c r="K2436" s="35">
        <f>ROUND((Reference!D$16*List!$H2436)+Reference!D$17,0)</f>
        <v>1758</v>
      </c>
      <c r="L2436" s="35">
        <f>ROUND((Reference!E$16*List!$H2436)+Reference!E$17,0)</f>
        <v>2174</v>
      </c>
      <c r="M2436" s="35">
        <f>ROUND((Reference!F$16*List!$H2436)+Reference!F$17,0)</f>
        <v>2265</v>
      </c>
      <c r="N2436" s="35">
        <f>ROUND((Reference!G$16*List!$H2436)+Reference!G$17,0)</f>
        <v>2564</v>
      </c>
      <c r="O2436" s="35">
        <f>ROUND((Reference!H$16*List!$H2436)+Reference!H$17,0)</f>
        <v>2662</v>
      </c>
      <c r="P2436" s="35">
        <f>ROUND((Reference!I$16*List!$H2436)+Reference!I$17,0)</f>
        <v>2766</v>
      </c>
      <c r="Q2436" s="35">
        <f>ROUND((Reference!J$16*List!$H2436)+Reference!J$17,0)</f>
        <v>3203</v>
      </c>
      <c r="R2436" s="35">
        <f>ROUND((Reference!K$16*List!$H2436)+Reference!K$17,0)</f>
        <v>3305</v>
      </c>
      <c r="S2436" s="35">
        <f>ROUND((Reference!L$16*List!$H2436)+Reference!L$17,0)</f>
        <v>3566</v>
      </c>
      <c r="T2436" s="35">
        <f>ROUND((Reference!M$16*List!$H2436)+Reference!M$17,0)</f>
        <v>4259</v>
      </c>
      <c r="U2436" s="35">
        <f>ROUND((Reference!N$16*List!$H2436)+Reference!N$17,0)</f>
        <v>17183</v>
      </c>
      <c r="V2436" s="36">
        <f>ROUND((Reference!O$16*List!$H2436)+Reference!O$17,0)</f>
        <v>639</v>
      </c>
      <c r="W2436" s="36">
        <f>ROUND((Reference!P$16*List!$H2436)+Reference!P$17,0)</f>
        <v>900</v>
      </c>
      <c r="X2436" s="36">
        <f>ROUND((Reference!Q$16*List!$H2436)+Reference!Q$17,0)</f>
        <v>450</v>
      </c>
      <c r="Y2436" s="37"/>
      <c r="Z2436" s="4" t="str">
        <f t="shared" si="75"/>
        <v>DEWEY, South Dakota</v>
      </c>
      <c r="AA2436" s="50" t="s">
        <v>6232</v>
      </c>
      <c r="AB2436" s="38" t="s">
        <v>54</v>
      </c>
      <c r="AC2436" s="43" t="s">
        <v>6775</v>
      </c>
      <c r="AD2436" s="45"/>
      <c r="AE2436">
        <f t="shared" si="76"/>
        <v>0.83400000000000007</v>
      </c>
    </row>
    <row r="2437" spans="1:31" x14ac:dyDescent="0.35">
      <c r="A2437" s="28" t="s">
        <v>6824</v>
      </c>
      <c r="B2437" s="48" t="s">
        <v>6825</v>
      </c>
      <c r="C2437" s="51">
        <v>99943</v>
      </c>
      <c r="D2437" s="30" t="s">
        <v>230</v>
      </c>
      <c r="E2437" s="38" t="s">
        <v>1109</v>
      </c>
      <c r="F2437" s="55" t="s">
        <v>6775</v>
      </c>
      <c r="G2437" s="33" t="s">
        <v>64</v>
      </c>
      <c r="H2437" s="34">
        <v>0.83400000000000007</v>
      </c>
      <c r="I2437" s="35">
        <f>ROUND((Reference!B$16*List!$H2437)+Reference!B$17,0)</f>
        <v>984</v>
      </c>
      <c r="J2437" s="35">
        <f>ROUND((Reference!C$16*List!$H2437)+Reference!C$17,0)</f>
        <v>1468</v>
      </c>
      <c r="K2437" s="35">
        <f>ROUND((Reference!D$16*List!$H2437)+Reference!D$17,0)</f>
        <v>1758</v>
      </c>
      <c r="L2437" s="35">
        <f>ROUND((Reference!E$16*List!$H2437)+Reference!E$17,0)</f>
        <v>2174</v>
      </c>
      <c r="M2437" s="35">
        <f>ROUND((Reference!F$16*List!$H2437)+Reference!F$17,0)</f>
        <v>2265</v>
      </c>
      <c r="N2437" s="35">
        <f>ROUND((Reference!G$16*List!$H2437)+Reference!G$17,0)</f>
        <v>2564</v>
      </c>
      <c r="O2437" s="35">
        <f>ROUND((Reference!H$16*List!$H2437)+Reference!H$17,0)</f>
        <v>2662</v>
      </c>
      <c r="P2437" s="35">
        <f>ROUND((Reference!I$16*List!$H2437)+Reference!I$17,0)</f>
        <v>2766</v>
      </c>
      <c r="Q2437" s="35">
        <f>ROUND((Reference!J$16*List!$H2437)+Reference!J$17,0)</f>
        <v>3203</v>
      </c>
      <c r="R2437" s="35">
        <f>ROUND((Reference!K$16*List!$H2437)+Reference!K$17,0)</f>
        <v>3305</v>
      </c>
      <c r="S2437" s="35">
        <f>ROUND((Reference!L$16*List!$H2437)+Reference!L$17,0)</f>
        <v>3566</v>
      </c>
      <c r="T2437" s="35">
        <f>ROUND((Reference!M$16*List!$H2437)+Reference!M$17,0)</f>
        <v>4259</v>
      </c>
      <c r="U2437" s="35">
        <f>ROUND((Reference!N$16*List!$H2437)+Reference!N$17,0)</f>
        <v>17183</v>
      </c>
      <c r="V2437" s="36">
        <f>ROUND((Reference!O$16*List!$H2437)+Reference!O$17,0)</f>
        <v>639</v>
      </c>
      <c r="W2437" s="36">
        <f>ROUND((Reference!P$16*List!$H2437)+Reference!P$17,0)</f>
        <v>900</v>
      </c>
      <c r="X2437" s="36">
        <f>ROUND((Reference!Q$16*List!$H2437)+Reference!Q$17,0)</f>
        <v>450</v>
      </c>
      <c r="Y2437" s="37"/>
      <c r="Z2437" s="4" t="str">
        <f t="shared" si="75"/>
        <v>DOUGLAS, South Dakota</v>
      </c>
      <c r="AA2437" s="38" t="s">
        <v>1109</v>
      </c>
      <c r="AB2437" s="38" t="s">
        <v>54</v>
      </c>
      <c r="AC2437" s="32" t="s">
        <v>6775</v>
      </c>
      <c r="AD2437" s="39"/>
      <c r="AE2437">
        <f t="shared" si="76"/>
        <v>0.83400000000000007</v>
      </c>
    </row>
    <row r="2438" spans="1:31" x14ac:dyDescent="0.35">
      <c r="A2438" s="28" t="s">
        <v>6826</v>
      </c>
      <c r="B2438" s="48" t="s">
        <v>6827</v>
      </c>
      <c r="C2438" s="51">
        <v>99943</v>
      </c>
      <c r="D2438" s="30" t="s">
        <v>230</v>
      </c>
      <c r="E2438" s="38" t="s">
        <v>6828</v>
      </c>
      <c r="F2438" s="55" t="s">
        <v>6775</v>
      </c>
      <c r="G2438" s="33" t="s">
        <v>64</v>
      </c>
      <c r="H2438" s="34">
        <v>0.83400000000000007</v>
      </c>
      <c r="I2438" s="35">
        <f>ROUND((Reference!B$16*List!$H2438)+Reference!B$17,0)</f>
        <v>984</v>
      </c>
      <c r="J2438" s="35">
        <f>ROUND((Reference!C$16*List!$H2438)+Reference!C$17,0)</f>
        <v>1468</v>
      </c>
      <c r="K2438" s="35">
        <f>ROUND((Reference!D$16*List!$H2438)+Reference!D$17,0)</f>
        <v>1758</v>
      </c>
      <c r="L2438" s="35">
        <f>ROUND((Reference!E$16*List!$H2438)+Reference!E$17,0)</f>
        <v>2174</v>
      </c>
      <c r="M2438" s="35">
        <f>ROUND((Reference!F$16*List!$H2438)+Reference!F$17,0)</f>
        <v>2265</v>
      </c>
      <c r="N2438" s="35">
        <f>ROUND((Reference!G$16*List!$H2438)+Reference!G$17,0)</f>
        <v>2564</v>
      </c>
      <c r="O2438" s="35">
        <f>ROUND((Reference!H$16*List!$H2438)+Reference!H$17,0)</f>
        <v>2662</v>
      </c>
      <c r="P2438" s="35">
        <f>ROUND((Reference!I$16*List!$H2438)+Reference!I$17,0)</f>
        <v>2766</v>
      </c>
      <c r="Q2438" s="35">
        <f>ROUND((Reference!J$16*List!$H2438)+Reference!J$17,0)</f>
        <v>3203</v>
      </c>
      <c r="R2438" s="35">
        <f>ROUND((Reference!K$16*List!$H2438)+Reference!K$17,0)</f>
        <v>3305</v>
      </c>
      <c r="S2438" s="35">
        <f>ROUND((Reference!L$16*List!$H2438)+Reference!L$17,0)</f>
        <v>3566</v>
      </c>
      <c r="T2438" s="35">
        <f>ROUND((Reference!M$16*List!$H2438)+Reference!M$17,0)</f>
        <v>4259</v>
      </c>
      <c r="U2438" s="35">
        <f>ROUND((Reference!N$16*List!$H2438)+Reference!N$17,0)</f>
        <v>17183</v>
      </c>
      <c r="V2438" s="36">
        <f>ROUND((Reference!O$16*List!$H2438)+Reference!O$17,0)</f>
        <v>639</v>
      </c>
      <c r="W2438" s="36">
        <f>ROUND((Reference!P$16*List!$H2438)+Reference!P$17,0)</f>
        <v>900</v>
      </c>
      <c r="X2438" s="36">
        <f>ROUND((Reference!Q$16*List!$H2438)+Reference!Q$17,0)</f>
        <v>450</v>
      </c>
      <c r="Y2438" s="37"/>
      <c r="Z2438" s="4" t="str">
        <f t="shared" si="75"/>
        <v>EDMUNDS, South Dakota</v>
      </c>
      <c r="AA2438" s="38" t="s">
        <v>6828</v>
      </c>
      <c r="AB2438" s="38" t="s">
        <v>54</v>
      </c>
      <c r="AC2438" s="32" t="s">
        <v>6775</v>
      </c>
      <c r="AD2438" s="39"/>
      <c r="AE2438">
        <f t="shared" si="76"/>
        <v>0.83400000000000007</v>
      </c>
    </row>
    <row r="2439" spans="1:31" x14ac:dyDescent="0.35">
      <c r="A2439" s="28" t="s">
        <v>6829</v>
      </c>
      <c r="B2439" s="48" t="s">
        <v>6830</v>
      </c>
      <c r="C2439" s="49">
        <v>99943</v>
      </c>
      <c r="D2439" s="30" t="s">
        <v>230</v>
      </c>
      <c r="E2439" s="50" t="s">
        <v>6831</v>
      </c>
      <c r="F2439" s="55" t="s">
        <v>6775</v>
      </c>
      <c r="G2439" s="33" t="s">
        <v>64</v>
      </c>
      <c r="H2439" s="34">
        <v>0.83400000000000007</v>
      </c>
      <c r="I2439" s="35">
        <f>ROUND((Reference!B$16*List!$H2439)+Reference!B$17,0)</f>
        <v>984</v>
      </c>
      <c r="J2439" s="35">
        <f>ROUND((Reference!C$16*List!$H2439)+Reference!C$17,0)</f>
        <v>1468</v>
      </c>
      <c r="K2439" s="35">
        <f>ROUND((Reference!D$16*List!$H2439)+Reference!D$17,0)</f>
        <v>1758</v>
      </c>
      <c r="L2439" s="35">
        <f>ROUND((Reference!E$16*List!$H2439)+Reference!E$17,0)</f>
        <v>2174</v>
      </c>
      <c r="M2439" s="35">
        <f>ROUND((Reference!F$16*List!$H2439)+Reference!F$17,0)</f>
        <v>2265</v>
      </c>
      <c r="N2439" s="35">
        <f>ROUND((Reference!G$16*List!$H2439)+Reference!G$17,0)</f>
        <v>2564</v>
      </c>
      <c r="O2439" s="35">
        <f>ROUND((Reference!H$16*List!$H2439)+Reference!H$17,0)</f>
        <v>2662</v>
      </c>
      <c r="P2439" s="35">
        <f>ROUND((Reference!I$16*List!$H2439)+Reference!I$17,0)</f>
        <v>2766</v>
      </c>
      <c r="Q2439" s="35">
        <f>ROUND((Reference!J$16*List!$H2439)+Reference!J$17,0)</f>
        <v>3203</v>
      </c>
      <c r="R2439" s="35">
        <f>ROUND((Reference!K$16*List!$H2439)+Reference!K$17,0)</f>
        <v>3305</v>
      </c>
      <c r="S2439" s="35">
        <f>ROUND((Reference!L$16*List!$H2439)+Reference!L$17,0)</f>
        <v>3566</v>
      </c>
      <c r="T2439" s="35">
        <f>ROUND((Reference!M$16*List!$H2439)+Reference!M$17,0)</f>
        <v>4259</v>
      </c>
      <c r="U2439" s="35">
        <f>ROUND((Reference!N$16*List!$H2439)+Reference!N$17,0)</f>
        <v>17183</v>
      </c>
      <c r="V2439" s="36">
        <f>ROUND((Reference!O$16*List!$H2439)+Reference!O$17,0)</f>
        <v>639</v>
      </c>
      <c r="W2439" s="36">
        <f>ROUND((Reference!P$16*List!$H2439)+Reference!P$17,0)</f>
        <v>900</v>
      </c>
      <c r="X2439" s="36">
        <f>ROUND((Reference!Q$16*List!$H2439)+Reference!Q$17,0)</f>
        <v>450</v>
      </c>
      <c r="Y2439" s="37"/>
      <c r="Z2439" s="4" t="str">
        <f t="shared" si="75"/>
        <v>FALL RIVER, South Dakota</v>
      </c>
      <c r="AA2439" s="38" t="s">
        <v>6831</v>
      </c>
      <c r="AB2439" s="38" t="s">
        <v>54</v>
      </c>
      <c r="AC2439" s="32" t="s">
        <v>6775</v>
      </c>
      <c r="AD2439" s="39"/>
      <c r="AE2439">
        <f t="shared" si="76"/>
        <v>0.83400000000000007</v>
      </c>
    </row>
    <row r="2440" spans="1:31" x14ac:dyDescent="0.35">
      <c r="A2440" s="28" t="s">
        <v>6832</v>
      </c>
      <c r="B2440" s="48" t="s">
        <v>6833</v>
      </c>
      <c r="C2440" s="51">
        <v>99943</v>
      </c>
      <c r="D2440" s="30" t="s">
        <v>230</v>
      </c>
      <c r="E2440" s="38" t="s">
        <v>6834</v>
      </c>
      <c r="F2440" s="55" t="s">
        <v>6775</v>
      </c>
      <c r="G2440" s="33" t="s">
        <v>64</v>
      </c>
      <c r="H2440" s="34">
        <v>0.83400000000000007</v>
      </c>
      <c r="I2440" s="35">
        <f>ROUND((Reference!B$16*List!$H2440)+Reference!B$17,0)</f>
        <v>984</v>
      </c>
      <c r="J2440" s="35">
        <f>ROUND((Reference!C$16*List!$H2440)+Reference!C$17,0)</f>
        <v>1468</v>
      </c>
      <c r="K2440" s="35">
        <f>ROUND((Reference!D$16*List!$H2440)+Reference!D$17,0)</f>
        <v>1758</v>
      </c>
      <c r="L2440" s="35">
        <f>ROUND((Reference!E$16*List!$H2440)+Reference!E$17,0)</f>
        <v>2174</v>
      </c>
      <c r="M2440" s="35">
        <f>ROUND((Reference!F$16*List!$H2440)+Reference!F$17,0)</f>
        <v>2265</v>
      </c>
      <c r="N2440" s="35">
        <f>ROUND((Reference!G$16*List!$H2440)+Reference!G$17,0)</f>
        <v>2564</v>
      </c>
      <c r="O2440" s="35">
        <f>ROUND((Reference!H$16*List!$H2440)+Reference!H$17,0)</f>
        <v>2662</v>
      </c>
      <c r="P2440" s="35">
        <f>ROUND((Reference!I$16*List!$H2440)+Reference!I$17,0)</f>
        <v>2766</v>
      </c>
      <c r="Q2440" s="35">
        <f>ROUND((Reference!J$16*List!$H2440)+Reference!J$17,0)</f>
        <v>3203</v>
      </c>
      <c r="R2440" s="35">
        <f>ROUND((Reference!K$16*List!$H2440)+Reference!K$17,0)</f>
        <v>3305</v>
      </c>
      <c r="S2440" s="35">
        <f>ROUND((Reference!L$16*List!$H2440)+Reference!L$17,0)</f>
        <v>3566</v>
      </c>
      <c r="T2440" s="35">
        <f>ROUND((Reference!M$16*List!$H2440)+Reference!M$17,0)</f>
        <v>4259</v>
      </c>
      <c r="U2440" s="35">
        <f>ROUND((Reference!N$16*List!$H2440)+Reference!N$17,0)</f>
        <v>17183</v>
      </c>
      <c r="V2440" s="36">
        <f>ROUND((Reference!O$16*List!$H2440)+Reference!O$17,0)</f>
        <v>639</v>
      </c>
      <c r="W2440" s="36">
        <f>ROUND((Reference!P$16*List!$H2440)+Reference!P$17,0)</f>
        <v>900</v>
      </c>
      <c r="X2440" s="36">
        <f>ROUND((Reference!Q$16*List!$H2440)+Reference!Q$17,0)</f>
        <v>450</v>
      </c>
      <c r="Y2440" s="37"/>
      <c r="Z2440" s="4" t="str">
        <f t="shared" si="75"/>
        <v>FAULK, South Dakota</v>
      </c>
      <c r="AA2440" s="38" t="s">
        <v>6834</v>
      </c>
      <c r="AB2440" s="38" t="s">
        <v>54</v>
      </c>
      <c r="AC2440" s="32" t="s">
        <v>6775</v>
      </c>
      <c r="AD2440" s="39"/>
      <c r="AE2440">
        <f t="shared" si="76"/>
        <v>0.83400000000000007</v>
      </c>
    </row>
    <row r="2441" spans="1:31" x14ac:dyDescent="0.35">
      <c r="A2441" s="28" t="s">
        <v>6835</v>
      </c>
      <c r="B2441" s="48" t="s">
        <v>6836</v>
      </c>
      <c r="C2441" s="49">
        <v>99943</v>
      </c>
      <c r="D2441" s="30" t="s">
        <v>230</v>
      </c>
      <c r="E2441" s="50" t="s">
        <v>605</v>
      </c>
      <c r="F2441" s="55" t="s">
        <v>6775</v>
      </c>
      <c r="G2441" s="33" t="s">
        <v>64</v>
      </c>
      <c r="H2441" s="52">
        <v>0.83400000000000007</v>
      </c>
      <c r="I2441" s="35">
        <f>ROUND((Reference!B$16*List!$H2441)+Reference!B$17,0)</f>
        <v>984</v>
      </c>
      <c r="J2441" s="35">
        <f>ROUND((Reference!C$16*List!$H2441)+Reference!C$17,0)</f>
        <v>1468</v>
      </c>
      <c r="K2441" s="35">
        <f>ROUND((Reference!D$16*List!$H2441)+Reference!D$17,0)</f>
        <v>1758</v>
      </c>
      <c r="L2441" s="35">
        <f>ROUND((Reference!E$16*List!$H2441)+Reference!E$17,0)</f>
        <v>2174</v>
      </c>
      <c r="M2441" s="35">
        <f>ROUND((Reference!F$16*List!$H2441)+Reference!F$17,0)</f>
        <v>2265</v>
      </c>
      <c r="N2441" s="35">
        <f>ROUND((Reference!G$16*List!$H2441)+Reference!G$17,0)</f>
        <v>2564</v>
      </c>
      <c r="O2441" s="35">
        <f>ROUND((Reference!H$16*List!$H2441)+Reference!H$17,0)</f>
        <v>2662</v>
      </c>
      <c r="P2441" s="35">
        <f>ROUND((Reference!I$16*List!$H2441)+Reference!I$17,0)</f>
        <v>2766</v>
      </c>
      <c r="Q2441" s="35">
        <f>ROUND((Reference!J$16*List!$H2441)+Reference!J$17,0)</f>
        <v>3203</v>
      </c>
      <c r="R2441" s="35">
        <f>ROUND((Reference!K$16*List!$H2441)+Reference!K$17,0)</f>
        <v>3305</v>
      </c>
      <c r="S2441" s="35">
        <f>ROUND((Reference!L$16*List!$H2441)+Reference!L$17,0)</f>
        <v>3566</v>
      </c>
      <c r="T2441" s="35">
        <f>ROUND((Reference!M$16*List!$H2441)+Reference!M$17,0)</f>
        <v>4259</v>
      </c>
      <c r="U2441" s="35">
        <f>ROUND((Reference!N$16*List!$H2441)+Reference!N$17,0)</f>
        <v>17183</v>
      </c>
      <c r="V2441" s="36">
        <f>ROUND((Reference!O$16*List!$H2441)+Reference!O$17,0)</f>
        <v>639</v>
      </c>
      <c r="W2441" s="36">
        <f>ROUND((Reference!P$16*List!$H2441)+Reference!P$17,0)</f>
        <v>900</v>
      </c>
      <c r="X2441" s="36">
        <f>ROUND((Reference!Q$16*List!$H2441)+Reference!Q$17,0)</f>
        <v>450</v>
      </c>
      <c r="Y2441" s="37"/>
      <c r="Z2441" s="4" t="str">
        <f t="shared" si="75"/>
        <v>GRANT, South Dakota</v>
      </c>
      <c r="AA2441" s="50" t="s">
        <v>605</v>
      </c>
      <c r="AB2441" s="38" t="s">
        <v>54</v>
      </c>
      <c r="AC2441" s="43" t="s">
        <v>6775</v>
      </c>
      <c r="AD2441" s="45"/>
      <c r="AE2441">
        <f t="shared" si="76"/>
        <v>0.83400000000000007</v>
      </c>
    </row>
    <row r="2442" spans="1:31" x14ac:dyDescent="0.35">
      <c r="A2442" s="28" t="s">
        <v>6837</v>
      </c>
      <c r="B2442" s="48" t="s">
        <v>6838</v>
      </c>
      <c r="C2442" s="49">
        <v>99943</v>
      </c>
      <c r="D2442" s="30" t="s">
        <v>230</v>
      </c>
      <c r="E2442" s="50" t="s">
        <v>6839</v>
      </c>
      <c r="F2442" s="55" t="s">
        <v>6775</v>
      </c>
      <c r="G2442" s="33" t="s">
        <v>64</v>
      </c>
      <c r="H2442" s="34">
        <v>0.83400000000000007</v>
      </c>
      <c r="I2442" s="35">
        <f>ROUND((Reference!B$16*List!$H2442)+Reference!B$17,0)</f>
        <v>984</v>
      </c>
      <c r="J2442" s="35">
        <f>ROUND((Reference!C$16*List!$H2442)+Reference!C$17,0)</f>
        <v>1468</v>
      </c>
      <c r="K2442" s="35">
        <f>ROUND((Reference!D$16*List!$H2442)+Reference!D$17,0)</f>
        <v>1758</v>
      </c>
      <c r="L2442" s="35">
        <f>ROUND((Reference!E$16*List!$H2442)+Reference!E$17,0)</f>
        <v>2174</v>
      </c>
      <c r="M2442" s="35">
        <f>ROUND((Reference!F$16*List!$H2442)+Reference!F$17,0)</f>
        <v>2265</v>
      </c>
      <c r="N2442" s="35">
        <f>ROUND((Reference!G$16*List!$H2442)+Reference!G$17,0)</f>
        <v>2564</v>
      </c>
      <c r="O2442" s="35">
        <f>ROUND((Reference!H$16*List!$H2442)+Reference!H$17,0)</f>
        <v>2662</v>
      </c>
      <c r="P2442" s="35">
        <f>ROUND((Reference!I$16*List!$H2442)+Reference!I$17,0)</f>
        <v>2766</v>
      </c>
      <c r="Q2442" s="35">
        <f>ROUND((Reference!J$16*List!$H2442)+Reference!J$17,0)</f>
        <v>3203</v>
      </c>
      <c r="R2442" s="35">
        <f>ROUND((Reference!K$16*List!$H2442)+Reference!K$17,0)</f>
        <v>3305</v>
      </c>
      <c r="S2442" s="35">
        <f>ROUND((Reference!L$16*List!$H2442)+Reference!L$17,0)</f>
        <v>3566</v>
      </c>
      <c r="T2442" s="35">
        <f>ROUND((Reference!M$16*List!$H2442)+Reference!M$17,0)</f>
        <v>4259</v>
      </c>
      <c r="U2442" s="35">
        <f>ROUND((Reference!N$16*List!$H2442)+Reference!N$17,0)</f>
        <v>17183</v>
      </c>
      <c r="V2442" s="36">
        <f>ROUND((Reference!O$16*List!$H2442)+Reference!O$17,0)</f>
        <v>639</v>
      </c>
      <c r="W2442" s="36">
        <f>ROUND((Reference!P$16*List!$H2442)+Reference!P$17,0)</f>
        <v>900</v>
      </c>
      <c r="X2442" s="36">
        <f>ROUND((Reference!Q$16*List!$H2442)+Reference!Q$17,0)</f>
        <v>450</v>
      </c>
      <c r="Y2442" s="37"/>
      <c r="Z2442" s="4" t="str">
        <f t="shared" si="75"/>
        <v>GREGORY, South Dakota</v>
      </c>
      <c r="AA2442" s="38" t="s">
        <v>6839</v>
      </c>
      <c r="AB2442" s="38" t="s">
        <v>54</v>
      </c>
      <c r="AC2442" s="32" t="s">
        <v>6775</v>
      </c>
      <c r="AD2442" s="39"/>
      <c r="AE2442">
        <f t="shared" si="76"/>
        <v>0.83400000000000007</v>
      </c>
    </row>
    <row r="2443" spans="1:31" x14ac:dyDescent="0.35">
      <c r="A2443" s="28" t="s">
        <v>6840</v>
      </c>
      <c r="B2443" s="48" t="s">
        <v>6841</v>
      </c>
      <c r="C2443" s="49">
        <v>99943</v>
      </c>
      <c r="D2443" s="30" t="s">
        <v>230</v>
      </c>
      <c r="E2443" s="50" t="s">
        <v>6842</v>
      </c>
      <c r="F2443" s="55" t="s">
        <v>6775</v>
      </c>
      <c r="G2443" s="33" t="s">
        <v>64</v>
      </c>
      <c r="H2443" s="52">
        <v>0.83400000000000007</v>
      </c>
      <c r="I2443" s="35">
        <f>ROUND((Reference!B$16*List!$H2443)+Reference!B$17,0)</f>
        <v>984</v>
      </c>
      <c r="J2443" s="35">
        <f>ROUND((Reference!C$16*List!$H2443)+Reference!C$17,0)</f>
        <v>1468</v>
      </c>
      <c r="K2443" s="35">
        <f>ROUND((Reference!D$16*List!$H2443)+Reference!D$17,0)</f>
        <v>1758</v>
      </c>
      <c r="L2443" s="35">
        <f>ROUND((Reference!E$16*List!$H2443)+Reference!E$17,0)</f>
        <v>2174</v>
      </c>
      <c r="M2443" s="35">
        <f>ROUND((Reference!F$16*List!$H2443)+Reference!F$17,0)</f>
        <v>2265</v>
      </c>
      <c r="N2443" s="35">
        <f>ROUND((Reference!G$16*List!$H2443)+Reference!G$17,0)</f>
        <v>2564</v>
      </c>
      <c r="O2443" s="35">
        <f>ROUND((Reference!H$16*List!$H2443)+Reference!H$17,0)</f>
        <v>2662</v>
      </c>
      <c r="P2443" s="35">
        <f>ROUND((Reference!I$16*List!$H2443)+Reference!I$17,0)</f>
        <v>2766</v>
      </c>
      <c r="Q2443" s="35">
        <f>ROUND((Reference!J$16*List!$H2443)+Reference!J$17,0)</f>
        <v>3203</v>
      </c>
      <c r="R2443" s="35">
        <f>ROUND((Reference!K$16*List!$H2443)+Reference!K$17,0)</f>
        <v>3305</v>
      </c>
      <c r="S2443" s="35">
        <f>ROUND((Reference!L$16*List!$H2443)+Reference!L$17,0)</f>
        <v>3566</v>
      </c>
      <c r="T2443" s="35">
        <f>ROUND((Reference!M$16*List!$H2443)+Reference!M$17,0)</f>
        <v>4259</v>
      </c>
      <c r="U2443" s="35">
        <f>ROUND((Reference!N$16*List!$H2443)+Reference!N$17,0)</f>
        <v>17183</v>
      </c>
      <c r="V2443" s="36">
        <f>ROUND((Reference!O$16*List!$H2443)+Reference!O$17,0)</f>
        <v>639</v>
      </c>
      <c r="W2443" s="36">
        <f>ROUND((Reference!P$16*List!$H2443)+Reference!P$17,0)</f>
        <v>900</v>
      </c>
      <c r="X2443" s="36">
        <f>ROUND((Reference!Q$16*List!$H2443)+Reference!Q$17,0)</f>
        <v>450</v>
      </c>
      <c r="Y2443" s="37"/>
      <c r="Z2443" s="4" t="str">
        <f t="shared" si="75"/>
        <v>HAAKON, South Dakota</v>
      </c>
      <c r="AA2443" s="50" t="s">
        <v>6842</v>
      </c>
      <c r="AB2443" s="38" t="s">
        <v>54</v>
      </c>
      <c r="AC2443" s="43" t="s">
        <v>6775</v>
      </c>
      <c r="AD2443" s="45"/>
      <c r="AE2443">
        <f t="shared" si="76"/>
        <v>0.83400000000000007</v>
      </c>
    </row>
    <row r="2444" spans="1:31" x14ac:dyDescent="0.35">
      <c r="A2444" s="28" t="s">
        <v>6843</v>
      </c>
      <c r="B2444" s="48" t="s">
        <v>6844</v>
      </c>
      <c r="C2444" s="49">
        <v>99943</v>
      </c>
      <c r="D2444" s="30" t="s">
        <v>230</v>
      </c>
      <c r="E2444" s="50" t="s">
        <v>6845</v>
      </c>
      <c r="F2444" s="55" t="s">
        <v>6775</v>
      </c>
      <c r="G2444" s="33" t="s">
        <v>64</v>
      </c>
      <c r="H2444" s="52">
        <v>0.83400000000000007</v>
      </c>
      <c r="I2444" s="35">
        <f>ROUND((Reference!B$16*List!$H2444)+Reference!B$17,0)</f>
        <v>984</v>
      </c>
      <c r="J2444" s="35">
        <f>ROUND((Reference!C$16*List!$H2444)+Reference!C$17,0)</f>
        <v>1468</v>
      </c>
      <c r="K2444" s="35">
        <f>ROUND((Reference!D$16*List!$H2444)+Reference!D$17,0)</f>
        <v>1758</v>
      </c>
      <c r="L2444" s="35">
        <f>ROUND((Reference!E$16*List!$H2444)+Reference!E$17,0)</f>
        <v>2174</v>
      </c>
      <c r="M2444" s="35">
        <f>ROUND((Reference!F$16*List!$H2444)+Reference!F$17,0)</f>
        <v>2265</v>
      </c>
      <c r="N2444" s="35">
        <f>ROUND((Reference!G$16*List!$H2444)+Reference!G$17,0)</f>
        <v>2564</v>
      </c>
      <c r="O2444" s="35">
        <f>ROUND((Reference!H$16*List!$H2444)+Reference!H$17,0)</f>
        <v>2662</v>
      </c>
      <c r="P2444" s="35">
        <f>ROUND((Reference!I$16*List!$H2444)+Reference!I$17,0)</f>
        <v>2766</v>
      </c>
      <c r="Q2444" s="35">
        <f>ROUND((Reference!J$16*List!$H2444)+Reference!J$17,0)</f>
        <v>3203</v>
      </c>
      <c r="R2444" s="35">
        <f>ROUND((Reference!K$16*List!$H2444)+Reference!K$17,0)</f>
        <v>3305</v>
      </c>
      <c r="S2444" s="35">
        <f>ROUND((Reference!L$16*List!$H2444)+Reference!L$17,0)</f>
        <v>3566</v>
      </c>
      <c r="T2444" s="35">
        <f>ROUND((Reference!M$16*List!$H2444)+Reference!M$17,0)</f>
        <v>4259</v>
      </c>
      <c r="U2444" s="35">
        <f>ROUND((Reference!N$16*List!$H2444)+Reference!N$17,0)</f>
        <v>17183</v>
      </c>
      <c r="V2444" s="36">
        <f>ROUND((Reference!O$16*List!$H2444)+Reference!O$17,0)</f>
        <v>639</v>
      </c>
      <c r="W2444" s="36">
        <f>ROUND((Reference!P$16*List!$H2444)+Reference!P$17,0)</f>
        <v>900</v>
      </c>
      <c r="X2444" s="36">
        <f>ROUND((Reference!Q$16*List!$H2444)+Reference!Q$17,0)</f>
        <v>450</v>
      </c>
      <c r="Y2444" s="37"/>
      <c r="Z2444" s="4" t="str">
        <f t="shared" si="75"/>
        <v>HAMLIN, South Dakota</v>
      </c>
      <c r="AA2444" s="50" t="s">
        <v>6845</v>
      </c>
      <c r="AB2444" s="38" t="s">
        <v>54</v>
      </c>
      <c r="AC2444" s="43" t="s">
        <v>6775</v>
      </c>
      <c r="AD2444" s="45"/>
      <c r="AE2444">
        <f t="shared" si="76"/>
        <v>0.83400000000000007</v>
      </c>
    </row>
    <row r="2445" spans="1:31" x14ac:dyDescent="0.35">
      <c r="A2445" s="28" t="s">
        <v>6846</v>
      </c>
      <c r="B2445" s="48" t="s">
        <v>6847</v>
      </c>
      <c r="C2445" s="49">
        <v>99943</v>
      </c>
      <c r="D2445" s="30" t="s">
        <v>230</v>
      </c>
      <c r="E2445" s="50" t="s">
        <v>6848</v>
      </c>
      <c r="F2445" s="55" t="s">
        <v>6775</v>
      </c>
      <c r="G2445" s="33" t="s">
        <v>64</v>
      </c>
      <c r="H2445" s="52">
        <v>0.83400000000000007</v>
      </c>
      <c r="I2445" s="35">
        <f>ROUND((Reference!B$16*List!$H2445)+Reference!B$17,0)</f>
        <v>984</v>
      </c>
      <c r="J2445" s="35">
        <f>ROUND((Reference!C$16*List!$H2445)+Reference!C$17,0)</f>
        <v>1468</v>
      </c>
      <c r="K2445" s="35">
        <f>ROUND((Reference!D$16*List!$H2445)+Reference!D$17,0)</f>
        <v>1758</v>
      </c>
      <c r="L2445" s="35">
        <f>ROUND((Reference!E$16*List!$H2445)+Reference!E$17,0)</f>
        <v>2174</v>
      </c>
      <c r="M2445" s="35">
        <f>ROUND((Reference!F$16*List!$H2445)+Reference!F$17,0)</f>
        <v>2265</v>
      </c>
      <c r="N2445" s="35">
        <f>ROUND((Reference!G$16*List!$H2445)+Reference!G$17,0)</f>
        <v>2564</v>
      </c>
      <c r="O2445" s="35">
        <f>ROUND((Reference!H$16*List!$H2445)+Reference!H$17,0)</f>
        <v>2662</v>
      </c>
      <c r="P2445" s="35">
        <f>ROUND((Reference!I$16*List!$H2445)+Reference!I$17,0)</f>
        <v>2766</v>
      </c>
      <c r="Q2445" s="35">
        <f>ROUND((Reference!J$16*List!$H2445)+Reference!J$17,0)</f>
        <v>3203</v>
      </c>
      <c r="R2445" s="35">
        <f>ROUND((Reference!K$16*List!$H2445)+Reference!K$17,0)</f>
        <v>3305</v>
      </c>
      <c r="S2445" s="35">
        <f>ROUND((Reference!L$16*List!$H2445)+Reference!L$17,0)</f>
        <v>3566</v>
      </c>
      <c r="T2445" s="35">
        <f>ROUND((Reference!M$16*List!$H2445)+Reference!M$17,0)</f>
        <v>4259</v>
      </c>
      <c r="U2445" s="35">
        <f>ROUND((Reference!N$16*List!$H2445)+Reference!N$17,0)</f>
        <v>17183</v>
      </c>
      <c r="V2445" s="36">
        <f>ROUND((Reference!O$16*List!$H2445)+Reference!O$17,0)</f>
        <v>639</v>
      </c>
      <c r="W2445" s="36">
        <f>ROUND((Reference!P$16*List!$H2445)+Reference!P$17,0)</f>
        <v>900</v>
      </c>
      <c r="X2445" s="36">
        <f>ROUND((Reference!Q$16*List!$H2445)+Reference!Q$17,0)</f>
        <v>450</v>
      </c>
      <c r="Y2445" s="37"/>
      <c r="Z2445" s="4" t="str">
        <f t="shared" si="75"/>
        <v>HAND, South Dakota</v>
      </c>
      <c r="AA2445" s="50" t="s">
        <v>6848</v>
      </c>
      <c r="AB2445" s="38" t="s">
        <v>54</v>
      </c>
      <c r="AC2445" s="43" t="s">
        <v>6775</v>
      </c>
      <c r="AD2445" s="45"/>
      <c r="AE2445">
        <f t="shared" si="76"/>
        <v>0.83400000000000007</v>
      </c>
    </row>
    <row r="2446" spans="1:31" x14ac:dyDescent="0.35">
      <c r="A2446" s="28" t="s">
        <v>6849</v>
      </c>
      <c r="B2446" s="48" t="s">
        <v>6850</v>
      </c>
      <c r="C2446" s="49">
        <v>99943</v>
      </c>
      <c r="D2446" s="30" t="s">
        <v>230</v>
      </c>
      <c r="E2446" s="50" t="s">
        <v>6851</v>
      </c>
      <c r="F2446" s="55" t="s">
        <v>6775</v>
      </c>
      <c r="G2446" s="33" t="s">
        <v>64</v>
      </c>
      <c r="H2446" s="34">
        <v>0.83400000000000007</v>
      </c>
      <c r="I2446" s="35">
        <f>ROUND((Reference!B$16*List!$H2446)+Reference!B$17,0)</f>
        <v>984</v>
      </c>
      <c r="J2446" s="35">
        <f>ROUND((Reference!C$16*List!$H2446)+Reference!C$17,0)</f>
        <v>1468</v>
      </c>
      <c r="K2446" s="35">
        <f>ROUND((Reference!D$16*List!$H2446)+Reference!D$17,0)</f>
        <v>1758</v>
      </c>
      <c r="L2446" s="35">
        <f>ROUND((Reference!E$16*List!$H2446)+Reference!E$17,0)</f>
        <v>2174</v>
      </c>
      <c r="M2446" s="35">
        <f>ROUND((Reference!F$16*List!$H2446)+Reference!F$17,0)</f>
        <v>2265</v>
      </c>
      <c r="N2446" s="35">
        <f>ROUND((Reference!G$16*List!$H2446)+Reference!G$17,0)</f>
        <v>2564</v>
      </c>
      <c r="O2446" s="35">
        <f>ROUND((Reference!H$16*List!$H2446)+Reference!H$17,0)</f>
        <v>2662</v>
      </c>
      <c r="P2446" s="35">
        <f>ROUND((Reference!I$16*List!$H2446)+Reference!I$17,0)</f>
        <v>2766</v>
      </c>
      <c r="Q2446" s="35">
        <f>ROUND((Reference!J$16*List!$H2446)+Reference!J$17,0)</f>
        <v>3203</v>
      </c>
      <c r="R2446" s="35">
        <f>ROUND((Reference!K$16*List!$H2446)+Reference!K$17,0)</f>
        <v>3305</v>
      </c>
      <c r="S2446" s="35">
        <f>ROUND((Reference!L$16*List!$H2446)+Reference!L$17,0)</f>
        <v>3566</v>
      </c>
      <c r="T2446" s="35">
        <f>ROUND((Reference!M$16*List!$H2446)+Reference!M$17,0)</f>
        <v>4259</v>
      </c>
      <c r="U2446" s="35">
        <f>ROUND((Reference!N$16*List!$H2446)+Reference!N$17,0)</f>
        <v>17183</v>
      </c>
      <c r="V2446" s="36">
        <f>ROUND((Reference!O$16*List!$H2446)+Reference!O$17,0)</f>
        <v>639</v>
      </c>
      <c r="W2446" s="36">
        <f>ROUND((Reference!P$16*List!$H2446)+Reference!P$17,0)</f>
        <v>900</v>
      </c>
      <c r="X2446" s="36">
        <f>ROUND((Reference!Q$16*List!$H2446)+Reference!Q$17,0)</f>
        <v>450</v>
      </c>
      <c r="Y2446" s="37"/>
      <c r="Z2446" s="4" t="str">
        <f t="shared" si="75"/>
        <v>HANSON, South Dakota</v>
      </c>
      <c r="AA2446" s="38" t="s">
        <v>6851</v>
      </c>
      <c r="AB2446" s="38" t="s">
        <v>54</v>
      </c>
      <c r="AC2446" s="32" t="s">
        <v>6775</v>
      </c>
      <c r="AD2446" s="39"/>
      <c r="AE2446">
        <f t="shared" si="76"/>
        <v>0.83400000000000007</v>
      </c>
    </row>
    <row r="2447" spans="1:31" x14ac:dyDescent="0.35">
      <c r="A2447" s="28" t="s">
        <v>6852</v>
      </c>
      <c r="B2447" s="48" t="s">
        <v>6853</v>
      </c>
      <c r="C2447" s="51">
        <v>99943</v>
      </c>
      <c r="D2447" s="30" t="s">
        <v>230</v>
      </c>
      <c r="E2447" s="38" t="s">
        <v>5337</v>
      </c>
      <c r="F2447" s="55" t="s">
        <v>6775</v>
      </c>
      <c r="G2447" s="33" t="s">
        <v>64</v>
      </c>
      <c r="H2447" s="52">
        <v>0.83400000000000007</v>
      </c>
      <c r="I2447" s="35">
        <f>ROUND((Reference!B$16*List!$H2447)+Reference!B$17,0)</f>
        <v>984</v>
      </c>
      <c r="J2447" s="35">
        <f>ROUND((Reference!C$16*List!$H2447)+Reference!C$17,0)</f>
        <v>1468</v>
      </c>
      <c r="K2447" s="35">
        <f>ROUND((Reference!D$16*List!$H2447)+Reference!D$17,0)</f>
        <v>1758</v>
      </c>
      <c r="L2447" s="35">
        <f>ROUND((Reference!E$16*List!$H2447)+Reference!E$17,0)</f>
        <v>2174</v>
      </c>
      <c r="M2447" s="35">
        <f>ROUND((Reference!F$16*List!$H2447)+Reference!F$17,0)</f>
        <v>2265</v>
      </c>
      <c r="N2447" s="35">
        <f>ROUND((Reference!G$16*List!$H2447)+Reference!G$17,0)</f>
        <v>2564</v>
      </c>
      <c r="O2447" s="35">
        <f>ROUND((Reference!H$16*List!$H2447)+Reference!H$17,0)</f>
        <v>2662</v>
      </c>
      <c r="P2447" s="35">
        <f>ROUND((Reference!I$16*List!$H2447)+Reference!I$17,0)</f>
        <v>2766</v>
      </c>
      <c r="Q2447" s="35">
        <f>ROUND((Reference!J$16*List!$H2447)+Reference!J$17,0)</f>
        <v>3203</v>
      </c>
      <c r="R2447" s="35">
        <f>ROUND((Reference!K$16*List!$H2447)+Reference!K$17,0)</f>
        <v>3305</v>
      </c>
      <c r="S2447" s="35">
        <f>ROUND((Reference!L$16*List!$H2447)+Reference!L$17,0)</f>
        <v>3566</v>
      </c>
      <c r="T2447" s="35">
        <f>ROUND((Reference!M$16*List!$H2447)+Reference!M$17,0)</f>
        <v>4259</v>
      </c>
      <c r="U2447" s="35">
        <f>ROUND((Reference!N$16*List!$H2447)+Reference!N$17,0)</f>
        <v>17183</v>
      </c>
      <c r="V2447" s="36">
        <f>ROUND((Reference!O$16*List!$H2447)+Reference!O$17,0)</f>
        <v>639</v>
      </c>
      <c r="W2447" s="36">
        <f>ROUND((Reference!P$16*List!$H2447)+Reference!P$17,0)</f>
        <v>900</v>
      </c>
      <c r="X2447" s="36">
        <f>ROUND((Reference!Q$16*List!$H2447)+Reference!Q$17,0)</f>
        <v>450</v>
      </c>
      <c r="Y2447" s="37"/>
      <c r="Z2447" s="4" t="str">
        <f t="shared" ref="Z2447:Z2510" si="77">CONCATENATE(AA2447, AB2447, AC2447)</f>
        <v>HARDING, South Dakota</v>
      </c>
      <c r="AA2447" s="50" t="s">
        <v>5337</v>
      </c>
      <c r="AB2447" s="38" t="s">
        <v>54</v>
      </c>
      <c r="AC2447" s="43" t="s">
        <v>6775</v>
      </c>
      <c r="AD2447" s="45"/>
      <c r="AE2447">
        <f t="shared" ref="AE2447:AE2510" si="78">IFERROR(INDEX($AH:$AH,MATCH($C2447,$AF:$AF,0)),"")</f>
        <v>0.83400000000000007</v>
      </c>
    </row>
    <row r="2448" spans="1:31" x14ac:dyDescent="0.35">
      <c r="A2448" s="28" t="s">
        <v>6854</v>
      </c>
      <c r="B2448" s="48" t="s">
        <v>6855</v>
      </c>
      <c r="C2448" s="51">
        <v>99943</v>
      </c>
      <c r="D2448" s="30" t="s">
        <v>230</v>
      </c>
      <c r="E2448" s="38" t="s">
        <v>6256</v>
      </c>
      <c r="F2448" s="55" t="s">
        <v>6775</v>
      </c>
      <c r="G2448" s="33" t="s">
        <v>64</v>
      </c>
      <c r="H2448" s="34">
        <v>0.83400000000000007</v>
      </c>
      <c r="I2448" s="35">
        <f>ROUND((Reference!B$16*List!$H2448)+Reference!B$17,0)</f>
        <v>984</v>
      </c>
      <c r="J2448" s="35">
        <f>ROUND((Reference!C$16*List!$H2448)+Reference!C$17,0)</f>
        <v>1468</v>
      </c>
      <c r="K2448" s="35">
        <f>ROUND((Reference!D$16*List!$H2448)+Reference!D$17,0)</f>
        <v>1758</v>
      </c>
      <c r="L2448" s="35">
        <f>ROUND((Reference!E$16*List!$H2448)+Reference!E$17,0)</f>
        <v>2174</v>
      </c>
      <c r="M2448" s="35">
        <f>ROUND((Reference!F$16*List!$H2448)+Reference!F$17,0)</f>
        <v>2265</v>
      </c>
      <c r="N2448" s="35">
        <f>ROUND((Reference!G$16*List!$H2448)+Reference!G$17,0)</f>
        <v>2564</v>
      </c>
      <c r="O2448" s="35">
        <f>ROUND((Reference!H$16*List!$H2448)+Reference!H$17,0)</f>
        <v>2662</v>
      </c>
      <c r="P2448" s="35">
        <f>ROUND((Reference!I$16*List!$H2448)+Reference!I$17,0)</f>
        <v>2766</v>
      </c>
      <c r="Q2448" s="35">
        <f>ROUND((Reference!J$16*List!$H2448)+Reference!J$17,0)</f>
        <v>3203</v>
      </c>
      <c r="R2448" s="35">
        <f>ROUND((Reference!K$16*List!$H2448)+Reference!K$17,0)</f>
        <v>3305</v>
      </c>
      <c r="S2448" s="35">
        <f>ROUND((Reference!L$16*List!$H2448)+Reference!L$17,0)</f>
        <v>3566</v>
      </c>
      <c r="T2448" s="35">
        <f>ROUND((Reference!M$16*List!$H2448)+Reference!M$17,0)</f>
        <v>4259</v>
      </c>
      <c r="U2448" s="35">
        <f>ROUND((Reference!N$16*List!$H2448)+Reference!N$17,0)</f>
        <v>17183</v>
      </c>
      <c r="V2448" s="36">
        <f>ROUND((Reference!O$16*List!$H2448)+Reference!O$17,0)</f>
        <v>639</v>
      </c>
      <c r="W2448" s="36">
        <f>ROUND((Reference!P$16*List!$H2448)+Reference!P$17,0)</f>
        <v>900</v>
      </c>
      <c r="X2448" s="36">
        <f>ROUND((Reference!Q$16*List!$H2448)+Reference!Q$17,0)</f>
        <v>450</v>
      </c>
      <c r="Y2448" s="37"/>
      <c r="Z2448" s="4" t="str">
        <f t="shared" si="77"/>
        <v>HUGHES, South Dakota</v>
      </c>
      <c r="AA2448" s="38" t="s">
        <v>6256</v>
      </c>
      <c r="AB2448" s="38" t="s">
        <v>54</v>
      </c>
      <c r="AC2448" s="32" t="s">
        <v>6775</v>
      </c>
      <c r="AD2448" s="39"/>
      <c r="AE2448">
        <f t="shared" si="78"/>
        <v>0.83400000000000007</v>
      </c>
    </row>
    <row r="2449" spans="1:31" x14ac:dyDescent="0.35">
      <c r="A2449" s="28" t="s">
        <v>6856</v>
      </c>
      <c r="B2449" s="48" t="s">
        <v>6857</v>
      </c>
      <c r="C2449" s="51">
        <v>99943</v>
      </c>
      <c r="D2449" s="30" t="s">
        <v>230</v>
      </c>
      <c r="E2449" s="38" t="s">
        <v>6858</v>
      </c>
      <c r="F2449" s="55" t="s">
        <v>6775</v>
      </c>
      <c r="G2449" s="33" t="s">
        <v>64</v>
      </c>
      <c r="H2449" s="34">
        <v>0.83400000000000007</v>
      </c>
      <c r="I2449" s="35">
        <f>ROUND((Reference!B$16*List!$H2449)+Reference!B$17,0)</f>
        <v>984</v>
      </c>
      <c r="J2449" s="35">
        <f>ROUND((Reference!C$16*List!$H2449)+Reference!C$17,0)</f>
        <v>1468</v>
      </c>
      <c r="K2449" s="35">
        <f>ROUND((Reference!D$16*List!$H2449)+Reference!D$17,0)</f>
        <v>1758</v>
      </c>
      <c r="L2449" s="35">
        <f>ROUND((Reference!E$16*List!$H2449)+Reference!E$17,0)</f>
        <v>2174</v>
      </c>
      <c r="M2449" s="35">
        <f>ROUND((Reference!F$16*List!$H2449)+Reference!F$17,0)</f>
        <v>2265</v>
      </c>
      <c r="N2449" s="35">
        <f>ROUND((Reference!G$16*List!$H2449)+Reference!G$17,0)</f>
        <v>2564</v>
      </c>
      <c r="O2449" s="35">
        <f>ROUND((Reference!H$16*List!$H2449)+Reference!H$17,0)</f>
        <v>2662</v>
      </c>
      <c r="P2449" s="35">
        <f>ROUND((Reference!I$16*List!$H2449)+Reference!I$17,0)</f>
        <v>2766</v>
      </c>
      <c r="Q2449" s="35">
        <f>ROUND((Reference!J$16*List!$H2449)+Reference!J$17,0)</f>
        <v>3203</v>
      </c>
      <c r="R2449" s="35">
        <f>ROUND((Reference!K$16*List!$H2449)+Reference!K$17,0)</f>
        <v>3305</v>
      </c>
      <c r="S2449" s="35">
        <f>ROUND((Reference!L$16*List!$H2449)+Reference!L$17,0)</f>
        <v>3566</v>
      </c>
      <c r="T2449" s="35">
        <f>ROUND((Reference!M$16*List!$H2449)+Reference!M$17,0)</f>
        <v>4259</v>
      </c>
      <c r="U2449" s="35">
        <f>ROUND((Reference!N$16*List!$H2449)+Reference!N$17,0)</f>
        <v>17183</v>
      </c>
      <c r="V2449" s="36">
        <f>ROUND((Reference!O$16*List!$H2449)+Reference!O$17,0)</f>
        <v>639</v>
      </c>
      <c r="W2449" s="36">
        <f>ROUND((Reference!P$16*List!$H2449)+Reference!P$17,0)</f>
        <v>900</v>
      </c>
      <c r="X2449" s="36">
        <f>ROUND((Reference!Q$16*List!$H2449)+Reference!Q$17,0)</f>
        <v>450</v>
      </c>
      <c r="Y2449" s="37"/>
      <c r="Z2449" s="4" t="str">
        <f t="shared" si="77"/>
        <v>HUTCHINSON, South Dakota</v>
      </c>
      <c r="AA2449" s="38" t="s">
        <v>6858</v>
      </c>
      <c r="AB2449" s="38" t="s">
        <v>54</v>
      </c>
      <c r="AC2449" s="32" t="s">
        <v>6775</v>
      </c>
      <c r="AD2449" s="39"/>
      <c r="AE2449">
        <f t="shared" si="78"/>
        <v>0.83400000000000007</v>
      </c>
    </row>
    <row r="2450" spans="1:31" x14ac:dyDescent="0.35">
      <c r="A2450" s="28" t="s">
        <v>6859</v>
      </c>
      <c r="B2450" s="48" t="s">
        <v>6860</v>
      </c>
      <c r="C2450" s="51">
        <v>99943</v>
      </c>
      <c r="D2450" s="30" t="s">
        <v>230</v>
      </c>
      <c r="E2450" s="38" t="s">
        <v>5683</v>
      </c>
      <c r="F2450" s="55" t="s">
        <v>6775</v>
      </c>
      <c r="G2450" s="33" t="s">
        <v>64</v>
      </c>
      <c r="H2450" s="34">
        <v>0.83400000000000007</v>
      </c>
      <c r="I2450" s="35">
        <f>ROUND((Reference!B$16*List!$H2450)+Reference!B$17,0)</f>
        <v>984</v>
      </c>
      <c r="J2450" s="35">
        <f>ROUND((Reference!C$16*List!$H2450)+Reference!C$17,0)</f>
        <v>1468</v>
      </c>
      <c r="K2450" s="35">
        <f>ROUND((Reference!D$16*List!$H2450)+Reference!D$17,0)</f>
        <v>1758</v>
      </c>
      <c r="L2450" s="35">
        <f>ROUND((Reference!E$16*List!$H2450)+Reference!E$17,0)</f>
        <v>2174</v>
      </c>
      <c r="M2450" s="35">
        <f>ROUND((Reference!F$16*List!$H2450)+Reference!F$17,0)</f>
        <v>2265</v>
      </c>
      <c r="N2450" s="35">
        <f>ROUND((Reference!G$16*List!$H2450)+Reference!G$17,0)</f>
        <v>2564</v>
      </c>
      <c r="O2450" s="35">
        <f>ROUND((Reference!H$16*List!$H2450)+Reference!H$17,0)</f>
        <v>2662</v>
      </c>
      <c r="P2450" s="35">
        <f>ROUND((Reference!I$16*List!$H2450)+Reference!I$17,0)</f>
        <v>2766</v>
      </c>
      <c r="Q2450" s="35">
        <f>ROUND((Reference!J$16*List!$H2450)+Reference!J$17,0)</f>
        <v>3203</v>
      </c>
      <c r="R2450" s="35">
        <f>ROUND((Reference!K$16*List!$H2450)+Reference!K$17,0)</f>
        <v>3305</v>
      </c>
      <c r="S2450" s="35">
        <f>ROUND((Reference!L$16*List!$H2450)+Reference!L$17,0)</f>
        <v>3566</v>
      </c>
      <c r="T2450" s="35">
        <f>ROUND((Reference!M$16*List!$H2450)+Reference!M$17,0)</f>
        <v>4259</v>
      </c>
      <c r="U2450" s="35">
        <f>ROUND((Reference!N$16*List!$H2450)+Reference!N$17,0)</f>
        <v>17183</v>
      </c>
      <c r="V2450" s="36">
        <f>ROUND((Reference!O$16*List!$H2450)+Reference!O$17,0)</f>
        <v>639</v>
      </c>
      <c r="W2450" s="36">
        <f>ROUND((Reference!P$16*List!$H2450)+Reference!P$17,0)</f>
        <v>900</v>
      </c>
      <c r="X2450" s="36">
        <f>ROUND((Reference!Q$16*List!$H2450)+Reference!Q$17,0)</f>
        <v>450</v>
      </c>
      <c r="Y2450" s="37"/>
      <c r="Z2450" s="4" t="str">
        <f t="shared" si="77"/>
        <v>HYDE, South Dakota</v>
      </c>
      <c r="AA2450" s="38" t="s">
        <v>5683</v>
      </c>
      <c r="AB2450" s="38" t="s">
        <v>54</v>
      </c>
      <c r="AC2450" s="32" t="s">
        <v>6775</v>
      </c>
      <c r="AD2450" s="39"/>
      <c r="AE2450">
        <f t="shared" si="78"/>
        <v>0.83400000000000007</v>
      </c>
    </row>
    <row r="2451" spans="1:31" x14ac:dyDescent="0.35">
      <c r="A2451" s="28" t="s">
        <v>6861</v>
      </c>
      <c r="B2451" s="48" t="s">
        <v>6862</v>
      </c>
      <c r="C2451" s="51">
        <v>99943</v>
      </c>
      <c r="D2451" s="30" t="s">
        <v>230</v>
      </c>
      <c r="E2451" s="38" t="s">
        <v>202</v>
      </c>
      <c r="F2451" s="55" t="s">
        <v>6775</v>
      </c>
      <c r="G2451" s="33" t="s">
        <v>64</v>
      </c>
      <c r="H2451" s="34">
        <v>0.83400000000000007</v>
      </c>
      <c r="I2451" s="35">
        <f>ROUND((Reference!B$16*List!$H2451)+Reference!B$17,0)</f>
        <v>984</v>
      </c>
      <c r="J2451" s="35">
        <f>ROUND((Reference!C$16*List!$H2451)+Reference!C$17,0)</f>
        <v>1468</v>
      </c>
      <c r="K2451" s="35">
        <f>ROUND((Reference!D$16*List!$H2451)+Reference!D$17,0)</f>
        <v>1758</v>
      </c>
      <c r="L2451" s="35">
        <f>ROUND((Reference!E$16*List!$H2451)+Reference!E$17,0)</f>
        <v>2174</v>
      </c>
      <c r="M2451" s="35">
        <f>ROUND((Reference!F$16*List!$H2451)+Reference!F$17,0)</f>
        <v>2265</v>
      </c>
      <c r="N2451" s="35">
        <f>ROUND((Reference!G$16*List!$H2451)+Reference!G$17,0)</f>
        <v>2564</v>
      </c>
      <c r="O2451" s="35">
        <f>ROUND((Reference!H$16*List!$H2451)+Reference!H$17,0)</f>
        <v>2662</v>
      </c>
      <c r="P2451" s="35">
        <f>ROUND((Reference!I$16*List!$H2451)+Reference!I$17,0)</f>
        <v>2766</v>
      </c>
      <c r="Q2451" s="35">
        <f>ROUND((Reference!J$16*List!$H2451)+Reference!J$17,0)</f>
        <v>3203</v>
      </c>
      <c r="R2451" s="35">
        <f>ROUND((Reference!K$16*List!$H2451)+Reference!K$17,0)</f>
        <v>3305</v>
      </c>
      <c r="S2451" s="35">
        <f>ROUND((Reference!L$16*List!$H2451)+Reference!L$17,0)</f>
        <v>3566</v>
      </c>
      <c r="T2451" s="35">
        <f>ROUND((Reference!M$16*List!$H2451)+Reference!M$17,0)</f>
        <v>4259</v>
      </c>
      <c r="U2451" s="35">
        <f>ROUND((Reference!N$16*List!$H2451)+Reference!N$17,0)</f>
        <v>17183</v>
      </c>
      <c r="V2451" s="36">
        <f>ROUND((Reference!O$16*List!$H2451)+Reference!O$17,0)</f>
        <v>639</v>
      </c>
      <c r="W2451" s="36">
        <f>ROUND((Reference!P$16*List!$H2451)+Reference!P$17,0)</f>
        <v>900</v>
      </c>
      <c r="X2451" s="36">
        <f>ROUND((Reference!Q$16*List!$H2451)+Reference!Q$17,0)</f>
        <v>450</v>
      </c>
      <c r="Y2451" s="37"/>
      <c r="Z2451" s="4" t="str">
        <f t="shared" si="77"/>
        <v>JACKSON, South Dakota</v>
      </c>
      <c r="AA2451" s="38" t="s">
        <v>202</v>
      </c>
      <c r="AB2451" s="38" t="s">
        <v>54</v>
      </c>
      <c r="AC2451" s="32" t="s">
        <v>6775</v>
      </c>
      <c r="AD2451" s="39"/>
      <c r="AE2451">
        <f t="shared" si="78"/>
        <v>0.83400000000000007</v>
      </c>
    </row>
    <row r="2452" spans="1:31" x14ac:dyDescent="0.35">
      <c r="A2452" s="28" t="s">
        <v>6863</v>
      </c>
      <c r="B2452" s="48" t="s">
        <v>6864</v>
      </c>
      <c r="C2452" s="51">
        <v>99943</v>
      </c>
      <c r="D2452" s="30" t="s">
        <v>230</v>
      </c>
      <c r="E2452" s="38" t="s">
        <v>6865</v>
      </c>
      <c r="F2452" s="55" t="s">
        <v>6775</v>
      </c>
      <c r="G2452" s="33" t="s">
        <v>64</v>
      </c>
      <c r="H2452" s="52">
        <v>0.83400000000000007</v>
      </c>
      <c r="I2452" s="35">
        <f>ROUND((Reference!B$16*List!$H2452)+Reference!B$17,0)</f>
        <v>984</v>
      </c>
      <c r="J2452" s="35">
        <f>ROUND((Reference!C$16*List!$H2452)+Reference!C$17,0)</f>
        <v>1468</v>
      </c>
      <c r="K2452" s="35">
        <f>ROUND((Reference!D$16*List!$H2452)+Reference!D$17,0)</f>
        <v>1758</v>
      </c>
      <c r="L2452" s="35">
        <f>ROUND((Reference!E$16*List!$H2452)+Reference!E$17,0)</f>
        <v>2174</v>
      </c>
      <c r="M2452" s="35">
        <f>ROUND((Reference!F$16*List!$H2452)+Reference!F$17,0)</f>
        <v>2265</v>
      </c>
      <c r="N2452" s="35">
        <f>ROUND((Reference!G$16*List!$H2452)+Reference!G$17,0)</f>
        <v>2564</v>
      </c>
      <c r="O2452" s="35">
        <f>ROUND((Reference!H$16*List!$H2452)+Reference!H$17,0)</f>
        <v>2662</v>
      </c>
      <c r="P2452" s="35">
        <f>ROUND((Reference!I$16*List!$H2452)+Reference!I$17,0)</f>
        <v>2766</v>
      </c>
      <c r="Q2452" s="35">
        <f>ROUND((Reference!J$16*List!$H2452)+Reference!J$17,0)</f>
        <v>3203</v>
      </c>
      <c r="R2452" s="35">
        <f>ROUND((Reference!K$16*List!$H2452)+Reference!K$17,0)</f>
        <v>3305</v>
      </c>
      <c r="S2452" s="35">
        <f>ROUND((Reference!L$16*List!$H2452)+Reference!L$17,0)</f>
        <v>3566</v>
      </c>
      <c r="T2452" s="35">
        <f>ROUND((Reference!M$16*List!$H2452)+Reference!M$17,0)</f>
        <v>4259</v>
      </c>
      <c r="U2452" s="35">
        <f>ROUND((Reference!N$16*List!$H2452)+Reference!N$17,0)</f>
        <v>17183</v>
      </c>
      <c r="V2452" s="36">
        <f>ROUND((Reference!O$16*List!$H2452)+Reference!O$17,0)</f>
        <v>639</v>
      </c>
      <c r="W2452" s="36">
        <f>ROUND((Reference!P$16*List!$H2452)+Reference!P$17,0)</f>
        <v>900</v>
      </c>
      <c r="X2452" s="36">
        <f>ROUND((Reference!Q$16*List!$H2452)+Reference!Q$17,0)</f>
        <v>450</v>
      </c>
      <c r="Y2452" s="37"/>
      <c r="Z2452" s="4" t="str">
        <f t="shared" si="77"/>
        <v>JERAULD, South Dakota</v>
      </c>
      <c r="AA2452" s="50" t="s">
        <v>6865</v>
      </c>
      <c r="AB2452" s="38" t="s">
        <v>54</v>
      </c>
      <c r="AC2452" s="43" t="s">
        <v>6775</v>
      </c>
      <c r="AD2452" s="45"/>
      <c r="AE2452">
        <f t="shared" si="78"/>
        <v>0.83400000000000007</v>
      </c>
    </row>
    <row r="2453" spans="1:31" x14ac:dyDescent="0.35">
      <c r="A2453" s="28" t="s">
        <v>6866</v>
      </c>
      <c r="B2453" s="48" t="s">
        <v>6867</v>
      </c>
      <c r="C2453" s="49">
        <v>99943</v>
      </c>
      <c r="D2453" s="30" t="s">
        <v>230</v>
      </c>
      <c r="E2453" s="50" t="s">
        <v>1867</v>
      </c>
      <c r="F2453" s="55" t="s">
        <v>6775</v>
      </c>
      <c r="G2453" s="33" t="s">
        <v>64</v>
      </c>
      <c r="H2453" s="34">
        <v>0.83400000000000007</v>
      </c>
      <c r="I2453" s="35">
        <f>ROUND((Reference!B$16*List!$H2453)+Reference!B$17,0)</f>
        <v>984</v>
      </c>
      <c r="J2453" s="35">
        <f>ROUND((Reference!C$16*List!$H2453)+Reference!C$17,0)</f>
        <v>1468</v>
      </c>
      <c r="K2453" s="35">
        <f>ROUND((Reference!D$16*List!$H2453)+Reference!D$17,0)</f>
        <v>1758</v>
      </c>
      <c r="L2453" s="35">
        <f>ROUND((Reference!E$16*List!$H2453)+Reference!E$17,0)</f>
        <v>2174</v>
      </c>
      <c r="M2453" s="35">
        <f>ROUND((Reference!F$16*List!$H2453)+Reference!F$17,0)</f>
        <v>2265</v>
      </c>
      <c r="N2453" s="35">
        <f>ROUND((Reference!G$16*List!$H2453)+Reference!G$17,0)</f>
        <v>2564</v>
      </c>
      <c r="O2453" s="35">
        <f>ROUND((Reference!H$16*List!$H2453)+Reference!H$17,0)</f>
        <v>2662</v>
      </c>
      <c r="P2453" s="35">
        <f>ROUND((Reference!I$16*List!$H2453)+Reference!I$17,0)</f>
        <v>2766</v>
      </c>
      <c r="Q2453" s="35">
        <f>ROUND((Reference!J$16*List!$H2453)+Reference!J$17,0)</f>
        <v>3203</v>
      </c>
      <c r="R2453" s="35">
        <f>ROUND((Reference!K$16*List!$H2453)+Reference!K$17,0)</f>
        <v>3305</v>
      </c>
      <c r="S2453" s="35">
        <f>ROUND((Reference!L$16*List!$H2453)+Reference!L$17,0)</f>
        <v>3566</v>
      </c>
      <c r="T2453" s="35">
        <f>ROUND((Reference!M$16*List!$H2453)+Reference!M$17,0)</f>
        <v>4259</v>
      </c>
      <c r="U2453" s="35">
        <f>ROUND((Reference!N$16*List!$H2453)+Reference!N$17,0)</f>
        <v>17183</v>
      </c>
      <c r="V2453" s="36">
        <f>ROUND((Reference!O$16*List!$H2453)+Reference!O$17,0)</f>
        <v>639</v>
      </c>
      <c r="W2453" s="36">
        <f>ROUND((Reference!P$16*List!$H2453)+Reference!P$17,0)</f>
        <v>900</v>
      </c>
      <c r="X2453" s="36">
        <f>ROUND((Reference!Q$16*List!$H2453)+Reference!Q$17,0)</f>
        <v>450</v>
      </c>
      <c r="Y2453" s="37"/>
      <c r="Z2453" s="4" t="str">
        <f t="shared" si="77"/>
        <v>JONES, South Dakota</v>
      </c>
      <c r="AA2453" s="38" t="s">
        <v>1867</v>
      </c>
      <c r="AB2453" s="38" t="s">
        <v>54</v>
      </c>
      <c r="AC2453" s="32" t="s">
        <v>6775</v>
      </c>
      <c r="AD2453" s="39"/>
      <c r="AE2453">
        <f t="shared" si="78"/>
        <v>0.83400000000000007</v>
      </c>
    </row>
    <row r="2454" spans="1:31" x14ac:dyDescent="0.35">
      <c r="A2454" s="28" t="s">
        <v>6868</v>
      </c>
      <c r="B2454" s="48" t="s">
        <v>6869</v>
      </c>
      <c r="C2454" s="51">
        <v>99943</v>
      </c>
      <c r="D2454" s="30" t="s">
        <v>230</v>
      </c>
      <c r="E2454" s="38" t="s">
        <v>6870</v>
      </c>
      <c r="F2454" s="55" t="s">
        <v>6775</v>
      </c>
      <c r="G2454" s="33" t="s">
        <v>64</v>
      </c>
      <c r="H2454" s="52">
        <v>0.83400000000000007</v>
      </c>
      <c r="I2454" s="35">
        <f>ROUND((Reference!B$16*List!$H2454)+Reference!B$17,0)</f>
        <v>984</v>
      </c>
      <c r="J2454" s="35">
        <f>ROUND((Reference!C$16*List!$H2454)+Reference!C$17,0)</f>
        <v>1468</v>
      </c>
      <c r="K2454" s="35">
        <f>ROUND((Reference!D$16*List!$H2454)+Reference!D$17,0)</f>
        <v>1758</v>
      </c>
      <c r="L2454" s="35">
        <f>ROUND((Reference!E$16*List!$H2454)+Reference!E$17,0)</f>
        <v>2174</v>
      </c>
      <c r="M2454" s="35">
        <f>ROUND((Reference!F$16*List!$H2454)+Reference!F$17,0)</f>
        <v>2265</v>
      </c>
      <c r="N2454" s="35">
        <f>ROUND((Reference!G$16*List!$H2454)+Reference!G$17,0)</f>
        <v>2564</v>
      </c>
      <c r="O2454" s="35">
        <f>ROUND((Reference!H$16*List!$H2454)+Reference!H$17,0)</f>
        <v>2662</v>
      </c>
      <c r="P2454" s="35">
        <f>ROUND((Reference!I$16*List!$H2454)+Reference!I$17,0)</f>
        <v>2766</v>
      </c>
      <c r="Q2454" s="35">
        <f>ROUND((Reference!J$16*List!$H2454)+Reference!J$17,0)</f>
        <v>3203</v>
      </c>
      <c r="R2454" s="35">
        <f>ROUND((Reference!K$16*List!$H2454)+Reference!K$17,0)</f>
        <v>3305</v>
      </c>
      <c r="S2454" s="35">
        <f>ROUND((Reference!L$16*List!$H2454)+Reference!L$17,0)</f>
        <v>3566</v>
      </c>
      <c r="T2454" s="35">
        <f>ROUND((Reference!M$16*List!$H2454)+Reference!M$17,0)</f>
        <v>4259</v>
      </c>
      <c r="U2454" s="35">
        <f>ROUND((Reference!N$16*List!$H2454)+Reference!N$17,0)</f>
        <v>17183</v>
      </c>
      <c r="V2454" s="36">
        <f>ROUND((Reference!O$16*List!$H2454)+Reference!O$17,0)</f>
        <v>639</v>
      </c>
      <c r="W2454" s="36">
        <f>ROUND((Reference!P$16*List!$H2454)+Reference!P$17,0)</f>
        <v>900</v>
      </c>
      <c r="X2454" s="36">
        <f>ROUND((Reference!Q$16*List!$H2454)+Reference!Q$17,0)</f>
        <v>450</v>
      </c>
      <c r="Y2454" s="37"/>
      <c r="Z2454" s="4" t="str">
        <f t="shared" si="77"/>
        <v>KINGSBURY, South Dakota</v>
      </c>
      <c r="AA2454" s="50" t="s">
        <v>6870</v>
      </c>
      <c r="AB2454" s="38" t="s">
        <v>54</v>
      </c>
      <c r="AC2454" s="43" t="s">
        <v>6775</v>
      </c>
      <c r="AD2454" s="45"/>
      <c r="AE2454">
        <f t="shared" si="78"/>
        <v>0.83400000000000007</v>
      </c>
    </row>
    <row r="2455" spans="1:31" x14ac:dyDescent="0.35">
      <c r="A2455" s="28" t="s">
        <v>6871</v>
      </c>
      <c r="B2455" s="48" t="s">
        <v>6872</v>
      </c>
      <c r="C2455" s="49">
        <v>99943</v>
      </c>
      <c r="D2455" s="30" t="s">
        <v>230</v>
      </c>
      <c r="E2455" s="50" t="s">
        <v>849</v>
      </c>
      <c r="F2455" s="55" t="s">
        <v>6775</v>
      </c>
      <c r="G2455" s="33" t="s">
        <v>64</v>
      </c>
      <c r="H2455" s="52">
        <v>0.83400000000000007</v>
      </c>
      <c r="I2455" s="35">
        <f>ROUND((Reference!B$16*List!$H2455)+Reference!B$17,0)</f>
        <v>984</v>
      </c>
      <c r="J2455" s="35">
        <f>ROUND((Reference!C$16*List!$H2455)+Reference!C$17,0)</f>
        <v>1468</v>
      </c>
      <c r="K2455" s="35">
        <f>ROUND((Reference!D$16*List!$H2455)+Reference!D$17,0)</f>
        <v>1758</v>
      </c>
      <c r="L2455" s="35">
        <f>ROUND((Reference!E$16*List!$H2455)+Reference!E$17,0)</f>
        <v>2174</v>
      </c>
      <c r="M2455" s="35">
        <f>ROUND((Reference!F$16*List!$H2455)+Reference!F$17,0)</f>
        <v>2265</v>
      </c>
      <c r="N2455" s="35">
        <f>ROUND((Reference!G$16*List!$H2455)+Reference!G$17,0)</f>
        <v>2564</v>
      </c>
      <c r="O2455" s="35">
        <f>ROUND((Reference!H$16*List!$H2455)+Reference!H$17,0)</f>
        <v>2662</v>
      </c>
      <c r="P2455" s="35">
        <f>ROUND((Reference!I$16*List!$H2455)+Reference!I$17,0)</f>
        <v>2766</v>
      </c>
      <c r="Q2455" s="35">
        <f>ROUND((Reference!J$16*List!$H2455)+Reference!J$17,0)</f>
        <v>3203</v>
      </c>
      <c r="R2455" s="35">
        <f>ROUND((Reference!K$16*List!$H2455)+Reference!K$17,0)</f>
        <v>3305</v>
      </c>
      <c r="S2455" s="35">
        <f>ROUND((Reference!L$16*List!$H2455)+Reference!L$17,0)</f>
        <v>3566</v>
      </c>
      <c r="T2455" s="35">
        <f>ROUND((Reference!M$16*List!$H2455)+Reference!M$17,0)</f>
        <v>4259</v>
      </c>
      <c r="U2455" s="35">
        <f>ROUND((Reference!N$16*List!$H2455)+Reference!N$17,0)</f>
        <v>17183</v>
      </c>
      <c r="V2455" s="36">
        <f>ROUND((Reference!O$16*List!$H2455)+Reference!O$17,0)</f>
        <v>639</v>
      </c>
      <c r="W2455" s="36">
        <f>ROUND((Reference!P$16*List!$H2455)+Reference!P$17,0)</f>
        <v>900</v>
      </c>
      <c r="X2455" s="36">
        <f>ROUND((Reference!Q$16*List!$H2455)+Reference!Q$17,0)</f>
        <v>450</v>
      </c>
      <c r="Y2455" s="37"/>
      <c r="Z2455" s="4" t="str">
        <f t="shared" si="77"/>
        <v>LAKE, South Dakota</v>
      </c>
      <c r="AA2455" s="50" t="s">
        <v>849</v>
      </c>
      <c r="AB2455" s="38" t="s">
        <v>54</v>
      </c>
      <c r="AC2455" s="43" t="s">
        <v>6775</v>
      </c>
      <c r="AD2455" s="45"/>
      <c r="AE2455">
        <f t="shared" si="78"/>
        <v>0.83400000000000007</v>
      </c>
    </row>
    <row r="2456" spans="1:31" x14ac:dyDescent="0.35">
      <c r="A2456" s="28" t="s">
        <v>6873</v>
      </c>
      <c r="B2456" s="48" t="s">
        <v>6874</v>
      </c>
      <c r="C2456" s="49">
        <v>99943</v>
      </c>
      <c r="D2456" s="30" t="s">
        <v>230</v>
      </c>
      <c r="E2456" s="50" t="s">
        <v>219</v>
      </c>
      <c r="F2456" s="55" t="s">
        <v>6775</v>
      </c>
      <c r="G2456" s="33" t="s">
        <v>64</v>
      </c>
      <c r="H2456" s="34">
        <v>0.83400000000000007</v>
      </c>
      <c r="I2456" s="35">
        <f>ROUND((Reference!B$16*List!$H2456)+Reference!B$17,0)</f>
        <v>984</v>
      </c>
      <c r="J2456" s="35">
        <f>ROUND((Reference!C$16*List!$H2456)+Reference!C$17,0)</f>
        <v>1468</v>
      </c>
      <c r="K2456" s="35">
        <f>ROUND((Reference!D$16*List!$H2456)+Reference!D$17,0)</f>
        <v>1758</v>
      </c>
      <c r="L2456" s="35">
        <f>ROUND((Reference!E$16*List!$H2456)+Reference!E$17,0)</f>
        <v>2174</v>
      </c>
      <c r="M2456" s="35">
        <f>ROUND((Reference!F$16*List!$H2456)+Reference!F$17,0)</f>
        <v>2265</v>
      </c>
      <c r="N2456" s="35">
        <f>ROUND((Reference!G$16*List!$H2456)+Reference!G$17,0)</f>
        <v>2564</v>
      </c>
      <c r="O2456" s="35">
        <f>ROUND((Reference!H$16*List!$H2456)+Reference!H$17,0)</f>
        <v>2662</v>
      </c>
      <c r="P2456" s="35">
        <f>ROUND((Reference!I$16*List!$H2456)+Reference!I$17,0)</f>
        <v>2766</v>
      </c>
      <c r="Q2456" s="35">
        <f>ROUND((Reference!J$16*List!$H2456)+Reference!J$17,0)</f>
        <v>3203</v>
      </c>
      <c r="R2456" s="35">
        <f>ROUND((Reference!K$16*List!$H2456)+Reference!K$17,0)</f>
        <v>3305</v>
      </c>
      <c r="S2456" s="35">
        <f>ROUND((Reference!L$16*List!$H2456)+Reference!L$17,0)</f>
        <v>3566</v>
      </c>
      <c r="T2456" s="35">
        <f>ROUND((Reference!M$16*List!$H2456)+Reference!M$17,0)</f>
        <v>4259</v>
      </c>
      <c r="U2456" s="35">
        <f>ROUND((Reference!N$16*List!$H2456)+Reference!N$17,0)</f>
        <v>17183</v>
      </c>
      <c r="V2456" s="36">
        <f>ROUND((Reference!O$16*List!$H2456)+Reference!O$17,0)</f>
        <v>639</v>
      </c>
      <c r="W2456" s="36">
        <f>ROUND((Reference!P$16*List!$H2456)+Reference!P$17,0)</f>
        <v>900</v>
      </c>
      <c r="X2456" s="36">
        <f>ROUND((Reference!Q$16*List!$H2456)+Reference!Q$17,0)</f>
        <v>450</v>
      </c>
      <c r="Y2456" s="37"/>
      <c r="Z2456" s="4" t="str">
        <f t="shared" si="77"/>
        <v>LAWRENCE, South Dakota</v>
      </c>
      <c r="AA2456" s="38" t="s">
        <v>219</v>
      </c>
      <c r="AB2456" s="38" t="s">
        <v>54</v>
      </c>
      <c r="AC2456" s="32" t="s">
        <v>6775</v>
      </c>
      <c r="AD2456" s="39"/>
      <c r="AE2456">
        <f t="shared" si="78"/>
        <v>0.83400000000000007</v>
      </c>
    </row>
    <row r="2457" spans="1:31" x14ac:dyDescent="0.35">
      <c r="A2457" s="28" t="s">
        <v>6875</v>
      </c>
      <c r="B2457" s="48" t="s">
        <v>6876</v>
      </c>
      <c r="C2457" s="49">
        <v>43620</v>
      </c>
      <c r="D2457" s="30" t="s">
        <v>1613</v>
      </c>
      <c r="E2457" s="50" t="s">
        <v>650</v>
      </c>
      <c r="F2457" s="54" t="s">
        <v>6775</v>
      </c>
      <c r="G2457" s="33" t="s">
        <v>53</v>
      </c>
      <c r="H2457" s="34">
        <v>0.81930000000000003</v>
      </c>
      <c r="I2457" s="35">
        <f>ROUND((Reference!B$16*List!$H2457)+Reference!B$17,0)</f>
        <v>971</v>
      </c>
      <c r="J2457" s="35">
        <f>ROUND((Reference!C$16*List!$H2457)+Reference!C$17,0)</f>
        <v>1449</v>
      </c>
      <c r="K2457" s="35">
        <f>ROUND((Reference!D$16*List!$H2457)+Reference!D$17,0)</f>
        <v>1736</v>
      </c>
      <c r="L2457" s="35">
        <f>ROUND((Reference!E$16*List!$H2457)+Reference!E$17,0)</f>
        <v>2146</v>
      </c>
      <c r="M2457" s="35">
        <f>ROUND((Reference!F$16*List!$H2457)+Reference!F$17,0)</f>
        <v>2236</v>
      </c>
      <c r="N2457" s="35">
        <f>ROUND((Reference!G$16*List!$H2457)+Reference!G$17,0)</f>
        <v>2531</v>
      </c>
      <c r="O2457" s="35">
        <f>ROUND((Reference!H$16*List!$H2457)+Reference!H$17,0)</f>
        <v>2628</v>
      </c>
      <c r="P2457" s="35">
        <f>ROUND((Reference!I$16*List!$H2457)+Reference!I$17,0)</f>
        <v>2731</v>
      </c>
      <c r="Q2457" s="35">
        <f>ROUND((Reference!J$16*List!$H2457)+Reference!J$17,0)</f>
        <v>3162</v>
      </c>
      <c r="R2457" s="35">
        <f>ROUND((Reference!K$16*List!$H2457)+Reference!K$17,0)</f>
        <v>3262</v>
      </c>
      <c r="S2457" s="35">
        <f>ROUND((Reference!L$16*List!$H2457)+Reference!L$17,0)</f>
        <v>3520</v>
      </c>
      <c r="T2457" s="35">
        <f>ROUND((Reference!M$16*List!$H2457)+Reference!M$17,0)</f>
        <v>4204</v>
      </c>
      <c r="U2457" s="35">
        <f>ROUND((Reference!N$16*List!$H2457)+Reference!N$17,0)</f>
        <v>16963</v>
      </c>
      <c r="V2457" s="36">
        <f>ROUND((Reference!O$16*List!$H2457)+Reference!O$17,0)</f>
        <v>631</v>
      </c>
      <c r="W2457" s="36">
        <f>ROUND((Reference!P$16*List!$H2457)+Reference!P$17,0)</f>
        <v>889</v>
      </c>
      <c r="X2457" s="36">
        <f>ROUND((Reference!Q$16*List!$H2457)+Reference!Q$17,0)</f>
        <v>444</v>
      </c>
      <c r="Y2457" s="37"/>
      <c r="Z2457" s="4" t="str">
        <f t="shared" si="77"/>
        <v>LINCOLN, South Dakota</v>
      </c>
      <c r="AA2457" s="38" t="s">
        <v>650</v>
      </c>
      <c r="AB2457" s="38" t="s">
        <v>54</v>
      </c>
      <c r="AC2457" s="32" t="s">
        <v>6775</v>
      </c>
      <c r="AD2457" s="39"/>
      <c r="AE2457">
        <f t="shared" si="78"/>
        <v>0.81930000000000003</v>
      </c>
    </row>
    <row r="2458" spans="1:31" x14ac:dyDescent="0.35">
      <c r="A2458" s="28" t="s">
        <v>6877</v>
      </c>
      <c r="B2458" s="48" t="s">
        <v>6878</v>
      </c>
      <c r="C2458" s="49">
        <v>99943</v>
      </c>
      <c r="D2458" s="30" t="s">
        <v>230</v>
      </c>
      <c r="E2458" s="50" t="s">
        <v>6879</v>
      </c>
      <c r="F2458" s="55" t="s">
        <v>6775</v>
      </c>
      <c r="G2458" s="33" t="s">
        <v>64</v>
      </c>
      <c r="H2458" s="34">
        <v>0.83400000000000007</v>
      </c>
      <c r="I2458" s="35">
        <f>ROUND((Reference!B$16*List!$H2458)+Reference!B$17,0)</f>
        <v>984</v>
      </c>
      <c r="J2458" s="35">
        <f>ROUND((Reference!C$16*List!$H2458)+Reference!C$17,0)</f>
        <v>1468</v>
      </c>
      <c r="K2458" s="35">
        <f>ROUND((Reference!D$16*List!$H2458)+Reference!D$17,0)</f>
        <v>1758</v>
      </c>
      <c r="L2458" s="35">
        <f>ROUND((Reference!E$16*List!$H2458)+Reference!E$17,0)</f>
        <v>2174</v>
      </c>
      <c r="M2458" s="35">
        <f>ROUND((Reference!F$16*List!$H2458)+Reference!F$17,0)</f>
        <v>2265</v>
      </c>
      <c r="N2458" s="35">
        <f>ROUND((Reference!G$16*List!$H2458)+Reference!G$17,0)</f>
        <v>2564</v>
      </c>
      <c r="O2458" s="35">
        <f>ROUND((Reference!H$16*List!$H2458)+Reference!H$17,0)</f>
        <v>2662</v>
      </c>
      <c r="P2458" s="35">
        <f>ROUND((Reference!I$16*List!$H2458)+Reference!I$17,0)</f>
        <v>2766</v>
      </c>
      <c r="Q2458" s="35">
        <f>ROUND((Reference!J$16*List!$H2458)+Reference!J$17,0)</f>
        <v>3203</v>
      </c>
      <c r="R2458" s="35">
        <f>ROUND((Reference!K$16*List!$H2458)+Reference!K$17,0)</f>
        <v>3305</v>
      </c>
      <c r="S2458" s="35">
        <f>ROUND((Reference!L$16*List!$H2458)+Reference!L$17,0)</f>
        <v>3566</v>
      </c>
      <c r="T2458" s="35">
        <f>ROUND((Reference!M$16*List!$H2458)+Reference!M$17,0)</f>
        <v>4259</v>
      </c>
      <c r="U2458" s="35">
        <f>ROUND((Reference!N$16*List!$H2458)+Reference!N$17,0)</f>
        <v>17183</v>
      </c>
      <c r="V2458" s="36">
        <f>ROUND((Reference!O$16*List!$H2458)+Reference!O$17,0)</f>
        <v>639</v>
      </c>
      <c r="W2458" s="36">
        <f>ROUND((Reference!P$16*List!$H2458)+Reference!P$17,0)</f>
        <v>900</v>
      </c>
      <c r="X2458" s="36">
        <f>ROUND((Reference!Q$16*List!$H2458)+Reference!Q$17,0)</f>
        <v>450</v>
      </c>
      <c r="Y2458" s="37"/>
      <c r="Z2458" s="4" t="str">
        <f t="shared" si="77"/>
        <v>LYMAN, South Dakota</v>
      </c>
      <c r="AA2458" s="38" t="s">
        <v>6879</v>
      </c>
      <c r="AB2458" s="38" t="s">
        <v>54</v>
      </c>
      <c r="AC2458" s="32" t="s">
        <v>6775</v>
      </c>
      <c r="AD2458" s="39"/>
      <c r="AE2458">
        <f t="shared" si="78"/>
        <v>0.83400000000000007</v>
      </c>
    </row>
    <row r="2459" spans="1:31" x14ac:dyDescent="0.35">
      <c r="A2459" s="28" t="s">
        <v>6880</v>
      </c>
      <c r="B2459" s="48" t="s">
        <v>6881</v>
      </c>
      <c r="C2459" s="49">
        <v>43620</v>
      </c>
      <c r="D2459" s="30" t="s">
        <v>1613</v>
      </c>
      <c r="E2459" s="50" t="s">
        <v>6882</v>
      </c>
      <c r="F2459" s="54" t="s">
        <v>6775</v>
      </c>
      <c r="G2459" s="33" t="s">
        <v>53</v>
      </c>
      <c r="H2459" s="34">
        <v>0.81930000000000003</v>
      </c>
      <c r="I2459" s="35">
        <f>ROUND((Reference!B$16*List!$H2459)+Reference!B$17,0)</f>
        <v>971</v>
      </c>
      <c r="J2459" s="35">
        <f>ROUND((Reference!C$16*List!$H2459)+Reference!C$17,0)</f>
        <v>1449</v>
      </c>
      <c r="K2459" s="35">
        <f>ROUND((Reference!D$16*List!$H2459)+Reference!D$17,0)</f>
        <v>1736</v>
      </c>
      <c r="L2459" s="35">
        <f>ROUND((Reference!E$16*List!$H2459)+Reference!E$17,0)</f>
        <v>2146</v>
      </c>
      <c r="M2459" s="35">
        <f>ROUND((Reference!F$16*List!$H2459)+Reference!F$17,0)</f>
        <v>2236</v>
      </c>
      <c r="N2459" s="35">
        <f>ROUND((Reference!G$16*List!$H2459)+Reference!G$17,0)</f>
        <v>2531</v>
      </c>
      <c r="O2459" s="35">
        <f>ROUND((Reference!H$16*List!$H2459)+Reference!H$17,0)</f>
        <v>2628</v>
      </c>
      <c r="P2459" s="35">
        <f>ROUND((Reference!I$16*List!$H2459)+Reference!I$17,0)</f>
        <v>2731</v>
      </c>
      <c r="Q2459" s="35">
        <f>ROUND((Reference!J$16*List!$H2459)+Reference!J$17,0)</f>
        <v>3162</v>
      </c>
      <c r="R2459" s="35">
        <f>ROUND((Reference!K$16*List!$H2459)+Reference!K$17,0)</f>
        <v>3262</v>
      </c>
      <c r="S2459" s="35">
        <f>ROUND((Reference!L$16*List!$H2459)+Reference!L$17,0)</f>
        <v>3520</v>
      </c>
      <c r="T2459" s="35">
        <f>ROUND((Reference!M$16*List!$H2459)+Reference!M$17,0)</f>
        <v>4204</v>
      </c>
      <c r="U2459" s="35">
        <f>ROUND((Reference!N$16*List!$H2459)+Reference!N$17,0)</f>
        <v>16963</v>
      </c>
      <c r="V2459" s="36">
        <f>ROUND((Reference!O$16*List!$H2459)+Reference!O$17,0)</f>
        <v>631</v>
      </c>
      <c r="W2459" s="36">
        <f>ROUND((Reference!P$16*List!$H2459)+Reference!P$17,0)</f>
        <v>889</v>
      </c>
      <c r="X2459" s="36">
        <f>ROUND((Reference!Q$16*List!$H2459)+Reference!Q$17,0)</f>
        <v>444</v>
      </c>
      <c r="Y2459" s="37"/>
      <c r="Z2459" s="4" t="str">
        <f t="shared" si="77"/>
        <v>MC COOK, South Dakota</v>
      </c>
      <c r="AA2459" s="38" t="s">
        <v>6882</v>
      </c>
      <c r="AB2459" s="38" t="s">
        <v>54</v>
      </c>
      <c r="AC2459" s="32" t="s">
        <v>6775</v>
      </c>
      <c r="AD2459" s="39"/>
      <c r="AE2459">
        <f t="shared" si="78"/>
        <v>0.81930000000000003</v>
      </c>
    </row>
    <row r="2460" spans="1:31" x14ac:dyDescent="0.35">
      <c r="A2460" s="28" t="s">
        <v>6883</v>
      </c>
      <c r="B2460" s="48" t="s">
        <v>6884</v>
      </c>
      <c r="C2460" s="49">
        <v>99943</v>
      </c>
      <c r="D2460" s="30" t="s">
        <v>230</v>
      </c>
      <c r="E2460" s="50" t="s">
        <v>5084</v>
      </c>
      <c r="F2460" s="55" t="s">
        <v>6775</v>
      </c>
      <c r="G2460" s="33" t="s">
        <v>64</v>
      </c>
      <c r="H2460" s="34">
        <v>0.83400000000000007</v>
      </c>
      <c r="I2460" s="35">
        <f>ROUND((Reference!B$16*List!$H2460)+Reference!B$17,0)</f>
        <v>984</v>
      </c>
      <c r="J2460" s="35">
        <f>ROUND((Reference!C$16*List!$H2460)+Reference!C$17,0)</f>
        <v>1468</v>
      </c>
      <c r="K2460" s="35">
        <f>ROUND((Reference!D$16*List!$H2460)+Reference!D$17,0)</f>
        <v>1758</v>
      </c>
      <c r="L2460" s="35">
        <f>ROUND((Reference!E$16*List!$H2460)+Reference!E$17,0)</f>
        <v>2174</v>
      </c>
      <c r="M2460" s="35">
        <f>ROUND((Reference!F$16*List!$H2460)+Reference!F$17,0)</f>
        <v>2265</v>
      </c>
      <c r="N2460" s="35">
        <f>ROUND((Reference!G$16*List!$H2460)+Reference!G$17,0)</f>
        <v>2564</v>
      </c>
      <c r="O2460" s="35">
        <f>ROUND((Reference!H$16*List!$H2460)+Reference!H$17,0)</f>
        <v>2662</v>
      </c>
      <c r="P2460" s="35">
        <f>ROUND((Reference!I$16*List!$H2460)+Reference!I$17,0)</f>
        <v>2766</v>
      </c>
      <c r="Q2460" s="35">
        <f>ROUND((Reference!J$16*List!$H2460)+Reference!J$17,0)</f>
        <v>3203</v>
      </c>
      <c r="R2460" s="35">
        <f>ROUND((Reference!K$16*List!$H2460)+Reference!K$17,0)</f>
        <v>3305</v>
      </c>
      <c r="S2460" s="35">
        <f>ROUND((Reference!L$16*List!$H2460)+Reference!L$17,0)</f>
        <v>3566</v>
      </c>
      <c r="T2460" s="35">
        <f>ROUND((Reference!M$16*List!$H2460)+Reference!M$17,0)</f>
        <v>4259</v>
      </c>
      <c r="U2460" s="35">
        <f>ROUND((Reference!N$16*List!$H2460)+Reference!N$17,0)</f>
        <v>17183</v>
      </c>
      <c r="V2460" s="36">
        <f>ROUND((Reference!O$16*List!$H2460)+Reference!O$17,0)</f>
        <v>639</v>
      </c>
      <c r="W2460" s="36">
        <f>ROUND((Reference!P$16*List!$H2460)+Reference!P$17,0)</f>
        <v>900</v>
      </c>
      <c r="X2460" s="36">
        <f>ROUND((Reference!Q$16*List!$H2460)+Reference!Q$17,0)</f>
        <v>450</v>
      </c>
      <c r="Y2460" s="37"/>
      <c r="Z2460" s="4" t="str">
        <f t="shared" si="77"/>
        <v>MC PHERSON, South Dakota</v>
      </c>
      <c r="AA2460" s="38" t="s">
        <v>5084</v>
      </c>
      <c r="AB2460" s="38" t="s">
        <v>54</v>
      </c>
      <c r="AC2460" s="32" t="s">
        <v>6775</v>
      </c>
      <c r="AD2460" s="39"/>
      <c r="AE2460">
        <f t="shared" si="78"/>
        <v>0.83400000000000007</v>
      </c>
    </row>
    <row r="2461" spans="1:31" x14ac:dyDescent="0.35">
      <c r="A2461" s="28" t="s">
        <v>6885</v>
      </c>
      <c r="B2461" s="48" t="s">
        <v>6886</v>
      </c>
      <c r="C2461" s="49">
        <v>99943</v>
      </c>
      <c r="D2461" s="30" t="s">
        <v>230</v>
      </c>
      <c r="E2461" s="50" t="s">
        <v>253</v>
      </c>
      <c r="F2461" s="55" t="s">
        <v>6775</v>
      </c>
      <c r="G2461" s="33" t="s">
        <v>64</v>
      </c>
      <c r="H2461" s="52">
        <v>0.83400000000000007</v>
      </c>
      <c r="I2461" s="35">
        <f>ROUND((Reference!B$16*List!$H2461)+Reference!B$17,0)</f>
        <v>984</v>
      </c>
      <c r="J2461" s="35">
        <f>ROUND((Reference!C$16*List!$H2461)+Reference!C$17,0)</f>
        <v>1468</v>
      </c>
      <c r="K2461" s="35">
        <f>ROUND((Reference!D$16*List!$H2461)+Reference!D$17,0)</f>
        <v>1758</v>
      </c>
      <c r="L2461" s="35">
        <f>ROUND((Reference!E$16*List!$H2461)+Reference!E$17,0)</f>
        <v>2174</v>
      </c>
      <c r="M2461" s="35">
        <f>ROUND((Reference!F$16*List!$H2461)+Reference!F$17,0)</f>
        <v>2265</v>
      </c>
      <c r="N2461" s="35">
        <f>ROUND((Reference!G$16*List!$H2461)+Reference!G$17,0)</f>
        <v>2564</v>
      </c>
      <c r="O2461" s="35">
        <f>ROUND((Reference!H$16*List!$H2461)+Reference!H$17,0)</f>
        <v>2662</v>
      </c>
      <c r="P2461" s="35">
        <f>ROUND((Reference!I$16*List!$H2461)+Reference!I$17,0)</f>
        <v>2766</v>
      </c>
      <c r="Q2461" s="35">
        <f>ROUND((Reference!J$16*List!$H2461)+Reference!J$17,0)</f>
        <v>3203</v>
      </c>
      <c r="R2461" s="35">
        <f>ROUND((Reference!K$16*List!$H2461)+Reference!K$17,0)</f>
        <v>3305</v>
      </c>
      <c r="S2461" s="35">
        <f>ROUND((Reference!L$16*List!$H2461)+Reference!L$17,0)</f>
        <v>3566</v>
      </c>
      <c r="T2461" s="35">
        <f>ROUND((Reference!M$16*List!$H2461)+Reference!M$17,0)</f>
        <v>4259</v>
      </c>
      <c r="U2461" s="35">
        <f>ROUND((Reference!N$16*List!$H2461)+Reference!N$17,0)</f>
        <v>17183</v>
      </c>
      <c r="V2461" s="36">
        <f>ROUND((Reference!O$16*List!$H2461)+Reference!O$17,0)</f>
        <v>639</v>
      </c>
      <c r="W2461" s="36">
        <f>ROUND((Reference!P$16*List!$H2461)+Reference!P$17,0)</f>
        <v>900</v>
      </c>
      <c r="X2461" s="36">
        <f>ROUND((Reference!Q$16*List!$H2461)+Reference!Q$17,0)</f>
        <v>450</v>
      </c>
      <c r="Y2461" s="37"/>
      <c r="Z2461" s="4" t="str">
        <f t="shared" si="77"/>
        <v>MARSHALL, South Dakota</v>
      </c>
      <c r="AA2461" s="50" t="s">
        <v>253</v>
      </c>
      <c r="AB2461" s="38" t="s">
        <v>54</v>
      </c>
      <c r="AC2461" s="43" t="s">
        <v>6775</v>
      </c>
      <c r="AD2461" s="45"/>
      <c r="AE2461">
        <f t="shared" si="78"/>
        <v>0.83400000000000007</v>
      </c>
    </row>
    <row r="2462" spans="1:31" x14ac:dyDescent="0.35">
      <c r="A2462" s="28" t="s">
        <v>6887</v>
      </c>
      <c r="B2462" s="48" t="s">
        <v>6888</v>
      </c>
      <c r="C2462" s="49">
        <v>39660</v>
      </c>
      <c r="D2462" s="30" t="s">
        <v>1455</v>
      </c>
      <c r="E2462" s="50" t="s">
        <v>3093</v>
      </c>
      <c r="F2462" s="54" t="s">
        <v>6775</v>
      </c>
      <c r="G2462" s="33" t="s">
        <v>53</v>
      </c>
      <c r="H2462" s="34">
        <v>0.88950000000000007</v>
      </c>
      <c r="I2462" s="35">
        <f>ROUND((Reference!B$16*List!$H2462)+Reference!B$17,0)</f>
        <v>1032</v>
      </c>
      <c r="J2462" s="35">
        <f>ROUND((Reference!C$16*List!$H2462)+Reference!C$17,0)</f>
        <v>1539</v>
      </c>
      <c r="K2462" s="35">
        <f>ROUND((Reference!D$16*List!$H2462)+Reference!D$17,0)</f>
        <v>1843</v>
      </c>
      <c r="L2462" s="35">
        <f>ROUND((Reference!E$16*List!$H2462)+Reference!E$17,0)</f>
        <v>2279</v>
      </c>
      <c r="M2462" s="35">
        <f>ROUND((Reference!F$16*List!$H2462)+Reference!F$17,0)</f>
        <v>2374</v>
      </c>
      <c r="N2462" s="35">
        <f>ROUND((Reference!G$16*List!$H2462)+Reference!G$17,0)</f>
        <v>2688</v>
      </c>
      <c r="O2462" s="35">
        <f>ROUND((Reference!H$16*List!$H2462)+Reference!H$17,0)</f>
        <v>2791</v>
      </c>
      <c r="P2462" s="35">
        <f>ROUND((Reference!I$16*List!$H2462)+Reference!I$17,0)</f>
        <v>2900</v>
      </c>
      <c r="Q2462" s="35">
        <f>ROUND((Reference!J$16*List!$H2462)+Reference!J$17,0)</f>
        <v>3358</v>
      </c>
      <c r="R2462" s="35">
        <f>ROUND((Reference!K$16*List!$H2462)+Reference!K$17,0)</f>
        <v>3464</v>
      </c>
      <c r="S2462" s="35">
        <f>ROUND((Reference!L$16*List!$H2462)+Reference!L$17,0)</f>
        <v>3738</v>
      </c>
      <c r="T2462" s="35">
        <f>ROUND((Reference!M$16*List!$H2462)+Reference!M$17,0)</f>
        <v>4465</v>
      </c>
      <c r="U2462" s="35">
        <f>ROUND((Reference!N$16*List!$H2462)+Reference!N$17,0)</f>
        <v>18014</v>
      </c>
      <c r="V2462" s="36">
        <f>ROUND((Reference!O$16*List!$H2462)+Reference!O$17,0)</f>
        <v>670</v>
      </c>
      <c r="W2462" s="36">
        <f>ROUND((Reference!P$16*List!$H2462)+Reference!P$17,0)</f>
        <v>944</v>
      </c>
      <c r="X2462" s="36">
        <f>ROUND((Reference!Q$16*List!$H2462)+Reference!Q$17,0)</f>
        <v>472</v>
      </c>
      <c r="Y2462" s="37"/>
      <c r="Z2462" s="4" t="str">
        <f t="shared" si="77"/>
        <v>MEADE, South Dakota</v>
      </c>
      <c r="AA2462" s="38" t="s">
        <v>3093</v>
      </c>
      <c r="AB2462" s="38" t="s">
        <v>54</v>
      </c>
      <c r="AC2462" s="32" t="s">
        <v>6775</v>
      </c>
      <c r="AD2462" s="39"/>
      <c r="AE2462">
        <f t="shared" si="78"/>
        <v>0.88950000000000007</v>
      </c>
    </row>
    <row r="2463" spans="1:31" x14ac:dyDescent="0.35">
      <c r="A2463" s="28" t="s">
        <v>6889</v>
      </c>
      <c r="B2463" s="48" t="s">
        <v>6890</v>
      </c>
      <c r="C2463" s="49">
        <v>99943</v>
      </c>
      <c r="D2463" s="30" t="s">
        <v>230</v>
      </c>
      <c r="E2463" s="50" t="s">
        <v>6891</v>
      </c>
      <c r="F2463" s="55" t="s">
        <v>6775</v>
      </c>
      <c r="G2463" s="33" t="s">
        <v>64</v>
      </c>
      <c r="H2463" s="52">
        <v>0.83400000000000007</v>
      </c>
      <c r="I2463" s="35">
        <f>ROUND((Reference!B$16*List!$H2463)+Reference!B$17,0)</f>
        <v>984</v>
      </c>
      <c r="J2463" s="35">
        <f>ROUND((Reference!C$16*List!$H2463)+Reference!C$17,0)</f>
        <v>1468</v>
      </c>
      <c r="K2463" s="35">
        <f>ROUND((Reference!D$16*List!$H2463)+Reference!D$17,0)</f>
        <v>1758</v>
      </c>
      <c r="L2463" s="35">
        <f>ROUND((Reference!E$16*List!$H2463)+Reference!E$17,0)</f>
        <v>2174</v>
      </c>
      <c r="M2463" s="35">
        <f>ROUND((Reference!F$16*List!$H2463)+Reference!F$17,0)</f>
        <v>2265</v>
      </c>
      <c r="N2463" s="35">
        <f>ROUND((Reference!G$16*List!$H2463)+Reference!G$17,0)</f>
        <v>2564</v>
      </c>
      <c r="O2463" s="35">
        <f>ROUND((Reference!H$16*List!$H2463)+Reference!H$17,0)</f>
        <v>2662</v>
      </c>
      <c r="P2463" s="35">
        <f>ROUND((Reference!I$16*List!$H2463)+Reference!I$17,0)</f>
        <v>2766</v>
      </c>
      <c r="Q2463" s="35">
        <f>ROUND((Reference!J$16*List!$H2463)+Reference!J$17,0)</f>
        <v>3203</v>
      </c>
      <c r="R2463" s="35">
        <f>ROUND((Reference!K$16*List!$H2463)+Reference!K$17,0)</f>
        <v>3305</v>
      </c>
      <c r="S2463" s="35">
        <f>ROUND((Reference!L$16*List!$H2463)+Reference!L$17,0)</f>
        <v>3566</v>
      </c>
      <c r="T2463" s="35">
        <f>ROUND((Reference!M$16*List!$H2463)+Reference!M$17,0)</f>
        <v>4259</v>
      </c>
      <c r="U2463" s="35">
        <f>ROUND((Reference!N$16*List!$H2463)+Reference!N$17,0)</f>
        <v>17183</v>
      </c>
      <c r="V2463" s="36">
        <f>ROUND((Reference!O$16*List!$H2463)+Reference!O$17,0)</f>
        <v>639</v>
      </c>
      <c r="W2463" s="36">
        <f>ROUND((Reference!P$16*List!$H2463)+Reference!P$17,0)</f>
        <v>900</v>
      </c>
      <c r="X2463" s="36">
        <f>ROUND((Reference!Q$16*List!$H2463)+Reference!Q$17,0)</f>
        <v>450</v>
      </c>
      <c r="Y2463" s="37"/>
      <c r="Z2463" s="4" t="str">
        <f t="shared" si="77"/>
        <v>MELLETTE, South Dakota</v>
      </c>
      <c r="AA2463" s="50" t="s">
        <v>6891</v>
      </c>
      <c r="AB2463" s="38" t="s">
        <v>54</v>
      </c>
      <c r="AC2463" s="43" t="s">
        <v>6775</v>
      </c>
      <c r="AD2463" s="45"/>
      <c r="AE2463">
        <f t="shared" si="78"/>
        <v>0.83400000000000007</v>
      </c>
    </row>
    <row r="2464" spans="1:31" x14ac:dyDescent="0.35">
      <c r="A2464" s="28" t="s">
        <v>6892</v>
      </c>
      <c r="B2464" s="48" t="s">
        <v>6893</v>
      </c>
      <c r="C2464" s="49">
        <v>99943</v>
      </c>
      <c r="D2464" s="30" t="s">
        <v>230</v>
      </c>
      <c r="E2464" s="50" t="s">
        <v>6894</v>
      </c>
      <c r="F2464" s="55" t="s">
        <v>6775</v>
      </c>
      <c r="G2464" s="33" t="s">
        <v>64</v>
      </c>
      <c r="H2464" s="52">
        <v>0.83400000000000007</v>
      </c>
      <c r="I2464" s="35">
        <f>ROUND((Reference!B$16*List!$H2464)+Reference!B$17,0)</f>
        <v>984</v>
      </c>
      <c r="J2464" s="35">
        <f>ROUND((Reference!C$16*List!$H2464)+Reference!C$17,0)</f>
        <v>1468</v>
      </c>
      <c r="K2464" s="35">
        <f>ROUND((Reference!D$16*List!$H2464)+Reference!D$17,0)</f>
        <v>1758</v>
      </c>
      <c r="L2464" s="35">
        <f>ROUND((Reference!E$16*List!$H2464)+Reference!E$17,0)</f>
        <v>2174</v>
      </c>
      <c r="M2464" s="35">
        <f>ROUND((Reference!F$16*List!$H2464)+Reference!F$17,0)</f>
        <v>2265</v>
      </c>
      <c r="N2464" s="35">
        <f>ROUND((Reference!G$16*List!$H2464)+Reference!G$17,0)</f>
        <v>2564</v>
      </c>
      <c r="O2464" s="35">
        <f>ROUND((Reference!H$16*List!$H2464)+Reference!H$17,0)</f>
        <v>2662</v>
      </c>
      <c r="P2464" s="35">
        <f>ROUND((Reference!I$16*List!$H2464)+Reference!I$17,0)</f>
        <v>2766</v>
      </c>
      <c r="Q2464" s="35">
        <f>ROUND((Reference!J$16*List!$H2464)+Reference!J$17,0)</f>
        <v>3203</v>
      </c>
      <c r="R2464" s="35">
        <f>ROUND((Reference!K$16*List!$H2464)+Reference!K$17,0)</f>
        <v>3305</v>
      </c>
      <c r="S2464" s="35">
        <f>ROUND((Reference!L$16*List!$H2464)+Reference!L$17,0)</f>
        <v>3566</v>
      </c>
      <c r="T2464" s="35">
        <f>ROUND((Reference!M$16*List!$H2464)+Reference!M$17,0)</f>
        <v>4259</v>
      </c>
      <c r="U2464" s="35">
        <f>ROUND((Reference!N$16*List!$H2464)+Reference!N$17,0)</f>
        <v>17183</v>
      </c>
      <c r="V2464" s="36">
        <f>ROUND((Reference!O$16*List!$H2464)+Reference!O$17,0)</f>
        <v>639</v>
      </c>
      <c r="W2464" s="36">
        <f>ROUND((Reference!P$16*List!$H2464)+Reference!P$17,0)</f>
        <v>900</v>
      </c>
      <c r="X2464" s="36">
        <f>ROUND((Reference!Q$16*List!$H2464)+Reference!Q$17,0)</f>
        <v>450</v>
      </c>
      <c r="Y2464" s="37"/>
      <c r="Z2464" s="4" t="str">
        <f t="shared" si="77"/>
        <v>MINER, South Dakota</v>
      </c>
      <c r="AA2464" s="50" t="s">
        <v>6894</v>
      </c>
      <c r="AB2464" s="38" t="s">
        <v>54</v>
      </c>
      <c r="AC2464" s="43" t="s">
        <v>6775</v>
      </c>
      <c r="AD2464" s="45"/>
      <c r="AE2464">
        <f t="shared" si="78"/>
        <v>0.83400000000000007</v>
      </c>
    </row>
    <row r="2465" spans="1:31" x14ac:dyDescent="0.35">
      <c r="A2465" s="28" t="s">
        <v>6895</v>
      </c>
      <c r="B2465" s="48" t="s">
        <v>6896</v>
      </c>
      <c r="C2465" s="49">
        <v>43620</v>
      </c>
      <c r="D2465" s="30" t="s">
        <v>1613</v>
      </c>
      <c r="E2465" s="50" t="s">
        <v>6897</v>
      </c>
      <c r="F2465" s="54" t="s">
        <v>6775</v>
      </c>
      <c r="G2465" s="33" t="s">
        <v>53</v>
      </c>
      <c r="H2465" s="52">
        <v>0.81930000000000003</v>
      </c>
      <c r="I2465" s="35">
        <f>ROUND((Reference!B$16*List!$H2465)+Reference!B$17,0)</f>
        <v>971</v>
      </c>
      <c r="J2465" s="35">
        <f>ROUND((Reference!C$16*List!$H2465)+Reference!C$17,0)</f>
        <v>1449</v>
      </c>
      <c r="K2465" s="35">
        <f>ROUND((Reference!D$16*List!$H2465)+Reference!D$17,0)</f>
        <v>1736</v>
      </c>
      <c r="L2465" s="35">
        <f>ROUND((Reference!E$16*List!$H2465)+Reference!E$17,0)</f>
        <v>2146</v>
      </c>
      <c r="M2465" s="35">
        <f>ROUND((Reference!F$16*List!$H2465)+Reference!F$17,0)</f>
        <v>2236</v>
      </c>
      <c r="N2465" s="35">
        <f>ROUND((Reference!G$16*List!$H2465)+Reference!G$17,0)</f>
        <v>2531</v>
      </c>
      <c r="O2465" s="35">
        <f>ROUND((Reference!H$16*List!$H2465)+Reference!H$17,0)</f>
        <v>2628</v>
      </c>
      <c r="P2465" s="35">
        <f>ROUND((Reference!I$16*List!$H2465)+Reference!I$17,0)</f>
        <v>2731</v>
      </c>
      <c r="Q2465" s="35">
        <f>ROUND((Reference!J$16*List!$H2465)+Reference!J$17,0)</f>
        <v>3162</v>
      </c>
      <c r="R2465" s="35">
        <f>ROUND((Reference!K$16*List!$H2465)+Reference!K$17,0)</f>
        <v>3262</v>
      </c>
      <c r="S2465" s="35">
        <f>ROUND((Reference!L$16*List!$H2465)+Reference!L$17,0)</f>
        <v>3520</v>
      </c>
      <c r="T2465" s="35">
        <f>ROUND((Reference!M$16*List!$H2465)+Reference!M$17,0)</f>
        <v>4204</v>
      </c>
      <c r="U2465" s="35">
        <f>ROUND((Reference!N$16*List!$H2465)+Reference!N$17,0)</f>
        <v>16963</v>
      </c>
      <c r="V2465" s="36">
        <f>ROUND((Reference!O$16*List!$H2465)+Reference!O$17,0)</f>
        <v>631</v>
      </c>
      <c r="W2465" s="36">
        <f>ROUND((Reference!P$16*List!$H2465)+Reference!P$17,0)</f>
        <v>889</v>
      </c>
      <c r="X2465" s="36">
        <f>ROUND((Reference!Q$16*List!$H2465)+Reference!Q$17,0)</f>
        <v>444</v>
      </c>
      <c r="Y2465" s="37"/>
      <c r="Z2465" s="4" t="str">
        <f t="shared" si="77"/>
        <v>MINNEHAHA, South Dakota</v>
      </c>
      <c r="AA2465" s="50" t="s">
        <v>6897</v>
      </c>
      <c r="AB2465" s="38" t="s">
        <v>54</v>
      </c>
      <c r="AC2465" s="43" t="s">
        <v>6775</v>
      </c>
      <c r="AD2465" s="45"/>
      <c r="AE2465">
        <f t="shared" si="78"/>
        <v>0.81930000000000003</v>
      </c>
    </row>
    <row r="2466" spans="1:31" x14ac:dyDescent="0.35">
      <c r="A2466" s="28" t="s">
        <v>6898</v>
      </c>
      <c r="B2466" s="48" t="s">
        <v>6899</v>
      </c>
      <c r="C2466" s="49">
        <v>99943</v>
      </c>
      <c r="D2466" s="30" t="s">
        <v>230</v>
      </c>
      <c r="E2466" s="50" t="s">
        <v>6900</v>
      </c>
      <c r="F2466" s="55" t="s">
        <v>6775</v>
      </c>
      <c r="G2466" s="33" t="s">
        <v>64</v>
      </c>
      <c r="H2466" s="52">
        <v>0.83400000000000007</v>
      </c>
      <c r="I2466" s="35">
        <f>ROUND((Reference!B$16*List!$H2466)+Reference!B$17,0)</f>
        <v>984</v>
      </c>
      <c r="J2466" s="35">
        <f>ROUND((Reference!C$16*List!$H2466)+Reference!C$17,0)</f>
        <v>1468</v>
      </c>
      <c r="K2466" s="35">
        <f>ROUND((Reference!D$16*List!$H2466)+Reference!D$17,0)</f>
        <v>1758</v>
      </c>
      <c r="L2466" s="35">
        <f>ROUND((Reference!E$16*List!$H2466)+Reference!E$17,0)</f>
        <v>2174</v>
      </c>
      <c r="M2466" s="35">
        <f>ROUND((Reference!F$16*List!$H2466)+Reference!F$17,0)</f>
        <v>2265</v>
      </c>
      <c r="N2466" s="35">
        <f>ROUND((Reference!G$16*List!$H2466)+Reference!G$17,0)</f>
        <v>2564</v>
      </c>
      <c r="O2466" s="35">
        <f>ROUND((Reference!H$16*List!$H2466)+Reference!H$17,0)</f>
        <v>2662</v>
      </c>
      <c r="P2466" s="35">
        <f>ROUND((Reference!I$16*List!$H2466)+Reference!I$17,0)</f>
        <v>2766</v>
      </c>
      <c r="Q2466" s="35">
        <f>ROUND((Reference!J$16*List!$H2466)+Reference!J$17,0)</f>
        <v>3203</v>
      </c>
      <c r="R2466" s="35">
        <f>ROUND((Reference!K$16*List!$H2466)+Reference!K$17,0)</f>
        <v>3305</v>
      </c>
      <c r="S2466" s="35">
        <f>ROUND((Reference!L$16*List!$H2466)+Reference!L$17,0)</f>
        <v>3566</v>
      </c>
      <c r="T2466" s="35">
        <f>ROUND((Reference!M$16*List!$H2466)+Reference!M$17,0)</f>
        <v>4259</v>
      </c>
      <c r="U2466" s="35">
        <f>ROUND((Reference!N$16*List!$H2466)+Reference!N$17,0)</f>
        <v>17183</v>
      </c>
      <c r="V2466" s="36">
        <f>ROUND((Reference!O$16*List!$H2466)+Reference!O$17,0)</f>
        <v>639</v>
      </c>
      <c r="W2466" s="36">
        <f>ROUND((Reference!P$16*List!$H2466)+Reference!P$17,0)</f>
        <v>900</v>
      </c>
      <c r="X2466" s="36">
        <f>ROUND((Reference!Q$16*List!$H2466)+Reference!Q$17,0)</f>
        <v>450</v>
      </c>
      <c r="Y2466" s="37"/>
      <c r="Z2466" s="4" t="str">
        <f t="shared" si="77"/>
        <v>MOODY, South Dakota</v>
      </c>
      <c r="AA2466" s="50" t="s">
        <v>6900</v>
      </c>
      <c r="AB2466" s="38" t="s">
        <v>54</v>
      </c>
      <c r="AC2466" s="43" t="s">
        <v>6775</v>
      </c>
      <c r="AD2466" s="45"/>
      <c r="AE2466">
        <f t="shared" si="78"/>
        <v>0.83400000000000007</v>
      </c>
    </row>
    <row r="2467" spans="1:31" x14ac:dyDescent="0.35">
      <c r="A2467" s="28" t="s">
        <v>6901</v>
      </c>
      <c r="B2467" s="48" t="s">
        <v>6902</v>
      </c>
      <c r="C2467" s="49">
        <v>99943</v>
      </c>
      <c r="D2467" s="30" t="s">
        <v>230</v>
      </c>
      <c r="E2467" s="50" t="s">
        <v>6903</v>
      </c>
      <c r="F2467" s="54" t="s">
        <v>6775</v>
      </c>
      <c r="G2467" s="33" t="s">
        <v>64</v>
      </c>
      <c r="H2467" s="52">
        <v>0.83400000000000007</v>
      </c>
      <c r="I2467" s="35">
        <f>ROUND((Reference!B$16*List!$H2467)+Reference!B$17,0)</f>
        <v>984</v>
      </c>
      <c r="J2467" s="35">
        <f>ROUND((Reference!C$16*List!$H2467)+Reference!C$17,0)</f>
        <v>1468</v>
      </c>
      <c r="K2467" s="35">
        <f>ROUND((Reference!D$16*List!$H2467)+Reference!D$17,0)</f>
        <v>1758</v>
      </c>
      <c r="L2467" s="35">
        <f>ROUND((Reference!E$16*List!$H2467)+Reference!E$17,0)</f>
        <v>2174</v>
      </c>
      <c r="M2467" s="35">
        <f>ROUND((Reference!F$16*List!$H2467)+Reference!F$17,0)</f>
        <v>2265</v>
      </c>
      <c r="N2467" s="35">
        <f>ROUND((Reference!G$16*List!$H2467)+Reference!G$17,0)</f>
        <v>2564</v>
      </c>
      <c r="O2467" s="35">
        <f>ROUND((Reference!H$16*List!$H2467)+Reference!H$17,0)</f>
        <v>2662</v>
      </c>
      <c r="P2467" s="35">
        <f>ROUND((Reference!I$16*List!$H2467)+Reference!I$17,0)</f>
        <v>2766</v>
      </c>
      <c r="Q2467" s="35">
        <f>ROUND((Reference!J$16*List!$H2467)+Reference!J$17,0)</f>
        <v>3203</v>
      </c>
      <c r="R2467" s="35">
        <f>ROUND((Reference!K$16*List!$H2467)+Reference!K$17,0)</f>
        <v>3305</v>
      </c>
      <c r="S2467" s="35">
        <f>ROUND((Reference!L$16*List!$H2467)+Reference!L$17,0)</f>
        <v>3566</v>
      </c>
      <c r="T2467" s="35">
        <f>ROUND((Reference!M$16*List!$H2467)+Reference!M$17,0)</f>
        <v>4259</v>
      </c>
      <c r="U2467" s="35">
        <f>ROUND((Reference!N$16*List!$H2467)+Reference!N$17,0)</f>
        <v>17183</v>
      </c>
      <c r="V2467" s="36">
        <f>ROUND((Reference!O$16*List!$H2467)+Reference!O$17,0)</f>
        <v>639</v>
      </c>
      <c r="W2467" s="36">
        <f>ROUND((Reference!P$16*List!$H2467)+Reference!P$17,0)</f>
        <v>900</v>
      </c>
      <c r="X2467" s="36">
        <f>ROUND((Reference!Q$16*List!$H2467)+Reference!Q$17,0)</f>
        <v>450</v>
      </c>
      <c r="Y2467" s="37"/>
      <c r="Z2467" s="4" t="str">
        <f t="shared" si="77"/>
        <v>OGLALA LAKOTA, South Dakota</v>
      </c>
      <c r="AA2467" s="50" t="s">
        <v>6903</v>
      </c>
      <c r="AB2467" s="38" t="s">
        <v>54</v>
      </c>
      <c r="AC2467" s="43" t="s">
        <v>6775</v>
      </c>
      <c r="AD2467" s="45"/>
      <c r="AE2467">
        <f t="shared" si="78"/>
        <v>0.83400000000000007</v>
      </c>
    </row>
    <row r="2468" spans="1:31" x14ac:dyDescent="0.35">
      <c r="A2468" s="28" t="s">
        <v>6904</v>
      </c>
      <c r="B2468" s="48" t="s">
        <v>6905</v>
      </c>
      <c r="C2468" s="49">
        <v>39660</v>
      </c>
      <c r="D2468" s="30" t="s">
        <v>1455</v>
      </c>
      <c r="E2468" s="50" t="s">
        <v>4231</v>
      </c>
      <c r="F2468" s="55" t="s">
        <v>6775</v>
      </c>
      <c r="G2468" s="33" t="s">
        <v>53</v>
      </c>
      <c r="H2468" s="52">
        <v>0.88950000000000007</v>
      </c>
      <c r="I2468" s="35">
        <f>ROUND((Reference!B$16*List!$H2468)+Reference!B$17,0)</f>
        <v>1032</v>
      </c>
      <c r="J2468" s="35">
        <f>ROUND((Reference!C$16*List!$H2468)+Reference!C$17,0)</f>
        <v>1539</v>
      </c>
      <c r="K2468" s="35">
        <f>ROUND((Reference!D$16*List!$H2468)+Reference!D$17,0)</f>
        <v>1843</v>
      </c>
      <c r="L2468" s="35">
        <f>ROUND((Reference!E$16*List!$H2468)+Reference!E$17,0)</f>
        <v>2279</v>
      </c>
      <c r="M2468" s="35">
        <f>ROUND((Reference!F$16*List!$H2468)+Reference!F$17,0)</f>
        <v>2374</v>
      </c>
      <c r="N2468" s="35">
        <f>ROUND((Reference!G$16*List!$H2468)+Reference!G$17,0)</f>
        <v>2688</v>
      </c>
      <c r="O2468" s="35">
        <f>ROUND((Reference!H$16*List!$H2468)+Reference!H$17,0)</f>
        <v>2791</v>
      </c>
      <c r="P2468" s="35">
        <f>ROUND((Reference!I$16*List!$H2468)+Reference!I$17,0)</f>
        <v>2900</v>
      </c>
      <c r="Q2468" s="35">
        <f>ROUND((Reference!J$16*List!$H2468)+Reference!J$17,0)</f>
        <v>3358</v>
      </c>
      <c r="R2468" s="35">
        <f>ROUND((Reference!K$16*List!$H2468)+Reference!K$17,0)</f>
        <v>3464</v>
      </c>
      <c r="S2468" s="35">
        <f>ROUND((Reference!L$16*List!$H2468)+Reference!L$17,0)</f>
        <v>3738</v>
      </c>
      <c r="T2468" s="35">
        <f>ROUND((Reference!M$16*List!$H2468)+Reference!M$17,0)</f>
        <v>4465</v>
      </c>
      <c r="U2468" s="35">
        <f>ROUND((Reference!N$16*List!$H2468)+Reference!N$17,0)</f>
        <v>18014</v>
      </c>
      <c r="V2468" s="36">
        <f>ROUND((Reference!O$16*List!$H2468)+Reference!O$17,0)</f>
        <v>670</v>
      </c>
      <c r="W2468" s="36">
        <f>ROUND((Reference!P$16*List!$H2468)+Reference!P$17,0)</f>
        <v>944</v>
      </c>
      <c r="X2468" s="36">
        <f>ROUND((Reference!Q$16*List!$H2468)+Reference!Q$17,0)</f>
        <v>472</v>
      </c>
      <c r="Y2468" s="37"/>
      <c r="Z2468" s="4" t="str">
        <f t="shared" si="77"/>
        <v>PENNINGTON, South Dakota</v>
      </c>
      <c r="AA2468" s="50" t="s">
        <v>4231</v>
      </c>
      <c r="AB2468" s="38" t="s">
        <v>54</v>
      </c>
      <c r="AC2468" s="43" t="s">
        <v>6775</v>
      </c>
      <c r="AD2468" s="45"/>
      <c r="AE2468">
        <f t="shared" si="78"/>
        <v>0.88950000000000007</v>
      </c>
    </row>
    <row r="2469" spans="1:31" x14ac:dyDescent="0.35">
      <c r="A2469" s="28" t="s">
        <v>6906</v>
      </c>
      <c r="B2469" s="48" t="s">
        <v>6907</v>
      </c>
      <c r="C2469" s="49">
        <v>99943</v>
      </c>
      <c r="D2469" s="30" t="s">
        <v>230</v>
      </c>
      <c r="E2469" s="50" t="s">
        <v>5108</v>
      </c>
      <c r="F2469" s="55" t="s">
        <v>6775</v>
      </c>
      <c r="G2469" s="33" t="s">
        <v>64</v>
      </c>
      <c r="H2469" s="34">
        <v>0.83400000000000007</v>
      </c>
      <c r="I2469" s="35">
        <f>ROUND((Reference!B$16*List!$H2469)+Reference!B$17,0)</f>
        <v>984</v>
      </c>
      <c r="J2469" s="35">
        <f>ROUND((Reference!C$16*List!$H2469)+Reference!C$17,0)</f>
        <v>1468</v>
      </c>
      <c r="K2469" s="35">
        <f>ROUND((Reference!D$16*List!$H2469)+Reference!D$17,0)</f>
        <v>1758</v>
      </c>
      <c r="L2469" s="35">
        <f>ROUND((Reference!E$16*List!$H2469)+Reference!E$17,0)</f>
        <v>2174</v>
      </c>
      <c r="M2469" s="35">
        <f>ROUND((Reference!F$16*List!$H2469)+Reference!F$17,0)</f>
        <v>2265</v>
      </c>
      <c r="N2469" s="35">
        <f>ROUND((Reference!G$16*List!$H2469)+Reference!G$17,0)</f>
        <v>2564</v>
      </c>
      <c r="O2469" s="35">
        <f>ROUND((Reference!H$16*List!$H2469)+Reference!H$17,0)</f>
        <v>2662</v>
      </c>
      <c r="P2469" s="35">
        <f>ROUND((Reference!I$16*List!$H2469)+Reference!I$17,0)</f>
        <v>2766</v>
      </c>
      <c r="Q2469" s="35">
        <f>ROUND((Reference!J$16*List!$H2469)+Reference!J$17,0)</f>
        <v>3203</v>
      </c>
      <c r="R2469" s="35">
        <f>ROUND((Reference!K$16*List!$H2469)+Reference!K$17,0)</f>
        <v>3305</v>
      </c>
      <c r="S2469" s="35">
        <f>ROUND((Reference!L$16*List!$H2469)+Reference!L$17,0)</f>
        <v>3566</v>
      </c>
      <c r="T2469" s="35">
        <f>ROUND((Reference!M$16*List!$H2469)+Reference!M$17,0)</f>
        <v>4259</v>
      </c>
      <c r="U2469" s="35">
        <f>ROUND((Reference!N$16*List!$H2469)+Reference!N$17,0)</f>
        <v>17183</v>
      </c>
      <c r="V2469" s="36">
        <f>ROUND((Reference!O$16*List!$H2469)+Reference!O$17,0)</f>
        <v>639</v>
      </c>
      <c r="W2469" s="36">
        <f>ROUND((Reference!P$16*List!$H2469)+Reference!P$17,0)</f>
        <v>900</v>
      </c>
      <c r="X2469" s="36">
        <f>ROUND((Reference!Q$16*List!$H2469)+Reference!Q$17,0)</f>
        <v>450</v>
      </c>
      <c r="Y2469" s="37"/>
      <c r="Z2469" s="4" t="str">
        <f t="shared" si="77"/>
        <v>PERKINS, South Dakota</v>
      </c>
      <c r="AA2469" s="38" t="s">
        <v>5108</v>
      </c>
      <c r="AB2469" s="38" t="s">
        <v>54</v>
      </c>
      <c r="AC2469" s="32" t="s">
        <v>6775</v>
      </c>
      <c r="AD2469" s="39"/>
      <c r="AE2469">
        <f t="shared" si="78"/>
        <v>0.83400000000000007</v>
      </c>
    </row>
    <row r="2470" spans="1:31" x14ac:dyDescent="0.35">
      <c r="A2470" s="28" t="s">
        <v>6908</v>
      </c>
      <c r="B2470" s="48" t="s">
        <v>6909</v>
      </c>
      <c r="C2470" s="51">
        <v>99943</v>
      </c>
      <c r="D2470" s="30" t="s">
        <v>230</v>
      </c>
      <c r="E2470" s="38" t="s">
        <v>6598</v>
      </c>
      <c r="F2470" s="55" t="s">
        <v>6775</v>
      </c>
      <c r="G2470" s="33" t="s">
        <v>64</v>
      </c>
      <c r="H2470" s="34">
        <v>0.83400000000000007</v>
      </c>
      <c r="I2470" s="35">
        <f>ROUND((Reference!B$16*List!$H2470)+Reference!B$17,0)</f>
        <v>984</v>
      </c>
      <c r="J2470" s="35">
        <f>ROUND((Reference!C$16*List!$H2470)+Reference!C$17,0)</f>
        <v>1468</v>
      </c>
      <c r="K2470" s="35">
        <f>ROUND((Reference!D$16*List!$H2470)+Reference!D$17,0)</f>
        <v>1758</v>
      </c>
      <c r="L2470" s="35">
        <f>ROUND((Reference!E$16*List!$H2470)+Reference!E$17,0)</f>
        <v>2174</v>
      </c>
      <c r="M2470" s="35">
        <f>ROUND((Reference!F$16*List!$H2470)+Reference!F$17,0)</f>
        <v>2265</v>
      </c>
      <c r="N2470" s="35">
        <f>ROUND((Reference!G$16*List!$H2470)+Reference!G$17,0)</f>
        <v>2564</v>
      </c>
      <c r="O2470" s="35">
        <f>ROUND((Reference!H$16*List!$H2470)+Reference!H$17,0)</f>
        <v>2662</v>
      </c>
      <c r="P2470" s="35">
        <f>ROUND((Reference!I$16*List!$H2470)+Reference!I$17,0)</f>
        <v>2766</v>
      </c>
      <c r="Q2470" s="35">
        <f>ROUND((Reference!J$16*List!$H2470)+Reference!J$17,0)</f>
        <v>3203</v>
      </c>
      <c r="R2470" s="35">
        <f>ROUND((Reference!K$16*List!$H2470)+Reference!K$17,0)</f>
        <v>3305</v>
      </c>
      <c r="S2470" s="35">
        <f>ROUND((Reference!L$16*List!$H2470)+Reference!L$17,0)</f>
        <v>3566</v>
      </c>
      <c r="T2470" s="35">
        <f>ROUND((Reference!M$16*List!$H2470)+Reference!M$17,0)</f>
        <v>4259</v>
      </c>
      <c r="U2470" s="35">
        <f>ROUND((Reference!N$16*List!$H2470)+Reference!N$17,0)</f>
        <v>17183</v>
      </c>
      <c r="V2470" s="36">
        <f>ROUND((Reference!O$16*List!$H2470)+Reference!O$17,0)</f>
        <v>639</v>
      </c>
      <c r="W2470" s="36">
        <f>ROUND((Reference!P$16*List!$H2470)+Reference!P$17,0)</f>
        <v>900</v>
      </c>
      <c r="X2470" s="36">
        <f>ROUND((Reference!Q$16*List!$H2470)+Reference!Q$17,0)</f>
        <v>450</v>
      </c>
      <c r="Y2470" s="37"/>
      <c r="Z2470" s="4" t="str">
        <f t="shared" si="77"/>
        <v>POTTER, South Dakota</v>
      </c>
      <c r="AA2470" s="38" t="s">
        <v>6598</v>
      </c>
      <c r="AB2470" s="38" t="s">
        <v>54</v>
      </c>
      <c r="AC2470" s="32" t="s">
        <v>6775</v>
      </c>
      <c r="AD2470" s="39"/>
      <c r="AE2470">
        <f t="shared" si="78"/>
        <v>0.83400000000000007</v>
      </c>
    </row>
    <row r="2471" spans="1:31" x14ac:dyDescent="0.35">
      <c r="A2471" s="28" t="s">
        <v>6910</v>
      </c>
      <c r="B2471" s="48" t="s">
        <v>6911</v>
      </c>
      <c r="C2471" s="49">
        <v>99943</v>
      </c>
      <c r="D2471" s="30" t="s">
        <v>230</v>
      </c>
      <c r="E2471" s="50" t="s">
        <v>6912</v>
      </c>
      <c r="F2471" s="55" t="s">
        <v>6775</v>
      </c>
      <c r="G2471" s="33" t="s">
        <v>64</v>
      </c>
      <c r="H2471" s="34">
        <v>0.83400000000000007</v>
      </c>
      <c r="I2471" s="35">
        <f>ROUND((Reference!B$16*List!$H2471)+Reference!B$17,0)</f>
        <v>984</v>
      </c>
      <c r="J2471" s="35">
        <f>ROUND((Reference!C$16*List!$H2471)+Reference!C$17,0)</f>
        <v>1468</v>
      </c>
      <c r="K2471" s="35">
        <f>ROUND((Reference!D$16*List!$H2471)+Reference!D$17,0)</f>
        <v>1758</v>
      </c>
      <c r="L2471" s="35">
        <f>ROUND((Reference!E$16*List!$H2471)+Reference!E$17,0)</f>
        <v>2174</v>
      </c>
      <c r="M2471" s="35">
        <f>ROUND((Reference!F$16*List!$H2471)+Reference!F$17,0)</f>
        <v>2265</v>
      </c>
      <c r="N2471" s="35">
        <f>ROUND((Reference!G$16*List!$H2471)+Reference!G$17,0)</f>
        <v>2564</v>
      </c>
      <c r="O2471" s="35">
        <f>ROUND((Reference!H$16*List!$H2471)+Reference!H$17,0)</f>
        <v>2662</v>
      </c>
      <c r="P2471" s="35">
        <f>ROUND((Reference!I$16*List!$H2471)+Reference!I$17,0)</f>
        <v>2766</v>
      </c>
      <c r="Q2471" s="35">
        <f>ROUND((Reference!J$16*List!$H2471)+Reference!J$17,0)</f>
        <v>3203</v>
      </c>
      <c r="R2471" s="35">
        <f>ROUND((Reference!K$16*List!$H2471)+Reference!K$17,0)</f>
        <v>3305</v>
      </c>
      <c r="S2471" s="35">
        <f>ROUND((Reference!L$16*List!$H2471)+Reference!L$17,0)</f>
        <v>3566</v>
      </c>
      <c r="T2471" s="35">
        <f>ROUND((Reference!M$16*List!$H2471)+Reference!M$17,0)</f>
        <v>4259</v>
      </c>
      <c r="U2471" s="35">
        <f>ROUND((Reference!N$16*List!$H2471)+Reference!N$17,0)</f>
        <v>17183</v>
      </c>
      <c r="V2471" s="36">
        <f>ROUND((Reference!O$16*List!$H2471)+Reference!O$17,0)</f>
        <v>639</v>
      </c>
      <c r="W2471" s="36">
        <f>ROUND((Reference!P$16*List!$H2471)+Reference!P$17,0)</f>
        <v>900</v>
      </c>
      <c r="X2471" s="36">
        <f>ROUND((Reference!Q$16*List!$H2471)+Reference!Q$17,0)</f>
        <v>450</v>
      </c>
      <c r="Y2471" s="37"/>
      <c r="Z2471" s="4" t="str">
        <f t="shared" si="77"/>
        <v>ROBERTS, South Dakota</v>
      </c>
      <c r="AA2471" s="38" t="s">
        <v>6912</v>
      </c>
      <c r="AB2471" s="38" t="s">
        <v>54</v>
      </c>
      <c r="AC2471" s="32" t="s">
        <v>6775</v>
      </c>
      <c r="AD2471" s="39"/>
      <c r="AE2471">
        <f t="shared" si="78"/>
        <v>0.83400000000000007</v>
      </c>
    </row>
    <row r="2472" spans="1:31" x14ac:dyDescent="0.35">
      <c r="A2472" s="28" t="s">
        <v>6913</v>
      </c>
      <c r="B2472" s="48" t="s">
        <v>6914</v>
      </c>
      <c r="C2472" s="49">
        <v>99943</v>
      </c>
      <c r="D2472" s="30" t="s">
        <v>230</v>
      </c>
      <c r="E2472" s="50" t="s">
        <v>6915</v>
      </c>
      <c r="F2472" s="55" t="s">
        <v>6775</v>
      </c>
      <c r="G2472" s="33" t="s">
        <v>64</v>
      </c>
      <c r="H2472" s="34">
        <v>0.83400000000000007</v>
      </c>
      <c r="I2472" s="35">
        <f>ROUND((Reference!B$16*List!$H2472)+Reference!B$17,0)</f>
        <v>984</v>
      </c>
      <c r="J2472" s="35">
        <f>ROUND((Reference!C$16*List!$H2472)+Reference!C$17,0)</f>
        <v>1468</v>
      </c>
      <c r="K2472" s="35">
        <f>ROUND((Reference!D$16*List!$H2472)+Reference!D$17,0)</f>
        <v>1758</v>
      </c>
      <c r="L2472" s="35">
        <f>ROUND((Reference!E$16*List!$H2472)+Reference!E$17,0)</f>
        <v>2174</v>
      </c>
      <c r="M2472" s="35">
        <f>ROUND((Reference!F$16*List!$H2472)+Reference!F$17,0)</f>
        <v>2265</v>
      </c>
      <c r="N2472" s="35">
        <f>ROUND((Reference!G$16*List!$H2472)+Reference!G$17,0)</f>
        <v>2564</v>
      </c>
      <c r="O2472" s="35">
        <f>ROUND((Reference!H$16*List!$H2472)+Reference!H$17,0)</f>
        <v>2662</v>
      </c>
      <c r="P2472" s="35">
        <f>ROUND((Reference!I$16*List!$H2472)+Reference!I$17,0)</f>
        <v>2766</v>
      </c>
      <c r="Q2472" s="35">
        <f>ROUND((Reference!J$16*List!$H2472)+Reference!J$17,0)</f>
        <v>3203</v>
      </c>
      <c r="R2472" s="35">
        <f>ROUND((Reference!K$16*List!$H2472)+Reference!K$17,0)</f>
        <v>3305</v>
      </c>
      <c r="S2472" s="35">
        <f>ROUND((Reference!L$16*List!$H2472)+Reference!L$17,0)</f>
        <v>3566</v>
      </c>
      <c r="T2472" s="35">
        <f>ROUND((Reference!M$16*List!$H2472)+Reference!M$17,0)</f>
        <v>4259</v>
      </c>
      <c r="U2472" s="35">
        <f>ROUND((Reference!N$16*List!$H2472)+Reference!N$17,0)</f>
        <v>17183</v>
      </c>
      <c r="V2472" s="36">
        <f>ROUND((Reference!O$16*List!$H2472)+Reference!O$17,0)</f>
        <v>639</v>
      </c>
      <c r="W2472" s="36">
        <f>ROUND((Reference!P$16*List!$H2472)+Reference!P$17,0)</f>
        <v>900</v>
      </c>
      <c r="X2472" s="36">
        <f>ROUND((Reference!Q$16*List!$H2472)+Reference!Q$17,0)</f>
        <v>450</v>
      </c>
      <c r="Y2472" s="37"/>
      <c r="Z2472" s="4" t="str">
        <f t="shared" si="77"/>
        <v>SANBORN, South Dakota</v>
      </c>
      <c r="AA2472" s="38" t="s">
        <v>6915</v>
      </c>
      <c r="AB2472" s="38" t="s">
        <v>54</v>
      </c>
      <c r="AC2472" s="32" t="s">
        <v>6775</v>
      </c>
      <c r="AD2472" s="39"/>
      <c r="AE2472">
        <f t="shared" si="78"/>
        <v>0.83400000000000007</v>
      </c>
    </row>
    <row r="2473" spans="1:31" x14ac:dyDescent="0.35">
      <c r="A2473" s="28" t="s">
        <v>6916</v>
      </c>
      <c r="B2473" s="48" t="s">
        <v>6917</v>
      </c>
      <c r="C2473" s="49">
        <v>99943</v>
      </c>
      <c r="D2473" s="30" t="s">
        <v>230</v>
      </c>
      <c r="E2473" s="50" t="s">
        <v>6918</v>
      </c>
      <c r="F2473" s="55" t="s">
        <v>6775</v>
      </c>
      <c r="G2473" s="33" t="s">
        <v>64</v>
      </c>
      <c r="H2473" s="34">
        <v>0.83400000000000007</v>
      </c>
      <c r="I2473" s="35">
        <f>ROUND((Reference!B$16*List!$H2473)+Reference!B$17,0)</f>
        <v>984</v>
      </c>
      <c r="J2473" s="35">
        <f>ROUND((Reference!C$16*List!$H2473)+Reference!C$17,0)</f>
        <v>1468</v>
      </c>
      <c r="K2473" s="35">
        <f>ROUND((Reference!D$16*List!$H2473)+Reference!D$17,0)</f>
        <v>1758</v>
      </c>
      <c r="L2473" s="35">
        <f>ROUND((Reference!E$16*List!$H2473)+Reference!E$17,0)</f>
        <v>2174</v>
      </c>
      <c r="M2473" s="35">
        <f>ROUND((Reference!F$16*List!$H2473)+Reference!F$17,0)</f>
        <v>2265</v>
      </c>
      <c r="N2473" s="35">
        <f>ROUND((Reference!G$16*List!$H2473)+Reference!G$17,0)</f>
        <v>2564</v>
      </c>
      <c r="O2473" s="35">
        <f>ROUND((Reference!H$16*List!$H2473)+Reference!H$17,0)</f>
        <v>2662</v>
      </c>
      <c r="P2473" s="35">
        <f>ROUND((Reference!I$16*List!$H2473)+Reference!I$17,0)</f>
        <v>2766</v>
      </c>
      <c r="Q2473" s="35">
        <f>ROUND((Reference!J$16*List!$H2473)+Reference!J$17,0)</f>
        <v>3203</v>
      </c>
      <c r="R2473" s="35">
        <f>ROUND((Reference!K$16*List!$H2473)+Reference!K$17,0)</f>
        <v>3305</v>
      </c>
      <c r="S2473" s="35">
        <f>ROUND((Reference!L$16*List!$H2473)+Reference!L$17,0)</f>
        <v>3566</v>
      </c>
      <c r="T2473" s="35">
        <f>ROUND((Reference!M$16*List!$H2473)+Reference!M$17,0)</f>
        <v>4259</v>
      </c>
      <c r="U2473" s="35">
        <f>ROUND((Reference!N$16*List!$H2473)+Reference!N$17,0)</f>
        <v>17183</v>
      </c>
      <c r="V2473" s="36">
        <f>ROUND((Reference!O$16*List!$H2473)+Reference!O$17,0)</f>
        <v>639</v>
      </c>
      <c r="W2473" s="36">
        <f>ROUND((Reference!P$16*List!$H2473)+Reference!P$17,0)</f>
        <v>900</v>
      </c>
      <c r="X2473" s="36">
        <f>ROUND((Reference!Q$16*List!$H2473)+Reference!Q$17,0)</f>
        <v>450</v>
      </c>
      <c r="Y2473" s="37"/>
      <c r="Z2473" s="4" t="str">
        <f t="shared" si="77"/>
        <v>SPINK, South Dakota</v>
      </c>
      <c r="AA2473" s="38" t="s">
        <v>6918</v>
      </c>
      <c r="AB2473" s="38" t="s">
        <v>54</v>
      </c>
      <c r="AC2473" s="32" t="s">
        <v>6775</v>
      </c>
      <c r="AD2473" s="39"/>
      <c r="AE2473">
        <f t="shared" si="78"/>
        <v>0.83400000000000007</v>
      </c>
    </row>
    <row r="2474" spans="1:31" x14ac:dyDescent="0.35">
      <c r="A2474" s="28" t="s">
        <v>6919</v>
      </c>
      <c r="B2474" s="48" t="s">
        <v>6920</v>
      </c>
      <c r="C2474" s="49">
        <v>99943</v>
      </c>
      <c r="D2474" s="30" t="s">
        <v>230</v>
      </c>
      <c r="E2474" s="50" t="s">
        <v>6921</v>
      </c>
      <c r="F2474" s="55" t="s">
        <v>6775</v>
      </c>
      <c r="G2474" s="33" t="s">
        <v>64</v>
      </c>
      <c r="H2474" s="34">
        <v>0.83400000000000007</v>
      </c>
      <c r="I2474" s="35">
        <f>ROUND((Reference!B$16*List!$H2474)+Reference!B$17,0)</f>
        <v>984</v>
      </c>
      <c r="J2474" s="35">
        <f>ROUND((Reference!C$16*List!$H2474)+Reference!C$17,0)</f>
        <v>1468</v>
      </c>
      <c r="K2474" s="35">
        <f>ROUND((Reference!D$16*List!$H2474)+Reference!D$17,0)</f>
        <v>1758</v>
      </c>
      <c r="L2474" s="35">
        <f>ROUND((Reference!E$16*List!$H2474)+Reference!E$17,0)</f>
        <v>2174</v>
      </c>
      <c r="M2474" s="35">
        <f>ROUND((Reference!F$16*List!$H2474)+Reference!F$17,0)</f>
        <v>2265</v>
      </c>
      <c r="N2474" s="35">
        <f>ROUND((Reference!G$16*List!$H2474)+Reference!G$17,0)</f>
        <v>2564</v>
      </c>
      <c r="O2474" s="35">
        <f>ROUND((Reference!H$16*List!$H2474)+Reference!H$17,0)</f>
        <v>2662</v>
      </c>
      <c r="P2474" s="35">
        <f>ROUND((Reference!I$16*List!$H2474)+Reference!I$17,0)</f>
        <v>2766</v>
      </c>
      <c r="Q2474" s="35">
        <f>ROUND((Reference!J$16*List!$H2474)+Reference!J$17,0)</f>
        <v>3203</v>
      </c>
      <c r="R2474" s="35">
        <f>ROUND((Reference!K$16*List!$H2474)+Reference!K$17,0)</f>
        <v>3305</v>
      </c>
      <c r="S2474" s="35">
        <f>ROUND((Reference!L$16*List!$H2474)+Reference!L$17,0)</f>
        <v>3566</v>
      </c>
      <c r="T2474" s="35">
        <f>ROUND((Reference!M$16*List!$H2474)+Reference!M$17,0)</f>
        <v>4259</v>
      </c>
      <c r="U2474" s="35">
        <f>ROUND((Reference!N$16*List!$H2474)+Reference!N$17,0)</f>
        <v>17183</v>
      </c>
      <c r="V2474" s="36">
        <f>ROUND((Reference!O$16*List!$H2474)+Reference!O$17,0)</f>
        <v>639</v>
      </c>
      <c r="W2474" s="36">
        <f>ROUND((Reference!P$16*List!$H2474)+Reference!P$17,0)</f>
        <v>900</v>
      </c>
      <c r="X2474" s="36">
        <f>ROUND((Reference!Q$16*List!$H2474)+Reference!Q$17,0)</f>
        <v>450</v>
      </c>
      <c r="Y2474" s="37"/>
      <c r="Z2474" s="4" t="str">
        <f t="shared" si="77"/>
        <v>STANLEY, South Dakota</v>
      </c>
      <c r="AA2474" s="38" t="s">
        <v>6921</v>
      </c>
      <c r="AB2474" s="38" t="s">
        <v>54</v>
      </c>
      <c r="AC2474" s="32" t="s">
        <v>6775</v>
      </c>
      <c r="AD2474" s="39"/>
      <c r="AE2474">
        <f t="shared" si="78"/>
        <v>0.83400000000000007</v>
      </c>
    </row>
    <row r="2475" spans="1:31" x14ac:dyDescent="0.35">
      <c r="A2475" s="28" t="s">
        <v>6922</v>
      </c>
      <c r="B2475" s="48" t="s">
        <v>6923</v>
      </c>
      <c r="C2475" s="49">
        <v>99943</v>
      </c>
      <c r="D2475" s="30" t="s">
        <v>230</v>
      </c>
      <c r="E2475" s="50" t="s">
        <v>6924</v>
      </c>
      <c r="F2475" s="55" t="s">
        <v>6775</v>
      </c>
      <c r="G2475" s="33" t="s">
        <v>64</v>
      </c>
      <c r="H2475" s="52">
        <v>0.83400000000000007</v>
      </c>
      <c r="I2475" s="35">
        <f>ROUND((Reference!B$16*List!$H2475)+Reference!B$17,0)</f>
        <v>984</v>
      </c>
      <c r="J2475" s="35">
        <f>ROUND((Reference!C$16*List!$H2475)+Reference!C$17,0)</f>
        <v>1468</v>
      </c>
      <c r="K2475" s="35">
        <f>ROUND((Reference!D$16*List!$H2475)+Reference!D$17,0)</f>
        <v>1758</v>
      </c>
      <c r="L2475" s="35">
        <f>ROUND((Reference!E$16*List!$H2475)+Reference!E$17,0)</f>
        <v>2174</v>
      </c>
      <c r="M2475" s="35">
        <f>ROUND((Reference!F$16*List!$H2475)+Reference!F$17,0)</f>
        <v>2265</v>
      </c>
      <c r="N2475" s="35">
        <f>ROUND((Reference!G$16*List!$H2475)+Reference!G$17,0)</f>
        <v>2564</v>
      </c>
      <c r="O2475" s="35">
        <f>ROUND((Reference!H$16*List!$H2475)+Reference!H$17,0)</f>
        <v>2662</v>
      </c>
      <c r="P2475" s="35">
        <f>ROUND((Reference!I$16*List!$H2475)+Reference!I$17,0)</f>
        <v>2766</v>
      </c>
      <c r="Q2475" s="35">
        <f>ROUND((Reference!J$16*List!$H2475)+Reference!J$17,0)</f>
        <v>3203</v>
      </c>
      <c r="R2475" s="35">
        <f>ROUND((Reference!K$16*List!$H2475)+Reference!K$17,0)</f>
        <v>3305</v>
      </c>
      <c r="S2475" s="35">
        <f>ROUND((Reference!L$16*List!$H2475)+Reference!L$17,0)</f>
        <v>3566</v>
      </c>
      <c r="T2475" s="35">
        <f>ROUND((Reference!M$16*List!$H2475)+Reference!M$17,0)</f>
        <v>4259</v>
      </c>
      <c r="U2475" s="35">
        <f>ROUND((Reference!N$16*List!$H2475)+Reference!N$17,0)</f>
        <v>17183</v>
      </c>
      <c r="V2475" s="36">
        <f>ROUND((Reference!O$16*List!$H2475)+Reference!O$17,0)</f>
        <v>639</v>
      </c>
      <c r="W2475" s="36">
        <f>ROUND((Reference!P$16*List!$H2475)+Reference!P$17,0)</f>
        <v>900</v>
      </c>
      <c r="X2475" s="36">
        <f>ROUND((Reference!Q$16*List!$H2475)+Reference!Q$17,0)</f>
        <v>450</v>
      </c>
      <c r="Y2475" s="37"/>
      <c r="Z2475" s="4" t="str">
        <f t="shared" si="77"/>
        <v>SULLY, South Dakota</v>
      </c>
      <c r="AA2475" s="50" t="s">
        <v>6924</v>
      </c>
      <c r="AB2475" s="38" t="s">
        <v>54</v>
      </c>
      <c r="AC2475" s="43" t="s">
        <v>6775</v>
      </c>
      <c r="AD2475" s="45"/>
      <c r="AE2475">
        <f t="shared" si="78"/>
        <v>0.83400000000000007</v>
      </c>
    </row>
    <row r="2476" spans="1:31" x14ac:dyDescent="0.35">
      <c r="A2476" s="28" t="s">
        <v>6925</v>
      </c>
      <c r="B2476" s="48" t="s">
        <v>6926</v>
      </c>
      <c r="C2476" s="49">
        <v>99943</v>
      </c>
      <c r="D2476" s="30" t="s">
        <v>230</v>
      </c>
      <c r="E2476" s="50" t="s">
        <v>3492</v>
      </c>
      <c r="F2476" s="55" t="s">
        <v>6775</v>
      </c>
      <c r="G2476" s="33" t="s">
        <v>64</v>
      </c>
      <c r="H2476" s="34">
        <v>0.83400000000000007</v>
      </c>
      <c r="I2476" s="35">
        <f>ROUND((Reference!B$16*List!$H2476)+Reference!B$17,0)</f>
        <v>984</v>
      </c>
      <c r="J2476" s="35">
        <f>ROUND((Reference!C$16*List!$H2476)+Reference!C$17,0)</f>
        <v>1468</v>
      </c>
      <c r="K2476" s="35">
        <f>ROUND((Reference!D$16*List!$H2476)+Reference!D$17,0)</f>
        <v>1758</v>
      </c>
      <c r="L2476" s="35">
        <f>ROUND((Reference!E$16*List!$H2476)+Reference!E$17,0)</f>
        <v>2174</v>
      </c>
      <c r="M2476" s="35">
        <f>ROUND((Reference!F$16*List!$H2476)+Reference!F$17,0)</f>
        <v>2265</v>
      </c>
      <c r="N2476" s="35">
        <f>ROUND((Reference!G$16*List!$H2476)+Reference!G$17,0)</f>
        <v>2564</v>
      </c>
      <c r="O2476" s="35">
        <f>ROUND((Reference!H$16*List!$H2476)+Reference!H$17,0)</f>
        <v>2662</v>
      </c>
      <c r="P2476" s="35">
        <f>ROUND((Reference!I$16*List!$H2476)+Reference!I$17,0)</f>
        <v>2766</v>
      </c>
      <c r="Q2476" s="35">
        <f>ROUND((Reference!J$16*List!$H2476)+Reference!J$17,0)</f>
        <v>3203</v>
      </c>
      <c r="R2476" s="35">
        <f>ROUND((Reference!K$16*List!$H2476)+Reference!K$17,0)</f>
        <v>3305</v>
      </c>
      <c r="S2476" s="35">
        <f>ROUND((Reference!L$16*List!$H2476)+Reference!L$17,0)</f>
        <v>3566</v>
      </c>
      <c r="T2476" s="35">
        <f>ROUND((Reference!M$16*List!$H2476)+Reference!M$17,0)</f>
        <v>4259</v>
      </c>
      <c r="U2476" s="35">
        <f>ROUND((Reference!N$16*List!$H2476)+Reference!N$17,0)</f>
        <v>17183</v>
      </c>
      <c r="V2476" s="36">
        <f>ROUND((Reference!O$16*List!$H2476)+Reference!O$17,0)</f>
        <v>639</v>
      </c>
      <c r="W2476" s="36">
        <f>ROUND((Reference!P$16*List!$H2476)+Reference!P$17,0)</f>
        <v>900</v>
      </c>
      <c r="X2476" s="36">
        <f>ROUND((Reference!Q$16*List!$H2476)+Reference!Q$17,0)</f>
        <v>450</v>
      </c>
      <c r="Y2476" s="37"/>
      <c r="Z2476" s="4" t="str">
        <f t="shared" si="77"/>
        <v>TODD, South Dakota</v>
      </c>
      <c r="AA2476" s="38" t="s">
        <v>3492</v>
      </c>
      <c r="AB2476" s="38" t="s">
        <v>54</v>
      </c>
      <c r="AC2476" s="32" t="s">
        <v>6775</v>
      </c>
      <c r="AD2476" s="39"/>
      <c r="AE2476">
        <f t="shared" si="78"/>
        <v>0.83400000000000007</v>
      </c>
    </row>
    <row r="2477" spans="1:31" x14ac:dyDescent="0.35">
      <c r="A2477" s="28" t="s">
        <v>6927</v>
      </c>
      <c r="B2477" s="48" t="s">
        <v>6928</v>
      </c>
      <c r="C2477" s="49">
        <v>99943</v>
      </c>
      <c r="D2477" s="30" t="s">
        <v>230</v>
      </c>
      <c r="E2477" s="50" t="s">
        <v>6929</v>
      </c>
      <c r="F2477" s="55" t="s">
        <v>6775</v>
      </c>
      <c r="G2477" s="33" t="s">
        <v>64</v>
      </c>
      <c r="H2477" s="52">
        <v>0.83400000000000007</v>
      </c>
      <c r="I2477" s="35">
        <f>ROUND((Reference!B$16*List!$H2477)+Reference!B$17,0)</f>
        <v>984</v>
      </c>
      <c r="J2477" s="35">
        <f>ROUND((Reference!C$16*List!$H2477)+Reference!C$17,0)</f>
        <v>1468</v>
      </c>
      <c r="K2477" s="35">
        <f>ROUND((Reference!D$16*List!$H2477)+Reference!D$17,0)</f>
        <v>1758</v>
      </c>
      <c r="L2477" s="35">
        <f>ROUND((Reference!E$16*List!$H2477)+Reference!E$17,0)</f>
        <v>2174</v>
      </c>
      <c r="M2477" s="35">
        <f>ROUND((Reference!F$16*List!$H2477)+Reference!F$17,0)</f>
        <v>2265</v>
      </c>
      <c r="N2477" s="35">
        <f>ROUND((Reference!G$16*List!$H2477)+Reference!G$17,0)</f>
        <v>2564</v>
      </c>
      <c r="O2477" s="35">
        <f>ROUND((Reference!H$16*List!$H2477)+Reference!H$17,0)</f>
        <v>2662</v>
      </c>
      <c r="P2477" s="35">
        <f>ROUND((Reference!I$16*List!$H2477)+Reference!I$17,0)</f>
        <v>2766</v>
      </c>
      <c r="Q2477" s="35">
        <f>ROUND((Reference!J$16*List!$H2477)+Reference!J$17,0)</f>
        <v>3203</v>
      </c>
      <c r="R2477" s="35">
        <f>ROUND((Reference!K$16*List!$H2477)+Reference!K$17,0)</f>
        <v>3305</v>
      </c>
      <c r="S2477" s="35">
        <f>ROUND((Reference!L$16*List!$H2477)+Reference!L$17,0)</f>
        <v>3566</v>
      </c>
      <c r="T2477" s="35">
        <f>ROUND((Reference!M$16*List!$H2477)+Reference!M$17,0)</f>
        <v>4259</v>
      </c>
      <c r="U2477" s="35">
        <f>ROUND((Reference!N$16*List!$H2477)+Reference!N$17,0)</f>
        <v>17183</v>
      </c>
      <c r="V2477" s="36">
        <f>ROUND((Reference!O$16*List!$H2477)+Reference!O$17,0)</f>
        <v>639</v>
      </c>
      <c r="W2477" s="36">
        <f>ROUND((Reference!P$16*List!$H2477)+Reference!P$17,0)</f>
        <v>900</v>
      </c>
      <c r="X2477" s="36">
        <f>ROUND((Reference!Q$16*List!$H2477)+Reference!Q$17,0)</f>
        <v>450</v>
      </c>
      <c r="Y2477" s="37"/>
      <c r="Z2477" s="4" t="str">
        <f t="shared" si="77"/>
        <v>TRIPP, South Dakota</v>
      </c>
      <c r="AA2477" s="50" t="s">
        <v>6929</v>
      </c>
      <c r="AB2477" s="38" t="s">
        <v>54</v>
      </c>
      <c r="AC2477" s="43" t="s">
        <v>6775</v>
      </c>
      <c r="AD2477" s="45"/>
      <c r="AE2477">
        <f t="shared" si="78"/>
        <v>0.83400000000000007</v>
      </c>
    </row>
    <row r="2478" spans="1:31" x14ac:dyDescent="0.35">
      <c r="A2478" s="28" t="s">
        <v>6930</v>
      </c>
      <c r="B2478" s="48" t="s">
        <v>6931</v>
      </c>
      <c r="C2478" s="49">
        <v>43620</v>
      </c>
      <c r="D2478" s="30" t="s">
        <v>1613</v>
      </c>
      <c r="E2478" s="50" t="s">
        <v>2021</v>
      </c>
      <c r="F2478" s="54" t="s">
        <v>6775</v>
      </c>
      <c r="G2478" s="33" t="s">
        <v>53</v>
      </c>
      <c r="H2478" s="52">
        <v>0.81930000000000003</v>
      </c>
      <c r="I2478" s="35">
        <f>ROUND((Reference!B$16*List!$H2478)+Reference!B$17,0)</f>
        <v>971</v>
      </c>
      <c r="J2478" s="35">
        <f>ROUND((Reference!C$16*List!$H2478)+Reference!C$17,0)</f>
        <v>1449</v>
      </c>
      <c r="K2478" s="35">
        <f>ROUND((Reference!D$16*List!$H2478)+Reference!D$17,0)</f>
        <v>1736</v>
      </c>
      <c r="L2478" s="35">
        <f>ROUND((Reference!E$16*List!$H2478)+Reference!E$17,0)</f>
        <v>2146</v>
      </c>
      <c r="M2478" s="35">
        <f>ROUND((Reference!F$16*List!$H2478)+Reference!F$17,0)</f>
        <v>2236</v>
      </c>
      <c r="N2478" s="35">
        <f>ROUND((Reference!G$16*List!$H2478)+Reference!G$17,0)</f>
        <v>2531</v>
      </c>
      <c r="O2478" s="35">
        <f>ROUND((Reference!H$16*List!$H2478)+Reference!H$17,0)</f>
        <v>2628</v>
      </c>
      <c r="P2478" s="35">
        <f>ROUND((Reference!I$16*List!$H2478)+Reference!I$17,0)</f>
        <v>2731</v>
      </c>
      <c r="Q2478" s="35">
        <f>ROUND((Reference!J$16*List!$H2478)+Reference!J$17,0)</f>
        <v>3162</v>
      </c>
      <c r="R2478" s="35">
        <f>ROUND((Reference!K$16*List!$H2478)+Reference!K$17,0)</f>
        <v>3262</v>
      </c>
      <c r="S2478" s="35">
        <f>ROUND((Reference!L$16*List!$H2478)+Reference!L$17,0)</f>
        <v>3520</v>
      </c>
      <c r="T2478" s="35">
        <f>ROUND((Reference!M$16*List!$H2478)+Reference!M$17,0)</f>
        <v>4204</v>
      </c>
      <c r="U2478" s="35">
        <f>ROUND((Reference!N$16*List!$H2478)+Reference!N$17,0)</f>
        <v>16963</v>
      </c>
      <c r="V2478" s="36">
        <f>ROUND((Reference!O$16*List!$H2478)+Reference!O$17,0)</f>
        <v>631</v>
      </c>
      <c r="W2478" s="36">
        <f>ROUND((Reference!P$16*List!$H2478)+Reference!P$17,0)</f>
        <v>889</v>
      </c>
      <c r="X2478" s="36">
        <f>ROUND((Reference!Q$16*List!$H2478)+Reference!Q$17,0)</f>
        <v>444</v>
      </c>
      <c r="Y2478" s="37"/>
      <c r="Z2478" s="4" t="str">
        <f t="shared" si="77"/>
        <v>TURNER, South Dakota</v>
      </c>
      <c r="AA2478" s="50" t="s">
        <v>2021</v>
      </c>
      <c r="AB2478" s="38" t="s">
        <v>54</v>
      </c>
      <c r="AC2478" s="43" t="s">
        <v>6775</v>
      </c>
      <c r="AD2478" s="45"/>
      <c r="AE2478">
        <f t="shared" si="78"/>
        <v>0.81930000000000003</v>
      </c>
    </row>
    <row r="2479" spans="1:31" x14ac:dyDescent="0.35">
      <c r="A2479" s="28" t="s">
        <v>6932</v>
      </c>
      <c r="B2479" s="48" t="s">
        <v>6933</v>
      </c>
      <c r="C2479" s="49">
        <v>43580</v>
      </c>
      <c r="D2479" s="30" t="s">
        <v>1609</v>
      </c>
      <c r="E2479" s="50" t="s">
        <v>757</v>
      </c>
      <c r="F2479" s="54" t="s">
        <v>6775</v>
      </c>
      <c r="G2479" s="33" t="s">
        <v>53</v>
      </c>
      <c r="H2479" s="52">
        <v>0.83779999999999999</v>
      </c>
      <c r="I2479" s="35">
        <f>ROUND((Reference!B$16*List!$H2479)+Reference!B$17,0)</f>
        <v>987</v>
      </c>
      <c r="J2479" s="35">
        <f>ROUND((Reference!C$16*List!$H2479)+Reference!C$17,0)</f>
        <v>1472</v>
      </c>
      <c r="K2479" s="35">
        <f>ROUND((Reference!D$16*List!$H2479)+Reference!D$17,0)</f>
        <v>1764</v>
      </c>
      <c r="L2479" s="35">
        <f>ROUND((Reference!E$16*List!$H2479)+Reference!E$17,0)</f>
        <v>2181</v>
      </c>
      <c r="M2479" s="35">
        <f>ROUND((Reference!F$16*List!$H2479)+Reference!F$17,0)</f>
        <v>2272</v>
      </c>
      <c r="N2479" s="35">
        <f>ROUND((Reference!G$16*List!$H2479)+Reference!G$17,0)</f>
        <v>2572</v>
      </c>
      <c r="O2479" s="35">
        <f>ROUND((Reference!H$16*List!$H2479)+Reference!H$17,0)</f>
        <v>2671</v>
      </c>
      <c r="P2479" s="35">
        <f>ROUND((Reference!I$16*List!$H2479)+Reference!I$17,0)</f>
        <v>2776</v>
      </c>
      <c r="Q2479" s="35">
        <f>ROUND((Reference!J$16*List!$H2479)+Reference!J$17,0)</f>
        <v>3214</v>
      </c>
      <c r="R2479" s="35">
        <f>ROUND((Reference!K$16*List!$H2479)+Reference!K$17,0)</f>
        <v>3316</v>
      </c>
      <c r="S2479" s="35">
        <f>ROUND((Reference!L$16*List!$H2479)+Reference!L$17,0)</f>
        <v>3578</v>
      </c>
      <c r="T2479" s="35">
        <f>ROUND((Reference!M$16*List!$H2479)+Reference!M$17,0)</f>
        <v>4273</v>
      </c>
      <c r="U2479" s="35">
        <f>ROUND((Reference!N$16*List!$H2479)+Reference!N$17,0)</f>
        <v>17240</v>
      </c>
      <c r="V2479" s="36">
        <f>ROUND((Reference!O$16*List!$H2479)+Reference!O$17,0)</f>
        <v>641</v>
      </c>
      <c r="W2479" s="36">
        <f>ROUND((Reference!P$16*List!$H2479)+Reference!P$17,0)</f>
        <v>903</v>
      </c>
      <c r="X2479" s="36">
        <f>ROUND((Reference!Q$16*List!$H2479)+Reference!Q$17,0)</f>
        <v>452</v>
      </c>
      <c r="Y2479" s="37"/>
      <c r="Z2479" s="4" t="str">
        <f t="shared" si="77"/>
        <v>UNION, South Dakota</v>
      </c>
      <c r="AA2479" s="50" t="s">
        <v>757</v>
      </c>
      <c r="AB2479" s="38" t="s">
        <v>54</v>
      </c>
      <c r="AC2479" s="43" t="s">
        <v>6775</v>
      </c>
      <c r="AD2479" s="45"/>
      <c r="AE2479">
        <f t="shared" si="78"/>
        <v>0.83779999999999999</v>
      </c>
    </row>
    <row r="2480" spans="1:31" x14ac:dyDescent="0.35">
      <c r="A2480" s="28" t="s">
        <v>6934</v>
      </c>
      <c r="B2480" s="48" t="s">
        <v>6935</v>
      </c>
      <c r="C2480" s="49">
        <v>99943</v>
      </c>
      <c r="D2480" s="30" t="s">
        <v>230</v>
      </c>
      <c r="E2480" s="50" t="s">
        <v>6936</v>
      </c>
      <c r="F2480" s="55" t="s">
        <v>6775</v>
      </c>
      <c r="G2480" s="33" t="s">
        <v>64</v>
      </c>
      <c r="H2480" s="52">
        <v>0.83400000000000007</v>
      </c>
      <c r="I2480" s="35">
        <f>ROUND((Reference!B$16*List!$H2480)+Reference!B$17,0)</f>
        <v>984</v>
      </c>
      <c r="J2480" s="35">
        <f>ROUND((Reference!C$16*List!$H2480)+Reference!C$17,0)</f>
        <v>1468</v>
      </c>
      <c r="K2480" s="35">
        <f>ROUND((Reference!D$16*List!$H2480)+Reference!D$17,0)</f>
        <v>1758</v>
      </c>
      <c r="L2480" s="35">
        <f>ROUND((Reference!E$16*List!$H2480)+Reference!E$17,0)</f>
        <v>2174</v>
      </c>
      <c r="M2480" s="35">
        <f>ROUND((Reference!F$16*List!$H2480)+Reference!F$17,0)</f>
        <v>2265</v>
      </c>
      <c r="N2480" s="35">
        <f>ROUND((Reference!G$16*List!$H2480)+Reference!G$17,0)</f>
        <v>2564</v>
      </c>
      <c r="O2480" s="35">
        <f>ROUND((Reference!H$16*List!$H2480)+Reference!H$17,0)</f>
        <v>2662</v>
      </c>
      <c r="P2480" s="35">
        <f>ROUND((Reference!I$16*List!$H2480)+Reference!I$17,0)</f>
        <v>2766</v>
      </c>
      <c r="Q2480" s="35">
        <f>ROUND((Reference!J$16*List!$H2480)+Reference!J$17,0)</f>
        <v>3203</v>
      </c>
      <c r="R2480" s="35">
        <f>ROUND((Reference!K$16*List!$H2480)+Reference!K$17,0)</f>
        <v>3305</v>
      </c>
      <c r="S2480" s="35">
        <f>ROUND((Reference!L$16*List!$H2480)+Reference!L$17,0)</f>
        <v>3566</v>
      </c>
      <c r="T2480" s="35">
        <f>ROUND((Reference!M$16*List!$H2480)+Reference!M$17,0)</f>
        <v>4259</v>
      </c>
      <c r="U2480" s="35">
        <f>ROUND((Reference!N$16*List!$H2480)+Reference!N$17,0)</f>
        <v>17183</v>
      </c>
      <c r="V2480" s="36">
        <f>ROUND((Reference!O$16*List!$H2480)+Reference!O$17,0)</f>
        <v>639</v>
      </c>
      <c r="W2480" s="36">
        <f>ROUND((Reference!P$16*List!$H2480)+Reference!P$17,0)</f>
        <v>900</v>
      </c>
      <c r="X2480" s="36">
        <f>ROUND((Reference!Q$16*List!$H2480)+Reference!Q$17,0)</f>
        <v>450</v>
      </c>
      <c r="Y2480" s="37"/>
      <c r="Z2480" s="4" t="str">
        <f t="shared" si="77"/>
        <v>WALWORTH, South Dakota</v>
      </c>
      <c r="AA2480" s="50" t="s">
        <v>6936</v>
      </c>
      <c r="AB2480" s="38" t="s">
        <v>54</v>
      </c>
      <c r="AC2480" s="43" t="s">
        <v>6775</v>
      </c>
      <c r="AD2480" s="45"/>
      <c r="AE2480">
        <f t="shared" si="78"/>
        <v>0.83400000000000007</v>
      </c>
    </row>
    <row r="2481" spans="1:31" x14ac:dyDescent="0.35">
      <c r="A2481" s="28" t="s">
        <v>6937</v>
      </c>
      <c r="B2481" s="48" t="s">
        <v>6938</v>
      </c>
      <c r="C2481" s="49">
        <v>99943</v>
      </c>
      <c r="D2481" s="30" t="s">
        <v>230</v>
      </c>
      <c r="E2481" s="50" t="s">
        <v>6939</v>
      </c>
      <c r="F2481" s="55" t="s">
        <v>6775</v>
      </c>
      <c r="G2481" s="33" t="s">
        <v>64</v>
      </c>
      <c r="H2481" s="52">
        <v>0.83400000000000007</v>
      </c>
      <c r="I2481" s="35">
        <f>ROUND((Reference!B$16*List!$H2481)+Reference!B$17,0)</f>
        <v>984</v>
      </c>
      <c r="J2481" s="35">
        <f>ROUND((Reference!C$16*List!$H2481)+Reference!C$17,0)</f>
        <v>1468</v>
      </c>
      <c r="K2481" s="35">
        <f>ROUND((Reference!D$16*List!$H2481)+Reference!D$17,0)</f>
        <v>1758</v>
      </c>
      <c r="L2481" s="35">
        <f>ROUND((Reference!E$16*List!$H2481)+Reference!E$17,0)</f>
        <v>2174</v>
      </c>
      <c r="M2481" s="35">
        <f>ROUND((Reference!F$16*List!$H2481)+Reference!F$17,0)</f>
        <v>2265</v>
      </c>
      <c r="N2481" s="35">
        <f>ROUND((Reference!G$16*List!$H2481)+Reference!G$17,0)</f>
        <v>2564</v>
      </c>
      <c r="O2481" s="35">
        <f>ROUND((Reference!H$16*List!$H2481)+Reference!H$17,0)</f>
        <v>2662</v>
      </c>
      <c r="P2481" s="35">
        <f>ROUND((Reference!I$16*List!$H2481)+Reference!I$17,0)</f>
        <v>2766</v>
      </c>
      <c r="Q2481" s="35">
        <f>ROUND((Reference!J$16*List!$H2481)+Reference!J$17,0)</f>
        <v>3203</v>
      </c>
      <c r="R2481" s="35">
        <f>ROUND((Reference!K$16*List!$H2481)+Reference!K$17,0)</f>
        <v>3305</v>
      </c>
      <c r="S2481" s="35">
        <f>ROUND((Reference!L$16*List!$H2481)+Reference!L$17,0)</f>
        <v>3566</v>
      </c>
      <c r="T2481" s="35">
        <f>ROUND((Reference!M$16*List!$H2481)+Reference!M$17,0)</f>
        <v>4259</v>
      </c>
      <c r="U2481" s="35">
        <f>ROUND((Reference!N$16*List!$H2481)+Reference!N$17,0)</f>
        <v>17183</v>
      </c>
      <c r="V2481" s="36">
        <f>ROUND((Reference!O$16*List!$H2481)+Reference!O$17,0)</f>
        <v>639</v>
      </c>
      <c r="W2481" s="36">
        <f>ROUND((Reference!P$16*List!$H2481)+Reference!P$17,0)</f>
        <v>900</v>
      </c>
      <c r="X2481" s="36">
        <f>ROUND((Reference!Q$16*List!$H2481)+Reference!Q$17,0)</f>
        <v>450</v>
      </c>
      <c r="Y2481" s="37"/>
      <c r="Z2481" s="4" t="str">
        <f t="shared" si="77"/>
        <v>YANKTON, South Dakota</v>
      </c>
      <c r="AA2481" s="50" t="s">
        <v>6939</v>
      </c>
      <c r="AB2481" s="38" t="s">
        <v>54</v>
      </c>
      <c r="AC2481" s="43" t="s">
        <v>6775</v>
      </c>
      <c r="AD2481" s="45"/>
      <c r="AE2481">
        <f t="shared" si="78"/>
        <v>0.83400000000000007</v>
      </c>
    </row>
    <row r="2482" spans="1:31" x14ac:dyDescent="0.35">
      <c r="A2482" s="28" t="s">
        <v>6940</v>
      </c>
      <c r="B2482" s="48" t="s">
        <v>6941</v>
      </c>
      <c r="C2482" s="49">
        <v>99943</v>
      </c>
      <c r="D2482" s="30" t="s">
        <v>230</v>
      </c>
      <c r="E2482" s="50" t="s">
        <v>6942</v>
      </c>
      <c r="F2482" s="55" t="s">
        <v>6775</v>
      </c>
      <c r="G2482" s="33" t="s">
        <v>64</v>
      </c>
      <c r="H2482" s="52">
        <v>0.83400000000000007</v>
      </c>
      <c r="I2482" s="35">
        <f>ROUND((Reference!B$16*List!$H2482)+Reference!B$17,0)</f>
        <v>984</v>
      </c>
      <c r="J2482" s="35">
        <f>ROUND((Reference!C$16*List!$H2482)+Reference!C$17,0)</f>
        <v>1468</v>
      </c>
      <c r="K2482" s="35">
        <f>ROUND((Reference!D$16*List!$H2482)+Reference!D$17,0)</f>
        <v>1758</v>
      </c>
      <c r="L2482" s="35">
        <f>ROUND((Reference!E$16*List!$H2482)+Reference!E$17,0)</f>
        <v>2174</v>
      </c>
      <c r="M2482" s="35">
        <f>ROUND((Reference!F$16*List!$H2482)+Reference!F$17,0)</f>
        <v>2265</v>
      </c>
      <c r="N2482" s="35">
        <f>ROUND((Reference!G$16*List!$H2482)+Reference!G$17,0)</f>
        <v>2564</v>
      </c>
      <c r="O2482" s="35">
        <f>ROUND((Reference!H$16*List!$H2482)+Reference!H$17,0)</f>
        <v>2662</v>
      </c>
      <c r="P2482" s="35">
        <f>ROUND((Reference!I$16*List!$H2482)+Reference!I$17,0)</f>
        <v>2766</v>
      </c>
      <c r="Q2482" s="35">
        <f>ROUND((Reference!J$16*List!$H2482)+Reference!J$17,0)</f>
        <v>3203</v>
      </c>
      <c r="R2482" s="35">
        <f>ROUND((Reference!K$16*List!$H2482)+Reference!K$17,0)</f>
        <v>3305</v>
      </c>
      <c r="S2482" s="35">
        <f>ROUND((Reference!L$16*List!$H2482)+Reference!L$17,0)</f>
        <v>3566</v>
      </c>
      <c r="T2482" s="35">
        <f>ROUND((Reference!M$16*List!$H2482)+Reference!M$17,0)</f>
        <v>4259</v>
      </c>
      <c r="U2482" s="35">
        <f>ROUND((Reference!N$16*List!$H2482)+Reference!N$17,0)</f>
        <v>17183</v>
      </c>
      <c r="V2482" s="36">
        <f>ROUND((Reference!O$16*List!$H2482)+Reference!O$17,0)</f>
        <v>639</v>
      </c>
      <c r="W2482" s="36">
        <f>ROUND((Reference!P$16*List!$H2482)+Reference!P$17,0)</f>
        <v>900</v>
      </c>
      <c r="X2482" s="36">
        <f>ROUND((Reference!Q$16*List!$H2482)+Reference!Q$17,0)</f>
        <v>450</v>
      </c>
      <c r="Y2482" s="37"/>
      <c r="Z2482" s="4" t="str">
        <f t="shared" si="77"/>
        <v>ZIEBACH, South Dakota</v>
      </c>
      <c r="AA2482" s="50" t="s">
        <v>6942</v>
      </c>
      <c r="AB2482" s="38" t="s">
        <v>54</v>
      </c>
      <c r="AC2482" s="43" t="s">
        <v>6775</v>
      </c>
      <c r="AD2482" s="45"/>
      <c r="AE2482">
        <f t="shared" si="78"/>
        <v>0.83400000000000007</v>
      </c>
    </row>
    <row r="2483" spans="1:31" x14ac:dyDescent="0.35">
      <c r="A2483" s="28" t="s">
        <v>6943</v>
      </c>
      <c r="B2483" s="48" t="s">
        <v>6944</v>
      </c>
      <c r="C2483" s="49">
        <v>99943</v>
      </c>
      <c r="D2483" s="30" t="s">
        <v>230</v>
      </c>
      <c r="E2483" s="50" t="s">
        <v>334</v>
      </c>
      <c r="F2483" s="55" t="s">
        <v>6775</v>
      </c>
      <c r="G2483" s="33" t="s">
        <v>64</v>
      </c>
      <c r="H2483" s="52">
        <v>0.83400000000000007</v>
      </c>
      <c r="I2483" s="35">
        <f>ROUND((Reference!B$16*List!$H2483)+Reference!B$17,0)</f>
        <v>984</v>
      </c>
      <c r="J2483" s="35">
        <f>ROUND((Reference!C$16*List!$H2483)+Reference!C$17,0)</f>
        <v>1468</v>
      </c>
      <c r="K2483" s="35">
        <f>ROUND((Reference!D$16*List!$H2483)+Reference!D$17,0)</f>
        <v>1758</v>
      </c>
      <c r="L2483" s="35">
        <f>ROUND((Reference!E$16*List!$H2483)+Reference!E$17,0)</f>
        <v>2174</v>
      </c>
      <c r="M2483" s="35">
        <f>ROUND((Reference!F$16*List!$H2483)+Reference!F$17,0)</f>
        <v>2265</v>
      </c>
      <c r="N2483" s="35">
        <f>ROUND((Reference!G$16*List!$H2483)+Reference!G$17,0)</f>
        <v>2564</v>
      </c>
      <c r="O2483" s="35">
        <f>ROUND((Reference!H$16*List!$H2483)+Reference!H$17,0)</f>
        <v>2662</v>
      </c>
      <c r="P2483" s="35">
        <f>ROUND((Reference!I$16*List!$H2483)+Reference!I$17,0)</f>
        <v>2766</v>
      </c>
      <c r="Q2483" s="35">
        <f>ROUND((Reference!J$16*List!$H2483)+Reference!J$17,0)</f>
        <v>3203</v>
      </c>
      <c r="R2483" s="35">
        <f>ROUND((Reference!K$16*List!$H2483)+Reference!K$17,0)</f>
        <v>3305</v>
      </c>
      <c r="S2483" s="35">
        <f>ROUND((Reference!L$16*List!$H2483)+Reference!L$17,0)</f>
        <v>3566</v>
      </c>
      <c r="T2483" s="35">
        <f>ROUND((Reference!M$16*List!$H2483)+Reference!M$17,0)</f>
        <v>4259</v>
      </c>
      <c r="U2483" s="35">
        <f>ROUND((Reference!N$16*List!$H2483)+Reference!N$17,0)</f>
        <v>17183</v>
      </c>
      <c r="V2483" s="36">
        <f>ROUND((Reference!O$16*List!$H2483)+Reference!O$17,0)</f>
        <v>639</v>
      </c>
      <c r="W2483" s="36">
        <f>ROUND((Reference!P$16*List!$H2483)+Reference!P$17,0)</f>
        <v>900</v>
      </c>
      <c r="X2483" s="36">
        <f>ROUND((Reference!Q$16*List!$H2483)+Reference!Q$17,0)</f>
        <v>450</v>
      </c>
      <c r="Y2483" s="37"/>
      <c r="Z2483" s="4" t="str">
        <f t="shared" si="77"/>
        <v>STATEWIDE, South Dakota</v>
      </c>
      <c r="AA2483" s="50" t="s">
        <v>334</v>
      </c>
      <c r="AB2483" s="38" t="s">
        <v>54</v>
      </c>
      <c r="AC2483" s="43" t="s">
        <v>6775</v>
      </c>
      <c r="AD2483" s="45"/>
      <c r="AE2483">
        <f t="shared" si="78"/>
        <v>0.83400000000000007</v>
      </c>
    </row>
    <row r="2484" spans="1:31" x14ac:dyDescent="0.35">
      <c r="A2484" s="28" t="s">
        <v>6945</v>
      </c>
      <c r="B2484" s="48" t="s">
        <v>6946</v>
      </c>
      <c r="C2484" s="49">
        <v>28940</v>
      </c>
      <c r="D2484" s="30" t="s">
        <v>1034</v>
      </c>
      <c r="E2484" s="50" t="s">
        <v>2945</v>
      </c>
      <c r="F2484" s="54" t="s">
        <v>6947</v>
      </c>
      <c r="G2484" s="33" t="s">
        <v>53</v>
      </c>
      <c r="H2484" s="52">
        <v>0.72140000000000004</v>
      </c>
      <c r="I2484" s="35">
        <f>ROUND((Reference!B$16*List!$H2484)+Reference!B$17,0)</f>
        <v>887</v>
      </c>
      <c r="J2484" s="35">
        <f>ROUND((Reference!C$16*List!$H2484)+Reference!C$17,0)</f>
        <v>1324</v>
      </c>
      <c r="K2484" s="35">
        <f>ROUND((Reference!D$16*List!$H2484)+Reference!D$17,0)</f>
        <v>1586</v>
      </c>
      <c r="L2484" s="35">
        <f>ROUND((Reference!E$16*List!$H2484)+Reference!E$17,0)</f>
        <v>1961</v>
      </c>
      <c r="M2484" s="35">
        <f>ROUND((Reference!F$16*List!$H2484)+Reference!F$17,0)</f>
        <v>2043</v>
      </c>
      <c r="N2484" s="35">
        <f>ROUND((Reference!G$16*List!$H2484)+Reference!G$17,0)</f>
        <v>2312</v>
      </c>
      <c r="O2484" s="35">
        <f>ROUND((Reference!H$16*List!$H2484)+Reference!H$17,0)</f>
        <v>2401</v>
      </c>
      <c r="P2484" s="35">
        <f>ROUND((Reference!I$16*List!$H2484)+Reference!I$17,0)</f>
        <v>2495</v>
      </c>
      <c r="Q2484" s="35">
        <f>ROUND((Reference!J$16*List!$H2484)+Reference!J$17,0)</f>
        <v>2889</v>
      </c>
      <c r="R2484" s="35">
        <f>ROUND((Reference!K$16*List!$H2484)+Reference!K$17,0)</f>
        <v>2981</v>
      </c>
      <c r="S2484" s="35">
        <f>ROUND((Reference!L$16*List!$H2484)+Reference!L$17,0)</f>
        <v>3216</v>
      </c>
      <c r="T2484" s="35">
        <f>ROUND((Reference!M$16*List!$H2484)+Reference!M$17,0)</f>
        <v>3841</v>
      </c>
      <c r="U2484" s="35">
        <f>ROUND((Reference!N$16*List!$H2484)+Reference!N$17,0)</f>
        <v>15498</v>
      </c>
      <c r="V2484" s="36">
        <f>ROUND((Reference!O$16*List!$H2484)+Reference!O$17,0)</f>
        <v>576</v>
      </c>
      <c r="W2484" s="36">
        <f>ROUND((Reference!P$16*List!$H2484)+Reference!P$17,0)</f>
        <v>812</v>
      </c>
      <c r="X2484" s="36">
        <f>ROUND((Reference!Q$16*List!$H2484)+Reference!Q$17,0)</f>
        <v>406</v>
      </c>
      <c r="Y2484" s="37"/>
      <c r="Z2484" s="4" t="str">
        <f t="shared" si="77"/>
        <v>ANDERSON, Tennessee</v>
      </c>
      <c r="AA2484" s="50" t="s">
        <v>2945</v>
      </c>
      <c r="AB2484" s="38" t="s">
        <v>54</v>
      </c>
      <c r="AC2484" s="43" t="s">
        <v>6947</v>
      </c>
      <c r="AD2484" s="45"/>
      <c r="AE2484">
        <f t="shared" si="78"/>
        <v>0.72140000000000004</v>
      </c>
    </row>
    <row r="2485" spans="1:31" x14ac:dyDescent="0.35">
      <c r="A2485" s="28" t="s">
        <v>6948</v>
      </c>
      <c r="B2485" s="48" t="s">
        <v>6949</v>
      </c>
      <c r="C2485" s="49">
        <v>99944</v>
      </c>
      <c r="D2485" s="30" t="s">
        <v>234</v>
      </c>
      <c r="E2485" s="50" t="s">
        <v>6478</v>
      </c>
      <c r="F2485" s="55" t="s">
        <v>6947</v>
      </c>
      <c r="G2485" s="33" t="s">
        <v>64</v>
      </c>
      <c r="H2485" s="52">
        <v>0.87650000000000006</v>
      </c>
      <c r="I2485" s="35">
        <f>ROUND((Reference!B$16*List!$H2485)+Reference!B$17,0)</f>
        <v>1020</v>
      </c>
      <c r="J2485" s="35">
        <f>ROUND((Reference!C$16*List!$H2485)+Reference!C$17,0)</f>
        <v>1522</v>
      </c>
      <c r="K2485" s="35">
        <f>ROUND((Reference!D$16*List!$H2485)+Reference!D$17,0)</f>
        <v>1824</v>
      </c>
      <c r="L2485" s="35">
        <f>ROUND((Reference!E$16*List!$H2485)+Reference!E$17,0)</f>
        <v>2254</v>
      </c>
      <c r="M2485" s="35">
        <f>ROUND((Reference!F$16*List!$H2485)+Reference!F$17,0)</f>
        <v>2349</v>
      </c>
      <c r="N2485" s="35">
        <f>ROUND((Reference!G$16*List!$H2485)+Reference!G$17,0)</f>
        <v>2659</v>
      </c>
      <c r="O2485" s="35">
        <f>ROUND((Reference!H$16*List!$H2485)+Reference!H$17,0)</f>
        <v>2760</v>
      </c>
      <c r="P2485" s="35">
        <f>ROUND((Reference!I$16*List!$H2485)+Reference!I$17,0)</f>
        <v>2869</v>
      </c>
      <c r="Q2485" s="35">
        <f>ROUND((Reference!J$16*List!$H2485)+Reference!J$17,0)</f>
        <v>3322</v>
      </c>
      <c r="R2485" s="35">
        <f>ROUND((Reference!K$16*List!$H2485)+Reference!K$17,0)</f>
        <v>3427</v>
      </c>
      <c r="S2485" s="35">
        <f>ROUND((Reference!L$16*List!$H2485)+Reference!L$17,0)</f>
        <v>3698</v>
      </c>
      <c r="T2485" s="35">
        <f>ROUND((Reference!M$16*List!$H2485)+Reference!M$17,0)</f>
        <v>4416</v>
      </c>
      <c r="U2485" s="35">
        <f>ROUND((Reference!N$16*List!$H2485)+Reference!N$17,0)</f>
        <v>17819</v>
      </c>
      <c r="V2485" s="36">
        <f>ROUND((Reference!O$16*List!$H2485)+Reference!O$17,0)</f>
        <v>662</v>
      </c>
      <c r="W2485" s="36">
        <f>ROUND((Reference!P$16*List!$H2485)+Reference!P$17,0)</f>
        <v>933</v>
      </c>
      <c r="X2485" s="36">
        <f>ROUND((Reference!Q$16*List!$H2485)+Reference!Q$17,0)</f>
        <v>467</v>
      </c>
      <c r="Y2485" s="37"/>
      <c r="Z2485" s="4" t="str">
        <f t="shared" si="77"/>
        <v>BEDFORD, Tennessee</v>
      </c>
      <c r="AA2485" s="50" t="s">
        <v>6478</v>
      </c>
      <c r="AB2485" s="38" t="s">
        <v>54</v>
      </c>
      <c r="AC2485" s="43" t="s">
        <v>6947</v>
      </c>
      <c r="AD2485" s="45"/>
      <c r="AE2485">
        <f t="shared" si="78"/>
        <v>0.87650000000000006</v>
      </c>
    </row>
    <row r="2486" spans="1:31" x14ac:dyDescent="0.35">
      <c r="A2486" s="28" t="s">
        <v>6950</v>
      </c>
      <c r="B2486" s="48" t="s">
        <v>6951</v>
      </c>
      <c r="C2486" s="49">
        <v>99944</v>
      </c>
      <c r="D2486" s="30" t="s">
        <v>234</v>
      </c>
      <c r="E2486" s="50" t="s">
        <v>512</v>
      </c>
      <c r="F2486" s="55" t="s">
        <v>6947</v>
      </c>
      <c r="G2486" s="33" t="s">
        <v>64</v>
      </c>
      <c r="H2486" s="52">
        <v>0.87650000000000006</v>
      </c>
      <c r="I2486" s="35">
        <f>ROUND((Reference!B$16*List!$H2486)+Reference!B$17,0)</f>
        <v>1020</v>
      </c>
      <c r="J2486" s="35">
        <f>ROUND((Reference!C$16*List!$H2486)+Reference!C$17,0)</f>
        <v>1522</v>
      </c>
      <c r="K2486" s="35">
        <f>ROUND((Reference!D$16*List!$H2486)+Reference!D$17,0)</f>
        <v>1824</v>
      </c>
      <c r="L2486" s="35">
        <f>ROUND((Reference!E$16*List!$H2486)+Reference!E$17,0)</f>
        <v>2254</v>
      </c>
      <c r="M2486" s="35">
        <f>ROUND((Reference!F$16*List!$H2486)+Reference!F$17,0)</f>
        <v>2349</v>
      </c>
      <c r="N2486" s="35">
        <f>ROUND((Reference!G$16*List!$H2486)+Reference!G$17,0)</f>
        <v>2659</v>
      </c>
      <c r="O2486" s="35">
        <f>ROUND((Reference!H$16*List!$H2486)+Reference!H$17,0)</f>
        <v>2760</v>
      </c>
      <c r="P2486" s="35">
        <f>ROUND((Reference!I$16*List!$H2486)+Reference!I$17,0)</f>
        <v>2869</v>
      </c>
      <c r="Q2486" s="35">
        <f>ROUND((Reference!J$16*List!$H2486)+Reference!J$17,0)</f>
        <v>3322</v>
      </c>
      <c r="R2486" s="35">
        <f>ROUND((Reference!K$16*List!$H2486)+Reference!K$17,0)</f>
        <v>3427</v>
      </c>
      <c r="S2486" s="35">
        <f>ROUND((Reference!L$16*List!$H2486)+Reference!L$17,0)</f>
        <v>3698</v>
      </c>
      <c r="T2486" s="35">
        <f>ROUND((Reference!M$16*List!$H2486)+Reference!M$17,0)</f>
        <v>4416</v>
      </c>
      <c r="U2486" s="35">
        <f>ROUND((Reference!N$16*List!$H2486)+Reference!N$17,0)</f>
        <v>17819</v>
      </c>
      <c r="V2486" s="36">
        <f>ROUND((Reference!O$16*List!$H2486)+Reference!O$17,0)</f>
        <v>662</v>
      </c>
      <c r="W2486" s="36">
        <f>ROUND((Reference!P$16*List!$H2486)+Reference!P$17,0)</f>
        <v>933</v>
      </c>
      <c r="X2486" s="36">
        <f>ROUND((Reference!Q$16*List!$H2486)+Reference!Q$17,0)</f>
        <v>467</v>
      </c>
      <c r="Y2486" s="37"/>
      <c r="Z2486" s="4" t="str">
        <f t="shared" si="77"/>
        <v>BENTON, Tennessee</v>
      </c>
      <c r="AA2486" s="50" t="s">
        <v>512</v>
      </c>
      <c r="AB2486" s="38" t="s">
        <v>54</v>
      </c>
      <c r="AC2486" s="43" t="s">
        <v>6947</v>
      </c>
      <c r="AD2486" s="45"/>
      <c r="AE2486">
        <f t="shared" si="78"/>
        <v>0.87650000000000006</v>
      </c>
    </row>
    <row r="2487" spans="1:31" x14ac:dyDescent="0.35">
      <c r="A2487" s="28" t="s">
        <v>6952</v>
      </c>
      <c r="B2487" s="48" t="s">
        <v>6953</v>
      </c>
      <c r="C2487" s="49">
        <v>99944</v>
      </c>
      <c r="D2487" s="30" t="s">
        <v>234</v>
      </c>
      <c r="E2487" s="50" t="s">
        <v>6954</v>
      </c>
      <c r="F2487" s="55" t="s">
        <v>6947</v>
      </c>
      <c r="G2487" s="33" t="s">
        <v>64</v>
      </c>
      <c r="H2487" s="52">
        <v>0.87650000000000006</v>
      </c>
      <c r="I2487" s="35">
        <f>ROUND((Reference!B$16*List!$H2487)+Reference!B$17,0)</f>
        <v>1020</v>
      </c>
      <c r="J2487" s="35">
        <f>ROUND((Reference!C$16*List!$H2487)+Reference!C$17,0)</f>
        <v>1522</v>
      </c>
      <c r="K2487" s="35">
        <f>ROUND((Reference!D$16*List!$H2487)+Reference!D$17,0)</f>
        <v>1824</v>
      </c>
      <c r="L2487" s="35">
        <f>ROUND((Reference!E$16*List!$H2487)+Reference!E$17,0)</f>
        <v>2254</v>
      </c>
      <c r="M2487" s="35">
        <f>ROUND((Reference!F$16*List!$H2487)+Reference!F$17,0)</f>
        <v>2349</v>
      </c>
      <c r="N2487" s="35">
        <f>ROUND((Reference!G$16*List!$H2487)+Reference!G$17,0)</f>
        <v>2659</v>
      </c>
      <c r="O2487" s="35">
        <f>ROUND((Reference!H$16*List!$H2487)+Reference!H$17,0)</f>
        <v>2760</v>
      </c>
      <c r="P2487" s="35">
        <f>ROUND((Reference!I$16*List!$H2487)+Reference!I$17,0)</f>
        <v>2869</v>
      </c>
      <c r="Q2487" s="35">
        <f>ROUND((Reference!J$16*List!$H2487)+Reference!J$17,0)</f>
        <v>3322</v>
      </c>
      <c r="R2487" s="35">
        <f>ROUND((Reference!K$16*List!$H2487)+Reference!K$17,0)</f>
        <v>3427</v>
      </c>
      <c r="S2487" s="35">
        <f>ROUND((Reference!L$16*List!$H2487)+Reference!L$17,0)</f>
        <v>3698</v>
      </c>
      <c r="T2487" s="35">
        <f>ROUND((Reference!M$16*List!$H2487)+Reference!M$17,0)</f>
        <v>4416</v>
      </c>
      <c r="U2487" s="35">
        <f>ROUND((Reference!N$16*List!$H2487)+Reference!N$17,0)</f>
        <v>17819</v>
      </c>
      <c r="V2487" s="36">
        <f>ROUND((Reference!O$16*List!$H2487)+Reference!O$17,0)</f>
        <v>662</v>
      </c>
      <c r="W2487" s="36">
        <f>ROUND((Reference!P$16*List!$H2487)+Reference!P$17,0)</f>
        <v>933</v>
      </c>
      <c r="X2487" s="36">
        <f>ROUND((Reference!Q$16*List!$H2487)+Reference!Q$17,0)</f>
        <v>467</v>
      </c>
      <c r="Y2487" s="37"/>
      <c r="Z2487" s="4" t="str">
        <f t="shared" si="77"/>
        <v>BLEDSOE, Tennessee</v>
      </c>
      <c r="AA2487" s="50" t="s">
        <v>6954</v>
      </c>
      <c r="AB2487" s="38" t="s">
        <v>54</v>
      </c>
      <c r="AC2487" s="43" t="s">
        <v>6947</v>
      </c>
      <c r="AD2487" s="45"/>
      <c r="AE2487">
        <f t="shared" si="78"/>
        <v>0.87650000000000006</v>
      </c>
    </row>
    <row r="2488" spans="1:31" x14ac:dyDescent="0.35">
      <c r="A2488" s="28" t="s">
        <v>6955</v>
      </c>
      <c r="B2488" s="48" t="s">
        <v>6956</v>
      </c>
      <c r="C2488" s="49">
        <v>28940</v>
      </c>
      <c r="D2488" s="30" t="s">
        <v>1034</v>
      </c>
      <c r="E2488" s="50" t="s">
        <v>73</v>
      </c>
      <c r="F2488" s="54" t="s">
        <v>6947</v>
      </c>
      <c r="G2488" s="33" t="s">
        <v>53</v>
      </c>
      <c r="H2488" s="52">
        <v>0.72140000000000004</v>
      </c>
      <c r="I2488" s="35">
        <f>ROUND((Reference!B$16*List!$H2488)+Reference!B$17,0)</f>
        <v>887</v>
      </c>
      <c r="J2488" s="35">
        <f>ROUND((Reference!C$16*List!$H2488)+Reference!C$17,0)</f>
        <v>1324</v>
      </c>
      <c r="K2488" s="35">
        <f>ROUND((Reference!D$16*List!$H2488)+Reference!D$17,0)</f>
        <v>1586</v>
      </c>
      <c r="L2488" s="35">
        <f>ROUND((Reference!E$16*List!$H2488)+Reference!E$17,0)</f>
        <v>1961</v>
      </c>
      <c r="M2488" s="35">
        <f>ROUND((Reference!F$16*List!$H2488)+Reference!F$17,0)</f>
        <v>2043</v>
      </c>
      <c r="N2488" s="35">
        <f>ROUND((Reference!G$16*List!$H2488)+Reference!G$17,0)</f>
        <v>2312</v>
      </c>
      <c r="O2488" s="35">
        <f>ROUND((Reference!H$16*List!$H2488)+Reference!H$17,0)</f>
        <v>2401</v>
      </c>
      <c r="P2488" s="35">
        <f>ROUND((Reference!I$16*List!$H2488)+Reference!I$17,0)</f>
        <v>2495</v>
      </c>
      <c r="Q2488" s="35">
        <f>ROUND((Reference!J$16*List!$H2488)+Reference!J$17,0)</f>
        <v>2889</v>
      </c>
      <c r="R2488" s="35">
        <f>ROUND((Reference!K$16*List!$H2488)+Reference!K$17,0)</f>
        <v>2981</v>
      </c>
      <c r="S2488" s="35">
        <f>ROUND((Reference!L$16*List!$H2488)+Reference!L$17,0)</f>
        <v>3216</v>
      </c>
      <c r="T2488" s="35">
        <f>ROUND((Reference!M$16*List!$H2488)+Reference!M$17,0)</f>
        <v>3841</v>
      </c>
      <c r="U2488" s="35">
        <f>ROUND((Reference!N$16*List!$H2488)+Reference!N$17,0)</f>
        <v>15498</v>
      </c>
      <c r="V2488" s="36">
        <f>ROUND((Reference!O$16*List!$H2488)+Reference!O$17,0)</f>
        <v>576</v>
      </c>
      <c r="W2488" s="36">
        <f>ROUND((Reference!P$16*List!$H2488)+Reference!P$17,0)</f>
        <v>812</v>
      </c>
      <c r="X2488" s="36">
        <f>ROUND((Reference!Q$16*List!$H2488)+Reference!Q$17,0)</f>
        <v>406</v>
      </c>
      <c r="Y2488" s="37"/>
      <c r="Z2488" s="4" t="str">
        <f t="shared" si="77"/>
        <v>BLOUNT, Tennessee</v>
      </c>
      <c r="AA2488" s="50" t="s">
        <v>73</v>
      </c>
      <c r="AB2488" s="38" t="s">
        <v>54</v>
      </c>
      <c r="AC2488" s="43" t="s">
        <v>6947</v>
      </c>
      <c r="AD2488" s="45"/>
      <c r="AE2488">
        <f t="shared" si="78"/>
        <v>0.72140000000000004</v>
      </c>
    </row>
    <row r="2489" spans="1:31" x14ac:dyDescent="0.35">
      <c r="A2489" s="28" t="s">
        <v>6957</v>
      </c>
      <c r="B2489" s="48" t="s">
        <v>6958</v>
      </c>
      <c r="C2489" s="49">
        <v>17420</v>
      </c>
      <c r="D2489" s="30" t="s">
        <v>565</v>
      </c>
      <c r="E2489" s="50" t="s">
        <v>520</v>
      </c>
      <c r="F2489" s="54" t="s">
        <v>6947</v>
      </c>
      <c r="G2489" s="33" t="s">
        <v>53</v>
      </c>
      <c r="H2489" s="52">
        <v>0.72970000000000002</v>
      </c>
      <c r="I2489" s="35">
        <f>ROUND((Reference!B$16*List!$H2489)+Reference!B$17,0)</f>
        <v>895</v>
      </c>
      <c r="J2489" s="35">
        <f>ROUND((Reference!C$16*List!$H2489)+Reference!C$17,0)</f>
        <v>1334</v>
      </c>
      <c r="K2489" s="35">
        <f>ROUND((Reference!D$16*List!$H2489)+Reference!D$17,0)</f>
        <v>1599</v>
      </c>
      <c r="L2489" s="35">
        <f>ROUND((Reference!E$16*List!$H2489)+Reference!E$17,0)</f>
        <v>1976</v>
      </c>
      <c r="M2489" s="35">
        <f>ROUND((Reference!F$16*List!$H2489)+Reference!F$17,0)</f>
        <v>2059</v>
      </c>
      <c r="N2489" s="35">
        <f>ROUND((Reference!G$16*List!$H2489)+Reference!G$17,0)</f>
        <v>2331</v>
      </c>
      <c r="O2489" s="35">
        <f>ROUND((Reference!H$16*List!$H2489)+Reference!H$17,0)</f>
        <v>2420</v>
      </c>
      <c r="P2489" s="35">
        <f>ROUND((Reference!I$16*List!$H2489)+Reference!I$17,0)</f>
        <v>2515</v>
      </c>
      <c r="Q2489" s="35">
        <f>ROUND((Reference!J$16*List!$H2489)+Reference!J$17,0)</f>
        <v>2912</v>
      </c>
      <c r="R2489" s="35">
        <f>ROUND((Reference!K$16*List!$H2489)+Reference!K$17,0)</f>
        <v>3004</v>
      </c>
      <c r="S2489" s="35">
        <f>ROUND((Reference!L$16*List!$H2489)+Reference!L$17,0)</f>
        <v>3242</v>
      </c>
      <c r="T2489" s="35">
        <f>ROUND((Reference!M$16*List!$H2489)+Reference!M$17,0)</f>
        <v>3872</v>
      </c>
      <c r="U2489" s="35">
        <f>ROUND((Reference!N$16*List!$H2489)+Reference!N$17,0)</f>
        <v>15622</v>
      </c>
      <c r="V2489" s="36">
        <f>ROUND((Reference!O$16*List!$H2489)+Reference!O$17,0)</f>
        <v>581</v>
      </c>
      <c r="W2489" s="36">
        <f>ROUND((Reference!P$16*List!$H2489)+Reference!P$17,0)</f>
        <v>818</v>
      </c>
      <c r="X2489" s="36">
        <f>ROUND((Reference!Q$16*List!$H2489)+Reference!Q$17,0)</f>
        <v>409</v>
      </c>
      <c r="Y2489" s="37"/>
      <c r="Z2489" s="4" t="str">
        <f t="shared" si="77"/>
        <v>BRADLEY, Tennessee</v>
      </c>
      <c r="AA2489" s="50" t="s">
        <v>520</v>
      </c>
      <c r="AB2489" s="38" t="s">
        <v>54</v>
      </c>
      <c r="AC2489" s="43" t="s">
        <v>6947</v>
      </c>
      <c r="AD2489" s="45"/>
      <c r="AE2489">
        <f t="shared" si="78"/>
        <v>0.72970000000000002</v>
      </c>
    </row>
    <row r="2490" spans="1:31" x14ac:dyDescent="0.35">
      <c r="A2490" s="28" t="s">
        <v>6959</v>
      </c>
      <c r="B2490" s="48" t="s">
        <v>6960</v>
      </c>
      <c r="C2490" s="49">
        <v>28940</v>
      </c>
      <c r="D2490" s="30" t="s">
        <v>1034</v>
      </c>
      <c r="E2490" s="50" t="s">
        <v>3271</v>
      </c>
      <c r="F2490" s="54" t="s">
        <v>6947</v>
      </c>
      <c r="G2490" s="33" t="s">
        <v>53</v>
      </c>
      <c r="H2490" s="52">
        <v>0.72140000000000004</v>
      </c>
      <c r="I2490" s="35">
        <f>ROUND((Reference!B$16*List!$H2490)+Reference!B$17,0)</f>
        <v>887</v>
      </c>
      <c r="J2490" s="35">
        <f>ROUND((Reference!C$16*List!$H2490)+Reference!C$17,0)</f>
        <v>1324</v>
      </c>
      <c r="K2490" s="35">
        <f>ROUND((Reference!D$16*List!$H2490)+Reference!D$17,0)</f>
        <v>1586</v>
      </c>
      <c r="L2490" s="35">
        <f>ROUND((Reference!E$16*List!$H2490)+Reference!E$17,0)</f>
        <v>1961</v>
      </c>
      <c r="M2490" s="35">
        <f>ROUND((Reference!F$16*List!$H2490)+Reference!F$17,0)</f>
        <v>2043</v>
      </c>
      <c r="N2490" s="35">
        <f>ROUND((Reference!G$16*List!$H2490)+Reference!G$17,0)</f>
        <v>2312</v>
      </c>
      <c r="O2490" s="35">
        <f>ROUND((Reference!H$16*List!$H2490)+Reference!H$17,0)</f>
        <v>2401</v>
      </c>
      <c r="P2490" s="35">
        <f>ROUND((Reference!I$16*List!$H2490)+Reference!I$17,0)</f>
        <v>2495</v>
      </c>
      <c r="Q2490" s="35">
        <f>ROUND((Reference!J$16*List!$H2490)+Reference!J$17,0)</f>
        <v>2889</v>
      </c>
      <c r="R2490" s="35">
        <f>ROUND((Reference!K$16*List!$H2490)+Reference!K$17,0)</f>
        <v>2981</v>
      </c>
      <c r="S2490" s="35">
        <f>ROUND((Reference!L$16*List!$H2490)+Reference!L$17,0)</f>
        <v>3216</v>
      </c>
      <c r="T2490" s="35">
        <f>ROUND((Reference!M$16*List!$H2490)+Reference!M$17,0)</f>
        <v>3841</v>
      </c>
      <c r="U2490" s="35">
        <f>ROUND((Reference!N$16*List!$H2490)+Reference!N$17,0)</f>
        <v>15498</v>
      </c>
      <c r="V2490" s="36">
        <f>ROUND((Reference!O$16*List!$H2490)+Reference!O$17,0)</f>
        <v>576</v>
      </c>
      <c r="W2490" s="36">
        <f>ROUND((Reference!P$16*List!$H2490)+Reference!P$17,0)</f>
        <v>812</v>
      </c>
      <c r="X2490" s="36">
        <f>ROUND((Reference!Q$16*List!$H2490)+Reference!Q$17,0)</f>
        <v>406</v>
      </c>
      <c r="Y2490" s="37"/>
      <c r="Z2490" s="4" t="str">
        <f t="shared" si="77"/>
        <v>CAMPBELL, Tennessee</v>
      </c>
      <c r="AA2490" s="50" t="s">
        <v>3271</v>
      </c>
      <c r="AB2490" s="38" t="s">
        <v>54</v>
      </c>
      <c r="AC2490" s="43" t="s">
        <v>6947</v>
      </c>
      <c r="AD2490" s="45"/>
      <c r="AE2490">
        <f t="shared" si="78"/>
        <v>0.72140000000000004</v>
      </c>
    </row>
    <row r="2491" spans="1:31" x14ac:dyDescent="0.35">
      <c r="A2491" s="28" t="s">
        <v>6961</v>
      </c>
      <c r="B2491" s="48" t="s">
        <v>6962</v>
      </c>
      <c r="C2491" s="49">
        <v>34980</v>
      </c>
      <c r="D2491" s="30" t="s">
        <v>6963</v>
      </c>
      <c r="E2491" s="50" t="s">
        <v>6964</v>
      </c>
      <c r="F2491" s="54" t="s">
        <v>6947</v>
      </c>
      <c r="G2491" s="33" t="s">
        <v>53</v>
      </c>
      <c r="H2491" s="52">
        <v>0.86350000000000005</v>
      </c>
      <c r="I2491" s="35">
        <f>ROUND((Reference!B$16*List!$H2491)+Reference!B$17,0)</f>
        <v>1009</v>
      </c>
      <c r="J2491" s="35">
        <f>ROUND((Reference!C$16*List!$H2491)+Reference!C$17,0)</f>
        <v>1505</v>
      </c>
      <c r="K2491" s="35">
        <f>ROUND((Reference!D$16*List!$H2491)+Reference!D$17,0)</f>
        <v>1804</v>
      </c>
      <c r="L2491" s="35">
        <f>ROUND((Reference!E$16*List!$H2491)+Reference!E$17,0)</f>
        <v>2230</v>
      </c>
      <c r="M2491" s="35">
        <f>ROUND((Reference!F$16*List!$H2491)+Reference!F$17,0)</f>
        <v>2323</v>
      </c>
      <c r="N2491" s="35">
        <f>ROUND((Reference!G$16*List!$H2491)+Reference!G$17,0)</f>
        <v>2630</v>
      </c>
      <c r="O2491" s="35">
        <f>ROUND((Reference!H$16*List!$H2491)+Reference!H$17,0)</f>
        <v>2730</v>
      </c>
      <c r="P2491" s="35">
        <f>ROUND((Reference!I$16*List!$H2491)+Reference!I$17,0)</f>
        <v>2838</v>
      </c>
      <c r="Q2491" s="35">
        <f>ROUND((Reference!J$16*List!$H2491)+Reference!J$17,0)</f>
        <v>3286</v>
      </c>
      <c r="R2491" s="35">
        <f>ROUND((Reference!K$16*List!$H2491)+Reference!K$17,0)</f>
        <v>3390</v>
      </c>
      <c r="S2491" s="35">
        <f>ROUND((Reference!L$16*List!$H2491)+Reference!L$17,0)</f>
        <v>3657</v>
      </c>
      <c r="T2491" s="35">
        <f>ROUND((Reference!M$16*List!$H2491)+Reference!M$17,0)</f>
        <v>4368</v>
      </c>
      <c r="U2491" s="35">
        <f>ROUND((Reference!N$16*List!$H2491)+Reference!N$17,0)</f>
        <v>17624</v>
      </c>
      <c r="V2491" s="36">
        <f>ROUND((Reference!O$16*List!$H2491)+Reference!O$17,0)</f>
        <v>655</v>
      </c>
      <c r="W2491" s="36">
        <f>ROUND((Reference!P$16*List!$H2491)+Reference!P$17,0)</f>
        <v>923</v>
      </c>
      <c r="X2491" s="36">
        <f>ROUND((Reference!Q$16*List!$H2491)+Reference!Q$17,0)</f>
        <v>462</v>
      </c>
      <c r="Y2491" s="37"/>
      <c r="Z2491" s="4" t="str">
        <f t="shared" si="77"/>
        <v>CANNON, Tennessee</v>
      </c>
      <c r="AA2491" s="50" t="s">
        <v>6964</v>
      </c>
      <c r="AB2491" s="38" t="s">
        <v>54</v>
      </c>
      <c r="AC2491" s="43" t="s">
        <v>6947</v>
      </c>
      <c r="AD2491" s="45"/>
      <c r="AE2491">
        <f t="shared" si="78"/>
        <v>0.86350000000000005</v>
      </c>
    </row>
    <row r="2492" spans="1:31" x14ac:dyDescent="0.35">
      <c r="A2492" s="28" t="s">
        <v>6965</v>
      </c>
      <c r="B2492" s="48" t="s">
        <v>6966</v>
      </c>
      <c r="C2492" s="49">
        <v>99944</v>
      </c>
      <c r="D2492" s="30" t="s">
        <v>234</v>
      </c>
      <c r="E2492" s="50" t="s">
        <v>527</v>
      </c>
      <c r="F2492" s="55" t="s">
        <v>6947</v>
      </c>
      <c r="G2492" s="33" t="s">
        <v>64</v>
      </c>
      <c r="H2492" s="34">
        <v>0.87650000000000006</v>
      </c>
      <c r="I2492" s="35">
        <f>ROUND((Reference!B$16*List!$H2492)+Reference!B$17,0)</f>
        <v>1020</v>
      </c>
      <c r="J2492" s="35">
        <f>ROUND((Reference!C$16*List!$H2492)+Reference!C$17,0)</f>
        <v>1522</v>
      </c>
      <c r="K2492" s="35">
        <f>ROUND((Reference!D$16*List!$H2492)+Reference!D$17,0)</f>
        <v>1824</v>
      </c>
      <c r="L2492" s="35">
        <f>ROUND((Reference!E$16*List!$H2492)+Reference!E$17,0)</f>
        <v>2254</v>
      </c>
      <c r="M2492" s="35">
        <f>ROUND((Reference!F$16*List!$H2492)+Reference!F$17,0)</f>
        <v>2349</v>
      </c>
      <c r="N2492" s="35">
        <f>ROUND((Reference!G$16*List!$H2492)+Reference!G$17,0)</f>
        <v>2659</v>
      </c>
      <c r="O2492" s="35">
        <f>ROUND((Reference!H$16*List!$H2492)+Reference!H$17,0)</f>
        <v>2760</v>
      </c>
      <c r="P2492" s="35">
        <f>ROUND((Reference!I$16*List!$H2492)+Reference!I$17,0)</f>
        <v>2869</v>
      </c>
      <c r="Q2492" s="35">
        <f>ROUND((Reference!J$16*List!$H2492)+Reference!J$17,0)</f>
        <v>3322</v>
      </c>
      <c r="R2492" s="35">
        <f>ROUND((Reference!K$16*List!$H2492)+Reference!K$17,0)</f>
        <v>3427</v>
      </c>
      <c r="S2492" s="35">
        <f>ROUND((Reference!L$16*List!$H2492)+Reference!L$17,0)</f>
        <v>3698</v>
      </c>
      <c r="T2492" s="35">
        <f>ROUND((Reference!M$16*List!$H2492)+Reference!M$17,0)</f>
        <v>4416</v>
      </c>
      <c r="U2492" s="35">
        <f>ROUND((Reference!N$16*List!$H2492)+Reference!N$17,0)</f>
        <v>17819</v>
      </c>
      <c r="V2492" s="36">
        <f>ROUND((Reference!O$16*List!$H2492)+Reference!O$17,0)</f>
        <v>662</v>
      </c>
      <c r="W2492" s="36">
        <f>ROUND((Reference!P$16*List!$H2492)+Reference!P$17,0)</f>
        <v>933</v>
      </c>
      <c r="X2492" s="36">
        <f>ROUND((Reference!Q$16*List!$H2492)+Reference!Q$17,0)</f>
        <v>467</v>
      </c>
      <c r="Y2492" s="37"/>
      <c r="Z2492" s="4" t="str">
        <f t="shared" si="77"/>
        <v>CARROLL, Tennessee</v>
      </c>
      <c r="AA2492" s="38" t="s">
        <v>527</v>
      </c>
      <c r="AB2492" s="38" t="s">
        <v>54</v>
      </c>
      <c r="AC2492" s="32" t="s">
        <v>6947</v>
      </c>
      <c r="AD2492" s="39"/>
      <c r="AE2492">
        <f t="shared" si="78"/>
        <v>0.87650000000000006</v>
      </c>
    </row>
    <row r="2493" spans="1:31" x14ac:dyDescent="0.35">
      <c r="A2493" s="28" t="s">
        <v>6967</v>
      </c>
      <c r="B2493" s="48" t="s">
        <v>6968</v>
      </c>
      <c r="C2493" s="49">
        <v>27740</v>
      </c>
      <c r="D2493" s="30" t="s">
        <v>982</v>
      </c>
      <c r="E2493" s="50" t="s">
        <v>3279</v>
      </c>
      <c r="F2493" s="54" t="s">
        <v>6947</v>
      </c>
      <c r="G2493" s="33" t="s">
        <v>53</v>
      </c>
      <c r="H2493" s="52">
        <v>0.71110000000000007</v>
      </c>
      <c r="I2493" s="35">
        <f>ROUND((Reference!B$16*List!$H2493)+Reference!B$17,0)</f>
        <v>879</v>
      </c>
      <c r="J2493" s="35">
        <f>ROUND((Reference!C$16*List!$H2493)+Reference!C$17,0)</f>
        <v>1311</v>
      </c>
      <c r="K2493" s="35">
        <f>ROUND((Reference!D$16*List!$H2493)+Reference!D$17,0)</f>
        <v>1570</v>
      </c>
      <c r="L2493" s="35">
        <f>ROUND((Reference!E$16*List!$H2493)+Reference!E$17,0)</f>
        <v>1941</v>
      </c>
      <c r="M2493" s="35">
        <f>ROUND((Reference!F$16*List!$H2493)+Reference!F$17,0)</f>
        <v>2022</v>
      </c>
      <c r="N2493" s="35">
        <f>ROUND((Reference!G$16*List!$H2493)+Reference!G$17,0)</f>
        <v>2289</v>
      </c>
      <c r="O2493" s="35">
        <f>ROUND((Reference!H$16*List!$H2493)+Reference!H$17,0)</f>
        <v>2377</v>
      </c>
      <c r="P2493" s="35">
        <f>ROUND((Reference!I$16*List!$H2493)+Reference!I$17,0)</f>
        <v>2470</v>
      </c>
      <c r="Q2493" s="35">
        <f>ROUND((Reference!J$16*List!$H2493)+Reference!J$17,0)</f>
        <v>2860</v>
      </c>
      <c r="R2493" s="35">
        <f>ROUND((Reference!K$16*List!$H2493)+Reference!K$17,0)</f>
        <v>2951</v>
      </c>
      <c r="S2493" s="35">
        <f>ROUND((Reference!L$16*List!$H2493)+Reference!L$17,0)</f>
        <v>3184</v>
      </c>
      <c r="T2493" s="35">
        <f>ROUND((Reference!M$16*List!$H2493)+Reference!M$17,0)</f>
        <v>3803</v>
      </c>
      <c r="U2493" s="35">
        <f>ROUND((Reference!N$16*List!$H2493)+Reference!N$17,0)</f>
        <v>15343</v>
      </c>
      <c r="V2493" s="36">
        <f>ROUND((Reference!O$16*List!$H2493)+Reference!O$17,0)</f>
        <v>570</v>
      </c>
      <c r="W2493" s="36">
        <f>ROUND((Reference!P$16*List!$H2493)+Reference!P$17,0)</f>
        <v>804</v>
      </c>
      <c r="X2493" s="36">
        <f>ROUND((Reference!Q$16*List!$H2493)+Reference!Q$17,0)</f>
        <v>402</v>
      </c>
      <c r="Y2493" s="37"/>
      <c r="Z2493" s="4" t="str">
        <f t="shared" si="77"/>
        <v>CARTER, Tennessee</v>
      </c>
      <c r="AA2493" s="50" t="s">
        <v>3279</v>
      </c>
      <c r="AB2493" s="38" t="s">
        <v>54</v>
      </c>
      <c r="AC2493" s="43" t="s">
        <v>6947</v>
      </c>
      <c r="AD2493" s="45"/>
      <c r="AE2493">
        <f t="shared" si="78"/>
        <v>0.71110000000000007</v>
      </c>
    </row>
    <row r="2494" spans="1:31" x14ac:dyDescent="0.35">
      <c r="A2494" s="28" t="s">
        <v>6969</v>
      </c>
      <c r="B2494" s="48" t="s">
        <v>6970</v>
      </c>
      <c r="C2494" s="49">
        <v>34980</v>
      </c>
      <c r="D2494" s="30" t="s">
        <v>6963</v>
      </c>
      <c r="E2494" s="50" t="s">
        <v>6971</v>
      </c>
      <c r="F2494" s="54" t="s">
        <v>6947</v>
      </c>
      <c r="G2494" s="33" t="s">
        <v>53</v>
      </c>
      <c r="H2494" s="52">
        <v>0.86350000000000005</v>
      </c>
      <c r="I2494" s="35">
        <f>ROUND((Reference!B$16*List!$H2494)+Reference!B$17,0)</f>
        <v>1009</v>
      </c>
      <c r="J2494" s="35">
        <f>ROUND((Reference!C$16*List!$H2494)+Reference!C$17,0)</f>
        <v>1505</v>
      </c>
      <c r="K2494" s="35">
        <f>ROUND((Reference!D$16*List!$H2494)+Reference!D$17,0)</f>
        <v>1804</v>
      </c>
      <c r="L2494" s="35">
        <f>ROUND((Reference!E$16*List!$H2494)+Reference!E$17,0)</f>
        <v>2230</v>
      </c>
      <c r="M2494" s="35">
        <f>ROUND((Reference!F$16*List!$H2494)+Reference!F$17,0)</f>
        <v>2323</v>
      </c>
      <c r="N2494" s="35">
        <f>ROUND((Reference!G$16*List!$H2494)+Reference!G$17,0)</f>
        <v>2630</v>
      </c>
      <c r="O2494" s="35">
        <f>ROUND((Reference!H$16*List!$H2494)+Reference!H$17,0)</f>
        <v>2730</v>
      </c>
      <c r="P2494" s="35">
        <f>ROUND((Reference!I$16*List!$H2494)+Reference!I$17,0)</f>
        <v>2838</v>
      </c>
      <c r="Q2494" s="35">
        <f>ROUND((Reference!J$16*List!$H2494)+Reference!J$17,0)</f>
        <v>3286</v>
      </c>
      <c r="R2494" s="35">
        <f>ROUND((Reference!K$16*List!$H2494)+Reference!K$17,0)</f>
        <v>3390</v>
      </c>
      <c r="S2494" s="35">
        <f>ROUND((Reference!L$16*List!$H2494)+Reference!L$17,0)</f>
        <v>3657</v>
      </c>
      <c r="T2494" s="35">
        <f>ROUND((Reference!M$16*List!$H2494)+Reference!M$17,0)</f>
        <v>4368</v>
      </c>
      <c r="U2494" s="35">
        <f>ROUND((Reference!N$16*List!$H2494)+Reference!N$17,0)</f>
        <v>17624</v>
      </c>
      <c r="V2494" s="36">
        <f>ROUND((Reference!O$16*List!$H2494)+Reference!O$17,0)</f>
        <v>655</v>
      </c>
      <c r="W2494" s="36">
        <f>ROUND((Reference!P$16*List!$H2494)+Reference!P$17,0)</f>
        <v>923</v>
      </c>
      <c r="X2494" s="36">
        <f>ROUND((Reference!Q$16*List!$H2494)+Reference!Q$17,0)</f>
        <v>462</v>
      </c>
      <c r="Y2494" s="37"/>
      <c r="Z2494" s="4" t="str">
        <f t="shared" si="77"/>
        <v>CHEATHAM, Tennessee</v>
      </c>
      <c r="AA2494" s="50" t="s">
        <v>6971</v>
      </c>
      <c r="AB2494" s="38" t="s">
        <v>54</v>
      </c>
      <c r="AC2494" s="43" t="s">
        <v>6947</v>
      </c>
      <c r="AD2494" s="45"/>
      <c r="AE2494">
        <f t="shared" si="78"/>
        <v>0.86350000000000005</v>
      </c>
    </row>
    <row r="2495" spans="1:31" x14ac:dyDescent="0.35">
      <c r="A2495" s="28" t="s">
        <v>6972</v>
      </c>
      <c r="B2495" s="48" t="s">
        <v>6973</v>
      </c>
      <c r="C2495" s="51">
        <v>27180</v>
      </c>
      <c r="D2495" s="30" t="s">
        <v>961</v>
      </c>
      <c r="E2495" s="38" t="s">
        <v>6505</v>
      </c>
      <c r="F2495" s="54" t="s">
        <v>6947</v>
      </c>
      <c r="G2495" s="33" t="s">
        <v>53</v>
      </c>
      <c r="H2495" s="52">
        <v>0.70169999999999999</v>
      </c>
      <c r="I2495" s="35">
        <f>ROUND((Reference!B$16*List!$H2495)+Reference!B$17,0)</f>
        <v>871</v>
      </c>
      <c r="J2495" s="35">
        <f>ROUND((Reference!C$16*List!$H2495)+Reference!C$17,0)</f>
        <v>1299</v>
      </c>
      <c r="K2495" s="35">
        <f>ROUND((Reference!D$16*List!$H2495)+Reference!D$17,0)</f>
        <v>1556</v>
      </c>
      <c r="L2495" s="35">
        <f>ROUND((Reference!E$16*List!$H2495)+Reference!E$17,0)</f>
        <v>1923</v>
      </c>
      <c r="M2495" s="35">
        <f>ROUND((Reference!F$16*List!$H2495)+Reference!F$17,0)</f>
        <v>2004</v>
      </c>
      <c r="N2495" s="35">
        <f>ROUND((Reference!G$16*List!$H2495)+Reference!G$17,0)</f>
        <v>2268</v>
      </c>
      <c r="O2495" s="35">
        <f>ROUND((Reference!H$16*List!$H2495)+Reference!H$17,0)</f>
        <v>2355</v>
      </c>
      <c r="P2495" s="35">
        <f>ROUND((Reference!I$16*List!$H2495)+Reference!I$17,0)</f>
        <v>2448</v>
      </c>
      <c r="Q2495" s="35">
        <f>ROUND((Reference!J$16*List!$H2495)+Reference!J$17,0)</f>
        <v>2834</v>
      </c>
      <c r="R2495" s="35">
        <f>ROUND((Reference!K$16*List!$H2495)+Reference!K$17,0)</f>
        <v>2924</v>
      </c>
      <c r="S2495" s="35">
        <f>ROUND((Reference!L$16*List!$H2495)+Reference!L$17,0)</f>
        <v>3155</v>
      </c>
      <c r="T2495" s="35">
        <f>ROUND((Reference!M$16*List!$H2495)+Reference!M$17,0)</f>
        <v>3768</v>
      </c>
      <c r="U2495" s="35">
        <f>ROUND((Reference!N$16*List!$H2495)+Reference!N$17,0)</f>
        <v>15203</v>
      </c>
      <c r="V2495" s="36">
        <f>ROUND((Reference!O$16*List!$H2495)+Reference!O$17,0)</f>
        <v>565</v>
      </c>
      <c r="W2495" s="36">
        <f>ROUND((Reference!P$16*List!$H2495)+Reference!P$17,0)</f>
        <v>796</v>
      </c>
      <c r="X2495" s="36">
        <f>ROUND((Reference!Q$16*List!$H2495)+Reference!Q$17,0)</f>
        <v>398</v>
      </c>
      <c r="Y2495" s="37"/>
      <c r="Z2495" s="4" t="str">
        <f t="shared" si="77"/>
        <v>CHESTER, Tennessee</v>
      </c>
      <c r="AA2495" s="50" t="s">
        <v>6505</v>
      </c>
      <c r="AB2495" s="38" t="s">
        <v>54</v>
      </c>
      <c r="AC2495" s="43" t="s">
        <v>6947</v>
      </c>
      <c r="AD2495" s="45"/>
      <c r="AE2495">
        <f t="shared" si="78"/>
        <v>0.70169999999999999</v>
      </c>
    </row>
    <row r="2496" spans="1:31" x14ac:dyDescent="0.35">
      <c r="A2496" s="28" t="s">
        <v>6974</v>
      </c>
      <c r="B2496" s="48" t="s">
        <v>6975</v>
      </c>
      <c r="C2496" s="49">
        <v>99944</v>
      </c>
      <c r="D2496" s="30" t="s">
        <v>234</v>
      </c>
      <c r="E2496" s="50" t="s">
        <v>3557</v>
      </c>
      <c r="F2496" s="55" t="s">
        <v>6947</v>
      </c>
      <c r="G2496" s="33" t="s">
        <v>64</v>
      </c>
      <c r="H2496" s="52">
        <v>0.87650000000000006</v>
      </c>
      <c r="I2496" s="35">
        <f>ROUND((Reference!B$16*List!$H2496)+Reference!B$17,0)</f>
        <v>1020</v>
      </c>
      <c r="J2496" s="35">
        <f>ROUND((Reference!C$16*List!$H2496)+Reference!C$17,0)</f>
        <v>1522</v>
      </c>
      <c r="K2496" s="35">
        <f>ROUND((Reference!D$16*List!$H2496)+Reference!D$17,0)</f>
        <v>1824</v>
      </c>
      <c r="L2496" s="35">
        <f>ROUND((Reference!E$16*List!$H2496)+Reference!E$17,0)</f>
        <v>2254</v>
      </c>
      <c r="M2496" s="35">
        <f>ROUND((Reference!F$16*List!$H2496)+Reference!F$17,0)</f>
        <v>2349</v>
      </c>
      <c r="N2496" s="35">
        <f>ROUND((Reference!G$16*List!$H2496)+Reference!G$17,0)</f>
        <v>2659</v>
      </c>
      <c r="O2496" s="35">
        <f>ROUND((Reference!H$16*List!$H2496)+Reference!H$17,0)</f>
        <v>2760</v>
      </c>
      <c r="P2496" s="35">
        <f>ROUND((Reference!I$16*List!$H2496)+Reference!I$17,0)</f>
        <v>2869</v>
      </c>
      <c r="Q2496" s="35">
        <f>ROUND((Reference!J$16*List!$H2496)+Reference!J$17,0)</f>
        <v>3322</v>
      </c>
      <c r="R2496" s="35">
        <f>ROUND((Reference!K$16*List!$H2496)+Reference!K$17,0)</f>
        <v>3427</v>
      </c>
      <c r="S2496" s="35">
        <f>ROUND((Reference!L$16*List!$H2496)+Reference!L$17,0)</f>
        <v>3698</v>
      </c>
      <c r="T2496" s="35">
        <f>ROUND((Reference!M$16*List!$H2496)+Reference!M$17,0)</f>
        <v>4416</v>
      </c>
      <c r="U2496" s="35">
        <f>ROUND((Reference!N$16*List!$H2496)+Reference!N$17,0)</f>
        <v>17819</v>
      </c>
      <c r="V2496" s="36">
        <f>ROUND((Reference!O$16*List!$H2496)+Reference!O$17,0)</f>
        <v>662</v>
      </c>
      <c r="W2496" s="36">
        <f>ROUND((Reference!P$16*List!$H2496)+Reference!P$17,0)</f>
        <v>933</v>
      </c>
      <c r="X2496" s="36">
        <f>ROUND((Reference!Q$16*List!$H2496)+Reference!Q$17,0)</f>
        <v>467</v>
      </c>
      <c r="Y2496" s="37"/>
      <c r="Z2496" s="4" t="str">
        <f t="shared" si="77"/>
        <v>CLAIBORNE, Tennessee</v>
      </c>
      <c r="AA2496" s="50" t="s">
        <v>3557</v>
      </c>
      <c r="AB2496" s="38" t="s">
        <v>54</v>
      </c>
      <c r="AC2496" s="43" t="s">
        <v>6947</v>
      </c>
      <c r="AD2496" s="45"/>
      <c r="AE2496">
        <f t="shared" si="78"/>
        <v>0.87650000000000006</v>
      </c>
    </row>
    <row r="2497" spans="1:31" x14ac:dyDescent="0.35">
      <c r="A2497" s="28" t="s">
        <v>6976</v>
      </c>
      <c r="B2497" s="48" t="s">
        <v>6977</v>
      </c>
      <c r="C2497" s="51">
        <v>99944</v>
      </c>
      <c r="D2497" s="30" t="s">
        <v>234</v>
      </c>
      <c r="E2497" s="38" t="s">
        <v>110</v>
      </c>
      <c r="F2497" s="55" t="s">
        <v>6947</v>
      </c>
      <c r="G2497" s="33" t="s">
        <v>64</v>
      </c>
      <c r="H2497" s="52">
        <v>0.87650000000000006</v>
      </c>
      <c r="I2497" s="35">
        <f>ROUND((Reference!B$16*List!$H2497)+Reference!B$17,0)</f>
        <v>1020</v>
      </c>
      <c r="J2497" s="35">
        <f>ROUND((Reference!C$16*List!$H2497)+Reference!C$17,0)</f>
        <v>1522</v>
      </c>
      <c r="K2497" s="35">
        <f>ROUND((Reference!D$16*List!$H2497)+Reference!D$17,0)</f>
        <v>1824</v>
      </c>
      <c r="L2497" s="35">
        <f>ROUND((Reference!E$16*List!$H2497)+Reference!E$17,0)</f>
        <v>2254</v>
      </c>
      <c r="M2497" s="35">
        <f>ROUND((Reference!F$16*List!$H2497)+Reference!F$17,0)</f>
        <v>2349</v>
      </c>
      <c r="N2497" s="35">
        <f>ROUND((Reference!G$16*List!$H2497)+Reference!G$17,0)</f>
        <v>2659</v>
      </c>
      <c r="O2497" s="35">
        <f>ROUND((Reference!H$16*List!$H2497)+Reference!H$17,0)</f>
        <v>2760</v>
      </c>
      <c r="P2497" s="35">
        <f>ROUND((Reference!I$16*List!$H2497)+Reference!I$17,0)</f>
        <v>2869</v>
      </c>
      <c r="Q2497" s="35">
        <f>ROUND((Reference!J$16*List!$H2497)+Reference!J$17,0)</f>
        <v>3322</v>
      </c>
      <c r="R2497" s="35">
        <f>ROUND((Reference!K$16*List!$H2497)+Reference!K$17,0)</f>
        <v>3427</v>
      </c>
      <c r="S2497" s="35">
        <f>ROUND((Reference!L$16*List!$H2497)+Reference!L$17,0)</f>
        <v>3698</v>
      </c>
      <c r="T2497" s="35">
        <f>ROUND((Reference!M$16*List!$H2497)+Reference!M$17,0)</f>
        <v>4416</v>
      </c>
      <c r="U2497" s="35">
        <f>ROUND((Reference!N$16*List!$H2497)+Reference!N$17,0)</f>
        <v>17819</v>
      </c>
      <c r="V2497" s="36">
        <f>ROUND((Reference!O$16*List!$H2497)+Reference!O$17,0)</f>
        <v>662</v>
      </c>
      <c r="W2497" s="36">
        <f>ROUND((Reference!P$16*List!$H2497)+Reference!P$17,0)</f>
        <v>933</v>
      </c>
      <c r="X2497" s="36">
        <f>ROUND((Reference!Q$16*List!$H2497)+Reference!Q$17,0)</f>
        <v>467</v>
      </c>
      <c r="Y2497" s="37"/>
      <c r="Z2497" s="4" t="str">
        <f t="shared" si="77"/>
        <v>CLAY, Tennessee</v>
      </c>
      <c r="AA2497" s="50" t="s">
        <v>110</v>
      </c>
      <c r="AB2497" s="38" t="s">
        <v>54</v>
      </c>
      <c r="AC2497" s="43" t="s">
        <v>6947</v>
      </c>
      <c r="AD2497" s="45"/>
      <c r="AE2497">
        <f t="shared" si="78"/>
        <v>0.87650000000000006</v>
      </c>
    </row>
    <row r="2498" spans="1:31" x14ac:dyDescent="0.35">
      <c r="A2498" s="28" t="s">
        <v>6978</v>
      </c>
      <c r="B2498" s="48" t="s">
        <v>6979</v>
      </c>
      <c r="C2498" s="49">
        <v>99944</v>
      </c>
      <c r="D2498" s="30" t="s">
        <v>234</v>
      </c>
      <c r="E2498" s="50" t="s">
        <v>6980</v>
      </c>
      <c r="F2498" s="55" t="s">
        <v>6947</v>
      </c>
      <c r="G2498" s="33" t="s">
        <v>64</v>
      </c>
      <c r="H2498" s="52">
        <v>0.87650000000000006</v>
      </c>
      <c r="I2498" s="35">
        <f>ROUND((Reference!B$16*List!$H2498)+Reference!B$17,0)</f>
        <v>1020</v>
      </c>
      <c r="J2498" s="35">
        <f>ROUND((Reference!C$16*List!$H2498)+Reference!C$17,0)</f>
        <v>1522</v>
      </c>
      <c r="K2498" s="35">
        <f>ROUND((Reference!D$16*List!$H2498)+Reference!D$17,0)</f>
        <v>1824</v>
      </c>
      <c r="L2498" s="35">
        <f>ROUND((Reference!E$16*List!$H2498)+Reference!E$17,0)</f>
        <v>2254</v>
      </c>
      <c r="M2498" s="35">
        <f>ROUND((Reference!F$16*List!$H2498)+Reference!F$17,0)</f>
        <v>2349</v>
      </c>
      <c r="N2498" s="35">
        <f>ROUND((Reference!G$16*List!$H2498)+Reference!G$17,0)</f>
        <v>2659</v>
      </c>
      <c r="O2498" s="35">
        <f>ROUND((Reference!H$16*List!$H2498)+Reference!H$17,0)</f>
        <v>2760</v>
      </c>
      <c r="P2498" s="35">
        <f>ROUND((Reference!I$16*List!$H2498)+Reference!I$17,0)</f>
        <v>2869</v>
      </c>
      <c r="Q2498" s="35">
        <f>ROUND((Reference!J$16*List!$H2498)+Reference!J$17,0)</f>
        <v>3322</v>
      </c>
      <c r="R2498" s="35">
        <f>ROUND((Reference!K$16*List!$H2498)+Reference!K$17,0)</f>
        <v>3427</v>
      </c>
      <c r="S2498" s="35">
        <f>ROUND((Reference!L$16*List!$H2498)+Reference!L$17,0)</f>
        <v>3698</v>
      </c>
      <c r="T2498" s="35">
        <f>ROUND((Reference!M$16*List!$H2498)+Reference!M$17,0)</f>
        <v>4416</v>
      </c>
      <c r="U2498" s="35">
        <f>ROUND((Reference!N$16*List!$H2498)+Reference!N$17,0)</f>
        <v>17819</v>
      </c>
      <c r="V2498" s="36">
        <f>ROUND((Reference!O$16*List!$H2498)+Reference!O$17,0)</f>
        <v>662</v>
      </c>
      <c r="W2498" s="36">
        <f>ROUND((Reference!P$16*List!$H2498)+Reference!P$17,0)</f>
        <v>933</v>
      </c>
      <c r="X2498" s="36">
        <f>ROUND((Reference!Q$16*List!$H2498)+Reference!Q$17,0)</f>
        <v>467</v>
      </c>
      <c r="Y2498" s="37"/>
      <c r="Z2498" s="4" t="str">
        <f t="shared" si="77"/>
        <v>COCKE, Tennessee</v>
      </c>
      <c r="AA2498" s="50" t="s">
        <v>6980</v>
      </c>
      <c r="AB2498" s="38" t="s">
        <v>54</v>
      </c>
      <c r="AC2498" s="43" t="s">
        <v>6947</v>
      </c>
      <c r="AD2498" s="45"/>
      <c r="AE2498">
        <f t="shared" si="78"/>
        <v>0.87650000000000006</v>
      </c>
    </row>
    <row r="2499" spans="1:31" x14ac:dyDescent="0.35">
      <c r="A2499" s="28" t="s">
        <v>6981</v>
      </c>
      <c r="B2499" s="48" t="s">
        <v>6982</v>
      </c>
      <c r="C2499" s="49">
        <v>99944</v>
      </c>
      <c r="D2499" s="30" t="s">
        <v>234</v>
      </c>
      <c r="E2499" s="50" t="s">
        <v>118</v>
      </c>
      <c r="F2499" s="55" t="s">
        <v>6947</v>
      </c>
      <c r="G2499" s="33" t="s">
        <v>64</v>
      </c>
      <c r="H2499" s="52">
        <v>0.87650000000000006</v>
      </c>
      <c r="I2499" s="35">
        <f>ROUND((Reference!B$16*List!$H2499)+Reference!B$17,0)</f>
        <v>1020</v>
      </c>
      <c r="J2499" s="35">
        <f>ROUND((Reference!C$16*List!$H2499)+Reference!C$17,0)</f>
        <v>1522</v>
      </c>
      <c r="K2499" s="35">
        <f>ROUND((Reference!D$16*List!$H2499)+Reference!D$17,0)</f>
        <v>1824</v>
      </c>
      <c r="L2499" s="35">
        <f>ROUND((Reference!E$16*List!$H2499)+Reference!E$17,0)</f>
        <v>2254</v>
      </c>
      <c r="M2499" s="35">
        <f>ROUND((Reference!F$16*List!$H2499)+Reference!F$17,0)</f>
        <v>2349</v>
      </c>
      <c r="N2499" s="35">
        <f>ROUND((Reference!G$16*List!$H2499)+Reference!G$17,0)</f>
        <v>2659</v>
      </c>
      <c r="O2499" s="35">
        <f>ROUND((Reference!H$16*List!$H2499)+Reference!H$17,0)</f>
        <v>2760</v>
      </c>
      <c r="P2499" s="35">
        <f>ROUND((Reference!I$16*List!$H2499)+Reference!I$17,0)</f>
        <v>2869</v>
      </c>
      <c r="Q2499" s="35">
        <f>ROUND((Reference!J$16*List!$H2499)+Reference!J$17,0)</f>
        <v>3322</v>
      </c>
      <c r="R2499" s="35">
        <f>ROUND((Reference!K$16*List!$H2499)+Reference!K$17,0)</f>
        <v>3427</v>
      </c>
      <c r="S2499" s="35">
        <f>ROUND((Reference!L$16*List!$H2499)+Reference!L$17,0)</f>
        <v>3698</v>
      </c>
      <c r="T2499" s="35">
        <f>ROUND((Reference!M$16*List!$H2499)+Reference!M$17,0)</f>
        <v>4416</v>
      </c>
      <c r="U2499" s="35">
        <f>ROUND((Reference!N$16*List!$H2499)+Reference!N$17,0)</f>
        <v>17819</v>
      </c>
      <c r="V2499" s="36">
        <f>ROUND((Reference!O$16*List!$H2499)+Reference!O$17,0)</f>
        <v>662</v>
      </c>
      <c r="W2499" s="36">
        <f>ROUND((Reference!P$16*List!$H2499)+Reference!P$17,0)</f>
        <v>933</v>
      </c>
      <c r="X2499" s="36">
        <f>ROUND((Reference!Q$16*List!$H2499)+Reference!Q$17,0)</f>
        <v>467</v>
      </c>
      <c r="Y2499" s="37"/>
      <c r="Z2499" s="4" t="str">
        <f t="shared" si="77"/>
        <v>COFFEE, Tennessee</v>
      </c>
      <c r="AA2499" s="50" t="s">
        <v>118</v>
      </c>
      <c r="AB2499" s="38" t="s">
        <v>54</v>
      </c>
      <c r="AC2499" s="43" t="s">
        <v>6947</v>
      </c>
      <c r="AD2499" s="45"/>
      <c r="AE2499">
        <f t="shared" si="78"/>
        <v>0.87650000000000006</v>
      </c>
    </row>
    <row r="2500" spans="1:31" x14ac:dyDescent="0.35">
      <c r="A2500" s="28" t="s">
        <v>6983</v>
      </c>
      <c r="B2500" s="48" t="s">
        <v>6984</v>
      </c>
      <c r="C2500" s="51">
        <v>27180</v>
      </c>
      <c r="D2500" s="30" t="s">
        <v>961</v>
      </c>
      <c r="E2500" s="38" t="s">
        <v>6985</v>
      </c>
      <c r="F2500" s="54" t="s">
        <v>6947</v>
      </c>
      <c r="G2500" s="33" t="s">
        <v>53</v>
      </c>
      <c r="H2500" s="52">
        <v>0.70169999999999999</v>
      </c>
      <c r="I2500" s="35">
        <f>ROUND((Reference!B$16*List!$H2500)+Reference!B$17,0)</f>
        <v>871</v>
      </c>
      <c r="J2500" s="35">
        <f>ROUND((Reference!C$16*List!$H2500)+Reference!C$17,0)</f>
        <v>1299</v>
      </c>
      <c r="K2500" s="35">
        <f>ROUND((Reference!D$16*List!$H2500)+Reference!D$17,0)</f>
        <v>1556</v>
      </c>
      <c r="L2500" s="35">
        <f>ROUND((Reference!E$16*List!$H2500)+Reference!E$17,0)</f>
        <v>1923</v>
      </c>
      <c r="M2500" s="35">
        <f>ROUND((Reference!F$16*List!$H2500)+Reference!F$17,0)</f>
        <v>2004</v>
      </c>
      <c r="N2500" s="35">
        <f>ROUND((Reference!G$16*List!$H2500)+Reference!G$17,0)</f>
        <v>2268</v>
      </c>
      <c r="O2500" s="35">
        <f>ROUND((Reference!H$16*List!$H2500)+Reference!H$17,0)</f>
        <v>2355</v>
      </c>
      <c r="P2500" s="35">
        <f>ROUND((Reference!I$16*List!$H2500)+Reference!I$17,0)</f>
        <v>2448</v>
      </c>
      <c r="Q2500" s="35">
        <f>ROUND((Reference!J$16*List!$H2500)+Reference!J$17,0)</f>
        <v>2834</v>
      </c>
      <c r="R2500" s="35">
        <f>ROUND((Reference!K$16*List!$H2500)+Reference!K$17,0)</f>
        <v>2924</v>
      </c>
      <c r="S2500" s="35">
        <f>ROUND((Reference!L$16*List!$H2500)+Reference!L$17,0)</f>
        <v>3155</v>
      </c>
      <c r="T2500" s="35">
        <f>ROUND((Reference!M$16*List!$H2500)+Reference!M$17,0)</f>
        <v>3768</v>
      </c>
      <c r="U2500" s="35">
        <f>ROUND((Reference!N$16*List!$H2500)+Reference!N$17,0)</f>
        <v>15203</v>
      </c>
      <c r="V2500" s="36">
        <f>ROUND((Reference!O$16*List!$H2500)+Reference!O$17,0)</f>
        <v>565</v>
      </c>
      <c r="W2500" s="36">
        <f>ROUND((Reference!P$16*List!$H2500)+Reference!P$17,0)</f>
        <v>796</v>
      </c>
      <c r="X2500" s="36">
        <f>ROUND((Reference!Q$16*List!$H2500)+Reference!Q$17,0)</f>
        <v>398</v>
      </c>
      <c r="Y2500" s="37"/>
      <c r="Z2500" s="4" t="str">
        <f t="shared" si="77"/>
        <v>CROCKETT, Tennessee</v>
      </c>
      <c r="AA2500" s="50" t="s">
        <v>6985</v>
      </c>
      <c r="AB2500" s="38" t="s">
        <v>54</v>
      </c>
      <c r="AC2500" s="43" t="s">
        <v>6947</v>
      </c>
      <c r="AD2500" s="45"/>
      <c r="AE2500">
        <f t="shared" si="78"/>
        <v>0.70169999999999999</v>
      </c>
    </row>
    <row r="2501" spans="1:31" x14ac:dyDescent="0.35">
      <c r="A2501" s="28" t="s">
        <v>6986</v>
      </c>
      <c r="B2501" s="48" t="s">
        <v>6987</v>
      </c>
      <c r="C2501" s="49">
        <v>99944</v>
      </c>
      <c r="D2501" s="30" t="s">
        <v>234</v>
      </c>
      <c r="E2501" s="50" t="s">
        <v>2254</v>
      </c>
      <c r="F2501" s="55" t="s">
        <v>6947</v>
      </c>
      <c r="G2501" s="33" t="s">
        <v>64</v>
      </c>
      <c r="H2501" s="52">
        <v>0.87650000000000006</v>
      </c>
      <c r="I2501" s="35">
        <f>ROUND((Reference!B$16*List!$H2501)+Reference!B$17,0)</f>
        <v>1020</v>
      </c>
      <c r="J2501" s="35">
        <f>ROUND((Reference!C$16*List!$H2501)+Reference!C$17,0)</f>
        <v>1522</v>
      </c>
      <c r="K2501" s="35">
        <f>ROUND((Reference!D$16*List!$H2501)+Reference!D$17,0)</f>
        <v>1824</v>
      </c>
      <c r="L2501" s="35">
        <f>ROUND((Reference!E$16*List!$H2501)+Reference!E$17,0)</f>
        <v>2254</v>
      </c>
      <c r="M2501" s="35">
        <f>ROUND((Reference!F$16*List!$H2501)+Reference!F$17,0)</f>
        <v>2349</v>
      </c>
      <c r="N2501" s="35">
        <f>ROUND((Reference!G$16*List!$H2501)+Reference!G$17,0)</f>
        <v>2659</v>
      </c>
      <c r="O2501" s="35">
        <f>ROUND((Reference!H$16*List!$H2501)+Reference!H$17,0)</f>
        <v>2760</v>
      </c>
      <c r="P2501" s="35">
        <f>ROUND((Reference!I$16*List!$H2501)+Reference!I$17,0)</f>
        <v>2869</v>
      </c>
      <c r="Q2501" s="35">
        <f>ROUND((Reference!J$16*List!$H2501)+Reference!J$17,0)</f>
        <v>3322</v>
      </c>
      <c r="R2501" s="35">
        <f>ROUND((Reference!K$16*List!$H2501)+Reference!K$17,0)</f>
        <v>3427</v>
      </c>
      <c r="S2501" s="35">
        <f>ROUND((Reference!L$16*List!$H2501)+Reference!L$17,0)</f>
        <v>3698</v>
      </c>
      <c r="T2501" s="35">
        <f>ROUND((Reference!M$16*List!$H2501)+Reference!M$17,0)</f>
        <v>4416</v>
      </c>
      <c r="U2501" s="35">
        <f>ROUND((Reference!N$16*List!$H2501)+Reference!N$17,0)</f>
        <v>17819</v>
      </c>
      <c r="V2501" s="36">
        <f>ROUND((Reference!O$16*List!$H2501)+Reference!O$17,0)</f>
        <v>662</v>
      </c>
      <c r="W2501" s="36">
        <f>ROUND((Reference!P$16*List!$H2501)+Reference!P$17,0)</f>
        <v>933</v>
      </c>
      <c r="X2501" s="36">
        <f>ROUND((Reference!Q$16*List!$H2501)+Reference!Q$17,0)</f>
        <v>467</v>
      </c>
      <c r="Y2501" s="37"/>
      <c r="Z2501" s="4" t="str">
        <f t="shared" si="77"/>
        <v>CUMBERLAND, Tennessee</v>
      </c>
      <c r="AA2501" s="50" t="s">
        <v>2254</v>
      </c>
      <c r="AB2501" s="38" t="s">
        <v>54</v>
      </c>
      <c r="AC2501" s="43" t="s">
        <v>6947</v>
      </c>
      <c r="AD2501" s="45"/>
      <c r="AE2501">
        <f t="shared" si="78"/>
        <v>0.87650000000000006</v>
      </c>
    </row>
    <row r="2502" spans="1:31" x14ac:dyDescent="0.35">
      <c r="A2502" s="28" t="s">
        <v>6988</v>
      </c>
      <c r="B2502" s="48" t="s">
        <v>6989</v>
      </c>
      <c r="C2502" s="49">
        <v>34980</v>
      </c>
      <c r="D2502" s="30" t="s">
        <v>6963</v>
      </c>
      <c r="E2502" s="50" t="s">
        <v>5631</v>
      </c>
      <c r="F2502" s="54" t="s">
        <v>6947</v>
      </c>
      <c r="G2502" s="33" t="s">
        <v>53</v>
      </c>
      <c r="H2502" s="52">
        <v>0.86350000000000005</v>
      </c>
      <c r="I2502" s="35">
        <f>ROUND((Reference!B$16*List!$H2502)+Reference!B$17,0)</f>
        <v>1009</v>
      </c>
      <c r="J2502" s="35">
        <f>ROUND((Reference!C$16*List!$H2502)+Reference!C$17,0)</f>
        <v>1505</v>
      </c>
      <c r="K2502" s="35">
        <f>ROUND((Reference!D$16*List!$H2502)+Reference!D$17,0)</f>
        <v>1804</v>
      </c>
      <c r="L2502" s="35">
        <f>ROUND((Reference!E$16*List!$H2502)+Reference!E$17,0)</f>
        <v>2230</v>
      </c>
      <c r="M2502" s="35">
        <f>ROUND((Reference!F$16*List!$H2502)+Reference!F$17,0)</f>
        <v>2323</v>
      </c>
      <c r="N2502" s="35">
        <f>ROUND((Reference!G$16*List!$H2502)+Reference!G$17,0)</f>
        <v>2630</v>
      </c>
      <c r="O2502" s="35">
        <f>ROUND((Reference!H$16*List!$H2502)+Reference!H$17,0)</f>
        <v>2730</v>
      </c>
      <c r="P2502" s="35">
        <f>ROUND((Reference!I$16*List!$H2502)+Reference!I$17,0)</f>
        <v>2838</v>
      </c>
      <c r="Q2502" s="35">
        <f>ROUND((Reference!J$16*List!$H2502)+Reference!J$17,0)</f>
        <v>3286</v>
      </c>
      <c r="R2502" s="35">
        <f>ROUND((Reference!K$16*List!$H2502)+Reference!K$17,0)</f>
        <v>3390</v>
      </c>
      <c r="S2502" s="35">
        <f>ROUND((Reference!L$16*List!$H2502)+Reference!L$17,0)</f>
        <v>3657</v>
      </c>
      <c r="T2502" s="35">
        <f>ROUND((Reference!M$16*List!$H2502)+Reference!M$17,0)</f>
        <v>4368</v>
      </c>
      <c r="U2502" s="35">
        <f>ROUND((Reference!N$16*List!$H2502)+Reference!N$17,0)</f>
        <v>17624</v>
      </c>
      <c r="V2502" s="36">
        <f>ROUND((Reference!O$16*List!$H2502)+Reference!O$17,0)</f>
        <v>655</v>
      </c>
      <c r="W2502" s="36">
        <f>ROUND((Reference!P$16*List!$H2502)+Reference!P$17,0)</f>
        <v>923</v>
      </c>
      <c r="X2502" s="36">
        <f>ROUND((Reference!Q$16*List!$H2502)+Reference!Q$17,0)</f>
        <v>462</v>
      </c>
      <c r="Y2502" s="37"/>
      <c r="Z2502" s="4" t="str">
        <f t="shared" si="77"/>
        <v>DAVIDSON, Tennessee</v>
      </c>
      <c r="AA2502" s="50" t="s">
        <v>5631</v>
      </c>
      <c r="AB2502" s="38" t="s">
        <v>54</v>
      </c>
      <c r="AC2502" s="43" t="s">
        <v>6947</v>
      </c>
      <c r="AD2502" s="45"/>
      <c r="AE2502">
        <f t="shared" si="78"/>
        <v>0.86350000000000005</v>
      </c>
    </row>
    <row r="2503" spans="1:31" x14ac:dyDescent="0.35">
      <c r="A2503" s="28" t="s">
        <v>6990</v>
      </c>
      <c r="B2503" s="48" t="s">
        <v>6991</v>
      </c>
      <c r="C2503" s="51">
        <v>99944</v>
      </c>
      <c r="D2503" s="30" t="s">
        <v>234</v>
      </c>
      <c r="E2503" s="38" t="s">
        <v>1734</v>
      </c>
      <c r="F2503" s="55" t="s">
        <v>6947</v>
      </c>
      <c r="G2503" s="33" t="s">
        <v>64</v>
      </c>
      <c r="H2503" s="52">
        <v>0.87650000000000006</v>
      </c>
      <c r="I2503" s="35">
        <f>ROUND((Reference!B$16*List!$H2503)+Reference!B$17,0)</f>
        <v>1020</v>
      </c>
      <c r="J2503" s="35">
        <f>ROUND((Reference!C$16*List!$H2503)+Reference!C$17,0)</f>
        <v>1522</v>
      </c>
      <c r="K2503" s="35">
        <f>ROUND((Reference!D$16*List!$H2503)+Reference!D$17,0)</f>
        <v>1824</v>
      </c>
      <c r="L2503" s="35">
        <f>ROUND((Reference!E$16*List!$H2503)+Reference!E$17,0)</f>
        <v>2254</v>
      </c>
      <c r="M2503" s="35">
        <f>ROUND((Reference!F$16*List!$H2503)+Reference!F$17,0)</f>
        <v>2349</v>
      </c>
      <c r="N2503" s="35">
        <f>ROUND((Reference!G$16*List!$H2503)+Reference!G$17,0)</f>
        <v>2659</v>
      </c>
      <c r="O2503" s="35">
        <f>ROUND((Reference!H$16*List!$H2503)+Reference!H$17,0)</f>
        <v>2760</v>
      </c>
      <c r="P2503" s="35">
        <f>ROUND((Reference!I$16*List!$H2503)+Reference!I$17,0)</f>
        <v>2869</v>
      </c>
      <c r="Q2503" s="35">
        <f>ROUND((Reference!J$16*List!$H2503)+Reference!J$17,0)</f>
        <v>3322</v>
      </c>
      <c r="R2503" s="35">
        <f>ROUND((Reference!K$16*List!$H2503)+Reference!K$17,0)</f>
        <v>3427</v>
      </c>
      <c r="S2503" s="35">
        <f>ROUND((Reference!L$16*List!$H2503)+Reference!L$17,0)</f>
        <v>3698</v>
      </c>
      <c r="T2503" s="35">
        <f>ROUND((Reference!M$16*List!$H2503)+Reference!M$17,0)</f>
        <v>4416</v>
      </c>
      <c r="U2503" s="35">
        <f>ROUND((Reference!N$16*List!$H2503)+Reference!N$17,0)</f>
        <v>17819</v>
      </c>
      <c r="V2503" s="36">
        <f>ROUND((Reference!O$16*List!$H2503)+Reference!O$17,0)</f>
        <v>662</v>
      </c>
      <c r="W2503" s="36">
        <f>ROUND((Reference!P$16*List!$H2503)+Reference!P$17,0)</f>
        <v>933</v>
      </c>
      <c r="X2503" s="36">
        <f>ROUND((Reference!Q$16*List!$H2503)+Reference!Q$17,0)</f>
        <v>467</v>
      </c>
      <c r="Y2503" s="37"/>
      <c r="Z2503" s="4" t="str">
        <f t="shared" si="77"/>
        <v>DECATUR, Tennessee</v>
      </c>
      <c r="AA2503" s="50" t="s">
        <v>1734</v>
      </c>
      <c r="AB2503" s="38" t="s">
        <v>54</v>
      </c>
      <c r="AC2503" s="43" t="s">
        <v>6947</v>
      </c>
      <c r="AD2503" s="45"/>
      <c r="AE2503">
        <f t="shared" si="78"/>
        <v>0.87650000000000006</v>
      </c>
    </row>
    <row r="2504" spans="1:31" x14ac:dyDescent="0.35">
      <c r="A2504" s="28" t="s">
        <v>6992</v>
      </c>
      <c r="B2504" s="48" t="s">
        <v>6993</v>
      </c>
      <c r="C2504" s="49">
        <v>99944</v>
      </c>
      <c r="D2504" s="30" t="s">
        <v>234</v>
      </c>
      <c r="E2504" s="50" t="s">
        <v>155</v>
      </c>
      <c r="F2504" s="55" t="s">
        <v>6947</v>
      </c>
      <c r="G2504" s="33" t="s">
        <v>64</v>
      </c>
      <c r="H2504" s="52">
        <v>0.87650000000000006</v>
      </c>
      <c r="I2504" s="35">
        <f>ROUND((Reference!B$16*List!$H2504)+Reference!B$17,0)</f>
        <v>1020</v>
      </c>
      <c r="J2504" s="35">
        <f>ROUND((Reference!C$16*List!$H2504)+Reference!C$17,0)</f>
        <v>1522</v>
      </c>
      <c r="K2504" s="35">
        <f>ROUND((Reference!D$16*List!$H2504)+Reference!D$17,0)</f>
        <v>1824</v>
      </c>
      <c r="L2504" s="35">
        <f>ROUND((Reference!E$16*List!$H2504)+Reference!E$17,0)</f>
        <v>2254</v>
      </c>
      <c r="M2504" s="35">
        <f>ROUND((Reference!F$16*List!$H2504)+Reference!F$17,0)</f>
        <v>2349</v>
      </c>
      <c r="N2504" s="35">
        <f>ROUND((Reference!G$16*List!$H2504)+Reference!G$17,0)</f>
        <v>2659</v>
      </c>
      <c r="O2504" s="35">
        <f>ROUND((Reference!H$16*List!$H2504)+Reference!H$17,0)</f>
        <v>2760</v>
      </c>
      <c r="P2504" s="35">
        <f>ROUND((Reference!I$16*List!$H2504)+Reference!I$17,0)</f>
        <v>2869</v>
      </c>
      <c r="Q2504" s="35">
        <f>ROUND((Reference!J$16*List!$H2504)+Reference!J$17,0)</f>
        <v>3322</v>
      </c>
      <c r="R2504" s="35">
        <f>ROUND((Reference!K$16*List!$H2504)+Reference!K$17,0)</f>
        <v>3427</v>
      </c>
      <c r="S2504" s="35">
        <f>ROUND((Reference!L$16*List!$H2504)+Reference!L$17,0)</f>
        <v>3698</v>
      </c>
      <c r="T2504" s="35">
        <f>ROUND((Reference!M$16*List!$H2504)+Reference!M$17,0)</f>
        <v>4416</v>
      </c>
      <c r="U2504" s="35">
        <f>ROUND((Reference!N$16*List!$H2504)+Reference!N$17,0)</f>
        <v>17819</v>
      </c>
      <c r="V2504" s="36">
        <f>ROUND((Reference!O$16*List!$H2504)+Reference!O$17,0)</f>
        <v>662</v>
      </c>
      <c r="W2504" s="36">
        <f>ROUND((Reference!P$16*List!$H2504)+Reference!P$17,0)</f>
        <v>933</v>
      </c>
      <c r="X2504" s="36">
        <f>ROUND((Reference!Q$16*List!$H2504)+Reference!Q$17,0)</f>
        <v>467</v>
      </c>
      <c r="Y2504" s="37"/>
      <c r="Z2504" s="4" t="str">
        <f t="shared" si="77"/>
        <v>DE KALB, Tennessee</v>
      </c>
      <c r="AA2504" s="50" t="s">
        <v>155</v>
      </c>
      <c r="AB2504" s="38" t="s">
        <v>54</v>
      </c>
      <c r="AC2504" s="43" t="s">
        <v>6947</v>
      </c>
      <c r="AD2504" s="45"/>
      <c r="AE2504">
        <f t="shared" si="78"/>
        <v>0.87650000000000006</v>
      </c>
    </row>
    <row r="2505" spans="1:31" x14ac:dyDescent="0.35">
      <c r="A2505" s="28" t="s">
        <v>6994</v>
      </c>
      <c r="B2505" s="48" t="s">
        <v>6995</v>
      </c>
      <c r="C2505" s="51">
        <v>34980</v>
      </c>
      <c r="D2505" s="30" t="s">
        <v>6963</v>
      </c>
      <c r="E2505" s="38" t="s">
        <v>6996</v>
      </c>
      <c r="F2505" s="54" t="s">
        <v>6947</v>
      </c>
      <c r="G2505" s="33" t="s">
        <v>53</v>
      </c>
      <c r="H2505" s="52">
        <v>0.86350000000000005</v>
      </c>
      <c r="I2505" s="35">
        <f>ROUND((Reference!B$16*List!$H2505)+Reference!B$17,0)</f>
        <v>1009</v>
      </c>
      <c r="J2505" s="35">
        <f>ROUND((Reference!C$16*List!$H2505)+Reference!C$17,0)</f>
        <v>1505</v>
      </c>
      <c r="K2505" s="35">
        <f>ROUND((Reference!D$16*List!$H2505)+Reference!D$17,0)</f>
        <v>1804</v>
      </c>
      <c r="L2505" s="35">
        <f>ROUND((Reference!E$16*List!$H2505)+Reference!E$17,0)</f>
        <v>2230</v>
      </c>
      <c r="M2505" s="35">
        <f>ROUND((Reference!F$16*List!$H2505)+Reference!F$17,0)</f>
        <v>2323</v>
      </c>
      <c r="N2505" s="35">
        <f>ROUND((Reference!G$16*List!$H2505)+Reference!G$17,0)</f>
        <v>2630</v>
      </c>
      <c r="O2505" s="35">
        <f>ROUND((Reference!H$16*List!$H2505)+Reference!H$17,0)</f>
        <v>2730</v>
      </c>
      <c r="P2505" s="35">
        <f>ROUND((Reference!I$16*List!$H2505)+Reference!I$17,0)</f>
        <v>2838</v>
      </c>
      <c r="Q2505" s="35">
        <f>ROUND((Reference!J$16*List!$H2505)+Reference!J$17,0)</f>
        <v>3286</v>
      </c>
      <c r="R2505" s="35">
        <f>ROUND((Reference!K$16*List!$H2505)+Reference!K$17,0)</f>
        <v>3390</v>
      </c>
      <c r="S2505" s="35">
        <f>ROUND((Reference!L$16*List!$H2505)+Reference!L$17,0)</f>
        <v>3657</v>
      </c>
      <c r="T2505" s="35">
        <f>ROUND((Reference!M$16*List!$H2505)+Reference!M$17,0)</f>
        <v>4368</v>
      </c>
      <c r="U2505" s="35">
        <f>ROUND((Reference!N$16*List!$H2505)+Reference!N$17,0)</f>
        <v>17624</v>
      </c>
      <c r="V2505" s="36">
        <f>ROUND((Reference!O$16*List!$H2505)+Reference!O$17,0)</f>
        <v>655</v>
      </c>
      <c r="W2505" s="36">
        <f>ROUND((Reference!P$16*List!$H2505)+Reference!P$17,0)</f>
        <v>923</v>
      </c>
      <c r="X2505" s="36">
        <f>ROUND((Reference!Q$16*List!$H2505)+Reference!Q$17,0)</f>
        <v>462</v>
      </c>
      <c r="Y2505" s="37"/>
      <c r="Z2505" s="4" t="str">
        <f t="shared" si="77"/>
        <v>DICKSON, Tennessee</v>
      </c>
      <c r="AA2505" s="50" t="s">
        <v>6996</v>
      </c>
      <c r="AB2505" s="38" t="s">
        <v>54</v>
      </c>
      <c r="AC2505" s="43" t="s">
        <v>6947</v>
      </c>
      <c r="AD2505" s="45"/>
      <c r="AE2505">
        <f t="shared" si="78"/>
        <v>0.86350000000000005</v>
      </c>
    </row>
    <row r="2506" spans="1:31" x14ac:dyDescent="0.35">
      <c r="A2506" s="28" t="s">
        <v>6997</v>
      </c>
      <c r="B2506" s="48" t="s">
        <v>6998</v>
      </c>
      <c r="C2506" s="49">
        <v>99944</v>
      </c>
      <c r="D2506" s="30" t="s">
        <v>234</v>
      </c>
      <c r="E2506" s="50" t="s">
        <v>6999</v>
      </c>
      <c r="F2506" s="55" t="s">
        <v>6947</v>
      </c>
      <c r="G2506" s="33" t="s">
        <v>64</v>
      </c>
      <c r="H2506" s="52">
        <v>0.87650000000000006</v>
      </c>
      <c r="I2506" s="35">
        <f>ROUND((Reference!B$16*List!$H2506)+Reference!B$17,0)</f>
        <v>1020</v>
      </c>
      <c r="J2506" s="35">
        <f>ROUND((Reference!C$16*List!$H2506)+Reference!C$17,0)</f>
        <v>1522</v>
      </c>
      <c r="K2506" s="35">
        <f>ROUND((Reference!D$16*List!$H2506)+Reference!D$17,0)</f>
        <v>1824</v>
      </c>
      <c r="L2506" s="35">
        <f>ROUND((Reference!E$16*List!$H2506)+Reference!E$17,0)</f>
        <v>2254</v>
      </c>
      <c r="M2506" s="35">
        <f>ROUND((Reference!F$16*List!$H2506)+Reference!F$17,0)</f>
        <v>2349</v>
      </c>
      <c r="N2506" s="35">
        <f>ROUND((Reference!G$16*List!$H2506)+Reference!G$17,0)</f>
        <v>2659</v>
      </c>
      <c r="O2506" s="35">
        <f>ROUND((Reference!H$16*List!$H2506)+Reference!H$17,0)</f>
        <v>2760</v>
      </c>
      <c r="P2506" s="35">
        <f>ROUND((Reference!I$16*List!$H2506)+Reference!I$17,0)</f>
        <v>2869</v>
      </c>
      <c r="Q2506" s="35">
        <f>ROUND((Reference!J$16*List!$H2506)+Reference!J$17,0)</f>
        <v>3322</v>
      </c>
      <c r="R2506" s="35">
        <f>ROUND((Reference!K$16*List!$H2506)+Reference!K$17,0)</f>
        <v>3427</v>
      </c>
      <c r="S2506" s="35">
        <f>ROUND((Reference!L$16*List!$H2506)+Reference!L$17,0)</f>
        <v>3698</v>
      </c>
      <c r="T2506" s="35">
        <f>ROUND((Reference!M$16*List!$H2506)+Reference!M$17,0)</f>
        <v>4416</v>
      </c>
      <c r="U2506" s="35">
        <f>ROUND((Reference!N$16*List!$H2506)+Reference!N$17,0)</f>
        <v>17819</v>
      </c>
      <c r="V2506" s="36">
        <f>ROUND((Reference!O$16*List!$H2506)+Reference!O$17,0)</f>
        <v>662</v>
      </c>
      <c r="W2506" s="36">
        <f>ROUND((Reference!P$16*List!$H2506)+Reference!P$17,0)</f>
        <v>933</v>
      </c>
      <c r="X2506" s="36">
        <f>ROUND((Reference!Q$16*List!$H2506)+Reference!Q$17,0)</f>
        <v>467</v>
      </c>
      <c r="Y2506" s="37"/>
      <c r="Z2506" s="4" t="str">
        <f t="shared" si="77"/>
        <v>DYER, Tennessee</v>
      </c>
      <c r="AA2506" s="50" t="s">
        <v>6999</v>
      </c>
      <c r="AB2506" s="38" t="s">
        <v>54</v>
      </c>
      <c r="AC2506" s="43" t="s">
        <v>6947</v>
      </c>
      <c r="AD2506" s="45"/>
      <c r="AE2506">
        <f t="shared" si="78"/>
        <v>0.87650000000000006</v>
      </c>
    </row>
    <row r="2507" spans="1:31" x14ac:dyDescent="0.35">
      <c r="A2507" s="28" t="s">
        <v>7000</v>
      </c>
      <c r="B2507" s="48" t="s">
        <v>7001</v>
      </c>
      <c r="C2507" s="49">
        <v>32820</v>
      </c>
      <c r="D2507" s="30" t="s">
        <v>568</v>
      </c>
      <c r="E2507" s="50" t="s">
        <v>172</v>
      </c>
      <c r="F2507" s="54" t="s">
        <v>6947</v>
      </c>
      <c r="G2507" s="33" t="s">
        <v>53</v>
      </c>
      <c r="H2507" s="52">
        <v>0.82210000000000005</v>
      </c>
      <c r="I2507" s="35">
        <f>ROUND((Reference!B$16*List!$H2507)+Reference!B$17,0)</f>
        <v>974</v>
      </c>
      <c r="J2507" s="35">
        <f>ROUND((Reference!C$16*List!$H2507)+Reference!C$17,0)</f>
        <v>1452</v>
      </c>
      <c r="K2507" s="35">
        <f>ROUND((Reference!D$16*List!$H2507)+Reference!D$17,0)</f>
        <v>1740</v>
      </c>
      <c r="L2507" s="35">
        <f>ROUND((Reference!E$16*List!$H2507)+Reference!E$17,0)</f>
        <v>2151</v>
      </c>
      <c r="M2507" s="35">
        <f>ROUND((Reference!F$16*List!$H2507)+Reference!F$17,0)</f>
        <v>2241</v>
      </c>
      <c r="N2507" s="35">
        <f>ROUND((Reference!G$16*List!$H2507)+Reference!G$17,0)</f>
        <v>2537</v>
      </c>
      <c r="O2507" s="35">
        <f>ROUND((Reference!H$16*List!$H2507)+Reference!H$17,0)</f>
        <v>2634</v>
      </c>
      <c r="P2507" s="35">
        <f>ROUND((Reference!I$16*List!$H2507)+Reference!I$17,0)</f>
        <v>2738</v>
      </c>
      <c r="Q2507" s="35">
        <f>ROUND((Reference!J$16*List!$H2507)+Reference!J$17,0)</f>
        <v>3170</v>
      </c>
      <c r="R2507" s="35">
        <f>ROUND((Reference!K$16*List!$H2507)+Reference!K$17,0)</f>
        <v>3270</v>
      </c>
      <c r="S2507" s="35">
        <f>ROUND((Reference!L$16*List!$H2507)+Reference!L$17,0)</f>
        <v>3529</v>
      </c>
      <c r="T2507" s="35">
        <f>ROUND((Reference!M$16*List!$H2507)+Reference!M$17,0)</f>
        <v>4215</v>
      </c>
      <c r="U2507" s="35">
        <f>ROUND((Reference!N$16*List!$H2507)+Reference!N$17,0)</f>
        <v>17005</v>
      </c>
      <c r="V2507" s="36">
        <f>ROUND((Reference!O$16*List!$H2507)+Reference!O$17,0)</f>
        <v>632</v>
      </c>
      <c r="W2507" s="36">
        <f>ROUND((Reference!P$16*List!$H2507)+Reference!P$17,0)</f>
        <v>891</v>
      </c>
      <c r="X2507" s="36">
        <f>ROUND((Reference!Q$16*List!$H2507)+Reference!Q$17,0)</f>
        <v>445</v>
      </c>
      <c r="Y2507" s="37"/>
      <c r="Z2507" s="4" t="str">
        <f t="shared" si="77"/>
        <v>FAYETTE, Tennessee</v>
      </c>
      <c r="AA2507" s="50" t="s">
        <v>172</v>
      </c>
      <c r="AB2507" s="38" t="s">
        <v>54</v>
      </c>
      <c r="AC2507" s="43" t="s">
        <v>6947</v>
      </c>
      <c r="AD2507" s="45"/>
      <c r="AE2507">
        <f t="shared" si="78"/>
        <v>0.82210000000000005</v>
      </c>
    </row>
    <row r="2508" spans="1:31" x14ac:dyDescent="0.35">
      <c r="A2508" s="28" t="s">
        <v>7002</v>
      </c>
      <c r="B2508" s="48" t="s">
        <v>7003</v>
      </c>
      <c r="C2508" s="49">
        <v>99944</v>
      </c>
      <c r="D2508" s="30" t="s">
        <v>234</v>
      </c>
      <c r="E2508" s="50" t="s">
        <v>7004</v>
      </c>
      <c r="F2508" s="55" t="s">
        <v>6947</v>
      </c>
      <c r="G2508" s="33" t="s">
        <v>64</v>
      </c>
      <c r="H2508" s="52">
        <v>0.87650000000000006</v>
      </c>
      <c r="I2508" s="35">
        <f>ROUND((Reference!B$16*List!$H2508)+Reference!B$17,0)</f>
        <v>1020</v>
      </c>
      <c r="J2508" s="35">
        <f>ROUND((Reference!C$16*List!$H2508)+Reference!C$17,0)</f>
        <v>1522</v>
      </c>
      <c r="K2508" s="35">
        <f>ROUND((Reference!D$16*List!$H2508)+Reference!D$17,0)</f>
        <v>1824</v>
      </c>
      <c r="L2508" s="35">
        <f>ROUND((Reference!E$16*List!$H2508)+Reference!E$17,0)</f>
        <v>2254</v>
      </c>
      <c r="M2508" s="35">
        <f>ROUND((Reference!F$16*List!$H2508)+Reference!F$17,0)</f>
        <v>2349</v>
      </c>
      <c r="N2508" s="35">
        <f>ROUND((Reference!G$16*List!$H2508)+Reference!G$17,0)</f>
        <v>2659</v>
      </c>
      <c r="O2508" s="35">
        <f>ROUND((Reference!H$16*List!$H2508)+Reference!H$17,0)</f>
        <v>2760</v>
      </c>
      <c r="P2508" s="35">
        <f>ROUND((Reference!I$16*List!$H2508)+Reference!I$17,0)</f>
        <v>2869</v>
      </c>
      <c r="Q2508" s="35">
        <f>ROUND((Reference!J$16*List!$H2508)+Reference!J$17,0)</f>
        <v>3322</v>
      </c>
      <c r="R2508" s="35">
        <f>ROUND((Reference!K$16*List!$H2508)+Reference!K$17,0)</f>
        <v>3427</v>
      </c>
      <c r="S2508" s="35">
        <f>ROUND((Reference!L$16*List!$H2508)+Reference!L$17,0)</f>
        <v>3698</v>
      </c>
      <c r="T2508" s="35">
        <f>ROUND((Reference!M$16*List!$H2508)+Reference!M$17,0)</f>
        <v>4416</v>
      </c>
      <c r="U2508" s="35">
        <f>ROUND((Reference!N$16*List!$H2508)+Reference!N$17,0)</f>
        <v>17819</v>
      </c>
      <c r="V2508" s="36">
        <f>ROUND((Reference!O$16*List!$H2508)+Reference!O$17,0)</f>
        <v>662</v>
      </c>
      <c r="W2508" s="36">
        <f>ROUND((Reference!P$16*List!$H2508)+Reference!P$17,0)</f>
        <v>933</v>
      </c>
      <c r="X2508" s="36">
        <f>ROUND((Reference!Q$16*List!$H2508)+Reference!Q$17,0)</f>
        <v>467</v>
      </c>
      <c r="Y2508" s="37"/>
      <c r="Z2508" s="4" t="str">
        <f t="shared" si="77"/>
        <v>FENTRESS, Tennessee</v>
      </c>
      <c r="AA2508" s="50" t="s">
        <v>7004</v>
      </c>
      <c r="AB2508" s="38" t="s">
        <v>54</v>
      </c>
      <c r="AC2508" s="43" t="s">
        <v>6947</v>
      </c>
      <c r="AD2508" s="45"/>
      <c r="AE2508">
        <f t="shared" si="78"/>
        <v>0.87650000000000006</v>
      </c>
    </row>
    <row r="2509" spans="1:31" x14ac:dyDescent="0.35">
      <c r="A2509" s="28" t="s">
        <v>7005</v>
      </c>
      <c r="B2509" s="48" t="s">
        <v>7006</v>
      </c>
      <c r="C2509" s="49">
        <v>99944</v>
      </c>
      <c r="D2509" s="30" t="s">
        <v>234</v>
      </c>
      <c r="E2509" s="50" t="s">
        <v>176</v>
      </c>
      <c r="F2509" s="55" t="s">
        <v>6947</v>
      </c>
      <c r="G2509" s="33" t="s">
        <v>64</v>
      </c>
      <c r="H2509" s="52">
        <v>0.87650000000000006</v>
      </c>
      <c r="I2509" s="35">
        <f>ROUND((Reference!B$16*List!$H2509)+Reference!B$17,0)</f>
        <v>1020</v>
      </c>
      <c r="J2509" s="35">
        <f>ROUND((Reference!C$16*List!$H2509)+Reference!C$17,0)</f>
        <v>1522</v>
      </c>
      <c r="K2509" s="35">
        <f>ROUND((Reference!D$16*List!$H2509)+Reference!D$17,0)</f>
        <v>1824</v>
      </c>
      <c r="L2509" s="35">
        <f>ROUND((Reference!E$16*List!$H2509)+Reference!E$17,0)</f>
        <v>2254</v>
      </c>
      <c r="M2509" s="35">
        <f>ROUND((Reference!F$16*List!$H2509)+Reference!F$17,0)</f>
        <v>2349</v>
      </c>
      <c r="N2509" s="35">
        <f>ROUND((Reference!G$16*List!$H2509)+Reference!G$17,0)</f>
        <v>2659</v>
      </c>
      <c r="O2509" s="35">
        <f>ROUND((Reference!H$16*List!$H2509)+Reference!H$17,0)</f>
        <v>2760</v>
      </c>
      <c r="P2509" s="35">
        <f>ROUND((Reference!I$16*List!$H2509)+Reference!I$17,0)</f>
        <v>2869</v>
      </c>
      <c r="Q2509" s="35">
        <f>ROUND((Reference!J$16*List!$H2509)+Reference!J$17,0)</f>
        <v>3322</v>
      </c>
      <c r="R2509" s="35">
        <f>ROUND((Reference!K$16*List!$H2509)+Reference!K$17,0)</f>
        <v>3427</v>
      </c>
      <c r="S2509" s="35">
        <f>ROUND((Reference!L$16*List!$H2509)+Reference!L$17,0)</f>
        <v>3698</v>
      </c>
      <c r="T2509" s="35">
        <f>ROUND((Reference!M$16*List!$H2509)+Reference!M$17,0)</f>
        <v>4416</v>
      </c>
      <c r="U2509" s="35">
        <f>ROUND((Reference!N$16*List!$H2509)+Reference!N$17,0)</f>
        <v>17819</v>
      </c>
      <c r="V2509" s="36">
        <f>ROUND((Reference!O$16*List!$H2509)+Reference!O$17,0)</f>
        <v>662</v>
      </c>
      <c r="W2509" s="36">
        <f>ROUND((Reference!P$16*List!$H2509)+Reference!P$17,0)</f>
        <v>933</v>
      </c>
      <c r="X2509" s="36">
        <f>ROUND((Reference!Q$16*List!$H2509)+Reference!Q$17,0)</f>
        <v>467</v>
      </c>
      <c r="Y2509" s="37"/>
      <c r="Z2509" s="4" t="str">
        <f t="shared" si="77"/>
        <v>FRANKLIN, Tennessee</v>
      </c>
      <c r="AA2509" s="50" t="s">
        <v>176</v>
      </c>
      <c r="AB2509" s="38" t="s">
        <v>54</v>
      </c>
      <c r="AC2509" s="43" t="s">
        <v>6947</v>
      </c>
      <c r="AD2509" s="45"/>
      <c r="AE2509">
        <f t="shared" si="78"/>
        <v>0.87650000000000006</v>
      </c>
    </row>
    <row r="2510" spans="1:31" x14ac:dyDescent="0.35">
      <c r="A2510" s="28" t="s">
        <v>7007</v>
      </c>
      <c r="B2510" s="48" t="s">
        <v>7008</v>
      </c>
      <c r="C2510" s="49">
        <v>27180</v>
      </c>
      <c r="D2510" s="30" t="s">
        <v>961</v>
      </c>
      <c r="E2510" s="50" t="s">
        <v>2530</v>
      </c>
      <c r="F2510" s="55" t="s">
        <v>6947</v>
      </c>
      <c r="G2510" s="33" t="s">
        <v>53</v>
      </c>
      <c r="H2510" s="52">
        <v>0.70169999999999999</v>
      </c>
      <c r="I2510" s="35">
        <f>ROUND((Reference!B$16*List!$H2510)+Reference!B$17,0)</f>
        <v>871</v>
      </c>
      <c r="J2510" s="35">
        <f>ROUND((Reference!C$16*List!$H2510)+Reference!C$17,0)</f>
        <v>1299</v>
      </c>
      <c r="K2510" s="35">
        <f>ROUND((Reference!D$16*List!$H2510)+Reference!D$17,0)</f>
        <v>1556</v>
      </c>
      <c r="L2510" s="35">
        <f>ROUND((Reference!E$16*List!$H2510)+Reference!E$17,0)</f>
        <v>1923</v>
      </c>
      <c r="M2510" s="35">
        <f>ROUND((Reference!F$16*List!$H2510)+Reference!F$17,0)</f>
        <v>2004</v>
      </c>
      <c r="N2510" s="35">
        <f>ROUND((Reference!G$16*List!$H2510)+Reference!G$17,0)</f>
        <v>2268</v>
      </c>
      <c r="O2510" s="35">
        <f>ROUND((Reference!H$16*List!$H2510)+Reference!H$17,0)</f>
        <v>2355</v>
      </c>
      <c r="P2510" s="35">
        <f>ROUND((Reference!I$16*List!$H2510)+Reference!I$17,0)</f>
        <v>2448</v>
      </c>
      <c r="Q2510" s="35">
        <f>ROUND((Reference!J$16*List!$H2510)+Reference!J$17,0)</f>
        <v>2834</v>
      </c>
      <c r="R2510" s="35">
        <f>ROUND((Reference!K$16*List!$H2510)+Reference!K$17,0)</f>
        <v>2924</v>
      </c>
      <c r="S2510" s="35">
        <f>ROUND((Reference!L$16*List!$H2510)+Reference!L$17,0)</f>
        <v>3155</v>
      </c>
      <c r="T2510" s="35">
        <f>ROUND((Reference!M$16*List!$H2510)+Reference!M$17,0)</f>
        <v>3768</v>
      </c>
      <c r="U2510" s="35">
        <f>ROUND((Reference!N$16*List!$H2510)+Reference!N$17,0)</f>
        <v>15203</v>
      </c>
      <c r="V2510" s="36">
        <f>ROUND((Reference!O$16*List!$H2510)+Reference!O$17,0)</f>
        <v>565</v>
      </c>
      <c r="W2510" s="36">
        <f>ROUND((Reference!P$16*List!$H2510)+Reference!P$17,0)</f>
        <v>796</v>
      </c>
      <c r="X2510" s="36">
        <f>ROUND((Reference!Q$16*List!$H2510)+Reference!Q$17,0)</f>
        <v>398</v>
      </c>
      <c r="Y2510" s="37"/>
      <c r="Z2510" s="4" t="str">
        <f t="shared" si="77"/>
        <v>GIBSON, Tennessee</v>
      </c>
      <c r="AA2510" s="50" t="s">
        <v>2530</v>
      </c>
      <c r="AB2510" s="38" t="s">
        <v>54</v>
      </c>
      <c r="AC2510" s="43" t="s">
        <v>6947</v>
      </c>
      <c r="AD2510" s="45"/>
      <c r="AE2510">
        <f t="shared" si="78"/>
        <v>0.70169999999999999</v>
      </c>
    </row>
    <row r="2511" spans="1:31" x14ac:dyDescent="0.35">
      <c r="A2511" s="28" t="s">
        <v>7009</v>
      </c>
      <c r="B2511" s="48" t="s">
        <v>7010</v>
      </c>
      <c r="C2511" s="49">
        <v>99944</v>
      </c>
      <c r="D2511" s="30" t="s">
        <v>234</v>
      </c>
      <c r="E2511" s="50" t="s">
        <v>7011</v>
      </c>
      <c r="F2511" s="55" t="s">
        <v>6947</v>
      </c>
      <c r="G2511" s="33" t="s">
        <v>64</v>
      </c>
      <c r="H2511" s="52">
        <v>0.87650000000000006</v>
      </c>
      <c r="I2511" s="35">
        <f>ROUND((Reference!B$16*List!$H2511)+Reference!B$17,0)</f>
        <v>1020</v>
      </c>
      <c r="J2511" s="35">
        <f>ROUND((Reference!C$16*List!$H2511)+Reference!C$17,0)</f>
        <v>1522</v>
      </c>
      <c r="K2511" s="35">
        <f>ROUND((Reference!D$16*List!$H2511)+Reference!D$17,0)</f>
        <v>1824</v>
      </c>
      <c r="L2511" s="35">
        <f>ROUND((Reference!E$16*List!$H2511)+Reference!E$17,0)</f>
        <v>2254</v>
      </c>
      <c r="M2511" s="35">
        <f>ROUND((Reference!F$16*List!$H2511)+Reference!F$17,0)</f>
        <v>2349</v>
      </c>
      <c r="N2511" s="35">
        <f>ROUND((Reference!G$16*List!$H2511)+Reference!G$17,0)</f>
        <v>2659</v>
      </c>
      <c r="O2511" s="35">
        <f>ROUND((Reference!H$16*List!$H2511)+Reference!H$17,0)</f>
        <v>2760</v>
      </c>
      <c r="P2511" s="35">
        <f>ROUND((Reference!I$16*List!$H2511)+Reference!I$17,0)</f>
        <v>2869</v>
      </c>
      <c r="Q2511" s="35">
        <f>ROUND((Reference!J$16*List!$H2511)+Reference!J$17,0)</f>
        <v>3322</v>
      </c>
      <c r="R2511" s="35">
        <f>ROUND((Reference!K$16*List!$H2511)+Reference!K$17,0)</f>
        <v>3427</v>
      </c>
      <c r="S2511" s="35">
        <f>ROUND((Reference!L$16*List!$H2511)+Reference!L$17,0)</f>
        <v>3698</v>
      </c>
      <c r="T2511" s="35">
        <f>ROUND((Reference!M$16*List!$H2511)+Reference!M$17,0)</f>
        <v>4416</v>
      </c>
      <c r="U2511" s="35">
        <f>ROUND((Reference!N$16*List!$H2511)+Reference!N$17,0)</f>
        <v>17819</v>
      </c>
      <c r="V2511" s="36">
        <f>ROUND((Reference!O$16*List!$H2511)+Reference!O$17,0)</f>
        <v>662</v>
      </c>
      <c r="W2511" s="36">
        <f>ROUND((Reference!P$16*List!$H2511)+Reference!P$17,0)</f>
        <v>933</v>
      </c>
      <c r="X2511" s="36">
        <f>ROUND((Reference!Q$16*List!$H2511)+Reference!Q$17,0)</f>
        <v>467</v>
      </c>
      <c r="Y2511" s="37"/>
      <c r="Z2511" s="4" t="str">
        <f t="shared" ref="Z2511:Z2574" si="79">CONCATENATE(AA2511, AB2511, AC2511)</f>
        <v>GILES, Tennessee</v>
      </c>
      <c r="AA2511" s="50" t="s">
        <v>7011</v>
      </c>
      <c r="AB2511" s="38" t="s">
        <v>54</v>
      </c>
      <c r="AC2511" s="43" t="s">
        <v>6947</v>
      </c>
      <c r="AD2511" s="45"/>
      <c r="AE2511">
        <f t="shared" ref="AE2511:AE2574" si="80">IFERROR(INDEX($AH:$AH,MATCH($C2511,$AF:$AF,0)),"")</f>
        <v>0.87650000000000006</v>
      </c>
    </row>
    <row r="2512" spans="1:31" x14ac:dyDescent="0.35">
      <c r="A2512" s="28" t="s">
        <v>7012</v>
      </c>
      <c r="B2512" s="48" t="s">
        <v>7013</v>
      </c>
      <c r="C2512" s="49">
        <v>34100</v>
      </c>
      <c r="D2512" s="30" t="s">
        <v>1245</v>
      </c>
      <c r="E2512" s="50" t="s">
        <v>7014</v>
      </c>
      <c r="F2512" s="54" t="s">
        <v>6947</v>
      </c>
      <c r="G2512" s="33" t="s">
        <v>53</v>
      </c>
      <c r="H2512" s="52">
        <v>0.68910000000000005</v>
      </c>
      <c r="I2512" s="35">
        <f>ROUND((Reference!B$16*List!$H2512)+Reference!B$17,0)</f>
        <v>860</v>
      </c>
      <c r="J2512" s="35">
        <f>ROUND((Reference!C$16*List!$H2512)+Reference!C$17,0)</f>
        <v>1282</v>
      </c>
      <c r="K2512" s="35">
        <f>ROUND((Reference!D$16*List!$H2512)+Reference!D$17,0)</f>
        <v>1537</v>
      </c>
      <c r="L2512" s="35">
        <f>ROUND((Reference!E$16*List!$H2512)+Reference!E$17,0)</f>
        <v>1899</v>
      </c>
      <c r="M2512" s="35">
        <f>ROUND((Reference!F$16*List!$H2512)+Reference!F$17,0)</f>
        <v>1979</v>
      </c>
      <c r="N2512" s="35">
        <f>ROUND((Reference!G$16*List!$H2512)+Reference!G$17,0)</f>
        <v>2240</v>
      </c>
      <c r="O2512" s="35">
        <f>ROUND((Reference!H$16*List!$H2512)+Reference!H$17,0)</f>
        <v>2326</v>
      </c>
      <c r="P2512" s="35">
        <f>ROUND((Reference!I$16*List!$H2512)+Reference!I$17,0)</f>
        <v>2417</v>
      </c>
      <c r="Q2512" s="35">
        <f>ROUND((Reference!J$16*List!$H2512)+Reference!J$17,0)</f>
        <v>2799</v>
      </c>
      <c r="R2512" s="35">
        <f>ROUND((Reference!K$16*List!$H2512)+Reference!K$17,0)</f>
        <v>2888</v>
      </c>
      <c r="S2512" s="35">
        <f>ROUND((Reference!L$16*List!$H2512)+Reference!L$17,0)</f>
        <v>3116</v>
      </c>
      <c r="T2512" s="35">
        <f>ROUND((Reference!M$16*List!$H2512)+Reference!M$17,0)</f>
        <v>3721</v>
      </c>
      <c r="U2512" s="35">
        <f>ROUND((Reference!N$16*List!$H2512)+Reference!N$17,0)</f>
        <v>15014</v>
      </c>
      <c r="V2512" s="36">
        <f>ROUND((Reference!O$16*List!$H2512)+Reference!O$17,0)</f>
        <v>558</v>
      </c>
      <c r="W2512" s="36">
        <f>ROUND((Reference!P$16*List!$H2512)+Reference!P$17,0)</f>
        <v>786</v>
      </c>
      <c r="X2512" s="36">
        <f>ROUND((Reference!Q$16*List!$H2512)+Reference!Q$17,0)</f>
        <v>393</v>
      </c>
      <c r="Y2512" s="37"/>
      <c r="Z2512" s="4" t="str">
        <f t="shared" si="79"/>
        <v>GRAINGER, Tennessee</v>
      </c>
      <c r="AA2512" s="50" t="s">
        <v>7014</v>
      </c>
      <c r="AB2512" s="38" t="s">
        <v>54</v>
      </c>
      <c r="AC2512" s="43" t="s">
        <v>6947</v>
      </c>
      <c r="AD2512" s="45"/>
      <c r="AE2512">
        <f t="shared" si="80"/>
        <v>0.68910000000000005</v>
      </c>
    </row>
    <row r="2513" spans="1:31" x14ac:dyDescent="0.35">
      <c r="A2513" s="28" t="s">
        <v>7015</v>
      </c>
      <c r="B2513" s="48" t="s">
        <v>7016</v>
      </c>
      <c r="C2513" s="49">
        <v>99944</v>
      </c>
      <c r="D2513" s="30" t="s">
        <v>234</v>
      </c>
      <c r="E2513" s="50" t="s">
        <v>186</v>
      </c>
      <c r="F2513" s="55" t="s">
        <v>6947</v>
      </c>
      <c r="G2513" s="33" t="s">
        <v>64</v>
      </c>
      <c r="H2513" s="52">
        <v>0.87650000000000006</v>
      </c>
      <c r="I2513" s="35">
        <f>ROUND((Reference!B$16*List!$H2513)+Reference!B$17,0)</f>
        <v>1020</v>
      </c>
      <c r="J2513" s="35">
        <f>ROUND((Reference!C$16*List!$H2513)+Reference!C$17,0)</f>
        <v>1522</v>
      </c>
      <c r="K2513" s="35">
        <f>ROUND((Reference!D$16*List!$H2513)+Reference!D$17,0)</f>
        <v>1824</v>
      </c>
      <c r="L2513" s="35">
        <f>ROUND((Reference!E$16*List!$H2513)+Reference!E$17,0)</f>
        <v>2254</v>
      </c>
      <c r="M2513" s="35">
        <f>ROUND((Reference!F$16*List!$H2513)+Reference!F$17,0)</f>
        <v>2349</v>
      </c>
      <c r="N2513" s="35">
        <f>ROUND((Reference!G$16*List!$H2513)+Reference!G$17,0)</f>
        <v>2659</v>
      </c>
      <c r="O2513" s="35">
        <f>ROUND((Reference!H$16*List!$H2513)+Reference!H$17,0)</f>
        <v>2760</v>
      </c>
      <c r="P2513" s="35">
        <f>ROUND((Reference!I$16*List!$H2513)+Reference!I$17,0)</f>
        <v>2869</v>
      </c>
      <c r="Q2513" s="35">
        <f>ROUND((Reference!J$16*List!$H2513)+Reference!J$17,0)</f>
        <v>3322</v>
      </c>
      <c r="R2513" s="35">
        <f>ROUND((Reference!K$16*List!$H2513)+Reference!K$17,0)</f>
        <v>3427</v>
      </c>
      <c r="S2513" s="35">
        <f>ROUND((Reference!L$16*List!$H2513)+Reference!L$17,0)</f>
        <v>3698</v>
      </c>
      <c r="T2513" s="35">
        <f>ROUND((Reference!M$16*List!$H2513)+Reference!M$17,0)</f>
        <v>4416</v>
      </c>
      <c r="U2513" s="35">
        <f>ROUND((Reference!N$16*List!$H2513)+Reference!N$17,0)</f>
        <v>17819</v>
      </c>
      <c r="V2513" s="36">
        <f>ROUND((Reference!O$16*List!$H2513)+Reference!O$17,0)</f>
        <v>662</v>
      </c>
      <c r="W2513" s="36">
        <f>ROUND((Reference!P$16*List!$H2513)+Reference!P$17,0)</f>
        <v>933</v>
      </c>
      <c r="X2513" s="36">
        <f>ROUND((Reference!Q$16*List!$H2513)+Reference!Q$17,0)</f>
        <v>467</v>
      </c>
      <c r="Y2513" s="37"/>
      <c r="Z2513" s="4" t="str">
        <f t="shared" si="79"/>
        <v>GREENE, Tennessee</v>
      </c>
      <c r="AA2513" s="50" t="s">
        <v>186</v>
      </c>
      <c r="AB2513" s="38" t="s">
        <v>54</v>
      </c>
      <c r="AC2513" s="43" t="s">
        <v>6947</v>
      </c>
      <c r="AD2513" s="45"/>
      <c r="AE2513">
        <f t="shared" si="80"/>
        <v>0.87650000000000006</v>
      </c>
    </row>
    <row r="2514" spans="1:31" x14ac:dyDescent="0.35">
      <c r="A2514" s="28" t="s">
        <v>7017</v>
      </c>
      <c r="B2514" s="48" t="s">
        <v>7018</v>
      </c>
      <c r="C2514" s="49">
        <v>99944</v>
      </c>
      <c r="D2514" s="30" t="s">
        <v>234</v>
      </c>
      <c r="E2514" s="50" t="s">
        <v>2289</v>
      </c>
      <c r="F2514" s="55" t="s">
        <v>6947</v>
      </c>
      <c r="G2514" s="33" t="s">
        <v>64</v>
      </c>
      <c r="H2514" s="52">
        <v>0.87650000000000006</v>
      </c>
      <c r="I2514" s="35">
        <f>ROUND((Reference!B$16*List!$H2514)+Reference!B$17,0)</f>
        <v>1020</v>
      </c>
      <c r="J2514" s="35">
        <f>ROUND((Reference!C$16*List!$H2514)+Reference!C$17,0)</f>
        <v>1522</v>
      </c>
      <c r="K2514" s="35">
        <f>ROUND((Reference!D$16*List!$H2514)+Reference!D$17,0)</f>
        <v>1824</v>
      </c>
      <c r="L2514" s="35">
        <f>ROUND((Reference!E$16*List!$H2514)+Reference!E$17,0)</f>
        <v>2254</v>
      </c>
      <c r="M2514" s="35">
        <f>ROUND((Reference!F$16*List!$H2514)+Reference!F$17,0)</f>
        <v>2349</v>
      </c>
      <c r="N2514" s="35">
        <f>ROUND((Reference!G$16*List!$H2514)+Reference!G$17,0)</f>
        <v>2659</v>
      </c>
      <c r="O2514" s="35">
        <f>ROUND((Reference!H$16*List!$H2514)+Reference!H$17,0)</f>
        <v>2760</v>
      </c>
      <c r="P2514" s="35">
        <f>ROUND((Reference!I$16*List!$H2514)+Reference!I$17,0)</f>
        <v>2869</v>
      </c>
      <c r="Q2514" s="35">
        <f>ROUND((Reference!J$16*List!$H2514)+Reference!J$17,0)</f>
        <v>3322</v>
      </c>
      <c r="R2514" s="35">
        <f>ROUND((Reference!K$16*List!$H2514)+Reference!K$17,0)</f>
        <v>3427</v>
      </c>
      <c r="S2514" s="35">
        <f>ROUND((Reference!L$16*List!$H2514)+Reference!L$17,0)</f>
        <v>3698</v>
      </c>
      <c r="T2514" s="35">
        <f>ROUND((Reference!M$16*List!$H2514)+Reference!M$17,0)</f>
        <v>4416</v>
      </c>
      <c r="U2514" s="35">
        <f>ROUND((Reference!N$16*List!$H2514)+Reference!N$17,0)</f>
        <v>17819</v>
      </c>
      <c r="V2514" s="36">
        <f>ROUND((Reference!O$16*List!$H2514)+Reference!O$17,0)</f>
        <v>662</v>
      </c>
      <c r="W2514" s="36">
        <f>ROUND((Reference!P$16*List!$H2514)+Reference!P$17,0)</f>
        <v>933</v>
      </c>
      <c r="X2514" s="36">
        <f>ROUND((Reference!Q$16*List!$H2514)+Reference!Q$17,0)</f>
        <v>467</v>
      </c>
      <c r="Y2514" s="37"/>
      <c r="Z2514" s="4" t="str">
        <f t="shared" si="79"/>
        <v>GRUNDY, Tennessee</v>
      </c>
      <c r="AA2514" s="50" t="s">
        <v>2289</v>
      </c>
      <c r="AB2514" s="38" t="s">
        <v>54</v>
      </c>
      <c r="AC2514" s="43" t="s">
        <v>6947</v>
      </c>
      <c r="AD2514" s="45"/>
      <c r="AE2514">
        <f t="shared" si="80"/>
        <v>0.87650000000000006</v>
      </c>
    </row>
    <row r="2515" spans="1:31" x14ac:dyDescent="0.35">
      <c r="A2515" s="28" t="s">
        <v>7019</v>
      </c>
      <c r="B2515" s="48" t="s">
        <v>7020</v>
      </c>
      <c r="C2515" s="49">
        <v>34100</v>
      </c>
      <c r="D2515" s="30" t="s">
        <v>1245</v>
      </c>
      <c r="E2515" s="50" t="s">
        <v>7021</v>
      </c>
      <c r="F2515" s="54" t="s">
        <v>6947</v>
      </c>
      <c r="G2515" s="33" t="s">
        <v>53</v>
      </c>
      <c r="H2515" s="52">
        <v>0.68910000000000005</v>
      </c>
      <c r="I2515" s="35">
        <f>ROUND((Reference!B$16*List!$H2515)+Reference!B$17,0)</f>
        <v>860</v>
      </c>
      <c r="J2515" s="35">
        <f>ROUND((Reference!C$16*List!$H2515)+Reference!C$17,0)</f>
        <v>1282</v>
      </c>
      <c r="K2515" s="35">
        <f>ROUND((Reference!D$16*List!$H2515)+Reference!D$17,0)</f>
        <v>1537</v>
      </c>
      <c r="L2515" s="35">
        <f>ROUND((Reference!E$16*List!$H2515)+Reference!E$17,0)</f>
        <v>1899</v>
      </c>
      <c r="M2515" s="35">
        <f>ROUND((Reference!F$16*List!$H2515)+Reference!F$17,0)</f>
        <v>1979</v>
      </c>
      <c r="N2515" s="35">
        <f>ROUND((Reference!G$16*List!$H2515)+Reference!G$17,0)</f>
        <v>2240</v>
      </c>
      <c r="O2515" s="35">
        <f>ROUND((Reference!H$16*List!$H2515)+Reference!H$17,0)</f>
        <v>2326</v>
      </c>
      <c r="P2515" s="35">
        <f>ROUND((Reference!I$16*List!$H2515)+Reference!I$17,0)</f>
        <v>2417</v>
      </c>
      <c r="Q2515" s="35">
        <f>ROUND((Reference!J$16*List!$H2515)+Reference!J$17,0)</f>
        <v>2799</v>
      </c>
      <c r="R2515" s="35">
        <f>ROUND((Reference!K$16*List!$H2515)+Reference!K$17,0)</f>
        <v>2888</v>
      </c>
      <c r="S2515" s="35">
        <f>ROUND((Reference!L$16*List!$H2515)+Reference!L$17,0)</f>
        <v>3116</v>
      </c>
      <c r="T2515" s="35">
        <f>ROUND((Reference!M$16*List!$H2515)+Reference!M$17,0)</f>
        <v>3721</v>
      </c>
      <c r="U2515" s="35">
        <f>ROUND((Reference!N$16*List!$H2515)+Reference!N$17,0)</f>
        <v>15014</v>
      </c>
      <c r="V2515" s="36">
        <f>ROUND((Reference!O$16*List!$H2515)+Reference!O$17,0)</f>
        <v>558</v>
      </c>
      <c r="W2515" s="36">
        <f>ROUND((Reference!P$16*List!$H2515)+Reference!P$17,0)</f>
        <v>786</v>
      </c>
      <c r="X2515" s="36">
        <f>ROUND((Reference!Q$16*List!$H2515)+Reference!Q$17,0)</f>
        <v>393</v>
      </c>
      <c r="Y2515" s="37"/>
      <c r="Z2515" s="4" t="str">
        <f t="shared" si="79"/>
        <v>HAMBLEN, Tennessee</v>
      </c>
      <c r="AA2515" s="50" t="s">
        <v>7021</v>
      </c>
      <c r="AB2515" s="38" t="s">
        <v>54</v>
      </c>
      <c r="AC2515" s="43" t="s">
        <v>6947</v>
      </c>
      <c r="AD2515" s="45"/>
      <c r="AE2515">
        <f t="shared" si="80"/>
        <v>0.68910000000000005</v>
      </c>
    </row>
    <row r="2516" spans="1:31" x14ac:dyDescent="0.35">
      <c r="A2516" s="28" t="s">
        <v>7022</v>
      </c>
      <c r="B2516" s="48" t="s">
        <v>7023</v>
      </c>
      <c r="C2516" s="51">
        <v>16860</v>
      </c>
      <c r="D2516" s="30" t="s">
        <v>539</v>
      </c>
      <c r="E2516" s="38" t="s">
        <v>1426</v>
      </c>
      <c r="F2516" s="54" t="s">
        <v>6947</v>
      </c>
      <c r="G2516" s="33" t="s">
        <v>53</v>
      </c>
      <c r="H2516" s="52">
        <v>0.83250000000000002</v>
      </c>
      <c r="I2516" s="35">
        <f>ROUND((Reference!B$16*List!$H2516)+Reference!B$17,0)</f>
        <v>983</v>
      </c>
      <c r="J2516" s="35">
        <f>ROUND((Reference!C$16*List!$H2516)+Reference!C$17,0)</f>
        <v>1466</v>
      </c>
      <c r="K2516" s="35">
        <f>ROUND((Reference!D$16*List!$H2516)+Reference!D$17,0)</f>
        <v>1756</v>
      </c>
      <c r="L2516" s="35">
        <f>ROUND((Reference!E$16*List!$H2516)+Reference!E$17,0)</f>
        <v>2171</v>
      </c>
      <c r="M2516" s="35">
        <f>ROUND((Reference!F$16*List!$H2516)+Reference!F$17,0)</f>
        <v>2262</v>
      </c>
      <c r="N2516" s="35">
        <f>ROUND((Reference!G$16*List!$H2516)+Reference!G$17,0)</f>
        <v>2560</v>
      </c>
      <c r="O2516" s="35">
        <f>ROUND((Reference!H$16*List!$H2516)+Reference!H$17,0)</f>
        <v>2658</v>
      </c>
      <c r="P2516" s="35">
        <f>ROUND((Reference!I$16*List!$H2516)+Reference!I$17,0)</f>
        <v>2763</v>
      </c>
      <c r="Q2516" s="35">
        <f>ROUND((Reference!J$16*List!$H2516)+Reference!J$17,0)</f>
        <v>3199</v>
      </c>
      <c r="R2516" s="35">
        <f>ROUND((Reference!K$16*List!$H2516)+Reference!K$17,0)</f>
        <v>3300</v>
      </c>
      <c r="S2516" s="35">
        <f>ROUND((Reference!L$16*List!$H2516)+Reference!L$17,0)</f>
        <v>3561</v>
      </c>
      <c r="T2516" s="35">
        <f>ROUND((Reference!M$16*List!$H2516)+Reference!M$17,0)</f>
        <v>4253</v>
      </c>
      <c r="U2516" s="35">
        <f>ROUND((Reference!N$16*List!$H2516)+Reference!N$17,0)</f>
        <v>17160</v>
      </c>
      <c r="V2516" s="36">
        <f>ROUND((Reference!O$16*List!$H2516)+Reference!O$17,0)</f>
        <v>638</v>
      </c>
      <c r="W2516" s="36">
        <f>ROUND((Reference!P$16*List!$H2516)+Reference!P$17,0)</f>
        <v>899</v>
      </c>
      <c r="X2516" s="36">
        <f>ROUND((Reference!Q$16*List!$H2516)+Reference!Q$17,0)</f>
        <v>449</v>
      </c>
      <c r="Y2516" s="37"/>
      <c r="Z2516" s="4" t="str">
        <f t="shared" si="79"/>
        <v>HAMILTON, Tennessee</v>
      </c>
      <c r="AA2516" s="50" t="s">
        <v>1426</v>
      </c>
      <c r="AB2516" s="38" t="s">
        <v>54</v>
      </c>
      <c r="AC2516" s="43" t="s">
        <v>6947</v>
      </c>
      <c r="AD2516" s="45"/>
      <c r="AE2516">
        <f t="shared" si="80"/>
        <v>0.83250000000000002</v>
      </c>
    </row>
    <row r="2517" spans="1:31" x14ac:dyDescent="0.35">
      <c r="A2517" s="28" t="s">
        <v>7024</v>
      </c>
      <c r="B2517" s="48" t="s">
        <v>7025</v>
      </c>
      <c r="C2517" s="51">
        <v>99944</v>
      </c>
      <c r="D2517" s="30" t="s">
        <v>234</v>
      </c>
      <c r="E2517" s="38" t="s">
        <v>1830</v>
      </c>
      <c r="F2517" s="55" t="s">
        <v>6947</v>
      </c>
      <c r="G2517" s="33" t="s">
        <v>64</v>
      </c>
      <c r="H2517" s="34">
        <v>0.87650000000000006</v>
      </c>
      <c r="I2517" s="35">
        <f>ROUND((Reference!B$16*List!$H2517)+Reference!B$17,0)</f>
        <v>1020</v>
      </c>
      <c r="J2517" s="35">
        <f>ROUND((Reference!C$16*List!$H2517)+Reference!C$17,0)</f>
        <v>1522</v>
      </c>
      <c r="K2517" s="35">
        <f>ROUND((Reference!D$16*List!$H2517)+Reference!D$17,0)</f>
        <v>1824</v>
      </c>
      <c r="L2517" s="35">
        <f>ROUND((Reference!E$16*List!$H2517)+Reference!E$17,0)</f>
        <v>2254</v>
      </c>
      <c r="M2517" s="35">
        <f>ROUND((Reference!F$16*List!$H2517)+Reference!F$17,0)</f>
        <v>2349</v>
      </c>
      <c r="N2517" s="35">
        <f>ROUND((Reference!G$16*List!$H2517)+Reference!G$17,0)</f>
        <v>2659</v>
      </c>
      <c r="O2517" s="35">
        <f>ROUND((Reference!H$16*List!$H2517)+Reference!H$17,0)</f>
        <v>2760</v>
      </c>
      <c r="P2517" s="35">
        <f>ROUND((Reference!I$16*List!$H2517)+Reference!I$17,0)</f>
        <v>2869</v>
      </c>
      <c r="Q2517" s="35">
        <f>ROUND((Reference!J$16*List!$H2517)+Reference!J$17,0)</f>
        <v>3322</v>
      </c>
      <c r="R2517" s="35">
        <f>ROUND((Reference!K$16*List!$H2517)+Reference!K$17,0)</f>
        <v>3427</v>
      </c>
      <c r="S2517" s="35">
        <f>ROUND((Reference!L$16*List!$H2517)+Reference!L$17,0)</f>
        <v>3698</v>
      </c>
      <c r="T2517" s="35">
        <f>ROUND((Reference!M$16*List!$H2517)+Reference!M$17,0)</f>
        <v>4416</v>
      </c>
      <c r="U2517" s="35">
        <f>ROUND((Reference!N$16*List!$H2517)+Reference!N$17,0)</f>
        <v>17819</v>
      </c>
      <c r="V2517" s="36">
        <f>ROUND((Reference!O$16*List!$H2517)+Reference!O$17,0)</f>
        <v>662</v>
      </c>
      <c r="W2517" s="36">
        <f>ROUND((Reference!P$16*List!$H2517)+Reference!P$17,0)</f>
        <v>933</v>
      </c>
      <c r="X2517" s="36">
        <f>ROUND((Reference!Q$16*List!$H2517)+Reference!Q$17,0)</f>
        <v>467</v>
      </c>
      <c r="Y2517" s="37"/>
      <c r="Z2517" s="4" t="str">
        <f t="shared" si="79"/>
        <v>HANCOCK, Tennessee</v>
      </c>
      <c r="AA2517" s="38" t="s">
        <v>1830</v>
      </c>
      <c r="AB2517" s="38" t="s">
        <v>54</v>
      </c>
      <c r="AC2517" s="32" t="s">
        <v>6947</v>
      </c>
      <c r="AD2517" s="39"/>
      <c r="AE2517">
        <f t="shared" si="80"/>
        <v>0.87650000000000006</v>
      </c>
    </row>
    <row r="2518" spans="1:31" x14ac:dyDescent="0.35">
      <c r="A2518" s="28" t="s">
        <v>7026</v>
      </c>
      <c r="B2518" s="48" t="s">
        <v>7027</v>
      </c>
      <c r="C2518" s="49">
        <v>99944</v>
      </c>
      <c r="D2518" s="30" t="s">
        <v>234</v>
      </c>
      <c r="E2518" s="50" t="s">
        <v>7028</v>
      </c>
      <c r="F2518" s="55" t="s">
        <v>6947</v>
      </c>
      <c r="G2518" s="33" t="s">
        <v>64</v>
      </c>
      <c r="H2518" s="52">
        <v>0.87650000000000006</v>
      </c>
      <c r="I2518" s="35">
        <f>ROUND((Reference!B$16*List!$H2518)+Reference!B$17,0)</f>
        <v>1020</v>
      </c>
      <c r="J2518" s="35">
        <f>ROUND((Reference!C$16*List!$H2518)+Reference!C$17,0)</f>
        <v>1522</v>
      </c>
      <c r="K2518" s="35">
        <f>ROUND((Reference!D$16*List!$H2518)+Reference!D$17,0)</f>
        <v>1824</v>
      </c>
      <c r="L2518" s="35">
        <f>ROUND((Reference!E$16*List!$H2518)+Reference!E$17,0)</f>
        <v>2254</v>
      </c>
      <c r="M2518" s="35">
        <f>ROUND((Reference!F$16*List!$H2518)+Reference!F$17,0)</f>
        <v>2349</v>
      </c>
      <c r="N2518" s="35">
        <f>ROUND((Reference!G$16*List!$H2518)+Reference!G$17,0)</f>
        <v>2659</v>
      </c>
      <c r="O2518" s="35">
        <f>ROUND((Reference!H$16*List!$H2518)+Reference!H$17,0)</f>
        <v>2760</v>
      </c>
      <c r="P2518" s="35">
        <f>ROUND((Reference!I$16*List!$H2518)+Reference!I$17,0)</f>
        <v>2869</v>
      </c>
      <c r="Q2518" s="35">
        <f>ROUND((Reference!J$16*List!$H2518)+Reference!J$17,0)</f>
        <v>3322</v>
      </c>
      <c r="R2518" s="35">
        <f>ROUND((Reference!K$16*List!$H2518)+Reference!K$17,0)</f>
        <v>3427</v>
      </c>
      <c r="S2518" s="35">
        <f>ROUND((Reference!L$16*List!$H2518)+Reference!L$17,0)</f>
        <v>3698</v>
      </c>
      <c r="T2518" s="35">
        <f>ROUND((Reference!M$16*List!$H2518)+Reference!M$17,0)</f>
        <v>4416</v>
      </c>
      <c r="U2518" s="35">
        <f>ROUND((Reference!N$16*List!$H2518)+Reference!N$17,0)</f>
        <v>17819</v>
      </c>
      <c r="V2518" s="36">
        <f>ROUND((Reference!O$16*List!$H2518)+Reference!O$17,0)</f>
        <v>662</v>
      </c>
      <c r="W2518" s="36">
        <f>ROUND((Reference!P$16*List!$H2518)+Reference!P$17,0)</f>
        <v>933</v>
      </c>
      <c r="X2518" s="36">
        <f>ROUND((Reference!Q$16*List!$H2518)+Reference!Q$17,0)</f>
        <v>467</v>
      </c>
      <c r="Y2518" s="37"/>
      <c r="Z2518" s="4" t="str">
        <f t="shared" si="79"/>
        <v>HARDEMAN, Tennessee</v>
      </c>
      <c r="AA2518" s="50" t="s">
        <v>7028</v>
      </c>
      <c r="AB2518" s="38" t="s">
        <v>54</v>
      </c>
      <c r="AC2518" s="43" t="s">
        <v>6947</v>
      </c>
      <c r="AD2518" s="45"/>
      <c r="AE2518">
        <f t="shared" si="80"/>
        <v>0.87650000000000006</v>
      </c>
    </row>
    <row r="2519" spans="1:31" x14ac:dyDescent="0.35">
      <c r="A2519" s="28" t="s">
        <v>7029</v>
      </c>
      <c r="B2519" s="48" t="s">
        <v>7030</v>
      </c>
      <c r="C2519" s="49">
        <v>99944</v>
      </c>
      <c r="D2519" s="30" t="s">
        <v>234</v>
      </c>
      <c r="E2519" s="50" t="s">
        <v>2296</v>
      </c>
      <c r="F2519" s="55" t="s">
        <v>6947</v>
      </c>
      <c r="G2519" s="33" t="s">
        <v>64</v>
      </c>
      <c r="H2519" s="52">
        <v>0.87650000000000006</v>
      </c>
      <c r="I2519" s="35">
        <f>ROUND((Reference!B$16*List!$H2519)+Reference!B$17,0)</f>
        <v>1020</v>
      </c>
      <c r="J2519" s="35">
        <f>ROUND((Reference!C$16*List!$H2519)+Reference!C$17,0)</f>
        <v>1522</v>
      </c>
      <c r="K2519" s="35">
        <f>ROUND((Reference!D$16*List!$H2519)+Reference!D$17,0)</f>
        <v>1824</v>
      </c>
      <c r="L2519" s="35">
        <f>ROUND((Reference!E$16*List!$H2519)+Reference!E$17,0)</f>
        <v>2254</v>
      </c>
      <c r="M2519" s="35">
        <f>ROUND((Reference!F$16*List!$H2519)+Reference!F$17,0)</f>
        <v>2349</v>
      </c>
      <c r="N2519" s="35">
        <f>ROUND((Reference!G$16*List!$H2519)+Reference!G$17,0)</f>
        <v>2659</v>
      </c>
      <c r="O2519" s="35">
        <f>ROUND((Reference!H$16*List!$H2519)+Reference!H$17,0)</f>
        <v>2760</v>
      </c>
      <c r="P2519" s="35">
        <f>ROUND((Reference!I$16*List!$H2519)+Reference!I$17,0)</f>
        <v>2869</v>
      </c>
      <c r="Q2519" s="35">
        <f>ROUND((Reference!J$16*List!$H2519)+Reference!J$17,0)</f>
        <v>3322</v>
      </c>
      <c r="R2519" s="35">
        <f>ROUND((Reference!K$16*List!$H2519)+Reference!K$17,0)</f>
        <v>3427</v>
      </c>
      <c r="S2519" s="35">
        <f>ROUND((Reference!L$16*List!$H2519)+Reference!L$17,0)</f>
        <v>3698</v>
      </c>
      <c r="T2519" s="35">
        <f>ROUND((Reference!M$16*List!$H2519)+Reference!M$17,0)</f>
        <v>4416</v>
      </c>
      <c r="U2519" s="35">
        <f>ROUND((Reference!N$16*List!$H2519)+Reference!N$17,0)</f>
        <v>17819</v>
      </c>
      <c r="V2519" s="36">
        <f>ROUND((Reference!O$16*List!$H2519)+Reference!O$17,0)</f>
        <v>662</v>
      </c>
      <c r="W2519" s="36">
        <f>ROUND((Reference!P$16*List!$H2519)+Reference!P$17,0)</f>
        <v>933</v>
      </c>
      <c r="X2519" s="36">
        <f>ROUND((Reference!Q$16*List!$H2519)+Reference!Q$17,0)</f>
        <v>467</v>
      </c>
      <c r="Y2519" s="37"/>
      <c r="Z2519" s="4" t="str">
        <f t="shared" si="79"/>
        <v>HARDIN, Tennessee</v>
      </c>
      <c r="AA2519" s="50" t="s">
        <v>2296</v>
      </c>
      <c r="AB2519" s="38" t="s">
        <v>54</v>
      </c>
      <c r="AC2519" s="43" t="s">
        <v>6947</v>
      </c>
      <c r="AD2519" s="45"/>
      <c r="AE2519">
        <f t="shared" si="80"/>
        <v>0.87650000000000006</v>
      </c>
    </row>
    <row r="2520" spans="1:31" x14ac:dyDescent="0.35">
      <c r="A2520" s="28" t="s">
        <v>7031</v>
      </c>
      <c r="B2520" s="48" t="s">
        <v>7032</v>
      </c>
      <c r="C2520" s="49">
        <v>28700</v>
      </c>
      <c r="D2520" s="30" t="s">
        <v>1027</v>
      </c>
      <c r="E2520" s="50" t="s">
        <v>7033</v>
      </c>
      <c r="F2520" s="54" t="s">
        <v>6947</v>
      </c>
      <c r="G2520" s="33" t="s">
        <v>53</v>
      </c>
      <c r="H2520" s="34">
        <v>0.7117</v>
      </c>
      <c r="I2520" s="35">
        <f>ROUND((Reference!B$16*List!$H2520)+Reference!B$17,0)</f>
        <v>879</v>
      </c>
      <c r="J2520" s="35">
        <f>ROUND((Reference!C$16*List!$H2520)+Reference!C$17,0)</f>
        <v>1311</v>
      </c>
      <c r="K2520" s="35">
        <f>ROUND((Reference!D$16*List!$H2520)+Reference!D$17,0)</f>
        <v>1571</v>
      </c>
      <c r="L2520" s="35">
        <f>ROUND((Reference!E$16*List!$H2520)+Reference!E$17,0)</f>
        <v>1942</v>
      </c>
      <c r="M2520" s="35">
        <f>ROUND((Reference!F$16*List!$H2520)+Reference!F$17,0)</f>
        <v>2023</v>
      </c>
      <c r="N2520" s="35">
        <f>ROUND((Reference!G$16*List!$H2520)+Reference!G$17,0)</f>
        <v>2291</v>
      </c>
      <c r="O2520" s="35">
        <f>ROUND((Reference!H$16*List!$H2520)+Reference!H$17,0)</f>
        <v>2378</v>
      </c>
      <c r="P2520" s="35">
        <f>ROUND((Reference!I$16*List!$H2520)+Reference!I$17,0)</f>
        <v>2472</v>
      </c>
      <c r="Q2520" s="35">
        <f>ROUND((Reference!J$16*List!$H2520)+Reference!J$17,0)</f>
        <v>2862</v>
      </c>
      <c r="R2520" s="35">
        <f>ROUND((Reference!K$16*List!$H2520)+Reference!K$17,0)</f>
        <v>2953</v>
      </c>
      <c r="S2520" s="35">
        <f>ROUND((Reference!L$16*List!$H2520)+Reference!L$17,0)</f>
        <v>3186</v>
      </c>
      <c r="T2520" s="35">
        <f>ROUND((Reference!M$16*List!$H2520)+Reference!M$17,0)</f>
        <v>3805</v>
      </c>
      <c r="U2520" s="35">
        <f>ROUND((Reference!N$16*List!$H2520)+Reference!N$17,0)</f>
        <v>15352</v>
      </c>
      <c r="V2520" s="36">
        <f>ROUND((Reference!O$16*List!$H2520)+Reference!O$17,0)</f>
        <v>571</v>
      </c>
      <c r="W2520" s="36">
        <f>ROUND((Reference!P$16*List!$H2520)+Reference!P$17,0)</f>
        <v>804</v>
      </c>
      <c r="X2520" s="36">
        <f>ROUND((Reference!Q$16*List!$H2520)+Reference!Q$17,0)</f>
        <v>402</v>
      </c>
      <c r="Y2520" s="37"/>
      <c r="Z2520" s="4" t="str">
        <f t="shared" si="79"/>
        <v>HAWKINS, Tennessee</v>
      </c>
      <c r="AA2520" s="38" t="s">
        <v>7033</v>
      </c>
      <c r="AB2520" s="38" t="s">
        <v>54</v>
      </c>
      <c r="AC2520" s="32" t="s">
        <v>6947</v>
      </c>
      <c r="AD2520" s="39"/>
      <c r="AE2520">
        <f t="shared" si="80"/>
        <v>0.7117</v>
      </c>
    </row>
    <row r="2521" spans="1:31" x14ac:dyDescent="0.35">
      <c r="A2521" s="28" t="s">
        <v>7034</v>
      </c>
      <c r="B2521" s="48" t="s">
        <v>7035</v>
      </c>
      <c r="C2521" s="51">
        <v>99944</v>
      </c>
      <c r="D2521" s="30" t="s">
        <v>234</v>
      </c>
      <c r="E2521" s="38" t="s">
        <v>5672</v>
      </c>
      <c r="F2521" s="55" t="s">
        <v>6947</v>
      </c>
      <c r="G2521" s="33" t="s">
        <v>64</v>
      </c>
      <c r="H2521" s="52">
        <v>0.87650000000000006</v>
      </c>
      <c r="I2521" s="35">
        <f>ROUND((Reference!B$16*List!$H2521)+Reference!B$17,0)</f>
        <v>1020</v>
      </c>
      <c r="J2521" s="35">
        <f>ROUND((Reference!C$16*List!$H2521)+Reference!C$17,0)</f>
        <v>1522</v>
      </c>
      <c r="K2521" s="35">
        <f>ROUND((Reference!D$16*List!$H2521)+Reference!D$17,0)</f>
        <v>1824</v>
      </c>
      <c r="L2521" s="35">
        <f>ROUND((Reference!E$16*List!$H2521)+Reference!E$17,0)</f>
        <v>2254</v>
      </c>
      <c r="M2521" s="35">
        <f>ROUND((Reference!F$16*List!$H2521)+Reference!F$17,0)</f>
        <v>2349</v>
      </c>
      <c r="N2521" s="35">
        <f>ROUND((Reference!G$16*List!$H2521)+Reference!G$17,0)</f>
        <v>2659</v>
      </c>
      <c r="O2521" s="35">
        <f>ROUND((Reference!H$16*List!$H2521)+Reference!H$17,0)</f>
        <v>2760</v>
      </c>
      <c r="P2521" s="35">
        <f>ROUND((Reference!I$16*List!$H2521)+Reference!I$17,0)</f>
        <v>2869</v>
      </c>
      <c r="Q2521" s="35">
        <f>ROUND((Reference!J$16*List!$H2521)+Reference!J$17,0)</f>
        <v>3322</v>
      </c>
      <c r="R2521" s="35">
        <f>ROUND((Reference!K$16*List!$H2521)+Reference!K$17,0)</f>
        <v>3427</v>
      </c>
      <c r="S2521" s="35">
        <f>ROUND((Reference!L$16*List!$H2521)+Reference!L$17,0)</f>
        <v>3698</v>
      </c>
      <c r="T2521" s="35">
        <f>ROUND((Reference!M$16*List!$H2521)+Reference!M$17,0)</f>
        <v>4416</v>
      </c>
      <c r="U2521" s="35">
        <f>ROUND((Reference!N$16*List!$H2521)+Reference!N$17,0)</f>
        <v>17819</v>
      </c>
      <c r="V2521" s="36">
        <f>ROUND((Reference!O$16*List!$H2521)+Reference!O$17,0)</f>
        <v>662</v>
      </c>
      <c r="W2521" s="36">
        <f>ROUND((Reference!P$16*List!$H2521)+Reference!P$17,0)</f>
        <v>933</v>
      </c>
      <c r="X2521" s="36">
        <f>ROUND((Reference!Q$16*List!$H2521)+Reference!Q$17,0)</f>
        <v>467</v>
      </c>
      <c r="Y2521" s="37"/>
      <c r="Z2521" s="4" t="str">
        <f t="shared" si="79"/>
        <v>HAYWOOD, Tennessee</v>
      </c>
      <c r="AA2521" s="50" t="s">
        <v>5672</v>
      </c>
      <c r="AB2521" s="38" t="s">
        <v>54</v>
      </c>
      <c r="AC2521" s="43" t="s">
        <v>6947</v>
      </c>
      <c r="AD2521" s="45"/>
      <c r="AE2521">
        <f t="shared" si="80"/>
        <v>0.87650000000000006</v>
      </c>
    </row>
    <row r="2522" spans="1:31" x14ac:dyDescent="0.35">
      <c r="A2522" s="28" t="s">
        <v>7036</v>
      </c>
      <c r="B2522" s="48" t="s">
        <v>7037</v>
      </c>
      <c r="C2522" s="49">
        <v>99944</v>
      </c>
      <c r="D2522" s="30" t="s">
        <v>234</v>
      </c>
      <c r="E2522" s="50" t="s">
        <v>2299</v>
      </c>
      <c r="F2522" s="55" t="s">
        <v>6947</v>
      </c>
      <c r="G2522" s="33" t="s">
        <v>64</v>
      </c>
      <c r="H2522" s="34">
        <v>0.87650000000000006</v>
      </c>
      <c r="I2522" s="35">
        <f>ROUND((Reference!B$16*List!$H2522)+Reference!B$17,0)</f>
        <v>1020</v>
      </c>
      <c r="J2522" s="35">
        <f>ROUND((Reference!C$16*List!$H2522)+Reference!C$17,0)</f>
        <v>1522</v>
      </c>
      <c r="K2522" s="35">
        <f>ROUND((Reference!D$16*List!$H2522)+Reference!D$17,0)</f>
        <v>1824</v>
      </c>
      <c r="L2522" s="35">
        <f>ROUND((Reference!E$16*List!$H2522)+Reference!E$17,0)</f>
        <v>2254</v>
      </c>
      <c r="M2522" s="35">
        <f>ROUND((Reference!F$16*List!$H2522)+Reference!F$17,0)</f>
        <v>2349</v>
      </c>
      <c r="N2522" s="35">
        <f>ROUND((Reference!G$16*List!$H2522)+Reference!G$17,0)</f>
        <v>2659</v>
      </c>
      <c r="O2522" s="35">
        <f>ROUND((Reference!H$16*List!$H2522)+Reference!H$17,0)</f>
        <v>2760</v>
      </c>
      <c r="P2522" s="35">
        <f>ROUND((Reference!I$16*List!$H2522)+Reference!I$17,0)</f>
        <v>2869</v>
      </c>
      <c r="Q2522" s="35">
        <f>ROUND((Reference!J$16*List!$H2522)+Reference!J$17,0)</f>
        <v>3322</v>
      </c>
      <c r="R2522" s="35">
        <f>ROUND((Reference!K$16*List!$H2522)+Reference!K$17,0)</f>
        <v>3427</v>
      </c>
      <c r="S2522" s="35">
        <f>ROUND((Reference!L$16*List!$H2522)+Reference!L$17,0)</f>
        <v>3698</v>
      </c>
      <c r="T2522" s="35">
        <f>ROUND((Reference!M$16*List!$H2522)+Reference!M$17,0)</f>
        <v>4416</v>
      </c>
      <c r="U2522" s="35">
        <f>ROUND((Reference!N$16*List!$H2522)+Reference!N$17,0)</f>
        <v>17819</v>
      </c>
      <c r="V2522" s="36">
        <f>ROUND((Reference!O$16*List!$H2522)+Reference!O$17,0)</f>
        <v>662</v>
      </c>
      <c r="W2522" s="36">
        <f>ROUND((Reference!P$16*List!$H2522)+Reference!P$17,0)</f>
        <v>933</v>
      </c>
      <c r="X2522" s="36">
        <f>ROUND((Reference!Q$16*List!$H2522)+Reference!Q$17,0)</f>
        <v>467</v>
      </c>
      <c r="Y2522" s="37"/>
      <c r="Z2522" s="4" t="str">
        <f t="shared" si="79"/>
        <v>HENDERSON, Tennessee</v>
      </c>
      <c r="AA2522" s="38" t="s">
        <v>2299</v>
      </c>
      <c r="AB2522" s="38" t="s">
        <v>54</v>
      </c>
      <c r="AC2522" s="32" t="s">
        <v>6947</v>
      </c>
      <c r="AD2522" s="39"/>
      <c r="AE2522">
        <f t="shared" si="80"/>
        <v>0.87650000000000006</v>
      </c>
    </row>
    <row r="2523" spans="1:31" x14ac:dyDescent="0.35">
      <c r="A2523" s="28" t="s">
        <v>7038</v>
      </c>
      <c r="B2523" s="48" t="s">
        <v>7039</v>
      </c>
      <c r="C2523" s="49">
        <v>99944</v>
      </c>
      <c r="D2523" s="30" t="s">
        <v>234</v>
      </c>
      <c r="E2523" s="50" t="s">
        <v>194</v>
      </c>
      <c r="F2523" s="55" t="s">
        <v>6947</v>
      </c>
      <c r="G2523" s="33" t="s">
        <v>64</v>
      </c>
      <c r="H2523" s="52">
        <v>0.87650000000000006</v>
      </c>
      <c r="I2523" s="35">
        <f>ROUND((Reference!B$16*List!$H2523)+Reference!B$17,0)</f>
        <v>1020</v>
      </c>
      <c r="J2523" s="35">
        <f>ROUND((Reference!C$16*List!$H2523)+Reference!C$17,0)</f>
        <v>1522</v>
      </c>
      <c r="K2523" s="35">
        <f>ROUND((Reference!D$16*List!$H2523)+Reference!D$17,0)</f>
        <v>1824</v>
      </c>
      <c r="L2523" s="35">
        <f>ROUND((Reference!E$16*List!$H2523)+Reference!E$17,0)</f>
        <v>2254</v>
      </c>
      <c r="M2523" s="35">
        <f>ROUND((Reference!F$16*List!$H2523)+Reference!F$17,0)</f>
        <v>2349</v>
      </c>
      <c r="N2523" s="35">
        <f>ROUND((Reference!G$16*List!$H2523)+Reference!G$17,0)</f>
        <v>2659</v>
      </c>
      <c r="O2523" s="35">
        <f>ROUND((Reference!H$16*List!$H2523)+Reference!H$17,0)</f>
        <v>2760</v>
      </c>
      <c r="P2523" s="35">
        <f>ROUND((Reference!I$16*List!$H2523)+Reference!I$17,0)</f>
        <v>2869</v>
      </c>
      <c r="Q2523" s="35">
        <f>ROUND((Reference!J$16*List!$H2523)+Reference!J$17,0)</f>
        <v>3322</v>
      </c>
      <c r="R2523" s="35">
        <f>ROUND((Reference!K$16*List!$H2523)+Reference!K$17,0)</f>
        <v>3427</v>
      </c>
      <c r="S2523" s="35">
        <f>ROUND((Reference!L$16*List!$H2523)+Reference!L$17,0)</f>
        <v>3698</v>
      </c>
      <c r="T2523" s="35">
        <f>ROUND((Reference!M$16*List!$H2523)+Reference!M$17,0)</f>
        <v>4416</v>
      </c>
      <c r="U2523" s="35">
        <f>ROUND((Reference!N$16*List!$H2523)+Reference!N$17,0)</f>
        <v>17819</v>
      </c>
      <c r="V2523" s="36">
        <f>ROUND((Reference!O$16*List!$H2523)+Reference!O$17,0)</f>
        <v>662</v>
      </c>
      <c r="W2523" s="36">
        <f>ROUND((Reference!P$16*List!$H2523)+Reference!P$17,0)</f>
        <v>933</v>
      </c>
      <c r="X2523" s="36">
        <f>ROUND((Reference!Q$16*List!$H2523)+Reference!Q$17,0)</f>
        <v>467</v>
      </c>
      <c r="Y2523" s="37"/>
      <c r="Z2523" s="4" t="str">
        <f t="shared" si="79"/>
        <v>HENRY, Tennessee</v>
      </c>
      <c r="AA2523" s="50" t="s">
        <v>194</v>
      </c>
      <c r="AB2523" s="38" t="s">
        <v>54</v>
      </c>
      <c r="AC2523" s="43" t="s">
        <v>6947</v>
      </c>
      <c r="AD2523" s="45"/>
      <c r="AE2523">
        <f t="shared" si="80"/>
        <v>0.87650000000000006</v>
      </c>
    </row>
    <row r="2524" spans="1:31" x14ac:dyDescent="0.35">
      <c r="A2524" s="28" t="s">
        <v>7040</v>
      </c>
      <c r="B2524" s="48" t="s">
        <v>7041</v>
      </c>
      <c r="C2524" s="49">
        <v>99944</v>
      </c>
      <c r="D2524" s="30" t="s">
        <v>234</v>
      </c>
      <c r="E2524" s="50" t="s">
        <v>3353</v>
      </c>
      <c r="F2524" s="54" t="s">
        <v>6947</v>
      </c>
      <c r="G2524" s="33" t="s">
        <v>64</v>
      </c>
      <c r="H2524" s="52">
        <v>0.87650000000000006</v>
      </c>
      <c r="I2524" s="35">
        <f>ROUND((Reference!B$16*List!$H2524)+Reference!B$17,0)</f>
        <v>1020</v>
      </c>
      <c r="J2524" s="35">
        <f>ROUND((Reference!C$16*List!$H2524)+Reference!C$17,0)</f>
        <v>1522</v>
      </c>
      <c r="K2524" s="35">
        <f>ROUND((Reference!D$16*List!$H2524)+Reference!D$17,0)</f>
        <v>1824</v>
      </c>
      <c r="L2524" s="35">
        <f>ROUND((Reference!E$16*List!$H2524)+Reference!E$17,0)</f>
        <v>2254</v>
      </c>
      <c r="M2524" s="35">
        <f>ROUND((Reference!F$16*List!$H2524)+Reference!F$17,0)</f>
        <v>2349</v>
      </c>
      <c r="N2524" s="35">
        <f>ROUND((Reference!G$16*List!$H2524)+Reference!G$17,0)</f>
        <v>2659</v>
      </c>
      <c r="O2524" s="35">
        <f>ROUND((Reference!H$16*List!$H2524)+Reference!H$17,0)</f>
        <v>2760</v>
      </c>
      <c r="P2524" s="35">
        <f>ROUND((Reference!I$16*List!$H2524)+Reference!I$17,0)</f>
        <v>2869</v>
      </c>
      <c r="Q2524" s="35">
        <f>ROUND((Reference!J$16*List!$H2524)+Reference!J$17,0)</f>
        <v>3322</v>
      </c>
      <c r="R2524" s="35">
        <f>ROUND((Reference!K$16*List!$H2524)+Reference!K$17,0)</f>
        <v>3427</v>
      </c>
      <c r="S2524" s="35">
        <f>ROUND((Reference!L$16*List!$H2524)+Reference!L$17,0)</f>
        <v>3698</v>
      </c>
      <c r="T2524" s="35">
        <f>ROUND((Reference!M$16*List!$H2524)+Reference!M$17,0)</f>
        <v>4416</v>
      </c>
      <c r="U2524" s="35">
        <f>ROUND((Reference!N$16*List!$H2524)+Reference!N$17,0)</f>
        <v>17819</v>
      </c>
      <c r="V2524" s="36">
        <f>ROUND((Reference!O$16*List!$H2524)+Reference!O$17,0)</f>
        <v>662</v>
      </c>
      <c r="W2524" s="36">
        <f>ROUND((Reference!P$16*List!$H2524)+Reference!P$17,0)</f>
        <v>933</v>
      </c>
      <c r="X2524" s="36">
        <f>ROUND((Reference!Q$16*List!$H2524)+Reference!Q$17,0)</f>
        <v>467</v>
      </c>
      <c r="Y2524" s="37"/>
      <c r="Z2524" s="4" t="str">
        <f t="shared" si="79"/>
        <v>HICKMAN, Tennessee</v>
      </c>
      <c r="AA2524" s="50" t="s">
        <v>3353</v>
      </c>
      <c r="AB2524" s="38" t="s">
        <v>54</v>
      </c>
      <c r="AC2524" s="43" t="s">
        <v>6947</v>
      </c>
      <c r="AD2524" s="45"/>
      <c r="AE2524">
        <f t="shared" si="80"/>
        <v>0.87650000000000006</v>
      </c>
    </row>
    <row r="2525" spans="1:31" x14ac:dyDescent="0.35">
      <c r="A2525" s="28" t="s">
        <v>7042</v>
      </c>
      <c r="B2525" s="48" t="s">
        <v>7043</v>
      </c>
      <c r="C2525" s="51">
        <v>99944</v>
      </c>
      <c r="D2525" s="30" t="s">
        <v>234</v>
      </c>
      <c r="E2525" s="38" t="s">
        <v>198</v>
      </c>
      <c r="F2525" s="55" t="s">
        <v>6947</v>
      </c>
      <c r="G2525" s="33" t="s">
        <v>64</v>
      </c>
      <c r="H2525" s="34">
        <v>0.87650000000000006</v>
      </c>
      <c r="I2525" s="35">
        <f>ROUND((Reference!B$16*List!$H2525)+Reference!B$17,0)</f>
        <v>1020</v>
      </c>
      <c r="J2525" s="35">
        <f>ROUND((Reference!C$16*List!$H2525)+Reference!C$17,0)</f>
        <v>1522</v>
      </c>
      <c r="K2525" s="35">
        <f>ROUND((Reference!D$16*List!$H2525)+Reference!D$17,0)</f>
        <v>1824</v>
      </c>
      <c r="L2525" s="35">
        <f>ROUND((Reference!E$16*List!$H2525)+Reference!E$17,0)</f>
        <v>2254</v>
      </c>
      <c r="M2525" s="35">
        <f>ROUND((Reference!F$16*List!$H2525)+Reference!F$17,0)</f>
        <v>2349</v>
      </c>
      <c r="N2525" s="35">
        <f>ROUND((Reference!G$16*List!$H2525)+Reference!G$17,0)</f>
        <v>2659</v>
      </c>
      <c r="O2525" s="35">
        <f>ROUND((Reference!H$16*List!$H2525)+Reference!H$17,0)</f>
        <v>2760</v>
      </c>
      <c r="P2525" s="35">
        <f>ROUND((Reference!I$16*List!$H2525)+Reference!I$17,0)</f>
        <v>2869</v>
      </c>
      <c r="Q2525" s="35">
        <f>ROUND((Reference!J$16*List!$H2525)+Reference!J$17,0)</f>
        <v>3322</v>
      </c>
      <c r="R2525" s="35">
        <f>ROUND((Reference!K$16*List!$H2525)+Reference!K$17,0)</f>
        <v>3427</v>
      </c>
      <c r="S2525" s="35">
        <f>ROUND((Reference!L$16*List!$H2525)+Reference!L$17,0)</f>
        <v>3698</v>
      </c>
      <c r="T2525" s="35">
        <f>ROUND((Reference!M$16*List!$H2525)+Reference!M$17,0)</f>
        <v>4416</v>
      </c>
      <c r="U2525" s="35">
        <f>ROUND((Reference!N$16*List!$H2525)+Reference!N$17,0)</f>
        <v>17819</v>
      </c>
      <c r="V2525" s="36">
        <f>ROUND((Reference!O$16*List!$H2525)+Reference!O$17,0)</f>
        <v>662</v>
      </c>
      <c r="W2525" s="36">
        <f>ROUND((Reference!P$16*List!$H2525)+Reference!P$17,0)</f>
        <v>933</v>
      </c>
      <c r="X2525" s="36">
        <f>ROUND((Reference!Q$16*List!$H2525)+Reference!Q$17,0)</f>
        <v>467</v>
      </c>
      <c r="Y2525" s="37"/>
      <c r="Z2525" s="4" t="str">
        <f t="shared" si="79"/>
        <v>HOUSTON, Tennessee</v>
      </c>
      <c r="AA2525" s="38" t="s">
        <v>198</v>
      </c>
      <c r="AB2525" s="38" t="s">
        <v>54</v>
      </c>
      <c r="AC2525" s="32" t="s">
        <v>6947</v>
      </c>
      <c r="AD2525" s="39"/>
      <c r="AE2525">
        <f t="shared" si="80"/>
        <v>0.87650000000000006</v>
      </c>
    </row>
    <row r="2526" spans="1:31" x14ac:dyDescent="0.35">
      <c r="A2526" s="28" t="s">
        <v>7044</v>
      </c>
      <c r="B2526" s="48" t="s">
        <v>7045</v>
      </c>
      <c r="C2526" s="51">
        <v>99944</v>
      </c>
      <c r="D2526" s="30" t="s">
        <v>234</v>
      </c>
      <c r="E2526" s="38" t="s">
        <v>4381</v>
      </c>
      <c r="F2526" s="55" t="s">
        <v>6947</v>
      </c>
      <c r="G2526" s="33" t="s">
        <v>64</v>
      </c>
      <c r="H2526" s="52">
        <v>0.87650000000000006</v>
      </c>
      <c r="I2526" s="35">
        <f>ROUND((Reference!B$16*List!$H2526)+Reference!B$17,0)</f>
        <v>1020</v>
      </c>
      <c r="J2526" s="35">
        <f>ROUND((Reference!C$16*List!$H2526)+Reference!C$17,0)</f>
        <v>1522</v>
      </c>
      <c r="K2526" s="35">
        <f>ROUND((Reference!D$16*List!$H2526)+Reference!D$17,0)</f>
        <v>1824</v>
      </c>
      <c r="L2526" s="35">
        <f>ROUND((Reference!E$16*List!$H2526)+Reference!E$17,0)</f>
        <v>2254</v>
      </c>
      <c r="M2526" s="35">
        <f>ROUND((Reference!F$16*List!$H2526)+Reference!F$17,0)</f>
        <v>2349</v>
      </c>
      <c r="N2526" s="35">
        <f>ROUND((Reference!G$16*List!$H2526)+Reference!G$17,0)</f>
        <v>2659</v>
      </c>
      <c r="O2526" s="35">
        <f>ROUND((Reference!H$16*List!$H2526)+Reference!H$17,0)</f>
        <v>2760</v>
      </c>
      <c r="P2526" s="35">
        <f>ROUND((Reference!I$16*List!$H2526)+Reference!I$17,0)</f>
        <v>2869</v>
      </c>
      <c r="Q2526" s="35">
        <f>ROUND((Reference!J$16*List!$H2526)+Reference!J$17,0)</f>
        <v>3322</v>
      </c>
      <c r="R2526" s="35">
        <f>ROUND((Reference!K$16*List!$H2526)+Reference!K$17,0)</f>
        <v>3427</v>
      </c>
      <c r="S2526" s="35">
        <f>ROUND((Reference!L$16*List!$H2526)+Reference!L$17,0)</f>
        <v>3698</v>
      </c>
      <c r="T2526" s="35">
        <f>ROUND((Reference!M$16*List!$H2526)+Reference!M$17,0)</f>
        <v>4416</v>
      </c>
      <c r="U2526" s="35">
        <f>ROUND((Reference!N$16*List!$H2526)+Reference!N$17,0)</f>
        <v>17819</v>
      </c>
      <c r="V2526" s="36">
        <f>ROUND((Reference!O$16*List!$H2526)+Reference!O$17,0)</f>
        <v>662</v>
      </c>
      <c r="W2526" s="36">
        <f>ROUND((Reference!P$16*List!$H2526)+Reference!P$17,0)</f>
        <v>933</v>
      </c>
      <c r="X2526" s="36">
        <f>ROUND((Reference!Q$16*List!$H2526)+Reference!Q$17,0)</f>
        <v>467</v>
      </c>
      <c r="Y2526" s="37"/>
      <c r="Z2526" s="4" t="str">
        <f t="shared" si="79"/>
        <v>HUMPHREYS, Tennessee</v>
      </c>
      <c r="AA2526" s="50" t="s">
        <v>4381</v>
      </c>
      <c r="AB2526" s="38" t="s">
        <v>54</v>
      </c>
      <c r="AC2526" s="43" t="s">
        <v>6947</v>
      </c>
      <c r="AD2526" s="45"/>
      <c r="AE2526">
        <f t="shared" si="80"/>
        <v>0.87650000000000006</v>
      </c>
    </row>
    <row r="2527" spans="1:31" x14ac:dyDescent="0.35">
      <c r="A2527" s="28" t="s">
        <v>7046</v>
      </c>
      <c r="B2527" s="48" t="s">
        <v>7047</v>
      </c>
      <c r="C2527" s="51">
        <v>99944</v>
      </c>
      <c r="D2527" s="30" t="s">
        <v>234</v>
      </c>
      <c r="E2527" s="38" t="s">
        <v>202</v>
      </c>
      <c r="F2527" s="55" t="s">
        <v>6947</v>
      </c>
      <c r="G2527" s="33" t="s">
        <v>64</v>
      </c>
      <c r="H2527" s="34">
        <v>0.87650000000000006</v>
      </c>
      <c r="I2527" s="35">
        <f>ROUND((Reference!B$16*List!$H2527)+Reference!B$17,0)</f>
        <v>1020</v>
      </c>
      <c r="J2527" s="35">
        <f>ROUND((Reference!C$16*List!$H2527)+Reference!C$17,0)</f>
        <v>1522</v>
      </c>
      <c r="K2527" s="35">
        <f>ROUND((Reference!D$16*List!$H2527)+Reference!D$17,0)</f>
        <v>1824</v>
      </c>
      <c r="L2527" s="35">
        <f>ROUND((Reference!E$16*List!$H2527)+Reference!E$17,0)</f>
        <v>2254</v>
      </c>
      <c r="M2527" s="35">
        <f>ROUND((Reference!F$16*List!$H2527)+Reference!F$17,0)</f>
        <v>2349</v>
      </c>
      <c r="N2527" s="35">
        <f>ROUND((Reference!G$16*List!$H2527)+Reference!G$17,0)</f>
        <v>2659</v>
      </c>
      <c r="O2527" s="35">
        <f>ROUND((Reference!H$16*List!$H2527)+Reference!H$17,0)</f>
        <v>2760</v>
      </c>
      <c r="P2527" s="35">
        <f>ROUND((Reference!I$16*List!$H2527)+Reference!I$17,0)</f>
        <v>2869</v>
      </c>
      <c r="Q2527" s="35">
        <f>ROUND((Reference!J$16*List!$H2527)+Reference!J$17,0)</f>
        <v>3322</v>
      </c>
      <c r="R2527" s="35">
        <f>ROUND((Reference!K$16*List!$H2527)+Reference!K$17,0)</f>
        <v>3427</v>
      </c>
      <c r="S2527" s="35">
        <f>ROUND((Reference!L$16*List!$H2527)+Reference!L$17,0)</f>
        <v>3698</v>
      </c>
      <c r="T2527" s="35">
        <f>ROUND((Reference!M$16*List!$H2527)+Reference!M$17,0)</f>
        <v>4416</v>
      </c>
      <c r="U2527" s="35">
        <f>ROUND((Reference!N$16*List!$H2527)+Reference!N$17,0)</f>
        <v>17819</v>
      </c>
      <c r="V2527" s="36">
        <f>ROUND((Reference!O$16*List!$H2527)+Reference!O$17,0)</f>
        <v>662</v>
      </c>
      <c r="W2527" s="36">
        <f>ROUND((Reference!P$16*List!$H2527)+Reference!P$17,0)</f>
        <v>933</v>
      </c>
      <c r="X2527" s="36">
        <f>ROUND((Reference!Q$16*List!$H2527)+Reference!Q$17,0)</f>
        <v>467</v>
      </c>
      <c r="Y2527" s="37"/>
      <c r="Z2527" s="4" t="str">
        <f t="shared" si="79"/>
        <v>JACKSON, Tennessee</v>
      </c>
      <c r="AA2527" s="38" t="s">
        <v>202</v>
      </c>
      <c r="AB2527" s="38" t="s">
        <v>54</v>
      </c>
      <c r="AC2527" s="32" t="s">
        <v>6947</v>
      </c>
      <c r="AD2527" s="39"/>
      <c r="AE2527">
        <f t="shared" si="80"/>
        <v>0.87650000000000006</v>
      </c>
    </row>
    <row r="2528" spans="1:31" x14ac:dyDescent="0.35">
      <c r="A2528" s="28" t="s">
        <v>7048</v>
      </c>
      <c r="B2528" s="48" t="s">
        <v>7049</v>
      </c>
      <c r="C2528" s="51">
        <v>34100</v>
      </c>
      <c r="D2528" s="30" t="s">
        <v>1245</v>
      </c>
      <c r="E2528" s="38" t="s">
        <v>206</v>
      </c>
      <c r="F2528" s="54" t="s">
        <v>6947</v>
      </c>
      <c r="G2528" s="33" t="s">
        <v>53</v>
      </c>
      <c r="H2528" s="52">
        <v>0.68910000000000005</v>
      </c>
      <c r="I2528" s="35">
        <f>ROUND((Reference!B$16*List!$H2528)+Reference!B$17,0)</f>
        <v>860</v>
      </c>
      <c r="J2528" s="35">
        <f>ROUND((Reference!C$16*List!$H2528)+Reference!C$17,0)</f>
        <v>1282</v>
      </c>
      <c r="K2528" s="35">
        <f>ROUND((Reference!D$16*List!$H2528)+Reference!D$17,0)</f>
        <v>1537</v>
      </c>
      <c r="L2528" s="35">
        <f>ROUND((Reference!E$16*List!$H2528)+Reference!E$17,0)</f>
        <v>1899</v>
      </c>
      <c r="M2528" s="35">
        <f>ROUND((Reference!F$16*List!$H2528)+Reference!F$17,0)</f>
        <v>1979</v>
      </c>
      <c r="N2528" s="35">
        <f>ROUND((Reference!G$16*List!$H2528)+Reference!G$17,0)</f>
        <v>2240</v>
      </c>
      <c r="O2528" s="35">
        <f>ROUND((Reference!H$16*List!$H2528)+Reference!H$17,0)</f>
        <v>2326</v>
      </c>
      <c r="P2528" s="35">
        <f>ROUND((Reference!I$16*List!$H2528)+Reference!I$17,0)</f>
        <v>2417</v>
      </c>
      <c r="Q2528" s="35">
        <f>ROUND((Reference!J$16*List!$H2528)+Reference!J$17,0)</f>
        <v>2799</v>
      </c>
      <c r="R2528" s="35">
        <f>ROUND((Reference!K$16*List!$H2528)+Reference!K$17,0)</f>
        <v>2888</v>
      </c>
      <c r="S2528" s="35">
        <f>ROUND((Reference!L$16*List!$H2528)+Reference!L$17,0)</f>
        <v>3116</v>
      </c>
      <c r="T2528" s="35">
        <f>ROUND((Reference!M$16*List!$H2528)+Reference!M$17,0)</f>
        <v>3721</v>
      </c>
      <c r="U2528" s="35">
        <f>ROUND((Reference!N$16*List!$H2528)+Reference!N$17,0)</f>
        <v>15014</v>
      </c>
      <c r="V2528" s="36">
        <f>ROUND((Reference!O$16*List!$H2528)+Reference!O$17,0)</f>
        <v>558</v>
      </c>
      <c r="W2528" s="36">
        <f>ROUND((Reference!P$16*List!$H2528)+Reference!P$17,0)</f>
        <v>786</v>
      </c>
      <c r="X2528" s="36">
        <f>ROUND((Reference!Q$16*List!$H2528)+Reference!Q$17,0)</f>
        <v>393</v>
      </c>
      <c r="Y2528" s="37"/>
      <c r="Z2528" s="4" t="str">
        <f t="shared" si="79"/>
        <v>JEFFERSON, Tennessee</v>
      </c>
      <c r="AA2528" s="50" t="s">
        <v>206</v>
      </c>
      <c r="AB2528" s="38" t="s">
        <v>54</v>
      </c>
      <c r="AC2528" s="43" t="s">
        <v>6947</v>
      </c>
      <c r="AD2528" s="45"/>
      <c r="AE2528">
        <f t="shared" si="80"/>
        <v>0.68910000000000005</v>
      </c>
    </row>
    <row r="2529" spans="1:31" x14ac:dyDescent="0.35">
      <c r="A2529" s="28" t="s">
        <v>7050</v>
      </c>
      <c r="B2529" s="48" t="s">
        <v>7051</v>
      </c>
      <c r="C2529" s="49">
        <v>99944</v>
      </c>
      <c r="D2529" s="30" t="s">
        <v>234</v>
      </c>
      <c r="E2529" s="50" t="s">
        <v>637</v>
      </c>
      <c r="F2529" s="55" t="s">
        <v>6947</v>
      </c>
      <c r="G2529" s="33" t="s">
        <v>64</v>
      </c>
      <c r="H2529" s="52">
        <v>0.87650000000000006</v>
      </c>
      <c r="I2529" s="35">
        <f>ROUND((Reference!B$16*List!$H2529)+Reference!B$17,0)</f>
        <v>1020</v>
      </c>
      <c r="J2529" s="35">
        <f>ROUND((Reference!C$16*List!$H2529)+Reference!C$17,0)</f>
        <v>1522</v>
      </c>
      <c r="K2529" s="35">
        <f>ROUND((Reference!D$16*List!$H2529)+Reference!D$17,0)</f>
        <v>1824</v>
      </c>
      <c r="L2529" s="35">
        <f>ROUND((Reference!E$16*List!$H2529)+Reference!E$17,0)</f>
        <v>2254</v>
      </c>
      <c r="M2529" s="35">
        <f>ROUND((Reference!F$16*List!$H2529)+Reference!F$17,0)</f>
        <v>2349</v>
      </c>
      <c r="N2529" s="35">
        <f>ROUND((Reference!G$16*List!$H2529)+Reference!G$17,0)</f>
        <v>2659</v>
      </c>
      <c r="O2529" s="35">
        <f>ROUND((Reference!H$16*List!$H2529)+Reference!H$17,0)</f>
        <v>2760</v>
      </c>
      <c r="P2529" s="35">
        <f>ROUND((Reference!I$16*List!$H2529)+Reference!I$17,0)</f>
        <v>2869</v>
      </c>
      <c r="Q2529" s="35">
        <f>ROUND((Reference!J$16*List!$H2529)+Reference!J$17,0)</f>
        <v>3322</v>
      </c>
      <c r="R2529" s="35">
        <f>ROUND((Reference!K$16*List!$H2529)+Reference!K$17,0)</f>
        <v>3427</v>
      </c>
      <c r="S2529" s="35">
        <f>ROUND((Reference!L$16*List!$H2529)+Reference!L$17,0)</f>
        <v>3698</v>
      </c>
      <c r="T2529" s="35">
        <f>ROUND((Reference!M$16*List!$H2529)+Reference!M$17,0)</f>
        <v>4416</v>
      </c>
      <c r="U2529" s="35">
        <f>ROUND((Reference!N$16*List!$H2529)+Reference!N$17,0)</f>
        <v>17819</v>
      </c>
      <c r="V2529" s="36">
        <f>ROUND((Reference!O$16*List!$H2529)+Reference!O$17,0)</f>
        <v>662</v>
      </c>
      <c r="W2529" s="36">
        <f>ROUND((Reference!P$16*List!$H2529)+Reference!P$17,0)</f>
        <v>933</v>
      </c>
      <c r="X2529" s="36">
        <f>ROUND((Reference!Q$16*List!$H2529)+Reference!Q$17,0)</f>
        <v>467</v>
      </c>
      <c r="Y2529" s="37"/>
      <c r="Z2529" s="4" t="str">
        <f t="shared" si="79"/>
        <v>JOHNSON, Tennessee</v>
      </c>
      <c r="AA2529" s="50" t="s">
        <v>637</v>
      </c>
      <c r="AB2529" s="38" t="s">
        <v>54</v>
      </c>
      <c r="AC2529" s="43" t="s">
        <v>6947</v>
      </c>
      <c r="AD2529" s="45"/>
      <c r="AE2529">
        <f t="shared" si="80"/>
        <v>0.87650000000000006</v>
      </c>
    </row>
    <row r="2530" spans="1:31" x14ac:dyDescent="0.35">
      <c r="A2530" s="28" t="s">
        <v>7052</v>
      </c>
      <c r="B2530" s="48" t="s">
        <v>7053</v>
      </c>
      <c r="C2530" s="51">
        <v>28940</v>
      </c>
      <c r="D2530" s="30" t="s">
        <v>1034</v>
      </c>
      <c r="E2530" s="38" t="s">
        <v>2330</v>
      </c>
      <c r="F2530" s="54" t="s">
        <v>6947</v>
      </c>
      <c r="G2530" s="33" t="s">
        <v>53</v>
      </c>
      <c r="H2530" s="52">
        <v>0.72140000000000004</v>
      </c>
      <c r="I2530" s="35">
        <f>ROUND((Reference!B$16*List!$H2530)+Reference!B$17,0)</f>
        <v>887</v>
      </c>
      <c r="J2530" s="35">
        <f>ROUND((Reference!C$16*List!$H2530)+Reference!C$17,0)</f>
        <v>1324</v>
      </c>
      <c r="K2530" s="35">
        <f>ROUND((Reference!D$16*List!$H2530)+Reference!D$17,0)</f>
        <v>1586</v>
      </c>
      <c r="L2530" s="35">
        <f>ROUND((Reference!E$16*List!$H2530)+Reference!E$17,0)</f>
        <v>1961</v>
      </c>
      <c r="M2530" s="35">
        <f>ROUND((Reference!F$16*List!$H2530)+Reference!F$17,0)</f>
        <v>2043</v>
      </c>
      <c r="N2530" s="35">
        <f>ROUND((Reference!G$16*List!$H2530)+Reference!G$17,0)</f>
        <v>2312</v>
      </c>
      <c r="O2530" s="35">
        <f>ROUND((Reference!H$16*List!$H2530)+Reference!H$17,0)</f>
        <v>2401</v>
      </c>
      <c r="P2530" s="35">
        <f>ROUND((Reference!I$16*List!$H2530)+Reference!I$17,0)</f>
        <v>2495</v>
      </c>
      <c r="Q2530" s="35">
        <f>ROUND((Reference!J$16*List!$H2530)+Reference!J$17,0)</f>
        <v>2889</v>
      </c>
      <c r="R2530" s="35">
        <f>ROUND((Reference!K$16*List!$H2530)+Reference!K$17,0)</f>
        <v>2981</v>
      </c>
      <c r="S2530" s="35">
        <f>ROUND((Reference!L$16*List!$H2530)+Reference!L$17,0)</f>
        <v>3216</v>
      </c>
      <c r="T2530" s="35">
        <f>ROUND((Reference!M$16*List!$H2530)+Reference!M$17,0)</f>
        <v>3841</v>
      </c>
      <c r="U2530" s="35">
        <f>ROUND((Reference!N$16*List!$H2530)+Reference!N$17,0)</f>
        <v>15498</v>
      </c>
      <c r="V2530" s="36">
        <f>ROUND((Reference!O$16*List!$H2530)+Reference!O$17,0)</f>
        <v>576</v>
      </c>
      <c r="W2530" s="36">
        <f>ROUND((Reference!P$16*List!$H2530)+Reference!P$17,0)</f>
        <v>812</v>
      </c>
      <c r="X2530" s="36">
        <f>ROUND((Reference!Q$16*List!$H2530)+Reference!Q$17,0)</f>
        <v>406</v>
      </c>
      <c r="Y2530" s="37"/>
      <c r="Z2530" s="4" t="str">
        <f t="shared" si="79"/>
        <v>KNOX, Tennessee</v>
      </c>
      <c r="AA2530" s="50" t="s">
        <v>2330</v>
      </c>
      <c r="AB2530" s="38" t="s">
        <v>54</v>
      </c>
      <c r="AC2530" s="43" t="s">
        <v>6947</v>
      </c>
      <c r="AD2530" s="45"/>
      <c r="AE2530">
        <f t="shared" si="80"/>
        <v>0.72140000000000004</v>
      </c>
    </row>
    <row r="2531" spans="1:31" x14ac:dyDescent="0.35">
      <c r="A2531" s="28" t="s">
        <v>7054</v>
      </c>
      <c r="B2531" s="48" t="s">
        <v>7055</v>
      </c>
      <c r="C2531" s="51">
        <v>99944</v>
      </c>
      <c r="D2531" s="30" t="s">
        <v>234</v>
      </c>
      <c r="E2531" s="38" t="s">
        <v>849</v>
      </c>
      <c r="F2531" s="55" t="s">
        <v>6947</v>
      </c>
      <c r="G2531" s="33" t="s">
        <v>64</v>
      </c>
      <c r="H2531" s="52">
        <v>0.87650000000000006</v>
      </c>
      <c r="I2531" s="35">
        <f>ROUND((Reference!B$16*List!$H2531)+Reference!B$17,0)</f>
        <v>1020</v>
      </c>
      <c r="J2531" s="35">
        <f>ROUND((Reference!C$16*List!$H2531)+Reference!C$17,0)</f>
        <v>1522</v>
      </c>
      <c r="K2531" s="35">
        <f>ROUND((Reference!D$16*List!$H2531)+Reference!D$17,0)</f>
        <v>1824</v>
      </c>
      <c r="L2531" s="35">
        <f>ROUND((Reference!E$16*List!$H2531)+Reference!E$17,0)</f>
        <v>2254</v>
      </c>
      <c r="M2531" s="35">
        <f>ROUND((Reference!F$16*List!$H2531)+Reference!F$17,0)</f>
        <v>2349</v>
      </c>
      <c r="N2531" s="35">
        <f>ROUND((Reference!G$16*List!$H2531)+Reference!G$17,0)</f>
        <v>2659</v>
      </c>
      <c r="O2531" s="35">
        <f>ROUND((Reference!H$16*List!$H2531)+Reference!H$17,0)</f>
        <v>2760</v>
      </c>
      <c r="P2531" s="35">
        <f>ROUND((Reference!I$16*List!$H2531)+Reference!I$17,0)</f>
        <v>2869</v>
      </c>
      <c r="Q2531" s="35">
        <f>ROUND((Reference!J$16*List!$H2531)+Reference!J$17,0)</f>
        <v>3322</v>
      </c>
      <c r="R2531" s="35">
        <f>ROUND((Reference!K$16*List!$H2531)+Reference!K$17,0)</f>
        <v>3427</v>
      </c>
      <c r="S2531" s="35">
        <f>ROUND((Reference!L$16*List!$H2531)+Reference!L$17,0)</f>
        <v>3698</v>
      </c>
      <c r="T2531" s="35">
        <f>ROUND((Reference!M$16*List!$H2531)+Reference!M$17,0)</f>
        <v>4416</v>
      </c>
      <c r="U2531" s="35">
        <f>ROUND((Reference!N$16*List!$H2531)+Reference!N$17,0)</f>
        <v>17819</v>
      </c>
      <c r="V2531" s="36">
        <f>ROUND((Reference!O$16*List!$H2531)+Reference!O$17,0)</f>
        <v>662</v>
      </c>
      <c r="W2531" s="36">
        <f>ROUND((Reference!P$16*List!$H2531)+Reference!P$17,0)</f>
        <v>933</v>
      </c>
      <c r="X2531" s="36">
        <f>ROUND((Reference!Q$16*List!$H2531)+Reference!Q$17,0)</f>
        <v>467</v>
      </c>
      <c r="Y2531" s="37"/>
      <c r="Z2531" s="4" t="str">
        <f t="shared" si="79"/>
        <v>LAKE, Tennessee</v>
      </c>
      <c r="AA2531" s="50" t="s">
        <v>849</v>
      </c>
      <c r="AB2531" s="38" t="s">
        <v>54</v>
      </c>
      <c r="AC2531" s="43" t="s">
        <v>6947</v>
      </c>
      <c r="AD2531" s="45"/>
      <c r="AE2531">
        <f t="shared" si="80"/>
        <v>0.87650000000000006</v>
      </c>
    </row>
    <row r="2532" spans="1:31" x14ac:dyDescent="0.35">
      <c r="A2532" s="28" t="s">
        <v>7056</v>
      </c>
      <c r="B2532" s="48" t="s">
        <v>7057</v>
      </c>
      <c r="C2532" s="51">
        <v>99944</v>
      </c>
      <c r="D2532" s="30" t="s">
        <v>234</v>
      </c>
      <c r="E2532" s="38" t="s">
        <v>214</v>
      </c>
      <c r="F2532" s="55" t="s">
        <v>6947</v>
      </c>
      <c r="G2532" s="33" t="s">
        <v>64</v>
      </c>
      <c r="H2532" s="52">
        <v>0.87650000000000006</v>
      </c>
      <c r="I2532" s="35">
        <f>ROUND((Reference!B$16*List!$H2532)+Reference!B$17,0)</f>
        <v>1020</v>
      </c>
      <c r="J2532" s="35">
        <f>ROUND((Reference!C$16*List!$H2532)+Reference!C$17,0)</f>
        <v>1522</v>
      </c>
      <c r="K2532" s="35">
        <f>ROUND((Reference!D$16*List!$H2532)+Reference!D$17,0)</f>
        <v>1824</v>
      </c>
      <c r="L2532" s="35">
        <f>ROUND((Reference!E$16*List!$H2532)+Reference!E$17,0)</f>
        <v>2254</v>
      </c>
      <c r="M2532" s="35">
        <f>ROUND((Reference!F$16*List!$H2532)+Reference!F$17,0)</f>
        <v>2349</v>
      </c>
      <c r="N2532" s="35">
        <f>ROUND((Reference!G$16*List!$H2532)+Reference!G$17,0)</f>
        <v>2659</v>
      </c>
      <c r="O2532" s="35">
        <f>ROUND((Reference!H$16*List!$H2532)+Reference!H$17,0)</f>
        <v>2760</v>
      </c>
      <c r="P2532" s="35">
        <f>ROUND((Reference!I$16*List!$H2532)+Reference!I$17,0)</f>
        <v>2869</v>
      </c>
      <c r="Q2532" s="35">
        <f>ROUND((Reference!J$16*List!$H2532)+Reference!J$17,0)</f>
        <v>3322</v>
      </c>
      <c r="R2532" s="35">
        <f>ROUND((Reference!K$16*List!$H2532)+Reference!K$17,0)</f>
        <v>3427</v>
      </c>
      <c r="S2532" s="35">
        <f>ROUND((Reference!L$16*List!$H2532)+Reference!L$17,0)</f>
        <v>3698</v>
      </c>
      <c r="T2532" s="35">
        <f>ROUND((Reference!M$16*List!$H2532)+Reference!M$17,0)</f>
        <v>4416</v>
      </c>
      <c r="U2532" s="35">
        <f>ROUND((Reference!N$16*List!$H2532)+Reference!N$17,0)</f>
        <v>17819</v>
      </c>
      <c r="V2532" s="36">
        <f>ROUND((Reference!O$16*List!$H2532)+Reference!O$17,0)</f>
        <v>662</v>
      </c>
      <c r="W2532" s="36">
        <f>ROUND((Reference!P$16*List!$H2532)+Reference!P$17,0)</f>
        <v>933</v>
      </c>
      <c r="X2532" s="36">
        <f>ROUND((Reference!Q$16*List!$H2532)+Reference!Q$17,0)</f>
        <v>467</v>
      </c>
      <c r="Y2532" s="37"/>
      <c r="Z2532" s="4" t="str">
        <f t="shared" si="79"/>
        <v>LAUDERDALE, Tennessee</v>
      </c>
      <c r="AA2532" s="50" t="s">
        <v>214</v>
      </c>
      <c r="AB2532" s="38" t="s">
        <v>54</v>
      </c>
      <c r="AC2532" s="43" t="s">
        <v>6947</v>
      </c>
      <c r="AD2532" s="45"/>
      <c r="AE2532">
        <f t="shared" si="80"/>
        <v>0.87650000000000006</v>
      </c>
    </row>
    <row r="2533" spans="1:31" x14ac:dyDescent="0.35">
      <c r="A2533" s="28" t="s">
        <v>7058</v>
      </c>
      <c r="B2533" s="48" t="s">
        <v>7059</v>
      </c>
      <c r="C2533" s="49">
        <v>99944</v>
      </c>
      <c r="D2533" s="30" t="s">
        <v>234</v>
      </c>
      <c r="E2533" s="50" t="s">
        <v>219</v>
      </c>
      <c r="F2533" s="55" t="s">
        <v>6947</v>
      </c>
      <c r="G2533" s="33" t="s">
        <v>64</v>
      </c>
      <c r="H2533" s="52">
        <v>0.87650000000000006</v>
      </c>
      <c r="I2533" s="35">
        <f>ROUND((Reference!B$16*List!$H2533)+Reference!B$17,0)</f>
        <v>1020</v>
      </c>
      <c r="J2533" s="35">
        <f>ROUND((Reference!C$16*List!$H2533)+Reference!C$17,0)</f>
        <v>1522</v>
      </c>
      <c r="K2533" s="35">
        <f>ROUND((Reference!D$16*List!$H2533)+Reference!D$17,0)</f>
        <v>1824</v>
      </c>
      <c r="L2533" s="35">
        <f>ROUND((Reference!E$16*List!$H2533)+Reference!E$17,0)</f>
        <v>2254</v>
      </c>
      <c r="M2533" s="35">
        <f>ROUND((Reference!F$16*List!$H2533)+Reference!F$17,0)</f>
        <v>2349</v>
      </c>
      <c r="N2533" s="35">
        <f>ROUND((Reference!G$16*List!$H2533)+Reference!G$17,0)</f>
        <v>2659</v>
      </c>
      <c r="O2533" s="35">
        <f>ROUND((Reference!H$16*List!$H2533)+Reference!H$17,0)</f>
        <v>2760</v>
      </c>
      <c r="P2533" s="35">
        <f>ROUND((Reference!I$16*List!$H2533)+Reference!I$17,0)</f>
        <v>2869</v>
      </c>
      <c r="Q2533" s="35">
        <f>ROUND((Reference!J$16*List!$H2533)+Reference!J$17,0)</f>
        <v>3322</v>
      </c>
      <c r="R2533" s="35">
        <f>ROUND((Reference!K$16*List!$H2533)+Reference!K$17,0)</f>
        <v>3427</v>
      </c>
      <c r="S2533" s="35">
        <f>ROUND((Reference!L$16*List!$H2533)+Reference!L$17,0)</f>
        <v>3698</v>
      </c>
      <c r="T2533" s="35">
        <f>ROUND((Reference!M$16*List!$H2533)+Reference!M$17,0)</f>
        <v>4416</v>
      </c>
      <c r="U2533" s="35">
        <f>ROUND((Reference!N$16*List!$H2533)+Reference!N$17,0)</f>
        <v>17819</v>
      </c>
      <c r="V2533" s="36">
        <f>ROUND((Reference!O$16*List!$H2533)+Reference!O$17,0)</f>
        <v>662</v>
      </c>
      <c r="W2533" s="36">
        <f>ROUND((Reference!P$16*List!$H2533)+Reference!P$17,0)</f>
        <v>933</v>
      </c>
      <c r="X2533" s="36">
        <f>ROUND((Reference!Q$16*List!$H2533)+Reference!Q$17,0)</f>
        <v>467</v>
      </c>
      <c r="Y2533" s="37"/>
      <c r="Z2533" s="4" t="str">
        <f t="shared" si="79"/>
        <v>LAWRENCE, Tennessee</v>
      </c>
      <c r="AA2533" s="50" t="s">
        <v>219</v>
      </c>
      <c r="AB2533" s="38" t="s">
        <v>54</v>
      </c>
      <c r="AC2533" s="43" t="s">
        <v>6947</v>
      </c>
      <c r="AD2533" s="45"/>
      <c r="AE2533">
        <f t="shared" si="80"/>
        <v>0.87650000000000006</v>
      </c>
    </row>
    <row r="2534" spans="1:31" x14ac:dyDescent="0.35">
      <c r="A2534" s="28" t="s">
        <v>7060</v>
      </c>
      <c r="B2534" s="48" t="s">
        <v>7061</v>
      </c>
      <c r="C2534" s="49">
        <v>99944</v>
      </c>
      <c r="D2534" s="30" t="s">
        <v>234</v>
      </c>
      <c r="E2534" s="50" t="s">
        <v>2169</v>
      </c>
      <c r="F2534" s="55" t="s">
        <v>6947</v>
      </c>
      <c r="G2534" s="33" t="s">
        <v>64</v>
      </c>
      <c r="H2534" s="52">
        <v>0.87650000000000006</v>
      </c>
      <c r="I2534" s="35">
        <f>ROUND((Reference!B$16*List!$H2534)+Reference!B$17,0)</f>
        <v>1020</v>
      </c>
      <c r="J2534" s="35">
        <f>ROUND((Reference!C$16*List!$H2534)+Reference!C$17,0)</f>
        <v>1522</v>
      </c>
      <c r="K2534" s="35">
        <f>ROUND((Reference!D$16*List!$H2534)+Reference!D$17,0)</f>
        <v>1824</v>
      </c>
      <c r="L2534" s="35">
        <f>ROUND((Reference!E$16*List!$H2534)+Reference!E$17,0)</f>
        <v>2254</v>
      </c>
      <c r="M2534" s="35">
        <f>ROUND((Reference!F$16*List!$H2534)+Reference!F$17,0)</f>
        <v>2349</v>
      </c>
      <c r="N2534" s="35">
        <f>ROUND((Reference!G$16*List!$H2534)+Reference!G$17,0)</f>
        <v>2659</v>
      </c>
      <c r="O2534" s="35">
        <f>ROUND((Reference!H$16*List!$H2534)+Reference!H$17,0)</f>
        <v>2760</v>
      </c>
      <c r="P2534" s="35">
        <f>ROUND((Reference!I$16*List!$H2534)+Reference!I$17,0)</f>
        <v>2869</v>
      </c>
      <c r="Q2534" s="35">
        <f>ROUND((Reference!J$16*List!$H2534)+Reference!J$17,0)</f>
        <v>3322</v>
      </c>
      <c r="R2534" s="35">
        <f>ROUND((Reference!K$16*List!$H2534)+Reference!K$17,0)</f>
        <v>3427</v>
      </c>
      <c r="S2534" s="35">
        <f>ROUND((Reference!L$16*List!$H2534)+Reference!L$17,0)</f>
        <v>3698</v>
      </c>
      <c r="T2534" s="35">
        <f>ROUND((Reference!M$16*List!$H2534)+Reference!M$17,0)</f>
        <v>4416</v>
      </c>
      <c r="U2534" s="35">
        <f>ROUND((Reference!N$16*List!$H2534)+Reference!N$17,0)</f>
        <v>17819</v>
      </c>
      <c r="V2534" s="36">
        <f>ROUND((Reference!O$16*List!$H2534)+Reference!O$17,0)</f>
        <v>662</v>
      </c>
      <c r="W2534" s="36">
        <f>ROUND((Reference!P$16*List!$H2534)+Reference!P$17,0)</f>
        <v>933</v>
      </c>
      <c r="X2534" s="36">
        <f>ROUND((Reference!Q$16*List!$H2534)+Reference!Q$17,0)</f>
        <v>467</v>
      </c>
      <c r="Y2534" s="37"/>
      <c r="Z2534" s="4" t="str">
        <f t="shared" si="79"/>
        <v>LEWIS, Tennessee</v>
      </c>
      <c r="AA2534" s="50" t="s">
        <v>2169</v>
      </c>
      <c r="AB2534" s="38" t="s">
        <v>54</v>
      </c>
      <c r="AC2534" s="43" t="s">
        <v>6947</v>
      </c>
      <c r="AD2534" s="45"/>
      <c r="AE2534">
        <f t="shared" si="80"/>
        <v>0.87650000000000006</v>
      </c>
    </row>
    <row r="2535" spans="1:31" x14ac:dyDescent="0.35">
      <c r="A2535" s="28" t="s">
        <v>7062</v>
      </c>
      <c r="B2535" s="48" t="s">
        <v>7063</v>
      </c>
      <c r="C2535" s="49">
        <v>99944</v>
      </c>
      <c r="D2535" s="30" t="s">
        <v>234</v>
      </c>
      <c r="E2535" s="50" t="s">
        <v>650</v>
      </c>
      <c r="F2535" s="55" t="s">
        <v>6947</v>
      </c>
      <c r="G2535" s="33" t="s">
        <v>64</v>
      </c>
      <c r="H2535" s="52">
        <v>0.87650000000000006</v>
      </c>
      <c r="I2535" s="35">
        <f>ROUND((Reference!B$16*List!$H2535)+Reference!B$17,0)</f>
        <v>1020</v>
      </c>
      <c r="J2535" s="35">
        <f>ROUND((Reference!C$16*List!$H2535)+Reference!C$17,0)</f>
        <v>1522</v>
      </c>
      <c r="K2535" s="35">
        <f>ROUND((Reference!D$16*List!$H2535)+Reference!D$17,0)</f>
        <v>1824</v>
      </c>
      <c r="L2535" s="35">
        <f>ROUND((Reference!E$16*List!$H2535)+Reference!E$17,0)</f>
        <v>2254</v>
      </c>
      <c r="M2535" s="35">
        <f>ROUND((Reference!F$16*List!$H2535)+Reference!F$17,0)</f>
        <v>2349</v>
      </c>
      <c r="N2535" s="35">
        <f>ROUND((Reference!G$16*List!$H2535)+Reference!G$17,0)</f>
        <v>2659</v>
      </c>
      <c r="O2535" s="35">
        <f>ROUND((Reference!H$16*List!$H2535)+Reference!H$17,0)</f>
        <v>2760</v>
      </c>
      <c r="P2535" s="35">
        <f>ROUND((Reference!I$16*List!$H2535)+Reference!I$17,0)</f>
        <v>2869</v>
      </c>
      <c r="Q2535" s="35">
        <f>ROUND((Reference!J$16*List!$H2535)+Reference!J$17,0)</f>
        <v>3322</v>
      </c>
      <c r="R2535" s="35">
        <f>ROUND((Reference!K$16*List!$H2535)+Reference!K$17,0)</f>
        <v>3427</v>
      </c>
      <c r="S2535" s="35">
        <f>ROUND((Reference!L$16*List!$H2535)+Reference!L$17,0)</f>
        <v>3698</v>
      </c>
      <c r="T2535" s="35">
        <f>ROUND((Reference!M$16*List!$H2535)+Reference!M$17,0)</f>
        <v>4416</v>
      </c>
      <c r="U2535" s="35">
        <f>ROUND((Reference!N$16*List!$H2535)+Reference!N$17,0)</f>
        <v>17819</v>
      </c>
      <c r="V2535" s="36">
        <f>ROUND((Reference!O$16*List!$H2535)+Reference!O$17,0)</f>
        <v>662</v>
      </c>
      <c r="W2535" s="36">
        <f>ROUND((Reference!P$16*List!$H2535)+Reference!P$17,0)</f>
        <v>933</v>
      </c>
      <c r="X2535" s="36">
        <f>ROUND((Reference!Q$16*List!$H2535)+Reference!Q$17,0)</f>
        <v>467</v>
      </c>
      <c r="Y2535" s="37"/>
      <c r="Z2535" s="4" t="str">
        <f t="shared" si="79"/>
        <v>LINCOLN, Tennessee</v>
      </c>
      <c r="AA2535" s="50" t="s">
        <v>650</v>
      </c>
      <c r="AB2535" s="38" t="s">
        <v>54</v>
      </c>
      <c r="AC2535" s="43" t="s">
        <v>6947</v>
      </c>
      <c r="AD2535" s="45"/>
      <c r="AE2535">
        <f t="shared" si="80"/>
        <v>0.87650000000000006</v>
      </c>
    </row>
    <row r="2536" spans="1:31" x14ac:dyDescent="0.35">
      <c r="A2536" s="28" t="s">
        <v>7064</v>
      </c>
      <c r="B2536" s="48" t="s">
        <v>7065</v>
      </c>
      <c r="C2536" s="49">
        <v>28940</v>
      </c>
      <c r="D2536" s="30" t="s">
        <v>1034</v>
      </c>
      <c r="E2536" s="50" t="s">
        <v>7066</v>
      </c>
      <c r="F2536" s="54" t="s">
        <v>6947</v>
      </c>
      <c r="G2536" s="33" t="s">
        <v>53</v>
      </c>
      <c r="H2536" s="52">
        <v>0.72140000000000004</v>
      </c>
      <c r="I2536" s="35">
        <f>ROUND((Reference!B$16*List!$H2536)+Reference!B$17,0)</f>
        <v>887</v>
      </c>
      <c r="J2536" s="35">
        <f>ROUND((Reference!C$16*List!$H2536)+Reference!C$17,0)</f>
        <v>1324</v>
      </c>
      <c r="K2536" s="35">
        <f>ROUND((Reference!D$16*List!$H2536)+Reference!D$17,0)</f>
        <v>1586</v>
      </c>
      <c r="L2536" s="35">
        <f>ROUND((Reference!E$16*List!$H2536)+Reference!E$17,0)</f>
        <v>1961</v>
      </c>
      <c r="M2536" s="35">
        <f>ROUND((Reference!F$16*List!$H2536)+Reference!F$17,0)</f>
        <v>2043</v>
      </c>
      <c r="N2536" s="35">
        <f>ROUND((Reference!G$16*List!$H2536)+Reference!G$17,0)</f>
        <v>2312</v>
      </c>
      <c r="O2536" s="35">
        <f>ROUND((Reference!H$16*List!$H2536)+Reference!H$17,0)</f>
        <v>2401</v>
      </c>
      <c r="P2536" s="35">
        <f>ROUND((Reference!I$16*List!$H2536)+Reference!I$17,0)</f>
        <v>2495</v>
      </c>
      <c r="Q2536" s="35">
        <f>ROUND((Reference!J$16*List!$H2536)+Reference!J$17,0)</f>
        <v>2889</v>
      </c>
      <c r="R2536" s="35">
        <f>ROUND((Reference!K$16*List!$H2536)+Reference!K$17,0)</f>
        <v>2981</v>
      </c>
      <c r="S2536" s="35">
        <f>ROUND((Reference!L$16*List!$H2536)+Reference!L$17,0)</f>
        <v>3216</v>
      </c>
      <c r="T2536" s="35">
        <f>ROUND((Reference!M$16*List!$H2536)+Reference!M$17,0)</f>
        <v>3841</v>
      </c>
      <c r="U2536" s="35">
        <f>ROUND((Reference!N$16*List!$H2536)+Reference!N$17,0)</f>
        <v>15498</v>
      </c>
      <c r="V2536" s="36">
        <f>ROUND((Reference!O$16*List!$H2536)+Reference!O$17,0)</f>
        <v>576</v>
      </c>
      <c r="W2536" s="36">
        <f>ROUND((Reference!P$16*List!$H2536)+Reference!P$17,0)</f>
        <v>812</v>
      </c>
      <c r="X2536" s="36">
        <f>ROUND((Reference!Q$16*List!$H2536)+Reference!Q$17,0)</f>
        <v>406</v>
      </c>
      <c r="Y2536" s="37"/>
      <c r="Z2536" s="4" t="str">
        <f t="shared" si="79"/>
        <v>LOUDON, Tennessee</v>
      </c>
      <c r="AA2536" s="50" t="s">
        <v>7066</v>
      </c>
      <c r="AB2536" s="38" t="s">
        <v>54</v>
      </c>
      <c r="AC2536" s="43" t="s">
        <v>6947</v>
      </c>
      <c r="AD2536" s="45"/>
      <c r="AE2536">
        <f t="shared" si="80"/>
        <v>0.72140000000000004</v>
      </c>
    </row>
    <row r="2537" spans="1:31" x14ac:dyDescent="0.35">
      <c r="A2537" s="28" t="s">
        <v>7067</v>
      </c>
      <c r="B2537" s="48" t="s">
        <v>7068</v>
      </c>
      <c r="C2537" s="51">
        <v>99944</v>
      </c>
      <c r="D2537" s="30" t="s">
        <v>234</v>
      </c>
      <c r="E2537" s="38" t="s">
        <v>7069</v>
      </c>
      <c r="F2537" s="55" t="s">
        <v>6947</v>
      </c>
      <c r="G2537" s="33" t="s">
        <v>64</v>
      </c>
      <c r="H2537" s="52">
        <v>0.87650000000000006</v>
      </c>
      <c r="I2537" s="35">
        <f>ROUND((Reference!B$16*List!$H2537)+Reference!B$17,0)</f>
        <v>1020</v>
      </c>
      <c r="J2537" s="35">
        <f>ROUND((Reference!C$16*List!$H2537)+Reference!C$17,0)</f>
        <v>1522</v>
      </c>
      <c r="K2537" s="35">
        <f>ROUND((Reference!D$16*List!$H2537)+Reference!D$17,0)</f>
        <v>1824</v>
      </c>
      <c r="L2537" s="35">
        <f>ROUND((Reference!E$16*List!$H2537)+Reference!E$17,0)</f>
        <v>2254</v>
      </c>
      <c r="M2537" s="35">
        <f>ROUND((Reference!F$16*List!$H2537)+Reference!F$17,0)</f>
        <v>2349</v>
      </c>
      <c r="N2537" s="35">
        <f>ROUND((Reference!G$16*List!$H2537)+Reference!G$17,0)</f>
        <v>2659</v>
      </c>
      <c r="O2537" s="35">
        <f>ROUND((Reference!H$16*List!$H2537)+Reference!H$17,0)</f>
        <v>2760</v>
      </c>
      <c r="P2537" s="35">
        <f>ROUND((Reference!I$16*List!$H2537)+Reference!I$17,0)</f>
        <v>2869</v>
      </c>
      <c r="Q2537" s="35">
        <f>ROUND((Reference!J$16*List!$H2537)+Reference!J$17,0)</f>
        <v>3322</v>
      </c>
      <c r="R2537" s="35">
        <f>ROUND((Reference!K$16*List!$H2537)+Reference!K$17,0)</f>
        <v>3427</v>
      </c>
      <c r="S2537" s="35">
        <f>ROUND((Reference!L$16*List!$H2537)+Reference!L$17,0)</f>
        <v>3698</v>
      </c>
      <c r="T2537" s="35">
        <f>ROUND((Reference!M$16*List!$H2537)+Reference!M$17,0)</f>
        <v>4416</v>
      </c>
      <c r="U2537" s="35">
        <f>ROUND((Reference!N$16*List!$H2537)+Reference!N$17,0)</f>
        <v>17819</v>
      </c>
      <c r="V2537" s="36">
        <f>ROUND((Reference!O$16*List!$H2537)+Reference!O$17,0)</f>
        <v>662</v>
      </c>
      <c r="W2537" s="36">
        <f>ROUND((Reference!P$16*List!$H2537)+Reference!P$17,0)</f>
        <v>933</v>
      </c>
      <c r="X2537" s="36">
        <f>ROUND((Reference!Q$16*List!$H2537)+Reference!Q$17,0)</f>
        <v>467</v>
      </c>
      <c r="Y2537" s="37"/>
      <c r="Z2537" s="4" t="str">
        <f t="shared" si="79"/>
        <v>MC MINN, Tennessee</v>
      </c>
      <c r="AA2537" s="50" t="s">
        <v>7069</v>
      </c>
      <c r="AB2537" s="38" t="s">
        <v>54</v>
      </c>
      <c r="AC2537" s="43" t="s">
        <v>6947</v>
      </c>
      <c r="AD2537" s="45"/>
      <c r="AE2537">
        <f t="shared" si="80"/>
        <v>0.87650000000000006</v>
      </c>
    </row>
    <row r="2538" spans="1:31" x14ac:dyDescent="0.35">
      <c r="A2538" s="28" t="s">
        <v>7070</v>
      </c>
      <c r="B2538" s="48" t="s">
        <v>7071</v>
      </c>
      <c r="C2538" s="49">
        <v>99944</v>
      </c>
      <c r="D2538" s="30" t="s">
        <v>234</v>
      </c>
      <c r="E2538" s="50" t="s">
        <v>7072</v>
      </c>
      <c r="F2538" s="55" t="s">
        <v>6947</v>
      </c>
      <c r="G2538" s="33" t="s">
        <v>64</v>
      </c>
      <c r="H2538" s="34">
        <v>0.87650000000000006</v>
      </c>
      <c r="I2538" s="35">
        <f>ROUND((Reference!B$16*List!$H2538)+Reference!B$17,0)</f>
        <v>1020</v>
      </c>
      <c r="J2538" s="35">
        <f>ROUND((Reference!C$16*List!$H2538)+Reference!C$17,0)</f>
        <v>1522</v>
      </c>
      <c r="K2538" s="35">
        <f>ROUND((Reference!D$16*List!$H2538)+Reference!D$17,0)</f>
        <v>1824</v>
      </c>
      <c r="L2538" s="35">
        <f>ROUND((Reference!E$16*List!$H2538)+Reference!E$17,0)</f>
        <v>2254</v>
      </c>
      <c r="M2538" s="35">
        <f>ROUND((Reference!F$16*List!$H2538)+Reference!F$17,0)</f>
        <v>2349</v>
      </c>
      <c r="N2538" s="35">
        <f>ROUND((Reference!G$16*List!$H2538)+Reference!G$17,0)</f>
        <v>2659</v>
      </c>
      <c r="O2538" s="35">
        <f>ROUND((Reference!H$16*List!$H2538)+Reference!H$17,0)</f>
        <v>2760</v>
      </c>
      <c r="P2538" s="35">
        <f>ROUND((Reference!I$16*List!$H2538)+Reference!I$17,0)</f>
        <v>2869</v>
      </c>
      <c r="Q2538" s="35">
        <f>ROUND((Reference!J$16*List!$H2538)+Reference!J$17,0)</f>
        <v>3322</v>
      </c>
      <c r="R2538" s="35">
        <f>ROUND((Reference!K$16*List!$H2538)+Reference!K$17,0)</f>
        <v>3427</v>
      </c>
      <c r="S2538" s="35">
        <f>ROUND((Reference!L$16*List!$H2538)+Reference!L$17,0)</f>
        <v>3698</v>
      </c>
      <c r="T2538" s="35">
        <f>ROUND((Reference!M$16*List!$H2538)+Reference!M$17,0)</f>
        <v>4416</v>
      </c>
      <c r="U2538" s="35">
        <f>ROUND((Reference!N$16*List!$H2538)+Reference!N$17,0)</f>
        <v>17819</v>
      </c>
      <c r="V2538" s="36">
        <f>ROUND((Reference!O$16*List!$H2538)+Reference!O$17,0)</f>
        <v>662</v>
      </c>
      <c r="W2538" s="36">
        <f>ROUND((Reference!P$16*List!$H2538)+Reference!P$17,0)</f>
        <v>933</v>
      </c>
      <c r="X2538" s="36">
        <f>ROUND((Reference!Q$16*List!$H2538)+Reference!Q$17,0)</f>
        <v>467</v>
      </c>
      <c r="Y2538" s="37"/>
      <c r="Z2538" s="4" t="str">
        <f t="shared" si="79"/>
        <v>MC NAIRY, Tennessee</v>
      </c>
      <c r="AA2538" s="38" t="s">
        <v>7072</v>
      </c>
      <c r="AB2538" s="38" t="s">
        <v>54</v>
      </c>
      <c r="AC2538" s="32" t="s">
        <v>6947</v>
      </c>
      <c r="AD2538" s="39"/>
      <c r="AE2538">
        <f t="shared" si="80"/>
        <v>0.87650000000000006</v>
      </c>
    </row>
    <row r="2539" spans="1:31" x14ac:dyDescent="0.35">
      <c r="A2539" s="28" t="s">
        <v>7073</v>
      </c>
      <c r="B2539" s="48" t="s">
        <v>7074</v>
      </c>
      <c r="C2539" s="51">
        <v>34980</v>
      </c>
      <c r="D2539" s="30" t="s">
        <v>6963</v>
      </c>
      <c r="E2539" s="38" t="s">
        <v>237</v>
      </c>
      <c r="F2539" s="54" t="s">
        <v>6947</v>
      </c>
      <c r="G2539" s="33" t="s">
        <v>53</v>
      </c>
      <c r="H2539" s="34">
        <v>0.86350000000000005</v>
      </c>
      <c r="I2539" s="35">
        <f>ROUND((Reference!B$16*List!$H2539)+Reference!B$17,0)</f>
        <v>1009</v>
      </c>
      <c r="J2539" s="35">
        <f>ROUND((Reference!C$16*List!$H2539)+Reference!C$17,0)</f>
        <v>1505</v>
      </c>
      <c r="K2539" s="35">
        <f>ROUND((Reference!D$16*List!$H2539)+Reference!D$17,0)</f>
        <v>1804</v>
      </c>
      <c r="L2539" s="35">
        <f>ROUND((Reference!E$16*List!$H2539)+Reference!E$17,0)</f>
        <v>2230</v>
      </c>
      <c r="M2539" s="35">
        <f>ROUND((Reference!F$16*List!$H2539)+Reference!F$17,0)</f>
        <v>2323</v>
      </c>
      <c r="N2539" s="35">
        <f>ROUND((Reference!G$16*List!$H2539)+Reference!G$17,0)</f>
        <v>2630</v>
      </c>
      <c r="O2539" s="35">
        <f>ROUND((Reference!H$16*List!$H2539)+Reference!H$17,0)</f>
        <v>2730</v>
      </c>
      <c r="P2539" s="35">
        <f>ROUND((Reference!I$16*List!$H2539)+Reference!I$17,0)</f>
        <v>2838</v>
      </c>
      <c r="Q2539" s="35">
        <f>ROUND((Reference!J$16*List!$H2539)+Reference!J$17,0)</f>
        <v>3286</v>
      </c>
      <c r="R2539" s="35">
        <f>ROUND((Reference!K$16*List!$H2539)+Reference!K$17,0)</f>
        <v>3390</v>
      </c>
      <c r="S2539" s="35">
        <f>ROUND((Reference!L$16*List!$H2539)+Reference!L$17,0)</f>
        <v>3657</v>
      </c>
      <c r="T2539" s="35">
        <f>ROUND((Reference!M$16*List!$H2539)+Reference!M$17,0)</f>
        <v>4368</v>
      </c>
      <c r="U2539" s="35">
        <f>ROUND((Reference!N$16*List!$H2539)+Reference!N$17,0)</f>
        <v>17624</v>
      </c>
      <c r="V2539" s="36">
        <f>ROUND((Reference!O$16*List!$H2539)+Reference!O$17,0)</f>
        <v>655</v>
      </c>
      <c r="W2539" s="36">
        <f>ROUND((Reference!P$16*List!$H2539)+Reference!P$17,0)</f>
        <v>923</v>
      </c>
      <c r="X2539" s="36">
        <f>ROUND((Reference!Q$16*List!$H2539)+Reference!Q$17,0)</f>
        <v>462</v>
      </c>
      <c r="Y2539" s="37"/>
      <c r="Z2539" s="4" t="str">
        <f t="shared" si="79"/>
        <v>MACON, Tennessee</v>
      </c>
      <c r="AA2539" s="38" t="s">
        <v>237</v>
      </c>
      <c r="AB2539" s="38" t="s">
        <v>54</v>
      </c>
      <c r="AC2539" s="32" t="s">
        <v>6947</v>
      </c>
      <c r="AD2539" s="39"/>
      <c r="AE2539">
        <f t="shared" si="80"/>
        <v>0.86350000000000005</v>
      </c>
    </row>
    <row r="2540" spans="1:31" x14ac:dyDescent="0.35">
      <c r="A2540" s="28" t="s">
        <v>7075</v>
      </c>
      <c r="B2540" s="48" t="s">
        <v>7076</v>
      </c>
      <c r="C2540" s="49">
        <v>27180</v>
      </c>
      <c r="D2540" s="30" t="s">
        <v>961</v>
      </c>
      <c r="E2540" s="50" t="s">
        <v>241</v>
      </c>
      <c r="F2540" s="54" t="s">
        <v>6947</v>
      </c>
      <c r="G2540" s="33" t="s">
        <v>53</v>
      </c>
      <c r="H2540" s="52">
        <v>0.70169999999999999</v>
      </c>
      <c r="I2540" s="35">
        <f>ROUND((Reference!B$16*List!$H2540)+Reference!B$17,0)</f>
        <v>871</v>
      </c>
      <c r="J2540" s="35">
        <f>ROUND((Reference!C$16*List!$H2540)+Reference!C$17,0)</f>
        <v>1299</v>
      </c>
      <c r="K2540" s="35">
        <f>ROUND((Reference!D$16*List!$H2540)+Reference!D$17,0)</f>
        <v>1556</v>
      </c>
      <c r="L2540" s="35">
        <f>ROUND((Reference!E$16*List!$H2540)+Reference!E$17,0)</f>
        <v>1923</v>
      </c>
      <c r="M2540" s="35">
        <f>ROUND((Reference!F$16*List!$H2540)+Reference!F$17,0)</f>
        <v>2004</v>
      </c>
      <c r="N2540" s="35">
        <f>ROUND((Reference!G$16*List!$H2540)+Reference!G$17,0)</f>
        <v>2268</v>
      </c>
      <c r="O2540" s="35">
        <f>ROUND((Reference!H$16*List!$H2540)+Reference!H$17,0)</f>
        <v>2355</v>
      </c>
      <c r="P2540" s="35">
        <f>ROUND((Reference!I$16*List!$H2540)+Reference!I$17,0)</f>
        <v>2448</v>
      </c>
      <c r="Q2540" s="35">
        <f>ROUND((Reference!J$16*List!$H2540)+Reference!J$17,0)</f>
        <v>2834</v>
      </c>
      <c r="R2540" s="35">
        <f>ROUND((Reference!K$16*List!$H2540)+Reference!K$17,0)</f>
        <v>2924</v>
      </c>
      <c r="S2540" s="35">
        <f>ROUND((Reference!L$16*List!$H2540)+Reference!L$17,0)</f>
        <v>3155</v>
      </c>
      <c r="T2540" s="35">
        <f>ROUND((Reference!M$16*List!$H2540)+Reference!M$17,0)</f>
        <v>3768</v>
      </c>
      <c r="U2540" s="35">
        <f>ROUND((Reference!N$16*List!$H2540)+Reference!N$17,0)</f>
        <v>15203</v>
      </c>
      <c r="V2540" s="36">
        <f>ROUND((Reference!O$16*List!$H2540)+Reference!O$17,0)</f>
        <v>565</v>
      </c>
      <c r="W2540" s="36">
        <f>ROUND((Reference!P$16*List!$H2540)+Reference!P$17,0)</f>
        <v>796</v>
      </c>
      <c r="X2540" s="36">
        <f>ROUND((Reference!Q$16*List!$H2540)+Reference!Q$17,0)</f>
        <v>398</v>
      </c>
      <c r="Y2540" s="37"/>
      <c r="Z2540" s="4" t="str">
        <f t="shared" si="79"/>
        <v>MADISON, Tennessee</v>
      </c>
      <c r="AA2540" s="50" t="s">
        <v>241</v>
      </c>
      <c r="AB2540" s="38" t="s">
        <v>54</v>
      </c>
      <c r="AC2540" s="43" t="s">
        <v>6947</v>
      </c>
      <c r="AD2540" s="45"/>
      <c r="AE2540">
        <f t="shared" si="80"/>
        <v>0.70169999999999999</v>
      </c>
    </row>
    <row r="2541" spans="1:31" x14ac:dyDescent="0.35">
      <c r="A2541" s="28" t="s">
        <v>7077</v>
      </c>
      <c r="B2541" s="48" t="s">
        <v>7078</v>
      </c>
      <c r="C2541" s="49">
        <v>16860</v>
      </c>
      <c r="D2541" s="30" t="s">
        <v>539</v>
      </c>
      <c r="E2541" s="50" t="s">
        <v>249</v>
      </c>
      <c r="F2541" s="54" t="s">
        <v>6947</v>
      </c>
      <c r="G2541" s="33" t="s">
        <v>53</v>
      </c>
      <c r="H2541" s="52">
        <v>0.83250000000000002</v>
      </c>
      <c r="I2541" s="35">
        <f>ROUND((Reference!B$16*List!$H2541)+Reference!B$17,0)</f>
        <v>983</v>
      </c>
      <c r="J2541" s="35">
        <f>ROUND((Reference!C$16*List!$H2541)+Reference!C$17,0)</f>
        <v>1466</v>
      </c>
      <c r="K2541" s="35">
        <f>ROUND((Reference!D$16*List!$H2541)+Reference!D$17,0)</f>
        <v>1756</v>
      </c>
      <c r="L2541" s="35">
        <f>ROUND((Reference!E$16*List!$H2541)+Reference!E$17,0)</f>
        <v>2171</v>
      </c>
      <c r="M2541" s="35">
        <f>ROUND((Reference!F$16*List!$H2541)+Reference!F$17,0)</f>
        <v>2262</v>
      </c>
      <c r="N2541" s="35">
        <f>ROUND((Reference!G$16*List!$H2541)+Reference!G$17,0)</f>
        <v>2560</v>
      </c>
      <c r="O2541" s="35">
        <f>ROUND((Reference!H$16*List!$H2541)+Reference!H$17,0)</f>
        <v>2658</v>
      </c>
      <c r="P2541" s="35">
        <f>ROUND((Reference!I$16*List!$H2541)+Reference!I$17,0)</f>
        <v>2763</v>
      </c>
      <c r="Q2541" s="35">
        <f>ROUND((Reference!J$16*List!$H2541)+Reference!J$17,0)</f>
        <v>3199</v>
      </c>
      <c r="R2541" s="35">
        <f>ROUND((Reference!K$16*List!$H2541)+Reference!K$17,0)</f>
        <v>3300</v>
      </c>
      <c r="S2541" s="35">
        <f>ROUND((Reference!L$16*List!$H2541)+Reference!L$17,0)</f>
        <v>3561</v>
      </c>
      <c r="T2541" s="35">
        <f>ROUND((Reference!M$16*List!$H2541)+Reference!M$17,0)</f>
        <v>4253</v>
      </c>
      <c r="U2541" s="35">
        <f>ROUND((Reference!N$16*List!$H2541)+Reference!N$17,0)</f>
        <v>17160</v>
      </c>
      <c r="V2541" s="36">
        <f>ROUND((Reference!O$16*List!$H2541)+Reference!O$17,0)</f>
        <v>638</v>
      </c>
      <c r="W2541" s="36">
        <f>ROUND((Reference!P$16*List!$H2541)+Reference!P$17,0)</f>
        <v>899</v>
      </c>
      <c r="X2541" s="36">
        <f>ROUND((Reference!Q$16*List!$H2541)+Reference!Q$17,0)</f>
        <v>449</v>
      </c>
      <c r="Y2541" s="37"/>
      <c r="Z2541" s="4" t="str">
        <f t="shared" si="79"/>
        <v>MARION, Tennessee</v>
      </c>
      <c r="AA2541" s="50" t="s">
        <v>249</v>
      </c>
      <c r="AB2541" s="38" t="s">
        <v>54</v>
      </c>
      <c r="AC2541" s="43" t="s">
        <v>6947</v>
      </c>
      <c r="AD2541" s="45"/>
      <c r="AE2541">
        <f t="shared" si="80"/>
        <v>0.83250000000000002</v>
      </c>
    </row>
    <row r="2542" spans="1:31" x14ac:dyDescent="0.35">
      <c r="A2542" s="28" t="s">
        <v>7079</v>
      </c>
      <c r="B2542" s="48" t="s">
        <v>7080</v>
      </c>
      <c r="C2542" s="51">
        <v>99944</v>
      </c>
      <c r="D2542" s="30" t="s">
        <v>234</v>
      </c>
      <c r="E2542" s="38" t="s">
        <v>253</v>
      </c>
      <c r="F2542" s="55" t="s">
        <v>6947</v>
      </c>
      <c r="G2542" s="33" t="s">
        <v>64</v>
      </c>
      <c r="H2542" s="52">
        <v>0.87650000000000006</v>
      </c>
      <c r="I2542" s="35">
        <f>ROUND((Reference!B$16*List!$H2542)+Reference!B$17,0)</f>
        <v>1020</v>
      </c>
      <c r="J2542" s="35">
        <f>ROUND((Reference!C$16*List!$H2542)+Reference!C$17,0)</f>
        <v>1522</v>
      </c>
      <c r="K2542" s="35">
        <f>ROUND((Reference!D$16*List!$H2542)+Reference!D$17,0)</f>
        <v>1824</v>
      </c>
      <c r="L2542" s="35">
        <f>ROUND((Reference!E$16*List!$H2542)+Reference!E$17,0)</f>
        <v>2254</v>
      </c>
      <c r="M2542" s="35">
        <f>ROUND((Reference!F$16*List!$H2542)+Reference!F$17,0)</f>
        <v>2349</v>
      </c>
      <c r="N2542" s="35">
        <f>ROUND((Reference!G$16*List!$H2542)+Reference!G$17,0)</f>
        <v>2659</v>
      </c>
      <c r="O2542" s="35">
        <f>ROUND((Reference!H$16*List!$H2542)+Reference!H$17,0)</f>
        <v>2760</v>
      </c>
      <c r="P2542" s="35">
        <f>ROUND((Reference!I$16*List!$H2542)+Reference!I$17,0)</f>
        <v>2869</v>
      </c>
      <c r="Q2542" s="35">
        <f>ROUND((Reference!J$16*List!$H2542)+Reference!J$17,0)</f>
        <v>3322</v>
      </c>
      <c r="R2542" s="35">
        <f>ROUND((Reference!K$16*List!$H2542)+Reference!K$17,0)</f>
        <v>3427</v>
      </c>
      <c r="S2542" s="35">
        <f>ROUND((Reference!L$16*List!$H2542)+Reference!L$17,0)</f>
        <v>3698</v>
      </c>
      <c r="T2542" s="35">
        <f>ROUND((Reference!M$16*List!$H2542)+Reference!M$17,0)</f>
        <v>4416</v>
      </c>
      <c r="U2542" s="35">
        <f>ROUND((Reference!N$16*List!$H2542)+Reference!N$17,0)</f>
        <v>17819</v>
      </c>
      <c r="V2542" s="36">
        <f>ROUND((Reference!O$16*List!$H2542)+Reference!O$17,0)</f>
        <v>662</v>
      </c>
      <c r="W2542" s="36">
        <f>ROUND((Reference!P$16*List!$H2542)+Reference!P$17,0)</f>
        <v>933</v>
      </c>
      <c r="X2542" s="36">
        <f>ROUND((Reference!Q$16*List!$H2542)+Reference!Q$17,0)</f>
        <v>467</v>
      </c>
      <c r="Y2542" s="37"/>
      <c r="Z2542" s="4" t="str">
        <f t="shared" si="79"/>
        <v>MARSHALL, Tennessee</v>
      </c>
      <c r="AA2542" s="50" t="s">
        <v>253</v>
      </c>
      <c r="AB2542" s="38" t="s">
        <v>54</v>
      </c>
      <c r="AC2542" s="43" t="s">
        <v>6947</v>
      </c>
      <c r="AD2542" s="45"/>
      <c r="AE2542">
        <f t="shared" si="80"/>
        <v>0.87650000000000006</v>
      </c>
    </row>
    <row r="2543" spans="1:31" x14ac:dyDescent="0.35">
      <c r="A2543" s="28" t="s">
        <v>7081</v>
      </c>
      <c r="B2543" s="48" t="s">
        <v>7082</v>
      </c>
      <c r="C2543" s="49">
        <v>34980</v>
      </c>
      <c r="D2543" s="30" t="s">
        <v>6963</v>
      </c>
      <c r="E2543" s="50" t="s">
        <v>7083</v>
      </c>
      <c r="F2543" s="54" t="s">
        <v>6947</v>
      </c>
      <c r="G2543" s="33" t="s">
        <v>53</v>
      </c>
      <c r="H2543" s="34">
        <v>0.86350000000000005</v>
      </c>
      <c r="I2543" s="35">
        <f>ROUND((Reference!B$16*List!$H2543)+Reference!B$17,0)</f>
        <v>1009</v>
      </c>
      <c r="J2543" s="35">
        <f>ROUND((Reference!C$16*List!$H2543)+Reference!C$17,0)</f>
        <v>1505</v>
      </c>
      <c r="K2543" s="35">
        <f>ROUND((Reference!D$16*List!$H2543)+Reference!D$17,0)</f>
        <v>1804</v>
      </c>
      <c r="L2543" s="35">
        <f>ROUND((Reference!E$16*List!$H2543)+Reference!E$17,0)</f>
        <v>2230</v>
      </c>
      <c r="M2543" s="35">
        <f>ROUND((Reference!F$16*List!$H2543)+Reference!F$17,0)</f>
        <v>2323</v>
      </c>
      <c r="N2543" s="35">
        <f>ROUND((Reference!G$16*List!$H2543)+Reference!G$17,0)</f>
        <v>2630</v>
      </c>
      <c r="O2543" s="35">
        <f>ROUND((Reference!H$16*List!$H2543)+Reference!H$17,0)</f>
        <v>2730</v>
      </c>
      <c r="P2543" s="35">
        <f>ROUND((Reference!I$16*List!$H2543)+Reference!I$17,0)</f>
        <v>2838</v>
      </c>
      <c r="Q2543" s="35">
        <f>ROUND((Reference!J$16*List!$H2543)+Reference!J$17,0)</f>
        <v>3286</v>
      </c>
      <c r="R2543" s="35">
        <f>ROUND((Reference!K$16*List!$H2543)+Reference!K$17,0)</f>
        <v>3390</v>
      </c>
      <c r="S2543" s="35">
        <f>ROUND((Reference!L$16*List!$H2543)+Reference!L$17,0)</f>
        <v>3657</v>
      </c>
      <c r="T2543" s="35">
        <f>ROUND((Reference!M$16*List!$H2543)+Reference!M$17,0)</f>
        <v>4368</v>
      </c>
      <c r="U2543" s="35">
        <f>ROUND((Reference!N$16*List!$H2543)+Reference!N$17,0)</f>
        <v>17624</v>
      </c>
      <c r="V2543" s="36">
        <f>ROUND((Reference!O$16*List!$H2543)+Reference!O$17,0)</f>
        <v>655</v>
      </c>
      <c r="W2543" s="36">
        <f>ROUND((Reference!P$16*List!$H2543)+Reference!P$17,0)</f>
        <v>923</v>
      </c>
      <c r="X2543" s="36">
        <f>ROUND((Reference!Q$16*List!$H2543)+Reference!Q$17,0)</f>
        <v>462</v>
      </c>
      <c r="Y2543" s="37"/>
      <c r="Z2543" s="4" t="str">
        <f t="shared" si="79"/>
        <v>MAURY, Tennessee</v>
      </c>
      <c r="AA2543" s="38" t="s">
        <v>7083</v>
      </c>
      <c r="AB2543" s="38" t="s">
        <v>54</v>
      </c>
      <c r="AC2543" s="32" t="s">
        <v>6947</v>
      </c>
      <c r="AD2543" s="39"/>
      <c r="AE2543">
        <f t="shared" si="80"/>
        <v>0.86350000000000005</v>
      </c>
    </row>
    <row r="2544" spans="1:31" x14ac:dyDescent="0.35">
      <c r="A2544" s="28" t="s">
        <v>7084</v>
      </c>
      <c r="B2544" s="48" t="s">
        <v>7085</v>
      </c>
      <c r="C2544" s="51">
        <v>99944</v>
      </c>
      <c r="D2544" s="30" t="s">
        <v>234</v>
      </c>
      <c r="E2544" s="38" t="s">
        <v>6090</v>
      </c>
      <c r="F2544" s="55" t="s">
        <v>6947</v>
      </c>
      <c r="G2544" s="33" t="s">
        <v>64</v>
      </c>
      <c r="H2544" s="52">
        <v>0.87650000000000006</v>
      </c>
      <c r="I2544" s="35">
        <f>ROUND((Reference!B$16*List!$H2544)+Reference!B$17,0)</f>
        <v>1020</v>
      </c>
      <c r="J2544" s="35">
        <f>ROUND((Reference!C$16*List!$H2544)+Reference!C$17,0)</f>
        <v>1522</v>
      </c>
      <c r="K2544" s="35">
        <f>ROUND((Reference!D$16*List!$H2544)+Reference!D$17,0)</f>
        <v>1824</v>
      </c>
      <c r="L2544" s="35">
        <f>ROUND((Reference!E$16*List!$H2544)+Reference!E$17,0)</f>
        <v>2254</v>
      </c>
      <c r="M2544" s="35">
        <f>ROUND((Reference!F$16*List!$H2544)+Reference!F$17,0)</f>
        <v>2349</v>
      </c>
      <c r="N2544" s="35">
        <f>ROUND((Reference!G$16*List!$H2544)+Reference!G$17,0)</f>
        <v>2659</v>
      </c>
      <c r="O2544" s="35">
        <f>ROUND((Reference!H$16*List!$H2544)+Reference!H$17,0)</f>
        <v>2760</v>
      </c>
      <c r="P2544" s="35">
        <f>ROUND((Reference!I$16*List!$H2544)+Reference!I$17,0)</f>
        <v>2869</v>
      </c>
      <c r="Q2544" s="35">
        <f>ROUND((Reference!J$16*List!$H2544)+Reference!J$17,0)</f>
        <v>3322</v>
      </c>
      <c r="R2544" s="35">
        <f>ROUND((Reference!K$16*List!$H2544)+Reference!K$17,0)</f>
        <v>3427</v>
      </c>
      <c r="S2544" s="35">
        <f>ROUND((Reference!L$16*List!$H2544)+Reference!L$17,0)</f>
        <v>3698</v>
      </c>
      <c r="T2544" s="35">
        <f>ROUND((Reference!M$16*List!$H2544)+Reference!M$17,0)</f>
        <v>4416</v>
      </c>
      <c r="U2544" s="35">
        <f>ROUND((Reference!N$16*List!$H2544)+Reference!N$17,0)</f>
        <v>17819</v>
      </c>
      <c r="V2544" s="36">
        <f>ROUND((Reference!O$16*List!$H2544)+Reference!O$17,0)</f>
        <v>662</v>
      </c>
      <c r="W2544" s="36">
        <f>ROUND((Reference!P$16*List!$H2544)+Reference!P$17,0)</f>
        <v>933</v>
      </c>
      <c r="X2544" s="36">
        <f>ROUND((Reference!Q$16*List!$H2544)+Reference!Q$17,0)</f>
        <v>467</v>
      </c>
      <c r="Y2544" s="37"/>
      <c r="Z2544" s="4" t="str">
        <f t="shared" si="79"/>
        <v>MEIGS, Tennessee</v>
      </c>
      <c r="AA2544" s="50" t="s">
        <v>6090</v>
      </c>
      <c r="AB2544" s="38" t="s">
        <v>54</v>
      </c>
      <c r="AC2544" s="43" t="s">
        <v>6947</v>
      </c>
      <c r="AD2544" s="45"/>
      <c r="AE2544">
        <f t="shared" si="80"/>
        <v>0.87650000000000006</v>
      </c>
    </row>
    <row r="2545" spans="1:31" x14ac:dyDescent="0.35">
      <c r="A2545" s="28" t="s">
        <v>7086</v>
      </c>
      <c r="B2545" s="48" t="s">
        <v>7087</v>
      </c>
      <c r="C2545" s="49">
        <v>99944</v>
      </c>
      <c r="D2545" s="30" t="s">
        <v>234</v>
      </c>
      <c r="E2545" s="50" t="s">
        <v>262</v>
      </c>
      <c r="F2545" s="55" t="s">
        <v>6947</v>
      </c>
      <c r="G2545" s="33" t="s">
        <v>64</v>
      </c>
      <c r="H2545" s="52">
        <v>0.87650000000000006</v>
      </c>
      <c r="I2545" s="35">
        <f>ROUND((Reference!B$16*List!$H2545)+Reference!B$17,0)</f>
        <v>1020</v>
      </c>
      <c r="J2545" s="35">
        <f>ROUND((Reference!C$16*List!$H2545)+Reference!C$17,0)</f>
        <v>1522</v>
      </c>
      <c r="K2545" s="35">
        <f>ROUND((Reference!D$16*List!$H2545)+Reference!D$17,0)</f>
        <v>1824</v>
      </c>
      <c r="L2545" s="35">
        <f>ROUND((Reference!E$16*List!$H2545)+Reference!E$17,0)</f>
        <v>2254</v>
      </c>
      <c r="M2545" s="35">
        <f>ROUND((Reference!F$16*List!$H2545)+Reference!F$17,0)</f>
        <v>2349</v>
      </c>
      <c r="N2545" s="35">
        <f>ROUND((Reference!G$16*List!$H2545)+Reference!G$17,0)</f>
        <v>2659</v>
      </c>
      <c r="O2545" s="35">
        <f>ROUND((Reference!H$16*List!$H2545)+Reference!H$17,0)</f>
        <v>2760</v>
      </c>
      <c r="P2545" s="35">
        <f>ROUND((Reference!I$16*List!$H2545)+Reference!I$17,0)</f>
        <v>2869</v>
      </c>
      <c r="Q2545" s="35">
        <f>ROUND((Reference!J$16*List!$H2545)+Reference!J$17,0)</f>
        <v>3322</v>
      </c>
      <c r="R2545" s="35">
        <f>ROUND((Reference!K$16*List!$H2545)+Reference!K$17,0)</f>
        <v>3427</v>
      </c>
      <c r="S2545" s="35">
        <f>ROUND((Reference!L$16*List!$H2545)+Reference!L$17,0)</f>
        <v>3698</v>
      </c>
      <c r="T2545" s="35">
        <f>ROUND((Reference!M$16*List!$H2545)+Reference!M$17,0)</f>
        <v>4416</v>
      </c>
      <c r="U2545" s="35">
        <f>ROUND((Reference!N$16*List!$H2545)+Reference!N$17,0)</f>
        <v>17819</v>
      </c>
      <c r="V2545" s="36">
        <f>ROUND((Reference!O$16*List!$H2545)+Reference!O$17,0)</f>
        <v>662</v>
      </c>
      <c r="W2545" s="36">
        <f>ROUND((Reference!P$16*List!$H2545)+Reference!P$17,0)</f>
        <v>933</v>
      </c>
      <c r="X2545" s="36">
        <f>ROUND((Reference!Q$16*List!$H2545)+Reference!Q$17,0)</f>
        <v>467</v>
      </c>
      <c r="Y2545" s="37"/>
      <c r="Z2545" s="4" t="str">
        <f t="shared" si="79"/>
        <v>MONROE, Tennessee</v>
      </c>
      <c r="AA2545" s="50" t="s">
        <v>262</v>
      </c>
      <c r="AB2545" s="38" t="s">
        <v>54</v>
      </c>
      <c r="AC2545" s="43" t="s">
        <v>6947</v>
      </c>
      <c r="AD2545" s="45"/>
      <c r="AE2545">
        <f t="shared" si="80"/>
        <v>0.87650000000000006</v>
      </c>
    </row>
    <row r="2546" spans="1:31" x14ac:dyDescent="0.35">
      <c r="A2546" s="28" t="s">
        <v>7088</v>
      </c>
      <c r="B2546" s="48" t="s">
        <v>7089</v>
      </c>
      <c r="C2546" s="49">
        <v>17300</v>
      </c>
      <c r="D2546" s="30" t="s">
        <v>560</v>
      </c>
      <c r="E2546" s="50" t="s">
        <v>266</v>
      </c>
      <c r="F2546" s="54" t="s">
        <v>6947</v>
      </c>
      <c r="G2546" s="33" t="s">
        <v>53</v>
      </c>
      <c r="H2546" s="52">
        <v>0.74170000000000003</v>
      </c>
      <c r="I2546" s="35">
        <f>ROUND((Reference!B$16*List!$H2546)+Reference!B$17,0)</f>
        <v>905</v>
      </c>
      <c r="J2546" s="35">
        <f>ROUND((Reference!C$16*List!$H2546)+Reference!C$17,0)</f>
        <v>1350</v>
      </c>
      <c r="K2546" s="35">
        <f>ROUND((Reference!D$16*List!$H2546)+Reference!D$17,0)</f>
        <v>1617</v>
      </c>
      <c r="L2546" s="35">
        <f>ROUND((Reference!E$16*List!$H2546)+Reference!E$17,0)</f>
        <v>1999</v>
      </c>
      <c r="M2546" s="35">
        <f>ROUND((Reference!F$16*List!$H2546)+Reference!F$17,0)</f>
        <v>2083</v>
      </c>
      <c r="N2546" s="35">
        <f>ROUND((Reference!G$16*List!$H2546)+Reference!G$17,0)</f>
        <v>2358</v>
      </c>
      <c r="O2546" s="35">
        <f>ROUND((Reference!H$16*List!$H2546)+Reference!H$17,0)</f>
        <v>2448</v>
      </c>
      <c r="P2546" s="35">
        <f>ROUND((Reference!I$16*List!$H2546)+Reference!I$17,0)</f>
        <v>2544</v>
      </c>
      <c r="Q2546" s="35">
        <f>ROUND((Reference!J$16*List!$H2546)+Reference!J$17,0)</f>
        <v>2946</v>
      </c>
      <c r="R2546" s="35">
        <f>ROUND((Reference!K$16*List!$H2546)+Reference!K$17,0)</f>
        <v>3039</v>
      </c>
      <c r="S2546" s="35">
        <f>ROUND((Reference!L$16*List!$H2546)+Reference!L$17,0)</f>
        <v>3279</v>
      </c>
      <c r="T2546" s="35">
        <f>ROUND((Reference!M$16*List!$H2546)+Reference!M$17,0)</f>
        <v>3916</v>
      </c>
      <c r="U2546" s="35">
        <f>ROUND((Reference!N$16*List!$H2546)+Reference!N$17,0)</f>
        <v>15801</v>
      </c>
      <c r="V2546" s="36">
        <f>ROUND((Reference!O$16*List!$H2546)+Reference!O$17,0)</f>
        <v>587</v>
      </c>
      <c r="W2546" s="36">
        <f>ROUND((Reference!P$16*List!$H2546)+Reference!P$17,0)</f>
        <v>828</v>
      </c>
      <c r="X2546" s="36">
        <f>ROUND((Reference!Q$16*List!$H2546)+Reference!Q$17,0)</f>
        <v>414</v>
      </c>
      <c r="Y2546" s="37"/>
      <c r="Z2546" s="4" t="str">
        <f t="shared" si="79"/>
        <v>MONTGOMERY, Tennessee</v>
      </c>
      <c r="AA2546" s="50" t="s">
        <v>266</v>
      </c>
      <c r="AB2546" s="38" t="s">
        <v>54</v>
      </c>
      <c r="AC2546" s="43" t="s">
        <v>6947</v>
      </c>
      <c r="AD2546" s="45"/>
      <c r="AE2546">
        <f t="shared" si="80"/>
        <v>0.74170000000000003</v>
      </c>
    </row>
    <row r="2547" spans="1:31" x14ac:dyDescent="0.35">
      <c r="A2547" s="28" t="s">
        <v>7090</v>
      </c>
      <c r="B2547" s="48" t="s">
        <v>7091</v>
      </c>
      <c r="C2547" s="49">
        <v>99944</v>
      </c>
      <c r="D2547" s="30" t="s">
        <v>234</v>
      </c>
      <c r="E2547" s="50" t="s">
        <v>5719</v>
      </c>
      <c r="F2547" s="55" t="s">
        <v>6947</v>
      </c>
      <c r="G2547" s="33" t="s">
        <v>64</v>
      </c>
      <c r="H2547" s="34">
        <v>0.87650000000000006</v>
      </c>
      <c r="I2547" s="35">
        <f>ROUND((Reference!B$16*List!$H2547)+Reference!B$17,0)</f>
        <v>1020</v>
      </c>
      <c r="J2547" s="35">
        <f>ROUND((Reference!C$16*List!$H2547)+Reference!C$17,0)</f>
        <v>1522</v>
      </c>
      <c r="K2547" s="35">
        <f>ROUND((Reference!D$16*List!$H2547)+Reference!D$17,0)</f>
        <v>1824</v>
      </c>
      <c r="L2547" s="35">
        <f>ROUND((Reference!E$16*List!$H2547)+Reference!E$17,0)</f>
        <v>2254</v>
      </c>
      <c r="M2547" s="35">
        <f>ROUND((Reference!F$16*List!$H2547)+Reference!F$17,0)</f>
        <v>2349</v>
      </c>
      <c r="N2547" s="35">
        <f>ROUND((Reference!G$16*List!$H2547)+Reference!G$17,0)</f>
        <v>2659</v>
      </c>
      <c r="O2547" s="35">
        <f>ROUND((Reference!H$16*List!$H2547)+Reference!H$17,0)</f>
        <v>2760</v>
      </c>
      <c r="P2547" s="35">
        <f>ROUND((Reference!I$16*List!$H2547)+Reference!I$17,0)</f>
        <v>2869</v>
      </c>
      <c r="Q2547" s="35">
        <f>ROUND((Reference!J$16*List!$H2547)+Reference!J$17,0)</f>
        <v>3322</v>
      </c>
      <c r="R2547" s="35">
        <f>ROUND((Reference!K$16*List!$H2547)+Reference!K$17,0)</f>
        <v>3427</v>
      </c>
      <c r="S2547" s="35">
        <f>ROUND((Reference!L$16*List!$H2547)+Reference!L$17,0)</f>
        <v>3698</v>
      </c>
      <c r="T2547" s="35">
        <f>ROUND((Reference!M$16*List!$H2547)+Reference!M$17,0)</f>
        <v>4416</v>
      </c>
      <c r="U2547" s="35">
        <f>ROUND((Reference!N$16*List!$H2547)+Reference!N$17,0)</f>
        <v>17819</v>
      </c>
      <c r="V2547" s="36">
        <f>ROUND((Reference!O$16*List!$H2547)+Reference!O$17,0)</f>
        <v>662</v>
      </c>
      <c r="W2547" s="36">
        <f>ROUND((Reference!P$16*List!$H2547)+Reference!P$17,0)</f>
        <v>933</v>
      </c>
      <c r="X2547" s="36">
        <f>ROUND((Reference!Q$16*List!$H2547)+Reference!Q$17,0)</f>
        <v>467</v>
      </c>
      <c r="Y2547" s="37"/>
      <c r="Z2547" s="4" t="str">
        <f t="shared" si="79"/>
        <v>MOORE, Tennessee</v>
      </c>
      <c r="AA2547" s="38" t="s">
        <v>5719</v>
      </c>
      <c r="AB2547" s="38" t="s">
        <v>54</v>
      </c>
      <c r="AC2547" s="32" t="s">
        <v>6947</v>
      </c>
      <c r="AD2547" s="39"/>
      <c r="AE2547">
        <f t="shared" si="80"/>
        <v>0.87650000000000006</v>
      </c>
    </row>
    <row r="2548" spans="1:31" x14ac:dyDescent="0.35">
      <c r="A2548" s="28" t="s">
        <v>7092</v>
      </c>
      <c r="B2548" s="48" t="s">
        <v>7093</v>
      </c>
      <c r="C2548" s="49">
        <v>28940</v>
      </c>
      <c r="D2548" s="30" t="s">
        <v>1034</v>
      </c>
      <c r="E2548" s="50" t="s">
        <v>270</v>
      </c>
      <c r="F2548" s="54" t="s">
        <v>6947</v>
      </c>
      <c r="G2548" s="33" t="s">
        <v>53</v>
      </c>
      <c r="H2548" s="34">
        <v>0.72140000000000004</v>
      </c>
      <c r="I2548" s="35">
        <f>ROUND((Reference!B$16*List!$H2548)+Reference!B$17,0)</f>
        <v>887</v>
      </c>
      <c r="J2548" s="35">
        <f>ROUND((Reference!C$16*List!$H2548)+Reference!C$17,0)</f>
        <v>1324</v>
      </c>
      <c r="K2548" s="35">
        <f>ROUND((Reference!D$16*List!$H2548)+Reference!D$17,0)</f>
        <v>1586</v>
      </c>
      <c r="L2548" s="35">
        <f>ROUND((Reference!E$16*List!$H2548)+Reference!E$17,0)</f>
        <v>1961</v>
      </c>
      <c r="M2548" s="35">
        <f>ROUND((Reference!F$16*List!$H2548)+Reference!F$17,0)</f>
        <v>2043</v>
      </c>
      <c r="N2548" s="35">
        <f>ROUND((Reference!G$16*List!$H2548)+Reference!G$17,0)</f>
        <v>2312</v>
      </c>
      <c r="O2548" s="35">
        <f>ROUND((Reference!H$16*List!$H2548)+Reference!H$17,0)</f>
        <v>2401</v>
      </c>
      <c r="P2548" s="35">
        <f>ROUND((Reference!I$16*List!$H2548)+Reference!I$17,0)</f>
        <v>2495</v>
      </c>
      <c r="Q2548" s="35">
        <f>ROUND((Reference!J$16*List!$H2548)+Reference!J$17,0)</f>
        <v>2889</v>
      </c>
      <c r="R2548" s="35">
        <f>ROUND((Reference!K$16*List!$H2548)+Reference!K$17,0)</f>
        <v>2981</v>
      </c>
      <c r="S2548" s="35">
        <f>ROUND((Reference!L$16*List!$H2548)+Reference!L$17,0)</f>
        <v>3216</v>
      </c>
      <c r="T2548" s="35">
        <f>ROUND((Reference!M$16*List!$H2548)+Reference!M$17,0)</f>
        <v>3841</v>
      </c>
      <c r="U2548" s="35">
        <f>ROUND((Reference!N$16*List!$H2548)+Reference!N$17,0)</f>
        <v>15498</v>
      </c>
      <c r="V2548" s="36">
        <f>ROUND((Reference!O$16*List!$H2548)+Reference!O$17,0)</f>
        <v>576</v>
      </c>
      <c r="W2548" s="36">
        <f>ROUND((Reference!P$16*List!$H2548)+Reference!P$17,0)</f>
        <v>812</v>
      </c>
      <c r="X2548" s="36">
        <f>ROUND((Reference!Q$16*List!$H2548)+Reference!Q$17,0)</f>
        <v>406</v>
      </c>
      <c r="Y2548" s="37"/>
      <c r="Z2548" s="4" t="str">
        <f t="shared" si="79"/>
        <v>MORGAN, Tennessee</v>
      </c>
      <c r="AA2548" s="38" t="s">
        <v>270</v>
      </c>
      <c r="AB2548" s="38" t="s">
        <v>54</v>
      </c>
      <c r="AC2548" s="32" t="s">
        <v>6947</v>
      </c>
      <c r="AD2548" s="39"/>
      <c r="AE2548">
        <f t="shared" si="80"/>
        <v>0.72140000000000004</v>
      </c>
    </row>
    <row r="2549" spans="1:31" x14ac:dyDescent="0.35">
      <c r="A2549" s="28" t="s">
        <v>7094</v>
      </c>
      <c r="B2549" s="48" t="s">
        <v>7095</v>
      </c>
      <c r="C2549" s="51">
        <v>99944</v>
      </c>
      <c r="D2549" s="30" t="s">
        <v>234</v>
      </c>
      <c r="E2549" s="38" t="s">
        <v>7096</v>
      </c>
      <c r="F2549" s="55" t="s">
        <v>6947</v>
      </c>
      <c r="G2549" s="33" t="s">
        <v>64</v>
      </c>
      <c r="H2549" s="34">
        <v>0.87650000000000006</v>
      </c>
      <c r="I2549" s="35">
        <f>ROUND((Reference!B$16*List!$H2549)+Reference!B$17,0)</f>
        <v>1020</v>
      </c>
      <c r="J2549" s="35">
        <f>ROUND((Reference!C$16*List!$H2549)+Reference!C$17,0)</f>
        <v>1522</v>
      </c>
      <c r="K2549" s="35">
        <f>ROUND((Reference!D$16*List!$H2549)+Reference!D$17,0)</f>
        <v>1824</v>
      </c>
      <c r="L2549" s="35">
        <f>ROUND((Reference!E$16*List!$H2549)+Reference!E$17,0)</f>
        <v>2254</v>
      </c>
      <c r="M2549" s="35">
        <f>ROUND((Reference!F$16*List!$H2549)+Reference!F$17,0)</f>
        <v>2349</v>
      </c>
      <c r="N2549" s="35">
        <f>ROUND((Reference!G$16*List!$H2549)+Reference!G$17,0)</f>
        <v>2659</v>
      </c>
      <c r="O2549" s="35">
        <f>ROUND((Reference!H$16*List!$H2549)+Reference!H$17,0)</f>
        <v>2760</v>
      </c>
      <c r="P2549" s="35">
        <f>ROUND((Reference!I$16*List!$H2549)+Reference!I$17,0)</f>
        <v>2869</v>
      </c>
      <c r="Q2549" s="35">
        <f>ROUND((Reference!J$16*List!$H2549)+Reference!J$17,0)</f>
        <v>3322</v>
      </c>
      <c r="R2549" s="35">
        <f>ROUND((Reference!K$16*List!$H2549)+Reference!K$17,0)</f>
        <v>3427</v>
      </c>
      <c r="S2549" s="35">
        <f>ROUND((Reference!L$16*List!$H2549)+Reference!L$17,0)</f>
        <v>3698</v>
      </c>
      <c r="T2549" s="35">
        <f>ROUND((Reference!M$16*List!$H2549)+Reference!M$17,0)</f>
        <v>4416</v>
      </c>
      <c r="U2549" s="35">
        <f>ROUND((Reference!N$16*List!$H2549)+Reference!N$17,0)</f>
        <v>17819</v>
      </c>
      <c r="V2549" s="36">
        <f>ROUND((Reference!O$16*List!$H2549)+Reference!O$17,0)</f>
        <v>662</v>
      </c>
      <c r="W2549" s="36">
        <f>ROUND((Reference!P$16*List!$H2549)+Reference!P$17,0)</f>
        <v>933</v>
      </c>
      <c r="X2549" s="36">
        <f>ROUND((Reference!Q$16*List!$H2549)+Reference!Q$17,0)</f>
        <v>467</v>
      </c>
      <c r="Y2549" s="37"/>
      <c r="Z2549" s="4" t="str">
        <f t="shared" si="79"/>
        <v>OBION, Tennessee</v>
      </c>
      <c r="AA2549" s="38" t="s">
        <v>7096</v>
      </c>
      <c r="AB2549" s="38" t="s">
        <v>54</v>
      </c>
      <c r="AC2549" s="32" t="s">
        <v>6947</v>
      </c>
      <c r="AD2549" s="39"/>
      <c r="AE2549">
        <f t="shared" si="80"/>
        <v>0.87650000000000006</v>
      </c>
    </row>
    <row r="2550" spans="1:31" x14ac:dyDescent="0.35">
      <c r="A2550" s="28" t="s">
        <v>7097</v>
      </c>
      <c r="B2550" s="48" t="s">
        <v>7098</v>
      </c>
      <c r="C2550" s="49">
        <v>99944</v>
      </c>
      <c r="D2550" s="30" t="s">
        <v>234</v>
      </c>
      <c r="E2550" s="50" t="s">
        <v>7099</v>
      </c>
      <c r="F2550" s="55" t="s">
        <v>6947</v>
      </c>
      <c r="G2550" s="33" t="s">
        <v>64</v>
      </c>
      <c r="H2550" s="34">
        <v>0.87650000000000006</v>
      </c>
      <c r="I2550" s="35">
        <f>ROUND((Reference!B$16*List!$H2550)+Reference!B$17,0)</f>
        <v>1020</v>
      </c>
      <c r="J2550" s="35">
        <f>ROUND((Reference!C$16*List!$H2550)+Reference!C$17,0)</f>
        <v>1522</v>
      </c>
      <c r="K2550" s="35">
        <f>ROUND((Reference!D$16*List!$H2550)+Reference!D$17,0)</f>
        <v>1824</v>
      </c>
      <c r="L2550" s="35">
        <f>ROUND((Reference!E$16*List!$H2550)+Reference!E$17,0)</f>
        <v>2254</v>
      </c>
      <c r="M2550" s="35">
        <f>ROUND((Reference!F$16*List!$H2550)+Reference!F$17,0)</f>
        <v>2349</v>
      </c>
      <c r="N2550" s="35">
        <f>ROUND((Reference!G$16*List!$H2550)+Reference!G$17,0)</f>
        <v>2659</v>
      </c>
      <c r="O2550" s="35">
        <f>ROUND((Reference!H$16*List!$H2550)+Reference!H$17,0)</f>
        <v>2760</v>
      </c>
      <c r="P2550" s="35">
        <f>ROUND((Reference!I$16*List!$H2550)+Reference!I$17,0)</f>
        <v>2869</v>
      </c>
      <c r="Q2550" s="35">
        <f>ROUND((Reference!J$16*List!$H2550)+Reference!J$17,0)</f>
        <v>3322</v>
      </c>
      <c r="R2550" s="35">
        <f>ROUND((Reference!K$16*List!$H2550)+Reference!K$17,0)</f>
        <v>3427</v>
      </c>
      <c r="S2550" s="35">
        <f>ROUND((Reference!L$16*List!$H2550)+Reference!L$17,0)</f>
        <v>3698</v>
      </c>
      <c r="T2550" s="35">
        <f>ROUND((Reference!M$16*List!$H2550)+Reference!M$17,0)</f>
        <v>4416</v>
      </c>
      <c r="U2550" s="35">
        <f>ROUND((Reference!N$16*List!$H2550)+Reference!N$17,0)</f>
        <v>17819</v>
      </c>
      <c r="V2550" s="36">
        <f>ROUND((Reference!O$16*List!$H2550)+Reference!O$17,0)</f>
        <v>662</v>
      </c>
      <c r="W2550" s="36">
        <f>ROUND((Reference!P$16*List!$H2550)+Reference!P$17,0)</f>
        <v>933</v>
      </c>
      <c r="X2550" s="36">
        <f>ROUND((Reference!Q$16*List!$H2550)+Reference!Q$17,0)</f>
        <v>467</v>
      </c>
      <c r="Y2550" s="37"/>
      <c r="Z2550" s="4" t="str">
        <f t="shared" si="79"/>
        <v>OVERTON, Tennessee</v>
      </c>
      <c r="AA2550" s="38" t="s">
        <v>7099</v>
      </c>
      <c r="AB2550" s="38" t="s">
        <v>54</v>
      </c>
      <c r="AC2550" s="32" t="s">
        <v>6947</v>
      </c>
      <c r="AD2550" s="39"/>
      <c r="AE2550">
        <f t="shared" si="80"/>
        <v>0.87650000000000006</v>
      </c>
    </row>
    <row r="2551" spans="1:31" x14ac:dyDescent="0.35">
      <c r="A2551" s="28" t="s">
        <v>7100</v>
      </c>
      <c r="B2551" s="48" t="s">
        <v>7101</v>
      </c>
      <c r="C2551" s="49">
        <v>99944</v>
      </c>
      <c r="D2551" s="30" t="s">
        <v>234</v>
      </c>
      <c r="E2551" s="50" t="s">
        <v>274</v>
      </c>
      <c r="F2551" s="55" t="s">
        <v>6947</v>
      </c>
      <c r="G2551" s="33" t="s">
        <v>64</v>
      </c>
      <c r="H2551" s="52">
        <v>0.87650000000000006</v>
      </c>
      <c r="I2551" s="35">
        <f>ROUND((Reference!B$16*List!$H2551)+Reference!B$17,0)</f>
        <v>1020</v>
      </c>
      <c r="J2551" s="35">
        <f>ROUND((Reference!C$16*List!$H2551)+Reference!C$17,0)</f>
        <v>1522</v>
      </c>
      <c r="K2551" s="35">
        <f>ROUND((Reference!D$16*List!$H2551)+Reference!D$17,0)</f>
        <v>1824</v>
      </c>
      <c r="L2551" s="35">
        <f>ROUND((Reference!E$16*List!$H2551)+Reference!E$17,0)</f>
        <v>2254</v>
      </c>
      <c r="M2551" s="35">
        <f>ROUND((Reference!F$16*List!$H2551)+Reference!F$17,0)</f>
        <v>2349</v>
      </c>
      <c r="N2551" s="35">
        <f>ROUND((Reference!G$16*List!$H2551)+Reference!G$17,0)</f>
        <v>2659</v>
      </c>
      <c r="O2551" s="35">
        <f>ROUND((Reference!H$16*List!$H2551)+Reference!H$17,0)</f>
        <v>2760</v>
      </c>
      <c r="P2551" s="35">
        <f>ROUND((Reference!I$16*List!$H2551)+Reference!I$17,0)</f>
        <v>2869</v>
      </c>
      <c r="Q2551" s="35">
        <f>ROUND((Reference!J$16*List!$H2551)+Reference!J$17,0)</f>
        <v>3322</v>
      </c>
      <c r="R2551" s="35">
        <f>ROUND((Reference!K$16*List!$H2551)+Reference!K$17,0)</f>
        <v>3427</v>
      </c>
      <c r="S2551" s="35">
        <f>ROUND((Reference!L$16*List!$H2551)+Reference!L$17,0)</f>
        <v>3698</v>
      </c>
      <c r="T2551" s="35">
        <f>ROUND((Reference!M$16*List!$H2551)+Reference!M$17,0)</f>
        <v>4416</v>
      </c>
      <c r="U2551" s="35">
        <f>ROUND((Reference!N$16*List!$H2551)+Reference!N$17,0)</f>
        <v>17819</v>
      </c>
      <c r="V2551" s="36">
        <f>ROUND((Reference!O$16*List!$H2551)+Reference!O$17,0)</f>
        <v>662</v>
      </c>
      <c r="W2551" s="36">
        <f>ROUND((Reference!P$16*List!$H2551)+Reference!P$17,0)</f>
        <v>933</v>
      </c>
      <c r="X2551" s="36">
        <f>ROUND((Reference!Q$16*List!$H2551)+Reference!Q$17,0)</f>
        <v>467</v>
      </c>
      <c r="Y2551" s="37"/>
      <c r="Z2551" s="4" t="str">
        <f t="shared" si="79"/>
        <v>PERRY, Tennessee</v>
      </c>
      <c r="AA2551" s="50" t="s">
        <v>274</v>
      </c>
      <c r="AB2551" s="38" t="s">
        <v>54</v>
      </c>
      <c r="AC2551" s="43" t="s">
        <v>6947</v>
      </c>
      <c r="AD2551" s="45"/>
      <c r="AE2551">
        <f t="shared" si="80"/>
        <v>0.87650000000000006</v>
      </c>
    </row>
    <row r="2552" spans="1:31" x14ac:dyDescent="0.35">
      <c r="A2552" s="28" t="s">
        <v>7102</v>
      </c>
      <c r="B2552" s="48" t="s">
        <v>7103</v>
      </c>
      <c r="C2552" s="51">
        <v>99944</v>
      </c>
      <c r="D2552" s="30" t="s">
        <v>234</v>
      </c>
      <c r="E2552" s="38" t="s">
        <v>7104</v>
      </c>
      <c r="F2552" s="55" t="s">
        <v>6947</v>
      </c>
      <c r="G2552" s="33" t="s">
        <v>64</v>
      </c>
      <c r="H2552" s="34">
        <v>0.87650000000000006</v>
      </c>
      <c r="I2552" s="35">
        <f>ROUND((Reference!B$16*List!$H2552)+Reference!B$17,0)</f>
        <v>1020</v>
      </c>
      <c r="J2552" s="35">
        <f>ROUND((Reference!C$16*List!$H2552)+Reference!C$17,0)</f>
        <v>1522</v>
      </c>
      <c r="K2552" s="35">
        <f>ROUND((Reference!D$16*List!$H2552)+Reference!D$17,0)</f>
        <v>1824</v>
      </c>
      <c r="L2552" s="35">
        <f>ROUND((Reference!E$16*List!$H2552)+Reference!E$17,0)</f>
        <v>2254</v>
      </c>
      <c r="M2552" s="35">
        <f>ROUND((Reference!F$16*List!$H2552)+Reference!F$17,0)</f>
        <v>2349</v>
      </c>
      <c r="N2552" s="35">
        <f>ROUND((Reference!G$16*List!$H2552)+Reference!G$17,0)</f>
        <v>2659</v>
      </c>
      <c r="O2552" s="35">
        <f>ROUND((Reference!H$16*List!$H2552)+Reference!H$17,0)</f>
        <v>2760</v>
      </c>
      <c r="P2552" s="35">
        <f>ROUND((Reference!I$16*List!$H2552)+Reference!I$17,0)</f>
        <v>2869</v>
      </c>
      <c r="Q2552" s="35">
        <f>ROUND((Reference!J$16*List!$H2552)+Reference!J$17,0)</f>
        <v>3322</v>
      </c>
      <c r="R2552" s="35">
        <f>ROUND((Reference!K$16*List!$H2552)+Reference!K$17,0)</f>
        <v>3427</v>
      </c>
      <c r="S2552" s="35">
        <f>ROUND((Reference!L$16*List!$H2552)+Reference!L$17,0)</f>
        <v>3698</v>
      </c>
      <c r="T2552" s="35">
        <f>ROUND((Reference!M$16*List!$H2552)+Reference!M$17,0)</f>
        <v>4416</v>
      </c>
      <c r="U2552" s="35">
        <f>ROUND((Reference!N$16*List!$H2552)+Reference!N$17,0)</f>
        <v>17819</v>
      </c>
      <c r="V2552" s="36">
        <f>ROUND((Reference!O$16*List!$H2552)+Reference!O$17,0)</f>
        <v>662</v>
      </c>
      <c r="W2552" s="36">
        <f>ROUND((Reference!P$16*List!$H2552)+Reference!P$17,0)</f>
        <v>933</v>
      </c>
      <c r="X2552" s="36">
        <f>ROUND((Reference!Q$16*List!$H2552)+Reference!Q$17,0)</f>
        <v>467</v>
      </c>
      <c r="Y2552" s="37"/>
      <c r="Z2552" s="4" t="str">
        <f t="shared" si="79"/>
        <v>PICKETT, Tennessee</v>
      </c>
      <c r="AA2552" s="38" t="s">
        <v>7104</v>
      </c>
      <c r="AB2552" s="38" t="s">
        <v>54</v>
      </c>
      <c r="AC2552" s="32" t="s">
        <v>6947</v>
      </c>
      <c r="AD2552" s="39"/>
      <c r="AE2552">
        <f t="shared" si="80"/>
        <v>0.87650000000000006</v>
      </c>
    </row>
    <row r="2553" spans="1:31" x14ac:dyDescent="0.35">
      <c r="A2553" s="28" t="s">
        <v>7105</v>
      </c>
      <c r="B2553" s="48" t="s">
        <v>7106</v>
      </c>
      <c r="C2553" s="51">
        <v>17420</v>
      </c>
      <c r="D2553" s="30" t="s">
        <v>565</v>
      </c>
      <c r="E2553" s="38" t="s">
        <v>710</v>
      </c>
      <c r="F2553" s="54" t="s">
        <v>6947</v>
      </c>
      <c r="G2553" s="33" t="s">
        <v>53</v>
      </c>
      <c r="H2553" s="34">
        <v>0.72970000000000002</v>
      </c>
      <c r="I2553" s="35">
        <f>ROUND((Reference!B$16*List!$H2553)+Reference!B$17,0)</f>
        <v>895</v>
      </c>
      <c r="J2553" s="35">
        <f>ROUND((Reference!C$16*List!$H2553)+Reference!C$17,0)</f>
        <v>1334</v>
      </c>
      <c r="K2553" s="35">
        <f>ROUND((Reference!D$16*List!$H2553)+Reference!D$17,0)</f>
        <v>1599</v>
      </c>
      <c r="L2553" s="35">
        <f>ROUND((Reference!E$16*List!$H2553)+Reference!E$17,0)</f>
        <v>1976</v>
      </c>
      <c r="M2553" s="35">
        <f>ROUND((Reference!F$16*List!$H2553)+Reference!F$17,0)</f>
        <v>2059</v>
      </c>
      <c r="N2553" s="35">
        <f>ROUND((Reference!G$16*List!$H2553)+Reference!G$17,0)</f>
        <v>2331</v>
      </c>
      <c r="O2553" s="35">
        <f>ROUND((Reference!H$16*List!$H2553)+Reference!H$17,0)</f>
        <v>2420</v>
      </c>
      <c r="P2553" s="35">
        <f>ROUND((Reference!I$16*List!$H2553)+Reference!I$17,0)</f>
        <v>2515</v>
      </c>
      <c r="Q2553" s="35">
        <f>ROUND((Reference!J$16*List!$H2553)+Reference!J$17,0)</f>
        <v>2912</v>
      </c>
      <c r="R2553" s="35">
        <f>ROUND((Reference!K$16*List!$H2553)+Reference!K$17,0)</f>
        <v>3004</v>
      </c>
      <c r="S2553" s="35">
        <f>ROUND((Reference!L$16*List!$H2553)+Reference!L$17,0)</f>
        <v>3242</v>
      </c>
      <c r="T2553" s="35">
        <f>ROUND((Reference!M$16*List!$H2553)+Reference!M$17,0)</f>
        <v>3872</v>
      </c>
      <c r="U2553" s="35">
        <f>ROUND((Reference!N$16*List!$H2553)+Reference!N$17,0)</f>
        <v>15622</v>
      </c>
      <c r="V2553" s="36">
        <f>ROUND((Reference!O$16*List!$H2553)+Reference!O$17,0)</f>
        <v>581</v>
      </c>
      <c r="W2553" s="36">
        <f>ROUND((Reference!P$16*List!$H2553)+Reference!P$17,0)</f>
        <v>818</v>
      </c>
      <c r="X2553" s="36">
        <f>ROUND((Reference!Q$16*List!$H2553)+Reference!Q$17,0)</f>
        <v>409</v>
      </c>
      <c r="Y2553" s="37"/>
      <c r="Z2553" s="4" t="str">
        <f t="shared" si="79"/>
        <v>POLK, Tennessee</v>
      </c>
      <c r="AA2553" s="38" t="s">
        <v>710</v>
      </c>
      <c r="AB2553" s="38" t="s">
        <v>54</v>
      </c>
      <c r="AC2553" s="32" t="s">
        <v>6947</v>
      </c>
      <c r="AD2553" s="39"/>
      <c r="AE2553">
        <f t="shared" si="80"/>
        <v>0.72970000000000002</v>
      </c>
    </row>
    <row r="2554" spans="1:31" x14ac:dyDescent="0.35">
      <c r="A2554" s="28" t="s">
        <v>7107</v>
      </c>
      <c r="B2554" s="48" t="s">
        <v>7108</v>
      </c>
      <c r="C2554" s="49">
        <v>99944</v>
      </c>
      <c r="D2554" s="30" t="s">
        <v>234</v>
      </c>
      <c r="E2554" s="50" t="s">
        <v>1537</v>
      </c>
      <c r="F2554" s="55" t="s">
        <v>6947</v>
      </c>
      <c r="G2554" s="33" t="s">
        <v>64</v>
      </c>
      <c r="H2554" s="34">
        <v>0.87650000000000006</v>
      </c>
      <c r="I2554" s="35">
        <f>ROUND((Reference!B$16*List!$H2554)+Reference!B$17,0)</f>
        <v>1020</v>
      </c>
      <c r="J2554" s="35">
        <f>ROUND((Reference!C$16*List!$H2554)+Reference!C$17,0)</f>
        <v>1522</v>
      </c>
      <c r="K2554" s="35">
        <f>ROUND((Reference!D$16*List!$H2554)+Reference!D$17,0)</f>
        <v>1824</v>
      </c>
      <c r="L2554" s="35">
        <f>ROUND((Reference!E$16*List!$H2554)+Reference!E$17,0)</f>
        <v>2254</v>
      </c>
      <c r="M2554" s="35">
        <f>ROUND((Reference!F$16*List!$H2554)+Reference!F$17,0)</f>
        <v>2349</v>
      </c>
      <c r="N2554" s="35">
        <f>ROUND((Reference!G$16*List!$H2554)+Reference!G$17,0)</f>
        <v>2659</v>
      </c>
      <c r="O2554" s="35">
        <f>ROUND((Reference!H$16*List!$H2554)+Reference!H$17,0)</f>
        <v>2760</v>
      </c>
      <c r="P2554" s="35">
        <f>ROUND((Reference!I$16*List!$H2554)+Reference!I$17,0)</f>
        <v>2869</v>
      </c>
      <c r="Q2554" s="35">
        <f>ROUND((Reference!J$16*List!$H2554)+Reference!J$17,0)</f>
        <v>3322</v>
      </c>
      <c r="R2554" s="35">
        <f>ROUND((Reference!K$16*List!$H2554)+Reference!K$17,0)</f>
        <v>3427</v>
      </c>
      <c r="S2554" s="35">
        <f>ROUND((Reference!L$16*List!$H2554)+Reference!L$17,0)</f>
        <v>3698</v>
      </c>
      <c r="T2554" s="35">
        <f>ROUND((Reference!M$16*List!$H2554)+Reference!M$17,0)</f>
        <v>4416</v>
      </c>
      <c r="U2554" s="35">
        <f>ROUND((Reference!N$16*List!$H2554)+Reference!N$17,0)</f>
        <v>17819</v>
      </c>
      <c r="V2554" s="36">
        <f>ROUND((Reference!O$16*List!$H2554)+Reference!O$17,0)</f>
        <v>662</v>
      </c>
      <c r="W2554" s="36">
        <f>ROUND((Reference!P$16*List!$H2554)+Reference!P$17,0)</f>
        <v>933</v>
      </c>
      <c r="X2554" s="36">
        <f>ROUND((Reference!Q$16*List!$H2554)+Reference!Q$17,0)</f>
        <v>467</v>
      </c>
      <c r="Y2554" s="37"/>
      <c r="Z2554" s="4" t="str">
        <f t="shared" si="79"/>
        <v>PUTNAM, Tennessee</v>
      </c>
      <c r="AA2554" s="38" t="s">
        <v>1537</v>
      </c>
      <c r="AB2554" s="38" t="s">
        <v>54</v>
      </c>
      <c r="AC2554" s="32" t="s">
        <v>6947</v>
      </c>
      <c r="AD2554" s="39"/>
      <c r="AE2554">
        <f t="shared" si="80"/>
        <v>0.87650000000000006</v>
      </c>
    </row>
    <row r="2555" spans="1:31" x14ac:dyDescent="0.35">
      <c r="A2555" s="28" t="s">
        <v>7109</v>
      </c>
      <c r="B2555" s="48" t="s">
        <v>7110</v>
      </c>
      <c r="C2555" s="49">
        <v>99944</v>
      </c>
      <c r="D2555" s="30" t="s">
        <v>234</v>
      </c>
      <c r="E2555" s="50" t="s">
        <v>7111</v>
      </c>
      <c r="F2555" s="55" t="s">
        <v>6947</v>
      </c>
      <c r="G2555" s="33" t="s">
        <v>64</v>
      </c>
      <c r="H2555" s="52">
        <v>0.87650000000000006</v>
      </c>
      <c r="I2555" s="35">
        <f>ROUND((Reference!B$16*List!$H2555)+Reference!B$17,0)</f>
        <v>1020</v>
      </c>
      <c r="J2555" s="35">
        <f>ROUND((Reference!C$16*List!$H2555)+Reference!C$17,0)</f>
        <v>1522</v>
      </c>
      <c r="K2555" s="35">
        <f>ROUND((Reference!D$16*List!$H2555)+Reference!D$17,0)</f>
        <v>1824</v>
      </c>
      <c r="L2555" s="35">
        <f>ROUND((Reference!E$16*List!$H2555)+Reference!E$17,0)</f>
        <v>2254</v>
      </c>
      <c r="M2555" s="35">
        <f>ROUND((Reference!F$16*List!$H2555)+Reference!F$17,0)</f>
        <v>2349</v>
      </c>
      <c r="N2555" s="35">
        <f>ROUND((Reference!G$16*List!$H2555)+Reference!G$17,0)</f>
        <v>2659</v>
      </c>
      <c r="O2555" s="35">
        <f>ROUND((Reference!H$16*List!$H2555)+Reference!H$17,0)</f>
        <v>2760</v>
      </c>
      <c r="P2555" s="35">
        <f>ROUND((Reference!I$16*List!$H2555)+Reference!I$17,0)</f>
        <v>2869</v>
      </c>
      <c r="Q2555" s="35">
        <f>ROUND((Reference!J$16*List!$H2555)+Reference!J$17,0)</f>
        <v>3322</v>
      </c>
      <c r="R2555" s="35">
        <f>ROUND((Reference!K$16*List!$H2555)+Reference!K$17,0)</f>
        <v>3427</v>
      </c>
      <c r="S2555" s="35">
        <f>ROUND((Reference!L$16*List!$H2555)+Reference!L$17,0)</f>
        <v>3698</v>
      </c>
      <c r="T2555" s="35">
        <f>ROUND((Reference!M$16*List!$H2555)+Reference!M$17,0)</f>
        <v>4416</v>
      </c>
      <c r="U2555" s="35">
        <f>ROUND((Reference!N$16*List!$H2555)+Reference!N$17,0)</f>
        <v>17819</v>
      </c>
      <c r="V2555" s="36">
        <f>ROUND((Reference!O$16*List!$H2555)+Reference!O$17,0)</f>
        <v>662</v>
      </c>
      <c r="W2555" s="36">
        <f>ROUND((Reference!P$16*List!$H2555)+Reference!P$17,0)</f>
        <v>933</v>
      </c>
      <c r="X2555" s="36">
        <f>ROUND((Reference!Q$16*List!$H2555)+Reference!Q$17,0)</f>
        <v>467</v>
      </c>
      <c r="Y2555" s="37"/>
      <c r="Z2555" s="4" t="str">
        <f t="shared" si="79"/>
        <v>RHEA, Tennessee</v>
      </c>
      <c r="AA2555" s="50" t="s">
        <v>7111</v>
      </c>
      <c r="AB2555" s="38" t="s">
        <v>54</v>
      </c>
      <c r="AC2555" s="43" t="s">
        <v>6947</v>
      </c>
      <c r="AD2555" s="45"/>
      <c r="AE2555">
        <f t="shared" si="80"/>
        <v>0.87650000000000006</v>
      </c>
    </row>
    <row r="2556" spans="1:31" x14ac:dyDescent="0.35">
      <c r="A2556" s="28" t="s">
        <v>7112</v>
      </c>
      <c r="B2556" s="48" t="s">
        <v>7113</v>
      </c>
      <c r="C2556" s="49">
        <v>28940</v>
      </c>
      <c r="D2556" s="30" t="s">
        <v>1034</v>
      </c>
      <c r="E2556" s="50" t="s">
        <v>7114</v>
      </c>
      <c r="F2556" s="54" t="s">
        <v>6947</v>
      </c>
      <c r="G2556" s="33" t="s">
        <v>53</v>
      </c>
      <c r="H2556" s="52">
        <v>0.72140000000000004</v>
      </c>
      <c r="I2556" s="35">
        <f>ROUND((Reference!B$16*List!$H2556)+Reference!B$17,0)</f>
        <v>887</v>
      </c>
      <c r="J2556" s="35">
        <f>ROUND((Reference!C$16*List!$H2556)+Reference!C$17,0)</f>
        <v>1324</v>
      </c>
      <c r="K2556" s="35">
        <f>ROUND((Reference!D$16*List!$H2556)+Reference!D$17,0)</f>
        <v>1586</v>
      </c>
      <c r="L2556" s="35">
        <f>ROUND((Reference!E$16*List!$H2556)+Reference!E$17,0)</f>
        <v>1961</v>
      </c>
      <c r="M2556" s="35">
        <f>ROUND((Reference!F$16*List!$H2556)+Reference!F$17,0)</f>
        <v>2043</v>
      </c>
      <c r="N2556" s="35">
        <f>ROUND((Reference!G$16*List!$H2556)+Reference!G$17,0)</f>
        <v>2312</v>
      </c>
      <c r="O2556" s="35">
        <f>ROUND((Reference!H$16*List!$H2556)+Reference!H$17,0)</f>
        <v>2401</v>
      </c>
      <c r="P2556" s="35">
        <f>ROUND((Reference!I$16*List!$H2556)+Reference!I$17,0)</f>
        <v>2495</v>
      </c>
      <c r="Q2556" s="35">
        <f>ROUND((Reference!J$16*List!$H2556)+Reference!J$17,0)</f>
        <v>2889</v>
      </c>
      <c r="R2556" s="35">
        <f>ROUND((Reference!K$16*List!$H2556)+Reference!K$17,0)</f>
        <v>2981</v>
      </c>
      <c r="S2556" s="35">
        <f>ROUND((Reference!L$16*List!$H2556)+Reference!L$17,0)</f>
        <v>3216</v>
      </c>
      <c r="T2556" s="35">
        <f>ROUND((Reference!M$16*List!$H2556)+Reference!M$17,0)</f>
        <v>3841</v>
      </c>
      <c r="U2556" s="35">
        <f>ROUND((Reference!N$16*List!$H2556)+Reference!N$17,0)</f>
        <v>15498</v>
      </c>
      <c r="V2556" s="36">
        <f>ROUND((Reference!O$16*List!$H2556)+Reference!O$17,0)</f>
        <v>576</v>
      </c>
      <c r="W2556" s="36">
        <f>ROUND((Reference!P$16*List!$H2556)+Reference!P$17,0)</f>
        <v>812</v>
      </c>
      <c r="X2556" s="36">
        <f>ROUND((Reference!Q$16*List!$H2556)+Reference!Q$17,0)</f>
        <v>406</v>
      </c>
      <c r="Y2556" s="37"/>
      <c r="Z2556" s="4" t="str">
        <f t="shared" si="79"/>
        <v>ROANE, Tennessee</v>
      </c>
      <c r="AA2556" s="50" t="s">
        <v>7114</v>
      </c>
      <c r="AB2556" s="38" t="s">
        <v>54</v>
      </c>
      <c r="AC2556" s="43" t="s">
        <v>6947</v>
      </c>
      <c r="AD2556" s="45"/>
      <c r="AE2556">
        <f t="shared" si="80"/>
        <v>0.72140000000000004</v>
      </c>
    </row>
    <row r="2557" spans="1:31" x14ac:dyDescent="0.35">
      <c r="A2557" s="28" t="s">
        <v>7115</v>
      </c>
      <c r="B2557" s="48" t="s">
        <v>7116</v>
      </c>
      <c r="C2557" s="51">
        <v>34980</v>
      </c>
      <c r="D2557" s="30" t="s">
        <v>6963</v>
      </c>
      <c r="E2557" s="38" t="s">
        <v>3470</v>
      </c>
      <c r="F2557" s="54" t="s">
        <v>6947</v>
      </c>
      <c r="G2557" s="33" t="s">
        <v>53</v>
      </c>
      <c r="H2557" s="52">
        <v>0.86350000000000005</v>
      </c>
      <c r="I2557" s="35">
        <f>ROUND((Reference!B$16*List!$H2557)+Reference!B$17,0)</f>
        <v>1009</v>
      </c>
      <c r="J2557" s="35">
        <f>ROUND((Reference!C$16*List!$H2557)+Reference!C$17,0)</f>
        <v>1505</v>
      </c>
      <c r="K2557" s="35">
        <f>ROUND((Reference!D$16*List!$H2557)+Reference!D$17,0)</f>
        <v>1804</v>
      </c>
      <c r="L2557" s="35">
        <f>ROUND((Reference!E$16*List!$H2557)+Reference!E$17,0)</f>
        <v>2230</v>
      </c>
      <c r="M2557" s="35">
        <f>ROUND((Reference!F$16*List!$H2557)+Reference!F$17,0)</f>
        <v>2323</v>
      </c>
      <c r="N2557" s="35">
        <f>ROUND((Reference!G$16*List!$H2557)+Reference!G$17,0)</f>
        <v>2630</v>
      </c>
      <c r="O2557" s="35">
        <f>ROUND((Reference!H$16*List!$H2557)+Reference!H$17,0)</f>
        <v>2730</v>
      </c>
      <c r="P2557" s="35">
        <f>ROUND((Reference!I$16*List!$H2557)+Reference!I$17,0)</f>
        <v>2838</v>
      </c>
      <c r="Q2557" s="35">
        <f>ROUND((Reference!J$16*List!$H2557)+Reference!J$17,0)</f>
        <v>3286</v>
      </c>
      <c r="R2557" s="35">
        <f>ROUND((Reference!K$16*List!$H2557)+Reference!K$17,0)</f>
        <v>3390</v>
      </c>
      <c r="S2557" s="35">
        <f>ROUND((Reference!L$16*List!$H2557)+Reference!L$17,0)</f>
        <v>3657</v>
      </c>
      <c r="T2557" s="35">
        <f>ROUND((Reference!M$16*List!$H2557)+Reference!M$17,0)</f>
        <v>4368</v>
      </c>
      <c r="U2557" s="35">
        <f>ROUND((Reference!N$16*List!$H2557)+Reference!N$17,0)</f>
        <v>17624</v>
      </c>
      <c r="V2557" s="36">
        <f>ROUND((Reference!O$16*List!$H2557)+Reference!O$17,0)</f>
        <v>655</v>
      </c>
      <c r="W2557" s="36">
        <f>ROUND((Reference!P$16*List!$H2557)+Reference!P$17,0)</f>
        <v>923</v>
      </c>
      <c r="X2557" s="36">
        <f>ROUND((Reference!Q$16*List!$H2557)+Reference!Q$17,0)</f>
        <v>462</v>
      </c>
      <c r="Y2557" s="37"/>
      <c r="Z2557" s="4" t="str">
        <f t="shared" si="79"/>
        <v>ROBERTSON, Tennessee</v>
      </c>
      <c r="AA2557" s="50" t="s">
        <v>3470</v>
      </c>
      <c r="AB2557" s="38" t="s">
        <v>54</v>
      </c>
      <c r="AC2557" s="43" t="s">
        <v>6947</v>
      </c>
      <c r="AD2557" s="45"/>
      <c r="AE2557">
        <f t="shared" si="80"/>
        <v>0.86350000000000005</v>
      </c>
    </row>
    <row r="2558" spans="1:31" x14ac:dyDescent="0.35">
      <c r="A2558" s="28" t="s">
        <v>7117</v>
      </c>
      <c r="B2558" s="48" t="s">
        <v>7118</v>
      </c>
      <c r="C2558" s="49">
        <v>34980</v>
      </c>
      <c r="D2558" s="30" t="s">
        <v>6963</v>
      </c>
      <c r="E2558" s="50" t="s">
        <v>5767</v>
      </c>
      <c r="F2558" s="54" t="s">
        <v>6947</v>
      </c>
      <c r="G2558" s="33" t="s">
        <v>53</v>
      </c>
      <c r="H2558" s="52">
        <v>0.86350000000000005</v>
      </c>
      <c r="I2558" s="35">
        <f>ROUND((Reference!B$16*List!$H2558)+Reference!B$17,0)</f>
        <v>1009</v>
      </c>
      <c r="J2558" s="35">
        <f>ROUND((Reference!C$16*List!$H2558)+Reference!C$17,0)</f>
        <v>1505</v>
      </c>
      <c r="K2558" s="35">
        <f>ROUND((Reference!D$16*List!$H2558)+Reference!D$17,0)</f>
        <v>1804</v>
      </c>
      <c r="L2558" s="35">
        <f>ROUND((Reference!E$16*List!$H2558)+Reference!E$17,0)</f>
        <v>2230</v>
      </c>
      <c r="M2558" s="35">
        <f>ROUND((Reference!F$16*List!$H2558)+Reference!F$17,0)</f>
        <v>2323</v>
      </c>
      <c r="N2558" s="35">
        <f>ROUND((Reference!G$16*List!$H2558)+Reference!G$17,0)</f>
        <v>2630</v>
      </c>
      <c r="O2558" s="35">
        <f>ROUND((Reference!H$16*List!$H2558)+Reference!H$17,0)</f>
        <v>2730</v>
      </c>
      <c r="P2558" s="35">
        <f>ROUND((Reference!I$16*List!$H2558)+Reference!I$17,0)</f>
        <v>2838</v>
      </c>
      <c r="Q2558" s="35">
        <f>ROUND((Reference!J$16*List!$H2558)+Reference!J$17,0)</f>
        <v>3286</v>
      </c>
      <c r="R2558" s="35">
        <f>ROUND((Reference!K$16*List!$H2558)+Reference!K$17,0)</f>
        <v>3390</v>
      </c>
      <c r="S2558" s="35">
        <f>ROUND((Reference!L$16*List!$H2558)+Reference!L$17,0)</f>
        <v>3657</v>
      </c>
      <c r="T2558" s="35">
        <f>ROUND((Reference!M$16*List!$H2558)+Reference!M$17,0)</f>
        <v>4368</v>
      </c>
      <c r="U2558" s="35">
        <f>ROUND((Reference!N$16*List!$H2558)+Reference!N$17,0)</f>
        <v>17624</v>
      </c>
      <c r="V2558" s="36">
        <f>ROUND((Reference!O$16*List!$H2558)+Reference!O$17,0)</f>
        <v>655</v>
      </c>
      <c r="W2558" s="36">
        <f>ROUND((Reference!P$16*List!$H2558)+Reference!P$17,0)</f>
        <v>923</v>
      </c>
      <c r="X2558" s="36">
        <f>ROUND((Reference!Q$16*List!$H2558)+Reference!Q$17,0)</f>
        <v>462</v>
      </c>
      <c r="Y2558" s="37"/>
      <c r="Z2558" s="4" t="str">
        <f t="shared" si="79"/>
        <v>RUTHERFORD, Tennessee</v>
      </c>
      <c r="AA2558" s="50" t="s">
        <v>5767</v>
      </c>
      <c r="AB2558" s="38" t="s">
        <v>54</v>
      </c>
      <c r="AC2558" s="43" t="s">
        <v>6947</v>
      </c>
      <c r="AD2558" s="45"/>
      <c r="AE2558">
        <f t="shared" si="80"/>
        <v>0.86350000000000005</v>
      </c>
    </row>
    <row r="2559" spans="1:31" x14ac:dyDescent="0.35">
      <c r="A2559" s="28" t="s">
        <v>7119</v>
      </c>
      <c r="B2559" s="48" t="s">
        <v>7120</v>
      </c>
      <c r="C2559" s="49">
        <v>99944</v>
      </c>
      <c r="D2559" s="30" t="s">
        <v>234</v>
      </c>
      <c r="E2559" s="50" t="s">
        <v>736</v>
      </c>
      <c r="F2559" s="55" t="s">
        <v>6947</v>
      </c>
      <c r="G2559" s="33" t="s">
        <v>64</v>
      </c>
      <c r="H2559" s="34">
        <v>0.87650000000000006</v>
      </c>
      <c r="I2559" s="35">
        <f>ROUND((Reference!B$16*List!$H2559)+Reference!B$17,0)</f>
        <v>1020</v>
      </c>
      <c r="J2559" s="35">
        <f>ROUND((Reference!C$16*List!$H2559)+Reference!C$17,0)</f>
        <v>1522</v>
      </c>
      <c r="K2559" s="35">
        <f>ROUND((Reference!D$16*List!$H2559)+Reference!D$17,0)</f>
        <v>1824</v>
      </c>
      <c r="L2559" s="35">
        <f>ROUND((Reference!E$16*List!$H2559)+Reference!E$17,0)</f>
        <v>2254</v>
      </c>
      <c r="M2559" s="35">
        <f>ROUND((Reference!F$16*List!$H2559)+Reference!F$17,0)</f>
        <v>2349</v>
      </c>
      <c r="N2559" s="35">
        <f>ROUND((Reference!G$16*List!$H2559)+Reference!G$17,0)</f>
        <v>2659</v>
      </c>
      <c r="O2559" s="35">
        <f>ROUND((Reference!H$16*List!$H2559)+Reference!H$17,0)</f>
        <v>2760</v>
      </c>
      <c r="P2559" s="35">
        <f>ROUND((Reference!I$16*List!$H2559)+Reference!I$17,0)</f>
        <v>2869</v>
      </c>
      <c r="Q2559" s="35">
        <f>ROUND((Reference!J$16*List!$H2559)+Reference!J$17,0)</f>
        <v>3322</v>
      </c>
      <c r="R2559" s="35">
        <f>ROUND((Reference!K$16*List!$H2559)+Reference!K$17,0)</f>
        <v>3427</v>
      </c>
      <c r="S2559" s="35">
        <f>ROUND((Reference!L$16*List!$H2559)+Reference!L$17,0)</f>
        <v>3698</v>
      </c>
      <c r="T2559" s="35">
        <f>ROUND((Reference!M$16*List!$H2559)+Reference!M$17,0)</f>
        <v>4416</v>
      </c>
      <c r="U2559" s="35">
        <f>ROUND((Reference!N$16*List!$H2559)+Reference!N$17,0)</f>
        <v>17819</v>
      </c>
      <c r="V2559" s="36">
        <f>ROUND((Reference!O$16*List!$H2559)+Reference!O$17,0)</f>
        <v>662</v>
      </c>
      <c r="W2559" s="36">
        <f>ROUND((Reference!P$16*List!$H2559)+Reference!P$17,0)</f>
        <v>933</v>
      </c>
      <c r="X2559" s="36">
        <f>ROUND((Reference!Q$16*List!$H2559)+Reference!Q$17,0)</f>
        <v>467</v>
      </c>
      <c r="Y2559" s="37"/>
      <c r="Z2559" s="4" t="str">
        <f t="shared" si="79"/>
        <v>SCOTT, Tennessee</v>
      </c>
      <c r="AA2559" s="38" t="s">
        <v>736</v>
      </c>
      <c r="AB2559" s="38" t="s">
        <v>54</v>
      </c>
      <c r="AC2559" s="32" t="s">
        <v>6947</v>
      </c>
      <c r="AD2559" s="39"/>
      <c r="AE2559">
        <f t="shared" si="80"/>
        <v>0.87650000000000006</v>
      </c>
    </row>
    <row r="2560" spans="1:31" x14ac:dyDescent="0.35">
      <c r="A2560" s="28" t="s">
        <v>7121</v>
      </c>
      <c r="B2560" s="48" t="s">
        <v>7122</v>
      </c>
      <c r="C2560" s="49">
        <v>16860</v>
      </c>
      <c r="D2560" s="30" t="s">
        <v>539</v>
      </c>
      <c r="E2560" s="50" t="s">
        <v>7123</v>
      </c>
      <c r="F2560" s="54" t="s">
        <v>6947</v>
      </c>
      <c r="G2560" s="33" t="s">
        <v>53</v>
      </c>
      <c r="H2560" s="52">
        <v>0.83250000000000002</v>
      </c>
      <c r="I2560" s="35">
        <f>ROUND((Reference!B$16*List!$H2560)+Reference!B$17,0)</f>
        <v>983</v>
      </c>
      <c r="J2560" s="35">
        <f>ROUND((Reference!C$16*List!$H2560)+Reference!C$17,0)</f>
        <v>1466</v>
      </c>
      <c r="K2560" s="35">
        <f>ROUND((Reference!D$16*List!$H2560)+Reference!D$17,0)</f>
        <v>1756</v>
      </c>
      <c r="L2560" s="35">
        <f>ROUND((Reference!E$16*List!$H2560)+Reference!E$17,0)</f>
        <v>2171</v>
      </c>
      <c r="M2560" s="35">
        <f>ROUND((Reference!F$16*List!$H2560)+Reference!F$17,0)</f>
        <v>2262</v>
      </c>
      <c r="N2560" s="35">
        <f>ROUND((Reference!G$16*List!$H2560)+Reference!G$17,0)</f>
        <v>2560</v>
      </c>
      <c r="O2560" s="35">
        <f>ROUND((Reference!H$16*List!$H2560)+Reference!H$17,0)</f>
        <v>2658</v>
      </c>
      <c r="P2560" s="35">
        <f>ROUND((Reference!I$16*List!$H2560)+Reference!I$17,0)</f>
        <v>2763</v>
      </c>
      <c r="Q2560" s="35">
        <f>ROUND((Reference!J$16*List!$H2560)+Reference!J$17,0)</f>
        <v>3199</v>
      </c>
      <c r="R2560" s="35">
        <f>ROUND((Reference!K$16*List!$H2560)+Reference!K$17,0)</f>
        <v>3300</v>
      </c>
      <c r="S2560" s="35">
        <f>ROUND((Reference!L$16*List!$H2560)+Reference!L$17,0)</f>
        <v>3561</v>
      </c>
      <c r="T2560" s="35">
        <f>ROUND((Reference!M$16*List!$H2560)+Reference!M$17,0)</f>
        <v>4253</v>
      </c>
      <c r="U2560" s="35">
        <f>ROUND((Reference!N$16*List!$H2560)+Reference!N$17,0)</f>
        <v>17160</v>
      </c>
      <c r="V2560" s="36">
        <f>ROUND((Reference!O$16*List!$H2560)+Reference!O$17,0)</f>
        <v>638</v>
      </c>
      <c r="W2560" s="36">
        <f>ROUND((Reference!P$16*List!$H2560)+Reference!P$17,0)</f>
        <v>899</v>
      </c>
      <c r="X2560" s="36">
        <f>ROUND((Reference!Q$16*List!$H2560)+Reference!Q$17,0)</f>
        <v>449</v>
      </c>
      <c r="Y2560" s="37"/>
      <c r="Z2560" s="4" t="str">
        <f t="shared" si="79"/>
        <v>SEQUATCHIE, Tennessee</v>
      </c>
      <c r="AA2560" s="50" t="s">
        <v>7123</v>
      </c>
      <c r="AB2560" s="38" t="s">
        <v>54</v>
      </c>
      <c r="AC2560" s="43" t="s">
        <v>6947</v>
      </c>
      <c r="AD2560" s="45"/>
      <c r="AE2560">
        <f t="shared" si="80"/>
        <v>0.83250000000000002</v>
      </c>
    </row>
    <row r="2561" spans="1:31" x14ac:dyDescent="0.35">
      <c r="A2561" s="28" t="s">
        <v>7124</v>
      </c>
      <c r="B2561" s="48" t="s">
        <v>7125</v>
      </c>
      <c r="C2561" s="51">
        <v>99944</v>
      </c>
      <c r="D2561" s="30" t="s">
        <v>234</v>
      </c>
      <c r="E2561" s="38" t="s">
        <v>746</v>
      </c>
      <c r="F2561" s="55" t="s">
        <v>6947</v>
      </c>
      <c r="G2561" s="33" t="s">
        <v>64</v>
      </c>
      <c r="H2561" s="34">
        <v>0.87650000000000006</v>
      </c>
      <c r="I2561" s="35">
        <f>ROUND((Reference!B$16*List!$H2561)+Reference!B$17,0)</f>
        <v>1020</v>
      </c>
      <c r="J2561" s="35">
        <f>ROUND((Reference!C$16*List!$H2561)+Reference!C$17,0)</f>
        <v>1522</v>
      </c>
      <c r="K2561" s="35">
        <f>ROUND((Reference!D$16*List!$H2561)+Reference!D$17,0)</f>
        <v>1824</v>
      </c>
      <c r="L2561" s="35">
        <f>ROUND((Reference!E$16*List!$H2561)+Reference!E$17,0)</f>
        <v>2254</v>
      </c>
      <c r="M2561" s="35">
        <f>ROUND((Reference!F$16*List!$H2561)+Reference!F$17,0)</f>
        <v>2349</v>
      </c>
      <c r="N2561" s="35">
        <f>ROUND((Reference!G$16*List!$H2561)+Reference!G$17,0)</f>
        <v>2659</v>
      </c>
      <c r="O2561" s="35">
        <f>ROUND((Reference!H$16*List!$H2561)+Reference!H$17,0)</f>
        <v>2760</v>
      </c>
      <c r="P2561" s="35">
        <f>ROUND((Reference!I$16*List!$H2561)+Reference!I$17,0)</f>
        <v>2869</v>
      </c>
      <c r="Q2561" s="35">
        <f>ROUND((Reference!J$16*List!$H2561)+Reference!J$17,0)</f>
        <v>3322</v>
      </c>
      <c r="R2561" s="35">
        <f>ROUND((Reference!K$16*List!$H2561)+Reference!K$17,0)</f>
        <v>3427</v>
      </c>
      <c r="S2561" s="35">
        <f>ROUND((Reference!L$16*List!$H2561)+Reference!L$17,0)</f>
        <v>3698</v>
      </c>
      <c r="T2561" s="35">
        <f>ROUND((Reference!M$16*List!$H2561)+Reference!M$17,0)</f>
        <v>4416</v>
      </c>
      <c r="U2561" s="35">
        <f>ROUND((Reference!N$16*List!$H2561)+Reference!N$17,0)</f>
        <v>17819</v>
      </c>
      <c r="V2561" s="36">
        <f>ROUND((Reference!O$16*List!$H2561)+Reference!O$17,0)</f>
        <v>662</v>
      </c>
      <c r="W2561" s="36">
        <f>ROUND((Reference!P$16*List!$H2561)+Reference!P$17,0)</f>
        <v>933</v>
      </c>
      <c r="X2561" s="36">
        <f>ROUND((Reference!Q$16*List!$H2561)+Reference!Q$17,0)</f>
        <v>467</v>
      </c>
      <c r="Y2561" s="37"/>
      <c r="Z2561" s="4" t="str">
        <f t="shared" si="79"/>
        <v>SEVIER, Tennessee</v>
      </c>
      <c r="AA2561" s="38" t="s">
        <v>746</v>
      </c>
      <c r="AB2561" s="38" t="s">
        <v>54</v>
      </c>
      <c r="AC2561" s="32" t="s">
        <v>6947</v>
      </c>
      <c r="AD2561" s="39"/>
      <c r="AE2561">
        <f t="shared" si="80"/>
        <v>0.87650000000000006</v>
      </c>
    </row>
    <row r="2562" spans="1:31" x14ac:dyDescent="0.35">
      <c r="A2562" s="28" t="s">
        <v>7126</v>
      </c>
      <c r="B2562" s="48" t="s">
        <v>7127</v>
      </c>
      <c r="C2562" s="49">
        <v>32820</v>
      </c>
      <c r="D2562" s="30" t="s">
        <v>568</v>
      </c>
      <c r="E2562" s="50" t="s">
        <v>299</v>
      </c>
      <c r="F2562" s="54" t="s">
        <v>6947</v>
      </c>
      <c r="G2562" s="33" t="s">
        <v>53</v>
      </c>
      <c r="H2562" s="52">
        <v>0.82210000000000005</v>
      </c>
      <c r="I2562" s="35">
        <f>ROUND((Reference!B$16*List!$H2562)+Reference!B$17,0)</f>
        <v>974</v>
      </c>
      <c r="J2562" s="35">
        <f>ROUND((Reference!C$16*List!$H2562)+Reference!C$17,0)</f>
        <v>1452</v>
      </c>
      <c r="K2562" s="35">
        <f>ROUND((Reference!D$16*List!$H2562)+Reference!D$17,0)</f>
        <v>1740</v>
      </c>
      <c r="L2562" s="35">
        <f>ROUND((Reference!E$16*List!$H2562)+Reference!E$17,0)</f>
        <v>2151</v>
      </c>
      <c r="M2562" s="35">
        <f>ROUND((Reference!F$16*List!$H2562)+Reference!F$17,0)</f>
        <v>2241</v>
      </c>
      <c r="N2562" s="35">
        <f>ROUND((Reference!G$16*List!$H2562)+Reference!G$17,0)</f>
        <v>2537</v>
      </c>
      <c r="O2562" s="35">
        <f>ROUND((Reference!H$16*List!$H2562)+Reference!H$17,0)</f>
        <v>2634</v>
      </c>
      <c r="P2562" s="35">
        <f>ROUND((Reference!I$16*List!$H2562)+Reference!I$17,0)</f>
        <v>2738</v>
      </c>
      <c r="Q2562" s="35">
        <f>ROUND((Reference!J$16*List!$H2562)+Reference!J$17,0)</f>
        <v>3170</v>
      </c>
      <c r="R2562" s="35">
        <f>ROUND((Reference!K$16*List!$H2562)+Reference!K$17,0)</f>
        <v>3270</v>
      </c>
      <c r="S2562" s="35">
        <f>ROUND((Reference!L$16*List!$H2562)+Reference!L$17,0)</f>
        <v>3529</v>
      </c>
      <c r="T2562" s="35">
        <f>ROUND((Reference!M$16*List!$H2562)+Reference!M$17,0)</f>
        <v>4215</v>
      </c>
      <c r="U2562" s="35">
        <f>ROUND((Reference!N$16*List!$H2562)+Reference!N$17,0)</f>
        <v>17005</v>
      </c>
      <c r="V2562" s="36">
        <f>ROUND((Reference!O$16*List!$H2562)+Reference!O$17,0)</f>
        <v>632</v>
      </c>
      <c r="W2562" s="36">
        <f>ROUND((Reference!P$16*List!$H2562)+Reference!P$17,0)</f>
        <v>891</v>
      </c>
      <c r="X2562" s="36">
        <f>ROUND((Reference!Q$16*List!$H2562)+Reference!Q$17,0)</f>
        <v>445</v>
      </c>
      <c r="Y2562" s="37"/>
      <c r="Z2562" s="4" t="str">
        <f t="shared" si="79"/>
        <v>SHELBY, Tennessee</v>
      </c>
      <c r="AA2562" s="50" t="s">
        <v>299</v>
      </c>
      <c r="AB2562" s="38" t="s">
        <v>54</v>
      </c>
      <c r="AC2562" s="43" t="s">
        <v>6947</v>
      </c>
      <c r="AD2562" s="45"/>
      <c r="AE2562">
        <f t="shared" si="80"/>
        <v>0.82210000000000005</v>
      </c>
    </row>
    <row r="2563" spans="1:31" x14ac:dyDescent="0.35">
      <c r="A2563" s="28" t="s">
        <v>7128</v>
      </c>
      <c r="B2563" s="48" t="s">
        <v>7129</v>
      </c>
      <c r="C2563" s="49">
        <v>34980</v>
      </c>
      <c r="D2563" s="30" t="s">
        <v>6963</v>
      </c>
      <c r="E2563" s="50" t="s">
        <v>3180</v>
      </c>
      <c r="F2563" s="54" t="s">
        <v>6947</v>
      </c>
      <c r="G2563" s="33" t="s">
        <v>53</v>
      </c>
      <c r="H2563" s="52">
        <v>0.86350000000000005</v>
      </c>
      <c r="I2563" s="35">
        <f>ROUND((Reference!B$16*List!$H2563)+Reference!B$17,0)</f>
        <v>1009</v>
      </c>
      <c r="J2563" s="35">
        <f>ROUND((Reference!C$16*List!$H2563)+Reference!C$17,0)</f>
        <v>1505</v>
      </c>
      <c r="K2563" s="35">
        <f>ROUND((Reference!D$16*List!$H2563)+Reference!D$17,0)</f>
        <v>1804</v>
      </c>
      <c r="L2563" s="35">
        <f>ROUND((Reference!E$16*List!$H2563)+Reference!E$17,0)</f>
        <v>2230</v>
      </c>
      <c r="M2563" s="35">
        <f>ROUND((Reference!F$16*List!$H2563)+Reference!F$17,0)</f>
        <v>2323</v>
      </c>
      <c r="N2563" s="35">
        <f>ROUND((Reference!G$16*List!$H2563)+Reference!G$17,0)</f>
        <v>2630</v>
      </c>
      <c r="O2563" s="35">
        <f>ROUND((Reference!H$16*List!$H2563)+Reference!H$17,0)</f>
        <v>2730</v>
      </c>
      <c r="P2563" s="35">
        <f>ROUND((Reference!I$16*List!$H2563)+Reference!I$17,0)</f>
        <v>2838</v>
      </c>
      <c r="Q2563" s="35">
        <f>ROUND((Reference!J$16*List!$H2563)+Reference!J$17,0)</f>
        <v>3286</v>
      </c>
      <c r="R2563" s="35">
        <f>ROUND((Reference!K$16*List!$H2563)+Reference!K$17,0)</f>
        <v>3390</v>
      </c>
      <c r="S2563" s="35">
        <f>ROUND((Reference!L$16*List!$H2563)+Reference!L$17,0)</f>
        <v>3657</v>
      </c>
      <c r="T2563" s="35">
        <f>ROUND((Reference!M$16*List!$H2563)+Reference!M$17,0)</f>
        <v>4368</v>
      </c>
      <c r="U2563" s="35">
        <f>ROUND((Reference!N$16*List!$H2563)+Reference!N$17,0)</f>
        <v>17624</v>
      </c>
      <c r="V2563" s="36">
        <f>ROUND((Reference!O$16*List!$H2563)+Reference!O$17,0)</f>
        <v>655</v>
      </c>
      <c r="W2563" s="36">
        <f>ROUND((Reference!P$16*List!$H2563)+Reference!P$17,0)</f>
        <v>923</v>
      </c>
      <c r="X2563" s="36">
        <f>ROUND((Reference!Q$16*List!$H2563)+Reference!Q$17,0)</f>
        <v>462</v>
      </c>
      <c r="Y2563" s="37"/>
      <c r="Z2563" s="4" t="str">
        <f t="shared" si="79"/>
        <v>SMITH, Tennessee</v>
      </c>
      <c r="AA2563" s="50" t="s">
        <v>3180</v>
      </c>
      <c r="AB2563" s="38" t="s">
        <v>54</v>
      </c>
      <c r="AC2563" s="43" t="s">
        <v>6947</v>
      </c>
      <c r="AD2563" s="45"/>
      <c r="AE2563">
        <f t="shared" si="80"/>
        <v>0.86350000000000005</v>
      </c>
    </row>
    <row r="2564" spans="1:31" x14ac:dyDescent="0.35">
      <c r="A2564" s="28" t="s">
        <v>7130</v>
      </c>
      <c r="B2564" s="48" t="s">
        <v>7131</v>
      </c>
      <c r="C2564" s="49">
        <v>17300</v>
      </c>
      <c r="D2564" s="30" t="s">
        <v>560</v>
      </c>
      <c r="E2564" s="50" t="s">
        <v>1981</v>
      </c>
      <c r="F2564" s="55" t="s">
        <v>6947</v>
      </c>
      <c r="G2564" s="33" t="s">
        <v>53</v>
      </c>
      <c r="H2564" s="34">
        <v>0.74170000000000003</v>
      </c>
      <c r="I2564" s="35">
        <f>ROUND((Reference!B$16*List!$H2564)+Reference!B$17,0)</f>
        <v>905</v>
      </c>
      <c r="J2564" s="35">
        <f>ROUND((Reference!C$16*List!$H2564)+Reference!C$17,0)</f>
        <v>1350</v>
      </c>
      <c r="K2564" s="35">
        <f>ROUND((Reference!D$16*List!$H2564)+Reference!D$17,0)</f>
        <v>1617</v>
      </c>
      <c r="L2564" s="35">
        <f>ROUND((Reference!E$16*List!$H2564)+Reference!E$17,0)</f>
        <v>1999</v>
      </c>
      <c r="M2564" s="35">
        <f>ROUND((Reference!F$16*List!$H2564)+Reference!F$17,0)</f>
        <v>2083</v>
      </c>
      <c r="N2564" s="35">
        <f>ROUND((Reference!G$16*List!$H2564)+Reference!G$17,0)</f>
        <v>2358</v>
      </c>
      <c r="O2564" s="35">
        <f>ROUND((Reference!H$16*List!$H2564)+Reference!H$17,0)</f>
        <v>2448</v>
      </c>
      <c r="P2564" s="35">
        <f>ROUND((Reference!I$16*List!$H2564)+Reference!I$17,0)</f>
        <v>2544</v>
      </c>
      <c r="Q2564" s="35">
        <f>ROUND((Reference!J$16*List!$H2564)+Reference!J$17,0)</f>
        <v>2946</v>
      </c>
      <c r="R2564" s="35">
        <f>ROUND((Reference!K$16*List!$H2564)+Reference!K$17,0)</f>
        <v>3039</v>
      </c>
      <c r="S2564" s="35">
        <f>ROUND((Reference!L$16*List!$H2564)+Reference!L$17,0)</f>
        <v>3279</v>
      </c>
      <c r="T2564" s="35">
        <f>ROUND((Reference!M$16*List!$H2564)+Reference!M$17,0)</f>
        <v>3916</v>
      </c>
      <c r="U2564" s="35">
        <f>ROUND((Reference!N$16*List!$H2564)+Reference!N$17,0)</f>
        <v>15801</v>
      </c>
      <c r="V2564" s="36">
        <f>ROUND((Reference!O$16*List!$H2564)+Reference!O$17,0)</f>
        <v>587</v>
      </c>
      <c r="W2564" s="36">
        <f>ROUND((Reference!P$16*List!$H2564)+Reference!P$17,0)</f>
        <v>828</v>
      </c>
      <c r="X2564" s="36">
        <f>ROUND((Reference!Q$16*List!$H2564)+Reference!Q$17,0)</f>
        <v>414</v>
      </c>
      <c r="Y2564" s="37"/>
      <c r="Z2564" s="4" t="str">
        <f t="shared" si="79"/>
        <v>STEWART, Tennessee</v>
      </c>
      <c r="AA2564" s="38" t="s">
        <v>1981</v>
      </c>
      <c r="AB2564" s="38" t="s">
        <v>54</v>
      </c>
      <c r="AC2564" s="32" t="s">
        <v>6947</v>
      </c>
      <c r="AD2564" s="39"/>
      <c r="AE2564">
        <f t="shared" si="80"/>
        <v>0.74170000000000003</v>
      </c>
    </row>
    <row r="2565" spans="1:31" x14ac:dyDescent="0.35">
      <c r="A2565" s="28" t="s">
        <v>7132</v>
      </c>
      <c r="B2565" s="48" t="s">
        <v>7133</v>
      </c>
      <c r="C2565" s="51">
        <v>28700</v>
      </c>
      <c r="D2565" s="30" t="s">
        <v>1027</v>
      </c>
      <c r="E2565" s="38" t="s">
        <v>2653</v>
      </c>
      <c r="F2565" s="54" t="s">
        <v>6947</v>
      </c>
      <c r="G2565" s="33" t="s">
        <v>53</v>
      </c>
      <c r="H2565" s="52">
        <v>0.7117</v>
      </c>
      <c r="I2565" s="35">
        <f>ROUND((Reference!B$16*List!$H2565)+Reference!B$17,0)</f>
        <v>879</v>
      </c>
      <c r="J2565" s="35">
        <f>ROUND((Reference!C$16*List!$H2565)+Reference!C$17,0)</f>
        <v>1311</v>
      </c>
      <c r="K2565" s="35">
        <f>ROUND((Reference!D$16*List!$H2565)+Reference!D$17,0)</f>
        <v>1571</v>
      </c>
      <c r="L2565" s="35">
        <f>ROUND((Reference!E$16*List!$H2565)+Reference!E$17,0)</f>
        <v>1942</v>
      </c>
      <c r="M2565" s="35">
        <f>ROUND((Reference!F$16*List!$H2565)+Reference!F$17,0)</f>
        <v>2023</v>
      </c>
      <c r="N2565" s="35">
        <f>ROUND((Reference!G$16*List!$H2565)+Reference!G$17,0)</f>
        <v>2291</v>
      </c>
      <c r="O2565" s="35">
        <f>ROUND((Reference!H$16*List!$H2565)+Reference!H$17,0)</f>
        <v>2378</v>
      </c>
      <c r="P2565" s="35">
        <f>ROUND((Reference!I$16*List!$H2565)+Reference!I$17,0)</f>
        <v>2472</v>
      </c>
      <c r="Q2565" s="35">
        <f>ROUND((Reference!J$16*List!$H2565)+Reference!J$17,0)</f>
        <v>2862</v>
      </c>
      <c r="R2565" s="35">
        <f>ROUND((Reference!K$16*List!$H2565)+Reference!K$17,0)</f>
        <v>2953</v>
      </c>
      <c r="S2565" s="35">
        <f>ROUND((Reference!L$16*List!$H2565)+Reference!L$17,0)</f>
        <v>3186</v>
      </c>
      <c r="T2565" s="35">
        <f>ROUND((Reference!M$16*List!$H2565)+Reference!M$17,0)</f>
        <v>3805</v>
      </c>
      <c r="U2565" s="35">
        <f>ROUND((Reference!N$16*List!$H2565)+Reference!N$17,0)</f>
        <v>15352</v>
      </c>
      <c r="V2565" s="36">
        <f>ROUND((Reference!O$16*List!$H2565)+Reference!O$17,0)</f>
        <v>571</v>
      </c>
      <c r="W2565" s="36">
        <f>ROUND((Reference!P$16*List!$H2565)+Reference!P$17,0)</f>
        <v>804</v>
      </c>
      <c r="X2565" s="36">
        <f>ROUND((Reference!Q$16*List!$H2565)+Reference!Q$17,0)</f>
        <v>402</v>
      </c>
      <c r="Y2565" s="37"/>
      <c r="Z2565" s="4" t="str">
        <f t="shared" si="79"/>
        <v>SULLIVAN, Tennessee</v>
      </c>
      <c r="AA2565" s="50" t="s">
        <v>2653</v>
      </c>
      <c r="AB2565" s="38" t="s">
        <v>54</v>
      </c>
      <c r="AC2565" s="43" t="s">
        <v>6947</v>
      </c>
      <c r="AD2565" s="45"/>
      <c r="AE2565">
        <f t="shared" si="80"/>
        <v>0.7117</v>
      </c>
    </row>
    <row r="2566" spans="1:31" x14ac:dyDescent="0.35">
      <c r="A2566" s="28" t="s">
        <v>7134</v>
      </c>
      <c r="B2566" s="48" t="s">
        <v>7135</v>
      </c>
      <c r="C2566" s="49">
        <v>34980</v>
      </c>
      <c r="D2566" s="30" t="s">
        <v>6963</v>
      </c>
      <c r="E2566" s="50" t="s">
        <v>3192</v>
      </c>
      <c r="F2566" s="54" t="s">
        <v>6947</v>
      </c>
      <c r="G2566" s="33" t="s">
        <v>53</v>
      </c>
      <c r="H2566" s="34">
        <v>0.86350000000000005</v>
      </c>
      <c r="I2566" s="35">
        <f>ROUND((Reference!B$16*List!$H2566)+Reference!B$17,0)</f>
        <v>1009</v>
      </c>
      <c r="J2566" s="35">
        <f>ROUND((Reference!C$16*List!$H2566)+Reference!C$17,0)</f>
        <v>1505</v>
      </c>
      <c r="K2566" s="35">
        <f>ROUND((Reference!D$16*List!$H2566)+Reference!D$17,0)</f>
        <v>1804</v>
      </c>
      <c r="L2566" s="35">
        <f>ROUND((Reference!E$16*List!$H2566)+Reference!E$17,0)</f>
        <v>2230</v>
      </c>
      <c r="M2566" s="35">
        <f>ROUND((Reference!F$16*List!$H2566)+Reference!F$17,0)</f>
        <v>2323</v>
      </c>
      <c r="N2566" s="35">
        <f>ROUND((Reference!G$16*List!$H2566)+Reference!G$17,0)</f>
        <v>2630</v>
      </c>
      <c r="O2566" s="35">
        <f>ROUND((Reference!H$16*List!$H2566)+Reference!H$17,0)</f>
        <v>2730</v>
      </c>
      <c r="P2566" s="35">
        <f>ROUND((Reference!I$16*List!$H2566)+Reference!I$17,0)</f>
        <v>2838</v>
      </c>
      <c r="Q2566" s="35">
        <f>ROUND((Reference!J$16*List!$H2566)+Reference!J$17,0)</f>
        <v>3286</v>
      </c>
      <c r="R2566" s="35">
        <f>ROUND((Reference!K$16*List!$H2566)+Reference!K$17,0)</f>
        <v>3390</v>
      </c>
      <c r="S2566" s="35">
        <f>ROUND((Reference!L$16*List!$H2566)+Reference!L$17,0)</f>
        <v>3657</v>
      </c>
      <c r="T2566" s="35">
        <f>ROUND((Reference!M$16*List!$H2566)+Reference!M$17,0)</f>
        <v>4368</v>
      </c>
      <c r="U2566" s="35">
        <f>ROUND((Reference!N$16*List!$H2566)+Reference!N$17,0)</f>
        <v>17624</v>
      </c>
      <c r="V2566" s="36">
        <f>ROUND((Reference!O$16*List!$H2566)+Reference!O$17,0)</f>
        <v>655</v>
      </c>
      <c r="W2566" s="36">
        <f>ROUND((Reference!P$16*List!$H2566)+Reference!P$17,0)</f>
        <v>923</v>
      </c>
      <c r="X2566" s="36">
        <f>ROUND((Reference!Q$16*List!$H2566)+Reference!Q$17,0)</f>
        <v>462</v>
      </c>
      <c r="Y2566" s="37"/>
      <c r="Z2566" s="4" t="str">
        <f t="shared" si="79"/>
        <v>SUMNER, Tennessee</v>
      </c>
      <c r="AA2566" s="38" t="s">
        <v>3192</v>
      </c>
      <c r="AB2566" s="38" t="s">
        <v>54</v>
      </c>
      <c r="AC2566" s="32" t="s">
        <v>6947</v>
      </c>
      <c r="AD2566" s="39"/>
      <c r="AE2566">
        <f t="shared" si="80"/>
        <v>0.86350000000000005</v>
      </c>
    </row>
    <row r="2567" spans="1:31" x14ac:dyDescent="0.35">
      <c r="A2567" s="28" t="s">
        <v>7136</v>
      </c>
      <c r="B2567" s="48" t="s">
        <v>7137</v>
      </c>
      <c r="C2567" s="51">
        <v>32820</v>
      </c>
      <c r="D2567" s="30" t="s">
        <v>568</v>
      </c>
      <c r="E2567" s="38" t="s">
        <v>2662</v>
      </c>
      <c r="F2567" s="54" t="s">
        <v>6947</v>
      </c>
      <c r="G2567" s="33" t="s">
        <v>53</v>
      </c>
      <c r="H2567" s="52">
        <v>0.82210000000000005</v>
      </c>
      <c r="I2567" s="35">
        <f>ROUND((Reference!B$16*List!$H2567)+Reference!B$17,0)</f>
        <v>974</v>
      </c>
      <c r="J2567" s="35">
        <f>ROUND((Reference!C$16*List!$H2567)+Reference!C$17,0)</f>
        <v>1452</v>
      </c>
      <c r="K2567" s="35">
        <f>ROUND((Reference!D$16*List!$H2567)+Reference!D$17,0)</f>
        <v>1740</v>
      </c>
      <c r="L2567" s="35">
        <f>ROUND((Reference!E$16*List!$H2567)+Reference!E$17,0)</f>
        <v>2151</v>
      </c>
      <c r="M2567" s="35">
        <f>ROUND((Reference!F$16*List!$H2567)+Reference!F$17,0)</f>
        <v>2241</v>
      </c>
      <c r="N2567" s="35">
        <f>ROUND((Reference!G$16*List!$H2567)+Reference!G$17,0)</f>
        <v>2537</v>
      </c>
      <c r="O2567" s="35">
        <f>ROUND((Reference!H$16*List!$H2567)+Reference!H$17,0)</f>
        <v>2634</v>
      </c>
      <c r="P2567" s="35">
        <f>ROUND((Reference!I$16*List!$H2567)+Reference!I$17,0)</f>
        <v>2738</v>
      </c>
      <c r="Q2567" s="35">
        <f>ROUND((Reference!J$16*List!$H2567)+Reference!J$17,0)</f>
        <v>3170</v>
      </c>
      <c r="R2567" s="35">
        <f>ROUND((Reference!K$16*List!$H2567)+Reference!K$17,0)</f>
        <v>3270</v>
      </c>
      <c r="S2567" s="35">
        <f>ROUND((Reference!L$16*List!$H2567)+Reference!L$17,0)</f>
        <v>3529</v>
      </c>
      <c r="T2567" s="35">
        <f>ROUND((Reference!M$16*List!$H2567)+Reference!M$17,0)</f>
        <v>4215</v>
      </c>
      <c r="U2567" s="35">
        <f>ROUND((Reference!N$16*List!$H2567)+Reference!N$17,0)</f>
        <v>17005</v>
      </c>
      <c r="V2567" s="36">
        <f>ROUND((Reference!O$16*List!$H2567)+Reference!O$17,0)</f>
        <v>632</v>
      </c>
      <c r="W2567" s="36">
        <f>ROUND((Reference!P$16*List!$H2567)+Reference!P$17,0)</f>
        <v>891</v>
      </c>
      <c r="X2567" s="36">
        <f>ROUND((Reference!Q$16*List!$H2567)+Reference!Q$17,0)</f>
        <v>445</v>
      </c>
      <c r="Y2567" s="37"/>
      <c r="Z2567" s="4" t="str">
        <f t="shared" si="79"/>
        <v>TIPTON, Tennessee</v>
      </c>
      <c r="AA2567" s="50" t="s">
        <v>2662</v>
      </c>
      <c r="AB2567" s="38" t="s">
        <v>54</v>
      </c>
      <c r="AC2567" s="43" t="s">
        <v>6947</v>
      </c>
      <c r="AD2567" s="45"/>
      <c r="AE2567">
        <f t="shared" si="80"/>
        <v>0.82210000000000005</v>
      </c>
    </row>
    <row r="2568" spans="1:31" x14ac:dyDescent="0.35">
      <c r="A2568" s="28" t="s">
        <v>7138</v>
      </c>
      <c r="B2568" s="48" t="s">
        <v>7139</v>
      </c>
      <c r="C2568" s="49">
        <v>34980</v>
      </c>
      <c r="D2568" s="30" t="s">
        <v>6963</v>
      </c>
      <c r="E2568" s="50" t="s">
        <v>7140</v>
      </c>
      <c r="F2568" s="54" t="s">
        <v>6947</v>
      </c>
      <c r="G2568" s="33" t="s">
        <v>53</v>
      </c>
      <c r="H2568" s="52">
        <v>0.86350000000000005</v>
      </c>
      <c r="I2568" s="35">
        <f>ROUND((Reference!B$16*List!$H2568)+Reference!B$17,0)</f>
        <v>1009</v>
      </c>
      <c r="J2568" s="35">
        <f>ROUND((Reference!C$16*List!$H2568)+Reference!C$17,0)</f>
        <v>1505</v>
      </c>
      <c r="K2568" s="35">
        <f>ROUND((Reference!D$16*List!$H2568)+Reference!D$17,0)</f>
        <v>1804</v>
      </c>
      <c r="L2568" s="35">
        <f>ROUND((Reference!E$16*List!$H2568)+Reference!E$17,0)</f>
        <v>2230</v>
      </c>
      <c r="M2568" s="35">
        <f>ROUND((Reference!F$16*List!$H2568)+Reference!F$17,0)</f>
        <v>2323</v>
      </c>
      <c r="N2568" s="35">
        <f>ROUND((Reference!G$16*List!$H2568)+Reference!G$17,0)</f>
        <v>2630</v>
      </c>
      <c r="O2568" s="35">
        <f>ROUND((Reference!H$16*List!$H2568)+Reference!H$17,0)</f>
        <v>2730</v>
      </c>
      <c r="P2568" s="35">
        <f>ROUND((Reference!I$16*List!$H2568)+Reference!I$17,0)</f>
        <v>2838</v>
      </c>
      <c r="Q2568" s="35">
        <f>ROUND((Reference!J$16*List!$H2568)+Reference!J$17,0)</f>
        <v>3286</v>
      </c>
      <c r="R2568" s="35">
        <f>ROUND((Reference!K$16*List!$H2568)+Reference!K$17,0)</f>
        <v>3390</v>
      </c>
      <c r="S2568" s="35">
        <f>ROUND((Reference!L$16*List!$H2568)+Reference!L$17,0)</f>
        <v>3657</v>
      </c>
      <c r="T2568" s="35">
        <f>ROUND((Reference!M$16*List!$H2568)+Reference!M$17,0)</f>
        <v>4368</v>
      </c>
      <c r="U2568" s="35">
        <f>ROUND((Reference!N$16*List!$H2568)+Reference!N$17,0)</f>
        <v>17624</v>
      </c>
      <c r="V2568" s="36">
        <f>ROUND((Reference!O$16*List!$H2568)+Reference!O$17,0)</f>
        <v>655</v>
      </c>
      <c r="W2568" s="36">
        <f>ROUND((Reference!P$16*List!$H2568)+Reference!P$17,0)</f>
        <v>923</v>
      </c>
      <c r="X2568" s="36">
        <f>ROUND((Reference!Q$16*List!$H2568)+Reference!Q$17,0)</f>
        <v>462</v>
      </c>
      <c r="Y2568" s="37"/>
      <c r="Z2568" s="4" t="str">
        <f t="shared" si="79"/>
        <v>TROUSDALE, Tennessee</v>
      </c>
      <c r="AA2568" s="50" t="s">
        <v>7140</v>
      </c>
      <c r="AB2568" s="38" t="s">
        <v>54</v>
      </c>
      <c r="AC2568" s="43" t="s">
        <v>6947</v>
      </c>
      <c r="AD2568" s="45"/>
      <c r="AE2568">
        <f t="shared" si="80"/>
        <v>0.86350000000000005</v>
      </c>
    </row>
    <row r="2569" spans="1:31" x14ac:dyDescent="0.35">
      <c r="A2569" s="28" t="s">
        <v>7141</v>
      </c>
      <c r="B2569" s="48" t="s">
        <v>7142</v>
      </c>
      <c r="C2569" s="49">
        <v>27740</v>
      </c>
      <c r="D2569" s="30" t="s">
        <v>982</v>
      </c>
      <c r="E2569" s="50" t="s">
        <v>7143</v>
      </c>
      <c r="F2569" s="54" t="s">
        <v>6947</v>
      </c>
      <c r="G2569" s="33" t="s">
        <v>53</v>
      </c>
      <c r="H2569" s="52">
        <v>0.71110000000000007</v>
      </c>
      <c r="I2569" s="35">
        <f>ROUND((Reference!B$16*List!$H2569)+Reference!B$17,0)</f>
        <v>879</v>
      </c>
      <c r="J2569" s="35">
        <f>ROUND((Reference!C$16*List!$H2569)+Reference!C$17,0)</f>
        <v>1311</v>
      </c>
      <c r="K2569" s="35">
        <f>ROUND((Reference!D$16*List!$H2569)+Reference!D$17,0)</f>
        <v>1570</v>
      </c>
      <c r="L2569" s="35">
        <f>ROUND((Reference!E$16*List!$H2569)+Reference!E$17,0)</f>
        <v>1941</v>
      </c>
      <c r="M2569" s="35">
        <f>ROUND((Reference!F$16*List!$H2569)+Reference!F$17,0)</f>
        <v>2022</v>
      </c>
      <c r="N2569" s="35">
        <f>ROUND((Reference!G$16*List!$H2569)+Reference!G$17,0)</f>
        <v>2289</v>
      </c>
      <c r="O2569" s="35">
        <f>ROUND((Reference!H$16*List!$H2569)+Reference!H$17,0)</f>
        <v>2377</v>
      </c>
      <c r="P2569" s="35">
        <f>ROUND((Reference!I$16*List!$H2569)+Reference!I$17,0)</f>
        <v>2470</v>
      </c>
      <c r="Q2569" s="35">
        <f>ROUND((Reference!J$16*List!$H2569)+Reference!J$17,0)</f>
        <v>2860</v>
      </c>
      <c r="R2569" s="35">
        <f>ROUND((Reference!K$16*List!$H2569)+Reference!K$17,0)</f>
        <v>2951</v>
      </c>
      <c r="S2569" s="35">
        <f>ROUND((Reference!L$16*List!$H2569)+Reference!L$17,0)</f>
        <v>3184</v>
      </c>
      <c r="T2569" s="35">
        <f>ROUND((Reference!M$16*List!$H2569)+Reference!M$17,0)</f>
        <v>3803</v>
      </c>
      <c r="U2569" s="35">
        <f>ROUND((Reference!N$16*List!$H2569)+Reference!N$17,0)</f>
        <v>15343</v>
      </c>
      <c r="V2569" s="36">
        <f>ROUND((Reference!O$16*List!$H2569)+Reference!O$17,0)</f>
        <v>570</v>
      </c>
      <c r="W2569" s="36">
        <f>ROUND((Reference!P$16*List!$H2569)+Reference!P$17,0)</f>
        <v>804</v>
      </c>
      <c r="X2569" s="36">
        <f>ROUND((Reference!Q$16*List!$H2569)+Reference!Q$17,0)</f>
        <v>402</v>
      </c>
      <c r="Y2569" s="37"/>
      <c r="Z2569" s="4" t="str">
        <f t="shared" si="79"/>
        <v>UNICOI, Tennessee</v>
      </c>
      <c r="AA2569" s="50" t="s">
        <v>7143</v>
      </c>
      <c r="AB2569" s="38" t="s">
        <v>54</v>
      </c>
      <c r="AC2569" s="43" t="s">
        <v>6947</v>
      </c>
      <c r="AD2569" s="45"/>
      <c r="AE2569">
        <f t="shared" si="80"/>
        <v>0.71110000000000007</v>
      </c>
    </row>
    <row r="2570" spans="1:31" x14ac:dyDescent="0.35">
      <c r="A2570" s="28" t="s">
        <v>7144</v>
      </c>
      <c r="B2570" s="48" t="s">
        <v>7145</v>
      </c>
      <c r="C2570" s="49">
        <v>28940</v>
      </c>
      <c r="D2570" s="30" t="s">
        <v>1034</v>
      </c>
      <c r="E2570" s="50" t="s">
        <v>757</v>
      </c>
      <c r="F2570" s="54" t="s">
        <v>6947</v>
      </c>
      <c r="G2570" s="33" t="s">
        <v>53</v>
      </c>
      <c r="H2570" s="52">
        <v>0.72140000000000004</v>
      </c>
      <c r="I2570" s="35">
        <f>ROUND((Reference!B$16*List!$H2570)+Reference!B$17,0)</f>
        <v>887</v>
      </c>
      <c r="J2570" s="35">
        <f>ROUND((Reference!C$16*List!$H2570)+Reference!C$17,0)</f>
        <v>1324</v>
      </c>
      <c r="K2570" s="35">
        <f>ROUND((Reference!D$16*List!$H2570)+Reference!D$17,0)</f>
        <v>1586</v>
      </c>
      <c r="L2570" s="35">
        <f>ROUND((Reference!E$16*List!$H2570)+Reference!E$17,0)</f>
        <v>1961</v>
      </c>
      <c r="M2570" s="35">
        <f>ROUND((Reference!F$16*List!$H2570)+Reference!F$17,0)</f>
        <v>2043</v>
      </c>
      <c r="N2570" s="35">
        <f>ROUND((Reference!G$16*List!$H2570)+Reference!G$17,0)</f>
        <v>2312</v>
      </c>
      <c r="O2570" s="35">
        <f>ROUND((Reference!H$16*List!$H2570)+Reference!H$17,0)</f>
        <v>2401</v>
      </c>
      <c r="P2570" s="35">
        <f>ROUND((Reference!I$16*List!$H2570)+Reference!I$17,0)</f>
        <v>2495</v>
      </c>
      <c r="Q2570" s="35">
        <f>ROUND((Reference!J$16*List!$H2570)+Reference!J$17,0)</f>
        <v>2889</v>
      </c>
      <c r="R2570" s="35">
        <f>ROUND((Reference!K$16*List!$H2570)+Reference!K$17,0)</f>
        <v>2981</v>
      </c>
      <c r="S2570" s="35">
        <f>ROUND((Reference!L$16*List!$H2570)+Reference!L$17,0)</f>
        <v>3216</v>
      </c>
      <c r="T2570" s="35">
        <f>ROUND((Reference!M$16*List!$H2570)+Reference!M$17,0)</f>
        <v>3841</v>
      </c>
      <c r="U2570" s="35">
        <f>ROUND((Reference!N$16*List!$H2570)+Reference!N$17,0)</f>
        <v>15498</v>
      </c>
      <c r="V2570" s="36">
        <f>ROUND((Reference!O$16*List!$H2570)+Reference!O$17,0)</f>
        <v>576</v>
      </c>
      <c r="W2570" s="36">
        <f>ROUND((Reference!P$16*List!$H2570)+Reference!P$17,0)</f>
        <v>812</v>
      </c>
      <c r="X2570" s="36">
        <f>ROUND((Reference!Q$16*List!$H2570)+Reference!Q$17,0)</f>
        <v>406</v>
      </c>
      <c r="Y2570" s="37"/>
      <c r="Z2570" s="4" t="str">
        <f t="shared" si="79"/>
        <v>UNION, Tennessee</v>
      </c>
      <c r="AA2570" s="50" t="s">
        <v>757</v>
      </c>
      <c r="AB2570" s="38" t="s">
        <v>54</v>
      </c>
      <c r="AC2570" s="43" t="s">
        <v>6947</v>
      </c>
      <c r="AD2570" s="45"/>
      <c r="AE2570">
        <f t="shared" si="80"/>
        <v>0.72140000000000004</v>
      </c>
    </row>
    <row r="2571" spans="1:31" x14ac:dyDescent="0.35">
      <c r="A2571" s="28" t="s">
        <v>7146</v>
      </c>
      <c r="B2571" s="48" t="s">
        <v>7147</v>
      </c>
      <c r="C2571" s="49">
        <v>99944</v>
      </c>
      <c r="D2571" s="30" t="s">
        <v>234</v>
      </c>
      <c r="E2571" s="50" t="s">
        <v>761</v>
      </c>
      <c r="F2571" s="55" t="s">
        <v>6947</v>
      </c>
      <c r="G2571" s="33" t="s">
        <v>64</v>
      </c>
      <c r="H2571" s="34">
        <v>0.87650000000000006</v>
      </c>
      <c r="I2571" s="35">
        <f>ROUND((Reference!B$16*List!$H2571)+Reference!B$17,0)</f>
        <v>1020</v>
      </c>
      <c r="J2571" s="35">
        <f>ROUND((Reference!C$16*List!$H2571)+Reference!C$17,0)</f>
        <v>1522</v>
      </c>
      <c r="K2571" s="35">
        <f>ROUND((Reference!D$16*List!$H2571)+Reference!D$17,0)</f>
        <v>1824</v>
      </c>
      <c r="L2571" s="35">
        <f>ROUND((Reference!E$16*List!$H2571)+Reference!E$17,0)</f>
        <v>2254</v>
      </c>
      <c r="M2571" s="35">
        <f>ROUND((Reference!F$16*List!$H2571)+Reference!F$17,0)</f>
        <v>2349</v>
      </c>
      <c r="N2571" s="35">
        <f>ROUND((Reference!G$16*List!$H2571)+Reference!G$17,0)</f>
        <v>2659</v>
      </c>
      <c r="O2571" s="35">
        <f>ROUND((Reference!H$16*List!$H2571)+Reference!H$17,0)</f>
        <v>2760</v>
      </c>
      <c r="P2571" s="35">
        <f>ROUND((Reference!I$16*List!$H2571)+Reference!I$17,0)</f>
        <v>2869</v>
      </c>
      <c r="Q2571" s="35">
        <f>ROUND((Reference!J$16*List!$H2571)+Reference!J$17,0)</f>
        <v>3322</v>
      </c>
      <c r="R2571" s="35">
        <f>ROUND((Reference!K$16*List!$H2571)+Reference!K$17,0)</f>
        <v>3427</v>
      </c>
      <c r="S2571" s="35">
        <f>ROUND((Reference!L$16*List!$H2571)+Reference!L$17,0)</f>
        <v>3698</v>
      </c>
      <c r="T2571" s="35">
        <f>ROUND((Reference!M$16*List!$H2571)+Reference!M$17,0)</f>
        <v>4416</v>
      </c>
      <c r="U2571" s="35">
        <f>ROUND((Reference!N$16*List!$H2571)+Reference!N$17,0)</f>
        <v>17819</v>
      </c>
      <c r="V2571" s="36">
        <f>ROUND((Reference!O$16*List!$H2571)+Reference!O$17,0)</f>
        <v>662</v>
      </c>
      <c r="W2571" s="36">
        <f>ROUND((Reference!P$16*List!$H2571)+Reference!P$17,0)</f>
        <v>933</v>
      </c>
      <c r="X2571" s="36">
        <f>ROUND((Reference!Q$16*List!$H2571)+Reference!Q$17,0)</f>
        <v>467</v>
      </c>
      <c r="Y2571" s="37"/>
      <c r="Z2571" s="4" t="str">
        <f t="shared" si="79"/>
        <v>VAN BUREN, Tennessee</v>
      </c>
      <c r="AA2571" s="38" t="s">
        <v>761</v>
      </c>
      <c r="AB2571" s="38" t="s">
        <v>54</v>
      </c>
      <c r="AC2571" s="32" t="s">
        <v>6947</v>
      </c>
      <c r="AD2571" s="39"/>
      <c r="AE2571">
        <f t="shared" si="80"/>
        <v>0.87650000000000006</v>
      </c>
    </row>
    <row r="2572" spans="1:31" x14ac:dyDescent="0.35">
      <c r="A2572" s="28" t="s">
        <v>7148</v>
      </c>
      <c r="B2572" s="48" t="s">
        <v>7149</v>
      </c>
      <c r="C2572" s="49">
        <v>99944</v>
      </c>
      <c r="D2572" s="30" t="s">
        <v>234</v>
      </c>
      <c r="E2572" s="50" t="s">
        <v>2039</v>
      </c>
      <c r="F2572" s="55" t="s">
        <v>6947</v>
      </c>
      <c r="G2572" s="33" t="s">
        <v>64</v>
      </c>
      <c r="H2572" s="52">
        <v>0.87650000000000006</v>
      </c>
      <c r="I2572" s="35">
        <f>ROUND((Reference!B$16*List!$H2572)+Reference!B$17,0)</f>
        <v>1020</v>
      </c>
      <c r="J2572" s="35">
        <f>ROUND((Reference!C$16*List!$H2572)+Reference!C$17,0)</f>
        <v>1522</v>
      </c>
      <c r="K2572" s="35">
        <f>ROUND((Reference!D$16*List!$H2572)+Reference!D$17,0)</f>
        <v>1824</v>
      </c>
      <c r="L2572" s="35">
        <f>ROUND((Reference!E$16*List!$H2572)+Reference!E$17,0)</f>
        <v>2254</v>
      </c>
      <c r="M2572" s="35">
        <f>ROUND((Reference!F$16*List!$H2572)+Reference!F$17,0)</f>
        <v>2349</v>
      </c>
      <c r="N2572" s="35">
        <f>ROUND((Reference!G$16*List!$H2572)+Reference!G$17,0)</f>
        <v>2659</v>
      </c>
      <c r="O2572" s="35">
        <f>ROUND((Reference!H$16*List!$H2572)+Reference!H$17,0)</f>
        <v>2760</v>
      </c>
      <c r="P2572" s="35">
        <f>ROUND((Reference!I$16*List!$H2572)+Reference!I$17,0)</f>
        <v>2869</v>
      </c>
      <c r="Q2572" s="35">
        <f>ROUND((Reference!J$16*List!$H2572)+Reference!J$17,0)</f>
        <v>3322</v>
      </c>
      <c r="R2572" s="35">
        <f>ROUND((Reference!K$16*List!$H2572)+Reference!K$17,0)</f>
        <v>3427</v>
      </c>
      <c r="S2572" s="35">
        <f>ROUND((Reference!L$16*List!$H2572)+Reference!L$17,0)</f>
        <v>3698</v>
      </c>
      <c r="T2572" s="35">
        <f>ROUND((Reference!M$16*List!$H2572)+Reference!M$17,0)</f>
        <v>4416</v>
      </c>
      <c r="U2572" s="35">
        <f>ROUND((Reference!N$16*List!$H2572)+Reference!N$17,0)</f>
        <v>17819</v>
      </c>
      <c r="V2572" s="36">
        <f>ROUND((Reference!O$16*List!$H2572)+Reference!O$17,0)</f>
        <v>662</v>
      </c>
      <c r="W2572" s="36">
        <f>ROUND((Reference!P$16*List!$H2572)+Reference!P$17,0)</f>
        <v>933</v>
      </c>
      <c r="X2572" s="36">
        <f>ROUND((Reference!Q$16*List!$H2572)+Reference!Q$17,0)</f>
        <v>467</v>
      </c>
      <c r="Y2572" s="37"/>
      <c r="Z2572" s="4" t="str">
        <f t="shared" si="79"/>
        <v>WARREN, Tennessee</v>
      </c>
      <c r="AA2572" s="50" t="s">
        <v>2039</v>
      </c>
      <c r="AB2572" s="38" t="s">
        <v>54</v>
      </c>
      <c r="AC2572" s="43" t="s">
        <v>6947</v>
      </c>
      <c r="AD2572" s="45"/>
      <c r="AE2572">
        <f t="shared" si="80"/>
        <v>0.87650000000000006</v>
      </c>
    </row>
    <row r="2573" spans="1:31" x14ac:dyDescent="0.35">
      <c r="A2573" s="28" t="s">
        <v>7150</v>
      </c>
      <c r="B2573" s="48" t="s">
        <v>7151</v>
      </c>
      <c r="C2573" s="51">
        <v>27740</v>
      </c>
      <c r="D2573" s="30" t="s">
        <v>982</v>
      </c>
      <c r="E2573" s="38" t="s">
        <v>259</v>
      </c>
      <c r="F2573" s="54" t="s">
        <v>6947</v>
      </c>
      <c r="G2573" s="33" t="s">
        <v>53</v>
      </c>
      <c r="H2573" s="52">
        <v>0.71110000000000007</v>
      </c>
      <c r="I2573" s="35">
        <f>ROUND((Reference!B$16*List!$H2573)+Reference!B$17,0)</f>
        <v>879</v>
      </c>
      <c r="J2573" s="35">
        <f>ROUND((Reference!C$16*List!$H2573)+Reference!C$17,0)</f>
        <v>1311</v>
      </c>
      <c r="K2573" s="35">
        <f>ROUND((Reference!D$16*List!$H2573)+Reference!D$17,0)</f>
        <v>1570</v>
      </c>
      <c r="L2573" s="35">
        <f>ROUND((Reference!E$16*List!$H2573)+Reference!E$17,0)</f>
        <v>1941</v>
      </c>
      <c r="M2573" s="35">
        <f>ROUND((Reference!F$16*List!$H2573)+Reference!F$17,0)</f>
        <v>2022</v>
      </c>
      <c r="N2573" s="35">
        <f>ROUND((Reference!G$16*List!$H2573)+Reference!G$17,0)</f>
        <v>2289</v>
      </c>
      <c r="O2573" s="35">
        <f>ROUND((Reference!H$16*List!$H2573)+Reference!H$17,0)</f>
        <v>2377</v>
      </c>
      <c r="P2573" s="35">
        <f>ROUND((Reference!I$16*List!$H2573)+Reference!I$17,0)</f>
        <v>2470</v>
      </c>
      <c r="Q2573" s="35">
        <f>ROUND((Reference!J$16*List!$H2573)+Reference!J$17,0)</f>
        <v>2860</v>
      </c>
      <c r="R2573" s="35">
        <f>ROUND((Reference!K$16*List!$H2573)+Reference!K$17,0)</f>
        <v>2951</v>
      </c>
      <c r="S2573" s="35">
        <f>ROUND((Reference!L$16*List!$H2573)+Reference!L$17,0)</f>
        <v>3184</v>
      </c>
      <c r="T2573" s="35">
        <f>ROUND((Reference!M$16*List!$H2573)+Reference!M$17,0)</f>
        <v>3803</v>
      </c>
      <c r="U2573" s="35">
        <f>ROUND((Reference!N$16*List!$H2573)+Reference!N$17,0)</f>
        <v>15343</v>
      </c>
      <c r="V2573" s="36">
        <f>ROUND((Reference!O$16*List!$H2573)+Reference!O$17,0)</f>
        <v>570</v>
      </c>
      <c r="W2573" s="36">
        <f>ROUND((Reference!P$16*List!$H2573)+Reference!P$17,0)</f>
        <v>804</v>
      </c>
      <c r="X2573" s="36">
        <f>ROUND((Reference!Q$16*List!$H2573)+Reference!Q$17,0)</f>
        <v>402</v>
      </c>
      <c r="Y2573" s="37"/>
      <c r="Z2573" s="4" t="str">
        <f t="shared" si="79"/>
        <v>WASHINGTON, Tennessee</v>
      </c>
      <c r="AA2573" s="50" t="s">
        <v>259</v>
      </c>
      <c r="AB2573" s="38" t="s">
        <v>54</v>
      </c>
      <c r="AC2573" s="43" t="s">
        <v>6947</v>
      </c>
      <c r="AD2573" s="45"/>
      <c r="AE2573">
        <f t="shared" si="80"/>
        <v>0.71110000000000007</v>
      </c>
    </row>
    <row r="2574" spans="1:31" x14ac:dyDescent="0.35">
      <c r="A2574" s="28" t="s">
        <v>7152</v>
      </c>
      <c r="B2574" s="48" t="s">
        <v>7153</v>
      </c>
      <c r="C2574" s="49">
        <v>99944</v>
      </c>
      <c r="D2574" s="30" t="s">
        <v>234</v>
      </c>
      <c r="E2574" s="50" t="s">
        <v>2044</v>
      </c>
      <c r="F2574" s="55" t="s">
        <v>6947</v>
      </c>
      <c r="G2574" s="33" t="s">
        <v>64</v>
      </c>
      <c r="H2574" s="34">
        <v>0.87650000000000006</v>
      </c>
      <c r="I2574" s="35">
        <f>ROUND((Reference!B$16*List!$H2574)+Reference!B$17,0)</f>
        <v>1020</v>
      </c>
      <c r="J2574" s="35">
        <f>ROUND((Reference!C$16*List!$H2574)+Reference!C$17,0)</f>
        <v>1522</v>
      </c>
      <c r="K2574" s="35">
        <f>ROUND((Reference!D$16*List!$H2574)+Reference!D$17,0)</f>
        <v>1824</v>
      </c>
      <c r="L2574" s="35">
        <f>ROUND((Reference!E$16*List!$H2574)+Reference!E$17,0)</f>
        <v>2254</v>
      </c>
      <c r="M2574" s="35">
        <f>ROUND((Reference!F$16*List!$H2574)+Reference!F$17,0)</f>
        <v>2349</v>
      </c>
      <c r="N2574" s="35">
        <f>ROUND((Reference!G$16*List!$H2574)+Reference!G$17,0)</f>
        <v>2659</v>
      </c>
      <c r="O2574" s="35">
        <f>ROUND((Reference!H$16*List!$H2574)+Reference!H$17,0)</f>
        <v>2760</v>
      </c>
      <c r="P2574" s="35">
        <f>ROUND((Reference!I$16*List!$H2574)+Reference!I$17,0)</f>
        <v>2869</v>
      </c>
      <c r="Q2574" s="35">
        <f>ROUND((Reference!J$16*List!$H2574)+Reference!J$17,0)</f>
        <v>3322</v>
      </c>
      <c r="R2574" s="35">
        <f>ROUND((Reference!K$16*List!$H2574)+Reference!K$17,0)</f>
        <v>3427</v>
      </c>
      <c r="S2574" s="35">
        <f>ROUND((Reference!L$16*List!$H2574)+Reference!L$17,0)</f>
        <v>3698</v>
      </c>
      <c r="T2574" s="35">
        <f>ROUND((Reference!M$16*List!$H2574)+Reference!M$17,0)</f>
        <v>4416</v>
      </c>
      <c r="U2574" s="35">
        <f>ROUND((Reference!N$16*List!$H2574)+Reference!N$17,0)</f>
        <v>17819</v>
      </c>
      <c r="V2574" s="36">
        <f>ROUND((Reference!O$16*List!$H2574)+Reference!O$17,0)</f>
        <v>662</v>
      </c>
      <c r="W2574" s="36">
        <f>ROUND((Reference!P$16*List!$H2574)+Reference!P$17,0)</f>
        <v>933</v>
      </c>
      <c r="X2574" s="36">
        <f>ROUND((Reference!Q$16*List!$H2574)+Reference!Q$17,0)</f>
        <v>467</v>
      </c>
      <c r="Y2574" s="37"/>
      <c r="Z2574" s="4" t="str">
        <f t="shared" si="79"/>
        <v>WAYNE, Tennessee</v>
      </c>
      <c r="AA2574" s="38" t="s">
        <v>2044</v>
      </c>
      <c r="AB2574" s="38" t="s">
        <v>54</v>
      </c>
      <c r="AC2574" s="32" t="s">
        <v>6947</v>
      </c>
      <c r="AD2574" s="39"/>
      <c r="AE2574">
        <f t="shared" si="80"/>
        <v>0.87650000000000006</v>
      </c>
    </row>
    <row r="2575" spans="1:31" x14ac:dyDescent="0.35">
      <c r="A2575" s="28" t="s">
        <v>7154</v>
      </c>
      <c r="B2575" s="48" t="s">
        <v>7155</v>
      </c>
      <c r="C2575" s="49">
        <v>99944</v>
      </c>
      <c r="D2575" s="30" t="s">
        <v>234</v>
      </c>
      <c r="E2575" s="50" t="s">
        <v>7156</v>
      </c>
      <c r="F2575" s="55" t="s">
        <v>6947</v>
      </c>
      <c r="G2575" s="33" t="s">
        <v>64</v>
      </c>
      <c r="H2575" s="34">
        <v>0.87650000000000006</v>
      </c>
      <c r="I2575" s="35">
        <f>ROUND((Reference!B$16*List!$H2575)+Reference!B$17,0)</f>
        <v>1020</v>
      </c>
      <c r="J2575" s="35">
        <f>ROUND((Reference!C$16*List!$H2575)+Reference!C$17,0)</f>
        <v>1522</v>
      </c>
      <c r="K2575" s="35">
        <f>ROUND((Reference!D$16*List!$H2575)+Reference!D$17,0)</f>
        <v>1824</v>
      </c>
      <c r="L2575" s="35">
        <f>ROUND((Reference!E$16*List!$H2575)+Reference!E$17,0)</f>
        <v>2254</v>
      </c>
      <c r="M2575" s="35">
        <f>ROUND((Reference!F$16*List!$H2575)+Reference!F$17,0)</f>
        <v>2349</v>
      </c>
      <c r="N2575" s="35">
        <f>ROUND((Reference!G$16*List!$H2575)+Reference!G$17,0)</f>
        <v>2659</v>
      </c>
      <c r="O2575" s="35">
        <f>ROUND((Reference!H$16*List!$H2575)+Reference!H$17,0)</f>
        <v>2760</v>
      </c>
      <c r="P2575" s="35">
        <f>ROUND((Reference!I$16*List!$H2575)+Reference!I$17,0)</f>
        <v>2869</v>
      </c>
      <c r="Q2575" s="35">
        <f>ROUND((Reference!J$16*List!$H2575)+Reference!J$17,0)</f>
        <v>3322</v>
      </c>
      <c r="R2575" s="35">
        <f>ROUND((Reference!K$16*List!$H2575)+Reference!K$17,0)</f>
        <v>3427</v>
      </c>
      <c r="S2575" s="35">
        <f>ROUND((Reference!L$16*List!$H2575)+Reference!L$17,0)</f>
        <v>3698</v>
      </c>
      <c r="T2575" s="35">
        <f>ROUND((Reference!M$16*List!$H2575)+Reference!M$17,0)</f>
        <v>4416</v>
      </c>
      <c r="U2575" s="35">
        <f>ROUND((Reference!N$16*List!$H2575)+Reference!N$17,0)</f>
        <v>17819</v>
      </c>
      <c r="V2575" s="36">
        <f>ROUND((Reference!O$16*List!$H2575)+Reference!O$17,0)</f>
        <v>662</v>
      </c>
      <c r="W2575" s="36">
        <f>ROUND((Reference!P$16*List!$H2575)+Reference!P$17,0)</f>
        <v>933</v>
      </c>
      <c r="X2575" s="36">
        <f>ROUND((Reference!Q$16*List!$H2575)+Reference!Q$17,0)</f>
        <v>467</v>
      </c>
      <c r="Y2575" s="37"/>
      <c r="Z2575" s="4" t="str">
        <f t="shared" ref="Z2575:Z2638" si="81">CONCATENATE(AA2575, AB2575, AC2575)</f>
        <v>WEAKLEY, Tennessee</v>
      </c>
      <c r="AA2575" s="38" t="s">
        <v>7156</v>
      </c>
      <c r="AB2575" s="38" t="s">
        <v>54</v>
      </c>
      <c r="AC2575" s="32" t="s">
        <v>6947</v>
      </c>
      <c r="AD2575" s="39"/>
      <c r="AE2575">
        <f t="shared" ref="AE2575:AE2638" si="82">IFERROR(INDEX($AH:$AH,MATCH($C2575,$AF:$AF,0)),"")</f>
        <v>0.87650000000000006</v>
      </c>
    </row>
    <row r="2576" spans="1:31" x14ac:dyDescent="0.35">
      <c r="A2576" s="28" t="s">
        <v>7157</v>
      </c>
      <c r="B2576" s="48" t="s">
        <v>7158</v>
      </c>
      <c r="C2576" s="51">
        <v>99944</v>
      </c>
      <c r="D2576" s="30" t="s">
        <v>234</v>
      </c>
      <c r="E2576" s="38" t="s">
        <v>767</v>
      </c>
      <c r="F2576" s="55" t="s">
        <v>6947</v>
      </c>
      <c r="G2576" s="33" t="s">
        <v>64</v>
      </c>
      <c r="H2576" s="52">
        <v>0.87650000000000006</v>
      </c>
      <c r="I2576" s="35">
        <f>ROUND((Reference!B$16*List!$H2576)+Reference!B$17,0)</f>
        <v>1020</v>
      </c>
      <c r="J2576" s="35">
        <f>ROUND((Reference!C$16*List!$H2576)+Reference!C$17,0)</f>
        <v>1522</v>
      </c>
      <c r="K2576" s="35">
        <f>ROUND((Reference!D$16*List!$H2576)+Reference!D$17,0)</f>
        <v>1824</v>
      </c>
      <c r="L2576" s="35">
        <f>ROUND((Reference!E$16*List!$H2576)+Reference!E$17,0)</f>
        <v>2254</v>
      </c>
      <c r="M2576" s="35">
        <f>ROUND((Reference!F$16*List!$H2576)+Reference!F$17,0)</f>
        <v>2349</v>
      </c>
      <c r="N2576" s="35">
        <f>ROUND((Reference!G$16*List!$H2576)+Reference!G$17,0)</f>
        <v>2659</v>
      </c>
      <c r="O2576" s="35">
        <f>ROUND((Reference!H$16*List!$H2576)+Reference!H$17,0)</f>
        <v>2760</v>
      </c>
      <c r="P2576" s="35">
        <f>ROUND((Reference!I$16*List!$H2576)+Reference!I$17,0)</f>
        <v>2869</v>
      </c>
      <c r="Q2576" s="35">
        <f>ROUND((Reference!J$16*List!$H2576)+Reference!J$17,0)</f>
        <v>3322</v>
      </c>
      <c r="R2576" s="35">
        <f>ROUND((Reference!K$16*List!$H2576)+Reference!K$17,0)</f>
        <v>3427</v>
      </c>
      <c r="S2576" s="35">
        <f>ROUND((Reference!L$16*List!$H2576)+Reference!L$17,0)</f>
        <v>3698</v>
      </c>
      <c r="T2576" s="35">
        <f>ROUND((Reference!M$16*List!$H2576)+Reference!M$17,0)</f>
        <v>4416</v>
      </c>
      <c r="U2576" s="35">
        <f>ROUND((Reference!N$16*List!$H2576)+Reference!N$17,0)</f>
        <v>17819</v>
      </c>
      <c r="V2576" s="36">
        <f>ROUND((Reference!O$16*List!$H2576)+Reference!O$17,0)</f>
        <v>662</v>
      </c>
      <c r="W2576" s="36">
        <f>ROUND((Reference!P$16*List!$H2576)+Reference!P$17,0)</f>
        <v>933</v>
      </c>
      <c r="X2576" s="36">
        <f>ROUND((Reference!Q$16*List!$H2576)+Reference!Q$17,0)</f>
        <v>467</v>
      </c>
      <c r="Y2576" s="37"/>
      <c r="Z2576" s="4" t="str">
        <f t="shared" si="81"/>
        <v>WHITE, Tennessee</v>
      </c>
      <c r="AA2576" s="50" t="s">
        <v>767</v>
      </c>
      <c r="AB2576" s="38" t="s">
        <v>54</v>
      </c>
      <c r="AC2576" s="43" t="s">
        <v>6947</v>
      </c>
      <c r="AD2576" s="45"/>
      <c r="AE2576">
        <f t="shared" si="82"/>
        <v>0.87650000000000006</v>
      </c>
    </row>
    <row r="2577" spans="1:31" x14ac:dyDescent="0.35">
      <c r="A2577" s="28" t="s">
        <v>7159</v>
      </c>
      <c r="B2577" s="48" t="s">
        <v>7160</v>
      </c>
      <c r="C2577" s="51">
        <v>34980</v>
      </c>
      <c r="D2577" s="30" t="s">
        <v>6963</v>
      </c>
      <c r="E2577" s="38" t="s">
        <v>2460</v>
      </c>
      <c r="F2577" s="54" t="s">
        <v>6947</v>
      </c>
      <c r="G2577" s="33" t="s">
        <v>53</v>
      </c>
      <c r="H2577" s="52">
        <v>0.86350000000000005</v>
      </c>
      <c r="I2577" s="35">
        <f>ROUND((Reference!B$16*List!$H2577)+Reference!B$17,0)</f>
        <v>1009</v>
      </c>
      <c r="J2577" s="35">
        <f>ROUND((Reference!C$16*List!$H2577)+Reference!C$17,0)</f>
        <v>1505</v>
      </c>
      <c r="K2577" s="35">
        <f>ROUND((Reference!D$16*List!$H2577)+Reference!D$17,0)</f>
        <v>1804</v>
      </c>
      <c r="L2577" s="35">
        <f>ROUND((Reference!E$16*List!$H2577)+Reference!E$17,0)</f>
        <v>2230</v>
      </c>
      <c r="M2577" s="35">
        <f>ROUND((Reference!F$16*List!$H2577)+Reference!F$17,0)</f>
        <v>2323</v>
      </c>
      <c r="N2577" s="35">
        <f>ROUND((Reference!G$16*List!$H2577)+Reference!G$17,0)</f>
        <v>2630</v>
      </c>
      <c r="O2577" s="35">
        <f>ROUND((Reference!H$16*List!$H2577)+Reference!H$17,0)</f>
        <v>2730</v>
      </c>
      <c r="P2577" s="35">
        <f>ROUND((Reference!I$16*List!$H2577)+Reference!I$17,0)</f>
        <v>2838</v>
      </c>
      <c r="Q2577" s="35">
        <f>ROUND((Reference!J$16*List!$H2577)+Reference!J$17,0)</f>
        <v>3286</v>
      </c>
      <c r="R2577" s="35">
        <f>ROUND((Reference!K$16*List!$H2577)+Reference!K$17,0)</f>
        <v>3390</v>
      </c>
      <c r="S2577" s="35">
        <f>ROUND((Reference!L$16*List!$H2577)+Reference!L$17,0)</f>
        <v>3657</v>
      </c>
      <c r="T2577" s="35">
        <f>ROUND((Reference!M$16*List!$H2577)+Reference!M$17,0)</f>
        <v>4368</v>
      </c>
      <c r="U2577" s="35">
        <f>ROUND((Reference!N$16*List!$H2577)+Reference!N$17,0)</f>
        <v>17624</v>
      </c>
      <c r="V2577" s="36">
        <f>ROUND((Reference!O$16*List!$H2577)+Reference!O$17,0)</f>
        <v>655</v>
      </c>
      <c r="W2577" s="36">
        <f>ROUND((Reference!P$16*List!$H2577)+Reference!P$17,0)</f>
        <v>923</v>
      </c>
      <c r="X2577" s="36">
        <f>ROUND((Reference!Q$16*List!$H2577)+Reference!Q$17,0)</f>
        <v>462</v>
      </c>
      <c r="Y2577" s="37"/>
      <c r="Z2577" s="4" t="str">
        <f t="shared" si="81"/>
        <v>WILLIAMSON, Tennessee</v>
      </c>
      <c r="AA2577" s="50" t="s">
        <v>2460</v>
      </c>
      <c r="AB2577" s="38" t="s">
        <v>54</v>
      </c>
      <c r="AC2577" s="43" t="s">
        <v>6947</v>
      </c>
      <c r="AD2577" s="45"/>
      <c r="AE2577">
        <f t="shared" si="82"/>
        <v>0.86350000000000005</v>
      </c>
    </row>
    <row r="2578" spans="1:31" x14ac:dyDescent="0.35">
      <c r="A2578" s="28" t="s">
        <v>7161</v>
      </c>
      <c r="B2578" s="48" t="s">
        <v>7162</v>
      </c>
      <c r="C2578" s="51">
        <v>34980</v>
      </c>
      <c r="D2578" s="30" t="s">
        <v>6963</v>
      </c>
      <c r="E2578" s="38" t="s">
        <v>3211</v>
      </c>
      <c r="F2578" s="54" t="s">
        <v>6947</v>
      </c>
      <c r="G2578" s="33" t="s">
        <v>53</v>
      </c>
      <c r="H2578" s="52">
        <v>0.86350000000000005</v>
      </c>
      <c r="I2578" s="35">
        <f>ROUND((Reference!B$16*List!$H2578)+Reference!B$17,0)</f>
        <v>1009</v>
      </c>
      <c r="J2578" s="35">
        <f>ROUND((Reference!C$16*List!$H2578)+Reference!C$17,0)</f>
        <v>1505</v>
      </c>
      <c r="K2578" s="35">
        <f>ROUND((Reference!D$16*List!$H2578)+Reference!D$17,0)</f>
        <v>1804</v>
      </c>
      <c r="L2578" s="35">
        <f>ROUND((Reference!E$16*List!$H2578)+Reference!E$17,0)</f>
        <v>2230</v>
      </c>
      <c r="M2578" s="35">
        <f>ROUND((Reference!F$16*List!$H2578)+Reference!F$17,0)</f>
        <v>2323</v>
      </c>
      <c r="N2578" s="35">
        <f>ROUND((Reference!G$16*List!$H2578)+Reference!G$17,0)</f>
        <v>2630</v>
      </c>
      <c r="O2578" s="35">
        <f>ROUND((Reference!H$16*List!$H2578)+Reference!H$17,0)</f>
        <v>2730</v>
      </c>
      <c r="P2578" s="35">
        <f>ROUND((Reference!I$16*List!$H2578)+Reference!I$17,0)</f>
        <v>2838</v>
      </c>
      <c r="Q2578" s="35">
        <f>ROUND((Reference!J$16*List!$H2578)+Reference!J$17,0)</f>
        <v>3286</v>
      </c>
      <c r="R2578" s="35">
        <f>ROUND((Reference!K$16*List!$H2578)+Reference!K$17,0)</f>
        <v>3390</v>
      </c>
      <c r="S2578" s="35">
        <f>ROUND((Reference!L$16*List!$H2578)+Reference!L$17,0)</f>
        <v>3657</v>
      </c>
      <c r="T2578" s="35">
        <f>ROUND((Reference!M$16*List!$H2578)+Reference!M$17,0)</f>
        <v>4368</v>
      </c>
      <c r="U2578" s="35">
        <f>ROUND((Reference!N$16*List!$H2578)+Reference!N$17,0)</f>
        <v>17624</v>
      </c>
      <c r="V2578" s="36">
        <f>ROUND((Reference!O$16*List!$H2578)+Reference!O$17,0)</f>
        <v>655</v>
      </c>
      <c r="W2578" s="36">
        <f>ROUND((Reference!P$16*List!$H2578)+Reference!P$17,0)</f>
        <v>923</v>
      </c>
      <c r="X2578" s="36">
        <f>ROUND((Reference!Q$16*List!$H2578)+Reference!Q$17,0)</f>
        <v>462</v>
      </c>
      <c r="Y2578" s="37"/>
      <c r="Z2578" s="4" t="str">
        <f t="shared" si="81"/>
        <v>WILSON, Tennessee</v>
      </c>
      <c r="AA2578" s="50" t="s">
        <v>3211</v>
      </c>
      <c r="AB2578" s="38" t="s">
        <v>54</v>
      </c>
      <c r="AC2578" s="43" t="s">
        <v>6947</v>
      </c>
      <c r="AD2578" s="45"/>
      <c r="AE2578">
        <f t="shared" si="82"/>
        <v>0.86350000000000005</v>
      </c>
    </row>
    <row r="2579" spans="1:31" x14ac:dyDescent="0.35">
      <c r="A2579" s="28" t="s">
        <v>6648</v>
      </c>
      <c r="B2579" s="48" t="s">
        <v>7163</v>
      </c>
      <c r="C2579" s="49">
        <v>99944</v>
      </c>
      <c r="D2579" s="30" t="s">
        <v>234</v>
      </c>
      <c r="E2579" s="50" t="s">
        <v>334</v>
      </c>
      <c r="F2579" s="54" t="s">
        <v>6947</v>
      </c>
      <c r="G2579" s="33" t="s">
        <v>64</v>
      </c>
      <c r="H2579" s="34">
        <v>0.87650000000000006</v>
      </c>
      <c r="I2579" s="35">
        <f>ROUND((Reference!B$16*List!$H2579)+Reference!B$17,0)</f>
        <v>1020</v>
      </c>
      <c r="J2579" s="35">
        <f>ROUND((Reference!C$16*List!$H2579)+Reference!C$17,0)</f>
        <v>1522</v>
      </c>
      <c r="K2579" s="35">
        <f>ROUND((Reference!D$16*List!$H2579)+Reference!D$17,0)</f>
        <v>1824</v>
      </c>
      <c r="L2579" s="35">
        <f>ROUND((Reference!E$16*List!$H2579)+Reference!E$17,0)</f>
        <v>2254</v>
      </c>
      <c r="M2579" s="35">
        <f>ROUND((Reference!F$16*List!$H2579)+Reference!F$17,0)</f>
        <v>2349</v>
      </c>
      <c r="N2579" s="35">
        <f>ROUND((Reference!G$16*List!$H2579)+Reference!G$17,0)</f>
        <v>2659</v>
      </c>
      <c r="O2579" s="35">
        <f>ROUND((Reference!H$16*List!$H2579)+Reference!H$17,0)</f>
        <v>2760</v>
      </c>
      <c r="P2579" s="35">
        <f>ROUND((Reference!I$16*List!$H2579)+Reference!I$17,0)</f>
        <v>2869</v>
      </c>
      <c r="Q2579" s="35">
        <f>ROUND((Reference!J$16*List!$H2579)+Reference!J$17,0)</f>
        <v>3322</v>
      </c>
      <c r="R2579" s="35">
        <f>ROUND((Reference!K$16*List!$H2579)+Reference!K$17,0)</f>
        <v>3427</v>
      </c>
      <c r="S2579" s="35">
        <f>ROUND((Reference!L$16*List!$H2579)+Reference!L$17,0)</f>
        <v>3698</v>
      </c>
      <c r="T2579" s="35">
        <f>ROUND((Reference!M$16*List!$H2579)+Reference!M$17,0)</f>
        <v>4416</v>
      </c>
      <c r="U2579" s="35">
        <f>ROUND((Reference!N$16*List!$H2579)+Reference!N$17,0)</f>
        <v>17819</v>
      </c>
      <c r="V2579" s="36">
        <f>ROUND((Reference!O$16*List!$H2579)+Reference!O$17,0)</f>
        <v>662</v>
      </c>
      <c r="W2579" s="36">
        <f>ROUND((Reference!P$16*List!$H2579)+Reference!P$17,0)</f>
        <v>933</v>
      </c>
      <c r="X2579" s="36">
        <f>ROUND((Reference!Q$16*List!$H2579)+Reference!Q$17,0)</f>
        <v>467</v>
      </c>
      <c r="Y2579" s="37"/>
      <c r="Z2579" s="4" t="str">
        <f t="shared" si="81"/>
        <v>STATEWIDE, Tennessee</v>
      </c>
      <c r="AA2579" s="38" t="s">
        <v>334</v>
      </c>
      <c r="AB2579" s="38" t="s">
        <v>54</v>
      </c>
      <c r="AC2579" s="32" t="s">
        <v>6947</v>
      </c>
      <c r="AD2579" s="39"/>
      <c r="AE2579">
        <f t="shared" si="82"/>
        <v>0.87650000000000006</v>
      </c>
    </row>
    <row r="2580" spans="1:31" x14ac:dyDescent="0.35">
      <c r="A2580" s="28" t="s">
        <v>7164</v>
      </c>
      <c r="B2580" s="48" t="s">
        <v>7165</v>
      </c>
      <c r="C2580" s="51">
        <v>99945</v>
      </c>
      <c r="D2580" s="30" t="s">
        <v>238</v>
      </c>
      <c r="E2580" s="38" t="s">
        <v>2945</v>
      </c>
      <c r="F2580" s="55" t="s">
        <v>7166</v>
      </c>
      <c r="G2580" s="33" t="s">
        <v>64</v>
      </c>
      <c r="H2580" s="52">
        <v>0.94430000000000003</v>
      </c>
      <c r="I2580" s="35">
        <f>ROUND((Reference!B$16*List!$H2580)+Reference!B$17,0)</f>
        <v>1079</v>
      </c>
      <c r="J2580" s="35">
        <f>ROUND((Reference!C$16*List!$H2580)+Reference!C$17,0)</f>
        <v>1609</v>
      </c>
      <c r="K2580" s="35">
        <f>ROUND((Reference!D$16*List!$H2580)+Reference!D$17,0)</f>
        <v>1927</v>
      </c>
      <c r="L2580" s="35">
        <f>ROUND((Reference!E$16*List!$H2580)+Reference!E$17,0)</f>
        <v>2383</v>
      </c>
      <c r="M2580" s="35">
        <f>ROUND((Reference!F$16*List!$H2580)+Reference!F$17,0)</f>
        <v>2482</v>
      </c>
      <c r="N2580" s="35">
        <f>ROUND((Reference!G$16*List!$H2580)+Reference!G$17,0)</f>
        <v>2810</v>
      </c>
      <c r="O2580" s="35">
        <f>ROUND((Reference!H$16*List!$H2580)+Reference!H$17,0)</f>
        <v>2918</v>
      </c>
      <c r="P2580" s="35">
        <f>ROUND((Reference!I$16*List!$H2580)+Reference!I$17,0)</f>
        <v>3032</v>
      </c>
      <c r="Q2580" s="35">
        <f>ROUND((Reference!J$16*List!$H2580)+Reference!J$17,0)</f>
        <v>3511</v>
      </c>
      <c r="R2580" s="35">
        <f>ROUND((Reference!K$16*List!$H2580)+Reference!K$17,0)</f>
        <v>3622</v>
      </c>
      <c r="S2580" s="35">
        <f>ROUND((Reference!L$16*List!$H2580)+Reference!L$17,0)</f>
        <v>3908</v>
      </c>
      <c r="T2580" s="35">
        <f>ROUND((Reference!M$16*List!$H2580)+Reference!M$17,0)</f>
        <v>4668</v>
      </c>
      <c r="U2580" s="35">
        <f>ROUND((Reference!N$16*List!$H2580)+Reference!N$17,0)</f>
        <v>18834</v>
      </c>
      <c r="V2580" s="36">
        <f>ROUND((Reference!O$16*List!$H2580)+Reference!O$17,0)</f>
        <v>700</v>
      </c>
      <c r="W2580" s="36">
        <f>ROUND((Reference!P$16*List!$H2580)+Reference!P$17,0)</f>
        <v>987</v>
      </c>
      <c r="X2580" s="36">
        <f>ROUND((Reference!Q$16*List!$H2580)+Reference!Q$17,0)</f>
        <v>493</v>
      </c>
      <c r="Y2580" s="37"/>
      <c r="Z2580" s="4" t="str">
        <f t="shared" si="81"/>
        <v>ANDERSON, Texas</v>
      </c>
      <c r="AA2580" s="50" t="s">
        <v>2945</v>
      </c>
      <c r="AB2580" s="38" t="s">
        <v>54</v>
      </c>
      <c r="AC2580" s="43" t="s">
        <v>7166</v>
      </c>
      <c r="AD2580" s="45"/>
      <c r="AE2580">
        <f t="shared" si="82"/>
        <v>0.94430000000000003</v>
      </c>
    </row>
    <row r="2581" spans="1:31" x14ac:dyDescent="0.35">
      <c r="A2581" s="28" t="s">
        <v>7167</v>
      </c>
      <c r="B2581" s="48" t="s">
        <v>7168</v>
      </c>
      <c r="C2581" s="49">
        <v>99945</v>
      </c>
      <c r="D2581" s="30" t="s">
        <v>238</v>
      </c>
      <c r="E2581" s="50" t="s">
        <v>7169</v>
      </c>
      <c r="F2581" s="55" t="s">
        <v>7166</v>
      </c>
      <c r="G2581" s="33" t="s">
        <v>64</v>
      </c>
      <c r="H2581" s="52">
        <v>0.94430000000000003</v>
      </c>
      <c r="I2581" s="35">
        <f>ROUND((Reference!B$16*List!$H2581)+Reference!B$17,0)</f>
        <v>1079</v>
      </c>
      <c r="J2581" s="35">
        <f>ROUND((Reference!C$16*List!$H2581)+Reference!C$17,0)</f>
        <v>1609</v>
      </c>
      <c r="K2581" s="35">
        <f>ROUND((Reference!D$16*List!$H2581)+Reference!D$17,0)</f>
        <v>1927</v>
      </c>
      <c r="L2581" s="35">
        <f>ROUND((Reference!E$16*List!$H2581)+Reference!E$17,0)</f>
        <v>2383</v>
      </c>
      <c r="M2581" s="35">
        <f>ROUND((Reference!F$16*List!$H2581)+Reference!F$17,0)</f>
        <v>2482</v>
      </c>
      <c r="N2581" s="35">
        <f>ROUND((Reference!G$16*List!$H2581)+Reference!G$17,0)</f>
        <v>2810</v>
      </c>
      <c r="O2581" s="35">
        <f>ROUND((Reference!H$16*List!$H2581)+Reference!H$17,0)</f>
        <v>2918</v>
      </c>
      <c r="P2581" s="35">
        <f>ROUND((Reference!I$16*List!$H2581)+Reference!I$17,0)</f>
        <v>3032</v>
      </c>
      <c r="Q2581" s="35">
        <f>ROUND((Reference!J$16*List!$H2581)+Reference!J$17,0)</f>
        <v>3511</v>
      </c>
      <c r="R2581" s="35">
        <f>ROUND((Reference!K$16*List!$H2581)+Reference!K$17,0)</f>
        <v>3622</v>
      </c>
      <c r="S2581" s="35">
        <f>ROUND((Reference!L$16*List!$H2581)+Reference!L$17,0)</f>
        <v>3908</v>
      </c>
      <c r="T2581" s="35">
        <f>ROUND((Reference!M$16*List!$H2581)+Reference!M$17,0)</f>
        <v>4668</v>
      </c>
      <c r="U2581" s="35">
        <f>ROUND((Reference!N$16*List!$H2581)+Reference!N$17,0)</f>
        <v>18834</v>
      </c>
      <c r="V2581" s="36">
        <f>ROUND((Reference!O$16*List!$H2581)+Reference!O$17,0)</f>
        <v>700</v>
      </c>
      <c r="W2581" s="36">
        <f>ROUND((Reference!P$16*List!$H2581)+Reference!P$17,0)</f>
        <v>987</v>
      </c>
      <c r="X2581" s="36">
        <f>ROUND((Reference!Q$16*List!$H2581)+Reference!Q$17,0)</f>
        <v>493</v>
      </c>
      <c r="Y2581" s="37"/>
      <c r="Z2581" s="4" t="str">
        <f t="shared" si="81"/>
        <v>ANDREWS, Texas</v>
      </c>
      <c r="AA2581" s="50" t="s">
        <v>7169</v>
      </c>
      <c r="AB2581" s="38" t="s">
        <v>54</v>
      </c>
      <c r="AC2581" s="43" t="s">
        <v>7166</v>
      </c>
      <c r="AD2581" s="45"/>
      <c r="AE2581">
        <f t="shared" si="82"/>
        <v>0.94430000000000003</v>
      </c>
    </row>
    <row r="2582" spans="1:31" x14ac:dyDescent="0.35">
      <c r="A2582" s="28" t="s">
        <v>7170</v>
      </c>
      <c r="B2582" s="48" t="s">
        <v>7171</v>
      </c>
      <c r="C2582" s="49">
        <v>99945</v>
      </c>
      <c r="D2582" s="30" t="s">
        <v>238</v>
      </c>
      <c r="E2582" s="50" t="s">
        <v>7172</v>
      </c>
      <c r="F2582" s="55" t="s">
        <v>7166</v>
      </c>
      <c r="G2582" s="33" t="s">
        <v>64</v>
      </c>
      <c r="H2582" s="52">
        <v>0.94430000000000003</v>
      </c>
      <c r="I2582" s="35">
        <f>ROUND((Reference!B$16*List!$H2582)+Reference!B$17,0)</f>
        <v>1079</v>
      </c>
      <c r="J2582" s="35">
        <f>ROUND((Reference!C$16*List!$H2582)+Reference!C$17,0)</f>
        <v>1609</v>
      </c>
      <c r="K2582" s="35">
        <f>ROUND((Reference!D$16*List!$H2582)+Reference!D$17,0)</f>
        <v>1927</v>
      </c>
      <c r="L2582" s="35">
        <f>ROUND((Reference!E$16*List!$H2582)+Reference!E$17,0)</f>
        <v>2383</v>
      </c>
      <c r="M2582" s="35">
        <f>ROUND((Reference!F$16*List!$H2582)+Reference!F$17,0)</f>
        <v>2482</v>
      </c>
      <c r="N2582" s="35">
        <f>ROUND((Reference!G$16*List!$H2582)+Reference!G$17,0)</f>
        <v>2810</v>
      </c>
      <c r="O2582" s="35">
        <f>ROUND((Reference!H$16*List!$H2582)+Reference!H$17,0)</f>
        <v>2918</v>
      </c>
      <c r="P2582" s="35">
        <f>ROUND((Reference!I$16*List!$H2582)+Reference!I$17,0)</f>
        <v>3032</v>
      </c>
      <c r="Q2582" s="35">
        <f>ROUND((Reference!J$16*List!$H2582)+Reference!J$17,0)</f>
        <v>3511</v>
      </c>
      <c r="R2582" s="35">
        <f>ROUND((Reference!K$16*List!$H2582)+Reference!K$17,0)</f>
        <v>3622</v>
      </c>
      <c r="S2582" s="35">
        <f>ROUND((Reference!L$16*List!$H2582)+Reference!L$17,0)</f>
        <v>3908</v>
      </c>
      <c r="T2582" s="35">
        <f>ROUND((Reference!M$16*List!$H2582)+Reference!M$17,0)</f>
        <v>4668</v>
      </c>
      <c r="U2582" s="35">
        <f>ROUND((Reference!N$16*List!$H2582)+Reference!N$17,0)</f>
        <v>18834</v>
      </c>
      <c r="V2582" s="36">
        <f>ROUND((Reference!O$16*List!$H2582)+Reference!O$17,0)</f>
        <v>700</v>
      </c>
      <c r="W2582" s="36">
        <f>ROUND((Reference!P$16*List!$H2582)+Reference!P$17,0)</f>
        <v>987</v>
      </c>
      <c r="X2582" s="36">
        <f>ROUND((Reference!Q$16*List!$H2582)+Reference!Q$17,0)</f>
        <v>493</v>
      </c>
      <c r="Y2582" s="37"/>
      <c r="Z2582" s="4" t="str">
        <f t="shared" si="81"/>
        <v>ANGELINA, Texas</v>
      </c>
      <c r="AA2582" s="50" t="s">
        <v>7172</v>
      </c>
      <c r="AB2582" s="38" t="s">
        <v>54</v>
      </c>
      <c r="AC2582" s="43" t="s">
        <v>7166</v>
      </c>
      <c r="AD2582" s="45"/>
      <c r="AE2582">
        <f t="shared" si="82"/>
        <v>0.94430000000000003</v>
      </c>
    </row>
    <row r="2583" spans="1:31" x14ac:dyDescent="0.35">
      <c r="A2583" s="28" t="s">
        <v>7173</v>
      </c>
      <c r="B2583" s="48" t="s">
        <v>7174</v>
      </c>
      <c r="C2583" s="49">
        <v>99945</v>
      </c>
      <c r="D2583" s="30" t="s">
        <v>238</v>
      </c>
      <c r="E2583" s="38" t="s">
        <v>7175</v>
      </c>
      <c r="F2583" s="54" t="s">
        <v>7166</v>
      </c>
      <c r="G2583" s="33" t="s">
        <v>64</v>
      </c>
      <c r="H2583" s="34">
        <v>0.94430000000000003</v>
      </c>
      <c r="I2583" s="35">
        <f>ROUND((Reference!B$16*List!$H2583)+Reference!B$17,0)</f>
        <v>1079</v>
      </c>
      <c r="J2583" s="35">
        <f>ROUND((Reference!C$16*List!$H2583)+Reference!C$17,0)</f>
        <v>1609</v>
      </c>
      <c r="K2583" s="35">
        <f>ROUND((Reference!D$16*List!$H2583)+Reference!D$17,0)</f>
        <v>1927</v>
      </c>
      <c r="L2583" s="35">
        <f>ROUND((Reference!E$16*List!$H2583)+Reference!E$17,0)</f>
        <v>2383</v>
      </c>
      <c r="M2583" s="35">
        <f>ROUND((Reference!F$16*List!$H2583)+Reference!F$17,0)</f>
        <v>2482</v>
      </c>
      <c r="N2583" s="35">
        <f>ROUND((Reference!G$16*List!$H2583)+Reference!G$17,0)</f>
        <v>2810</v>
      </c>
      <c r="O2583" s="35">
        <f>ROUND((Reference!H$16*List!$H2583)+Reference!H$17,0)</f>
        <v>2918</v>
      </c>
      <c r="P2583" s="35">
        <f>ROUND((Reference!I$16*List!$H2583)+Reference!I$17,0)</f>
        <v>3032</v>
      </c>
      <c r="Q2583" s="35">
        <f>ROUND((Reference!J$16*List!$H2583)+Reference!J$17,0)</f>
        <v>3511</v>
      </c>
      <c r="R2583" s="35">
        <f>ROUND((Reference!K$16*List!$H2583)+Reference!K$17,0)</f>
        <v>3622</v>
      </c>
      <c r="S2583" s="35">
        <f>ROUND((Reference!L$16*List!$H2583)+Reference!L$17,0)</f>
        <v>3908</v>
      </c>
      <c r="T2583" s="35">
        <f>ROUND((Reference!M$16*List!$H2583)+Reference!M$17,0)</f>
        <v>4668</v>
      </c>
      <c r="U2583" s="35">
        <f>ROUND((Reference!N$16*List!$H2583)+Reference!N$17,0)</f>
        <v>18834</v>
      </c>
      <c r="V2583" s="36">
        <f>ROUND((Reference!O$16*List!$H2583)+Reference!O$17,0)</f>
        <v>700</v>
      </c>
      <c r="W2583" s="36">
        <f>ROUND((Reference!P$16*List!$H2583)+Reference!P$17,0)</f>
        <v>987</v>
      </c>
      <c r="X2583" s="36">
        <f>ROUND((Reference!Q$16*List!$H2583)+Reference!Q$17,0)</f>
        <v>493</v>
      </c>
      <c r="Y2583" s="37"/>
      <c r="Z2583" s="4" t="str">
        <f t="shared" si="81"/>
        <v>ARANSAS, Texas</v>
      </c>
      <c r="AA2583" s="38" t="s">
        <v>7175</v>
      </c>
      <c r="AB2583" s="38" t="s">
        <v>54</v>
      </c>
      <c r="AC2583" s="32" t="s">
        <v>7166</v>
      </c>
      <c r="AD2583" s="39"/>
      <c r="AE2583">
        <f t="shared" si="82"/>
        <v>0.94430000000000003</v>
      </c>
    </row>
    <row r="2584" spans="1:31" x14ac:dyDescent="0.35">
      <c r="A2584" s="28" t="s">
        <v>7176</v>
      </c>
      <c r="B2584" s="48" t="s">
        <v>7177</v>
      </c>
      <c r="C2584" s="49">
        <v>48660</v>
      </c>
      <c r="D2584" s="30" t="s">
        <v>1783</v>
      </c>
      <c r="E2584" s="50" t="s">
        <v>7178</v>
      </c>
      <c r="F2584" s="54" t="s">
        <v>7166</v>
      </c>
      <c r="G2584" s="33" t="s">
        <v>53</v>
      </c>
      <c r="H2584" s="52">
        <v>0.85470000000000002</v>
      </c>
      <c r="I2584" s="35">
        <f>ROUND((Reference!B$16*List!$H2584)+Reference!B$17,0)</f>
        <v>1002</v>
      </c>
      <c r="J2584" s="35">
        <f>ROUND((Reference!C$16*List!$H2584)+Reference!C$17,0)</f>
        <v>1494</v>
      </c>
      <c r="K2584" s="35">
        <f>ROUND((Reference!D$16*List!$H2584)+Reference!D$17,0)</f>
        <v>1790</v>
      </c>
      <c r="L2584" s="35">
        <f>ROUND((Reference!E$16*List!$H2584)+Reference!E$17,0)</f>
        <v>2213</v>
      </c>
      <c r="M2584" s="35">
        <f>ROUND((Reference!F$16*List!$H2584)+Reference!F$17,0)</f>
        <v>2306</v>
      </c>
      <c r="N2584" s="35">
        <f>ROUND((Reference!G$16*List!$H2584)+Reference!G$17,0)</f>
        <v>2610</v>
      </c>
      <c r="O2584" s="35">
        <f>ROUND((Reference!H$16*List!$H2584)+Reference!H$17,0)</f>
        <v>2710</v>
      </c>
      <c r="P2584" s="35">
        <f>ROUND((Reference!I$16*List!$H2584)+Reference!I$17,0)</f>
        <v>2816</v>
      </c>
      <c r="Q2584" s="35">
        <f>ROUND((Reference!J$16*List!$H2584)+Reference!J$17,0)</f>
        <v>3261</v>
      </c>
      <c r="R2584" s="35">
        <f>ROUND((Reference!K$16*List!$H2584)+Reference!K$17,0)</f>
        <v>3364</v>
      </c>
      <c r="S2584" s="35">
        <f>ROUND((Reference!L$16*List!$H2584)+Reference!L$17,0)</f>
        <v>3630</v>
      </c>
      <c r="T2584" s="35">
        <f>ROUND((Reference!M$16*List!$H2584)+Reference!M$17,0)</f>
        <v>4335</v>
      </c>
      <c r="U2584" s="35">
        <f>ROUND((Reference!N$16*List!$H2584)+Reference!N$17,0)</f>
        <v>17493</v>
      </c>
      <c r="V2584" s="36">
        <f>ROUND((Reference!O$16*List!$H2584)+Reference!O$17,0)</f>
        <v>650</v>
      </c>
      <c r="W2584" s="36">
        <f>ROUND((Reference!P$16*List!$H2584)+Reference!P$17,0)</f>
        <v>916</v>
      </c>
      <c r="X2584" s="36">
        <f>ROUND((Reference!Q$16*List!$H2584)+Reference!Q$17,0)</f>
        <v>458</v>
      </c>
      <c r="Y2584" s="37"/>
      <c r="Z2584" s="4" t="str">
        <f t="shared" si="81"/>
        <v>ARCHER, Texas</v>
      </c>
      <c r="AA2584" s="50" t="s">
        <v>7178</v>
      </c>
      <c r="AB2584" s="38" t="s">
        <v>54</v>
      </c>
      <c r="AC2584" s="43" t="s">
        <v>7166</v>
      </c>
      <c r="AD2584" s="45"/>
      <c r="AE2584">
        <f t="shared" si="82"/>
        <v>0.85470000000000002</v>
      </c>
    </row>
    <row r="2585" spans="1:31" x14ac:dyDescent="0.35">
      <c r="A2585" s="28" t="s">
        <v>7179</v>
      </c>
      <c r="B2585" s="48" t="s">
        <v>7180</v>
      </c>
      <c r="C2585" s="51">
        <v>11100</v>
      </c>
      <c r="D2585" s="30" t="s">
        <v>320</v>
      </c>
      <c r="E2585" s="38" t="s">
        <v>6473</v>
      </c>
      <c r="F2585" s="54" t="s">
        <v>7166</v>
      </c>
      <c r="G2585" s="33" t="s">
        <v>53</v>
      </c>
      <c r="H2585" s="52">
        <v>0.82350000000000001</v>
      </c>
      <c r="I2585" s="35">
        <f>ROUND((Reference!B$16*List!$H2585)+Reference!B$17,0)</f>
        <v>975</v>
      </c>
      <c r="J2585" s="35">
        <f>ROUND((Reference!C$16*List!$H2585)+Reference!C$17,0)</f>
        <v>1454</v>
      </c>
      <c r="K2585" s="35">
        <f>ROUND((Reference!D$16*List!$H2585)+Reference!D$17,0)</f>
        <v>1742</v>
      </c>
      <c r="L2585" s="35">
        <f>ROUND((Reference!E$16*List!$H2585)+Reference!E$17,0)</f>
        <v>2154</v>
      </c>
      <c r="M2585" s="35">
        <f>ROUND((Reference!F$16*List!$H2585)+Reference!F$17,0)</f>
        <v>2244</v>
      </c>
      <c r="N2585" s="35">
        <f>ROUND((Reference!G$16*List!$H2585)+Reference!G$17,0)</f>
        <v>2540</v>
      </c>
      <c r="O2585" s="35">
        <f>ROUND((Reference!H$16*List!$H2585)+Reference!H$17,0)</f>
        <v>2637</v>
      </c>
      <c r="P2585" s="35">
        <f>ROUND((Reference!I$16*List!$H2585)+Reference!I$17,0)</f>
        <v>2741</v>
      </c>
      <c r="Q2585" s="35">
        <f>ROUND((Reference!J$16*List!$H2585)+Reference!J$17,0)</f>
        <v>3174</v>
      </c>
      <c r="R2585" s="35">
        <f>ROUND((Reference!K$16*List!$H2585)+Reference!K$17,0)</f>
        <v>3274</v>
      </c>
      <c r="S2585" s="35">
        <f>ROUND((Reference!L$16*List!$H2585)+Reference!L$17,0)</f>
        <v>3533</v>
      </c>
      <c r="T2585" s="35">
        <f>ROUND((Reference!M$16*List!$H2585)+Reference!M$17,0)</f>
        <v>4220</v>
      </c>
      <c r="U2585" s="35">
        <f>ROUND((Reference!N$16*List!$H2585)+Reference!N$17,0)</f>
        <v>17026</v>
      </c>
      <c r="V2585" s="36">
        <f>ROUND((Reference!O$16*List!$H2585)+Reference!O$17,0)</f>
        <v>633</v>
      </c>
      <c r="W2585" s="36">
        <f>ROUND((Reference!P$16*List!$H2585)+Reference!P$17,0)</f>
        <v>892</v>
      </c>
      <c r="X2585" s="36">
        <f>ROUND((Reference!Q$16*List!$H2585)+Reference!Q$17,0)</f>
        <v>446</v>
      </c>
      <c r="Y2585" s="37"/>
      <c r="Z2585" s="4" t="str">
        <f t="shared" si="81"/>
        <v>ARMSTRONG, Texas</v>
      </c>
      <c r="AA2585" s="50" t="s">
        <v>6473</v>
      </c>
      <c r="AB2585" s="38" t="s">
        <v>54</v>
      </c>
      <c r="AC2585" s="43" t="s">
        <v>7166</v>
      </c>
      <c r="AD2585" s="45"/>
      <c r="AE2585">
        <f t="shared" si="82"/>
        <v>0.82350000000000001</v>
      </c>
    </row>
    <row r="2586" spans="1:31" x14ac:dyDescent="0.35">
      <c r="A2586" s="28" t="s">
        <v>7181</v>
      </c>
      <c r="B2586" s="48" t="s">
        <v>7182</v>
      </c>
      <c r="C2586" s="49">
        <v>41700</v>
      </c>
      <c r="D2586" s="30" t="s">
        <v>1538</v>
      </c>
      <c r="E2586" s="50" t="s">
        <v>7183</v>
      </c>
      <c r="F2586" s="54" t="s">
        <v>7166</v>
      </c>
      <c r="G2586" s="33" t="s">
        <v>53</v>
      </c>
      <c r="H2586" s="52">
        <v>0.84589999999999999</v>
      </c>
      <c r="I2586" s="35">
        <f>ROUND((Reference!B$16*List!$H2586)+Reference!B$17,0)</f>
        <v>994</v>
      </c>
      <c r="J2586" s="35">
        <f>ROUND((Reference!C$16*List!$H2586)+Reference!C$17,0)</f>
        <v>1483</v>
      </c>
      <c r="K2586" s="35">
        <f>ROUND((Reference!D$16*List!$H2586)+Reference!D$17,0)</f>
        <v>1777</v>
      </c>
      <c r="L2586" s="35">
        <f>ROUND((Reference!E$16*List!$H2586)+Reference!E$17,0)</f>
        <v>2196</v>
      </c>
      <c r="M2586" s="35">
        <f>ROUND((Reference!F$16*List!$H2586)+Reference!F$17,0)</f>
        <v>2288</v>
      </c>
      <c r="N2586" s="35">
        <f>ROUND((Reference!G$16*List!$H2586)+Reference!G$17,0)</f>
        <v>2590</v>
      </c>
      <c r="O2586" s="35">
        <f>ROUND((Reference!H$16*List!$H2586)+Reference!H$17,0)</f>
        <v>2689</v>
      </c>
      <c r="P2586" s="35">
        <f>ROUND((Reference!I$16*List!$H2586)+Reference!I$17,0)</f>
        <v>2795</v>
      </c>
      <c r="Q2586" s="35">
        <f>ROUND((Reference!J$16*List!$H2586)+Reference!J$17,0)</f>
        <v>3237</v>
      </c>
      <c r="R2586" s="35">
        <f>ROUND((Reference!K$16*List!$H2586)+Reference!K$17,0)</f>
        <v>3339</v>
      </c>
      <c r="S2586" s="35">
        <f>ROUND((Reference!L$16*List!$H2586)+Reference!L$17,0)</f>
        <v>3603</v>
      </c>
      <c r="T2586" s="35">
        <f>ROUND((Reference!M$16*List!$H2586)+Reference!M$17,0)</f>
        <v>4303</v>
      </c>
      <c r="U2586" s="35">
        <f>ROUND((Reference!N$16*List!$H2586)+Reference!N$17,0)</f>
        <v>17361</v>
      </c>
      <c r="V2586" s="36">
        <f>ROUND((Reference!O$16*List!$H2586)+Reference!O$17,0)</f>
        <v>645</v>
      </c>
      <c r="W2586" s="36">
        <f>ROUND((Reference!P$16*List!$H2586)+Reference!P$17,0)</f>
        <v>909</v>
      </c>
      <c r="X2586" s="36">
        <f>ROUND((Reference!Q$16*List!$H2586)+Reference!Q$17,0)</f>
        <v>455</v>
      </c>
      <c r="Y2586" s="37"/>
      <c r="Z2586" s="4" t="str">
        <f t="shared" si="81"/>
        <v>ATASCOSA, Texas</v>
      </c>
      <c r="AA2586" s="50" t="s">
        <v>7183</v>
      </c>
      <c r="AB2586" s="38" t="s">
        <v>54</v>
      </c>
      <c r="AC2586" s="43" t="s">
        <v>7166</v>
      </c>
      <c r="AD2586" s="45"/>
      <c r="AE2586">
        <f t="shared" si="82"/>
        <v>0.84589999999999999</v>
      </c>
    </row>
    <row r="2587" spans="1:31" x14ac:dyDescent="0.35">
      <c r="A2587" s="28" t="s">
        <v>7184</v>
      </c>
      <c r="B2587" s="48" t="s">
        <v>7185</v>
      </c>
      <c r="C2587" s="49">
        <v>26420</v>
      </c>
      <c r="D2587" s="30" t="s">
        <v>920</v>
      </c>
      <c r="E2587" s="50" t="s">
        <v>7186</v>
      </c>
      <c r="F2587" s="54" t="s">
        <v>7166</v>
      </c>
      <c r="G2587" s="33" t="s">
        <v>53</v>
      </c>
      <c r="H2587" s="34">
        <v>0.99690000000000001</v>
      </c>
      <c r="I2587" s="35">
        <f>ROUND((Reference!B$16*List!$H2587)+Reference!B$17,0)</f>
        <v>1124</v>
      </c>
      <c r="J2587" s="35">
        <f>ROUND((Reference!C$16*List!$H2587)+Reference!C$17,0)</f>
        <v>1676</v>
      </c>
      <c r="K2587" s="35">
        <f>ROUND((Reference!D$16*List!$H2587)+Reference!D$17,0)</f>
        <v>2008</v>
      </c>
      <c r="L2587" s="35">
        <f>ROUND((Reference!E$16*List!$H2587)+Reference!E$17,0)</f>
        <v>2482</v>
      </c>
      <c r="M2587" s="35">
        <f>ROUND((Reference!F$16*List!$H2587)+Reference!F$17,0)</f>
        <v>2586</v>
      </c>
      <c r="N2587" s="35">
        <f>ROUND((Reference!G$16*List!$H2587)+Reference!G$17,0)</f>
        <v>2928</v>
      </c>
      <c r="O2587" s="35">
        <f>ROUND((Reference!H$16*List!$H2587)+Reference!H$17,0)</f>
        <v>3040</v>
      </c>
      <c r="P2587" s="35">
        <f>ROUND((Reference!I$16*List!$H2587)+Reference!I$17,0)</f>
        <v>3159</v>
      </c>
      <c r="Q2587" s="35">
        <f>ROUND((Reference!J$16*List!$H2587)+Reference!J$17,0)</f>
        <v>3658</v>
      </c>
      <c r="R2587" s="35">
        <f>ROUND((Reference!K$16*List!$H2587)+Reference!K$17,0)</f>
        <v>3774</v>
      </c>
      <c r="S2587" s="35">
        <f>ROUND((Reference!L$16*List!$H2587)+Reference!L$17,0)</f>
        <v>4072</v>
      </c>
      <c r="T2587" s="35">
        <f>ROUND((Reference!M$16*List!$H2587)+Reference!M$17,0)</f>
        <v>4863</v>
      </c>
      <c r="U2587" s="35">
        <f>ROUND((Reference!N$16*List!$H2587)+Reference!N$17,0)</f>
        <v>19621</v>
      </c>
      <c r="V2587" s="36">
        <f>ROUND((Reference!O$16*List!$H2587)+Reference!O$17,0)</f>
        <v>729</v>
      </c>
      <c r="W2587" s="36">
        <f>ROUND((Reference!P$16*List!$H2587)+Reference!P$17,0)</f>
        <v>1028</v>
      </c>
      <c r="X2587" s="36">
        <f>ROUND((Reference!Q$16*List!$H2587)+Reference!Q$17,0)</f>
        <v>514</v>
      </c>
      <c r="Y2587" s="37"/>
      <c r="Z2587" s="4" t="str">
        <f t="shared" si="81"/>
        <v>AUSTIN, Texas</v>
      </c>
      <c r="AA2587" s="38" t="s">
        <v>7186</v>
      </c>
      <c r="AB2587" s="38" t="s">
        <v>54</v>
      </c>
      <c r="AC2587" s="32" t="s">
        <v>7166</v>
      </c>
      <c r="AD2587" s="39"/>
      <c r="AE2587">
        <f t="shared" si="82"/>
        <v>0.99690000000000001</v>
      </c>
    </row>
    <row r="2588" spans="1:31" x14ac:dyDescent="0.35">
      <c r="A2588" s="28" t="s">
        <v>7187</v>
      </c>
      <c r="B2588" s="48" t="s">
        <v>7188</v>
      </c>
      <c r="C2588" s="49">
        <v>99945</v>
      </c>
      <c r="D2588" s="30" t="s">
        <v>238</v>
      </c>
      <c r="E2588" s="50" t="s">
        <v>7189</v>
      </c>
      <c r="F2588" s="55" t="s">
        <v>7166</v>
      </c>
      <c r="G2588" s="33" t="s">
        <v>64</v>
      </c>
      <c r="H2588" s="52">
        <v>0.94430000000000003</v>
      </c>
      <c r="I2588" s="35">
        <f>ROUND((Reference!B$16*List!$H2588)+Reference!B$17,0)</f>
        <v>1079</v>
      </c>
      <c r="J2588" s="35">
        <f>ROUND((Reference!C$16*List!$H2588)+Reference!C$17,0)</f>
        <v>1609</v>
      </c>
      <c r="K2588" s="35">
        <f>ROUND((Reference!D$16*List!$H2588)+Reference!D$17,0)</f>
        <v>1927</v>
      </c>
      <c r="L2588" s="35">
        <f>ROUND((Reference!E$16*List!$H2588)+Reference!E$17,0)</f>
        <v>2383</v>
      </c>
      <c r="M2588" s="35">
        <f>ROUND((Reference!F$16*List!$H2588)+Reference!F$17,0)</f>
        <v>2482</v>
      </c>
      <c r="N2588" s="35">
        <f>ROUND((Reference!G$16*List!$H2588)+Reference!G$17,0)</f>
        <v>2810</v>
      </c>
      <c r="O2588" s="35">
        <f>ROUND((Reference!H$16*List!$H2588)+Reference!H$17,0)</f>
        <v>2918</v>
      </c>
      <c r="P2588" s="35">
        <f>ROUND((Reference!I$16*List!$H2588)+Reference!I$17,0)</f>
        <v>3032</v>
      </c>
      <c r="Q2588" s="35">
        <f>ROUND((Reference!J$16*List!$H2588)+Reference!J$17,0)</f>
        <v>3511</v>
      </c>
      <c r="R2588" s="35">
        <f>ROUND((Reference!K$16*List!$H2588)+Reference!K$17,0)</f>
        <v>3622</v>
      </c>
      <c r="S2588" s="35">
        <f>ROUND((Reference!L$16*List!$H2588)+Reference!L$17,0)</f>
        <v>3908</v>
      </c>
      <c r="T2588" s="35">
        <f>ROUND((Reference!M$16*List!$H2588)+Reference!M$17,0)</f>
        <v>4668</v>
      </c>
      <c r="U2588" s="35">
        <f>ROUND((Reference!N$16*List!$H2588)+Reference!N$17,0)</f>
        <v>18834</v>
      </c>
      <c r="V2588" s="36">
        <f>ROUND((Reference!O$16*List!$H2588)+Reference!O$17,0)</f>
        <v>700</v>
      </c>
      <c r="W2588" s="36">
        <f>ROUND((Reference!P$16*List!$H2588)+Reference!P$17,0)</f>
        <v>987</v>
      </c>
      <c r="X2588" s="36">
        <f>ROUND((Reference!Q$16*List!$H2588)+Reference!Q$17,0)</f>
        <v>493</v>
      </c>
      <c r="Y2588" s="37"/>
      <c r="Z2588" s="4" t="str">
        <f t="shared" si="81"/>
        <v>BAILEY, Texas</v>
      </c>
      <c r="AA2588" s="50" t="s">
        <v>7189</v>
      </c>
      <c r="AB2588" s="38" t="s">
        <v>54</v>
      </c>
      <c r="AC2588" s="43" t="s">
        <v>7166</v>
      </c>
      <c r="AD2588" s="45"/>
      <c r="AE2588">
        <f t="shared" si="82"/>
        <v>0.94430000000000003</v>
      </c>
    </row>
    <row r="2589" spans="1:31" x14ac:dyDescent="0.35">
      <c r="A2589" s="28" t="s">
        <v>7190</v>
      </c>
      <c r="B2589" s="48" t="s">
        <v>7191</v>
      </c>
      <c r="C2589" s="49">
        <v>41700</v>
      </c>
      <c r="D2589" s="30" t="s">
        <v>1538</v>
      </c>
      <c r="E2589" s="50" t="s">
        <v>7192</v>
      </c>
      <c r="F2589" s="54" t="s">
        <v>7166</v>
      </c>
      <c r="G2589" s="33" t="s">
        <v>53</v>
      </c>
      <c r="H2589" s="34">
        <v>0.84589999999999999</v>
      </c>
      <c r="I2589" s="35">
        <f>ROUND((Reference!B$16*List!$H2589)+Reference!B$17,0)</f>
        <v>994</v>
      </c>
      <c r="J2589" s="35">
        <f>ROUND((Reference!C$16*List!$H2589)+Reference!C$17,0)</f>
        <v>1483</v>
      </c>
      <c r="K2589" s="35">
        <f>ROUND((Reference!D$16*List!$H2589)+Reference!D$17,0)</f>
        <v>1777</v>
      </c>
      <c r="L2589" s="35">
        <f>ROUND((Reference!E$16*List!$H2589)+Reference!E$17,0)</f>
        <v>2196</v>
      </c>
      <c r="M2589" s="35">
        <f>ROUND((Reference!F$16*List!$H2589)+Reference!F$17,0)</f>
        <v>2288</v>
      </c>
      <c r="N2589" s="35">
        <f>ROUND((Reference!G$16*List!$H2589)+Reference!G$17,0)</f>
        <v>2590</v>
      </c>
      <c r="O2589" s="35">
        <f>ROUND((Reference!H$16*List!$H2589)+Reference!H$17,0)</f>
        <v>2689</v>
      </c>
      <c r="P2589" s="35">
        <f>ROUND((Reference!I$16*List!$H2589)+Reference!I$17,0)</f>
        <v>2795</v>
      </c>
      <c r="Q2589" s="35">
        <f>ROUND((Reference!J$16*List!$H2589)+Reference!J$17,0)</f>
        <v>3237</v>
      </c>
      <c r="R2589" s="35">
        <f>ROUND((Reference!K$16*List!$H2589)+Reference!K$17,0)</f>
        <v>3339</v>
      </c>
      <c r="S2589" s="35">
        <f>ROUND((Reference!L$16*List!$H2589)+Reference!L$17,0)</f>
        <v>3603</v>
      </c>
      <c r="T2589" s="35">
        <f>ROUND((Reference!M$16*List!$H2589)+Reference!M$17,0)</f>
        <v>4303</v>
      </c>
      <c r="U2589" s="35">
        <f>ROUND((Reference!N$16*List!$H2589)+Reference!N$17,0)</f>
        <v>17361</v>
      </c>
      <c r="V2589" s="36">
        <f>ROUND((Reference!O$16*List!$H2589)+Reference!O$17,0)</f>
        <v>645</v>
      </c>
      <c r="W2589" s="36">
        <f>ROUND((Reference!P$16*List!$H2589)+Reference!P$17,0)</f>
        <v>909</v>
      </c>
      <c r="X2589" s="36">
        <f>ROUND((Reference!Q$16*List!$H2589)+Reference!Q$17,0)</f>
        <v>455</v>
      </c>
      <c r="Y2589" s="37"/>
      <c r="Z2589" s="4" t="str">
        <f t="shared" si="81"/>
        <v>BANDERA, Texas</v>
      </c>
      <c r="AA2589" s="38" t="s">
        <v>7192</v>
      </c>
      <c r="AB2589" s="38" t="s">
        <v>54</v>
      </c>
      <c r="AC2589" s="32" t="s">
        <v>7166</v>
      </c>
      <c r="AD2589" s="39"/>
      <c r="AE2589">
        <f t="shared" si="82"/>
        <v>0.84589999999999999</v>
      </c>
    </row>
    <row r="2590" spans="1:31" x14ac:dyDescent="0.35">
      <c r="A2590" s="28" t="s">
        <v>7193</v>
      </c>
      <c r="B2590" s="48" t="s">
        <v>7194</v>
      </c>
      <c r="C2590" s="51">
        <v>12420</v>
      </c>
      <c r="D2590" s="30" t="s">
        <v>365</v>
      </c>
      <c r="E2590" s="38" t="s">
        <v>7195</v>
      </c>
      <c r="F2590" s="54" t="s">
        <v>7166</v>
      </c>
      <c r="G2590" s="33" t="s">
        <v>53</v>
      </c>
      <c r="H2590" s="52">
        <v>0.95080000000000009</v>
      </c>
      <c r="I2590" s="35">
        <f>ROUND((Reference!B$16*List!$H2590)+Reference!B$17,0)</f>
        <v>1084</v>
      </c>
      <c r="J2590" s="35">
        <f>ROUND((Reference!C$16*List!$H2590)+Reference!C$17,0)</f>
        <v>1617</v>
      </c>
      <c r="K2590" s="35">
        <f>ROUND((Reference!D$16*List!$H2590)+Reference!D$17,0)</f>
        <v>1937</v>
      </c>
      <c r="L2590" s="35">
        <f>ROUND((Reference!E$16*List!$H2590)+Reference!E$17,0)</f>
        <v>2395</v>
      </c>
      <c r="M2590" s="35">
        <f>ROUND((Reference!F$16*List!$H2590)+Reference!F$17,0)</f>
        <v>2495</v>
      </c>
      <c r="N2590" s="35">
        <f>ROUND((Reference!G$16*List!$H2590)+Reference!G$17,0)</f>
        <v>2825</v>
      </c>
      <c r="O2590" s="35">
        <f>ROUND((Reference!H$16*List!$H2590)+Reference!H$17,0)</f>
        <v>2933</v>
      </c>
      <c r="P2590" s="35">
        <f>ROUND((Reference!I$16*List!$H2590)+Reference!I$17,0)</f>
        <v>3048</v>
      </c>
      <c r="Q2590" s="35">
        <f>ROUND((Reference!J$16*List!$H2590)+Reference!J$17,0)</f>
        <v>3529</v>
      </c>
      <c r="R2590" s="35">
        <f>ROUND((Reference!K$16*List!$H2590)+Reference!K$17,0)</f>
        <v>3641</v>
      </c>
      <c r="S2590" s="35">
        <f>ROUND((Reference!L$16*List!$H2590)+Reference!L$17,0)</f>
        <v>3929</v>
      </c>
      <c r="T2590" s="35">
        <f>ROUND((Reference!M$16*List!$H2590)+Reference!M$17,0)</f>
        <v>4692</v>
      </c>
      <c r="U2590" s="35">
        <f>ROUND((Reference!N$16*List!$H2590)+Reference!N$17,0)</f>
        <v>18931</v>
      </c>
      <c r="V2590" s="36">
        <f>ROUND((Reference!O$16*List!$H2590)+Reference!O$17,0)</f>
        <v>704</v>
      </c>
      <c r="W2590" s="36">
        <f>ROUND((Reference!P$16*List!$H2590)+Reference!P$17,0)</f>
        <v>992</v>
      </c>
      <c r="X2590" s="36">
        <f>ROUND((Reference!Q$16*List!$H2590)+Reference!Q$17,0)</f>
        <v>496</v>
      </c>
      <c r="Y2590" s="37"/>
      <c r="Z2590" s="4" t="str">
        <f t="shared" si="81"/>
        <v>BASTROP, Texas</v>
      </c>
      <c r="AA2590" s="50" t="s">
        <v>7195</v>
      </c>
      <c r="AB2590" s="38" t="s">
        <v>54</v>
      </c>
      <c r="AC2590" s="43" t="s">
        <v>7166</v>
      </c>
      <c r="AD2590" s="45"/>
      <c r="AE2590">
        <f t="shared" si="82"/>
        <v>0.95080000000000009</v>
      </c>
    </row>
    <row r="2591" spans="1:31" x14ac:dyDescent="0.35">
      <c r="A2591" s="28" t="s">
        <v>7196</v>
      </c>
      <c r="B2591" s="48" t="s">
        <v>7197</v>
      </c>
      <c r="C2591" s="49">
        <v>99945</v>
      </c>
      <c r="D2591" s="30" t="s">
        <v>238</v>
      </c>
      <c r="E2591" s="50" t="s">
        <v>7198</v>
      </c>
      <c r="F2591" s="55" t="s">
        <v>7166</v>
      </c>
      <c r="G2591" s="33" t="s">
        <v>64</v>
      </c>
      <c r="H2591" s="52">
        <v>0.94430000000000003</v>
      </c>
      <c r="I2591" s="35">
        <f>ROUND((Reference!B$16*List!$H2591)+Reference!B$17,0)</f>
        <v>1079</v>
      </c>
      <c r="J2591" s="35">
        <f>ROUND((Reference!C$16*List!$H2591)+Reference!C$17,0)</f>
        <v>1609</v>
      </c>
      <c r="K2591" s="35">
        <f>ROUND((Reference!D$16*List!$H2591)+Reference!D$17,0)</f>
        <v>1927</v>
      </c>
      <c r="L2591" s="35">
        <f>ROUND((Reference!E$16*List!$H2591)+Reference!E$17,0)</f>
        <v>2383</v>
      </c>
      <c r="M2591" s="35">
        <f>ROUND((Reference!F$16*List!$H2591)+Reference!F$17,0)</f>
        <v>2482</v>
      </c>
      <c r="N2591" s="35">
        <f>ROUND((Reference!G$16*List!$H2591)+Reference!G$17,0)</f>
        <v>2810</v>
      </c>
      <c r="O2591" s="35">
        <f>ROUND((Reference!H$16*List!$H2591)+Reference!H$17,0)</f>
        <v>2918</v>
      </c>
      <c r="P2591" s="35">
        <f>ROUND((Reference!I$16*List!$H2591)+Reference!I$17,0)</f>
        <v>3032</v>
      </c>
      <c r="Q2591" s="35">
        <f>ROUND((Reference!J$16*List!$H2591)+Reference!J$17,0)</f>
        <v>3511</v>
      </c>
      <c r="R2591" s="35">
        <f>ROUND((Reference!K$16*List!$H2591)+Reference!K$17,0)</f>
        <v>3622</v>
      </c>
      <c r="S2591" s="35">
        <f>ROUND((Reference!L$16*List!$H2591)+Reference!L$17,0)</f>
        <v>3908</v>
      </c>
      <c r="T2591" s="35">
        <f>ROUND((Reference!M$16*List!$H2591)+Reference!M$17,0)</f>
        <v>4668</v>
      </c>
      <c r="U2591" s="35">
        <f>ROUND((Reference!N$16*List!$H2591)+Reference!N$17,0)</f>
        <v>18834</v>
      </c>
      <c r="V2591" s="36">
        <f>ROUND((Reference!O$16*List!$H2591)+Reference!O$17,0)</f>
        <v>700</v>
      </c>
      <c r="W2591" s="36">
        <f>ROUND((Reference!P$16*List!$H2591)+Reference!P$17,0)</f>
        <v>987</v>
      </c>
      <c r="X2591" s="36">
        <f>ROUND((Reference!Q$16*List!$H2591)+Reference!Q$17,0)</f>
        <v>493</v>
      </c>
      <c r="Y2591" s="37"/>
      <c r="Z2591" s="4" t="str">
        <f t="shared" si="81"/>
        <v>BAYLOR, Texas</v>
      </c>
      <c r="AA2591" s="50" t="s">
        <v>7198</v>
      </c>
      <c r="AB2591" s="38" t="s">
        <v>54</v>
      </c>
      <c r="AC2591" s="43" t="s">
        <v>7166</v>
      </c>
      <c r="AD2591" s="45"/>
      <c r="AE2591">
        <f t="shared" si="82"/>
        <v>0.94430000000000003</v>
      </c>
    </row>
    <row r="2592" spans="1:31" x14ac:dyDescent="0.35">
      <c r="A2592" s="28" t="s">
        <v>7199</v>
      </c>
      <c r="B2592" s="48" t="s">
        <v>7200</v>
      </c>
      <c r="C2592" s="49">
        <v>99945</v>
      </c>
      <c r="D2592" s="30" t="s">
        <v>238</v>
      </c>
      <c r="E2592" s="50" t="s">
        <v>7201</v>
      </c>
      <c r="F2592" s="55" t="s">
        <v>7166</v>
      </c>
      <c r="G2592" s="33" t="s">
        <v>64</v>
      </c>
      <c r="H2592" s="52">
        <v>0.94430000000000003</v>
      </c>
      <c r="I2592" s="35">
        <f>ROUND((Reference!B$16*List!$H2592)+Reference!B$17,0)</f>
        <v>1079</v>
      </c>
      <c r="J2592" s="35">
        <f>ROUND((Reference!C$16*List!$H2592)+Reference!C$17,0)</f>
        <v>1609</v>
      </c>
      <c r="K2592" s="35">
        <f>ROUND((Reference!D$16*List!$H2592)+Reference!D$17,0)</f>
        <v>1927</v>
      </c>
      <c r="L2592" s="35">
        <f>ROUND((Reference!E$16*List!$H2592)+Reference!E$17,0)</f>
        <v>2383</v>
      </c>
      <c r="M2592" s="35">
        <f>ROUND((Reference!F$16*List!$H2592)+Reference!F$17,0)</f>
        <v>2482</v>
      </c>
      <c r="N2592" s="35">
        <f>ROUND((Reference!G$16*List!$H2592)+Reference!G$17,0)</f>
        <v>2810</v>
      </c>
      <c r="O2592" s="35">
        <f>ROUND((Reference!H$16*List!$H2592)+Reference!H$17,0)</f>
        <v>2918</v>
      </c>
      <c r="P2592" s="35">
        <f>ROUND((Reference!I$16*List!$H2592)+Reference!I$17,0)</f>
        <v>3032</v>
      </c>
      <c r="Q2592" s="35">
        <f>ROUND((Reference!J$16*List!$H2592)+Reference!J$17,0)</f>
        <v>3511</v>
      </c>
      <c r="R2592" s="35">
        <f>ROUND((Reference!K$16*List!$H2592)+Reference!K$17,0)</f>
        <v>3622</v>
      </c>
      <c r="S2592" s="35">
        <f>ROUND((Reference!L$16*List!$H2592)+Reference!L$17,0)</f>
        <v>3908</v>
      </c>
      <c r="T2592" s="35">
        <f>ROUND((Reference!M$16*List!$H2592)+Reference!M$17,0)</f>
        <v>4668</v>
      </c>
      <c r="U2592" s="35">
        <f>ROUND((Reference!N$16*List!$H2592)+Reference!N$17,0)</f>
        <v>18834</v>
      </c>
      <c r="V2592" s="36">
        <f>ROUND((Reference!O$16*List!$H2592)+Reference!O$17,0)</f>
        <v>700</v>
      </c>
      <c r="W2592" s="36">
        <f>ROUND((Reference!P$16*List!$H2592)+Reference!P$17,0)</f>
        <v>987</v>
      </c>
      <c r="X2592" s="36">
        <f>ROUND((Reference!Q$16*List!$H2592)+Reference!Q$17,0)</f>
        <v>493</v>
      </c>
      <c r="Y2592" s="37"/>
      <c r="Z2592" s="4" t="str">
        <f t="shared" si="81"/>
        <v>BEE, Texas</v>
      </c>
      <c r="AA2592" s="50" t="s">
        <v>7201</v>
      </c>
      <c r="AB2592" s="38" t="s">
        <v>54</v>
      </c>
      <c r="AC2592" s="43" t="s">
        <v>7166</v>
      </c>
      <c r="AD2592" s="45"/>
      <c r="AE2592">
        <f t="shared" si="82"/>
        <v>0.94430000000000003</v>
      </c>
    </row>
    <row r="2593" spans="1:31" x14ac:dyDescent="0.35">
      <c r="A2593" s="28" t="s">
        <v>7202</v>
      </c>
      <c r="B2593" s="48" t="s">
        <v>7203</v>
      </c>
      <c r="C2593" s="51">
        <v>28660</v>
      </c>
      <c r="D2593" s="30" t="s">
        <v>1023</v>
      </c>
      <c r="E2593" s="38" t="s">
        <v>3238</v>
      </c>
      <c r="F2593" s="54" t="s">
        <v>7166</v>
      </c>
      <c r="G2593" s="33" t="s">
        <v>53</v>
      </c>
      <c r="H2593" s="52">
        <v>0.98910000000000009</v>
      </c>
      <c r="I2593" s="35">
        <f>ROUND((Reference!B$16*List!$H2593)+Reference!B$17,0)</f>
        <v>1117</v>
      </c>
      <c r="J2593" s="35">
        <f>ROUND((Reference!C$16*List!$H2593)+Reference!C$17,0)</f>
        <v>1666</v>
      </c>
      <c r="K2593" s="35">
        <f>ROUND((Reference!D$16*List!$H2593)+Reference!D$17,0)</f>
        <v>1996</v>
      </c>
      <c r="L2593" s="35">
        <f>ROUND((Reference!E$16*List!$H2593)+Reference!E$17,0)</f>
        <v>2467</v>
      </c>
      <c r="M2593" s="35">
        <f>ROUND((Reference!F$16*List!$H2593)+Reference!F$17,0)</f>
        <v>2571</v>
      </c>
      <c r="N2593" s="35">
        <f>ROUND((Reference!G$16*List!$H2593)+Reference!G$17,0)</f>
        <v>2910</v>
      </c>
      <c r="O2593" s="35">
        <f>ROUND((Reference!H$16*List!$H2593)+Reference!H$17,0)</f>
        <v>3021</v>
      </c>
      <c r="P2593" s="35">
        <f>ROUND((Reference!I$16*List!$H2593)+Reference!I$17,0)</f>
        <v>3140</v>
      </c>
      <c r="Q2593" s="35">
        <f>ROUND((Reference!J$16*List!$H2593)+Reference!J$17,0)</f>
        <v>3636</v>
      </c>
      <c r="R2593" s="35">
        <f>ROUND((Reference!K$16*List!$H2593)+Reference!K$17,0)</f>
        <v>3751</v>
      </c>
      <c r="S2593" s="35">
        <f>ROUND((Reference!L$16*List!$H2593)+Reference!L$17,0)</f>
        <v>4047</v>
      </c>
      <c r="T2593" s="35">
        <f>ROUND((Reference!M$16*List!$H2593)+Reference!M$17,0)</f>
        <v>4834</v>
      </c>
      <c r="U2593" s="35">
        <f>ROUND((Reference!N$16*List!$H2593)+Reference!N$17,0)</f>
        <v>19504</v>
      </c>
      <c r="V2593" s="36">
        <f>ROUND((Reference!O$16*List!$H2593)+Reference!O$17,0)</f>
        <v>725</v>
      </c>
      <c r="W2593" s="36">
        <f>ROUND((Reference!P$16*List!$H2593)+Reference!P$17,0)</f>
        <v>1022</v>
      </c>
      <c r="X2593" s="36">
        <f>ROUND((Reference!Q$16*List!$H2593)+Reference!Q$17,0)</f>
        <v>511</v>
      </c>
      <c r="Y2593" s="37"/>
      <c r="Z2593" s="4" t="str">
        <f t="shared" si="81"/>
        <v>BELL, Texas</v>
      </c>
      <c r="AA2593" s="50" t="s">
        <v>3238</v>
      </c>
      <c r="AB2593" s="38" t="s">
        <v>54</v>
      </c>
      <c r="AC2593" s="43" t="s">
        <v>7166</v>
      </c>
      <c r="AD2593" s="45"/>
      <c r="AE2593">
        <f t="shared" si="82"/>
        <v>0.98910000000000009</v>
      </c>
    </row>
    <row r="2594" spans="1:31" x14ac:dyDescent="0.35">
      <c r="A2594" s="28" t="s">
        <v>7204</v>
      </c>
      <c r="B2594" s="48" t="s">
        <v>7205</v>
      </c>
      <c r="C2594" s="51">
        <v>41700</v>
      </c>
      <c r="D2594" s="30" t="s">
        <v>1538</v>
      </c>
      <c r="E2594" s="38" t="s">
        <v>7206</v>
      </c>
      <c r="F2594" s="54" t="s">
        <v>7166</v>
      </c>
      <c r="G2594" s="33" t="s">
        <v>53</v>
      </c>
      <c r="H2594" s="52">
        <v>0.84589999999999999</v>
      </c>
      <c r="I2594" s="35">
        <f>ROUND((Reference!B$16*List!$H2594)+Reference!B$17,0)</f>
        <v>994</v>
      </c>
      <c r="J2594" s="35">
        <f>ROUND((Reference!C$16*List!$H2594)+Reference!C$17,0)</f>
        <v>1483</v>
      </c>
      <c r="K2594" s="35">
        <f>ROUND((Reference!D$16*List!$H2594)+Reference!D$17,0)</f>
        <v>1777</v>
      </c>
      <c r="L2594" s="35">
        <f>ROUND((Reference!E$16*List!$H2594)+Reference!E$17,0)</f>
        <v>2196</v>
      </c>
      <c r="M2594" s="35">
        <f>ROUND((Reference!F$16*List!$H2594)+Reference!F$17,0)</f>
        <v>2288</v>
      </c>
      <c r="N2594" s="35">
        <f>ROUND((Reference!G$16*List!$H2594)+Reference!G$17,0)</f>
        <v>2590</v>
      </c>
      <c r="O2594" s="35">
        <f>ROUND((Reference!H$16*List!$H2594)+Reference!H$17,0)</f>
        <v>2689</v>
      </c>
      <c r="P2594" s="35">
        <f>ROUND((Reference!I$16*List!$H2594)+Reference!I$17,0)</f>
        <v>2795</v>
      </c>
      <c r="Q2594" s="35">
        <f>ROUND((Reference!J$16*List!$H2594)+Reference!J$17,0)</f>
        <v>3237</v>
      </c>
      <c r="R2594" s="35">
        <f>ROUND((Reference!K$16*List!$H2594)+Reference!K$17,0)</f>
        <v>3339</v>
      </c>
      <c r="S2594" s="35">
        <f>ROUND((Reference!L$16*List!$H2594)+Reference!L$17,0)</f>
        <v>3603</v>
      </c>
      <c r="T2594" s="35">
        <f>ROUND((Reference!M$16*List!$H2594)+Reference!M$17,0)</f>
        <v>4303</v>
      </c>
      <c r="U2594" s="35">
        <f>ROUND((Reference!N$16*List!$H2594)+Reference!N$17,0)</f>
        <v>17361</v>
      </c>
      <c r="V2594" s="36">
        <f>ROUND((Reference!O$16*List!$H2594)+Reference!O$17,0)</f>
        <v>645</v>
      </c>
      <c r="W2594" s="36">
        <f>ROUND((Reference!P$16*List!$H2594)+Reference!P$17,0)</f>
        <v>909</v>
      </c>
      <c r="X2594" s="36">
        <f>ROUND((Reference!Q$16*List!$H2594)+Reference!Q$17,0)</f>
        <v>455</v>
      </c>
      <c r="Y2594" s="37"/>
      <c r="Z2594" s="4" t="str">
        <f t="shared" si="81"/>
        <v>BEXAR, Texas</v>
      </c>
      <c r="AA2594" s="50" t="s">
        <v>7206</v>
      </c>
      <c r="AB2594" s="38" t="s">
        <v>54</v>
      </c>
      <c r="AC2594" s="43" t="s">
        <v>7166</v>
      </c>
      <c r="AD2594" s="45"/>
      <c r="AE2594">
        <f t="shared" si="82"/>
        <v>0.84589999999999999</v>
      </c>
    </row>
    <row r="2595" spans="1:31" x14ac:dyDescent="0.35">
      <c r="A2595" s="28" t="s">
        <v>7207</v>
      </c>
      <c r="B2595" s="48" t="s">
        <v>7208</v>
      </c>
      <c r="C2595" s="51">
        <v>99945</v>
      </c>
      <c r="D2595" s="30" t="s">
        <v>238</v>
      </c>
      <c r="E2595" s="38" t="s">
        <v>7209</v>
      </c>
      <c r="F2595" s="55" t="s">
        <v>7166</v>
      </c>
      <c r="G2595" s="33" t="s">
        <v>64</v>
      </c>
      <c r="H2595" s="34">
        <v>0.94430000000000003</v>
      </c>
      <c r="I2595" s="35">
        <f>ROUND((Reference!B$16*List!$H2595)+Reference!B$17,0)</f>
        <v>1079</v>
      </c>
      <c r="J2595" s="35">
        <f>ROUND((Reference!C$16*List!$H2595)+Reference!C$17,0)</f>
        <v>1609</v>
      </c>
      <c r="K2595" s="35">
        <f>ROUND((Reference!D$16*List!$H2595)+Reference!D$17,0)</f>
        <v>1927</v>
      </c>
      <c r="L2595" s="35">
        <f>ROUND((Reference!E$16*List!$H2595)+Reference!E$17,0)</f>
        <v>2383</v>
      </c>
      <c r="M2595" s="35">
        <f>ROUND((Reference!F$16*List!$H2595)+Reference!F$17,0)</f>
        <v>2482</v>
      </c>
      <c r="N2595" s="35">
        <f>ROUND((Reference!G$16*List!$H2595)+Reference!G$17,0)</f>
        <v>2810</v>
      </c>
      <c r="O2595" s="35">
        <f>ROUND((Reference!H$16*List!$H2595)+Reference!H$17,0)</f>
        <v>2918</v>
      </c>
      <c r="P2595" s="35">
        <f>ROUND((Reference!I$16*List!$H2595)+Reference!I$17,0)</f>
        <v>3032</v>
      </c>
      <c r="Q2595" s="35">
        <f>ROUND((Reference!J$16*List!$H2595)+Reference!J$17,0)</f>
        <v>3511</v>
      </c>
      <c r="R2595" s="35">
        <f>ROUND((Reference!K$16*List!$H2595)+Reference!K$17,0)</f>
        <v>3622</v>
      </c>
      <c r="S2595" s="35">
        <f>ROUND((Reference!L$16*List!$H2595)+Reference!L$17,0)</f>
        <v>3908</v>
      </c>
      <c r="T2595" s="35">
        <f>ROUND((Reference!M$16*List!$H2595)+Reference!M$17,0)</f>
        <v>4668</v>
      </c>
      <c r="U2595" s="35">
        <f>ROUND((Reference!N$16*List!$H2595)+Reference!N$17,0)</f>
        <v>18834</v>
      </c>
      <c r="V2595" s="36">
        <f>ROUND((Reference!O$16*List!$H2595)+Reference!O$17,0)</f>
        <v>700</v>
      </c>
      <c r="W2595" s="36">
        <f>ROUND((Reference!P$16*List!$H2595)+Reference!P$17,0)</f>
        <v>987</v>
      </c>
      <c r="X2595" s="36">
        <f>ROUND((Reference!Q$16*List!$H2595)+Reference!Q$17,0)</f>
        <v>493</v>
      </c>
      <c r="Y2595" s="37"/>
      <c r="Z2595" s="4" t="str">
        <f t="shared" si="81"/>
        <v>BLANCO, Texas</v>
      </c>
      <c r="AA2595" s="38" t="s">
        <v>7209</v>
      </c>
      <c r="AB2595" s="38" t="s">
        <v>54</v>
      </c>
      <c r="AC2595" s="32" t="s">
        <v>7166</v>
      </c>
      <c r="AD2595" s="39"/>
      <c r="AE2595">
        <f t="shared" si="82"/>
        <v>0.94430000000000003</v>
      </c>
    </row>
    <row r="2596" spans="1:31" x14ac:dyDescent="0.35">
      <c r="A2596" s="28" t="s">
        <v>7210</v>
      </c>
      <c r="B2596" s="48" t="s">
        <v>7211</v>
      </c>
      <c r="C2596" s="49">
        <v>99945</v>
      </c>
      <c r="D2596" s="30" t="s">
        <v>238</v>
      </c>
      <c r="E2596" s="50" t="s">
        <v>7212</v>
      </c>
      <c r="F2596" s="55" t="s">
        <v>7166</v>
      </c>
      <c r="G2596" s="33" t="s">
        <v>64</v>
      </c>
      <c r="H2596" s="34">
        <v>0.94430000000000003</v>
      </c>
      <c r="I2596" s="35">
        <f>ROUND((Reference!B$16*List!$H2596)+Reference!B$17,0)</f>
        <v>1079</v>
      </c>
      <c r="J2596" s="35">
        <f>ROUND((Reference!C$16*List!$H2596)+Reference!C$17,0)</f>
        <v>1609</v>
      </c>
      <c r="K2596" s="35">
        <f>ROUND((Reference!D$16*List!$H2596)+Reference!D$17,0)</f>
        <v>1927</v>
      </c>
      <c r="L2596" s="35">
        <f>ROUND((Reference!E$16*List!$H2596)+Reference!E$17,0)</f>
        <v>2383</v>
      </c>
      <c r="M2596" s="35">
        <f>ROUND((Reference!F$16*List!$H2596)+Reference!F$17,0)</f>
        <v>2482</v>
      </c>
      <c r="N2596" s="35">
        <f>ROUND((Reference!G$16*List!$H2596)+Reference!G$17,0)</f>
        <v>2810</v>
      </c>
      <c r="O2596" s="35">
        <f>ROUND((Reference!H$16*List!$H2596)+Reference!H$17,0)</f>
        <v>2918</v>
      </c>
      <c r="P2596" s="35">
        <f>ROUND((Reference!I$16*List!$H2596)+Reference!I$17,0)</f>
        <v>3032</v>
      </c>
      <c r="Q2596" s="35">
        <f>ROUND((Reference!J$16*List!$H2596)+Reference!J$17,0)</f>
        <v>3511</v>
      </c>
      <c r="R2596" s="35">
        <f>ROUND((Reference!K$16*List!$H2596)+Reference!K$17,0)</f>
        <v>3622</v>
      </c>
      <c r="S2596" s="35">
        <f>ROUND((Reference!L$16*List!$H2596)+Reference!L$17,0)</f>
        <v>3908</v>
      </c>
      <c r="T2596" s="35">
        <f>ROUND((Reference!M$16*List!$H2596)+Reference!M$17,0)</f>
        <v>4668</v>
      </c>
      <c r="U2596" s="35">
        <f>ROUND((Reference!N$16*List!$H2596)+Reference!N$17,0)</f>
        <v>18834</v>
      </c>
      <c r="V2596" s="36">
        <f>ROUND((Reference!O$16*List!$H2596)+Reference!O$17,0)</f>
        <v>700</v>
      </c>
      <c r="W2596" s="36">
        <f>ROUND((Reference!P$16*List!$H2596)+Reference!P$17,0)</f>
        <v>987</v>
      </c>
      <c r="X2596" s="36">
        <f>ROUND((Reference!Q$16*List!$H2596)+Reference!Q$17,0)</f>
        <v>493</v>
      </c>
      <c r="Y2596" s="37"/>
      <c r="Z2596" s="4" t="str">
        <f t="shared" si="81"/>
        <v>BORDEN, Texas</v>
      </c>
      <c r="AA2596" s="38" t="s">
        <v>7212</v>
      </c>
      <c r="AB2596" s="38" t="s">
        <v>54</v>
      </c>
      <c r="AC2596" s="32" t="s">
        <v>7166</v>
      </c>
      <c r="AD2596" s="39"/>
      <c r="AE2596">
        <f t="shared" si="82"/>
        <v>0.94430000000000003</v>
      </c>
    </row>
    <row r="2597" spans="1:31" x14ac:dyDescent="0.35">
      <c r="A2597" s="28" t="s">
        <v>7213</v>
      </c>
      <c r="B2597" s="48" t="s">
        <v>7214</v>
      </c>
      <c r="C2597" s="51">
        <v>99945</v>
      </c>
      <c r="D2597" s="30" t="s">
        <v>238</v>
      </c>
      <c r="E2597" s="38" t="s">
        <v>7215</v>
      </c>
      <c r="F2597" s="55" t="s">
        <v>7166</v>
      </c>
      <c r="G2597" s="33" t="s">
        <v>64</v>
      </c>
      <c r="H2597" s="34">
        <v>0.94430000000000003</v>
      </c>
      <c r="I2597" s="35">
        <f>ROUND((Reference!B$16*List!$H2597)+Reference!B$17,0)</f>
        <v>1079</v>
      </c>
      <c r="J2597" s="35">
        <f>ROUND((Reference!C$16*List!$H2597)+Reference!C$17,0)</f>
        <v>1609</v>
      </c>
      <c r="K2597" s="35">
        <f>ROUND((Reference!D$16*List!$H2597)+Reference!D$17,0)</f>
        <v>1927</v>
      </c>
      <c r="L2597" s="35">
        <f>ROUND((Reference!E$16*List!$H2597)+Reference!E$17,0)</f>
        <v>2383</v>
      </c>
      <c r="M2597" s="35">
        <f>ROUND((Reference!F$16*List!$H2597)+Reference!F$17,0)</f>
        <v>2482</v>
      </c>
      <c r="N2597" s="35">
        <f>ROUND((Reference!G$16*List!$H2597)+Reference!G$17,0)</f>
        <v>2810</v>
      </c>
      <c r="O2597" s="35">
        <f>ROUND((Reference!H$16*List!$H2597)+Reference!H$17,0)</f>
        <v>2918</v>
      </c>
      <c r="P2597" s="35">
        <f>ROUND((Reference!I$16*List!$H2597)+Reference!I$17,0)</f>
        <v>3032</v>
      </c>
      <c r="Q2597" s="35">
        <f>ROUND((Reference!J$16*List!$H2597)+Reference!J$17,0)</f>
        <v>3511</v>
      </c>
      <c r="R2597" s="35">
        <f>ROUND((Reference!K$16*List!$H2597)+Reference!K$17,0)</f>
        <v>3622</v>
      </c>
      <c r="S2597" s="35">
        <f>ROUND((Reference!L$16*List!$H2597)+Reference!L$17,0)</f>
        <v>3908</v>
      </c>
      <c r="T2597" s="35">
        <f>ROUND((Reference!M$16*List!$H2597)+Reference!M$17,0)</f>
        <v>4668</v>
      </c>
      <c r="U2597" s="35">
        <f>ROUND((Reference!N$16*List!$H2597)+Reference!N$17,0)</f>
        <v>18834</v>
      </c>
      <c r="V2597" s="36">
        <f>ROUND((Reference!O$16*List!$H2597)+Reference!O$17,0)</f>
        <v>700</v>
      </c>
      <c r="W2597" s="36">
        <f>ROUND((Reference!P$16*List!$H2597)+Reference!P$17,0)</f>
        <v>987</v>
      </c>
      <c r="X2597" s="36">
        <f>ROUND((Reference!Q$16*List!$H2597)+Reference!Q$17,0)</f>
        <v>493</v>
      </c>
      <c r="Y2597" s="37"/>
      <c r="Z2597" s="4" t="str">
        <f t="shared" si="81"/>
        <v>BOSQUE, Texas</v>
      </c>
      <c r="AA2597" s="38" t="s">
        <v>7215</v>
      </c>
      <c r="AB2597" s="38" t="s">
        <v>54</v>
      </c>
      <c r="AC2597" s="32" t="s">
        <v>7166</v>
      </c>
      <c r="AD2597" s="39"/>
      <c r="AE2597">
        <f t="shared" si="82"/>
        <v>0.94430000000000003</v>
      </c>
    </row>
    <row r="2598" spans="1:31" x14ac:dyDescent="0.35">
      <c r="A2598" s="28" t="s">
        <v>7216</v>
      </c>
      <c r="B2598" s="48" t="s">
        <v>7217</v>
      </c>
      <c r="C2598" s="49">
        <v>45500</v>
      </c>
      <c r="D2598" s="30" t="s">
        <v>654</v>
      </c>
      <c r="E2598" s="50" t="s">
        <v>7218</v>
      </c>
      <c r="F2598" s="54" t="s">
        <v>7166</v>
      </c>
      <c r="G2598" s="33" t="s">
        <v>53</v>
      </c>
      <c r="H2598" s="34">
        <v>0.88530000000000009</v>
      </c>
      <c r="I2598" s="35">
        <f>ROUND((Reference!B$16*List!$H2598)+Reference!B$17,0)</f>
        <v>1028</v>
      </c>
      <c r="J2598" s="35">
        <f>ROUND((Reference!C$16*List!$H2598)+Reference!C$17,0)</f>
        <v>1533</v>
      </c>
      <c r="K2598" s="35">
        <f>ROUND((Reference!D$16*List!$H2598)+Reference!D$17,0)</f>
        <v>1837</v>
      </c>
      <c r="L2598" s="35">
        <f>ROUND((Reference!E$16*List!$H2598)+Reference!E$17,0)</f>
        <v>2271</v>
      </c>
      <c r="M2598" s="35">
        <f>ROUND((Reference!F$16*List!$H2598)+Reference!F$17,0)</f>
        <v>2366</v>
      </c>
      <c r="N2598" s="35">
        <f>ROUND((Reference!G$16*List!$H2598)+Reference!G$17,0)</f>
        <v>2678</v>
      </c>
      <c r="O2598" s="35">
        <f>ROUND((Reference!H$16*List!$H2598)+Reference!H$17,0)</f>
        <v>2781</v>
      </c>
      <c r="P2598" s="35">
        <f>ROUND((Reference!I$16*List!$H2598)+Reference!I$17,0)</f>
        <v>2890</v>
      </c>
      <c r="Q2598" s="35">
        <f>ROUND((Reference!J$16*List!$H2598)+Reference!J$17,0)</f>
        <v>3346</v>
      </c>
      <c r="R2598" s="35">
        <f>ROUND((Reference!K$16*List!$H2598)+Reference!K$17,0)</f>
        <v>3452</v>
      </c>
      <c r="S2598" s="35">
        <f>ROUND((Reference!L$16*List!$H2598)+Reference!L$17,0)</f>
        <v>3725</v>
      </c>
      <c r="T2598" s="35">
        <f>ROUND((Reference!M$16*List!$H2598)+Reference!M$17,0)</f>
        <v>4449</v>
      </c>
      <c r="U2598" s="35">
        <f>ROUND((Reference!N$16*List!$H2598)+Reference!N$17,0)</f>
        <v>17951</v>
      </c>
      <c r="V2598" s="36">
        <f>ROUND((Reference!O$16*List!$H2598)+Reference!O$17,0)</f>
        <v>667</v>
      </c>
      <c r="W2598" s="36">
        <f>ROUND((Reference!P$16*List!$H2598)+Reference!P$17,0)</f>
        <v>940</v>
      </c>
      <c r="X2598" s="36">
        <f>ROUND((Reference!Q$16*List!$H2598)+Reference!Q$17,0)</f>
        <v>470</v>
      </c>
      <c r="Y2598" s="37"/>
      <c r="Z2598" s="4" t="str">
        <f t="shared" si="81"/>
        <v>BOWIE, Texas</v>
      </c>
      <c r="AA2598" s="38" t="s">
        <v>7218</v>
      </c>
      <c r="AB2598" s="38" t="s">
        <v>54</v>
      </c>
      <c r="AC2598" s="32" t="s">
        <v>7166</v>
      </c>
      <c r="AD2598" s="39"/>
      <c r="AE2598">
        <f t="shared" si="82"/>
        <v>0.88530000000000009</v>
      </c>
    </row>
    <row r="2599" spans="1:31" x14ac:dyDescent="0.35">
      <c r="A2599" s="28" t="s">
        <v>7219</v>
      </c>
      <c r="B2599" s="48" t="s">
        <v>7220</v>
      </c>
      <c r="C2599" s="51">
        <v>26420</v>
      </c>
      <c r="D2599" s="30" t="s">
        <v>920</v>
      </c>
      <c r="E2599" s="38" t="s">
        <v>7221</v>
      </c>
      <c r="F2599" s="54" t="s">
        <v>7166</v>
      </c>
      <c r="G2599" s="33" t="s">
        <v>53</v>
      </c>
      <c r="H2599" s="52">
        <v>0.99690000000000001</v>
      </c>
      <c r="I2599" s="35">
        <f>ROUND((Reference!B$16*List!$H2599)+Reference!B$17,0)</f>
        <v>1124</v>
      </c>
      <c r="J2599" s="35">
        <f>ROUND((Reference!C$16*List!$H2599)+Reference!C$17,0)</f>
        <v>1676</v>
      </c>
      <c r="K2599" s="35">
        <f>ROUND((Reference!D$16*List!$H2599)+Reference!D$17,0)</f>
        <v>2008</v>
      </c>
      <c r="L2599" s="35">
        <f>ROUND((Reference!E$16*List!$H2599)+Reference!E$17,0)</f>
        <v>2482</v>
      </c>
      <c r="M2599" s="35">
        <f>ROUND((Reference!F$16*List!$H2599)+Reference!F$17,0)</f>
        <v>2586</v>
      </c>
      <c r="N2599" s="35">
        <f>ROUND((Reference!G$16*List!$H2599)+Reference!G$17,0)</f>
        <v>2928</v>
      </c>
      <c r="O2599" s="35">
        <f>ROUND((Reference!H$16*List!$H2599)+Reference!H$17,0)</f>
        <v>3040</v>
      </c>
      <c r="P2599" s="35">
        <f>ROUND((Reference!I$16*List!$H2599)+Reference!I$17,0)</f>
        <v>3159</v>
      </c>
      <c r="Q2599" s="35">
        <f>ROUND((Reference!J$16*List!$H2599)+Reference!J$17,0)</f>
        <v>3658</v>
      </c>
      <c r="R2599" s="35">
        <f>ROUND((Reference!K$16*List!$H2599)+Reference!K$17,0)</f>
        <v>3774</v>
      </c>
      <c r="S2599" s="35">
        <f>ROUND((Reference!L$16*List!$H2599)+Reference!L$17,0)</f>
        <v>4072</v>
      </c>
      <c r="T2599" s="35">
        <f>ROUND((Reference!M$16*List!$H2599)+Reference!M$17,0)</f>
        <v>4863</v>
      </c>
      <c r="U2599" s="35">
        <f>ROUND((Reference!N$16*List!$H2599)+Reference!N$17,0)</f>
        <v>19621</v>
      </c>
      <c r="V2599" s="36">
        <f>ROUND((Reference!O$16*List!$H2599)+Reference!O$17,0)</f>
        <v>729</v>
      </c>
      <c r="W2599" s="36">
        <f>ROUND((Reference!P$16*List!$H2599)+Reference!P$17,0)</f>
        <v>1028</v>
      </c>
      <c r="X2599" s="36">
        <f>ROUND((Reference!Q$16*List!$H2599)+Reference!Q$17,0)</f>
        <v>514</v>
      </c>
      <c r="Y2599" s="37"/>
      <c r="Z2599" s="4" t="str">
        <f t="shared" si="81"/>
        <v>BRAZORIA, Texas</v>
      </c>
      <c r="AA2599" s="50" t="s">
        <v>7221</v>
      </c>
      <c r="AB2599" s="38" t="s">
        <v>54</v>
      </c>
      <c r="AC2599" s="43" t="s">
        <v>7166</v>
      </c>
      <c r="AD2599" s="45"/>
      <c r="AE2599">
        <f t="shared" si="82"/>
        <v>0.99690000000000001</v>
      </c>
    </row>
    <row r="2600" spans="1:31" x14ac:dyDescent="0.35">
      <c r="A2600" s="28" t="s">
        <v>7222</v>
      </c>
      <c r="B2600" s="48" t="s">
        <v>7223</v>
      </c>
      <c r="C2600" s="51">
        <v>17780</v>
      </c>
      <c r="D2600" s="30" t="s">
        <v>577</v>
      </c>
      <c r="E2600" s="38" t="s">
        <v>7224</v>
      </c>
      <c r="F2600" s="54" t="s">
        <v>7166</v>
      </c>
      <c r="G2600" s="33" t="s">
        <v>53</v>
      </c>
      <c r="H2600" s="34">
        <v>0.86580000000000001</v>
      </c>
      <c r="I2600" s="35">
        <f>ROUND((Reference!B$16*List!$H2600)+Reference!B$17,0)</f>
        <v>1011</v>
      </c>
      <c r="J2600" s="35">
        <f>ROUND((Reference!C$16*List!$H2600)+Reference!C$17,0)</f>
        <v>1508</v>
      </c>
      <c r="K2600" s="35">
        <f>ROUND((Reference!D$16*List!$H2600)+Reference!D$17,0)</f>
        <v>1807</v>
      </c>
      <c r="L2600" s="35">
        <f>ROUND((Reference!E$16*List!$H2600)+Reference!E$17,0)</f>
        <v>2234</v>
      </c>
      <c r="M2600" s="35">
        <f>ROUND((Reference!F$16*List!$H2600)+Reference!F$17,0)</f>
        <v>2327</v>
      </c>
      <c r="N2600" s="35">
        <f>ROUND((Reference!G$16*List!$H2600)+Reference!G$17,0)</f>
        <v>2635</v>
      </c>
      <c r="O2600" s="35">
        <f>ROUND((Reference!H$16*List!$H2600)+Reference!H$17,0)</f>
        <v>2736</v>
      </c>
      <c r="P2600" s="35">
        <f>ROUND((Reference!I$16*List!$H2600)+Reference!I$17,0)</f>
        <v>2843</v>
      </c>
      <c r="Q2600" s="35">
        <f>ROUND((Reference!J$16*List!$H2600)+Reference!J$17,0)</f>
        <v>3292</v>
      </c>
      <c r="R2600" s="35">
        <f>ROUND((Reference!K$16*List!$H2600)+Reference!K$17,0)</f>
        <v>3396</v>
      </c>
      <c r="S2600" s="35">
        <f>ROUND((Reference!L$16*List!$H2600)+Reference!L$17,0)</f>
        <v>3665</v>
      </c>
      <c r="T2600" s="35">
        <f>ROUND((Reference!M$16*List!$H2600)+Reference!M$17,0)</f>
        <v>4377</v>
      </c>
      <c r="U2600" s="35">
        <f>ROUND((Reference!N$16*List!$H2600)+Reference!N$17,0)</f>
        <v>17659</v>
      </c>
      <c r="V2600" s="36">
        <f>ROUND((Reference!O$16*List!$H2600)+Reference!O$17,0)</f>
        <v>656</v>
      </c>
      <c r="W2600" s="36">
        <f>ROUND((Reference!P$16*List!$H2600)+Reference!P$17,0)</f>
        <v>925</v>
      </c>
      <c r="X2600" s="36">
        <f>ROUND((Reference!Q$16*List!$H2600)+Reference!Q$17,0)</f>
        <v>462</v>
      </c>
      <c r="Y2600" s="37"/>
      <c r="Z2600" s="4" t="str">
        <f t="shared" si="81"/>
        <v>BRAZOS, Texas</v>
      </c>
      <c r="AA2600" s="38" t="s">
        <v>7224</v>
      </c>
      <c r="AB2600" s="38" t="s">
        <v>54</v>
      </c>
      <c r="AC2600" s="32" t="s">
        <v>7166</v>
      </c>
      <c r="AD2600" s="39"/>
      <c r="AE2600">
        <f t="shared" si="82"/>
        <v>0.86580000000000001</v>
      </c>
    </row>
    <row r="2601" spans="1:31" x14ac:dyDescent="0.35">
      <c r="A2601" s="28" t="s">
        <v>7225</v>
      </c>
      <c r="B2601" s="48" t="s">
        <v>7226</v>
      </c>
      <c r="C2601" s="49">
        <v>99945</v>
      </c>
      <c r="D2601" s="30" t="s">
        <v>238</v>
      </c>
      <c r="E2601" s="50" t="s">
        <v>7227</v>
      </c>
      <c r="F2601" s="55" t="s">
        <v>7166</v>
      </c>
      <c r="G2601" s="33" t="s">
        <v>64</v>
      </c>
      <c r="H2601" s="52">
        <v>0.94430000000000003</v>
      </c>
      <c r="I2601" s="35">
        <f>ROUND((Reference!B$16*List!$H2601)+Reference!B$17,0)</f>
        <v>1079</v>
      </c>
      <c r="J2601" s="35">
        <f>ROUND((Reference!C$16*List!$H2601)+Reference!C$17,0)</f>
        <v>1609</v>
      </c>
      <c r="K2601" s="35">
        <f>ROUND((Reference!D$16*List!$H2601)+Reference!D$17,0)</f>
        <v>1927</v>
      </c>
      <c r="L2601" s="35">
        <f>ROUND((Reference!E$16*List!$H2601)+Reference!E$17,0)</f>
        <v>2383</v>
      </c>
      <c r="M2601" s="35">
        <f>ROUND((Reference!F$16*List!$H2601)+Reference!F$17,0)</f>
        <v>2482</v>
      </c>
      <c r="N2601" s="35">
        <f>ROUND((Reference!G$16*List!$H2601)+Reference!G$17,0)</f>
        <v>2810</v>
      </c>
      <c r="O2601" s="35">
        <f>ROUND((Reference!H$16*List!$H2601)+Reference!H$17,0)</f>
        <v>2918</v>
      </c>
      <c r="P2601" s="35">
        <f>ROUND((Reference!I$16*List!$H2601)+Reference!I$17,0)</f>
        <v>3032</v>
      </c>
      <c r="Q2601" s="35">
        <f>ROUND((Reference!J$16*List!$H2601)+Reference!J$17,0)</f>
        <v>3511</v>
      </c>
      <c r="R2601" s="35">
        <f>ROUND((Reference!K$16*List!$H2601)+Reference!K$17,0)</f>
        <v>3622</v>
      </c>
      <c r="S2601" s="35">
        <f>ROUND((Reference!L$16*List!$H2601)+Reference!L$17,0)</f>
        <v>3908</v>
      </c>
      <c r="T2601" s="35">
        <f>ROUND((Reference!M$16*List!$H2601)+Reference!M$17,0)</f>
        <v>4668</v>
      </c>
      <c r="U2601" s="35">
        <f>ROUND((Reference!N$16*List!$H2601)+Reference!N$17,0)</f>
        <v>18834</v>
      </c>
      <c r="V2601" s="36">
        <f>ROUND((Reference!O$16*List!$H2601)+Reference!O$17,0)</f>
        <v>700</v>
      </c>
      <c r="W2601" s="36">
        <f>ROUND((Reference!P$16*List!$H2601)+Reference!P$17,0)</f>
        <v>987</v>
      </c>
      <c r="X2601" s="36">
        <f>ROUND((Reference!Q$16*List!$H2601)+Reference!Q$17,0)</f>
        <v>493</v>
      </c>
      <c r="Y2601" s="37"/>
      <c r="Z2601" s="4" t="str">
        <f t="shared" si="81"/>
        <v>BREWSTER, Texas</v>
      </c>
      <c r="AA2601" s="50" t="s">
        <v>7227</v>
      </c>
      <c r="AB2601" s="38" t="s">
        <v>54</v>
      </c>
      <c r="AC2601" s="43" t="s">
        <v>7166</v>
      </c>
      <c r="AD2601" s="45"/>
      <c r="AE2601">
        <f t="shared" si="82"/>
        <v>0.94430000000000003</v>
      </c>
    </row>
    <row r="2602" spans="1:31" x14ac:dyDescent="0.35">
      <c r="A2602" s="28" t="s">
        <v>7228</v>
      </c>
      <c r="B2602" s="48" t="s">
        <v>7229</v>
      </c>
      <c r="C2602" s="51">
        <v>99945</v>
      </c>
      <c r="D2602" s="30" t="s">
        <v>238</v>
      </c>
      <c r="E2602" s="38" t="s">
        <v>7230</v>
      </c>
      <c r="F2602" s="55" t="s">
        <v>7166</v>
      </c>
      <c r="G2602" s="33" t="s">
        <v>64</v>
      </c>
      <c r="H2602" s="52">
        <v>0.94430000000000003</v>
      </c>
      <c r="I2602" s="35">
        <f>ROUND((Reference!B$16*List!$H2602)+Reference!B$17,0)</f>
        <v>1079</v>
      </c>
      <c r="J2602" s="35">
        <f>ROUND((Reference!C$16*List!$H2602)+Reference!C$17,0)</f>
        <v>1609</v>
      </c>
      <c r="K2602" s="35">
        <f>ROUND((Reference!D$16*List!$H2602)+Reference!D$17,0)</f>
        <v>1927</v>
      </c>
      <c r="L2602" s="35">
        <f>ROUND((Reference!E$16*List!$H2602)+Reference!E$17,0)</f>
        <v>2383</v>
      </c>
      <c r="M2602" s="35">
        <f>ROUND((Reference!F$16*List!$H2602)+Reference!F$17,0)</f>
        <v>2482</v>
      </c>
      <c r="N2602" s="35">
        <f>ROUND((Reference!G$16*List!$H2602)+Reference!G$17,0)</f>
        <v>2810</v>
      </c>
      <c r="O2602" s="35">
        <f>ROUND((Reference!H$16*List!$H2602)+Reference!H$17,0)</f>
        <v>2918</v>
      </c>
      <c r="P2602" s="35">
        <f>ROUND((Reference!I$16*List!$H2602)+Reference!I$17,0)</f>
        <v>3032</v>
      </c>
      <c r="Q2602" s="35">
        <f>ROUND((Reference!J$16*List!$H2602)+Reference!J$17,0)</f>
        <v>3511</v>
      </c>
      <c r="R2602" s="35">
        <f>ROUND((Reference!K$16*List!$H2602)+Reference!K$17,0)</f>
        <v>3622</v>
      </c>
      <c r="S2602" s="35">
        <f>ROUND((Reference!L$16*List!$H2602)+Reference!L$17,0)</f>
        <v>3908</v>
      </c>
      <c r="T2602" s="35">
        <f>ROUND((Reference!M$16*List!$H2602)+Reference!M$17,0)</f>
        <v>4668</v>
      </c>
      <c r="U2602" s="35">
        <f>ROUND((Reference!N$16*List!$H2602)+Reference!N$17,0)</f>
        <v>18834</v>
      </c>
      <c r="V2602" s="36">
        <f>ROUND((Reference!O$16*List!$H2602)+Reference!O$17,0)</f>
        <v>700</v>
      </c>
      <c r="W2602" s="36">
        <f>ROUND((Reference!P$16*List!$H2602)+Reference!P$17,0)</f>
        <v>987</v>
      </c>
      <c r="X2602" s="36">
        <f>ROUND((Reference!Q$16*List!$H2602)+Reference!Q$17,0)</f>
        <v>493</v>
      </c>
      <c r="Y2602" s="37"/>
      <c r="Z2602" s="4" t="str">
        <f t="shared" si="81"/>
        <v>BRISCOE, Texas</v>
      </c>
      <c r="AA2602" s="50" t="s">
        <v>7230</v>
      </c>
      <c r="AB2602" s="38" t="s">
        <v>54</v>
      </c>
      <c r="AC2602" s="43" t="s">
        <v>7166</v>
      </c>
      <c r="AD2602" s="45"/>
      <c r="AE2602">
        <f t="shared" si="82"/>
        <v>0.94430000000000003</v>
      </c>
    </row>
    <row r="2603" spans="1:31" x14ac:dyDescent="0.35">
      <c r="A2603" s="28" t="s">
        <v>7231</v>
      </c>
      <c r="B2603" s="48" t="s">
        <v>7232</v>
      </c>
      <c r="C2603" s="51">
        <v>99945</v>
      </c>
      <c r="D2603" s="30" t="s">
        <v>238</v>
      </c>
      <c r="E2603" s="38" t="s">
        <v>1636</v>
      </c>
      <c r="F2603" s="55" t="s">
        <v>7166</v>
      </c>
      <c r="G2603" s="33" t="s">
        <v>64</v>
      </c>
      <c r="H2603" s="52">
        <v>0.94430000000000003</v>
      </c>
      <c r="I2603" s="35">
        <f>ROUND((Reference!B$16*List!$H2603)+Reference!B$17,0)</f>
        <v>1079</v>
      </c>
      <c r="J2603" s="35">
        <f>ROUND((Reference!C$16*List!$H2603)+Reference!C$17,0)</f>
        <v>1609</v>
      </c>
      <c r="K2603" s="35">
        <f>ROUND((Reference!D$16*List!$H2603)+Reference!D$17,0)</f>
        <v>1927</v>
      </c>
      <c r="L2603" s="35">
        <f>ROUND((Reference!E$16*List!$H2603)+Reference!E$17,0)</f>
        <v>2383</v>
      </c>
      <c r="M2603" s="35">
        <f>ROUND((Reference!F$16*List!$H2603)+Reference!F$17,0)</f>
        <v>2482</v>
      </c>
      <c r="N2603" s="35">
        <f>ROUND((Reference!G$16*List!$H2603)+Reference!G$17,0)</f>
        <v>2810</v>
      </c>
      <c r="O2603" s="35">
        <f>ROUND((Reference!H$16*List!$H2603)+Reference!H$17,0)</f>
        <v>2918</v>
      </c>
      <c r="P2603" s="35">
        <f>ROUND((Reference!I$16*List!$H2603)+Reference!I$17,0)</f>
        <v>3032</v>
      </c>
      <c r="Q2603" s="35">
        <f>ROUND((Reference!J$16*List!$H2603)+Reference!J$17,0)</f>
        <v>3511</v>
      </c>
      <c r="R2603" s="35">
        <f>ROUND((Reference!K$16*List!$H2603)+Reference!K$17,0)</f>
        <v>3622</v>
      </c>
      <c r="S2603" s="35">
        <f>ROUND((Reference!L$16*List!$H2603)+Reference!L$17,0)</f>
        <v>3908</v>
      </c>
      <c r="T2603" s="35">
        <f>ROUND((Reference!M$16*List!$H2603)+Reference!M$17,0)</f>
        <v>4668</v>
      </c>
      <c r="U2603" s="35">
        <f>ROUND((Reference!N$16*List!$H2603)+Reference!N$17,0)</f>
        <v>18834</v>
      </c>
      <c r="V2603" s="36">
        <f>ROUND((Reference!O$16*List!$H2603)+Reference!O$17,0)</f>
        <v>700</v>
      </c>
      <c r="W2603" s="36">
        <f>ROUND((Reference!P$16*List!$H2603)+Reference!P$17,0)</f>
        <v>987</v>
      </c>
      <c r="X2603" s="36">
        <f>ROUND((Reference!Q$16*List!$H2603)+Reference!Q$17,0)</f>
        <v>493</v>
      </c>
      <c r="Y2603" s="37"/>
      <c r="Z2603" s="4" t="str">
        <f t="shared" si="81"/>
        <v>BROOKS, Texas</v>
      </c>
      <c r="AA2603" s="50" t="s">
        <v>1636</v>
      </c>
      <c r="AB2603" s="38" t="s">
        <v>54</v>
      </c>
      <c r="AC2603" s="43" t="s">
        <v>7166</v>
      </c>
      <c r="AD2603" s="45"/>
      <c r="AE2603">
        <f t="shared" si="82"/>
        <v>0.94430000000000003</v>
      </c>
    </row>
    <row r="2604" spans="1:31" x14ac:dyDescent="0.35">
      <c r="A2604" s="28" t="s">
        <v>7233</v>
      </c>
      <c r="B2604" s="48" t="s">
        <v>7234</v>
      </c>
      <c r="C2604" s="51">
        <v>99945</v>
      </c>
      <c r="D2604" s="30" t="s">
        <v>238</v>
      </c>
      <c r="E2604" s="38" t="s">
        <v>2221</v>
      </c>
      <c r="F2604" s="55" t="s">
        <v>7166</v>
      </c>
      <c r="G2604" s="33" t="s">
        <v>64</v>
      </c>
      <c r="H2604" s="52">
        <v>0.94430000000000003</v>
      </c>
      <c r="I2604" s="35">
        <f>ROUND((Reference!B$16*List!$H2604)+Reference!B$17,0)</f>
        <v>1079</v>
      </c>
      <c r="J2604" s="35">
        <f>ROUND((Reference!C$16*List!$H2604)+Reference!C$17,0)</f>
        <v>1609</v>
      </c>
      <c r="K2604" s="35">
        <f>ROUND((Reference!D$16*List!$H2604)+Reference!D$17,0)</f>
        <v>1927</v>
      </c>
      <c r="L2604" s="35">
        <f>ROUND((Reference!E$16*List!$H2604)+Reference!E$17,0)</f>
        <v>2383</v>
      </c>
      <c r="M2604" s="35">
        <f>ROUND((Reference!F$16*List!$H2604)+Reference!F$17,0)</f>
        <v>2482</v>
      </c>
      <c r="N2604" s="35">
        <f>ROUND((Reference!G$16*List!$H2604)+Reference!G$17,0)</f>
        <v>2810</v>
      </c>
      <c r="O2604" s="35">
        <f>ROUND((Reference!H$16*List!$H2604)+Reference!H$17,0)</f>
        <v>2918</v>
      </c>
      <c r="P2604" s="35">
        <f>ROUND((Reference!I$16*List!$H2604)+Reference!I$17,0)</f>
        <v>3032</v>
      </c>
      <c r="Q2604" s="35">
        <f>ROUND((Reference!J$16*List!$H2604)+Reference!J$17,0)</f>
        <v>3511</v>
      </c>
      <c r="R2604" s="35">
        <f>ROUND((Reference!K$16*List!$H2604)+Reference!K$17,0)</f>
        <v>3622</v>
      </c>
      <c r="S2604" s="35">
        <f>ROUND((Reference!L$16*List!$H2604)+Reference!L$17,0)</f>
        <v>3908</v>
      </c>
      <c r="T2604" s="35">
        <f>ROUND((Reference!M$16*List!$H2604)+Reference!M$17,0)</f>
        <v>4668</v>
      </c>
      <c r="U2604" s="35">
        <f>ROUND((Reference!N$16*List!$H2604)+Reference!N$17,0)</f>
        <v>18834</v>
      </c>
      <c r="V2604" s="36">
        <f>ROUND((Reference!O$16*List!$H2604)+Reference!O$17,0)</f>
        <v>700</v>
      </c>
      <c r="W2604" s="36">
        <f>ROUND((Reference!P$16*List!$H2604)+Reference!P$17,0)</f>
        <v>987</v>
      </c>
      <c r="X2604" s="36">
        <f>ROUND((Reference!Q$16*List!$H2604)+Reference!Q$17,0)</f>
        <v>493</v>
      </c>
      <c r="Y2604" s="37"/>
      <c r="Z2604" s="4" t="str">
        <f t="shared" si="81"/>
        <v>BROWN, Texas</v>
      </c>
      <c r="AA2604" s="50" t="s">
        <v>2221</v>
      </c>
      <c r="AB2604" s="38" t="s">
        <v>54</v>
      </c>
      <c r="AC2604" s="43" t="s">
        <v>7166</v>
      </c>
      <c r="AD2604" s="45"/>
      <c r="AE2604">
        <f t="shared" si="82"/>
        <v>0.94430000000000003</v>
      </c>
    </row>
    <row r="2605" spans="1:31" x14ac:dyDescent="0.35">
      <c r="A2605" s="28" t="s">
        <v>7235</v>
      </c>
      <c r="B2605" s="48" t="s">
        <v>7236</v>
      </c>
      <c r="C2605" s="51">
        <v>17780</v>
      </c>
      <c r="D2605" s="30" t="s">
        <v>577</v>
      </c>
      <c r="E2605" s="38" t="s">
        <v>7237</v>
      </c>
      <c r="F2605" s="54" t="s">
        <v>7166</v>
      </c>
      <c r="G2605" s="33" t="s">
        <v>53</v>
      </c>
      <c r="H2605" s="34">
        <v>0.86580000000000001</v>
      </c>
      <c r="I2605" s="35">
        <f>ROUND((Reference!B$16*List!$H2605)+Reference!B$17,0)</f>
        <v>1011</v>
      </c>
      <c r="J2605" s="35">
        <f>ROUND((Reference!C$16*List!$H2605)+Reference!C$17,0)</f>
        <v>1508</v>
      </c>
      <c r="K2605" s="35">
        <f>ROUND((Reference!D$16*List!$H2605)+Reference!D$17,0)</f>
        <v>1807</v>
      </c>
      <c r="L2605" s="35">
        <f>ROUND((Reference!E$16*List!$H2605)+Reference!E$17,0)</f>
        <v>2234</v>
      </c>
      <c r="M2605" s="35">
        <f>ROUND((Reference!F$16*List!$H2605)+Reference!F$17,0)</f>
        <v>2327</v>
      </c>
      <c r="N2605" s="35">
        <f>ROUND((Reference!G$16*List!$H2605)+Reference!G$17,0)</f>
        <v>2635</v>
      </c>
      <c r="O2605" s="35">
        <f>ROUND((Reference!H$16*List!$H2605)+Reference!H$17,0)</f>
        <v>2736</v>
      </c>
      <c r="P2605" s="35">
        <f>ROUND((Reference!I$16*List!$H2605)+Reference!I$17,0)</f>
        <v>2843</v>
      </c>
      <c r="Q2605" s="35">
        <f>ROUND((Reference!J$16*List!$H2605)+Reference!J$17,0)</f>
        <v>3292</v>
      </c>
      <c r="R2605" s="35">
        <f>ROUND((Reference!K$16*List!$H2605)+Reference!K$17,0)</f>
        <v>3396</v>
      </c>
      <c r="S2605" s="35">
        <f>ROUND((Reference!L$16*List!$H2605)+Reference!L$17,0)</f>
        <v>3665</v>
      </c>
      <c r="T2605" s="35">
        <f>ROUND((Reference!M$16*List!$H2605)+Reference!M$17,0)</f>
        <v>4377</v>
      </c>
      <c r="U2605" s="35">
        <f>ROUND((Reference!N$16*List!$H2605)+Reference!N$17,0)</f>
        <v>17659</v>
      </c>
      <c r="V2605" s="36">
        <f>ROUND((Reference!O$16*List!$H2605)+Reference!O$17,0)</f>
        <v>656</v>
      </c>
      <c r="W2605" s="36">
        <f>ROUND((Reference!P$16*List!$H2605)+Reference!P$17,0)</f>
        <v>925</v>
      </c>
      <c r="X2605" s="36">
        <f>ROUND((Reference!Q$16*List!$H2605)+Reference!Q$17,0)</f>
        <v>462</v>
      </c>
      <c r="Y2605" s="37"/>
      <c r="Z2605" s="4" t="str">
        <f t="shared" si="81"/>
        <v>BURLESON, Texas</v>
      </c>
      <c r="AA2605" s="38" t="s">
        <v>7237</v>
      </c>
      <c r="AB2605" s="38" t="s">
        <v>54</v>
      </c>
      <c r="AC2605" s="32" t="s">
        <v>7166</v>
      </c>
      <c r="AD2605" s="39"/>
      <c r="AE2605">
        <f t="shared" si="82"/>
        <v>0.86580000000000001</v>
      </c>
    </row>
    <row r="2606" spans="1:31" x14ac:dyDescent="0.35">
      <c r="A2606" s="28" t="s">
        <v>7238</v>
      </c>
      <c r="B2606" s="48" t="s">
        <v>7239</v>
      </c>
      <c r="C2606" s="51">
        <v>99945</v>
      </c>
      <c r="D2606" s="30" t="s">
        <v>238</v>
      </c>
      <c r="E2606" s="38" t="s">
        <v>7240</v>
      </c>
      <c r="F2606" s="55" t="s">
        <v>7166</v>
      </c>
      <c r="G2606" s="33" t="s">
        <v>64</v>
      </c>
      <c r="H2606" s="52">
        <v>0.94430000000000003</v>
      </c>
      <c r="I2606" s="35">
        <f>ROUND((Reference!B$16*List!$H2606)+Reference!B$17,0)</f>
        <v>1079</v>
      </c>
      <c r="J2606" s="35">
        <f>ROUND((Reference!C$16*List!$H2606)+Reference!C$17,0)</f>
        <v>1609</v>
      </c>
      <c r="K2606" s="35">
        <f>ROUND((Reference!D$16*List!$H2606)+Reference!D$17,0)</f>
        <v>1927</v>
      </c>
      <c r="L2606" s="35">
        <f>ROUND((Reference!E$16*List!$H2606)+Reference!E$17,0)</f>
        <v>2383</v>
      </c>
      <c r="M2606" s="35">
        <f>ROUND((Reference!F$16*List!$H2606)+Reference!F$17,0)</f>
        <v>2482</v>
      </c>
      <c r="N2606" s="35">
        <f>ROUND((Reference!G$16*List!$H2606)+Reference!G$17,0)</f>
        <v>2810</v>
      </c>
      <c r="O2606" s="35">
        <f>ROUND((Reference!H$16*List!$H2606)+Reference!H$17,0)</f>
        <v>2918</v>
      </c>
      <c r="P2606" s="35">
        <f>ROUND((Reference!I$16*List!$H2606)+Reference!I$17,0)</f>
        <v>3032</v>
      </c>
      <c r="Q2606" s="35">
        <f>ROUND((Reference!J$16*List!$H2606)+Reference!J$17,0)</f>
        <v>3511</v>
      </c>
      <c r="R2606" s="35">
        <f>ROUND((Reference!K$16*List!$H2606)+Reference!K$17,0)</f>
        <v>3622</v>
      </c>
      <c r="S2606" s="35">
        <f>ROUND((Reference!L$16*List!$H2606)+Reference!L$17,0)</f>
        <v>3908</v>
      </c>
      <c r="T2606" s="35">
        <f>ROUND((Reference!M$16*List!$H2606)+Reference!M$17,0)</f>
        <v>4668</v>
      </c>
      <c r="U2606" s="35">
        <f>ROUND((Reference!N$16*List!$H2606)+Reference!N$17,0)</f>
        <v>18834</v>
      </c>
      <c r="V2606" s="36">
        <f>ROUND((Reference!O$16*List!$H2606)+Reference!O$17,0)</f>
        <v>700</v>
      </c>
      <c r="W2606" s="36">
        <f>ROUND((Reference!P$16*List!$H2606)+Reference!P$17,0)</f>
        <v>987</v>
      </c>
      <c r="X2606" s="36">
        <f>ROUND((Reference!Q$16*List!$H2606)+Reference!Q$17,0)</f>
        <v>493</v>
      </c>
      <c r="Y2606" s="37"/>
      <c r="Z2606" s="4" t="str">
        <f t="shared" si="81"/>
        <v>BURNET, Texas</v>
      </c>
      <c r="AA2606" s="50" t="s">
        <v>7240</v>
      </c>
      <c r="AB2606" s="38" t="s">
        <v>54</v>
      </c>
      <c r="AC2606" s="43" t="s">
        <v>7166</v>
      </c>
      <c r="AD2606" s="45"/>
      <c r="AE2606">
        <f t="shared" si="82"/>
        <v>0.94430000000000003</v>
      </c>
    </row>
    <row r="2607" spans="1:31" x14ac:dyDescent="0.35">
      <c r="A2607" s="28" t="s">
        <v>7241</v>
      </c>
      <c r="B2607" s="48" t="s">
        <v>7242</v>
      </c>
      <c r="C2607" s="51">
        <v>12420</v>
      </c>
      <c r="D2607" s="30" t="s">
        <v>365</v>
      </c>
      <c r="E2607" s="38" t="s">
        <v>3265</v>
      </c>
      <c r="F2607" s="54" t="s">
        <v>7166</v>
      </c>
      <c r="G2607" s="33" t="s">
        <v>53</v>
      </c>
      <c r="H2607" s="34">
        <v>0.95080000000000009</v>
      </c>
      <c r="I2607" s="35">
        <f>ROUND((Reference!B$16*List!$H2607)+Reference!B$17,0)</f>
        <v>1084</v>
      </c>
      <c r="J2607" s="35">
        <f>ROUND((Reference!C$16*List!$H2607)+Reference!C$17,0)</f>
        <v>1617</v>
      </c>
      <c r="K2607" s="35">
        <f>ROUND((Reference!D$16*List!$H2607)+Reference!D$17,0)</f>
        <v>1937</v>
      </c>
      <c r="L2607" s="35">
        <f>ROUND((Reference!E$16*List!$H2607)+Reference!E$17,0)</f>
        <v>2395</v>
      </c>
      <c r="M2607" s="35">
        <f>ROUND((Reference!F$16*List!$H2607)+Reference!F$17,0)</f>
        <v>2495</v>
      </c>
      <c r="N2607" s="35">
        <f>ROUND((Reference!G$16*List!$H2607)+Reference!G$17,0)</f>
        <v>2825</v>
      </c>
      <c r="O2607" s="35">
        <f>ROUND((Reference!H$16*List!$H2607)+Reference!H$17,0)</f>
        <v>2933</v>
      </c>
      <c r="P2607" s="35">
        <f>ROUND((Reference!I$16*List!$H2607)+Reference!I$17,0)</f>
        <v>3048</v>
      </c>
      <c r="Q2607" s="35">
        <f>ROUND((Reference!J$16*List!$H2607)+Reference!J$17,0)</f>
        <v>3529</v>
      </c>
      <c r="R2607" s="35">
        <f>ROUND((Reference!K$16*List!$H2607)+Reference!K$17,0)</f>
        <v>3641</v>
      </c>
      <c r="S2607" s="35">
        <f>ROUND((Reference!L$16*List!$H2607)+Reference!L$17,0)</f>
        <v>3929</v>
      </c>
      <c r="T2607" s="35">
        <f>ROUND((Reference!M$16*List!$H2607)+Reference!M$17,0)</f>
        <v>4692</v>
      </c>
      <c r="U2607" s="35">
        <f>ROUND((Reference!N$16*List!$H2607)+Reference!N$17,0)</f>
        <v>18931</v>
      </c>
      <c r="V2607" s="36">
        <f>ROUND((Reference!O$16*List!$H2607)+Reference!O$17,0)</f>
        <v>704</v>
      </c>
      <c r="W2607" s="36">
        <f>ROUND((Reference!P$16*List!$H2607)+Reference!P$17,0)</f>
        <v>992</v>
      </c>
      <c r="X2607" s="36">
        <f>ROUND((Reference!Q$16*List!$H2607)+Reference!Q$17,0)</f>
        <v>496</v>
      </c>
      <c r="Y2607" s="37"/>
      <c r="Z2607" s="4" t="str">
        <f t="shared" si="81"/>
        <v>CALDWELL, Texas</v>
      </c>
      <c r="AA2607" s="38" t="s">
        <v>3265</v>
      </c>
      <c r="AB2607" s="38" t="s">
        <v>54</v>
      </c>
      <c r="AC2607" s="32" t="s">
        <v>7166</v>
      </c>
      <c r="AD2607" s="39"/>
      <c r="AE2607">
        <f t="shared" si="82"/>
        <v>0.95080000000000009</v>
      </c>
    </row>
    <row r="2608" spans="1:31" x14ac:dyDescent="0.35">
      <c r="A2608" s="28" t="s">
        <v>7243</v>
      </c>
      <c r="B2608" s="48" t="s">
        <v>7244</v>
      </c>
      <c r="C2608" s="49">
        <v>99945</v>
      </c>
      <c r="D2608" s="30" t="s">
        <v>238</v>
      </c>
      <c r="E2608" s="50" t="s">
        <v>86</v>
      </c>
      <c r="F2608" s="55" t="s">
        <v>7166</v>
      </c>
      <c r="G2608" s="33" t="s">
        <v>64</v>
      </c>
      <c r="H2608" s="52">
        <v>0.94430000000000003</v>
      </c>
      <c r="I2608" s="35">
        <f>ROUND((Reference!B$16*List!$H2608)+Reference!B$17,0)</f>
        <v>1079</v>
      </c>
      <c r="J2608" s="35">
        <f>ROUND((Reference!C$16*List!$H2608)+Reference!C$17,0)</f>
        <v>1609</v>
      </c>
      <c r="K2608" s="35">
        <f>ROUND((Reference!D$16*List!$H2608)+Reference!D$17,0)</f>
        <v>1927</v>
      </c>
      <c r="L2608" s="35">
        <f>ROUND((Reference!E$16*List!$H2608)+Reference!E$17,0)</f>
        <v>2383</v>
      </c>
      <c r="M2608" s="35">
        <f>ROUND((Reference!F$16*List!$H2608)+Reference!F$17,0)</f>
        <v>2482</v>
      </c>
      <c r="N2608" s="35">
        <f>ROUND((Reference!G$16*List!$H2608)+Reference!G$17,0)</f>
        <v>2810</v>
      </c>
      <c r="O2608" s="35">
        <f>ROUND((Reference!H$16*List!$H2608)+Reference!H$17,0)</f>
        <v>2918</v>
      </c>
      <c r="P2608" s="35">
        <f>ROUND((Reference!I$16*List!$H2608)+Reference!I$17,0)</f>
        <v>3032</v>
      </c>
      <c r="Q2608" s="35">
        <f>ROUND((Reference!J$16*List!$H2608)+Reference!J$17,0)</f>
        <v>3511</v>
      </c>
      <c r="R2608" s="35">
        <f>ROUND((Reference!K$16*List!$H2608)+Reference!K$17,0)</f>
        <v>3622</v>
      </c>
      <c r="S2608" s="35">
        <f>ROUND((Reference!L$16*List!$H2608)+Reference!L$17,0)</f>
        <v>3908</v>
      </c>
      <c r="T2608" s="35">
        <f>ROUND((Reference!M$16*List!$H2608)+Reference!M$17,0)</f>
        <v>4668</v>
      </c>
      <c r="U2608" s="35">
        <f>ROUND((Reference!N$16*List!$H2608)+Reference!N$17,0)</f>
        <v>18834</v>
      </c>
      <c r="V2608" s="36">
        <f>ROUND((Reference!O$16*List!$H2608)+Reference!O$17,0)</f>
        <v>700</v>
      </c>
      <c r="W2608" s="36">
        <f>ROUND((Reference!P$16*List!$H2608)+Reference!P$17,0)</f>
        <v>987</v>
      </c>
      <c r="X2608" s="36">
        <f>ROUND((Reference!Q$16*List!$H2608)+Reference!Q$17,0)</f>
        <v>493</v>
      </c>
      <c r="Y2608" s="37"/>
      <c r="Z2608" s="4" t="str">
        <f t="shared" si="81"/>
        <v>CALHOUN, Texas</v>
      </c>
      <c r="AA2608" s="50" t="s">
        <v>86</v>
      </c>
      <c r="AB2608" s="38" t="s">
        <v>54</v>
      </c>
      <c r="AC2608" s="43" t="s">
        <v>7166</v>
      </c>
      <c r="AD2608" s="45"/>
      <c r="AE2608">
        <f t="shared" si="82"/>
        <v>0.94430000000000003</v>
      </c>
    </row>
    <row r="2609" spans="1:31" x14ac:dyDescent="0.35">
      <c r="A2609" s="28" t="s">
        <v>7245</v>
      </c>
      <c r="B2609" s="48" t="s">
        <v>7246</v>
      </c>
      <c r="C2609" s="49">
        <v>10180</v>
      </c>
      <c r="D2609" s="30" t="s">
        <v>279</v>
      </c>
      <c r="E2609" s="50" t="s">
        <v>7247</v>
      </c>
      <c r="F2609" s="54" t="s">
        <v>7166</v>
      </c>
      <c r="G2609" s="33" t="s">
        <v>53</v>
      </c>
      <c r="H2609" s="52">
        <v>0.85300000000000009</v>
      </c>
      <c r="I2609" s="35">
        <f>ROUND((Reference!B$16*List!$H2609)+Reference!B$17,0)</f>
        <v>1000</v>
      </c>
      <c r="J2609" s="35">
        <f>ROUND((Reference!C$16*List!$H2609)+Reference!C$17,0)</f>
        <v>1492</v>
      </c>
      <c r="K2609" s="35">
        <f>ROUND((Reference!D$16*List!$H2609)+Reference!D$17,0)</f>
        <v>1788</v>
      </c>
      <c r="L2609" s="35">
        <f>ROUND((Reference!E$16*List!$H2609)+Reference!E$17,0)</f>
        <v>2210</v>
      </c>
      <c r="M2609" s="35">
        <f>ROUND((Reference!F$16*List!$H2609)+Reference!F$17,0)</f>
        <v>2302</v>
      </c>
      <c r="N2609" s="35">
        <f>ROUND((Reference!G$16*List!$H2609)+Reference!G$17,0)</f>
        <v>2606</v>
      </c>
      <c r="O2609" s="35">
        <f>ROUND((Reference!H$16*List!$H2609)+Reference!H$17,0)</f>
        <v>2706</v>
      </c>
      <c r="P2609" s="35">
        <f>ROUND((Reference!I$16*List!$H2609)+Reference!I$17,0)</f>
        <v>2812</v>
      </c>
      <c r="Q2609" s="35">
        <f>ROUND((Reference!J$16*List!$H2609)+Reference!J$17,0)</f>
        <v>3256</v>
      </c>
      <c r="R2609" s="35">
        <f>ROUND((Reference!K$16*List!$H2609)+Reference!K$17,0)</f>
        <v>3359</v>
      </c>
      <c r="S2609" s="35">
        <f>ROUND((Reference!L$16*List!$H2609)+Reference!L$17,0)</f>
        <v>3625</v>
      </c>
      <c r="T2609" s="35">
        <f>ROUND((Reference!M$16*List!$H2609)+Reference!M$17,0)</f>
        <v>4329</v>
      </c>
      <c r="U2609" s="35">
        <f>ROUND((Reference!N$16*List!$H2609)+Reference!N$17,0)</f>
        <v>17467</v>
      </c>
      <c r="V2609" s="36">
        <f>ROUND((Reference!O$16*List!$H2609)+Reference!O$17,0)</f>
        <v>649</v>
      </c>
      <c r="W2609" s="36">
        <f>ROUND((Reference!P$16*List!$H2609)+Reference!P$17,0)</f>
        <v>915</v>
      </c>
      <c r="X2609" s="36">
        <f>ROUND((Reference!Q$16*List!$H2609)+Reference!Q$17,0)</f>
        <v>457</v>
      </c>
      <c r="Y2609" s="37"/>
      <c r="Z2609" s="4" t="str">
        <f t="shared" si="81"/>
        <v>CALLAHAN, Texas</v>
      </c>
      <c r="AA2609" s="50" t="s">
        <v>7247</v>
      </c>
      <c r="AB2609" s="38" t="s">
        <v>54</v>
      </c>
      <c r="AC2609" s="43" t="s">
        <v>7166</v>
      </c>
      <c r="AD2609" s="45"/>
      <c r="AE2609">
        <f t="shared" si="82"/>
        <v>0.85300000000000009</v>
      </c>
    </row>
    <row r="2610" spans="1:31" x14ac:dyDescent="0.35">
      <c r="A2610" s="28" t="s">
        <v>7248</v>
      </c>
      <c r="B2610" s="48" t="s">
        <v>7249</v>
      </c>
      <c r="C2610" s="51">
        <v>15180</v>
      </c>
      <c r="D2610" s="30" t="s">
        <v>452</v>
      </c>
      <c r="E2610" s="38" t="s">
        <v>3551</v>
      </c>
      <c r="F2610" s="54" t="s">
        <v>7166</v>
      </c>
      <c r="G2610" s="33" t="s">
        <v>53</v>
      </c>
      <c r="H2610" s="52">
        <v>0.81580000000000008</v>
      </c>
      <c r="I2610" s="35">
        <f>ROUND((Reference!B$16*List!$H2610)+Reference!B$17,0)</f>
        <v>968</v>
      </c>
      <c r="J2610" s="35">
        <f>ROUND((Reference!C$16*List!$H2610)+Reference!C$17,0)</f>
        <v>1444</v>
      </c>
      <c r="K2610" s="35">
        <f>ROUND((Reference!D$16*List!$H2610)+Reference!D$17,0)</f>
        <v>1731</v>
      </c>
      <c r="L2610" s="35">
        <f>ROUND((Reference!E$16*List!$H2610)+Reference!E$17,0)</f>
        <v>2139</v>
      </c>
      <c r="M2610" s="35">
        <f>ROUND((Reference!F$16*List!$H2610)+Reference!F$17,0)</f>
        <v>2229</v>
      </c>
      <c r="N2610" s="35">
        <f>ROUND((Reference!G$16*List!$H2610)+Reference!G$17,0)</f>
        <v>2523</v>
      </c>
      <c r="O2610" s="35">
        <f>ROUND((Reference!H$16*List!$H2610)+Reference!H$17,0)</f>
        <v>2620</v>
      </c>
      <c r="P2610" s="35">
        <f>ROUND((Reference!I$16*List!$H2610)+Reference!I$17,0)</f>
        <v>2723</v>
      </c>
      <c r="Q2610" s="35">
        <f>ROUND((Reference!J$16*List!$H2610)+Reference!J$17,0)</f>
        <v>3153</v>
      </c>
      <c r="R2610" s="35">
        <f>ROUND((Reference!K$16*List!$H2610)+Reference!K$17,0)</f>
        <v>3252</v>
      </c>
      <c r="S2610" s="35">
        <f>ROUND((Reference!L$16*List!$H2610)+Reference!L$17,0)</f>
        <v>3509</v>
      </c>
      <c r="T2610" s="35">
        <f>ROUND((Reference!M$16*List!$H2610)+Reference!M$17,0)</f>
        <v>4191</v>
      </c>
      <c r="U2610" s="35">
        <f>ROUND((Reference!N$16*List!$H2610)+Reference!N$17,0)</f>
        <v>16910</v>
      </c>
      <c r="V2610" s="36">
        <f>ROUND((Reference!O$16*List!$H2610)+Reference!O$17,0)</f>
        <v>629</v>
      </c>
      <c r="W2610" s="36">
        <f>ROUND((Reference!P$16*List!$H2610)+Reference!P$17,0)</f>
        <v>886</v>
      </c>
      <c r="X2610" s="36">
        <f>ROUND((Reference!Q$16*List!$H2610)+Reference!Q$17,0)</f>
        <v>443</v>
      </c>
      <c r="Y2610" s="37"/>
      <c r="Z2610" s="4" t="str">
        <f t="shared" si="81"/>
        <v>CAMERON, Texas</v>
      </c>
      <c r="AA2610" s="50" t="s">
        <v>3551</v>
      </c>
      <c r="AB2610" s="38" t="s">
        <v>54</v>
      </c>
      <c r="AC2610" s="43" t="s">
        <v>7166</v>
      </c>
      <c r="AD2610" s="45"/>
      <c r="AE2610">
        <f t="shared" si="82"/>
        <v>0.81580000000000008</v>
      </c>
    </row>
    <row r="2611" spans="1:31" x14ac:dyDescent="0.35">
      <c r="A2611" s="28" t="s">
        <v>7250</v>
      </c>
      <c r="B2611" s="48" t="s">
        <v>7251</v>
      </c>
      <c r="C2611" s="49">
        <v>99945</v>
      </c>
      <c r="D2611" s="30" t="s">
        <v>238</v>
      </c>
      <c r="E2611" s="50" t="s">
        <v>7252</v>
      </c>
      <c r="F2611" s="55" t="s">
        <v>7166</v>
      </c>
      <c r="G2611" s="33" t="s">
        <v>64</v>
      </c>
      <c r="H2611" s="52">
        <v>0.94430000000000003</v>
      </c>
      <c r="I2611" s="35">
        <f>ROUND((Reference!B$16*List!$H2611)+Reference!B$17,0)</f>
        <v>1079</v>
      </c>
      <c r="J2611" s="35">
        <f>ROUND((Reference!C$16*List!$H2611)+Reference!C$17,0)</f>
        <v>1609</v>
      </c>
      <c r="K2611" s="35">
        <f>ROUND((Reference!D$16*List!$H2611)+Reference!D$17,0)</f>
        <v>1927</v>
      </c>
      <c r="L2611" s="35">
        <f>ROUND((Reference!E$16*List!$H2611)+Reference!E$17,0)</f>
        <v>2383</v>
      </c>
      <c r="M2611" s="35">
        <f>ROUND((Reference!F$16*List!$H2611)+Reference!F$17,0)</f>
        <v>2482</v>
      </c>
      <c r="N2611" s="35">
        <f>ROUND((Reference!G$16*List!$H2611)+Reference!G$17,0)</f>
        <v>2810</v>
      </c>
      <c r="O2611" s="35">
        <f>ROUND((Reference!H$16*List!$H2611)+Reference!H$17,0)</f>
        <v>2918</v>
      </c>
      <c r="P2611" s="35">
        <f>ROUND((Reference!I$16*List!$H2611)+Reference!I$17,0)</f>
        <v>3032</v>
      </c>
      <c r="Q2611" s="35">
        <f>ROUND((Reference!J$16*List!$H2611)+Reference!J$17,0)</f>
        <v>3511</v>
      </c>
      <c r="R2611" s="35">
        <f>ROUND((Reference!K$16*List!$H2611)+Reference!K$17,0)</f>
        <v>3622</v>
      </c>
      <c r="S2611" s="35">
        <f>ROUND((Reference!L$16*List!$H2611)+Reference!L$17,0)</f>
        <v>3908</v>
      </c>
      <c r="T2611" s="35">
        <f>ROUND((Reference!M$16*List!$H2611)+Reference!M$17,0)</f>
        <v>4668</v>
      </c>
      <c r="U2611" s="35">
        <f>ROUND((Reference!N$16*List!$H2611)+Reference!N$17,0)</f>
        <v>18834</v>
      </c>
      <c r="V2611" s="36">
        <f>ROUND((Reference!O$16*List!$H2611)+Reference!O$17,0)</f>
        <v>700</v>
      </c>
      <c r="W2611" s="36">
        <f>ROUND((Reference!P$16*List!$H2611)+Reference!P$17,0)</f>
        <v>987</v>
      </c>
      <c r="X2611" s="36">
        <f>ROUND((Reference!Q$16*List!$H2611)+Reference!Q$17,0)</f>
        <v>493</v>
      </c>
      <c r="Y2611" s="37"/>
      <c r="Z2611" s="4" t="str">
        <f t="shared" si="81"/>
        <v>CAMP, Texas</v>
      </c>
      <c r="AA2611" s="50" t="s">
        <v>7252</v>
      </c>
      <c r="AB2611" s="38" t="s">
        <v>54</v>
      </c>
      <c r="AC2611" s="43" t="s">
        <v>7166</v>
      </c>
      <c r="AD2611" s="45"/>
      <c r="AE2611">
        <f t="shared" si="82"/>
        <v>0.94430000000000003</v>
      </c>
    </row>
    <row r="2612" spans="1:31" x14ac:dyDescent="0.35">
      <c r="A2612" s="28" t="s">
        <v>7253</v>
      </c>
      <c r="B2612" s="48" t="s">
        <v>7254</v>
      </c>
      <c r="C2612" s="49">
        <v>11100</v>
      </c>
      <c r="D2612" s="30" t="s">
        <v>320</v>
      </c>
      <c r="E2612" s="50" t="s">
        <v>7255</v>
      </c>
      <c r="F2612" s="54" t="s">
        <v>7166</v>
      </c>
      <c r="G2612" s="33" t="s">
        <v>53</v>
      </c>
      <c r="H2612" s="34">
        <v>0.82350000000000001</v>
      </c>
      <c r="I2612" s="35">
        <f>ROUND((Reference!B$16*List!$H2612)+Reference!B$17,0)</f>
        <v>975</v>
      </c>
      <c r="J2612" s="35">
        <f>ROUND((Reference!C$16*List!$H2612)+Reference!C$17,0)</f>
        <v>1454</v>
      </c>
      <c r="K2612" s="35">
        <f>ROUND((Reference!D$16*List!$H2612)+Reference!D$17,0)</f>
        <v>1742</v>
      </c>
      <c r="L2612" s="35">
        <f>ROUND((Reference!E$16*List!$H2612)+Reference!E$17,0)</f>
        <v>2154</v>
      </c>
      <c r="M2612" s="35">
        <f>ROUND((Reference!F$16*List!$H2612)+Reference!F$17,0)</f>
        <v>2244</v>
      </c>
      <c r="N2612" s="35">
        <f>ROUND((Reference!G$16*List!$H2612)+Reference!G$17,0)</f>
        <v>2540</v>
      </c>
      <c r="O2612" s="35">
        <f>ROUND((Reference!H$16*List!$H2612)+Reference!H$17,0)</f>
        <v>2637</v>
      </c>
      <c r="P2612" s="35">
        <f>ROUND((Reference!I$16*List!$H2612)+Reference!I$17,0)</f>
        <v>2741</v>
      </c>
      <c r="Q2612" s="35">
        <f>ROUND((Reference!J$16*List!$H2612)+Reference!J$17,0)</f>
        <v>3174</v>
      </c>
      <c r="R2612" s="35">
        <f>ROUND((Reference!K$16*List!$H2612)+Reference!K$17,0)</f>
        <v>3274</v>
      </c>
      <c r="S2612" s="35">
        <f>ROUND((Reference!L$16*List!$H2612)+Reference!L$17,0)</f>
        <v>3533</v>
      </c>
      <c r="T2612" s="35">
        <f>ROUND((Reference!M$16*List!$H2612)+Reference!M$17,0)</f>
        <v>4220</v>
      </c>
      <c r="U2612" s="35">
        <f>ROUND((Reference!N$16*List!$H2612)+Reference!N$17,0)</f>
        <v>17026</v>
      </c>
      <c r="V2612" s="36">
        <f>ROUND((Reference!O$16*List!$H2612)+Reference!O$17,0)</f>
        <v>633</v>
      </c>
      <c r="W2612" s="36">
        <f>ROUND((Reference!P$16*List!$H2612)+Reference!P$17,0)</f>
        <v>892</v>
      </c>
      <c r="X2612" s="36">
        <f>ROUND((Reference!Q$16*List!$H2612)+Reference!Q$17,0)</f>
        <v>446</v>
      </c>
      <c r="Y2612" s="37"/>
      <c r="Z2612" s="4" t="str">
        <f t="shared" si="81"/>
        <v>CARSON, Texas</v>
      </c>
      <c r="AA2612" s="38" t="s">
        <v>7255</v>
      </c>
      <c r="AB2612" s="38" t="s">
        <v>54</v>
      </c>
      <c r="AC2612" s="32" t="s">
        <v>7166</v>
      </c>
      <c r="AD2612" s="39"/>
      <c r="AE2612">
        <f t="shared" si="82"/>
        <v>0.82350000000000001</v>
      </c>
    </row>
    <row r="2613" spans="1:31" x14ac:dyDescent="0.35">
      <c r="A2613" s="28" t="s">
        <v>7256</v>
      </c>
      <c r="B2613" s="48" t="s">
        <v>7257</v>
      </c>
      <c r="C2613" s="49">
        <v>99945</v>
      </c>
      <c r="D2613" s="30" t="s">
        <v>238</v>
      </c>
      <c r="E2613" s="50" t="s">
        <v>2231</v>
      </c>
      <c r="F2613" s="55" t="s">
        <v>7166</v>
      </c>
      <c r="G2613" s="33" t="s">
        <v>64</v>
      </c>
      <c r="H2613" s="52">
        <v>0.94430000000000003</v>
      </c>
      <c r="I2613" s="35">
        <f>ROUND((Reference!B$16*List!$H2613)+Reference!B$17,0)</f>
        <v>1079</v>
      </c>
      <c r="J2613" s="35">
        <f>ROUND((Reference!C$16*List!$H2613)+Reference!C$17,0)</f>
        <v>1609</v>
      </c>
      <c r="K2613" s="35">
        <f>ROUND((Reference!D$16*List!$H2613)+Reference!D$17,0)</f>
        <v>1927</v>
      </c>
      <c r="L2613" s="35">
        <f>ROUND((Reference!E$16*List!$H2613)+Reference!E$17,0)</f>
        <v>2383</v>
      </c>
      <c r="M2613" s="35">
        <f>ROUND((Reference!F$16*List!$H2613)+Reference!F$17,0)</f>
        <v>2482</v>
      </c>
      <c r="N2613" s="35">
        <f>ROUND((Reference!G$16*List!$H2613)+Reference!G$17,0)</f>
        <v>2810</v>
      </c>
      <c r="O2613" s="35">
        <f>ROUND((Reference!H$16*List!$H2613)+Reference!H$17,0)</f>
        <v>2918</v>
      </c>
      <c r="P2613" s="35">
        <f>ROUND((Reference!I$16*List!$H2613)+Reference!I$17,0)</f>
        <v>3032</v>
      </c>
      <c r="Q2613" s="35">
        <f>ROUND((Reference!J$16*List!$H2613)+Reference!J$17,0)</f>
        <v>3511</v>
      </c>
      <c r="R2613" s="35">
        <f>ROUND((Reference!K$16*List!$H2613)+Reference!K$17,0)</f>
        <v>3622</v>
      </c>
      <c r="S2613" s="35">
        <f>ROUND((Reference!L$16*List!$H2613)+Reference!L$17,0)</f>
        <v>3908</v>
      </c>
      <c r="T2613" s="35">
        <f>ROUND((Reference!M$16*List!$H2613)+Reference!M$17,0)</f>
        <v>4668</v>
      </c>
      <c r="U2613" s="35">
        <f>ROUND((Reference!N$16*List!$H2613)+Reference!N$17,0)</f>
        <v>18834</v>
      </c>
      <c r="V2613" s="36">
        <f>ROUND((Reference!O$16*List!$H2613)+Reference!O$17,0)</f>
        <v>700</v>
      </c>
      <c r="W2613" s="36">
        <f>ROUND((Reference!P$16*List!$H2613)+Reference!P$17,0)</f>
        <v>987</v>
      </c>
      <c r="X2613" s="36">
        <f>ROUND((Reference!Q$16*List!$H2613)+Reference!Q$17,0)</f>
        <v>493</v>
      </c>
      <c r="Y2613" s="37"/>
      <c r="Z2613" s="4" t="str">
        <f t="shared" si="81"/>
        <v>CASS, Texas</v>
      </c>
      <c r="AA2613" s="50" t="s">
        <v>2231</v>
      </c>
      <c r="AB2613" s="38" t="s">
        <v>54</v>
      </c>
      <c r="AC2613" s="43" t="s">
        <v>7166</v>
      </c>
      <c r="AD2613" s="45"/>
      <c r="AE2613">
        <f t="shared" si="82"/>
        <v>0.94430000000000003</v>
      </c>
    </row>
    <row r="2614" spans="1:31" x14ac:dyDescent="0.35">
      <c r="A2614" s="28" t="s">
        <v>7258</v>
      </c>
      <c r="B2614" s="48" t="s">
        <v>7259</v>
      </c>
      <c r="C2614" s="51">
        <v>99945</v>
      </c>
      <c r="D2614" s="30" t="s">
        <v>238</v>
      </c>
      <c r="E2614" s="38" t="s">
        <v>7260</v>
      </c>
      <c r="F2614" s="55" t="s">
        <v>7166</v>
      </c>
      <c r="G2614" s="33" t="s">
        <v>64</v>
      </c>
      <c r="H2614" s="52">
        <v>0.94430000000000003</v>
      </c>
      <c r="I2614" s="35">
        <f>ROUND((Reference!B$16*List!$H2614)+Reference!B$17,0)</f>
        <v>1079</v>
      </c>
      <c r="J2614" s="35">
        <f>ROUND((Reference!C$16*List!$H2614)+Reference!C$17,0)</f>
        <v>1609</v>
      </c>
      <c r="K2614" s="35">
        <f>ROUND((Reference!D$16*List!$H2614)+Reference!D$17,0)</f>
        <v>1927</v>
      </c>
      <c r="L2614" s="35">
        <f>ROUND((Reference!E$16*List!$H2614)+Reference!E$17,0)</f>
        <v>2383</v>
      </c>
      <c r="M2614" s="35">
        <f>ROUND((Reference!F$16*List!$H2614)+Reference!F$17,0)</f>
        <v>2482</v>
      </c>
      <c r="N2614" s="35">
        <f>ROUND((Reference!G$16*List!$H2614)+Reference!G$17,0)</f>
        <v>2810</v>
      </c>
      <c r="O2614" s="35">
        <f>ROUND((Reference!H$16*List!$H2614)+Reference!H$17,0)</f>
        <v>2918</v>
      </c>
      <c r="P2614" s="35">
        <f>ROUND((Reference!I$16*List!$H2614)+Reference!I$17,0)</f>
        <v>3032</v>
      </c>
      <c r="Q2614" s="35">
        <f>ROUND((Reference!J$16*List!$H2614)+Reference!J$17,0)</f>
        <v>3511</v>
      </c>
      <c r="R2614" s="35">
        <f>ROUND((Reference!K$16*List!$H2614)+Reference!K$17,0)</f>
        <v>3622</v>
      </c>
      <c r="S2614" s="35">
        <f>ROUND((Reference!L$16*List!$H2614)+Reference!L$17,0)</f>
        <v>3908</v>
      </c>
      <c r="T2614" s="35">
        <f>ROUND((Reference!M$16*List!$H2614)+Reference!M$17,0)</f>
        <v>4668</v>
      </c>
      <c r="U2614" s="35">
        <f>ROUND((Reference!N$16*List!$H2614)+Reference!N$17,0)</f>
        <v>18834</v>
      </c>
      <c r="V2614" s="36">
        <f>ROUND((Reference!O$16*List!$H2614)+Reference!O$17,0)</f>
        <v>700</v>
      </c>
      <c r="W2614" s="36">
        <f>ROUND((Reference!P$16*List!$H2614)+Reference!P$17,0)</f>
        <v>987</v>
      </c>
      <c r="X2614" s="36">
        <f>ROUND((Reference!Q$16*List!$H2614)+Reference!Q$17,0)</f>
        <v>493</v>
      </c>
      <c r="Y2614" s="37"/>
      <c r="Z2614" s="4" t="str">
        <f t="shared" si="81"/>
        <v>CASTRO, Texas</v>
      </c>
      <c r="AA2614" s="50" t="s">
        <v>7260</v>
      </c>
      <c r="AB2614" s="38" t="s">
        <v>54</v>
      </c>
      <c r="AC2614" s="43" t="s">
        <v>7166</v>
      </c>
      <c r="AD2614" s="45"/>
      <c r="AE2614">
        <f t="shared" si="82"/>
        <v>0.94430000000000003</v>
      </c>
    </row>
    <row r="2615" spans="1:31" x14ac:dyDescent="0.35">
      <c r="A2615" s="28" t="s">
        <v>7261</v>
      </c>
      <c r="B2615" s="48" t="s">
        <v>7262</v>
      </c>
      <c r="C2615" s="51">
        <v>26420</v>
      </c>
      <c r="D2615" s="30" t="s">
        <v>920</v>
      </c>
      <c r="E2615" s="38" t="s">
        <v>91</v>
      </c>
      <c r="F2615" s="54" t="s">
        <v>7166</v>
      </c>
      <c r="G2615" s="33" t="s">
        <v>53</v>
      </c>
      <c r="H2615" s="34">
        <v>0.99690000000000001</v>
      </c>
      <c r="I2615" s="35">
        <f>ROUND((Reference!B$16*List!$H2615)+Reference!B$17,0)</f>
        <v>1124</v>
      </c>
      <c r="J2615" s="35">
        <f>ROUND((Reference!C$16*List!$H2615)+Reference!C$17,0)</f>
        <v>1676</v>
      </c>
      <c r="K2615" s="35">
        <f>ROUND((Reference!D$16*List!$H2615)+Reference!D$17,0)</f>
        <v>2008</v>
      </c>
      <c r="L2615" s="35">
        <f>ROUND((Reference!E$16*List!$H2615)+Reference!E$17,0)</f>
        <v>2482</v>
      </c>
      <c r="M2615" s="35">
        <f>ROUND((Reference!F$16*List!$H2615)+Reference!F$17,0)</f>
        <v>2586</v>
      </c>
      <c r="N2615" s="35">
        <f>ROUND((Reference!G$16*List!$H2615)+Reference!G$17,0)</f>
        <v>2928</v>
      </c>
      <c r="O2615" s="35">
        <f>ROUND((Reference!H$16*List!$H2615)+Reference!H$17,0)</f>
        <v>3040</v>
      </c>
      <c r="P2615" s="35">
        <f>ROUND((Reference!I$16*List!$H2615)+Reference!I$17,0)</f>
        <v>3159</v>
      </c>
      <c r="Q2615" s="35">
        <f>ROUND((Reference!J$16*List!$H2615)+Reference!J$17,0)</f>
        <v>3658</v>
      </c>
      <c r="R2615" s="35">
        <f>ROUND((Reference!K$16*List!$H2615)+Reference!K$17,0)</f>
        <v>3774</v>
      </c>
      <c r="S2615" s="35">
        <f>ROUND((Reference!L$16*List!$H2615)+Reference!L$17,0)</f>
        <v>4072</v>
      </c>
      <c r="T2615" s="35">
        <f>ROUND((Reference!M$16*List!$H2615)+Reference!M$17,0)</f>
        <v>4863</v>
      </c>
      <c r="U2615" s="35">
        <f>ROUND((Reference!N$16*List!$H2615)+Reference!N$17,0)</f>
        <v>19621</v>
      </c>
      <c r="V2615" s="36">
        <f>ROUND((Reference!O$16*List!$H2615)+Reference!O$17,0)</f>
        <v>729</v>
      </c>
      <c r="W2615" s="36">
        <f>ROUND((Reference!P$16*List!$H2615)+Reference!P$17,0)</f>
        <v>1028</v>
      </c>
      <c r="X2615" s="36">
        <f>ROUND((Reference!Q$16*List!$H2615)+Reference!Q$17,0)</f>
        <v>514</v>
      </c>
      <c r="Y2615" s="37"/>
      <c r="Z2615" s="4" t="str">
        <f t="shared" si="81"/>
        <v>CHAMBERS, Texas</v>
      </c>
      <c r="AA2615" s="38" t="s">
        <v>91</v>
      </c>
      <c r="AB2615" s="38" t="s">
        <v>54</v>
      </c>
      <c r="AC2615" s="32" t="s">
        <v>7166</v>
      </c>
      <c r="AD2615" s="39"/>
      <c r="AE2615">
        <f t="shared" si="82"/>
        <v>0.99690000000000001</v>
      </c>
    </row>
    <row r="2616" spans="1:31" x14ac:dyDescent="0.35">
      <c r="A2616" s="28" t="s">
        <v>7263</v>
      </c>
      <c r="B2616" s="48" t="s">
        <v>7264</v>
      </c>
      <c r="C2616" s="49">
        <v>99945</v>
      </c>
      <c r="D2616" s="30" t="s">
        <v>238</v>
      </c>
      <c r="E2616" s="50" t="s">
        <v>94</v>
      </c>
      <c r="F2616" s="55" t="s">
        <v>7166</v>
      </c>
      <c r="G2616" s="33" t="s">
        <v>64</v>
      </c>
      <c r="H2616" s="34">
        <v>0.94430000000000003</v>
      </c>
      <c r="I2616" s="35">
        <f>ROUND((Reference!B$16*List!$H2616)+Reference!B$17,0)</f>
        <v>1079</v>
      </c>
      <c r="J2616" s="35">
        <f>ROUND((Reference!C$16*List!$H2616)+Reference!C$17,0)</f>
        <v>1609</v>
      </c>
      <c r="K2616" s="35">
        <f>ROUND((Reference!D$16*List!$H2616)+Reference!D$17,0)</f>
        <v>1927</v>
      </c>
      <c r="L2616" s="35">
        <f>ROUND((Reference!E$16*List!$H2616)+Reference!E$17,0)</f>
        <v>2383</v>
      </c>
      <c r="M2616" s="35">
        <f>ROUND((Reference!F$16*List!$H2616)+Reference!F$17,0)</f>
        <v>2482</v>
      </c>
      <c r="N2616" s="35">
        <f>ROUND((Reference!G$16*List!$H2616)+Reference!G$17,0)</f>
        <v>2810</v>
      </c>
      <c r="O2616" s="35">
        <f>ROUND((Reference!H$16*List!$H2616)+Reference!H$17,0)</f>
        <v>2918</v>
      </c>
      <c r="P2616" s="35">
        <f>ROUND((Reference!I$16*List!$H2616)+Reference!I$17,0)</f>
        <v>3032</v>
      </c>
      <c r="Q2616" s="35">
        <f>ROUND((Reference!J$16*List!$H2616)+Reference!J$17,0)</f>
        <v>3511</v>
      </c>
      <c r="R2616" s="35">
        <f>ROUND((Reference!K$16*List!$H2616)+Reference!K$17,0)</f>
        <v>3622</v>
      </c>
      <c r="S2616" s="35">
        <f>ROUND((Reference!L$16*List!$H2616)+Reference!L$17,0)</f>
        <v>3908</v>
      </c>
      <c r="T2616" s="35">
        <f>ROUND((Reference!M$16*List!$H2616)+Reference!M$17,0)</f>
        <v>4668</v>
      </c>
      <c r="U2616" s="35">
        <f>ROUND((Reference!N$16*List!$H2616)+Reference!N$17,0)</f>
        <v>18834</v>
      </c>
      <c r="V2616" s="36">
        <f>ROUND((Reference!O$16*List!$H2616)+Reference!O$17,0)</f>
        <v>700</v>
      </c>
      <c r="W2616" s="36">
        <f>ROUND((Reference!P$16*List!$H2616)+Reference!P$17,0)</f>
        <v>987</v>
      </c>
      <c r="X2616" s="36">
        <f>ROUND((Reference!Q$16*List!$H2616)+Reference!Q$17,0)</f>
        <v>493</v>
      </c>
      <c r="Y2616" s="37"/>
      <c r="Z2616" s="4" t="str">
        <f t="shared" si="81"/>
        <v>CHEROKEE, Texas</v>
      </c>
      <c r="AA2616" s="38" t="s">
        <v>94</v>
      </c>
      <c r="AB2616" s="38" t="s">
        <v>54</v>
      </c>
      <c r="AC2616" s="32" t="s">
        <v>7166</v>
      </c>
      <c r="AD2616" s="39"/>
      <c r="AE2616">
        <f t="shared" si="82"/>
        <v>0.94430000000000003</v>
      </c>
    </row>
    <row r="2617" spans="1:31" x14ac:dyDescent="0.35">
      <c r="A2617" s="28" t="s">
        <v>7265</v>
      </c>
      <c r="B2617" s="48" t="s">
        <v>7266</v>
      </c>
      <c r="C2617" s="49">
        <v>99945</v>
      </c>
      <c r="D2617" s="30" t="s">
        <v>238</v>
      </c>
      <c r="E2617" s="50" t="s">
        <v>7267</v>
      </c>
      <c r="F2617" s="55" t="s">
        <v>7166</v>
      </c>
      <c r="G2617" s="33" t="s">
        <v>64</v>
      </c>
      <c r="H2617" s="34">
        <v>0.94430000000000003</v>
      </c>
      <c r="I2617" s="35">
        <f>ROUND((Reference!B$16*List!$H2617)+Reference!B$17,0)</f>
        <v>1079</v>
      </c>
      <c r="J2617" s="35">
        <f>ROUND((Reference!C$16*List!$H2617)+Reference!C$17,0)</f>
        <v>1609</v>
      </c>
      <c r="K2617" s="35">
        <f>ROUND((Reference!D$16*List!$H2617)+Reference!D$17,0)</f>
        <v>1927</v>
      </c>
      <c r="L2617" s="35">
        <f>ROUND((Reference!E$16*List!$H2617)+Reference!E$17,0)</f>
        <v>2383</v>
      </c>
      <c r="M2617" s="35">
        <f>ROUND((Reference!F$16*List!$H2617)+Reference!F$17,0)</f>
        <v>2482</v>
      </c>
      <c r="N2617" s="35">
        <f>ROUND((Reference!G$16*List!$H2617)+Reference!G$17,0)</f>
        <v>2810</v>
      </c>
      <c r="O2617" s="35">
        <f>ROUND((Reference!H$16*List!$H2617)+Reference!H$17,0)</f>
        <v>2918</v>
      </c>
      <c r="P2617" s="35">
        <f>ROUND((Reference!I$16*List!$H2617)+Reference!I$17,0)</f>
        <v>3032</v>
      </c>
      <c r="Q2617" s="35">
        <f>ROUND((Reference!J$16*List!$H2617)+Reference!J$17,0)</f>
        <v>3511</v>
      </c>
      <c r="R2617" s="35">
        <f>ROUND((Reference!K$16*List!$H2617)+Reference!K$17,0)</f>
        <v>3622</v>
      </c>
      <c r="S2617" s="35">
        <f>ROUND((Reference!L$16*List!$H2617)+Reference!L$17,0)</f>
        <v>3908</v>
      </c>
      <c r="T2617" s="35">
        <f>ROUND((Reference!M$16*List!$H2617)+Reference!M$17,0)</f>
        <v>4668</v>
      </c>
      <c r="U2617" s="35">
        <f>ROUND((Reference!N$16*List!$H2617)+Reference!N$17,0)</f>
        <v>18834</v>
      </c>
      <c r="V2617" s="36">
        <f>ROUND((Reference!O$16*List!$H2617)+Reference!O$17,0)</f>
        <v>700</v>
      </c>
      <c r="W2617" s="36">
        <f>ROUND((Reference!P$16*List!$H2617)+Reference!P$17,0)</f>
        <v>987</v>
      </c>
      <c r="X2617" s="36">
        <f>ROUND((Reference!Q$16*List!$H2617)+Reference!Q$17,0)</f>
        <v>493</v>
      </c>
      <c r="Y2617" s="37"/>
      <c r="Z2617" s="4" t="str">
        <f t="shared" si="81"/>
        <v>CHILDRESS, Texas</v>
      </c>
      <c r="AA2617" s="38" t="s">
        <v>7267</v>
      </c>
      <c r="AB2617" s="38" t="s">
        <v>54</v>
      </c>
      <c r="AC2617" s="32" t="s">
        <v>7166</v>
      </c>
      <c r="AD2617" s="39"/>
      <c r="AE2617">
        <f t="shared" si="82"/>
        <v>0.94430000000000003</v>
      </c>
    </row>
    <row r="2618" spans="1:31" x14ac:dyDescent="0.35">
      <c r="A2618" s="28" t="s">
        <v>7268</v>
      </c>
      <c r="B2618" s="48" t="s">
        <v>7269</v>
      </c>
      <c r="C2618" s="49">
        <v>48660</v>
      </c>
      <c r="D2618" s="30" t="s">
        <v>1783</v>
      </c>
      <c r="E2618" s="50" t="s">
        <v>110</v>
      </c>
      <c r="F2618" s="54" t="s">
        <v>7166</v>
      </c>
      <c r="G2618" s="33" t="s">
        <v>53</v>
      </c>
      <c r="H2618" s="52">
        <v>0.85470000000000002</v>
      </c>
      <c r="I2618" s="35">
        <f>ROUND((Reference!B$16*List!$H2618)+Reference!B$17,0)</f>
        <v>1002</v>
      </c>
      <c r="J2618" s="35">
        <f>ROUND((Reference!C$16*List!$H2618)+Reference!C$17,0)</f>
        <v>1494</v>
      </c>
      <c r="K2618" s="35">
        <f>ROUND((Reference!D$16*List!$H2618)+Reference!D$17,0)</f>
        <v>1790</v>
      </c>
      <c r="L2618" s="35">
        <f>ROUND((Reference!E$16*List!$H2618)+Reference!E$17,0)</f>
        <v>2213</v>
      </c>
      <c r="M2618" s="35">
        <f>ROUND((Reference!F$16*List!$H2618)+Reference!F$17,0)</f>
        <v>2306</v>
      </c>
      <c r="N2618" s="35">
        <f>ROUND((Reference!G$16*List!$H2618)+Reference!G$17,0)</f>
        <v>2610</v>
      </c>
      <c r="O2618" s="35">
        <f>ROUND((Reference!H$16*List!$H2618)+Reference!H$17,0)</f>
        <v>2710</v>
      </c>
      <c r="P2618" s="35">
        <f>ROUND((Reference!I$16*List!$H2618)+Reference!I$17,0)</f>
        <v>2816</v>
      </c>
      <c r="Q2618" s="35">
        <f>ROUND((Reference!J$16*List!$H2618)+Reference!J$17,0)</f>
        <v>3261</v>
      </c>
      <c r="R2618" s="35">
        <f>ROUND((Reference!K$16*List!$H2618)+Reference!K$17,0)</f>
        <v>3364</v>
      </c>
      <c r="S2618" s="35">
        <f>ROUND((Reference!L$16*List!$H2618)+Reference!L$17,0)</f>
        <v>3630</v>
      </c>
      <c r="T2618" s="35">
        <f>ROUND((Reference!M$16*List!$H2618)+Reference!M$17,0)</f>
        <v>4335</v>
      </c>
      <c r="U2618" s="35">
        <f>ROUND((Reference!N$16*List!$H2618)+Reference!N$17,0)</f>
        <v>17493</v>
      </c>
      <c r="V2618" s="36">
        <f>ROUND((Reference!O$16*List!$H2618)+Reference!O$17,0)</f>
        <v>650</v>
      </c>
      <c r="W2618" s="36">
        <f>ROUND((Reference!P$16*List!$H2618)+Reference!P$17,0)</f>
        <v>916</v>
      </c>
      <c r="X2618" s="36">
        <f>ROUND((Reference!Q$16*List!$H2618)+Reference!Q$17,0)</f>
        <v>458</v>
      </c>
      <c r="Y2618" s="37"/>
      <c r="Z2618" s="4" t="str">
        <f t="shared" si="81"/>
        <v>CLAY, Texas</v>
      </c>
      <c r="AA2618" s="50" t="s">
        <v>110</v>
      </c>
      <c r="AB2618" s="38" t="s">
        <v>54</v>
      </c>
      <c r="AC2618" s="43" t="s">
        <v>7166</v>
      </c>
      <c r="AD2618" s="45"/>
      <c r="AE2618">
        <f t="shared" si="82"/>
        <v>0.85470000000000002</v>
      </c>
    </row>
    <row r="2619" spans="1:31" x14ac:dyDescent="0.35">
      <c r="A2619" s="28" t="s">
        <v>7270</v>
      </c>
      <c r="B2619" s="48" t="s">
        <v>7271</v>
      </c>
      <c r="C2619" s="51">
        <v>99945</v>
      </c>
      <c r="D2619" s="30" t="s">
        <v>238</v>
      </c>
      <c r="E2619" s="38" t="s">
        <v>7272</v>
      </c>
      <c r="F2619" s="55" t="s">
        <v>7166</v>
      </c>
      <c r="G2619" s="33" t="s">
        <v>64</v>
      </c>
      <c r="H2619" s="34">
        <v>0.94430000000000003</v>
      </c>
      <c r="I2619" s="35">
        <f>ROUND((Reference!B$16*List!$H2619)+Reference!B$17,0)</f>
        <v>1079</v>
      </c>
      <c r="J2619" s="35">
        <f>ROUND((Reference!C$16*List!$H2619)+Reference!C$17,0)</f>
        <v>1609</v>
      </c>
      <c r="K2619" s="35">
        <f>ROUND((Reference!D$16*List!$H2619)+Reference!D$17,0)</f>
        <v>1927</v>
      </c>
      <c r="L2619" s="35">
        <f>ROUND((Reference!E$16*List!$H2619)+Reference!E$17,0)</f>
        <v>2383</v>
      </c>
      <c r="M2619" s="35">
        <f>ROUND((Reference!F$16*List!$H2619)+Reference!F$17,0)</f>
        <v>2482</v>
      </c>
      <c r="N2619" s="35">
        <f>ROUND((Reference!G$16*List!$H2619)+Reference!G$17,0)</f>
        <v>2810</v>
      </c>
      <c r="O2619" s="35">
        <f>ROUND((Reference!H$16*List!$H2619)+Reference!H$17,0)</f>
        <v>2918</v>
      </c>
      <c r="P2619" s="35">
        <f>ROUND((Reference!I$16*List!$H2619)+Reference!I$17,0)</f>
        <v>3032</v>
      </c>
      <c r="Q2619" s="35">
        <f>ROUND((Reference!J$16*List!$H2619)+Reference!J$17,0)</f>
        <v>3511</v>
      </c>
      <c r="R2619" s="35">
        <f>ROUND((Reference!K$16*List!$H2619)+Reference!K$17,0)</f>
        <v>3622</v>
      </c>
      <c r="S2619" s="35">
        <f>ROUND((Reference!L$16*List!$H2619)+Reference!L$17,0)</f>
        <v>3908</v>
      </c>
      <c r="T2619" s="35">
        <f>ROUND((Reference!M$16*List!$H2619)+Reference!M$17,0)</f>
        <v>4668</v>
      </c>
      <c r="U2619" s="35">
        <f>ROUND((Reference!N$16*List!$H2619)+Reference!N$17,0)</f>
        <v>18834</v>
      </c>
      <c r="V2619" s="36">
        <f>ROUND((Reference!O$16*List!$H2619)+Reference!O$17,0)</f>
        <v>700</v>
      </c>
      <c r="W2619" s="36">
        <f>ROUND((Reference!P$16*List!$H2619)+Reference!P$17,0)</f>
        <v>987</v>
      </c>
      <c r="X2619" s="36">
        <f>ROUND((Reference!Q$16*List!$H2619)+Reference!Q$17,0)</f>
        <v>493</v>
      </c>
      <c r="Y2619" s="37"/>
      <c r="Z2619" s="4" t="str">
        <f t="shared" si="81"/>
        <v>COCHRAN, Texas</v>
      </c>
      <c r="AA2619" s="38" t="s">
        <v>7272</v>
      </c>
      <c r="AB2619" s="38" t="s">
        <v>54</v>
      </c>
      <c r="AC2619" s="32" t="s">
        <v>7166</v>
      </c>
      <c r="AD2619" s="39"/>
      <c r="AE2619">
        <f t="shared" si="82"/>
        <v>0.94430000000000003</v>
      </c>
    </row>
    <row r="2620" spans="1:31" x14ac:dyDescent="0.35">
      <c r="A2620" s="28" t="s">
        <v>7273</v>
      </c>
      <c r="B2620" s="48" t="s">
        <v>7274</v>
      </c>
      <c r="C2620" s="51">
        <v>99945</v>
      </c>
      <c r="D2620" s="30" t="s">
        <v>238</v>
      </c>
      <c r="E2620" s="38" t="s">
        <v>7275</v>
      </c>
      <c r="F2620" s="55" t="s">
        <v>7166</v>
      </c>
      <c r="G2620" s="33" t="s">
        <v>64</v>
      </c>
      <c r="H2620" s="52">
        <v>0.94430000000000003</v>
      </c>
      <c r="I2620" s="35">
        <f>ROUND((Reference!B$16*List!$H2620)+Reference!B$17,0)</f>
        <v>1079</v>
      </c>
      <c r="J2620" s="35">
        <f>ROUND((Reference!C$16*List!$H2620)+Reference!C$17,0)</f>
        <v>1609</v>
      </c>
      <c r="K2620" s="35">
        <f>ROUND((Reference!D$16*List!$H2620)+Reference!D$17,0)</f>
        <v>1927</v>
      </c>
      <c r="L2620" s="35">
        <f>ROUND((Reference!E$16*List!$H2620)+Reference!E$17,0)</f>
        <v>2383</v>
      </c>
      <c r="M2620" s="35">
        <f>ROUND((Reference!F$16*List!$H2620)+Reference!F$17,0)</f>
        <v>2482</v>
      </c>
      <c r="N2620" s="35">
        <f>ROUND((Reference!G$16*List!$H2620)+Reference!G$17,0)</f>
        <v>2810</v>
      </c>
      <c r="O2620" s="35">
        <f>ROUND((Reference!H$16*List!$H2620)+Reference!H$17,0)</f>
        <v>2918</v>
      </c>
      <c r="P2620" s="35">
        <f>ROUND((Reference!I$16*List!$H2620)+Reference!I$17,0)</f>
        <v>3032</v>
      </c>
      <c r="Q2620" s="35">
        <f>ROUND((Reference!J$16*List!$H2620)+Reference!J$17,0)</f>
        <v>3511</v>
      </c>
      <c r="R2620" s="35">
        <f>ROUND((Reference!K$16*List!$H2620)+Reference!K$17,0)</f>
        <v>3622</v>
      </c>
      <c r="S2620" s="35">
        <f>ROUND((Reference!L$16*List!$H2620)+Reference!L$17,0)</f>
        <v>3908</v>
      </c>
      <c r="T2620" s="35">
        <f>ROUND((Reference!M$16*List!$H2620)+Reference!M$17,0)</f>
        <v>4668</v>
      </c>
      <c r="U2620" s="35">
        <f>ROUND((Reference!N$16*List!$H2620)+Reference!N$17,0)</f>
        <v>18834</v>
      </c>
      <c r="V2620" s="36">
        <f>ROUND((Reference!O$16*List!$H2620)+Reference!O$17,0)</f>
        <v>700</v>
      </c>
      <c r="W2620" s="36">
        <f>ROUND((Reference!P$16*List!$H2620)+Reference!P$17,0)</f>
        <v>987</v>
      </c>
      <c r="X2620" s="36">
        <f>ROUND((Reference!Q$16*List!$H2620)+Reference!Q$17,0)</f>
        <v>493</v>
      </c>
      <c r="Y2620" s="37"/>
      <c r="Z2620" s="4" t="str">
        <f t="shared" si="81"/>
        <v>COKE, Texas</v>
      </c>
      <c r="AA2620" s="50" t="s">
        <v>7275</v>
      </c>
      <c r="AB2620" s="38" t="s">
        <v>54</v>
      </c>
      <c r="AC2620" s="43" t="s">
        <v>7166</v>
      </c>
      <c r="AD2620" s="45"/>
      <c r="AE2620">
        <f t="shared" si="82"/>
        <v>0.94430000000000003</v>
      </c>
    </row>
    <row r="2621" spans="1:31" x14ac:dyDescent="0.35">
      <c r="A2621" s="28" t="s">
        <v>7276</v>
      </c>
      <c r="B2621" s="48" t="s">
        <v>7277</v>
      </c>
      <c r="C2621" s="51">
        <v>99945</v>
      </c>
      <c r="D2621" s="30" t="s">
        <v>238</v>
      </c>
      <c r="E2621" s="38" t="s">
        <v>7278</v>
      </c>
      <c r="F2621" s="55" t="s">
        <v>7166</v>
      </c>
      <c r="G2621" s="33" t="s">
        <v>64</v>
      </c>
      <c r="H2621" s="34">
        <v>0.94430000000000003</v>
      </c>
      <c r="I2621" s="35">
        <f>ROUND((Reference!B$16*List!$H2621)+Reference!B$17,0)</f>
        <v>1079</v>
      </c>
      <c r="J2621" s="35">
        <f>ROUND((Reference!C$16*List!$H2621)+Reference!C$17,0)</f>
        <v>1609</v>
      </c>
      <c r="K2621" s="35">
        <f>ROUND((Reference!D$16*List!$H2621)+Reference!D$17,0)</f>
        <v>1927</v>
      </c>
      <c r="L2621" s="35">
        <f>ROUND((Reference!E$16*List!$H2621)+Reference!E$17,0)</f>
        <v>2383</v>
      </c>
      <c r="M2621" s="35">
        <f>ROUND((Reference!F$16*List!$H2621)+Reference!F$17,0)</f>
        <v>2482</v>
      </c>
      <c r="N2621" s="35">
        <f>ROUND((Reference!G$16*List!$H2621)+Reference!G$17,0)</f>
        <v>2810</v>
      </c>
      <c r="O2621" s="35">
        <f>ROUND((Reference!H$16*List!$H2621)+Reference!H$17,0)</f>
        <v>2918</v>
      </c>
      <c r="P2621" s="35">
        <f>ROUND((Reference!I$16*List!$H2621)+Reference!I$17,0)</f>
        <v>3032</v>
      </c>
      <c r="Q2621" s="35">
        <f>ROUND((Reference!J$16*List!$H2621)+Reference!J$17,0)</f>
        <v>3511</v>
      </c>
      <c r="R2621" s="35">
        <f>ROUND((Reference!K$16*List!$H2621)+Reference!K$17,0)</f>
        <v>3622</v>
      </c>
      <c r="S2621" s="35">
        <f>ROUND((Reference!L$16*List!$H2621)+Reference!L$17,0)</f>
        <v>3908</v>
      </c>
      <c r="T2621" s="35">
        <f>ROUND((Reference!M$16*List!$H2621)+Reference!M$17,0)</f>
        <v>4668</v>
      </c>
      <c r="U2621" s="35">
        <f>ROUND((Reference!N$16*List!$H2621)+Reference!N$17,0)</f>
        <v>18834</v>
      </c>
      <c r="V2621" s="36">
        <f>ROUND((Reference!O$16*List!$H2621)+Reference!O$17,0)</f>
        <v>700</v>
      </c>
      <c r="W2621" s="36">
        <f>ROUND((Reference!P$16*List!$H2621)+Reference!P$17,0)</f>
        <v>987</v>
      </c>
      <c r="X2621" s="36">
        <f>ROUND((Reference!Q$16*List!$H2621)+Reference!Q$17,0)</f>
        <v>493</v>
      </c>
      <c r="Y2621" s="37"/>
      <c r="Z2621" s="4" t="str">
        <f t="shared" si="81"/>
        <v>COLEMAN, Texas</v>
      </c>
      <c r="AA2621" s="38" t="s">
        <v>7278</v>
      </c>
      <c r="AB2621" s="38" t="s">
        <v>54</v>
      </c>
      <c r="AC2621" s="32" t="s">
        <v>7166</v>
      </c>
      <c r="AD2621" s="39"/>
      <c r="AE2621">
        <f t="shared" si="82"/>
        <v>0.94430000000000003</v>
      </c>
    </row>
    <row r="2622" spans="1:31" x14ac:dyDescent="0.35">
      <c r="A2622" s="28" t="s">
        <v>7279</v>
      </c>
      <c r="B2622" s="48" t="s">
        <v>7280</v>
      </c>
      <c r="C2622" s="51">
        <v>19124</v>
      </c>
      <c r="D2622" s="30" t="s">
        <v>621</v>
      </c>
      <c r="E2622" s="38" t="s">
        <v>7281</v>
      </c>
      <c r="F2622" s="54" t="s">
        <v>7166</v>
      </c>
      <c r="G2622" s="33" t="s">
        <v>53</v>
      </c>
      <c r="H2622" s="34">
        <v>0.96730000000000005</v>
      </c>
      <c r="I2622" s="35">
        <f>ROUND((Reference!B$16*List!$H2622)+Reference!B$17,0)</f>
        <v>1098</v>
      </c>
      <c r="J2622" s="35">
        <f>ROUND((Reference!C$16*List!$H2622)+Reference!C$17,0)</f>
        <v>1638</v>
      </c>
      <c r="K2622" s="35">
        <f>ROUND((Reference!D$16*List!$H2622)+Reference!D$17,0)</f>
        <v>1963</v>
      </c>
      <c r="L2622" s="35">
        <f>ROUND((Reference!E$16*List!$H2622)+Reference!E$17,0)</f>
        <v>2426</v>
      </c>
      <c r="M2622" s="35">
        <f>ROUND((Reference!F$16*List!$H2622)+Reference!F$17,0)</f>
        <v>2528</v>
      </c>
      <c r="N2622" s="35">
        <f>ROUND((Reference!G$16*List!$H2622)+Reference!G$17,0)</f>
        <v>2861</v>
      </c>
      <c r="O2622" s="35">
        <f>ROUND((Reference!H$16*List!$H2622)+Reference!H$17,0)</f>
        <v>2971</v>
      </c>
      <c r="P2622" s="35">
        <f>ROUND((Reference!I$16*List!$H2622)+Reference!I$17,0)</f>
        <v>3088</v>
      </c>
      <c r="Q2622" s="35">
        <f>ROUND((Reference!J$16*List!$H2622)+Reference!J$17,0)</f>
        <v>3575</v>
      </c>
      <c r="R2622" s="35">
        <f>ROUND((Reference!K$16*List!$H2622)+Reference!K$17,0)</f>
        <v>3688</v>
      </c>
      <c r="S2622" s="35">
        <f>ROUND((Reference!L$16*List!$H2622)+Reference!L$17,0)</f>
        <v>3980</v>
      </c>
      <c r="T2622" s="35">
        <f>ROUND((Reference!M$16*List!$H2622)+Reference!M$17,0)</f>
        <v>4753</v>
      </c>
      <c r="U2622" s="35">
        <f>ROUND((Reference!N$16*List!$H2622)+Reference!N$17,0)</f>
        <v>19178</v>
      </c>
      <c r="V2622" s="36">
        <f>ROUND((Reference!O$16*List!$H2622)+Reference!O$17,0)</f>
        <v>713</v>
      </c>
      <c r="W2622" s="36">
        <f>ROUND((Reference!P$16*List!$H2622)+Reference!P$17,0)</f>
        <v>1005</v>
      </c>
      <c r="X2622" s="36">
        <f>ROUND((Reference!Q$16*List!$H2622)+Reference!Q$17,0)</f>
        <v>502</v>
      </c>
      <c r="Y2622" s="37"/>
      <c r="Z2622" s="4" t="str">
        <f t="shared" si="81"/>
        <v>COLLIN, Texas</v>
      </c>
      <c r="AA2622" s="38" t="s">
        <v>7281</v>
      </c>
      <c r="AB2622" s="38" t="s">
        <v>54</v>
      </c>
      <c r="AC2622" s="32" t="s">
        <v>7166</v>
      </c>
      <c r="AD2622" s="39"/>
      <c r="AE2622">
        <f t="shared" si="82"/>
        <v>0.96730000000000005</v>
      </c>
    </row>
    <row r="2623" spans="1:31" x14ac:dyDescent="0.35">
      <c r="A2623" s="28" t="s">
        <v>7282</v>
      </c>
      <c r="B2623" s="48" t="s">
        <v>7283</v>
      </c>
      <c r="C2623" s="51">
        <v>99945</v>
      </c>
      <c r="D2623" s="30" t="s">
        <v>238</v>
      </c>
      <c r="E2623" s="38" t="s">
        <v>7284</v>
      </c>
      <c r="F2623" s="55" t="s">
        <v>7166</v>
      </c>
      <c r="G2623" s="33" t="s">
        <v>64</v>
      </c>
      <c r="H2623" s="52">
        <v>0.94430000000000003</v>
      </c>
      <c r="I2623" s="35">
        <f>ROUND((Reference!B$16*List!$H2623)+Reference!B$17,0)</f>
        <v>1079</v>
      </c>
      <c r="J2623" s="35">
        <f>ROUND((Reference!C$16*List!$H2623)+Reference!C$17,0)</f>
        <v>1609</v>
      </c>
      <c r="K2623" s="35">
        <f>ROUND((Reference!D$16*List!$H2623)+Reference!D$17,0)</f>
        <v>1927</v>
      </c>
      <c r="L2623" s="35">
        <f>ROUND((Reference!E$16*List!$H2623)+Reference!E$17,0)</f>
        <v>2383</v>
      </c>
      <c r="M2623" s="35">
        <f>ROUND((Reference!F$16*List!$H2623)+Reference!F$17,0)</f>
        <v>2482</v>
      </c>
      <c r="N2623" s="35">
        <f>ROUND((Reference!G$16*List!$H2623)+Reference!G$17,0)</f>
        <v>2810</v>
      </c>
      <c r="O2623" s="35">
        <f>ROUND((Reference!H$16*List!$H2623)+Reference!H$17,0)</f>
        <v>2918</v>
      </c>
      <c r="P2623" s="35">
        <f>ROUND((Reference!I$16*List!$H2623)+Reference!I$17,0)</f>
        <v>3032</v>
      </c>
      <c r="Q2623" s="35">
        <f>ROUND((Reference!J$16*List!$H2623)+Reference!J$17,0)</f>
        <v>3511</v>
      </c>
      <c r="R2623" s="35">
        <f>ROUND((Reference!K$16*List!$H2623)+Reference!K$17,0)</f>
        <v>3622</v>
      </c>
      <c r="S2623" s="35">
        <f>ROUND((Reference!L$16*List!$H2623)+Reference!L$17,0)</f>
        <v>3908</v>
      </c>
      <c r="T2623" s="35">
        <f>ROUND((Reference!M$16*List!$H2623)+Reference!M$17,0)</f>
        <v>4668</v>
      </c>
      <c r="U2623" s="35">
        <f>ROUND((Reference!N$16*List!$H2623)+Reference!N$17,0)</f>
        <v>18834</v>
      </c>
      <c r="V2623" s="36">
        <f>ROUND((Reference!O$16*List!$H2623)+Reference!O$17,0)</f>
        <v>700</v>
      </c>
      <c r="W2623" s="36">
        <f>ROUND((Reference!P$16*List!$H2623)+Reference!P$17,0)</f>
        <v>987</v>
      </c>
      <c r="X2623" s="36">
        <f>ROUND((Reference!Q$16*List!$H2623)+Reference!Q$17,0)</f>
        <v>493</v>
      </c>
      <c r="Y2623" s="37"/>
      <c r="Z2623" s="4" t="str">
        <f t="shared" si="81"/>
        <v>COLLINGSWORTH, Texas</v>
      </c>
      <c r="AA2623" s="50" t="s">
        <v>7284</v>
      </c>
      <c r="AB2623" s="38" t="s">
        <v>54</v>
      </c>
      <c r="AC2623" s="43" t="s">
        <v>7166</v>
      </c>
      <c r="AD2623" s="45"/>
      <c r="AE2623">
        <f t="shared" si="82"/>
        <v>0.94430000000000003</v>
      </c>
    </row>
    <row r="2624" spans="1:31" x14ac:dyDescent="0.35">
      <c r="A2624" s="28" t="s">
        <v>7285</v>
      </c>
      <c r="B2624" s="48" t="s">
        <v>7286</v>
      </c>
      <c r="C2624" s="49">
        <v>99945</v>
      </c>
      <c r="D2624" s="30" t="s">
        <v>238</v>
      </c>
      <c r="E2624" s="50" t="s">
        <v>74</v>
      </c>
      <c r="F2624" s="55" t="s">
        <v>7166</v>
      </c>
      <c r="G2624" s="33" t="s">
        <v>64</v>
      </c>
      <c r="H2624" s="34">
        <v>0.94430000000000003</v>
      </c>
      <c r="I2624" s="35">
        <f>ROUND((Reference!B$16*List!$H2624)+Reference!B$17,0)</f>
        <v>1079</v>
      </c>
      <c r="J2624" s="35">
        <f>ROUND((Reference!C$16*List!$H2624)+Reference!C$17,0)</f>
        <v>1609</v>
      </c>
      <c r="K2624" s="35">
        <f>ROUND((Reference!D$16*List!$H2624)+Reference!D$17,0)</f>
        <v>1927</v>
      </c>
      <c r="L2624" s="35">
        <f>ROUND((Reference!E$16*List!$H2624)+Reference!E$17,0)</f>
        <v>2383</v>
      </c>
      <c r="M2624" s="35">
        <f>ROUND((Reference!F$16*List!$H2624)+Reference!F$17,0)</f>
        <v>2482</v>
      </c>
      <c r="N2624" s="35">
        <f>ROUND((Reference!G$16*List!$H2624)+Reference!G$17,0)</f>
        <v>2810</v>
      </c>
      <c r="O2624" s="35">
        <f>ROUND((Reference!H$16*List!$H2624)+Reference!H$17,0)</f>
        <v>2918</v>
      </c>
      <c r="P2624" s="35">
        <f>ROUND((Reference!I$16*List!$H2624)+Reference!I$17,0)</f>
        <v>3032</v>
      </c>
      <c r="Q2624" s="35">
        <f>ROUND((Reference!J$16*List!$H2624)+Reference!J$17,0)</f>
        <v>3511</v>
      </c>
      <c r="R2624" s="35">
        <f>ROUND((Reference!K$16*List!$H2624)+Reference!K$17,0)</f>
        <v>3622</v>
      </c>
      <c r="S2624" s="35">
        <f>ROUND((Reference!L$16*List!$H2624)+Reference!L$17,0)</f>
        <v>3908</v>
      </c>
      <c r="T2624" s="35">
        <f>ROUND((Reference!M$16*List!$H2624)+Reference!M$17,0)</f>
        <v>4668</v>
      </c>
      <c r="U2624" s="35">
        <f>ROUND((Reference!N$16*List!$H2624)+Reference!N$17,0)</f>
        <v>18834</v>
      </c>
      <c r="V2624" s="36">
        <f>ROUND((Reference!O$16*List!$H2624)+Reference!O$17,0)</f>
        <v>700</v>
      </c>
      <c r="W2624" s="36">
        <f>ROUND((Reference!P$16*List!$H2624)+Reference!P$17,0)</f>
        <v>987</v>
      </c>
      <c r="X2624" s="36">
        <f>ROUND((Reference!Q$16*List!$H2624)+Reference!Q$17,0)</f>
        <v>493</v>
      </c>
      <c r="Y2624" s="37"/>
      <c r="Z2624" s="4" t="str">
        <f t="shared" si="81"/>
        <v>COLORADO, Texas</v>
      </c>
      <c r="AA2624" s="38" t="s">
        <v>74</v>
      </c>
      <c r="AB2624" s="38" t="s">
        <v>54</v>
      </c>
      <c r="AC2624" s="32" t="s">
        <v>7166</v>
      </c>
      <c r="AD2624" s="39"/>
      <c r="AE2624">
        <f t="shared" si="82"/>
        <v>0.94430000000000003</v>
      </c>
    </row>
    <row r="2625" spans="1:31" x14ac:dyDescent="0.35">
      <c r="A2625" s="28" t="s">
        <v>7287</v>
      </c>
      <c r="B2625" s="48" t="s">
        <v>7288</v>
      </c>
      <c r="C2625" s="51">
        <v>41700</v>
      </c>
      <c r="D2625" s="30" t="s">
        <v>1538</v>
      </c>
      <c r="E2625" s="38" t="s">
        <v>7289</v>
      </c>
      <c r="F2625" s="54" t="s">
        <v>7166</v>
      </c>
      <c r="G2625" s="33" t="s">
        <v>53</v>
      </c>
      <c r="H2625" s="34">
        <v>0.84589999999999999</v>
      </c>
      <c r="I2625" s="35">
        <f>ROUND((Reference!B$16*List!$H2625)+Reference!B$17,0)</f>
        <v>994</v>
      </c>
      <c r="J2625" s="35">
        <f>ROUND((Reference!C$16*List!$H2625)+Reference!C$17,0)</f>
        <v>1483</v>
      </c>
      <c r="K2625" s="35">
        <f>ROUND((Reference!D$16*List!$H2625)+Reference!D$17,0)</f>
        <v>1777</v>
      </c>
      <c r="L2625" s="35">
        <f>ROUND((Reference!E$16*List!$H2625)+Reference!E$17,0)</f>
        <v>2196</v>
      </c>
      <c r="M2625" s="35">
        <f>ROUND((Reference!F$16*List!$H2625)+Reference!F$17,0)</f>
        <v>2288</v>
      </c>
      <c r="N2625" s="35">
        <f>ROUND((Reference!G$16*List!$H2625)+Reference!G$17,0)</f>
        <v>2590</v>
      </c>
      <c r="O2625" s="35">
        <f>ROUND((Reference!H$16*List!$H2625)+Reference!H$17,0)</f>
        <v>2689</v>
      </c>
      <c r="P2625" s="35">
        <f>ROUND((Reference!I$16*List!$H2625)+Reference!I$17,0)</f>
        <v>2795</v>
      </c>
      <c r="Q2625" s="35">
        <f>ROUND((Reference!J$16*List!$H2625)+Reference!J$17,0)</f>
        <v>3237</v>
      </c>
      <c r="R2625" s="35">
        <f>ROUND((Reference!K$16*List!$H2625)+Reference!K$17,0)</f>
        <v>3339</v>
      </c>
      <c r="S2625" s="35">
        <f>ROUND((Reference!L$16*List!$H2625)+Reference!L$17,0)</f>
        <v>3603</v>
      </c>
      <c r="T2625" s="35">
        <f>ROUND((Reference!M$16*List!$H2625)+Reference!M$17,0)</f>
        <v>4303</v>
      </c>
      <c r="U2625" s="35">
        <f>ROUND((Reference!N$16*List!$H2625)+Reference!N$17,0)</f>
        <v>17361</v>
      </c>
      <c r="V2625" s="36">
        <f>ROUND((Reference!O$16*List!$H2625)+Reference!O$17,0)</f>
        <v>645</v>
      </c>
      <c r="W2625" s="36">
        <f>ROUND((Reference!P$16*List!$H2625)+Reference!P$17,0)</f>
        <v>909</v>
      </c>
      <c r="X2625" s="36">
        <f>ROUND((Reference!Q$16*List!$H2625)+Reference!Q$17,0)</f>
        <v>455</v>
      </c>
      <c r="Y2625" s="37"/>
      <c r="Z2625" s="4" t="str">
        <f t="shared" si="81"/>
        <v>COMAL, Texas</v>
      </c>
      <c r="AA2625" s="38" t="s">
        <v>7289</v>
      </c>
      <c r="AB2625" s="38" t="s">
        <v>54</v>
      </c>
      <c r="AC2625" s="32" t="s">
        <v>7166</v>
      </c>
      <c r="AD2625" s="39"/>
      <c r="AE2625">
        <f t="shared" si="82"/>
        <v>0.84589999999999999</v>
      </c>
    </row>
    <row r="2626" spans="1:31" x14ac:dyDescent="0.35">
      <c r="A2626" s="28" t="s">
        <v>7290</v>
      </c>
      <c r="B2626" s="48" t="s">
        <v>7291</v>
      </c>
      <c r="C2626" s="51">
        <v>99945</v>
      </c>
      <c r="D2626" s="30" t="s">
        <v>238</v>
      </c>
      <c r="E2626" s="38" t="s">
        <v>2984</v>
      </c>
      <c r="F2626" s="55" t="s">
        <v>7166</v>
      </c>
      <c r="G2626" s="33" t="s">
        <v>64</v>
      </c>
      <c r="H2626" s="34">
        <v>0.94430000000000003</v>
      </c>
      <c r="I2626" s="35">
        <f>ROUND((Reference!B$16*List!$H2626)+Reference!B$17,0)</f>
        <v>1079</v>
      </c>
      <c r="J2626" s="35">
        <f>ROUND((Reference!C$16*List!$H2626)+Reference!C$17,0)</f>
        <v>1609</v>
      </c>
      <c r="K2626" s="35">
        <f>ROUND((Reference!D$16*List!$H2626)+Reference!D$17,0)</f>
        <v>1927</v>
      </c>
      <c r="L2626" s="35">
        <f>ROUND((Reference!E$16*List!$H2626)+Reference!E$17,0)</f>
        <v>2383</v>
      </c>
      <c r="M2626" s="35">
        <f>ROUND((Reference!F$16*List!$H2626)+Reference!F$17,0)</f>
        <v>2482</v>
      </c>
      <c r="N2626" s="35">
        <f>ROUND((Reference!G$16*List!$H2626)+Reference!G$17,0)</f>
        <v>2810</v>
      </c>
      <c r="O2626" s="35">
        <f>ROUND((Reference!H$16*List!$H2626)+Reference!H$17,0)</f>
        <v>2918</v>
      </c>
      <c r="P2626" s="35">
        <f>ROUND((Reference!I$16*List!$H2626)+Reference!I$17,0)</f>
        <v>3032</v>
      </c>
      <c r="Q2626" s="35">
        <f>ROUND((Reference!J$16*List!$H2626)+Reference!J$17,0)</f>
        <v>3511</v>
      </c>
      <c r="R2626" s="35">
        <f>ROUND((Reference!K$16*List!$H2626)+Reference!K$17,0)</f>
        <v>3622</v>
      </c>
      <c r="S2626" s="35">
        <f>ROUND((Reference!L$16*List!$H2626)+Reference!L$17,0)</f>
        <v>3908</v>
      </c>
      <c r="T2626" s="35">
        <f>ROUND((Reference!M$16*List!$H2626)+Reference!M$17,0)</f>
        <v>4668</v>
      </c>
      <c r="U2626" s="35">
        <f>ROUND((Reference!N$16*List!$H2626)+Reference!N$17,0)</f>
        <v>18834</v>
      </c>
      <c r="V2626" s="36">
        <f>ROUND((Reference!O$16*List!$H2626)+Reference!O$17,0)</f>
        <v>700</v>
      </c>
      <c r="W2626" s="36">
        <f>ROUND((Reference!P$16*List!$H2626)+Reference!P$17,0)</f>
        <v>987</v>
      </c>
      <c r="X2626" s="36">
        <f>ROUND((Reference!Q$16*List!$H2626)+Reference!Q$17,0)</f>
        <v>493</v>
      </c>
      <c r="Y2626" s="37"/>
      <c r="Z2626" s="4" t="str">
        <f t="shared" si="81"/>
        <v>COMANCHE, Texas</v>
      </c>
      <c r="AA2626" s="38" t="s">
        <v>2984</v>
      </c>
      <c r="AB2626" s="38" t="s">
        <v>54</v>
      </c>
      <c r="AC2626" s="32" t="s">
        <v>7166</v>
      </c>
      <c r="AD2626" s="39"/>
      <c r="AE2626">
        <f t="shared" si="82"/>
        <v>0.94430000000000003</v>
      </c>
    </row>
    <row r="2627" spans="1:31" x14ac:dyDescent="0.35">
      <c r="A2627" s="28" t="s">
        <v>7292</v>
      </c>
      <c r="B2627" s="48" t="s">
        <v>7293</v>
      </c>
      <c r="C2627" s="49">
        <v>99945</v>
      </c>
      <c r="D2627" s="30" t="s">
        <v>238</v>
      </c>
      <c r="E2627" s="50" t="s">
        <v>7294</v>
      </c>
      <c r="F2627" s="55" t="s">
        <v>7166</v>
      </c>
      <c r="G2627" s="33" t="s">
        <v>64</v>
      </c>
      <c r="H2627" s="34">
        <v>0.94430000000000003</v>
      </c>
      <c r="I2627" s="35">
        <f>ROUND((Reference!B$16*List!$H2627)+Reference!B$17,0)</f>
        <v>1079</v>
      </c>
      <c r="J2627" s="35">
        <f>ROUND((Reference!C$16*List!$H2627)+Reference!C$17,0)</f>
        <v>1609</v>
      </c>
      <c r="K2627" s="35">
        <f>ROUND((Reference!D$16*List!$H2627)+Reference!D$17,0)</f>
        <v>1927</v>
      </c>
      <c r="L2627" s="35">
        <f>ROUND((Reference!E$16*List!$H2627)+Reference!E$17,0)</f>
        <v>2383</v>
      </c>
      <c r="M2627" s="35">
        <f>ROUND((Reference!F$16*List!$H2627)+Reference!F$17,0)</f>
        <v>2482</v>
      </c>
      <c r="N2627" s="35">
        <f>ROUND((Reference!G$16*List!$H2627)+Reference!G$17,0)</f>
        <v>2810</v>
      </c>
      <c r="O2627" s="35">
        <f>ROUND((Reference!H$16*List!$H2627)+Reference!H$17,0)</f>
        <v>2918</v>
      </c>
      <c r="P2627" s="35">
        <f>ROUND((Reference!I$16*List!$H2627)+Reference!I$17,0)</f>
        <v>3032</v>
      </c>
      <c r="Q2627" s="35">
        <f>ROUND((Reference!J$16*List!$H2627)+Reference!J$17,0)</f>
        <v>3511</v>
      </c>
      <c r="R2627" s="35">
        <f>ROUND((Reference!K$16*List!$H2627)+Reference!K$17,0)</f>
        <v>3622</v>
      </c>
      <c r="S2627" s="35">
        <f>ROUND((Reference!L$16*List!$H2627)+Reference!L$17,0)</f>
        <v>3908</v>
      </c>
      <c r="T2627" s="35">
        <f>ROUND((Reference!M$16*List!$H2627)+Reference!M$17,0)</f>
        <v>4668</v>
      </c>
      <c r="U2627" s="35">
        <f>ROUND((Reference!N$16*List!$H2627)+Reference!N$17,0)</f>
        <v>18834</v>
      </c>
      <c r="V2627" s="36">
        <f>ROUND((Reference!O$16*List!$H2627)+Reference!O$17,0)</f>
        <v>700</v>
      </c>
      <c r="W2627" s="36">
        <f>ROUND((Reference!P$16*List!$H2627)+Reference!P$17,0)</f>
        <v>987</v>
      </c>
      <c r="X2627" s="36">
        <f>ROUND((Reference!Q$16*List!$H2627)+Reference!Q$17,0)</f>
        <v>493</v>
      </c>
      <c r="Y2627" s="37"/>
      <c r="Z2627" s="4" t="str">
        <f t="shared" si="81"/>
        <v>CONCHO, Texas</v>
      </c>
      <c r="AA2627" s="38" t="s">
        <v>7294</v>
      </c>
      <c r="AB2627" s="38" t="s">
        <v>54</v>
      </c>
      <c r="AC2627" s="32" t="s">
        <v>7166</v>
      </c>
      <c r="AD2627" s="39"/>
      <c r="AE2627">
        <f t="shared" si="82"/>
        <v>0.94430000000000003</v>
      </c>
    </row>
    <row r="2628" spans="1:31" x14ac:dyDescent="0.35">
      <c r="A2628" s="28" t="s">
        <v>7295</v>
      </c>
      <c r="B2628" s="48" t="s">
        <v>7296</v>
      </c>
      <c r="C2628" s="49">
        <v>99945</v>
      </c>
      <c r="D2628" s="30" t="s">
        <v>238</v>
      </c>
      <c r="E2628" s="50" t="s">
        <v>7297</v>
      </c>
      <c r="F2628" s="55" t="s">
        <v>7166</v>
      </c>
      <c r="G2628" s="33" t="s">
        <v>64</v>
      </c>
      <c r="H2628" s="34">
        <v>0.94430000000000003</v>
      </c>
      <c r="I2628" s="35">
        <f>ROUND((Reference!B$16*List!$H2628)+Reference!B$17,0)</f>
        <v>1079</v>
      </c>
      <c r="J2628" s="35">
        <f>ROUND((Reference!C$16*List!$H2628)+Reference!C$17,0)</f>
        <v>1609</v>
      </c>
      <c r="K2628" s="35">
        <f>ROUND((Reference!D$16*List!$H2628)+Reference!D$17,0)</f>
        <v>1927</v>
      </c>
      <c r="L2628" s="35">
        <f>ROUND((Reference!E$16*List!$H2628)+Reference!E$17,0)</f>
        <v>2383</v>
      </c>
      <c r="M2628" s="35">
        <f>ROUND((Reference!F$16*List!$H2628)+Reference!F$17,0)</f>
        <v>2482</v>
      </c>
      <c r="N2628" s="35">
        <f>ROUND((Reference!G$16*List!$H2628)+Reference!G$17,0)</f>
        <v>2810</v>
      </c>
      <c r="O2628" s="35">
        <f>ROUND((Reference!H$16*List!$H2628)+Reference!H$17,0)</f>
        <v>2918</v>
      </c>
      <c r="P2628" s="35">
        <f>ROUND((Reference!I$16*List!$H2628)+Reference!I$17,0)</f>
        <v>3032</v>
      </c>
      <c r="Q2628" s="35">
        <f>ROUND((Reference!J$16*List!$H2628)+Reference!J$17,0)</f>
        <v>3511</v>
      </c>
      <c r="R2628" s="35">
        <f>ROUND((Reference!K$16*List!$H2628)+Reference!K$17,0)</f>
        <v>3622</v>
      </c>
      <c r="S2628" s="35">
        <f>ROUND((Reference!L$16*List!$H2628)+Reference!L$17,0)</f>
        <v>3908</v>
      </c>
      <c r="T2628" s="35">
        <f>ROUND((Reference!M$16*List!$H2628)+Reference!M$17,0)</f>
        <v>4668</v>
      </c>
      <c r="U2628" s="35">
        <f>ROUND((Reference!N$16*List!$H2628)+Reference!N$17,0)</f>
        <v>18834</v>
      </c>
      <c r="V2628" s="36">
        <f>ROUND((Reference!O$16*List!$H2628)+Reference!O$17,0)</f>
        <v>700</v>
      </c>
      <c r="W2628" s="36">
        <f>ROUND((Reference!P$16*List!$H2628)+Reference!P$17,0)</f>
        <v>987</v>
      </c>
      <c r="X2628" s="36">
        <f>ROUND((Reference!Q$16*List!$H2628)+Reference!Q$17,0)</f>
        <v>493</v>
      </c>
      <c r="Y2628" s="37"/>
      <c r="Z2628" s="4" t="str">
        <f t="shared" si="81"/>
        <v>COOKE, Texas</v>
      </c>
      <c r="AA2628" s="38" t="s">
        <v>7297</v>
      </c>
      <c r="AB2628" s="38" t="s">
        <v>54</v>
      </c>
      <c r="AC2628" s="32" t="s">
        <v>7166</v>
      </c>
      <c r="AD2628" s="39"/>
      <c r="AE2628">
        <f t="shared" si="82"/>
        <v>0.94430000000000003</v>
      </c>
    </row>
    <row r="2629" spans="1:31" x14ac:dyDescent="0.35">
      <c r="A2629" s="28" t="s">
        <v>7298</v>
      </c>
      <c r="B2629" s="48" t="s">
        <v>7299</v>
      </c>
      <c r="C2629" s="51">
        <v>28660</v>
      </c>
      <c r="D2629" s="30" t="s">
        <v>1023</v>
      </c>
      <c r="E2629" s="38" t="s">
        <v>7300</v>
      </c>
      <c r="F2629" s="54" t="s">
        <v>7166</v>
      </c>
      <c r="G2629" s="33" t="s">
        <v>53</v>
      </c>
      <c r="H2629" s="34">
        <v>0.98910000000000009</v>
      </c>
      <c r="I2629" s="35">
        <f>ROUND((Reference!B$16*List!$H2629)+Reference!B$17,0)</f>
        <v>1117</v>
      </c>
      <c r="J2629" s="35">
        <f>ROUND((Reference!C$16*List!$H2629)+Reference!C$17,0)</f>
        <v>1666</v>
      </c>
      <c r="K2629" s="35">
        <f>ROUND((Reference!D$16*List!$H2629)+Reference!D$17,0)</f>
        <v>1996</v>
      </c>
      <c r="L2629" s="35">
        <f>ROUND((Reference!E$16*List!$H2629)+Reference!E$17,0)</f>
        <v>2467</v>
      </c>
      <c r="M2629" s="35">
        <f>ROUND((Reference!F$16*List!$H2629)+Reference!F$17,0)</f>
        <v>2571</v>
      </c>
      <c r="N2629" s="35">
        <f>ROUND((Reference!G$16*List!$H2629)+Reference!G$17,0)</f>
        <v>2910</v>
      </c>
      <c r="O2629" s="35">
        <f>ROUND((Reference!H$16*List!$H2629)+Reference!H$17,0)</f>
        <v>3021</v>
      </c>
      <c r="P2629" s="35">
        <f>ROUND((Reference!I$16*List!$H2629)+Reference!I$17,0)</f>
        <v>3140</v>
      </c>
      <c r="Q2629" s="35">
        <f>ROUND((Reference!J$16*List!$H2629)+Reference!J$17,0)</f>
        <v>3636</v>
      </c>
      <c r="R2629" s="35">
        <f>ROUND((Reference!K$16*List!$H2629)+Reference!K$17,0)</f>
        <v>3751</v>
      </c>
      <c r="S2629" s="35">
        <f>ROUND((Reference!L$16*List!$H2629)+Reference!L$17,0)</f>
        <v>4047</v>
      </c>
      <c r="T2629" s="35">
        <f>ROUND((Reference!M$16*List!$H2629)+Reference!M$17,0)</f>
        <v>4834</v>
      </c>
      <c r="U2629" s="35">
        <f>ROUND((Reference!N$16*List!$H2629)+Reference!N$17,0)</f>
        <v>19504</v>
      </c>
      <c r="V2629" s="36">
        <f>ROUND((Reference!O$16*List!$H2629)+Reference!O$17,0)</f>
        <v>725</v>
      </c>
      <c r="W2629" s="36">
        <f>ROUND((Reference!P$16*List!$H2629)+Reference!P$17,0)</f>
        <v>1022</v>
      </c>
      <c r="X2629" s="36">
        <f>ROUND((Reference!Q$16*List!$H2629)+Reference!Q$17,0)</f>
        <v>511</v>
      </c>
      <c r="Y2629" s="37"/>
      <c r="Z2629" s="4" t="str">
        <f t="shared" si="81"/>
        <v>CORYELL, Texas</v>
      </c>
      <c r="AA2629" s="38" t="s">
        <v>7300</v>
      </c>
      <c r="AB2629" s="38" t="s">
        <v>54</v>
      </c>
      <c r="AC2629" s="32" t="s">
        <v>7166</v>
      </c>
      <c r="AD2629" s="39"/>
      <c r="AE2629">
        <f t="shared" si="82"/>
        <v>0.98910000000000009</v>
      </c>
    </row>
    <row r="2630" spans="1:31" x14ac:dyDescent="0.35">
      <c r="A2630" s="28" t="s">
        <v>7301</v>
      </c>
      <c r="B2630" s="48" t="s">
        <v>7302</v>
      </c>
      <c r="C2630" s="51">
        <v>99945</v>
      </c>
      <c r="D2630" s="30" t="s">
        <v>238</v>
      </c>
      <c r="E2630" s="38" t="s">
        <v>7303</v>
      </c>
      <c r="F2630" s="55" t="s">
        <v>7166</v>
      </c>
      <c r="G2630" s="33" t="s">
        <v>64</v>
      </c>
      <c r="H2630" s="52">
        <v>0.94430000000000003</v>
      </c>
      <c r="I2630" s="35">
        <f>ROUND((Reference!B$16*List!$H2630)+Reference!B$17,0)</f>
        <v>1079</v>
      </c>
      <c r="J2630" s="35">
        <f>ROUND((Reference!C$16*List!$H2630)+Reference!C$17,0)</f>
        <v>1609</v>
      </c>
      <c r="K2630" s="35">
        <f>ROUND((Reference!D$16*List!$H2630)+Reference!D$17,0)</f>
        <v>1927</v>
      </c>
      <c r="L2630" s="35">
        <f>ROUND((Reference!E$16*List!$H2630)+Reference!E$17,0)</f>
        <v>2383</v>
      </c>
      <c r="M2630" s="35">
        <f>ROUND((Reference!F$16*List!$H2630)+Reference!F$17,0)</f>
        <v>2482</v>
      </c>
      <c r="N2630" s="35">
        <f>ROUND((Reference!G$16*List!$H2630)+Reference!G$17,0)</f>
        <v>2810</v>
      </c>
      <c r="O2630" s="35">
        <f>ROUND((Reference!H$16*List!$H2630)+Reference!H$17,0)</f>
        <v>2918</v>
      </c>
      <c r="P2630" s="35">
        <f>ROUND((Reference!I$16*List!$H2630)+Reference!I$17,0)</f>
        <v>3032</v>
      </c>
      <c r="Q2630" s="35">
        <f>ROUND((Reference!J$16*List!$H2630)+Reference!J$17,0)</f>
        <v>3511</v>
      </c>
      <c r="R2630" s="35">
        <f>ROUND((Reference!K$16*List!$H2630)+Reference!K$17,0)</f>
        <v>3622</v>
      </c>
      <c r="S2630" s="35">
        <f>ROUND((Reference!L$16*List!$H2630)+Reference!L$17,0)</f>
        <v>3908</v>
      </c>
      <c r="T2630" s="35">
        <f>ROUND((Reference!M$16*List!$H2630)+Reference!M$17,0)</f>
        <v>4668</v>
      </c>
      <c r="U2630" s="35">
        <f>ROUND((Reference!N$16*List!$H2630)+Reference!N$17,0)</f>
        <v>18834</v>
      </c>
      <c r="V2630" s="36">
        <f>ROUND((Reference!O$16*List!$H2630)+Reference!O$17,0)</f>
        <v>700</v>
      </c>
      <c r="W2630" s="36">
        <f>ROUND((Reference!P$16*List!$H2630)+Reference!P$17,0)</f>
        <v>987</v>
      </c>
      <c r="X2630" s="36">
        <f>ROUND((Reference!Q$16*List!$H2630)+Reference!Q$17,0)</f>
        <v>493</v>
      </c>
      <c r="Y2630" s="37"/>
      <c r="Z2630" s="4" t="str">
        <f t="shared" si="81"/>
        <v>COTTLE, Texas</v>
      </c>
      <c r="AA2630" s="50" t="s">
        <v>7303</v>
      </c>
      <c r="AB2630" s="38" t="s">
        <v>54</v>
      </c>
      <c r="AC2630" s="43" t="s">
        <v>7166</v>
      </c>
      <c r="AD2630" s="45"/>
      <c r="AE2630">
        <f t="shared" si="82"/>
        <v>0.94430000000000003</v>
      </c>
    </row>
    <row r="2631" spans="1:31" x14ac:dyDescent="0.35">
      <c r="A2631" s="28" t="s">
        <v>7304</v>
      </c>
      <c r="B2631" s="48" t="s">
        <v>7305</v>
      </c>
      <c r="C2631" s="49">
        <v>99945</v>
      </c>
      <c r="D2631" s="30" t="s">
        <v>238</v>
      </c>
      <c r="E2631" s="50" t="s">
        <v>7306</v>
      </c>
      <c r="F2631" s="55" t="s">
        <v>7166</v>
      </c>
      <c r="G2631" s="33" t="s">
        <v>64</v>
      </c>
      <c r="H2631" s="52">
        <v>0.94430000000000003</v>
      </c>
      <c r="I2631" s="35">
        <f>ROUND((Reference!B$16*List!$H2631)+Reference!B$17,0)</f>
        <v>1079</v>
      </c>
      <c r="J2631" s="35">
        <f>ROUND((Reference!C$16*List!$H2631)+Reference!C$17,0)</f>
        <v>1609</v>
      </c>
      <c r="K2631" s="35">
        <f>ROUND((Reference!D$16*List!$H2631)+Reference!D$17,0)</f>
        <v>1927</v>
      </c>
      <c r="L2631" s="35">
        <f>ROUND((Reference!E$16*List!$H2631)+Reference!E$17,0)</f>
        <v>2383</v>
      </c>
      <c r="M2631" s="35">
        <f>ROUND((Reference!F$16*List!$H2631)+Reference!F$17,0)</f>
        <v>2482</v>
      </c>
      <c r="N2631" s="35">
        <f>ROUND((Reference!G$16*List!$H2631)+Reference!G$17,0)</f>
        <v>2810</v>
      </c>
      <c r="O2631" s="35">
        <f>ROUND((Reference!H$16*List!$H2631)+Reference!H$17,0)</f>
        <v>2918</v>
      </c>
      <c r="P2631" s="35">
        <f>ROUND((Reference!I$16*List!$H2631)+Reference!I$17,0)</f>
        <v>3032</v>
      </c>
      <c r="Q2631" s="35">
        <f>ROUND((Reference!J$16*List!$H2631)+Reference!J$17,0)</f>
        <v>3511</v>
      </c>
      <c r="R2631" s="35">
        <f>ROUND((Reference!K$16*List!$H2631)+Reference!K$17,0)</f>
        <v>3622</v>
      </c>
      <c r="S2631" s="35">
        <f>ROUND((Reference!L$16*List!$H2631)+Reference!L$17,0)</f>
        <v>3908</v>
      </c>
      <c r="T2631" s="35">
        <f>ROUND((Reference!M$16*List!$H2631)+Reference!M$17,0)</f>
        <v>4668</v>
      </c>
      <c r="U2631" s="35">
        <f>ROUND((Reference!N$16*List!$H2631)+Reference!N$17,0)</f>
        <v>18834</v>
      </c>
      <c r="V2631" s="36">
        <f>ROUND((Reference!O$16*List!$H2631)+Reference!O$17,0)</f>
        <v>700</v>
      </c>
      <c r="W2631" s="36">
        <f>ROUND((Reference!P$16*List!$H2631)+Reference!P$17,0)</f>
        <v>987</v>
      </c>
      <c r="X2631" s="36">
        <f>ROUND((Reference!Q$16*List!$H2631)+Reference!Q$17,0)</f>
        <v>493</v>
      </c>
      <c r="Y2631" s="37"/>
      <c r="Z2631" s="4" t="str">
        <f t="shared" si="81"/>
        <v>CRANE, Texas</v>
      </c>
      <c r="AA2631" s="50" t="s">
        <v>7306</v>
      </c>
      <c r="AB2631" s="38" t="s">
        <v>54</v>
      </c>
      <c r="AC2631" s="43" t="s">
        <v>7166</v>
      </c>
      <c r="AD2631" s="45"/>
      <c r="AE2631">
        <f t="shared" si="82"/>
        <v>0.94430000000000003</v>
      </c>
    </row>
    <row r="2632" spans="1:31" x14ac:dyDescent="0.35">
      <c r="A2632" s="28" t="s">
        <v>7307</v>
      </c>
      <c r="B2632" s="48" t="s">
        <v>7308</v>
      </c>
      <c r="C2632" s="49">
        <v>99945</v>
      </c>
      <c r="D2632" s="30" t="s">
        <v>238</v>
      </c>
      <c r="E2632" s="50" t="s">
        <v>6985</v>
      </c>
      <c r="F2632" s="55" t="s">
        <v>7166</v>
      </c>
      <c r="G2632" s="33" t="s">
        <v>64</v>
      </c>
      <c r="H2632" s="34">
        <v>0.94430000000000003</v>
      </c>
      <c r="I2632" s="35">
        <f>ROUND((Reference!B$16*List!$H2632)+Reference!B$17,0)</f>
        <v>1079</v>
      </c>
      <c r="J2632" s="35">
        <f>ROUND((Reference!C$16*List!$H2632)+Reference!C$17,0)</f>
        <v>1609</v>
      </c>
      <c r="K2632" s="35">
        <f>ROUND((Reference!D$16*List!$H2632)+Reference!D$17,0)</f>
        <v>1927</v>
      </c>
      <c r="L2632" s="35">
        <f>ROUND((Reference!E$16*List!$H2632)+Reference!E$17,0)</f>
        <v>2383</v>
      </c>
      <c r="M2632" s="35">
        <f>ROUND((Reference!F$16*List!$H2632)+Reference!F$17,0)</f>
        <v>2482</v>
      </c>
      <c r="N2632" s="35">
        <f>ROUND((Reference!G$16*List!$H2632)+Reference!G$17,0)</f>
        <v>2810</v>
      </c>
      <c r="O2632" s="35">
        <f>ROUND((Reference!H$16*List!$H2632)+Reference!H$17,0)</f>
        <v>2918</v>
      </c>
      <c r="P2632" s="35">
        <f>ROUND((Reference!I$16*List!$H2632)+Reference!I$17,0)</f>
        <v>3032</v>
      </c>
      <c r="Q2632" s="35">
        <f>ROUND((Reference!J$16*List!$H2632)+Reference!J$17,0)</f>
        <v>3511</v>
      </c>
      <c r="R2632" s="35">
        <f>ROUND((Reference!K$16*List!$H2632)+Reference!K$17,0)</f>
        <v>3622</v>
      </c>
      <c r="S2632" s="35">
        <f>ROUND((Reference!L$16*List!$H2632)+Reference!L$17,0)</f>
        <v>3908</v>
      </c>
      <c r="T2632" s="35">
        <f>ROUND((Reference!M$16*List!$H2632)+Reference!M$17,0)</f>
        <v>4668</v>
      </c>
      <c r="U2632" s="35">
        <f>ROUND((Reference!N$16*List!$H2632)+Reference!N$17,0)</f>
        <v>18834</v>
      </c>
      <c r="V2632" s="36">
        <f>ROUND((Reference!O$16*List!$H2632)+Reference!O$17,0)</f>
        <v>700</v>
      </c>
      <c r="W2632" s="36">
        <f>ROUND((Reference!P$16*List!$H2632)+Reference!P$17,0)</f>
        <v>987</v>
      </c>
      <c r="X2632" s="36">
        <f>ROUND((Reference!Q$16*List!$H2632)+Reference!Q$17,0)</f>
        <v>493</v>
      </c>
      <c r="Y2632" s="37"/>
      <c r="Z2632" s="4" t="str">
        <f t="shared" si="81"/>
        <v>CROCKETT, Texas</v>
      </c>
      <c r="AA2632" s="38" t="s">
        <v>6985</v>
      </c>
      <c r="AB2632" s="38" t="s">
        <v>54</v>
      </c>
      <c r="AC2632" s="32" t="s">
        <v>7166</v>
      </c>
      <c r="AD2632" s="39"/>
      <c r="AE2632">
        <f t="shared" si="82"/>
        <v>0.94430000000000003</v>
      </c>
    </row>
    <row r="2633" spans="1:31" x14ac:dyDescent="0.35">
      <c r="A2633" s="28" t="s">
        <v>7309</v>
      </c>
      <c r="B2633" s="48" t="s">
        <v>7310</v>
      </c>
      <c r="C2633" s="49">
        <v>31180</v>
      </c>
      <c r="D2633" s="30" t="s">
        <v>1145</v>
      </c>
      <c r="E2633" s="50" t="s">
        <v>7311</v>
      </c>
      <c r="F2633" s="54" t="s">
        <v>7166</v>
      </c>
      <c r="G2633" s="33" t="s">
        <v>53</v>
      </c>
      <c r="H2633" s="52">
        <v>0.82940000000000003</v>
      </c>
      <c r="I2633" s="35">
        <f>ROUND((Reference!B$16*List!$H2633)+Reference!B$17,0)</f>
        <v>980</v>
      </c>
      <c r="J2633" s="35">
        <f>ROUND((Reference!C$16*List!$H2633)+Reference!C$17,0)</f>
        <v>1462</v>
      </c>
      <c r="K2633" s="35">
        <f>ROUND((Reference!D$16*List!$H2633)+Reference!D$17,0)</f>
        <v>1751</v>
      </c>
      <c r="L2633" s="35">
        <f>ROUND((Reference!E$16*List!$H2633)+Reference!E$17,0)</f>
        <v>2165</v>
      </c>
      <c r="M2633" s="35">
        <f>ROUND((Reference!F$16*List!$H2633)+Reference!F$17,0)</f>
        <v>2256</v>
      </c>
      <c r="N2633" s="35">
        <f>ROUND((Reference!G$16*List!$H2633)+Reference!G$17,0)</f>
        <v>2554</v>
      </c>
      <c r="O2633" s="35">
        <f>ROUND((Reference!H$16*List!$H2633)+Reference!H$17,0)</f>
        <v>2651</v>
      </c>
      <c r="P2633" s="35">
        <f>ROUND((Reference!I$16*List!$H2633)+Reference!I$17,0)</f>
        <v>2755</v>
      </c>
      <c r="Q2633" s="35">
        <f>ROUND((Reference!J$16*List!$H2633)+Reference!J$17,0)</f>
        <v>3190</v>
      </c>
      <c r="R2633" s="35">
        <f>ROUND((Reference!K$16*List!$H2633)+Reference!K$17,0)</f>
        <v>3291</v>
      </c>
      <c r="S2633" s="35">
        <f>ROUND((Reference!L$16*List!$H2633)+Reference!L$17,0)</f>
        <v>3551</v>
      </c>
      <c r="T2633" s="35">
        <f>ROUND((Reference!M$16*List!$H2633)+Reference!M$17,0)</f>
        <v>4242</v>
      </c>
      <c r="U2633" s="35">
        <f>ROUND((Reference!N$16*List!$H2633)+Reference!N$17,0)</f>
        <v>17114</v>
      </c>
      <c r="V2633" s="36">
        <f>ROUND((Reference!O$16*List!$H2633)+Reference!O$17,0)</f>
        <v>636</v>
      </c>
      <c r="W2633" s="36">
        <f>ROUND((Reference!P$16*List!$H2633)+Reference!P$17,0)</f>
        <v>896</v>
      </c>
      <c r="X2633" s="36">
        <f>ROUND((Reference!Q$16*List!$H2633)+Reference!Q$17,0)</f>
        <v>448</v>
      </c>
      <c r="Y2633" s="37"/>
      <c r="Z2633" s="4" t="str">
        <f t="shared" si="81"/>
        <v>CROSBY, Texas</v>
      </c>
      <c r="AA2633" s="50" t="s">
        <v>7311</v>
      </c>
      <c r="AB2633" s="38" t="s">
        <v>54</v>
      </c>
      <c r="AC2633" s="43" t="s">
        <v>7166</v>
      </c>
      <c r="AD2633" s="45"/>
      <c r="AE2633">
        <f t="shared" si="82"/>
        <v>0.82940000000000003</v>
      </c>
    </row>
    <row r="2634" spans="1:31" x14ac:dyDescent="0.35">
      <c r="A2634" s="28" t="s">
        <v>7312</v>
      </c>
      <c r="B2634" s="48" t="s">
        <v>7313</v>
      </c>
      <c r="C2634" s="51">
        <v>99945</v>
      </c>
      <c r="D2634" s="30" t="s">
        <v>238</v>
      </c>
      <c r="E2634" s="38" t="s">
        <v>7314</v>
      </c>
      <c r="F2634" s="55" t="s">
        <v>7166</v>
      </c>
      <c r="G2634" s="33" t="s">
        <v>64</v>
      </c>
      <c r="H2634" s="52">
        <v>0.94430000000000003</v>
      </c>
      <c r="I2634" s="35">
        <f>ROUND((Reference!B$16*List!$H2634)+Reference!B$17,0)</f>
        <v>1079</v>
      </c>
      <c r="J2634" s="35">
        <f>ROUND((Reference!C$16*List!$H2634)+Reference!C$17,0)</f>
        <v>1609</v>
      </c>
      <c r="K2634" s="35">
        <f>ROUND((Reference!D$16*List!$H2634)+Reference!D$17,0)</f>
        <v>1927</v>
      </c>
      <c r="L2634" s="35">
        <f>ROUND((Reference!E$16*List!$H2634)+Reference!E$17,0)</f>
        <v>2383</v>
      </c>
      <c r="M2634" s="35">
        <f>ROUND((Reference!F$16*List!$H2634)+Reference!F$17,0)</f>
        <v>2482</v>
      </c>
      <c r="N2634" s="35">
        <f>ROUND((Reference!G$16*List!$H2634)+Reference!G$17,0)</f>
        <v>2810</v>
      </c>
      <c r="O2634" s="35">
        <f>ROUND((Reference!H$16*List!$H2634)+Reference!H$17,0)</f>
        <v>2918</v>
      </c>
      <c r="P2634" s="35">
        <f>ROUND((Reference!I$16*List!$H2634)+Reference!I$17,0)</f>
        <v>3032</v>
      </c>
      <c r="Q2634" s="35">
        <f>ROUND((Reference!J$16*List!$H2634)+Reference!J$17,0)</f>
        <v>3511</v>
      </c>
      <c r="R2634" s="35">
        <f>ROUND((Reference!K$16*List!$H2634)+Reference!K$17,0)</f>
        <v>3622</v>
      </c>
      <c r="S2634" s="35">
        <f>ROUND((Reference!L$16*List!$H2634)+Reference!L$17,0)</f>
        <v>3908</v>
      </c>
      <c r="T2634" s="35">
        <f>ROUND((Reference!M$16*List!$H2634)+Reference!M$17,0)</f>
        <v>4668</v>
      </c>
      <c r="U2634" s="35">
        <f>ROUND((Reference!N$16*List!$H2634)+Reference!N$17,0)</f>
        <v>18834</v>
      </c>
      <c r="V2634" s="36">
        <f>ROUND((Reference!O$16*List!$H2634)+Reference!O$17,0)</f>
        <v>700</v>
      </c>
      <c r="W2634" s="36">
        <f>ROUND((Reference!P$16*List!$H2634)+Reference!P$17,0)</f>
        <v>987</v>
      </c>
      <c r="X2634" s="36">
        <f>ROUND((Reference!Q$16*List!$H2634)+Reference!Q$17,0)</f>
        <v>493</v>
      </c>
      <c r="Y2634" s="37"/>
      <c r="Z2634" s="4" t="str">
        <f t="shared" si="81"/>
        <v>CULBERSON, Texas</v>
      </c>
      <c r="AA2634" s="50" t="s">
        <v>7314</v>
      </c>
      <c r="AB2634" s="38" t="s">
        <v>54</v>
      </c>
      <c r="AC2634" s="43" t="s">
        <v>7166</v>
      </c>
      <c r="AD2634" s="45"/>
      <c r="AE2634">
        <f t="shared" si="82"/>
        <v>0.94430000000000003</v>
      </c>
    </row>
    <row r="2635" spans="1:31" x14ac:dyDescent="0.35">
      <c r="A2635" s="28" t="s">
        <v>7315</v>
      </c>
      <c r="B2635" s="48" t="s">
        <v>7316</v>
      </c>
      <c r="C2635" s="51">
        <v>99945</v>
      </c>
      <c r="D2635" s="30" t="s">
        <v>238</v>
      </c>
      <c r="E2635" s="38" t="s">
        <v>7317</v>
      </c>
      <c r="F2635" s="55" t="s">
        <v>7166</v>
      </c>
      <c r="G2635" s="33" t="s">
        <v>64</v>
      </c>
      <c r="H2635" s="52">
        <v>0.94430000000000003</v>
      </c>
      <c r="I2635" s="35">
        <f>ROUND((Reference!B$16*List!$H2635)+Reference!B$17,0)</f>
        <v>1079</v>
      </c>
      <c r="J2635" s="35">
        <f>ROUND((Reference!C$16*List!$H2635)+Reference!C$17,0)</f>
        <v>1609</v>
      </c>
      <c r="K2635" s="35">
        <f>ROUND((Reference!D$16*List!$H2635)+Reference!D$17,0)</f>
        <v>1927</v>
      </c>
      <c r="L2635" s="35">
        <f>ROUND((Reference!E$16*List!$H2635)+Reference!E$17,0)</f>
        <v>2383</v>
      </c>
      <c r="M2635" s="35">
        <f>ROUND((Reference!F$16*List!$H2635)+Reference!F$17,0)</f>
        <v>2482</v>
      </c>
      <c r="N2635" s="35">
        <f>ROUND((Reference!G$16*List!$H2635)+Reference!G$17,0)</f>
        <v>2810</v>
      </c>
      <c r="O2635" s="35">
        <f>ROUND((Reference!H$16*List!$H2635)+Reference!H$17,0)</f>
        <v>2918</v>
      </c>
      <c r="P2635" s="35">
        <f>ROUND((Reference!I$16*List!$H2635)+Reference!I$17,0)</f>
        <v>3032</v>
      </c>
      <c r="Q2635" s="35">
        <f>ROUND((Reference!J$16*List!$H2635)+Reference!J$17,0)</f>
        <v>3511</v>
      </c>
      <c r="R2635" s="35">
        <f>ROUND((Reference!K$16*List!$H2635)+Reference!K$17,0)</f>
        <v>3622</v>
      </c>
      <c r="S2635" s="35">
        <f>ROUND((Reference!L$16*List!$H2635)+Reference!L$17,0)</f>
        <v>3908</v>
      </c>
      <c r="T2635" s="35">
        <f>ROUND((Reference!M$16*List!$H2635)+Reference!M$17,0)</f>
        <v>4668</v>
      </c>
      <c r="U2635" s="35">
        <f>ROUND((Reference!N$16*List!$H2635)+Reference!N$17,0)</f>
        <v>18834</v>
      </c>
      <c r="V2635" s="36">
        <f>ROUND((Reference!O$16*List!$H2635)+Reference!O$17,0)</f>
        <v>700</v>
      </c>
      <c r="W2635" s="36">
        <f>ROUND((Reference!P$16*List!$H2635)+Reference!P$17,0)</f>
        <v>987</v>
      </c>
      <c r="X2635" s="36">
        <f>ROUND((Reference!Q$16*List!$H2635)+Reference!Q$17,0)</f>
        <v>493</v>
      </c>
      <c r="Y2635" s="37"/>
      <c r="Z2635" s="4" t="str">
        <f t="shared" si="81"/>
        <v>DALLAM, Texas</v>
      </c>
      <c r="AA2635" s="50" t="s">
        <v>7317</v>
      </c>
      <c r="AB2635" s="38" t="s">
        <v>54</v>
      </c>
      <c r="AC2635" s="43" t="s">
        <v>7166</v>
      </c>
      <c r="AD2635" s="45"/>
      <c r="AE2635">
        <f t="shared" si="82"/>
        <v>0.94430000000000003</v>
      </c>
    </row>
    <row r="2636" spans="1:31" x14ac:dyDescent="0.35">
      <c r="A2636" s="28" t="s">
        <v>7318</v>
      </c>
      <c r="B2636" s="48" t="s">
        <v>7319</v>
      </c>
      <c r="C2636" s="51">
        <v>19124</v>
      </c>
      <c r="D2636" s="30" t="s">
        <v>621</v>
      </c>
      <c r="E2636" s="38" t="s">
        <v>151</v>
      </c>
      <c r="F2636" s="54" t="s">
        <v>7166</v>
      </c>
      <c r="G2636" s="33" t="s">
        <v>53</v>
      </c>
      <c r="H2636" s="34">
        <v>0.96730000000000005</v>
      </c>
      <c r="I2636" s="35">
        <f>ROUND((Reference!B$16*List!$H2636)+Reference!B$17,0)</f>
        <v>1098</v>
      </c>
      <c r="J2636" s="35">
        <f>ROUND((Reference!C$16*List!$H2636)+Reference!C$17,0)</f>
        <v>1638</v>
      </c>
      <c r="K2636" s="35">
        <f>ROUND((Reference!D$16*List!$H2636)+Reference!D$17,0)</f>
        <v>1963</v>
      </c>
      <c r="L2636" s="35">
        <f>ROUND((Reference!E$16*List!$H2636)+Reference!E$17,0)</f>
        <v>2426</v>
      </c>
      <c r="M2636" s="35">
        <f>ROUND((Reference!F$16*List!$H2636)+Reference!F$17,0)</f>
        <v>2528</v>
      </c>
      <c r="N2636" s="35">
        <f>ROUND((Reference!G$16*List!$H2636)+Reference!G$17,0)</f>
        <v>2861</v>
      </c>
      <c r="O2636" s="35">
        <f>ROUND((Reference!H$16*List!$H2636)+Reference!H$17,0)</f>
        <v>2971</v>
      </c>
      <c r="P2636" s="35">
        <f>ROUND((Reference!I$16*List!$H2636)+Reference!I$17,0)</f>
        <v>3088</v>
      </c>
      <c r="Q2636" s="35">
        <f>ROUND((Reference!J$16*List!$H2636)+Reference!J$17,0)</f>
        <v>3575</v>
      </c>
      <c r="R2636" s="35">
        <f>ROUND((Reference!K$16*List!$H2636)+Reference!K$17,0)</f>
        <v>3688</v>
      </c>
      <c r="S2636" s="35">
        <f>ROUND((Reference!L$16*List!$H2636)+Reference!L$17,0)</f>
        <v>3980</v>
      </c>
      <c r="T2636" s="35">
        <f>ROUND((Reference!M$16*List!$H2636)+Reference!M$17,0)</f>
        <v>4753</v>
      </c>
      <c r="U2636" s="35">
        <f>ROUND((Reference!N$16*List!$H2636)+Reference!N$17,0)</f>
        <v>19178</v>
      </c>
      <c r="V2636" s="36">
        <f>ROUND((Reference!O$16*List!$H2636)+Reference!O$17,0)</f>
        <v>713</v>
      </c>
      <c r="W2636" s="36">
        <f>ROUND((Reference!P$16*List!$H2636)+Reference!P$17,0)</f>
        <v>1005</v>
      </c>
      <c r="X2636" s="36">
        <f>ROUND((Reference!Q$16*List!$H2636)+Reference!Q$17,0)</f>
        <v>502</v>
      </c>
      <c r="Y2636" s="37"/>
      <c r="Z2636" s="4" t="str">
        <f t="shared" si="81"/>
        <v>DALLAS, Texas</v>
      </c>
      <c r="AA2636" s="38" t="s">
        <v>151</v>
      </c>
      <c r="AB2636" s="38" t="s">
        <v>54</v>
      </c>
      <c r="AC2636" s="32" t="s">
        <v>7166</v>
      </c>
      <c r="AD2636" s="39"/>
      <c r="AE2636">
        <f t="shared" si="82"/>
        <v>0.96730000000000005</v>
      </c>
    </row>
    <row r="2637" spans="1:31" x14ac:dyDescent="0.35">
      <c r="A2637" s="28" t="s">
        <v>7320</v>
      </c>
      <c r="B2637" s="48" t="s">
        <v>7321</v>
      </c>
      <c r="C2637" s="49">
        <v>99945</v>
      </c>
      <c r="D2637" s="30" t="s">
        <v>238</v>
      </c>
      <c r="E2637" s="50" t="s">
        <v>1731</v>
      </c>
      <c r="F2637" s="55" t="s">
        <v>7166</v>
      </c>
      <c r="G2637" s="33" t="s">
        <v>64</v>
      </c>
      <c r="H2637" s="34">
        <v>0.94430000000000003</v>
      </c>
      <c r="I2637" s="35">
        <f>ROUND((Reference!B$16*List!$H2637)+Reference!B$17,0)</f>
        <v>1079</v>
      </c>
      <c r="J2637" s="35">
        <f>ROUND((Reference!C$16*List!$H2637)+Reference!C$17,0)</f>
        <v>1609</v>
      </c>
      <c r="K2637" s="35">
        <f>ROUND((Reference!D$16*List!$H2637)+Reference!D$17,0)</f>
        <v>1927</v>
      </c>
      <c r="L2637" s="35">
        <f>ROUND((Reference!E$16*List!$H2637)+Reference!E$17,0)</f>
        <v>2383</v>
      </c>
      <c r="M2637" s="35">
        <f>ROUND((Reference!F$16*List!$H2637)+Reference!F$17,0)</f>
        <v>2482</v>
      </c>
      <c r="N2637" s="35">
        <f>ROUND((Reference!G$16*List!$H2637)+Reference!G$17,0)</f>
        <v>2810</v>
      </c>
      <c r="O2637" s="35">
        <f>ROUND((Reference!H$16*List!$H2637)+Reference!H$17,0)</f>
        <v>2918</v>
      </c>
      <c r="P2637" s="35">
        <f>ROUND((Reference!I$16*List!$H2637)+Reference!I$17,0)</f>
        <v>3032</v>
      </c>
      <c r="Q2637" s="35">
        <f>ROUND((Reference!J$16*List!$H2637)+Reference!J$17,0)</f>
        <v>3511</v>
      </c>
      <c r="R2637" s="35">
        <f>ROUND((Reference!K$16*List!$H2637)+Reference!K$17,0)</f>
        <v>3622</v>
      </c>
      <c r="S2637" s="35">
        <f>ROUND((Reference!L$16*List!$H2637)+Reference!L$17,0)</f>
        <v>3908</v>
      </c>
      <c r="T2637" s="35">
        <f>ROUND((Reference!M$16*List!$H2637)+Reference!M$17,0)</f>
        <v>4668</v>
      </c>
      <c r="U2637" s="35">
        <f>ROUND((Reference!N$16*List!$H2637)+Reference!N$17,0)</f>
        <v>18834</v>
      </c>
      <c r="V2637" s="36">
        <f>ROUND((Reference!O$16*List!$H2637)+Reference!O$17,0)</f>
        <v>700</v>
      </c>
      <c r="W2637" s="36">
        <f>ROUND((Reference!P$16*List!$H2637)+Reference!P$17,0)</f>
        <v>987</v>
      </c>
      <c r="X2637" s="36">
        <f>ROUND((Reference!Q$16*List!$H2637)+Reference!Q$17,0)</f>
        <v>493</v>
      </c>
      <c r="Y2637" s="37"/>
      <c r="Z2637" s="4" t="str">
        <f t="shared" si="81"/>
        <v>DAWSON, Texas</v>
      </c>
      <c r="AA2637" s="38" t="s">
        <v>1731</v>
      </c>
      <c r="AB2637" s="38" t="s">
        <v>54</v>
      </c>
      <c r="AC2637" s="32" t="s">
        <v>7166</v>
      </c>
      <c r="AD2637" s="39"/>
      <c r="AE2637">
        <f t="shared" si="82"/>
        <v>0.94430000000000003</v>
      </c>
    </row>
    <row r="2638" spans="1:31" x14ac:dyDescent="0.35">
      <c r="A2638" s="28" t="s">
        <v>7322</v>
      </c>
      <c r="B2638" s="48" t="s">
        <v>7323</v>
      </c>
      <c r="C2638" s="49">
        <v>99945</v>
      </c>
      <c r="D2638" s="30" t="s">
        <v>238</v>
      </c>
      <c r="E2638" s="50" t="s">
        <v>7324</v>
      </c>
      <c r="F2638" s="55" t="s">
        <v>7166</v>
      </c>
      <c r="G2638" s="33" t="s">
        <v>64</v>
      </c>
      <c r="H2638" s="52">
        <v>0.94430000000000003</v>
      </c>
      <c r="I2638" s="35">
        <f>ROUND((Reference!B$16*List!$H2638)+Reference!B$17,0)</f>
        <v>1079</v>
      </c>
      <c r="J2638" s="35">
        <f>ROUND((Reference!C$16*List!$H2638)+Reference!C$17,0)</f>
        <v>1609</v>
      </c>
      <c r="K2638" s="35">
        <f>ROUND((Reference!D$16*List!$H2638)+Reference!D$17,0)</f>
        <v>1927</v>
      </c>
      <c r="L2638" s="35">
        <f>ROUND((Reference!E$16*List!$H2638)+Reference!E$17,0)</f>
        <v>2383</v>
      </c>
      <c r="M2638" s="35">
        <f>ROUND((Reference!F$16*List!$H2638)+Reference!F$17,0)</f>
        <v>2482</v>
      </c>
      <c r="N2638" s="35">
        <f>ROUND((Reference!G$16*List!$H2638)+Reference!G$17,0)</f>
        <v>2810</v>
      </c>
      <c r="O2638" s="35">
        <f>ROUND((Reference!H$16*List!$H2638)+Reference!H$17,0)</f>
        <v>2918</v>
      </c>
      <c r="P2638" s="35">
        <f>ROUND((Reference!I$16*List!$H2638)+Reference!I$17,0)</f>
        <v>3032</v>
      </c>
      <c r="Q2638" s="35">
        <f>ROUND((Reference!J$16*List!$H2638)+Reference!J$17,0)</f>
        <v>3511</v>
      </c>
      <c r="R2638" s="35">
        <f>ROUND((Reference!K$16*List!$H2638)+Reference!K$17,0)</f>
        <v>3622</v>
      </c>
      <c r="S2638" s="35">
        <f>ROUND((Reference!L$16*List!$H2638)+Reference!L$17,0)</f>
        <v>3908</v>
      </c>
      <c r="T2638" s="35">
        <f>ROUND((Reference!M$16*List!$H2638)+Reference!M$17,0)</f>
        <v>4668</v>
      </c>
      <c r="U2638" s="35">
        <f>ROUND((Reference!N$16*List!$H2638)+Reference!N$17,0)</f>
        <v>18834</v>
      </c>
      <c r="V2638" s="36">
        <f>ROUND((Reference!O$16*List!$H2638)+Reference!O$17,0)</f>
        <v>700</v>
      </c>
      <c r="W2638" s="36">
        <f>ROUND((Reference!P$16*List!$H2638)+Reference!P$17,0)</f>
        <v>987</v>
      </c>
      <c r="X2638" s="36">
        <f>ROUND((Reference!Q$16*List!$H2638)+Reference!Q$17,0)</f>
        <v>493</v>
      </c>
      <c r="Y2638" s="37"/>
      <c r="Z2638" s="4" t="str">
        <f t="shared" si="81"/>
        <v>DEAF SMITH, Texas</v>
      </c>
      <c r="AA2638" s="50" t="s">
        <v>7324</v>
      </c>
      <c r="AB2638" s="38" t="s">
        <v>54</v>
      </c>
      <c r="AC2638" s="43" t="s">
        <v>7166</v>
      </c>
      <c r="AD2638" s="45"/>
      <c r="AE2638">
        <f t="shared" si="82"/>
        <v>0.94430000000000003</v>
      </c>
    </row>
    <row r="2639" spans="1:31" x14ac:dyDescent="0.35">
      <c r="A2639" s="28" t="s">
        <v>7325</v>
      </c>
      <c r="B2639" s="48" t="s">
        <v>7326</v>
      </c>
      <c r="C2639" s="49">
        <v>99945</v>
      </c>
      <c r="D2639" s="30" t="s">
        <v>238</v>
      </c>
      <c r="E2639" s="50" t="s">
        <v>1097</v>
      </c>
      <c r="F2639" s="55" t="s">
        <v>7166</v>
      </c>
      <c r="G2639" s="33" t="s">
        <v>64</v>
      </c>
      <c r="H2639" s="52">
        <v>0.94430000000000003</v>
      </c>
      <c r="I2639" s="35">
        <f>ROUND((Reference!B$16*List!$H2639)+Reference!B$17,0)</f>
        <v>1079</v>
      </c>
      <c r="J2639" s="35">
        <f>ROUND((Reference!C$16*List!$H2639)+Reference!C$17,0)</f>
        <v>1609</v>
      </c>
      <c r="K2639" s="35">
        <f>ROUND((Reference!D$16*List!$H2639)+Reference!D$17,0)</f>
        <v>1927</v>
      </c>
      <c r="L2639" s="35">
        <f>ROUND((Reference!E$16*List!$H2639)+Reference!E$17,0)</f>
        <v>2383</v>
      </c>
      <c r="M2639" s="35">
        <f>ROUND((Reference!F$16*List!$H2639)+Reference!F$17,0)</f>
        <v>2482</v>
      </c>
      <c r="N2639" s="35">
        <f>ROUND((Reference!G$16*List!$H2639)+Reference!G$17,0)</f>
        <v>2810</v>
      </c>
      <c r="O2639" s="35">
        <f>ROUND((Reference!H$16*List!$H2639)+Reference!H$17,0)</f>
        <v>2918</v>
      </c>
      <c r="P2639" s="35">
        <f>ROUND((Reference!I$16*List!$H2639)+Reference!I$17,0)</f>
        <v>3032</v>
      </c>
      <c r="Q2639" s="35">
        <f>ROUND((Reference!J$16*List!$H2639)+Reference!J$17,0)</f>
        <v>3511</v>
      </c>
      <c r="R2639" s="35">
        <f>ROUND((Reference!K$16*List!$H2639)+Reference!K$17,0)</f>
        <v>3622</v>
      </c>
      <c r="S2639" s="35">
        <f>ROUND((Reference!L$16*List!$H2639)+Reference!L$17,0)</f>
        <v>3908</v>
      </c>
      <c r="T2639" s="35">
        <f>ROUND((Reference!M$16*List!$H2639)+Reference!M$17,0)</f>
        <v>4668</v>
      </c>
      <c r="U2639" s="35">
        <f>ROUND((Reference!N$16*List!$H2639)+Reference!N$17,0)</f>
        <v>18834</v>
      </c>
      <c r="V2639" s="36">
        <f>ROUND((Reference!O$16*List!$H2639)+Reference!O$17,0)</f>
        <v>700</v>
      </c>
      <c r="W2639" s="36">
        <f>ROUND((Reference!P$16*List!$H2639)+Reference!P$17,0)</f>
        <v>987</v>
      </c>
      <c r="X2639" s="36">
        <f>ROUND((Reference!Q$16*List!$H2639)+Reference!Q$17,0)</f>
        <v>493</v>
      </c>
      <c r="Y2639" s="37"/>
      <c r="Z2639" s="4" t="str">
        <f t="shared" ref="Z2639:Z2702" si="83">CONCATENATE(AA2639, AB2639, AC2639)</f>
        <v>DELTA, Texas</v>
      </c>
      <c r="AA2639" s="50" t="s">
        <v>1097</v>
      </c>
      <c r="AB2639" s="38" t="s">
        <v>54</v>
      </c>
      <c r="AC2639" s="43" t="s">
        <v>7166</v>
      </c>
      <c r="AD2639" s="45"/>
      <c r="AE2639">
        <f t="shared" ref="AE2639:AE2702" si="84">IFERROR(INDEX($AH:$AH,MATCH($C2639,$AF:$AF,0)),"")</f>
        <v>0.94430000000000003</v>
      </c>
    </row>
    <row r="2640" spans="1:31" x14ac:dyDescent="0.35">
      <c r="A2640" s="28" t="s">
        <v>7327</v>
      </c>
      <c r="B2640" s="48" t="s">
        <v>7328</v>
      </c>
      <c r="C2640" s="49">
        <v>19124</v>
      </c>
      <c r="D2640" s="30" t="s">
        <v>621</v>
      </c>
      <c r="E2640" s="50" t="s">
        <v>7329</v>
      </c>
      <c r="F2640" s="54" t="s">
        <v>7166</v>
      </c>
      <c r="G2640" s="33" t="s">
        <v>53</v>
      </c>
      <c r="H2640" s="52">
        <v>0.96730000000000005</v>
      </c>
      <c r="I2640" s="35">
        <f>ROUND((Reference!B$16*List!$H2640)+Reference!B$17,0)</f>
        <v>1098</v>
      </c>
      <c r="J2640" s="35">
        <f>ROUND((Reference!C$16*List!$H2640)+Reference!C$17,0)</f>
        <v>1638</v>
      </c>
      <c r="K2640" s="35">
        <f>ROUND((Reference!D$16*List!$H2640)+Reference!D$17,0)</f>
        <v>1963</v>
      </c>
      <c r="L2640" s="35">
        <f>ROUND((Reference!E$16*List!$H2640)+Reference!E$17,0)</f>
        <v>2426</v>
      </c>
      <c r="M2640" s="35">
        <f>ROUND((Reference!F$16*List!$H2640)+Reference!F$17,0)</f>
        <v>2528</v>
      </c>
      <c r="N2640" s="35">
        <f>ROUND((Reference!G$16*List!$H2640)+Reference!G$17,0)</f>
        <v>2861</v>
      </c>
      <c r="O2640" s="35">
        <f>ROUND((Reference!H$16*List!$H2640)+Reference!H$17,0)</f>
        <v>2971</v>
      </c>
      <c r="P2640" s="35">
        <f>ROUND((Reference!I$16*List!$H2640)+Reference!I$17,0)</f>
        <v>3088</v>
      </c>
      <c r="Q2640" s="35">
        <f>ROUND((Reference!J$16*List!$H2640)+Reference!J$17,0)</f>
        <v>3575</v>
      </c>
      <c r="R2640" s="35">
        <f>ROUND((Reference!K$16*List!$H2640)+Reference!K$17,0)</f>
        <v>3688</v>
      </c>
      <c r="S2640" s="35">
        <f>ROUND((Reference!L$16*List!$H2640)+Reference!L$17,0)</f>
        <v>3980</v>
      </c>
      <c r="T2640" s="35">
        <f>ROUND((Reference!M$16*List!$H2640)+Reference!M$17,0)</f>
        <v>4753</v>
      </c>
      <c r="U2640" s="35">
        <f>ROUND((Reference!N$16*List!$H2640)+Reference!N$17,0)</f>
        <v>19178</v>
      </c>
      <c r="V2640" s="36">
        <f>ROUND((Reference!O$16*List!$H2640)+Reference!O$17,0)</f>
        <v>713</v>
      </c>
      <c r="W2640" s="36">
        <f>ROUND((Reference!P$16*List!$H2640)+Reference!P$17,0)</f>
        <v>1005</v>
      </c>
      <c r="X2640" s="36">
        <f>ROUND((Reference!Q$16*List!$H2640)+Reference!Q$17,0)</f>
        <v>502</v>
      </c>
      <c r="Y2640" s="37"/>
      <c r="Z2640" s="4" t="str">
        <f t="shared" si="83"/>
        <v>DENTON, Texas</v>
      </c>
      <c r="AA2640" s="50" t="s">
        <v>7329</v>
      </c>
      <c r="AB2640" s="38" t="s">
        <v>54</v>
      </c>
      <c r="AC2640" s="43" t="s">
        <v>7166</v>
      </c>
      <c r="AD2640" s="45"/>
      <c r="AE2640">
        <f t="shared" si="84"/>
        <v>0.96730000000000005</v>
      </c>
    </row>
    <row r="2641" spans="1:31" x14ac:dyDescent="0.35">
      <c r="A2641" s="28" t="s">
        <v>7330</v>
      </c>
      <c r="B2641" s="48" t="s">
        <v>7331</v>
      </c>
      <c r="C2641" s="51">
        <v>99945</v>
      </c>
      <c r="D2641" s="30" t="s">
        <v>238</v>
      </c>
      <c r="E2641" s="38" t="s">
        <v>2259</v>
      </c>
      <c r="F2641" s="55" t="s">
        <v>7166</v>
      </c>
      <c r="G2641" s="33" t="s">
        <v>64</v>
      </c>
      <c r="H2641" s="34">
        <v>0.94430000000000003</v>
      </c>
      <c r="I2641" s="35">
        <f>ROUND((Reference!B$16*List!$H2641)+Reference!B$17,0)</f>
        <v>1079</v>
      </c>
      <c r="J2641" s="35">
        <f>ROUND((Reference!C$16*List!$H2641)+Reference!C$17,0)</f>
        <v>1609</v>
      </c>
      <c r="K2641" s="35">
        <f>ROUND((Reference!D$16*List!$H2641)+Reference!D$17,0)</f>
        <v>1927</v>
      </c>
      <c r="L2641" s="35">
        <f>ROUND((Reference!E$16*List!$H2641)+Reference!E$17,0)</f>
        <v>2383</v>
      </c>
      <c r="M2641" s="35">
        <f>ROUND((Reference!F$16*List!$H2641)+Reference!F$17,0)</f>
        <v>2482</v>
      </c>
      <c r="N2641" s="35">
        <f>ROUND((Reference!G$16*List!$H2641)+Reference!G$17,0)</f>
        <v>2810</v>
      </c>
      <c r="O2641" s="35">
        <f>ROUND((Reference!H$16*List!$H2641)+Reference!H$17,0)</f>
        <v>2918</v>
      </c>
      <c r="P2641" s="35">
        <f>ROUND((Reference!I$16*List!$H2641)+Reference!I$17,0)</f>
        <v>3032</v>
      </c>
      <c r="Q2641" s="35">
        <f>ROUND((Reference!J$16*List!$H2641)+Reference!J$17,0)</f>
        <v>3511</v>
      </c>
      <c r="R2641" s="35">
        <f>ROUND((Reference!K$16*List!$H2641)+Reference!K$17,0)</f>
        <v>3622</v>
      </c>
      <c r="S2641" s="35">
        <f>ROUND((Reference!L$16*List!$H2641)+Reference!L$17,0)</f>
        <v>3908</v>
      </c>
      <c r="T2641" s="35">
        <f>ROUND((Reference!M$16*List!$H2641)+Reference!M$17,0)</f>
        <v>4668</v>
      </c>
      <c r="U2641" s="35">
        <f>ROUND((Reference!N$16*List!$H2641)+Reference!N$17,0)</f>
        <v>18834</v>
      </c>
      <c r="V2641" s="36">
        <f>ROUND((Reference!O$16*List!$H2641)+Reference!O$17,0)</f>
        <v>700</v>
      </c>
      <c r="W2641" s="36">
        <f>ROUND((Reference!P$16*List!$H2641)+Reference!P$17,0)</f>
        <v>987</v>
      </c>
      <c r="X2641" s="36">
        <f>ROUND((Reference!Q$16*List!$H2641)+Reference!Q$17,0)</f>
        <v>493</v>
      </c>
      <c r="Y2641" s="37"/>
      <c r="Z2641" s="4" t="str">
        <f t="shared" si="83"/>
        <v>DE WITT, Texas</v>
      </c>
      <c r="AA2641" s="38" t="s">
        <v>2259</v>
      </c>
      <c r="AB2641" s="38" t="s">
        <v>54</v>
      </c>
      <c r="AC2641" s="32" t="s">
        <v>7166</v>
      </c>
      <c r="AD2641" s="39"/>
      <c r="AE2641">
        <f t="shared" si="84"/>
        <v>0.94430000000000003</v>
      </c>
    </row>
    <row r="2642" spans="1:31" x14ac:dyDescent="0.35">
      <c r="A2642" s="28" t="s">
        <v>7332</v>
      </c>
      <c r="B2642" s="48" t="s">
        <v>7333</v>
      </c>
      <c r="C2642" s="49">
        <v>99945</v>
      </c>
      <c r="D2642" s="30" t="s">
        <v>238</v>
      </c>
      <c r="E2642" s="50" t="s">
        <v>7334</v>
      </c>
      <c r="F2642" s="55" t="s">
        <v>7166</v>
      </c>
      <c r="G2642" s="33" t="s">
        <v>64</v>
      </c>
      <c r="H2642" s="34">
        <v>0.94430000000000003</v>
      </c>
      <c r="I2642" s="35">
        <f>ROUND((Reference!B$16*List!$H2642)+Reference!B$17,0)</f>
        <v>1079</v>
      </c>
      <c r="J2642" s="35">
        <f>ROUND((Reference!C$16*List!$H2642)+Reference!C$17,0)</f>
        <v>1609</v>
      </c>
      <c r="K2642" s="35">
        <f>ROUND((Reference!D$16*List!$H2642)+Reference!D$17,0)</f>
        <v>1927</v>
      </c>
      <c r="L2642" s="35">
        <f>ROUND((Reference!E$16*List!$H2642)+Reference!E$17,0)</f>
        <v>2383</v>
      </c>
      <c r="M2642" s="35">
        <f>ROUND((Reference!F$16*List!$H2642)+Reference!F$17,0)</f>
        <v>2482</v>
      </c>
      <c r="N2642" s="35">
        <f>ROUND((Reference!G$16*List!$H2642)+Reference!G$17,0)</f>
        <v>2810</v>
      </c>
      <c r="O2642" s="35">
        <f>ROUND((Reference!H$16*List!$H2642)+Reference!H$17,0)</f>
        <v>2918</v>
      </c>
      <c r="P2642" s="35">
        <f>ROUND((Reference!I$16*List!$H2642)+Reference!I$17,0)</f>
        <v>3032</v>
      </c>
      <c r="Q2642" s="35">
        <f>ROUND((Reference!J$16*List!$H2642)+Reference!J$17,0)</f>
        <v>3511</v>
      </c>
      <c r="R2642" s="35">
        <f>ROUND((Reference!K$16*List!$H2642)+Reference!K$17,0)</f>
        <v>3622</v>
      </c>
      <c r="S2642" s="35">
        <f>ROUND((Reference!L$16*List!$H2642)+Reference!L$17,0)</f>
        <v>3908</v>
      </c>
      <c r="T2642" s="35">
        <f>ROUND((Reference!M$16*List!$H2642)+Reference!M$17,0)</f>
        <v>4668</v>
      </c>
      <c r="U2642" s="35">
        <f>ROUND((Reference!N$16*List!$H2642)+Reference!N$17,0)</f>
        <v>18834</v>
      </c>
      <c r="V2642" s="36">
        <f>ROUND((Reference!O$16*List!$H2642)+Reference!O$17,0)</f>
        <v>700</v>
      </c>
      <c r="W2642" s="36">
        <f>ROUND((Reference!P$16*List!$H2642)+Reference!P$17,0)</f>
        <v>987</v>
      </c>
      <c r="X2642" s="36">
        <f>ROUND((Reference!Q$16*List!$H2642)+Reference!Q$17,0)</f>
        <v>493</v>
      </c>
      <c r="Y2642" s="37"/>
      <c r="Z2642" s="4" t="str">
        <f t="shared" si="83"/>
        <v>DICKENS, Texas</v>
      </c>
      <c r="AA2642" s="38" t="s">
        <v>7334</v>
      </c>
      <c r="AB2642" s="38" t="s">
        <v>54</v>
      </c>
      <c r="AC2642" s="32" t="s">
        <v>7166</v>
      </c>
      <c r="AD2642" s="39"/>
      <c r="AE2642">
        <f t="shared" si="84"/>
        <v>0.94430000000000003</v>
      </c>
    </row>
    <row r="2643" spans="1:31" x14ac:dyDescent="0.35">
      <c r="A2643" s="28" t="s">
        <v>7335</v>
      </c>
      <c r="B2643" s="48" t="s">
        <v>7336</v>
      </c>
      <c r="C2643" s="51">
        <v>99945</v>
      </c>
      <c r="D2643" s="30" t="s">
        <v>238</v>
      </c>
      <c r="E2643" s="38" t="s">
        <v>7337</v>
      </c>
      <c r="F2643" s="55" t="s">
        <v>7166</v>
      </c>
      <c r="G2643" s="33" t="s">
        <v>64</v>
      </c>
      <c r="H2643" s="34">
        <v>0.94430000000000003</v>
      </c>
      <c r="I2643" s="35">
        <f>ROUND((Reference!B$16*List!$H2643)+Reference!B$17,0)</f>
        <v>1079</v>
      </c>
      <c r="J2643" s="35">
        <f>ROUND((Reference!C$16*List!$H2643)+Reference!C$17,0)</f>
        <v>1609</v>
      </c>
      <c r="K2643" s="35">
        <f>ROUND((Reference!D$16*List!$H2643)+Reference!D$17,0)</f>
        <v>1927</v>
      </c>
      <c r="L2643" s="35">
        <f>ROUND((Reference!E$16*List!$H2643)+Reference!E$17,0)</f>
        <v>2383</v>
      </c>
      <c r="M2643" s="35">
        <f>ROUND((Reference!F$16*List!$H2643)+Reference!F$17,0)</f>
        <v>2482</v>
      </c>
      <c r="N2643" s="35">
        <f>ROUND((Reference!G$16*List!$H2643)+Reference!G$17,0)</f>
        <v>2810</v>
      </c>
      <c r="O2643" s="35">
        <f>ROUND((Reference!H$16*List!$H2643)+Reference!H$17,0)</f>
        <v>2918</v>
      </c>
      <c r="P2643" s="35">
        <f>ROUND((Reference!I$16*List!$H2643)+Reference!I$17,0)</f>
        <v>3032</v>
      </c>
      <c r="Q2643" s="35">
        <f>ROUND((Reference!J$16*List!$H2643)+Reference!J$17,0)</f>
        <v>3511</v>
      </c>
      <c r="R2643" s="35">
        <f>ROUND((Reference!K$16*List!$H2643)+Reference!K$17,0)</f>
        <v>3622</v>
      </c>
      <c r="S2643" s="35">
        <f>ROUND((Reference!L$16*List!$H2643)+Reference!L$17,0)</f>
        <v>3908</v>
      </c>
      <c r="T2643" s="35">
        <f>ROUND((Reference!M$16*List!$H2643)+Reference!M$17,0)</f>
        <v>4668</v>
      </c>
      <c r="U2643" s="35">
        <f>ROUND((Reference!N$16*List!$H2643)+Reference!N$17,0)</f>
        <v>18834</v>
      </c>
      <c r="V2643" s="36">
        <f>ROUND((Reference!O$16*List!$H2643)+Reference!O$17,0)</f>
        <v>700</v>
      </c>
      <c r="W2643" s="36">
        <f>ROUND((Reference!P$16*List!$H2643)+Reference!P$17,0)</f>
        <v>987</v>
      </c>
      <c r="X2643" s="36">
        <f>ROUND((Reference!Q$16*List!$H2643)+Reference!Q$17,0)</f>
        <v>493</v>
      </c>
      <c r="Y2643" s="37"/>
      <c r="Z2643" s="4" t="str">
        <f t="shared" si="83"/>
        <v>DIMMIT, Texas</v>
      </c>
      <c r="AA2643" s="38" t="s">
        <v>7337</v>
      </c>
      <c r="AB2643" s="38" t="s">
        <v>54</v>
      </c>
      <c r="AC2643" s="32" t="s">
        <v>7166</v>
      </c>
      <c r="AD2643" s="39"/>
      <c r="AE2643">
        <f t="shared" si="84"/>
        <v>0.94430000000000003</v>
      </c>
    </row>
    <row r="2644" spans="1:31" x14ac:dyDescent="0.35">
      <c r="A2644" s="28" t="s">
        <v>7338</v>
      </c>
      <c r="B2644" s="48" t="s">
        <v>7339</v>
      </c>
      <c r="C2644" s="49">
        <v>99945</v>
      </c>
      <c r="D2644" s="30" t="s">
        <v>238</v>
      </c>
      <c r="E2644" s="50" t="s">
        <v>7340</v>
      </c>
      <c r="F2644" s="55" t="s">
        <v>7166</v>
      </c>
      <c r="G2644" s="33" t="s">
        <v>64</v>
      </c>
      <c r="H2644" s="34">
        <v>0.94430000000000003</v>
      </c>
      <c r="I2644" s="35">
        <f>ROUND((Reference!B$16*List!$H2644)+Reference!B$17,0)</f>
        <v>1079</v>
      </c>
      <c r="J2644" s="35">
        <f>ROUND((Reference!C$16*List!$H2644)+Reference!C$17,0)</f>
        <v>1609</v>
      </c>
      <c r="K2644" s="35">
        <f>ROUND((Reference!D$16*List!$H2644)+Reference!D$17,0)</f>
        <v>1927</v>
      </c>
      <c r="L2644" s="35">
        <f>ROUND((Reference!E$16*List!$H2644)+Reference!E$17,0)</f>
        <v>2383</v>
      </c>
      <c r="M2644" s="35">
        <f>ROUND((Reference!F$16*List!$H2644)+Reference!F$17,0)</f>
        <v>2482</v>
      </c>
      <c r="N2644" s="35">
        <f>ROUND((Reference!G$16*List!$H2644)+Reference!G$17,0)</f>
        <v>2810</v>
      </c>
      <c r="O2644" s="35">
        <f>ROUND((Reference!H$16*List!$H2644)+Reference!H$17,0)</f>
        <v>2918</v>
      </c>
      <c r="P2644" s="35">
        <f>ROUND((Reference!I$16*List!$H2644)+Reference!I$17,0)</f>
        <v>3032</v>
      </c>
      <c r="Q2644" s="35">
        <f>ROUND((Reference!J$16*List!$H2644)+Reference!J$17,0)</f>
        <v>3511</v>
      </c>
      <c r="R2644" s="35">
        <f>ROUND((Reference!K$16*List!$H2644)+Reference!K$17,0)</f>
        <v>3622</v>
      </c>
      <c r="S2644" s="35">
        <f>ROUND((Reference!L$16*List!$H2644)+Reference!L$17,0)</f>
        <v>3908</v>
      </c>
      <c r="T2644" s="35">
        <f>ROUND((Reference!M$16*List!$H2644)+Reference!M$17,0)</f>
        <v>4668</v>
      </c>
      <c r="U2644" s="35">
        <f>ROUND((Reference!N$16*List!$H2644)+Reference!N$17,0)</f>
        <v>18834</v>
      </c>
      <c r="V2644" s="36">
        <f>ROUND((Reference!O$16*List!$H2644)+Reference!O$17,0)</f>
        <v>700</v>
      </c>
      <c r="W2644" s="36">
        <f>ROUND((Reference!P$16*List!$H2644)+Reference!P$17,0)</f>
        <v>987</v>
      </c>
      <c r="X2644" s="36">
        <f>ROUND((Reference!Q$16*List!$H2644)+Reference!Q$17,0)</f>
        <v>493</v>
      </c>
      <c r="Y2644" s="37"/>
      <c r="Z2644" s="4" t="str">
        <f t="shared" si="83"/>
        <v>DONLEY, Texas</v>
      </c>
      <c r="AA2644" s="38" t="s">
        <v>7340</v>
      </c>
      <c r="AB2644" s="38" t="s">
        <v>54</v>
      </c>
      <c r="AC2644" s="32" t="s">
        <v>7166</v>
      </c>
      <c r="AD2644" s="39"/>
      <c r="AE2644">
        <f t="shared" si="84"/>
        <v>0.94430000000000003</v>
      </c>
    </row>
    <row r="2645" spans="1:31" x14ac:dyDescent="0.35">
      <c r="A2645" s="28" t="s">
        <v>7341</v>
      </c>
      <c r="B2645" s="48" t="s">
        <v>7342</v>
      </c>
      <c r="C2645" s="51">
        <v>99945</v>
      </c>
      <c r="D2645" s="30" t="s">
        <v>238</v>
      </c>
      <c r="E2645" s="38" t="s">
        <v>1395</v>
      </c>
      <c r="F2645" s="55" t="s">
        <v>7166</v>
      </c>
      <c r="G2645" s="33" t="s">
        <v>64</v>
      </c>
      <c r="H2645" s="34">
        <v>0.94430000000000003</v>
      </c>
      <c r="I2645" s="35">
        <f>ROUND((Reference!B$16*List!$H2645)+Reference!B$17,0)</f>
        <v>1079</v>
      </c>
      <c r="J2645" s="35">
        <f>ROUND((Reference!C$16*List!$H2645)+Reference!C$17,0)</f>
        <v>1609</v>
      </c>
      <c r="K2645" s="35">
        <f>ROUND((Reference!D$16*List!$H2645)+Reference!D$17,0)</f>
        <v>1927</v>
      </c>
      <c r="L2645" s="35">
        <f>ROUND((Reference!E$16*List!$H2645)+Reference!E$17,0)</f>
        <v>2383</v>
      </c>
      <c r="M2645" s="35">
        <f>ROUND((Reference!F$16*List!$H2645)+Reference!F$17,0)</f>
        <v>2482</v>
      </c>
      <c r="N2645" s="35">
        <f>ROUND((Reference!G$16*List!$H2645)+Reference!G$17,0)</f>
        <v>2810</v>
      </c>
      <c r="O2645" s="35">
        <f>ROUND((Reference!H$16*List!$H2645)+Reference!H$17,0)</f>
        <v>2918</v>
      </c>
      <c r="P2645" s="35">
        <f>ROUND((Reference!I$16*List!$H2645)+Reference!I$17,0)</f>
        <v>3032</v>
      </c>
      <c r="Q2645" s="35">
        <f>ROUND((Reference!J$16*List!$H2645)+Reference!J$17,0)</f>
        <v>3511</v>
      </c>
      <c r="R2645" s="35">
        <f>ROUND((Reference!K$16*List!$H2645)+Reference!K$17,0)</f>
        <v>3622</v>
      </c>
      <c r="S2645" s="35">
        <f>ROUND((Reference!L$16*List!$H2645)+Reference!L$17,0)</f>
        <v>3908</v>
      </c>
      <c r="T2645" s="35">
        <f>ROUND((Reference!M$16*List!$H2645)+Reference!M$17,0)</f>
        <v>4668</v>
      </c>
      <c r="U2645" s="35">
        <f>ROUND((Reference!N$16*List!$H2645)+Reference!N$17,0)</f>
        <v>18834</v>
      </c>
      <c r="V2645" s="36">
        <f>ROUND((Reference!O$16*List!$H2645)+Reference!O$17,0)</f>
        <v>700</v>
      </c>
      <c r="W2645" s="36">
        <f>ROUND((Reference!P$16*List!$H2645)+Reference!P$17,0)</f>
        <v>987</v>
      </c>
      <c r="X2645" s="36">
        <f>ROUND((Reference!Q$16*List!$H2645)+Reference!Q$17,0)</f>
        <v>493</v>
      </c>
      <c r="Y2645" s="37"/>
      <c r="Z2645" s="4" t="str">
        <f t="shared" si="83"/>
        <v>DUVAL, Texas</v>
      </c>
      <c r="AA2645" s="38" t="s">
        <v>1395</v>
      </c>
      <c r="AB2645" s="38" t="s">
        <v>54</v>
      </c>
      <c r="AC2645" s="32" t="s">
        <v>7166</v>
      </c>
      <c r="AD2645" s="39"/>
      <c r="AE2645">
        <f t="shared" si="84"/>
        <v>0.94430000000000003</v>
      </c>
    </row>
    <row r="2646" spans="1:31" x14ac:dyDescent="0.35">
      <c r="A2646" s="28" t="s">
        <v>7343</v>
      </c>
      <c r="B2646" s="48" t="s">
        <v>7344</v>
      </c>
      <c r="C2646" s="51">
        <v>99945</v>
      </c>
      <c r="D2646" s="30" t="s">
        <v>238</v>
      </c>
      <c r="E2646" s="38" t="s">
        <v>7345</v>
      </c>
      <c r="F2646" s="55" t="s">
        <v>7166</v>
      </c>
      <c r="G2646" s="33" t="s">
        <v>64</v>
      </c>
      <c r="H2646" s="52">
        <v>0.94430000000000003</v>
      </c>
      <c r="I2646" s="35">
        <f>ROUND((Reference!B$16*List!$H2646)+Reference!B$17,0)</f>
        <v>1079</v>
      </c>
      <c r="J2646" s="35">
        <f>ROUND((Reference!C$16*List!$H2646)+Reference!C$17,0)</f>
        <v>1609</v>
      </c>
      <c r="K2646" s="35">
        <f>ROUND((Reference!D$16*List!$H2646)+Reference!D$17,0)</f>
        <v>1927</v>
      </c>
      <c r="L2646" s="35">
        <f>ROUND((Reference!E$16*List!$H2646)+Reference!E$17,0)</f>
        <v>2383</v>
      </c>
      <c r="M2646" s="35">
        <f>ROUND((Reference!F$16*List!$H2646)+Reference!F$17,0)</f>
        <v>2482</v>
      </c>
      <c r="N2646" s="35">
        <f>ROUND((Reference!G$16*List!$H2646)+Reference!G$17,0)</f>
        <v>2810</v>
      </c>
      <c r="O2646" s="35">
        <f>ROUND((Reference!H$16*List!$H2646)+Reference!H$17,0)</f>
        <v>2918</v>
      </c>
      <c r="P2646" s="35">
        <f>ROUND((Reference!I$16*List!$H2646)+Reference!I$17,0)</f>
        <v>3032</v>
      </c>
      <c r="Q2646" s="35">
        <f>ROUND((Reference!J$16*List!$H2646)+Reference!J$17,0)</f>
        <v>3511</v>
      </c>
      <c r="R2646" s="35">
        <f>ROUND((Reference!K$16*List!$H2646)+Reference!K$17,0)</f>
        <v>3622</v>
      </c>
      <c r="S2646" s="35">
        <f>ROUND((Reference!L$16*List!$H2646)+Reference!L$17,0)</f>
        <v>3908</v>
      </c>
      <c r="T2646" s="35">
        <f>ROUND((Reference!M$16*List!$H2646)+Reference!M$17,0)</f>
        <v>4668</v>
      </c>
      <c r="U2646" s="35">
        <f>ROUND((Reference!N$16*List!$H2646)+Reference!N$17,0)</f>
        <v>18834</v>
      </c>
      <c r="V2646" s="36">
        <f>ROUND((Reference!O$16*List!$H2646)+Reference!O$17,0)</f>
        <v>700</v>
      </c>
      <c r="W2646" s="36">
        <f>ROUND((Reference!P$16*List!$H2646)+Reference!P$17,0)</f>
        <v>987</v>
      </c>
      <c r="X2646" s="36">
        <f>ROUND((Reference!Q$16*List!$H2646)+Reference!Q$17,0)</f>
        <v>493</v>
      </c>
      <c r="Y2646" s="37"/>
      <c r="Z2646" s="4" t="str">
        <f t="shared" si="83"/>
        <v>EASTLAND, Texas</v>
      </c>
      <c r="AA2646" s="50" t="s">
        <v>7345</v>
      </c>
      <c r="AB2646" s="38" t="s">
        <v>54</v>
      </c>
      <c r="AC2646" s="43" t="s">
        <v>7166</v>
      </c>
      <c r="AD2646" s="45"/>
      <c r="AE2646">
        <f t="shared" si="84"/>
        <v>0.94430000000000003</v>
      </c>
    </row>
    <row r="2647" spans="1:31" x14ac:dyDescent="0.35">
      <c r="A2647" s="28" t="s">
        <v>7346</v>
      </c>
      <c r="B2647" s="48" t="s">
        <v>7347</v>
      </c>
      <c r="C2647" s="49">
        <v>36220</v>
      </c>
      <c r="D2647" s="30" t="s">
        <v>1329</v>
      </c>
      <c r="E2647" s="50" t="s">
        <v>7348</v>
      </c>
      <c r="F2647" s="54" t="s">
        <v>7166</v>
      </c>
      <c r="G2647" s="33" t="s">
        <v>53</v>
      </c>
      <c r="H2647" s="34">
        <v>0.86520000000000008</v>
      </c>
      <c r="I2647" s="35">
        <f>ROUND((Reference!B$16*List!$H2647)+Reference!B$17,0)</f>
        <v>1011</v>
      </c>
      <c r="J2647" s="35">
        <f>ROUND((Reference!C$16*List!$H2647)+Reference!C$17,0)</f>
        <v>1508</v>
      </c>
      <c r="K2647" s="35">
        <f>ROUND((Reference!D$16*List!$H2647)+Reference!D$17,0)</f>
        <v>1806</v>
      </c>
      <c r="L2647" s="35">
        <f>ROUND((Reference!E$16*List!$H2647)+Reference!E$17,0)</f>
        <v>2233</v>
      </c>
      <c r="M2647" s="35">
        <f>ROUND((Reference!F$16*List!$H2647)+Reference!F$17,0)</f>
        <v>2326</v>
      </c>
      <c r="N2647" s="35">
        <f>ROUND((Reference!G$16*List!$H2647)+Reference!G$17,0)</f>
        <v>2633</v>
      </c>
      <c r="O2647" s="35">
        <f>ROUND((Reference!H$16*List!$H2647)+Reference!H$17,0)</f>
        <v>2734</v>
      </c>
      <c r="P2647" s="35">
        <f>ROUND((Reference!I$16*List!$H2647)+Reference!I$17,0)</f>
        <v>2842</v>
      </c>
      <c r="Q2647" s="35">
        <f>ROUND((Reference!J$16*List!$H2647)+Reference!J$17,0)</f>
        <v>3290</v>
      </c>
      <c r="R2647" s="35">
        <f>ROUND((Reference!K$16*List!$H2647)+Reference!K$17,0)</f>
        <v>3394</v>
      </c>
      <c r="S2647" s="35">
        <f>ROUND((Reference!L$16*List!$H2647)+Reference!L$17,0)</f>
        <v>3663</v>
      </c>
      <c r="T2647" s="35">
        <f>ROUND((Reference!M$16*List!$H2647)+Reference!M$17,0)</f>
        <v>4374</v>
      </c>
      <c r="U2647" s="35">
        <f>ROUND((Reference!N$16*List!$H2647)+Reference!N$17,0)</f>
        <v>17650</v>
      </c>
      <c r="V2647" s="36">
        <f>ROUND((Reference!O$16*List!$H2647)+Reference!O$17,0)</f>
        <v>656</v>
      </c>
      <c r="W2647" s="36">
        <f>ROUND((Reference!P$16*List!$H2647)+Reference!P$17,0)</f>
        <v>925</v>
      </c>
      <c r="X2647" s="36">
        <f>ROUND((Reference!Q$16*List!$H2647)+Reference!Q$17,0)</f>
        <v>462</v>
      </c>
      <c r="Y2647" s="37"/>
      <c r="Z2647" s="4" t="str">
        <f t="shared" si="83"/>
        <v>ECTOR, Texas</v>
      </c>
      <c r="AA2647" s="38" t="s">
        <v>7348</v>
      </c>
      <c r="AB2647" s="38" t="s">
        <v>54</v>
      </c>
      <c r="AC2647" s="32" t="s">
        <v>7166</v>
      </c>
      <c r="AD2647" s="39"/>
      <c r="AE2647">
        <f t="shared" si="84"/>
        <v>0.86520000000000008</v>
      </c>
    </row>
    <row r="2648" spans="1:31" x14ac:dyDescent="0.35">
      <c r="A2648" s="28" t="s">
        <v>7349</v>
      </c>
      <c r="B2648" s="48" t="s">
        <v>7350</v>
      </c>
      <c r="C2648" s="51">
        <v>99945</v>
      </c>
      <c r="D2648" s="30" t="s">
        <v>238</v>
      </c>
      <c r="E2648" s="38" t="s">
        <v>2270</v>
      </c>
      <c r="F2648" s="55" t="s">
        <v>7166</v>
      </c>
      <c r="G2648" s="33" t="s">
        <v>64</v>
      </c>
      <c r="H2648" s="34">
        <v>0.94430000000000003</v>
      </c>
      <c r="I2648" s="35">
        <f>ROUND((Reference!B$16*List!$H2648)+Reference!B$17,0)</f>
        <v>1079</v>
      </c>
      <c r="J2648" s="35">
        <f>ROUND((Reference!C$16*List!$H2648)+Reference!C$17,0)</f>
        <v>1609</v>
      </c>
      <c r="K2648" s="35">
        <f>ROUND((Reference!D$16*List!$H2648)+Reference!D$17,0)</f>
        <v>1927</v>
      </c>
      <c r="L2648" s="35">
        <f>ROUND((Reference!E$16*List!$H2648)+Reference!E$17,0)</f>
        <v>2383</v>
      </c>
      <c r="M2648" s="35">
        <f>ROUND((Reference!F$16*List!$H2648)+Reference!F$17,0)</f>
        <v>2482</v>
      </c>
      <c r="N2648" s="35">
        <f>ROUND((Reference!G$16*List!$H2648)+Reference!G$17,0)</f>
        <v>2810</v>
      </c>
      <c r="O2648" s="35">
        <f>ROUND((Reference!H$16*List!$H2648)+Reference!H$17,0)</f>
        <v>2918</v>
      </c>
      <c r="P2648" s="35">
        <f>ROUND((Reference!I$16*List!$H2648)+Reference!I$17,0)</f>
        <v>3032</v>
      </c>
      <c r="Q2648" s="35">
        <f>ROUND((Reference!J$16*List!$H2648)+Reference!J$17,0)</f>
        <v>3511</v>
      </c>
      <c r="R2648" s="35">
        <f>ROUND((Reference!K$16*List!$H2648)+Reference!K$17,0)</f>
        <v>3622</v>
      </c>
      <c r="S2648" s="35">
        <f>ROUND((Reference!L$16*List!$H2648)+Reference!L$17,0)</f>
        <v>3908</v>
      </c>
      <c r="T2648" s="35">
        <f>ROUND((Reference!M$16*List!$H2648)+Reference!M$17,0)</f>
        <v>4668</v>
      </c>
      <c r="U2648" s="35">
        <f>ROUND((Reference!N$16*List!$H2648)+Reference!N$17,0)</f>
        <v>18834</v>
      </c>
      <c r="V2648" s="36">
        <f>ROUND((Reference!O$16*List!$H2648)+Reference!O$17,0)</f>
        <v>700</v>
      </c>
      <c r="W2648" s="36">
        <f>ROUND((Reference!P$16*List!$H2648)+Reference!P$17,0)</f>
        <v>987</v>
      </c>
      <c r="X2648" s="36">
        <f>ROUND((Reference!Q$16*List!$H2648)+Reference!Q$17,0)</f>
        <v>493</v>
      </c>
      <c r="Y2648" s="37"/>
      <c r="Z2648" s="4" t="str">
        <f t="shared" si="83"/>
        <v>EDWARDS, Texas</v>
      </c>
      <c r="AA2648" s="38" t="s">
        <v>2270</v>
      </c>
      <c r="AB2648" s="38" t="s">
        <v>54</v>
      </c>
      <c r="AC2648" s="32" t="s">
        <v>7166</v>
      </c>
      <c r="AD2648" s="39"/>
      <c r="AE2648">
        <f t="shared" si="84"/>
        <v>0.94430000000000003</v>
      </c>
    </row>
    <row r="2649" spans="1:31" x14ac:dyDescent="0.35">
      <c r="A2649" s="28" t="s">
        <v>7351</v>
      </c>
      <c r="B2649" s="48" t="s">
        <v>7352</v>
      </c>
      <c r="C2649" s="49">
        <v>19124</v>
      </c>
      <c r="D2649" s="30" t="s">
        <v>621</v>
      </c>
      <c r="E2649" s="50" t="s">
        <v>3006</v>
      </c>
      <c r="F2649" s="54" t="s">
        <v>7166</v>
      </c>
      <c r="G2649" s="33" t="s">
        <v>53</v>
      </c>
      <c r="H2649" s="52">
        <v>0.96730000000000005</v>
      </c>
      <c r="I2649" s="35">
        <f>ROUND((Reference!B$16*List!$H2649)+Reference!B$17,0)</f>
        <v>1098</v>
      </c>
      <c r="J2649" s="35">
        <f>ROUND((Reference!C$16*List!$H2649)+Reference!C$17,0)</f>
        <v>1638</v>
      </c>
      <c r="K2649" s="35">
        <f>ROUND((Reference!D$16*List!$H2649)+Reference!D$17,0)</f>
        <v>1963</v>
      </c>
      <c r="L2649" s="35">
        <f>ROUND((Reference!E$16*List!$H2649)+Reference!E$17,0)</f>
        <v>2426</v>
      </c>
      <c r="M2649" s="35">
        <f>ROUND((Reference!F$16*List!$H2649)+Reference!F$17,0)</f>
        <v>2528</v>
      </c>
      <c r="N2649" s="35">
        <f>ROUND((Reference!G$16*List!$H2649)+Reference!G$17,0)</f>
        <v>2861</v>
      </c>
      <c r="O2649" s="35">
        <f>ROUND((Reference!H$16*List!$H2649)+Reference!H$17,0)</f>
        <v>2971</v>
      </c>
      <c r="P2649" s="35">
        <f>ROUND((Reference!I$16*List!$H2649)+Reference!I$17,0)</f>
        <v>3088</v>
      </c>
      <c r="Q2649" s="35">
        <f>ROUND((Reference!J$16*List!$H2649)+Reference!J$17,0)</f>
        <v>3575</v>
      </c>
      <c r="R2649" s="35">
        <f>ROUND((Reference!K$16*List!$H2649)+Reference!K$17,0)</f>
        <v>3688</v>
      </c>
      <c r="S2649" s="35">
        <f>ROUND((Reference!L$16*List!$H2649)+Reference!L$17,0)</f>
        <v>3980</v>
      </c>
      <c r="T2649" s="35">
        <f>ROUND((Reference!M$16*List!$H2649)+Reference!M$17,0)</f>
        <v>4753</v>
      </c>
      <c r="U2649" s="35">
        <f>ROUND((Reference!N$16*List!$H2649)+Reference!N$17,0)</f>
        <v>19178</v>
      </c>
      <c r="V2649" s="36">
        <f>ROUND((Reference!O$16*List!$H2649)+Reference!O$17,0)</f>
        <v>713</v>
      </c>
      <c r="W2649" s="36">
        <f>ROUND((Reference!P$16*List!$H2649)+Reference!P$17,0)</f>
        <v>1005</v>
      </c>
      <c r="X2649" s="36">
        <f>ROUND((Reference!Q$16*List!$H2649)+Reference!Q$17,0)</f>
        <v>502</v>
      </c>
      <c r="Y2649" s="37"/>
      <c r="Z2649" s="4" t="str">
        <f t="shared" si="83"/>
        <v>ELLIS, Texas</v>
      </c>
      <c r="AA2649" s="50" t="s">
        <v>3006</v>
      </c>
      <c r="AB2649" s="38" t="s">
        <v>54</v>
      </c>
      <c r="AC2649" s="43" t="s">
        <v>7166</v>
      </c>
      <c r="AD2649" s="45"/>
      <c r="AE2649">
        <f t="shared" si="84"/>
        <v>0.96730000000000005</v>
      </c>
    </row>
    <row r="2650" spans="1:31" x14ac:dyDescent="0.35">
      <c r="A2650" s="28" t="s">
        <v>7353</v>
      </c>
      <c r="B2650" s="48" t="s">
        <v>7354</v>
      </c>
      <c r="C2650" s="49">
        <v>21340</v>
      </c>
      <c r="D2650" s="30" t="s">
        <v>703</v>
      </c>
      <c r="E2650" s="50" t="s">
        <v>1121</v>
      </c>
      <c r="F2650" s="54" t="s">
        <v>7166</v>
      </c>
      <c r="G2650" s="33" t="s">
        <v>53</v>
      </c>
      <c r="H2650" s="52">
        <v>0.80780000000000007</v>
      </c>
      <c r="I2650" s="35">
        <f>ROUND((Reference!B$16*List!$H2650)+Reference!B$17,0)</f>
        <v>962</v>
      </c>
      <c r="J2650" s="35">
        <f>ROUND((Reference!C$16*List!$H2650)+Reference!C$17,0)</f>
        <v>1434</v>
      </c>
      <c r="K2650" s="35">
        <f>ROUND((Reference!D$16*List!$H2650)+Reference!D$17,0)</f>
        <v>1718</v>
      </c>
      <c r="L2650" s="35">
        <f>ROUND((Reference!E$16*List!$H2650)+Reference!E$17,0)</f>
        <v>2124</v>
      </c>
      <c r="M2650" s="35">
        <f>ROUND((Reference!F$16*List!$H2650)+Reference!F$17,0)</f>
        <v>2213</v>
      </c>
      <c r="N2650" s="35">
        <f>ROUND((Reference!G$16*List!$H2650)+Reference!G$17,0)</f>
        <v>2505</v>
      </c>
      <c r="O2650" s="35">
        <f>ROUND((Reference!H$16*List!$H2650)+Reference!H$17,0)</f>
        <v>2601</v>
      </c>
      <c r="P2650" s="35">
        <f>ROUND((Reference!I$16*List!$H2650)+Reference!I$17,0)</f>
        <v>2703</v>
      </c>
      <c r="Q2650" s="35">
        <f>ROUND((Reference!J$16*List!$H2650)+Reference!J$17,0)</f>
        <v>3130</v>
      </c>
      <c r="R2650" s="35">
        <f>ROUND((Reference!K$16*List!$H2650)+Reference!K$17,0)</f>
        <v>3229</v>
      </c>
      <c r="S2650" s="35">
        <f>ROUND((Reference!L$16*List!$H2650)+Reference!L$17,0)</f>
        <v>3484</v>
      </c>
      <c r="T2650" s="35">
        <f>ROUND((Reference!M$16*List!$H2650)+Reference!M$17,0)</f>
        <v>4162</v>
      </c>
      <c r="U2650" s="35">
        <f>ROUND((Reference!N$16*List!$H2650)+Reference!N$17,0)</f>
        <v>16791</v>
      </c>
      <c r="V2650" s="36">
        <f>ROUND((Reference!O$16*List!$H2650)+Reference!O$17,0)</f>
        <v>624</v>
      </c>
      <c r="W2650" s="36">
        <f>ROUND((Reference!P$16*List!$H2650)+Reference!P$17,0)</f>
        <v>880</v>
      </c>
      <c r="X2650" s="36">
        <f>ROUND((Reference!Q$16*List!$H2650)+Reference!Q$17,0)</f>
        <v>440</v>
      </c>
      <c r="Y2650" s="37"/>
      <c r="Z2650" s="4" t="str">
        <f t="shared" si="83"/>
        <v>EL PASO, Texas</v>
      </c>
      <c r="AA2650" s="50" t="s">
        <v>1121</v>
      </c>
      <c r="AB2650" s="38" t="s">
        <v>54</v>
      </c>
      <c r="AC2650" s="43" t="s">
        <v>7166</v>
      </c>
      <c r="AD2650" s="45"/>
      <c r="AE2650">
        <f t="shared" si="84"/>
        <v>0.80780000000000007</v>
      </c>
    </row>
    <row r="2651" spans="1:31" x14ac:dyDescent="0.35">
      <c r="A2651" s="28" t="s">
        <v>7355</v>
      </c>
      <c r="B2651" s="48" t="s">
        <v>7356</v>
      </c>
      <c r="C2651" s="51">
        <v>99945</v>
      </c>
      <c r="D2651" s="30" t="s">
        <v>238</v>
      </c>
      <c r="E2651" s="38" t="s">
        <v>7357</v>
      </c>
      <c r="F2651" s="55" t="s">
        <v>7166</v>
      </c>
      <c r="G2651" s="33" t="s">
        <v>64</v>
      </c>
      <c r="H2651" s="34">
        <v>0.94430000000000003</v>
      </c>
      <c r="I2651" s="35">
        <f>ROUND((Reference!B$16*List!$H2651)+Reference!B$17,0)</f>
        <v>1079</v>
      </c>
      <c r="J2651" s="35">
        <f>ROUND((Reference!C$16*List!$H2651)+Reference!C$17,0)</f>
        <v>1609</v>
      </c>
      <c r="K2651" s="35">
        <f>ROUND((Reference!D$16*List!$H2651)+Reference!D$17,0)</f>
        <v>1927</v>
      </c>
      <c r="L2651" s="35">
        <f>ROUND((Reference!E$16*List!$H2651)+Reference!E$17,0)</f>
        <v>2383</v>
      </c>
      <c r="M2651" s="35">
        <f>ROUND((Reference!F$16*List!$H2651)+Reference!F$17,0)</f>
        <v>2482</v>
      </c>
      <c r="N2651" s="35">
        <f>ROUND((Reference!G$16*List!$H2651)+Reference!G$17,0)</f>
        <v>2810</v>
      </c>
      <c r="O2651" s="35">
        <f>ROUND((Reference!H$16*List!$H2651)+Reference!H$17,0)</f>
        <v>2918</v>
      </c>
      <c r="P2651" s="35">
        <f>ROUND((Reference!I$16*List!$H2651)+Reference!I$17,0)</f>
        <v>3032</v>
      </c>
      <c r="Q2651" s="35">
        <f>ROUND((Reference!J$16*List!$H2651)+Reference!J$17,0)</f>
        <v>3511</v>
      </c>
      <c r="R2651" s="35">
        <f>ROUND((Reference!K$16*List!$H2651)+Reference!K$17,0)</f>
        <v>3622</v>
      </c>
      <c r="S2651" s="35">
        <f>ROUND((Reference!L$16*List!$H2651)+Reference!L$17,0)</f>
        <v>3908</v>
      </c>
      <c r="T2651" s="35">
        <f>ROUND((Reference!M$16*List!$H2651)+Reference!M$17,0)</f>
        <v>4668</v>
      </c>
      <c r="U2651" s="35">
        <f>ROUND((Reference!N$16*List!$H2651)+Reference!N$17,0)</f>
        <v>18834</v>
      </c>
      <c r="V2651" s="36">
        <f>ROUND((Reference!O$16*List!$H2651)+Reference!O$17,0)</f>
        <v>700</v>
      </c>
      <c r="W2651" s="36">
        <f>ROUND((Reference!P$16*List!$H2651)+Reference!P$17,0)</f>
        <v>987</v>
      </c>
      <c r="X2651" s="36">
        <f>ROUND((Reference!Q$16*List!$H2651)+Reference!Q$17,0)</f>
        <v>493</v>
      </c>
      <c r="Y2651" s="37"/>
      <c r="Z2651" s="4" t="str">
        <f t="shared" si="83"/>
        <v>ERATH, Texas</v>
      </c>
      <c r="AA2651" s="38" t="s">
        <v>7357</v>
      </c>
      <c r="AB2651" s="38" t="s">
        <v>54</v>
      </c>
      <c r="AC2651" s="32" t="s">
        <v>7166</v>
      </c>
      <c r="AD2651" s="39"/>
      <c r="AE2651">
        <f t="shared" si="84"/>
        <v>0.94430000000000003</v>
      </c>
    </row>
    <row r="2652" spans="1:31" x14ac:dyDescent="0.35">
      <c r="A2652" s="28" t="s">
        <v>7358</v>
      </c>
      <c r="B2652" s="48" t="s">
        <v>7359</v>
      </c>
      <c r="C2652" s="49">
        <v>47380</v>
      </c>
      <c r="D2652" s="30" t="s">
        <v>1735</v>
      </c>
      <c r="E2652" s="50" t="s">
        <v>7360</v>
      </c>
      <c r="F2652" s="54" t="s">
        <v>7166</v>
      </c>
      <c r="G2652" s="33" t="s">
        <v>53</v>
      </c>
      <c r="H2652" s="34">
        <v>0.91120000000000001</v>
      </c>
      <c r="I2652" s="35">
        <f>ROUND((Reference!B$16*List!$H2652)+Reference!B$17,0)</f>
        <v>1050</v>
      </c>
      <c r="J2652" s="35">
        <f>ROUND((Reference!C$16*List!$H2652)+Reference!C$17,0)</f>
        <v>1566</v>
      </c>
      <c r="K2652" s="35">
        <f>ROUND((Reference!D$16*List!$H2652)+Reference!D$17,0)</f>
        <v>1877</v>
      </c>
      <c r="L2652" s="35">
        <f>ROUND((Reference!E$16*List!$H2652)+Reference!E$17,0)</f>
        <v>2320</v>
      </c>
      <c r="M2652" s="35">
        <f>ROUND((Reference!F$16*List!$H2652)+Reference!F$17,0)</f>
        <v>2417</v>
      </c>
      <c r="N2652" s="35">
        <f>ROUND((Reference!G$16*List!$H2652)+Reference!G$17,0)</f>
        <v>2736</v>
      </c>
      <c r="O2652" s="35">
        <f>ROUND((Reference!H$16*List!$H2652)+Reference!H$17,0)</f>
        <v>2841</v>
      </c>
      <c r="P2652" s="35">
        <f>ROUND((Reference!I$16*List!$H2652)+Reference!I$17,0)</f>
        <v>2953</v>
      </c>
      <c r="Q2652" s="35">
        <f>ROUND((Reference!J$16*List!$H2652)+Reference!J$17,0)</f>
        <v>3419</v>
      </c>
      <c r="R2652" s="35">
        <f>ROUND((Reference!K$16*List!$H2652)+Reference!K$17,0)</f>
        <v>3527</v>
      </c>
      <c r="S2652" s="35">
        <f>ROUND((Reference!L$16*List!$H2652)+Reference!L$17,0)</f>
        <v>3806</v>
      </c>
      <c r="T2652" s="35">
        <f>ROUND((Reference!M$16*List!$H2652)+Reference!M$17,0)</f>
        <v>4545</v>
      </c>
      <c r="U2652" s="35">
        <f>ROUND((Reference!N$16*List!$H2652)+Reference!N$17,0)</f>
        <v>18338</v>
      </c>
      <c r="V2652" s="36">
        <f>ROUND((Reference!O$16*List!$H2652)+Reference!O$17,0)</f>
        <v>682</v>
      </c>
      <c r="W2652" s="36">
        <f>ROUND((Reference!P$16*List!$H2652)+Reference!P$17,0)</f>
        <v>961</v>
      </c>
      <c r="X2652" s="36">
        <f>ROUND((Reference!Q$16*List!$H2652)+Reference!Q$17,0)</f>
        <v>480</v>
      </c>
      <c r="Y2652" s="37"/>
      <c r="Z2652" s="4" t="str">
        <f t="shared" si="83"/>
        <v>FALLS, Texas</v>
      </c>
      <c r="AA2652" s="38" t="s">
        <v>7360</v>
      </c>
      <c r="AB2652" s="38" t="s">
        <v>54</v>
      </c>
      <c r="AC2652" s="32" t="s">
        <v>7166</v>
      </c>
      <c r="AD2652" s="39"/>
      <c r="AE2652">
        <f t="shared" si="84"/>
        <v>0.91120000000000001</v>
      </c>
    </row>
    <row r="2653" spans="1:31" x14ac:dyDescent="0.35">
      <c r="A2653" s="28" t="s">
        <v>7361</v>
      </c>
      <c r="B2653" s="48" t="s">
        <v>7362</v>
      </c>
      <c r="C2653" s="49">
        <v>99945</v>
      </c>
      <c r="D2653" s="30" t="s">
        <v>238</v>
      </c>
      <c r="E2653" s="50" t="s">
        <v>1779</v>
      </c>
      <c r="F2653" s="55" t="s">
        <v>7166</v>
      </c>
      <c r="G2653" s="33" t="s">
        <v>64</v>
      </c>
      <c r="H2653" s="52">
        <v>0.94430000000000003</v>
      </c>
      <c r="I2653" s="35">
        <f>ROUND((Reference!B$16*List!$H2653)+Reference!B$17,0)</f>
        <v>1079</v>
      </c>
      <c r="J2653" s="35">
        <f>ROUND((Reference!C$16*List!$H2653)+Reference!C$17,0)</f>
        <v>1609</v>
      </c>
      <c r="K2653" s="35">
        <f>ROUND((Reference!D$16*List!$H2653)+Reference!D$17,0)</f>
        <v>1927</v>
      </c>
      <c r="L2653" s="35">
        <f>ROUND((Reference!E$16*List!$H2653)+Reference!E$17,0)</f>
        <v>2383</v>
      </c>
      <c r="M2653" s="35">
        <f>ROUND((Reference!F$16*List!$H2653)+Reference!F$17,0)</f>
        <v>2482</v>
      </c>
      <c r="N2653" s="35">
        <f>ROUND((Reference!G$16*List!$H2653)+Reference!G$17,0)</f>
        <v>2810</v>
      </c>
      <c r="O2653" s="35">
        <f>ROUND((Reference!H$16*List!$H2653)+Reference!H$17,0)</f>
        <v>2918</v>
      </c>
      <c r="P2653" s="35">
        <f>ROUND((Reference!I$16*List!$H2653)+Reference!I$17,0)</f>
        <v>3032</v>
      </c>
      <c r="Q2653" s="35">
        <f>ROUND((Reference!J$16*List!$H2653)+Reference!J$17,0)</f>
        <v>3511</v>
      </c>
      <c r="R2653" s="35">
        <f>ROUND((Reference!K$16*List!$H2653)+Reference!K$17,0)</f>
        <v>3622</v>
      </c>
      <c r="S2653" s="35">
        <f>ROUND((Reference!L$16*List!$H2653)+Reference!L$17,0)</f>
        <v>3908</v>
      </c>
      <c r="T2653" s="35">
        <f>ROUND((Reference!M$16*List!$H2653)+Reference!M$17,0)</f>
        <v>4668</v>
      </c>
      <c r="U2653" s="35">
        <f>ROUND((Reference!N$16*List!$H2653)+Reference!N$17,0)</f>
        <v>18834</v>
      </c>
      <c r="V2653" s="36">
        <f>ROUND((Reference!O$16*List!$H2653)+Reference!O$17,0)</f>
        <v>700</v>
      </c>
      <c r="W2653" s="36">
        <f>ROUND((Reference!P$16*List!$H2653)+Reference!P$17,0)</f>
        <v>987</v>
      </c>
      <c r="X2653" s="36">
        <f>ROUND((Reference!Q$16*List!$H2653)+Reference!Q$17,0)</f>
        <v>493</v>
      </c>
      <c r="Y2653" s="37"/>
      <c r="Z2653" s="4" t="str">
        <f t="shared" si="83"/>
        <v>FANNIN, Texas</v>
      </c>
      <c r="AA2653" s="50" t="s">
        <v>1779</v>
      </c>
      <c r="AB2653" s="38" t="s">
        <v>54</v>
      </c>
      <c r="AC2653" s="43" t="s">
        <v>7166</v>
      </c>
      <c r="AD2653" s="45"/>
      <c r="AE2653">
        <f t="shared" si="84"/>
        <v>0.94430000000000003</v>
      </c>
    </row>
    <row r="2654" spans="1:31" x14ac:dyDescent="0.35">
      <c r="A2654" s="28" t="s">
        <v>7363</v>
      </c>
      <c r="B2654" s="48" t="s">
        <v>7364</v>
      </c>
      <c r="C2654" s="51">
        <v>99945</v>
      </c>
      <c r="D2654" s="30" t="s">
        <v>238</v>
      </c>
      <c r="E2654" s="38" t="s">
        <v>172</v>
      </c>
      <c r="F2654" s="55" t="s">
        <v>7166</v>
      </c>
      <c r="G2654" s="33" t="s">
        <v>64</v>
      </c>
      <c r="H2654" s="52">
        <v>0.94430000000000003</v>
      </c>
      <c r="I2654" s="35">
        <f>ROUND((Reference!B$16*List!$H2654)+Reference!B$17,0)</f>
        <v>1079</v>
      </c>
      <c r="J2654" s="35">
        <f>ROUND((Reference!C$16*List!$H2654)+Reference!C$17,0)</f>
        <v>1609</v>
      </c>
      <c r="K2654" s="35">
        <f>ROUND((Reference!D$16*List!$H2654)+Reference!D$17,0)</f>
        <v>1927</v>
      </c>
      <c r="L2654" s="35">
        <f>ROUND((Reference!E$16*List!$H2654)+Reference!E$17,0)</f>
        <v>2383</v>
      </c>
      <c r="M2654" s="35">
        <f>ROUND((Reference!F$16*List!$H2654)+Reference!F$17,0)</f>
        <v>2482</v>
      </c>
      <c r="N2654" s="35">
        <f>ROUND((Reference!G$16*List!$H2654)+Reference!G$17,0)</f>
        <v>2810</v>
      </c>
      <c r="O2654" s="35">
        <f>ROUND((Reference!H$16*List!$H2654)+Reference!H$17,0)</f>
        <v>2918</v>
      </c>
      <c r="P2654" s="35">
        <f>ROUND((Reference!I$16*List!$H2654)+Reference!I$17,0)</f>
        <v>3032</v>
      </c>
      <c r="Q2654" s="35">
        <f>ROUND((Reference!J$16*List!$H2654)+Reference!J$17,0)</f>
        <v>3511</v>
      </c>
      <c r="R2654" s="35">
        <f>ROUND((Reference!K$16*List!$H2654)+Reference!K$17,0)</f>
        <v>3622</v>
      </c>
      <c r="S2654" s="35">
        <f>ROUND((Reference!L$16*List!$H2654)+Reference!L$17,0)</f>
        <v>3908</v>
      </c>
      <c r="T2654" s="35">
        <f>ROUND((Reference!M$16*List!$H2654)+Reference!M$17,0)</f>
        <v>4668</v>
      </c>
      <c r="U2654" s="35">
        <f>ROUND((Reference!N$16*List!$H2654)+Reference!N$17,0)</f>
        <v>18834</v>
      </c>
      <c r="V2654" s="36">
        <f>ROUND((Reference!O$16*List!$H2654)+Reference!O$17,0)</f>
        <v>700</v>
      </c>
      <c r="W2654" s="36">
        <f>ROUND((Reference!P$16*List!$H2654)+Reference!P$17,0)</f>
        <v>987</v>
      </c>
      <c r="X2654" s="36">
        <f>ROUND((Reference!Q$16*List!$H2654)+Reference!Q$17,0)</f>
        <v>493</v>
      </c>
      <c r="Y2654" s="37"/>
      <c r="Z2654" s="4" t="str">
        <f t="shared" si="83"/>
        <v>FAYETTE, Texas</v>
      </c>
      <c r="AA2654" s="50" t="s">
        <v>172</v>
      </c>
      <c r="AB2654" s="38" t="s">
        <v>54</v>
      </c>
      <c r="AC2654" s="43" t="s">
        <v>7166</v>
      </c>
      <c r="AD2654" s="45"/>
      <c r="AE2654">
        <f t="shared" si="84"/>
        <v>0.94430000000000003</v>
      </c>
    </row>
    <row r="2655" spans="1:31" x14ac:dyDescent="0.35">
      <c r="A2655" s="28" t="s">
        <v>7365</v>
      </c>
      <c r="B2655" s="48" t="s">
        <v>7366</v>
      </c>
      <c r="C2655" s="49">
        <v>99945</v>
      </c>
      <c r="D2655" s="30" t="s">
        <v>238</v>
      </c>
      <c r="E2655" s="50" t="s">
        <v>7367</v>
      </c>
      <c r="F2655" s="55" t="s">
        <v>7166</v>
      </c>
      <c r="G2655" s="33" t="s">
        <v>64</v>
      </c>
      <c r="H2655" s="52">
        <v>0.94430000000000003</v>
      </c>
      <c r="I2655" s="35">
        <f>ROUND((Reference!B$16*List!$H2655)+Reference!B$17,0)</f>
        <v>1079</v>
      </c>
      <c r="J2655" s="35">
        <f>ROUND((Reference!C$16*List!$H2655)+Reference!C$17,0)</f>
        <v>1609</v>
      </c>
      <c r="K2655" s="35">
        <f>ROUND((Reference!D$16*List!$H2655)+Reference!D$17,0)</f>
        <v>1927</v>
      </c>
      <c r="L2655" s="35">
        <f>ROUND((Reference!E$16*List!$H2655)+Reference!E$17,0)</f>
        <v>2383</v>
      </c>
      <c r="M2655" s="35">
        <f>ROUND((Reference!F$16*List!$H2655)+Reference!F$17,0)</f>
        <v>2482</v>
      </c>
      <c r="N2655" s="35">
        <f>ROUND((Reference!G$16*List!$H2655)+Reference!G$17,0)</f>
        <v>2810</v>
      </c>
      <c r="O2655" s="35">
        <f>ROUND((Reference!H$16*List!$H2655)+Reference!H$17,0)</f>
        <v>2918</v>
      </c>
      <c r="P2655" s="35">
        <f>ROUND((Reference!I$16*List!$H2655)+Reference!I$17,0)</f>
        <v>3032</v>
      </c>
      <c r="Q2655" s="35">
        <f>ROUND((Reference!J$16*List!$H2655)+Reference!J$17,0)</f>
        <v>3511</v>
      </c>
      <c r="R2655" s="35">
        <f>ROUND((Reference!K$16*List!$H2655)+Reference!K$17,0)</f>
        <v>3622</v>
      </c>
      <c r="S2655" s="35">
        <f>ROUND((Reference!L$16*List!$H2655)+Reference!L$17,0)</f>
        <v>3908</v>
      </c>
      <c r="T2655" s="35">
        <f>ROUND((Reference!M$16*List!$H2655)+Reference!M$17,0)</f>
        <v>4668</v>
      </c>
      <c r="U2655" s="35">
        <f>ROUND((Reference!N$16*List!$H2655)+Reference!N$17,0)</f>
        <v>18834</v>
      </c>
      <c r="V2655" s="36">
        <f>ROUND((Reference!O$16*List!$H2655)+Reference!O$17,0)</f>
        <v>700</v>
      </c>
      <c r="W2655" s="36">
        <f>ROUND((Reference!P$16*List!$H2655)+Reference!P$17,0)</f>
        <v>987</v>
      </c>
      <c r="X2655" s="36">
        <f>ROUND((Reference!Q$16*List!$H2655)+Reference!Q$17,0)</f>
        <v>493</v>
      </c>
      <c r="Y2655" s="37"/>
      <c r="Z2655" s="4" t="str">
        <f t="shared" si="83"/>
        <v>FISHER, Texas</v>
      </c>
      <c r="AA2655" s="50" t="s">
        <v>7367</v>
      </c>
      <c r="AB2655" s="38" t="s">
        <v>54</v>
      </c>
      <c r="AC2655" s="43" t="s">
        <v>7166</v>
      </c>
      <c r="AD2655" s="45"/>
      <c r="AE2655">
        <f t="shared" si="84"/>
        <v>0.94430000000000003</v>
      </c>
    </row>
    <row r="2656" spans="1:31" x14ac:dyDescent="0.35">
      <c r="A2656" s="28" t="s">
        <v>7368</v>
      </c>
      <c r="B2656" s="48" t="s">
        <v>7369</v>
      </c>
      <c r="C2656" s="49">
        <v>99945</v>
      </c>
      <c r="D2656" s="30" t="s">
        <v>238</v>
      </c>
      <c r="E2656" s="50" t="s">
        <v>1786</v>
      </c>
      <c r="F2656" s="55" t="s">
        <v>7166</v>
      </c>
      <c r="G2656" s="33" t="s">
        <v>64</v>
      </c>
      <c r="H2656" s="34">
        <v>0.94430000000000003</v>
      </c>
      <c r="I2656" s="35">
        <f>ROUND((Reference!B$16*List!$H2656)+Reference!B$17,0)</f>
        <v>1079</v>
      </c>
      <c r="J2656" s="35">
        <f>ROUND((Reference!C$16*List!$H2656)+Reference!C$17,0)</f>
        <v>1609</v>
      </c>
      <c r="K2656" s="35">
        <f>ROUND((Reference!D$16*List!$H2656)+Reference!D$17,0)</f>
        <v>1927</v>
      </c>
      <c r="L2656" s="35">
        <f>ROUND((Reference!E$16*List!$H2656)+Reference!E$17,0)</f>
        <v>2383</v>
      </c>
      <c r="M2656" s="35">
        <f>ROUND((Reference!F$16*List!$H2656)+Reference!F$17,0)</f>
        <v>2482</v>
      </c>
      <c r="N2656" s="35">
        <f>ROUND((Reference!G$16*List!$H2656)+Reference!G$17,0)</f>
        <v>2810</v>
      </c>
      <c r="O2656" s="35">
        <f>ROUND((Reference!H$16*List!$H2656)+Reference!H$17,0)</f>
        <v>2918</v>
      </c>
      <c r="P2656" s="35">
        <f>ROUND((Reference!I$16*List!$H2656)+Reference!I$17,0)</f>
        <v>3032</v>
      </c>
      <c r="Q2656" s="35">
        <f>ROUND((Reference!J$16*List!$H2656)+Reference!J$17,0)</f>
        <v>3511</v>
      </c>
      <c r="R2656" s="35">
        <f>ROUND((Reference!K$16*List!$H2656)+Reference!K$17,0)</f>
        <v>3622</v>
      </c>
      <c r="S2656" s="35">
        <f>ROUND((Reference!L$16*List!$H2656)+Reference!L$17,0)</f>
        <v>3908</v>
      </c>
      <c r="T2656" s="35">
        <f>ROUND((Reference!M$16*List!$H2656)+Reference!M$17,0)</f>
        <v>4668</v>
      </c>
      <c r="U2656" s="35">
        <f>ROUND((Reference!N$16*List!$H2656)+Reference!N$17,0)</f>
        <v>18834</v>
      </c>
      <c r="V2656" s="36">
        <f>ROUND((Reference!O$16*List!$H2656)+Reference!O$17,0)</f>
        <v>700</v>
      </c>
      <c r="W2656" s="36">
        <f>ROUND((Reference!P$16*List!$H2656)+Reference!P$17,0)</f>
        <v>987</v>
      </c>
      <c r="X2656" s="36">
        <f>ROUND((Reference!Q$16*List!$H2656)+Reference!Q$17,0)</f>
        <v>493</v>
      </c>
      <c r="Y2656" s="37"/>
      <c r="Z2656" s="4" t="str">
        <f t="shared" si="83"/>
        <v>FLOYD, Texas</v>
      </c>
      <c r="AA2656" s="38" t="s">
        <v>1786</v>
      </c>
      <c r="AB2656" s="38" t="s">
        <v>54</v>
      </c>
      <c r="AC2656" s="32" t="s">
        <v>7166</v>
      </c>
      <c r="AD2656" s="39"/>
      <c r="AE2656">
        <f t="shared" si="84"/>
        <v>0.94430000000000003</v>
      </c>
    </row>
    <row r="2657" spans="1:31" x14ac:dyDescent="0.35">
      <c r="A2657" s="28" t="s">
        <v>7370</v>
      </c>
      <c r="B2657" s="48" t="s">
        <v>7371</v>
      </c>
      <c r="C2657" s="49">
        <v>99945</v>
      </c>
      <c r="D2657" s="30" t="s">
        <v>238</v>
      </c>
      <c r="E2657" s="50" t="s">
        <v>7372</v>
      </c>
      <c r="F2657" s="55" t="s">
        <v>7166</v>
      </c>
      <c r="G2657" s="33" t="s">
        <v>64</v>
      </c>
      <c r="H2657" s="34">
        <v>0.94430000000000003</v>
      </c>
      <c r="I2657" s="35">
        <f>ROUND((Reference!B$16*List!$H2657)+Reference!B$17,0)</f>
        <v>1079</v>
      </c>
      <c r="J2657" s="35">
        <f>ROUND((Reference!C$16*List!$H2657)+Reference!C$17,0)</f>
        <v>1609</v>
      </c>
      <c r="K2657" s="35">
        <f>ROUND((Reference!D$16*List!$H2657)+Reference!D$17,0)</f>
        <v>1927</v>
      </c>
      <c r="L2657" s="35">
        <f>ROUND((Reference!E$16*List!$H2657)+Reference!E$17,0)</f>
        <v>2383</v>
      </c>
      <c r="M2657" s="35">
        <f>ROUND((Reference!F$16*List!$H2657)+Reference!F$17,0)</f>
        <v>2482</v>
      </c>
      <c r="N2657" s="35">
        <f>ROUND((Reference!G$16*List!$H2657)+Reference!G$17,0)</f>
        <v>2810</v>
      </c>
      <c r="O2657" s="35">
        <f>ROUND((Reference!H$16*List!$H2657)+Reference!H$17,0)</f>
        <v>2918</v>
      </c>
      <c r="P2657" s="35">
        <f>ROUND((Reference!I$16*List!$H2657)+Reference!I$17,0)</f>
        <v>3032</v>
      </c>
      <c r="Q2657" s="35">
        <f>ROUND((Reference!J$16*List!$H2657)+Reference!J$17,0)</f>
        <v>3511</v>
      </c>
      <c r="R2657" s="35">
        <f>ROUND((Reference!K$16*List!$H2657)+Reference!K$17,0)</f>
        <v>3622</v>
      </c>
      <c r="S2657" s="35">
        <f>ROUND((Reference!L$16*List!$H2657)+Reference!L$17,0)</f>
        <v>3908</v>
      </c>
      <c r="T2657" s="35">
        <f>ROUND((Reference!M$16*List!$H2657)+Reference!M$17,0)</f>
        <v>4668</v>
      </c>
      <c r="U2657" s="35">
        <f>ROUND((Reference!N$16*List!$H2657)+Reference!N$17,0)</f>
        <v>18834</v>
      </c>
      <c r="V2657" s="36">
        <f>ROUND((Reference!O$16*List!$H2657)+Reference!O$17,0)</f>
        <v>700</v>
      </c>
      <c r="W2657" s="36">
        <f>ROUND((Reference!P$16*List!$H2657)+Reference!P$17,0)</f>
        <v>987</v>
      </c>
      <c r="X2657" s="36">
        <f>ROUND((Reference!Q$16*List!$H2657)+Reference!Q$17,0)</f>
        <v>493</v>
      </c>
      <c r="Y2657" s="37"/>
      <c r="Z2657" s="4" t="str">
        <f t="shared" si="83"/>
        <v>FOARD, Texas</v>
      </c>
      <c r="AA2657" s="38" t="s">
        <v>7372</v>
      </c>
      <c r="AB2657" s="38" t="s">
        <v>54</v>
      </c>
      <c r="AC2657" s="32" t="s">
        <v>7166</v>
      </c>
      <c r="AD2657" s="39"/>
      <c r="AE2657">
        <f t="shared" si="84"/>
        <v>0.94430000000000003</v>
      </c>
    </row>
    <row r="2658" spans="1:31" x14ac:dyDescent="0.35">
      <c r="A2658" s="28" t="s">
        <v>7373</v>
      </c>
      <c r="B2658" s="48" t="s">
        <v>7374</v>
      </c>
      <c r="C2658" s="51">
        <v>26420</v>
      </c>
      <c r="D2658" s="30" t="s">
        <v>920</v>
      </c>
      <c r="E2658" s="38" t="s">
        <v>7375</v>
      </c>
      <c r="F2658" s="54" t="s">
        <v>7166</v>
      </c>
      <c r="G2658" s="33" t="s">
        <v>53</v>
      </c>
      <c r="H2658" s="34">
        <v>0.99690000000000001</v>
      </c>
      <c r="I2658" s="35">
        <f>ROUND((Reference!B$16*List!$H2658)+Reference!B$17,0)</f>
        <v>1124</v>
      </c>
      <c r="J2658" s="35">
        <f>ROUND((Reference!C$16*List!$H2658)+Reference!C$17,0)</f>
        <v>1676</v>
      </c>
      <c r="K2658" s="35">
        <f>ROUND((Reference!D$16*List!$H2658)+Reference!D$17,0)</f>
        <v>2008</v>
      </c>
      <c r="L2658" s="35">
        <f>ROUND((Reference!E$16*List!$H2658)+Reference!E$17,0)</f>
        <v>2482</v>
      </c>
      <c r="M2658" s="35">
        <f>ROUND((Reference!F$16*List!$H2658)+Reference!F$17,0)</f>
        <v>2586</v>
      </c>
      <c r="N2658" s="35">
        <f>ROUND((Reference!G$16*List!$H2658)+Reference!G$17,0)</f>
        <v>2928</v>
      </c>
      <c r="O2658" s="35">
        <f>ROUND((Reference!H$16*List!$H2658)+Reference!H$17,0)</f>
        <v>3040</v>
      </c>
      <c r="P2658" s="35">
        <f>ROUND((Reference!I$16*List!$H2658)+Reference!I$17,0)</f>
        <v>3159</v>
      </c>
      <c r="Q2658" s="35">
        <f>ROUND((Reference!J$16*List!$H2658)+Reference!J$17,0)</f>
        <v>3658</v>
      </c>
      <c r="R2658" s="35">
        <f>ROUND((Reference!K$16*List!$H2658)+Reference!K$17,0)</f>
        <v>3774</v>
      </c>
      <c r="S2658" s="35">
        <f>ROUND((Reference!L$16*List!$H2658)+Reference!L$17,0)</f>
        <v>4072</v>
      </c>
      <c r="T2658" s="35">
        <f>ROUND((Reference!M$16*List!$H2658)+Reference!M$17,0)</f>
        <v>4863</v>
      </c>
      <c r="U2658" s="35">
        <f>ROUND((Reference!N$16*List!$H2658)+Reference!N$17,0)</f>
        <v>19621</v>
      </c>
      <c r="V2658" s="36">
        <f>ROUND((Reference!O$16*List!$H2658)+Reference!O$17,0)</f>
        <v>729</v>
      </c>
      <c r="W2658" s="36">
        <f>ROUND((Reference!P$16*List!$H2658)+Reference!P$17,0)</f>
        <v>1028</v>
      </c>
      <c r="X2658" s="36">
        <f>ROUND((Reference!Q$16*List!$H2658)+Reference!Q$17,0)</f>
        <v>514</v>
      </c>
      <c r="Y2658" s="37"/>
      <c r="Z2658" s="4" t="str">
        <f t="shared" si="83"/>
        <v>FORT BEND, Texas</v>
      </c>
      <c r="AA2658" s="38" t="s">
        <v>7375</v>
      </c>
      <c r="AB2658" s="38" t="s">
        <v>54</v>
      </c>
      <c r="AC2658" s="32" t="s">
        <v>7166</v>
      </c>
      <c r="AD2658" s="39"/>
      <c r="AE2658">
        <f t="shared" si="84"/>
        <v>0.99690000000000001</v>
      </c>
    </row>
    <row r="2659" spans="1:31" x14ac:dyDescent="0.35">
      <c r="A2659" s="28" t="s">
        <v>7376</v>
      </c>
      <c r="B2659" s="48" t="s">
        <v>7377</v>
      </c>
      <c r="C2659" s="49">
        <v>99945</v>
      </c>
      <c r="D2659" s="30" t="s">
        <v>238</v>
      </c>
      <c r="E2659" s="50" t="s">
        <v>176</v>
      </c>
      <c r="F2659" s="55" t="s">
        <v>7166</v>
      </c>
      <c r="G2659" s="33" t="s">
        <v>64</v>
      </c>
      <c r="H2659" s="52">
        <v>0.94430000000000003</v>
      </c>
      <c r="I2659" s="35">
        <f>ROUND((Reference!B$16*List!$H2659)+Reference!B$17,0)</f>
        <v>1079</v>
      </c>
      <c r="J2659" s="35">
        <f>ROUND((Reference!C$16*List!$H2659)+Reference!C$17,0)</f>
        <v>1609</v>
      </c>
      <c r="K2659" s="35">
        <f>ROUND((Reference!D$16*List!$H2659)+Reference!D$17,0)</f>
        <v>1927</v>
      </c>
      <c r="L2659" s="35">
        <f>ROUND((Reference!E$16*List!$H2659)+Reference!E$17,0)</f>
        <v>2383</v>
      </c>
      <c r="M2659" s="35">
        <f>ROUND((Reference!F$16*List!$H2659)+Reference!F$17,0)</f>
        <v>2482</v>
      </c>
      <c r="N2659" s="35">
        <f>ROUND((Reference!G$16*List!$H2659)+Reference!G$17,0)</f>
        <v>2810</v>
      </c>
      <c r="O2659" s="35">
        <f>ROUND((Reference!H$16*List!$H2659)+Reference!H$17,0)</f>
        <v>2918</v>
      </c>
      <c r="P2659" s="35">
        <f>ROUND((Reference!I$16*List!$H2659)+Reference!I$17,0)</f>
        <v>3032</v>
      </c>
      <c r="Q2659" s="35">
        <f>ROUND((Reference!J$16*List!$H2659)+Reference!J$17,0)</f>
        <v>3511</v>
      </c>
      <c r="R2659" s="35">
        <f>ROUND((Reference!K$16*List!$H2659)+Reference!K$17,0)</f>
        <v>3622</v>
      </c>
      <c r="S2659" s="35">
        <f>ROUND((Reference!L$16*List!$H2659)+Reference!L$17,0)</f>
        <v>3908</v>
      </c>
      <c r="T2659" s="35">
        <f>ROUND((Reference!M$16*List!$H2659)+Reference!M$17,0)</f>
        <v>4668</v>
      </c>
      <c r="U2659" s="35">
        <f>ROUND((Reference!N$16*List!$H2659)+Reference!N$17,0)</f>
        <v>18834</v>
      </c>
      <c r="V2659" s="36">
        <f>ROUND((Reference!O$16*List!$H2659)+Reference!O$17,0)</f>
        <v>700</v>
      </c>
      <c r="W2659" s="36">
        <f>ROUND((Reference!P$16*List!$H2659)+Reference!P$17,0)</f>
        <v>987</v>
      </c>
      <c r="X2659" s="36">
        <f>ROUND((Reference!Q$16*List!$H2659)+Reference!Q$17,0)</f>
        <v>493</v>
      </c>
      <c r="Y2659" s="37"/>
      <c r="Z2659" s="4" t="str">
        <f t="shared" si="83"/>
        <v>FRANKLIN, Texas</v>
      </c>
      <c r="AA2659" s="50" t="s">
        <v>176</v>
      </c>
      <c r="AB2659" s="38" t="s">
        <v>54</v>
      </c>
      <c r="AC2659" s="43" t="s">
        <v>7166</v>
      </c>
      <c r="AD2659" s="45"/>
      <c r="AE2659">
        <f t="shared" si="84"/>
        <v>0.94430000000000003</v>
      </c>
    </row>
    <row r="2660" spans="1:31" x14ac:dyDescent="0.35">
      <c r="A2660" s="28" t="s">
        <v>7378</v>
      </c>
      <c r="B2660" s="48" t="s">
        <v>7379</v>
      </c>
      <c r="C2660" s="49">
        <v>99945</v>
      </c>
      <c r="D2660" s="30" t="s">
        <v>238</v>
      </c>
      <c r="E2660" s="50" t="s">
        <v>7380</v>
      </c>
      <c r="F2660" s="55" t="s">
        <v>7166</v>
      </c>
      <c r="G2660" s="33" t="s">
        <v>64</v>
      </c>
      <c r="H2660" s="52">
        <v>0.94430000000000003</v>
      </c>
      <c r="I2660" s="35">
        <f>ROUND((Reference!B$16*List!$H2660)+Reference!B$17,0)</f>
        <v>1079</v>
      </c>
      <c r="J2660" s="35">
        <f>ROUND((Reference!C$16*List!$H2660)+Reference!C$17,0)</f>
        <v>1609</v>
      </c>
      <c r="K2660" s="35">
        <f>ROUND((Reference!D$16*List!$H2660)+Reference!D$17,0)</f>
        <v>1927</v>
      </c>
      <c r="L2660" s="35">
        <f>ROUND((Reference!E$16*List!$H2660)+Reference!E$17,0)</f>
        <v>2383</v>
      </c>
      <c r="M2660" s="35">
        <f>ROUND((Reference!F$16*List!$H2660)+Reference!F$17,0)</f>
        <v>2482</v>
      </c>
      <c r="N2660" s="35">
        <f>ROUND((Reference!G$16*List!$H2660)+Reference!G$17,0)</f>
        <v>2810</v>
      </c>
      <c r="O2660" s="35">
        <f>ROUND((Reference!H$16*List!$H2660)+Reference!H$17,0)</f>
        <v>2918</v>
      </c>
      <c r="P2660" s="35">
        <f>ROUND((Reference!I$16*List!$H2660)+Reference!I$17,0)</f>
        <v>3032</v>
      </c>
      <c r="Q2660" s="35">
        <f>ROUND((Reference!J$16*List!$H2660)+Reference!J$17,0)</f>
        <v>3511</v>
      </c>
      <c r="R2660" s="35">
        <f>ROUND((Reference!K$16*List!$H2660)+Reference!K$17,0)</f>
        <v>3622</v>
      </c>
      <c r="S2660" s="35">
        <f>ROUND((Reference!L$16*List!$H2660)+Reference!L$17,0)</f>
        <v>3908</v>
      </c>
      <c r="T2660" s="35">
        <f>ROUND((Reference!M$16*List!$H2660)+Reference!M$17,0)</f>
        <v>4668</v>
      </c>
      <c r="U2660" s="35">
        <f>ROUND((Reference!N$16*List!$H2660)+Reference!N$17,0)</f>
        <v>18834</v>
      </c>
      <c r="V2660" s="36">
        <f>ROUND((Reference!O$16*List!$H2660)+Reference!O$17,0)</f>
        <v>700</v>
      </c>
      <c r="W2660" s="36">
        <f>ROUND((Reference!P$16*List!$H2660)+Reference!P$17,0)</f>
        <v>987</v>
      </c>
      <c r="X2660" s="36">
        <f>ROUND((Reference!Q$16*List!$H2660)+Reference!Q$17,0)</f>
        <v>493</v>
      </c>
      <c r="Y2660" s="37"/>
      <c r="Z2660" s="4" t="str">
        <f t="shared" si="83"/>
        <v>FREESTONE, Texas</v>
      </c>
      <c r="AA2660" s="50" t="s">
        <v>7380</v>
      </c>
      <c r="AB2660" s="38" t="s">
        <v>54</v>
      </c>
      <c r="AC2660" s="43" t="s">
        <v>7166</v>
      </c>
      <c r="AD2660" s="45"/>
      <c r="AE2660">
        <f t="shared" si="84"/>
        <v>0.94430000000000003</v>
      </c>
    </row>
    <row r="2661" spans="1:31" x14ac:dyDescent="0.35">
      <c r="A2661" s="28" t="s">
        <v>7381</v>
      </c>
      <c r="B2661" s="48" t="s">
        <v>7382</v>
      </c>
      <c r="C2661" s="51">
        <v>99945</v>
      </c>
      <c r="D2661" s="30" t="s">
        <v>238</v>
      </c>
      <c r="E2661" s="38" t="s">
        <v>7383</v>
      </c>
      <c r="F2661" s="55" t="s">
        <v>7166</v>
      </c>
      <c r="G2661" s="33" t="s">
        <v>64</v>
      </c>
      <c r="H2661" s="52">
        <v>0.94430000000000003</v>
      </c>
      <c r="I2661" s="35">
        <f>ROUND((Reference!B$16*List!$H2661)+Reference!B$17,0)</f>
        <v>1079</v>
      </c>
      <c r="J2661" s="35">
        <f>ROUND((Reference!C$16*List!$H2661)+Reference!C$17,0)</f>
        <v>1609</v>
      </c>
      <c r="K2661" s="35">
        <f>ROUND((Reference!D$16*List!$H2661)+Reference!D$17,0)</f>
        <v>1927</v>
      </c>
      <c r="L2661" s="35">
        <f>ROUND((Reference!E$16*List!$H2661)+Reference!E$17,0)</f>
        <v>2383</v>
      </c>
      <c r="M2661" s="35">
        <f>ROUND((Reference!F$16*List!$H2661)+Reference!F$17,0)</f>
        <v>2482</v>
      </c>
      <c r="N2661" s="35">
        <f>ROUND((Reference!G$16*List!$H2661)+Reference!G$17,0)</f>
        <v>2810</v>
      </c>
      <c r="O2661" s="35">
        <f>ROUND((Reference!H$16*List!$H2661)+Reference!H$17,0)</f>
        <v>2918</v>
      </c>
      <c r="P2661" s="35">
        <f>ROUND((Reference!I$16*List!$H2661)+Reference!I$17,0)</f>
        <v>3032</v>
      </c>
      <c r="Q2661" s="35">
        <f>ROUND((Reference!J$16*List!$H2661)+Reference!J$17,0)</f>
        <v>3511</v>
      </c>
      <c r="R2661" s="35">
        <f>ROUND((Reference!K$16*List!$H2661)+Reference!K$17,0)</f>
        <v>3622</v>
      </c>
      <c r="S2661" s="35">
        <f>ROUND((Reference!L$16*List!$H2661)+Reference!L$17,0)</f>
        <v>3908</v>
      </c>
      <c r="T2661" s="35">
        <f>ROUND((Reference!M$16*List!$H2661)+Reference!M$17,0)</f>
        <v>4668</v>
      </c>
      <c r="U2661" s="35">
        <f>ROUND((Reference!N$16*List!$H2661)+Reference!N$17,0)</f>
        <v>18834</v>
      </c>
      <c r="V2661" s="36">
        <f>ROUND((Reference!O$16*List!$H2661)+Reference!O$17,0)</f>
        <v>700</v>
      </c>
      <c r="W2661" s="36">
        <f>ROUND((Reference!P$16*List!$H2661)+Reference!P$17,0)</f>
        <v>987</v>
      </c>
      <c r="X2661" s="36">
        <f>ROUND((Reference!Q$16*List!$H2661)+Reference!Q$17,0)</f>
        <v>493</v>
      </c>
      <c r="Y2661" s="37"/>
      <c r="Z2661" s="4" t="str">
        <f t="shared" si="83"/>
        <v>FRIO, Texas</v>
      </c>
      <c r="AA2661" s="50" t="s">
        <v>7383</v>
      </c>
      <c r="AB2661" s="38" t="s">
        <v>54</v>
      </c>
      <c r="AC2661" s="43" t="s">
        <v>7166</v>
      </c>
      <c r="AD2661" s="45"/>
      <c r="AE2661">
        <f t="shared" si="84"/>
        <v>0.94430000000000003</v>
      </c>
    </row>
    <row r="2662" spans="1:31" x14ac:dyDescent="0.35">
      <c r="A2662" s="28" t="s">
        <v>7384</v>
      </c>
      <c r="B2662" s="48" t="s">
        <v>7385</v>
      </c>
      <c r="C2662" s="49">
        <v>99945</v>
      </c>
      <c r="D2662" s="30" t="s">
        <v>238</v>
      </c>
      <c r="E2662" s="50" t="s">
        <v>7386</v>
      </c>
      <c r="F2662" s="55" t="s">
        <v>7166</v>
      </c>
      <c r="G2662" s="33" t="s">
        <v>64</v>
      </c>
      <c r="H2662" s="52">
        <v>0.94430000000000003</v>
      </c>
      <c r="I2662" s="35">
        <f>ROUND((Reference!B$16*List!$H2662)+Reference!B$17,0)</f>
        <v>1079</v>
      </c>
      <c r="J2662" s="35">
        <f>ROUND((Reference!C$16*List!$H2662)+Reference!C$17,0)</f>
        <v>1609</v>
      </c>
      <c r="K2662" s="35">
        <f>ROUND((Reference!D$16*List!$H2662)+Reference!D$17,0)</f>
        <v>1927</v>
      </c>
      <c r="L2662" s="35">
        <f>ROUND((Reference!E$16*List!$H2662)+Reference!E$17,0)</f>
        <v>2383</v>
      </c>
      <c r="M2662" s="35">
        <f>ROUND((Reference!F$16*List!$H2662)+Reference!F$17,0)</f>
        <v>2482</v>
      </c>
      <c r="N2662" s="35">
        <f>ROUND((Reference!G$16*List!$H2662)+Reference!G$17,0)</f>
        <v>2810</v>
      </c>
      <c r="O2662" s="35">
        <f>ROUND((Reference!H$16*List!$H2662)+Reference!H$17,0)</f>
        <v>2918</v>
      </c>
      <c r="P2662" s="35">
        <f>ROUND((Reference!I$16*List!$H2662)+Reference!I$17,0)</f>
        <v>3032</v>
      </c>
      <c r="Q2662" s="35">
        <f>ROUND((Reference!J$16*List!$H2662)+Reference!J$17,0)</f>
        <v>3511</v>
      </c>
      <c r="R2662" s="35">
        <f>ROUND((Reference!K$16*List!$H2662)+Reference!K$17,0)</f>
        <v>3622</v>
      </c>
      <c r="S2662" s="35">
        <f>ROUND((Reference!L$16*List!$H2662)+Reference!L$17,0)</f>
        <v>3908</v>
      </c>
      <c r="T2662" s="35">
        <f>ROUND((Reference!M$16*List!$H2662)+Reference!M$17,0)</f>
        <v>4668</v>
      </c>
      <c r="U2662" s="35">
        <f>ROUND((Reference!N$16*List!$H2662)+Reference!N$17,0)</f>
        <v>18834</v>
      </c>
      <c r="V2662" s="36">
        <f>ROUND((Reference!O$16*List!$H2662)+Reference!O$17,0)</f>
        <v>700</v>
      </c>
      <c r="W2662" s="36">
        <f>ROUND((Reference!P$16*List!$H2662)+Reference!P$17,0)</f>
        <v>987</v>
      </c>
      <c r="X2662" s="36">
        <f>ROUND((Reference!Q$16*List!$H2662)+Reference!Q$17,0)</f>
        <v>493</v>
      </c>
      <c r="Y2662" s="37"/>
      <c r="Z2662" s="4" t="str">
        <f t="shared" si="83"/>
        <v>GAINES, Texas</v>
      </c>
      <c r="AA2662" s="50" t="s">
        <v>7386</v>
      </c>
      <c r="AB2662" s="38" t="s">
        <v>54</v>
      </c>
      <c r="AC2662" s="43" t="s">
        <v>7166</v>
      </c>
      <c r="AD2662" s="45"/>
      <c r="AE2662">
        <f t="shared" si="84"/>
        <v>0.94430000000000003</v>
      </c>
    </row>
    <row r="2663" spans="1:31" x14ac:dyDescent="0.35">
      <c r="A2663" s="28" t="s">
        <v>7387</v>
      </c>
      <c r="B2663" s="48" t="s">
        <v>7388</v>
      </c>
      <c r="C2663" s="49">
        <v>26420</v>
      </c>
      <c r="D2663" s="30" t="s">
        <v>920</v>
      </c>
      <c r="E2663" s="50" t="s">
        <v>7389</v>
      </c>
      <c r="F2663" s="54" t="s">
        <v>7166</v>
      </c>
      <c r="G2663" s="33" t="s">
        <v>53</v>
      </c>
      <c r="H2663" s="34">
        <v>0.99690000000000001</v>
      </c>
      <c r="I2663" s="35">
        <f>ROUND((Reference!B$16*List!$H2663)+Reference!B$17,0)</f>
        <v>1124</v>
      </c>
      <c r="J2663" s="35">
        <f>ROUND((Reference!C$16*List!$H2663)+Reference!C$17,0)</f>
        <v>1676</v>
      </c>
      <c r="K2663" s="35">
        <f>ROUND((Reference!D$16*List!$H2663)+Reference!D$17,0)</f>
        <v>2008</v>
      </c>
      <c r="L2663" s="35">
        <f>ROUND((Reference!E$16*List!$H2663)+Reference!E$17,0)</f>
        <v>2482</v>
      </c>
      <c r="M2663" s="35">
        <f>ROUND((Reference!F$16*List!$H2663)+Reference!F$17,0)</f>
        <v>2586</v>
      </c>
      <c r="N2663" s="35">
        <f>ROUND((Reference!G$16*List!$H2663)+Reference!G$17,0)</f>
        <v>2928</v>
      </c>
      <c r="O2663" s="35">
        <f>ROUND((Reference!H$16*List!$H2663)+Reference!H$17,0)</f>
        <v>3040</v>
      </c>
      <c r="P2663" s="35">
        <f>ROUND((Reference!I$16*List!$H2663)+Reference!I$17,0)</f>
        <v>3159</v>
      </c>
      <c r="Q2663" s="35">
        <f>ROUND((Reference!J$16*List!$H2663)+Reference!J$17,0)</f>
        <v>3658</v>
      </c>
      <c r="R2663" s="35">
        <f>ROUND((Reference!K$16*List!$H2663)+Reference!K$17,0)</f>
        <v>3774</v>
      </c>
      <c r="S2663" s="35">
        <f>ROUND((Reference!L$16*List!$H2663)+Reference!L$17,0)</f>
        <v>4072</v>
      </c>
      <c r="T2663" s="35">
        <f>ROUND((Reference!M$16*List!$H2663)+Reference!M$17,0)</f>
        <v>4863</v>
      </c>
      <c r="U2663" s="35">
        <f>ROUND((Reference!N$16*List!$H2663)+Reference!N$17,0)</f>
        <v>19621</v>
      </c>
      <c r="V2663" s="36">
        <f>ROUND((Reference!O$16*List!$H2663)+Reference!O$17,0)</f>
        <v>729</v>
      </c>
      <c r="W2663" s="36">
        <f>ROUND((Reference!P$16*List!$H2663)+Reference!P$17,0)</f>
        <v>1028</v>
      </c>
      <c r="X2663" s="36">
        <f>ROUND((Reference!Q$16*List!$H2663)+Reference!Q$17,0)</f>
        <v>514</v>
      </c>
      <c r="Y2663" s="37"/>
      <c r="Z2663" s="4" t="str">
        <f t="shared" si="83"/>
        <v>GALVESTON, Texas</v>
      </c>
      <c r="AA2663" s="38" t="s">
        <v>7389</v>
      </c>
      <c r="AB2663" s="38" t="s">
        <v>54</v>
      </c>
      <c r="AC2663" s="32" t="s">
        <v>7166</v>
      </c>
      <c r="AD2663" s="39"/>
      <c r="AE2663">
        <f t="shared" si="84"/>
        <v>0.99690000000000001</v>
      </c>
    </row>
    <row r="2664" spans="1:31" x14ac:dyDescent="0.35">
      <c r="A2664" s="28" t="s">
        <v>7390</v>
      </c>
      <c r="B2664" s="48" t="s">
        <v>7391</v>
      </c>
      <c r="C2664" s="49">
        <v>99945</v>
      </c>
      <c r="D2664" s="30" t="s">
        <v>238</v>
      </c>
      <c r="E2664" s="50" t="s">
        <v>7392</v>
      </c>
      <c r="F2664" s="55" t="s">
        <v>7166</v>
      </c>
      <c r="G2664" s="33" t="s">
        <v>64</v>
      </c>
      <c r="H2664" s="52">
        <v>0.94430000000000003</v>
      </c>
      <c r="I2664" s="35">
        <f>ROUND((Reference!B$16*List!$H2664)+Reference!B$17,0)</f>
        <v>1079</v>
      </c>
      <c r="J2664" s="35">
        <f>ROUND((Reference!C$16*List!$H2664)+Reference!C$17,0)</f>
        <v>1609</v>
      </c>
      <c r="K2664" s="35">
        <f>ROUND((Reference!D$16*List!$H2664)+Reference!D$17,0)</f>
        <v>1927</v>
      </c>
      <c r="L2664" s="35">
        <f>ROUND((Reference!E$16*List!$H2664)+Reference!E$17,0)</f>
        <v>2383</v>
      </c>
      <c r="M2664" s="35">
        <f>ROUND((Reference!F$16*List!$H2664)+Reference!F$17,0)</f>
        <v>2482</v>
      </c>
      <c r="N2664" s="35">
        <f>ROUND((Reference!G$16*List!$H2664)+Reference!G$17,0)</f>
        <v>2810</v>
      </c>
      <c r="O2664" s="35">
        <f>ROUND((Reference!H$16*List!$H2664)+Reference!H$17,0)</f>
        <v>2918</v>
      </c>
      <c r="P2664" s="35">
        <f>ROUND((Reference!I$16*List!$H2664)+Reference!I$17,0)</f>
        <v>3032</v>
      </c>
      <c r="Q2664" s="35">
        <f>ROUND((Reference!J$16*List!$H2664)+Reference!J$17,0)</f>
        <v>3511</v>
      </c>
      <c r="R2664" s="35">
        <f>ROUND((Reference!K$16*List!$H2664)+Reference!K$17,0)</f>
        <v>3622</v>
      </c>
      <c r="S2664" s="35">
        <f>ROUND((Reference!L$16*List!$H2664)+Reference!L$17,0)</f>
        <v>3908</v>
      </c>
      <c r="T2664" s="35">
        <f>ROUND((Reference!M$16*List!$H2664)+Reference!M$17,0)</f>
        <v>4668</v>
      </c>
      <c r="U2664" s="35">
        <f>ROUND((Reference!N$16*List!$H2664)+Reference!N$17,0)</f>
        <v>18834</v>
      </c>
      <c r="V2664" s="36">
        <f>ROUND((Reference!O$16*List!$H2664)+Reference!O$17,0)</f>
        <v>700</v>
      </c>
      <c r="W2664" s="36">
        <f>ROUND((Reference!P$16*List!$H2664)+Reference!P$17,0)</f>
        <v>987</v>
      </c>
      <c r="X2664" s="36">
        <f>ROUND((Reference!Q$16*List!$H2664)+Reference!Q$17,0)</f>
        <v>493</v>
      </c>
      <c r="Y2664" s="37"/>
      <c r="Z2664" s="4" t="str">
        <f t="shared" si="83"/>
        <v>GARZA, Texas</v>
      </c>
      <c r="AA2664" s="50" t="s">
        <v>7392</v>
      </c>
      <c r="AB2664" s="38" t="s">
        <v>54</v>
      </c>
      <c r="AC2664" s="43" t="s">
        <v>7166</v>
      </c>
      <c r="AD2664" s="45"/>
      <c r="AE2664">
        <f t="shared" si="84"/>
        <v>0.94430000000000003</v>
      </c>
    </row>
    <row r="2665" spans="1:31" x14ac:dyDescent="0.35">
      <c r="A2665" s="28" t="s">
        <v>7393</v>
      </c>
      <c r="B2665" s="48" t="s">
        <v>7394</v>
      </c>
      <c r="C2665" s="51">
        <v>99945</v>
      </c>
      <c r="D2665" s="30" t="s">
        <v>238</v>
      </c>
      <c r="E2665" s="38" t="s">
        <v>7395</v>
      </c>
      <c r="F2665" s="55" t="s">
        <v>7166</v>
      </c>
      <c r="G2665" s="33" t="s">
        <v>64</v>
      </c>
      <c r="H2665" s="34">
        <v>0.94430000000000003</v>
      </c>
      <c r="I2665" s="35">
        <f>ROUND((Reference!B$16*List!$H2665)+Reference!B$17,0)</f>
        <v>1079</v>
      </c>
      <c r="J2665" s="35">
        <f>ROUND((Reference!C$16*List!$H2665)+Reference!C$17,0)</f>
        <v>1609</v>
      </c>
      <c r="K2665" s="35">
        <f>ROUND((Reference!D$16*List!$H2665)+Reference!D$17,0)</f>
        <v>1927</v>
      </c>
      <c r="L2665" s="35">
        <f>ROUND((Reference!E$16*List!$H2665)+Reference!E$17,0)</f>
        <v>2383</v>
      </c>
      <c r="M2665" s="35">
        <f>ROUND((Reference!F$16*List!$H2665)+Reference!F$17,0)</f>
        <v>2482</v>
      </c>
      <c r="N2665" s="35">
        <f>ROUND((Reference!G$16*List!$H2665)+Reference!G$17,0)</f>
        <v>2810</v>
      </c>
      <c r="O2665" s="35">
        <f>ROUND((Reference!H$16*List!$H2665)+Reference!H$17,0)</f>
        <v>2918</v>
      </c>
      <c r="P2665" s="35">
        <f>ROUND((Reference!I$16*List!$H2665)+Reference!I$17,0)</f>
        <v>3032</v>
      </c>
      <c r="Q2665" s="35">
        <f>ROUND((Reference!J$16*List!$H2665)+Reference!J$17,0)</f>
        <v>3511</v>
      </c>
      <c r="R2665" s="35">
        <f>ROUND((Reference!K$16*List!$H2665)+Reference!K$17,0)</f>
        <v>3622</v>
      </c>
      <c r="S2665" s="35">
        <f>ROUND((Reference!L$16*List!$H2665)+Reference!L$17,0)</f>
        <v>3908</v>
      </c>
      <c r="T2665" s="35">
        <f>ROUND((Reference!M$16*List!$H2665)+Reference!M$17,0)</f>
        <v>4668</v>
      </c>
      <c r="U2665" s="35">
        <f>ROUND((Reference!N$16*List!$H2665)+Reference!N$17,0)</f>
        <v>18834</v>
      </c>
      <c r="V2665" s="36">
        <f>ROUND((Reference!O$16*List!$H2665)+Reference!O$17,0)</f>
        <v>700</v>
      </c>
      <c r="W2665" s="36">
        <f>ROUND((Reference!P$16*List!$H2665)+Reference!P$17,0)</f>
        <v>987</v>
      </c>
      <c r="X2665" s="36">
        <f>ROUND((Reference!Q$16*List!$H2665)+Reference!Q$17,0)</f>
        <v>493</v>
      </c>
      <c r="Y2665" s="37"/>
      <c r="Z2665" s="4" t="str">
        <f t="shared" si="83"/>
        <v>GILLESPIE, Texas</v>
      </c>
      <c r="AA2665" s="38" t="s">
        <v>7395</v>
      </c>
      <c r="AB2665" s="38" t="s">
        <v>54</v>
      </c>
      <c r="AC2665" s="32" t="s">
        <v>7166</v>
      </c>
      <c r="AD2665" s="39"/>
      <c r="AE2665">
        <f t="shared" si="84"/>
        <v>0.94430000000000003</v>
      </c>
    </row>
    <row r="2666" spans="1:31" x14ac:dyDescent="0.35">
      <c r="A2666" s="28" t="s">
        <v>7396</v>
      </c>
      <c r="B2666" s="48" t="s">
        <v>7397</v>
      </c>
      <c r="C2666" s="49">
        <v>99945</v>
      </c>
      <c r="D2666" s="30" t="s">
        <v>238</v>
      </c>
      <c r="E2666" s="50" t="s">
        <v>7398</v>
      </c>
      <c r="F2666" s="55" t="s">
        <v>7166</v>
      </c>
      <c r="G2666" s="33" t="s">
        <v>64</v>
      </c>
      <c r="H2666" s="52">
        <v>0.94430000000000003</v>
      </c>
      <c r="I2666" s="35">
        <f>ROUND((Reference!B$16*List!$H2666)+Reference!B$17,0)</f>
        <v>1079</v>
      </c>
      <c r="J2666" s="35">
        <f>ROUND((Reference!C$16*List!$H2666)+Reference!C$17,0)</f>
        <v>1609</v>
      </c>
      <c r="K2666" s="35">
        <f>ROUND((Reference!D$16*List!$H2666)+Reference!D$17,0)</f>
        <v>1927</v>
      </c>
      <c r="L2666" s="35">
        <f>ROUND((Reference!E$16*List!$H2666)+Reference!E$17,0)</f>
        <v>2383</v>
      </c>
      <c r="M2666" s="35">
        <f>ROUND((Reference!F$16*List!$H2666)+Reference!F$17,0)</f>
        <v>2482</v>
      </c>
      <c r="N2666" s="35">
        <f>ROUND((Reference!G$16*List!$H2666)+Reference!G$17,0)</f>
        <v>2810</v>
      </c>
      <c r="O2666" s="35">
        <f>ROUND((Reference!H$16*List!$H2666)+Reference!H$17,0)</f>
        <v>2918</v>
      </c>
      <c r="P2666" s="35">
        <f>ROUND((Reference!I$16*List!$H2666)+Reference!I$17,0)</f>
        <v>3032</v>
      </c>
      <c r="Q2666" s="35">
        <f>ROUND((Reference!J$16*List!$H2666)+Reference!J$17,0)</f>
        <v>3511</v>
      </c>
      <c r="R2666" s="35">
        <f>ROUND((Reference!K$16*List!$H2666)+Reference!K$17,0)</f>
        <v>3622</v>
      </c>
      <c r="S2666" s="35">
        <f>ROUND((Reference!L$16*List!$H2666)+Reference!L$17,0)</f>
        <v>3908</v>
      </c>
      <c r="T2666" s="35">
        <f>ROUND((Reference!M$16*List!$H2666)+Reference!M$17,0)</f>
        <v>4668</v>
      </c>
      <c r="U2666" s="35">
        <f>ROUND((Reference!N$16*List!$H2666)+Reference!N$17,0)</f>
        <v>18834</v>
      </c>
      <c r="V2666" s="36">
        <f>ROUND((Reference!O$16*List!$H2666)+Reference!O$17,0)</f>
        <v>700</v>
      </c>
      <c r="W2666" s="36">
        <f>ROUND((Reference!P$16*List!$H2666)+Reference!P$17,0)</f>
        <v>987</v>
      </c>
      <c r="X2666" s="36">
        <f>ROUND((Reference!Q$16*List!$H2666)+Reference!Q$17,0)</f>
        <v>493</v>
      </c>
      <c r="Y2666" s="37"/>
      <c r="Z2666" s="4" t="str">
        <f t="shared" si="83"/>
        <v>GLASSCOCK, Texas</v>
      </c>
      <c r="AA2666" s="50" t="s">
        <v>7398</v>
      </c>
      <c r="AB2666" s="38" t="s">
        <v>54</v>
      </c>
      <c r="AC2666" s="43" t="s">
        <v>7166</v>
      </c>
      <c r="AD2666" s="45"/>
      <c r="AE2666">
        <f t="shared" si="84"/>
        <v>0.94430000000000003</v>
      </c>
    </row>
    <row r="2667" spans="1:31" x14ac:dyDescent="0.35">
      <c r="A2667" s="28" t="s">
        <v>7399</v>
      </c>
      <c r="B2667" s="48" t="s">
        <v>7400</v>
      </c>
      <c r="C2667" s="49">
        <v>47020</v>
      </c>
      <c r="D2667" s="30" t="s">
        <v>1720</v>
      </c>
      <c r="E2667" s="50" t="s">
        <v>7401</v>
      </c>
      <c r="F2667" s="54" t="s">
        <v>7166</v>
      </c>
      <c r="G2667" s="33" t="s">
        <v>53</v>
      </c>
      <c r="H2667" s="34">
        <v>0.85850000000000004</v>
      </c>
      <c r="I2667" s="35">
        <f>ROUND((Reference!B$16*List!$H2667)+Reference!B$17,0)</f>
        <v>1005</v>
      </c>
      <c r="J2667" s="35">
        <f>ROUND((Reference!C$16*List!$H2667)+Reference!C$17,0)</f>
        <v>1499</v>
      </c>
      <c r="K2667" s="35">
        <f>ROUND((Reference!D$16*List!$H2667)+Reference!D$17,0)</f>
        <v>1796</v>
      </c>
      <c r="L2667" s="35">
        <f>ROUND((Reference!E$16*List!$H2667)+Reference!E$17,0)</f>
        <v>2220</v>
      </c>
      <c r="M2667" s="35">
        <f>ROUND((Reference!F$16*List!$H2667)+Reference!F$17,0)</f>
        <v>2313</v>
      </c>
      <c r="N2667" s="35">
        <f>ROUND((Reference!G$16*List!$H2667)+Reference!G$17,0)</f>
        <v>2618</v>
      </c>
      <c r="O2667" s="35">
        <f>ROUND((Reference!H$16*List!$H2667)+Reference!H$17,0)</f>
        <v>2719</v>
      </c>
      <c r="P2667" s="35">
        <f>ROUND((Reference!I$16*List!$H2667)+Reference!I$17,0)</f>
        <v>2826</v>
      </c>
      <c r="Q2667" s="35">
        <f>ROUND((Reference!J$16*List!$H2667)+Reference!J$17,0)</f>
        <v>3272</v>
      </c>
      <c r="R2667" s="35">
        <f>ROUND((Reference!K$16*List!$H2667)+Reference!K$17,0)</f>
        <v>3375</v>
      </c>
      <c r="S2667" s="35">
        <f>ROUND((Reference!L$16*List!$H2667)+Reference!L$17,0)</f>
        <v>3642</v>
      </c>
      <c r="T2667" s="35">
        <f>ROUND((Reference!M$16*List!$H2667)+Reference!M$17,0)</f>
        <v>4350</v>
      </c>
      <c r="U2667" s="35">
        <f>ROUND((Reference!N$16*List!$H2667)+Reference!N$17,0)</f>
        <v>17550</v>
      </c>
      <c r="V2667" s="36">
        <f>ROUND((Reference!O$16*List!$H2667)+Reference!O$17,0)</f>
        <v>652</v>
      </c>
      <c r="W2667" s="36">
        <f>ROUND((Reference!P$16*List!$H2667)+Reference!P$17,0)</f>
        <v>919</v>
      </c>
      <c r="X2667" s="36">
        <f>ROUND((Reference!Q$16*List!$H2667)+Reference!Q$17,0)</f>
        <v>460</v>
      </c>
      <c r="Y2667" s="37"/>
      <c r="Z2667" s="4" t="str">
        <f t="shared" si="83"/>
        <v>GOLIAD, Texas</v>
      </c>
      <c r="AA2667" s="38" t="s">
        <v>7401</v>
      </c>
      <c r="AB2667" s="38" t="s">
        <v>54</v>
      </c>
      <c r="AC2667" s="32" t="s">
        <v>7166</v>
      </c>
      <c r="AD2667" s="39"/>
      <c r="AE2667">
        <f t="shared" si="84"/>
        <v>0.85850000000000004</v>
      </c>
    </row>
    <row r="2668" spans="1:31" x14ac:dyDescent="0.35">
      <c r="A2668" s="28" t="s">
        <v>7402</v>
      </c>
      <c r="B2668" s="48" t="s">
        <v>7403</v>
      </c>
      <c r="C2668" s="49">
        <v>99945</v>
      </c>
      <c r="D2668" s="30" t="s">
        <v>238</v>
      </c>
      <c r="E2668" s="50" t="s">
        <v>7404</v>
      </c>
      <c r="F2668" s="55" t="s">
        <v>7166</v>
      </c>
      <c r="G2668" s="33" t="s">
        <v>64</v>
      </c>
      <c r="H2668" s="34">
        <v>0.94430000000000003</v>
      </c>
      <c r="I2668" s="35">
        <f>ROUND((Reference!B$16*List!$H2668)+Reference!B$17,0)</f>
        <v>1079</v>
      </c>
      <c r="J2668" s="35">
        <f>ROUND((Reference!C$16*List!$H2668)+Reference!C$17,0)</f>
        <v>1609</v>
      </c>
      <c r="K2668" s="35">
        <f>ROUND((Reference!D$16*List!$H2668)+Reference!D$17,0)</f>
        <v>1927</v>
      </c>
      <c r="L2668" s="35">
        <f>ROUND((Reference!E$16*List!$H2668)+Reference!E$17,0)</f>
        <v>2383</v>
      </c>
      <c r="M2668" s="35">
        <f>ROUND((Reference!F$16*List!$H2668)+Reference!F$17,0)</f>
        <v>2482</v>
      </c>
      <c r="N2668" s="35">
        <f>ROUND((Reference!G$16*List!$H2668)+Reference!G$17,0)</f>
        <v>2810</v>
      </c>
      <c r="O2668" s="35">
        <f>ROUND((Reference!H$16*List!$H2668)+Reference!H$17,0)</f>
        <v>2918</v>
      </c>
      <c r="P2668" s="35">
        <f>ROUND((Reference!I$16*List!$H2668)+Reference!I$17,0)</f>
        <v>3032</v>
      </c>
      <c r="Q2668" s="35">
        <f>ROUND((Reference!J$16*List!$H2668)+Reference!J$17,0)</f>
        <v>3511</v>
      </c>
      <c r="R2668" s="35">
        <f>ROUND((Reference!K$16*List!$H2668)+Reference!K$17,0)</f>
        <v>3622</v>
      </c>
      <c r="S2668" s="35">
        <f>ROUND((Reference!L$16*List!$H2668)+Reference!L$17,0)</f>
        <v>3908</v>
      </c>
      <c r="T2668" s="35">
        <f>ROUND((Reference!M$16*List!$H2668)+Reference!M$17,0)</f>
        <v>4668</v>
      </c>
      <c r="U2668" s="35">
        <f>ROUND((Reference!N$16*List!$H2668)+Reference!N$17,0)</f>
        <v>18834</v>
      </c>
      <c r="V2668" s="36">
        <f>ROUND((Reference!O$16*List!$H2668)+Reference!O$17,0)</f>
        <v>700</v>
      </c>
      <c r="W2668" s="36">
        <f>ROUND((Reference!P$16*List!$H2668)+Reference!P$17,0)</f>
        <v>987</v>
      </c>
      <c r="X2668" s="36">
        <f>ROUND((Reference!Q$16*List!$H2668)+Reference!Q$17,0)</f>
        <v>493</v>
      </c>
      <c r="Y2668" s="37"/>
      <c r="Z2668" s="4" t="str">
        <f t="shared" si="83"/>
        <v>GONZALES, Texas</v>
      </c>
      <c r="AA2668" s="38" t="s">
        <v>7404</v>
      </c>
      <c r="AB2668" s="38" t="s">
        <v>54</v>
      </c>
      <c r="AC2668" s="32" t="s">
        <v>7166</v>
      </c>
      <c r="AD2668" s="39"/>
      <c r="AE2668">
        <f t="shared" si="84"/>
        <v>0.94430000000000003</v>
      </c>
    </row>
    <row r="2669" spans="1:31" x14ac:dyDescent="0.35">
      <c r="A2669" s="28" t="s">
        <v>7405</v>
      </c>
      <c r="B2669" s="48" t="s">
        <v>7406</v>
      </c>
      <c r="C2669" s="51">
        <v>99945</v>
      </c>
      <c r="D2669" s="30" t="s">
        <v>238</v>
      </c>
      <c r="E2669" s="38" t="s">
        <v>3029</v>
      </c>
      <c r="F2669" s="55" t="s">
        <v>7166</v>
      </c>
      <c r="G2669" s="33" t="s">
        <v>64</v>
      </c>
      <c r="H2669" s="52">
        <v>0.94430000000000003</v>
      </c>
      <c r="I2669" s="35">
        <f>ROUND((Reference!B$16*List!$H2669)+Reference!B$17,0)</f>
        <v>1079</v>
      </c>
      <c r="J2669" s="35">
        <f>ROUND((Reference!C$16*List!$H2669)+Reference!C$17,0)</f>
        <v>1609</v>
      </c>
      <c r="K2669" s="35">
        <f>ROUND((Reference!D$16*List!$H2669)+Reference!D$17,0)</f>
        <v>1927</v>
      </c>
      <c r="L2669" s="35">
        <f>ROUND((Reference!E$16*List!$H2669)+Reference!E$17,0)</f>
        <v>2383</v>
      </c>
      <c r="M2669" s="35">
        <f>ROUND((Reference!F$16*List!$H2669)+Reference!F$17,0)</f>
        <v>2482</v>
      </c>
      <c r="N2669" s="35">
        <f>ROUND((Reference!G$16*List!$H2669)+Reference!G$17,0)</f>
        <v>2810</v>
      </c>
      <c r="O2669" s="35">
        <f>ROUND((Reference!H$16*List!$H2669)+Reference!H$17,0)</f>
        <v>2918</v>
      </c>
      <c r="P2669" s="35">
        <f>ROUND((Reference!I$16*List!$H2669)+Reference!I$17,0)</f>
        <v>3032</v>
      </c>
      <c r="Q2669" s="35">
        <f>ROUND((Reference!J$16*List!$H2669)+Reference!J$17,0)</f>
        <v>3511</v>
      </c>
      <c r="R2669" s="35">
        <f>ROUND((Reference!K$16*List!$H2669)+Reference!K$17,0)</f>
        <v>3622</v>
      </c>
      <c r="S2669" s="35">
        <f>ROUND((Reference!L$16*List!$H2669)+Reference!L$17,0)</f>
        <v>3908</v>
      </c>
      <c r="T2669" s="35">
        <f>ROUND((Reference!M$16*List!$H2669)+Reference!M$17,0)</f>
        <v>4668</v>
      </c>
      <c r="U2669" s="35">
        <f>ROUND((Reference!N$16*List!$H2669)+Reference!N$17,0)</f>
        <v>18834</v>
      </c>
      <c r="V2669" s="36">
        <f>ROUND((Reference!O$16*List!$H2669)+Reference!O$17,0)</f>
        <v>700</v>
      </c>
      <c r="W2669" s="36">
        <f>ROUND((Reference!P$16*List!$H2669)+Reference!P$17,0)</f>
        <v>987</v>
      </c>
      <c r="X2669" s="36">
        <f>ROUND((Reference!Q$16*List!$H2669)+Reference!Q$17,0)</f>
        <v>493</v>
      </c>
      <c r="Y2669" s="37"/>
      <c r="Z2669" s="4" t="str">
        <f t="shared" si="83"/>
        <v>GRAY, Texas</v>
      </c>
      <c r="AA2669" s="50" t="s">
        <v>3029</v>
      </c>
      <c r="AB2669" s="38" t="s">
        <v>54</v>
      </c>
      <c r="AC2669" s="43" t="s">
        <v>7166</v>
      </c>
      <c r="AD2669" s="45"/>
      <c r="AE2669">
        <f t="shared" si="84"/>
        <v>0.94430000000000003</v>
      </c>
    </row>
    <row r="2670" spans="1:31" x14ac:dyDescent="0.35">
      <c r="A2670" s="28" t="s">
        <v>7407</v>
      </c>
      <c r="B2670" s="48" t="s">
        <v>7408</v>
      </c>
      <c r="C2670" s="49">
        <v>43300</v>
      </c>
      <c r="D2670" s="30" t="s">
        <v>1599</v>
      </c>
      <c r="E2670" s="50" t="s">
        <v>3329</v>
      </c>
      <c r="F2670" s="54" t="s">
        <v>7166</v>
      </c>
      <c r="G2670" s="33" t="s">
        <v>53</v>
      </c>
      <c r="H2670" s="34">
        <v>0.8579</v>
      </c>
      <c r="I2670" s="35">
        <f>ROUND((Reference!B$16*List!$H2670)+Reference!B$17,0)</f>
        <v>1004</v>
      </c>
      <c r="J2670" s="35">
        <f>ROUND((Reference!C$16*List!$H2670)+Reference!C$17,0)</f>
        <v>1498</v>
      </c>
      <c r="K2670" s="35">
        <f>ROUND((Reference!D$16*List!$H2670)+Reference!D$17,0)</f>
        <v>1795</v>
      </c>
      <c r="L2670" s="35">
        <f>ROUND((Reference!E$16*List!$H2670)+Reference!E$17,0)</f>
        <v>2219</v>
      </c>
      <c r="M2670" s="35">
        <f>ROUND((Reference!F$16*List!$H2670)+Reference!F$17,0)</f>
        <v>2312</v>
      </c>
      <c r="N2670" s="35">
        <f>ROUND((Reference!G$16*List!$H2670)+Reference!G$17,0)</f>
        <v>2617</v>
      </c>
      <c r="O2670" s="35">
        <f>ROUND((Reference!H$16*List!$H2670)+Reference!H$17,0)</f>
        <v>2717</v>
      </c>
      <c r="P2670" s="35">
        <f>ROUND((Reference!I$16*List!$H2670)+Reference!I$17,0)</f>
        <v>2824</v>
      </c>
      <c r="Q2670" s="35">
        <f>ROUND((Reference!J$16*List!$H2670)+Reference!J$17,0)</f>
        <v>3270</v>
      </c>
      <c r="R2670" s="35">
        <f>ROUND((Reference!K$16*List!$H2670)+Reference!K$17,0)</f>
        <v>3373</v>
      </c>
      <c r="S2670" s="35">
        <f>ROUND((Reference!L$16*List!$H2670)+Reference!L$17,0)</f>
        <v>3640</v>
      </c>
      <c r="T2670" s="35">
        <f>ROUND((Reference!M$16*List!$H2670)+Reference!M$17,0)</f>
        <v>4347</v>
      </c>
      <c r="U2670" s="35">
        <f>ROUND((Reference!N$16*List!$H2670)+Reference!N$17,0)</f>
        <v>17541</v>
      </c>
      <c r="V2670" s="36">
        <f>ROUND((Reference!O$16*List!$H2670)+Reference!O$17,0)</f>
        <v>652</v>
      </c>
      <c r="W2670" s="36">
        <f>ROUND((Reference!P$16*List!$H2670)+Reference!P$17,0)</f>
        <v>919</v>
      </c>
      <c r="X2670" s="36">
        <f>ROUND((Reference!Q$16*List!$H2670)+Reference!Q$17,0)</f>
        <v>459</v>
      </c>
      <c r="Y2670" s="37"/>
      <c r="Z2670" s="4" t="str">
        <f t="shared" si="83"/>
        <v>GRAYSON, Texas</v>
      </c>
      <c r="AA2670" s="38" t="s">
        <v>3329</v>
      </c>
      <c r="AB2670" s="38" t="s">
        <v>54</v>
      </c>
      <c r="AC2670" s="32" t="s">
        <v>7166</v>
      </c>
      <c r="AD2670" s="39"/>
      <c r="AE2670">
        <f t="shared" si="84"/>
        <v>0.8579</v>
      </c>
    </row>
    <row r="2671" spans="1:31" x14ac:dyDescent="0.35">
      <c r="A2671" s="28" t="s">
        <v>7409</v>
      </c>
      <c r="B2671" s="48" t="s">
        <v>7410</v>
      </c>
      <c r="C2671" s="49">
        <v>30980</v>
      </c>
      <c r="D2671" s="30" t="s">
        <v>1130</v>
      </c>
      <c r="E2671" s="50" t="s">
        <v>7411</v>
      </c>
      <c r="F2671" s="54" t="s">
        <v>7166</v>
      </c>
      <c r="G2671" s="33" t="s">
        <v>53</v>
      </c>
      <c r="H2671" s="52">
        <v>0.85720000000000007</v>
      </c>
      <c r="I2671" s="35">
        <f>ROUND((Reference!B$16*List!$H2671)+Reference!B$17,0)</f>
        <v>1004</v>
      </c>
      <c r="J2671" s="35">
        <f>ROUND((Reference!C$16*List!$H2671)+Reference!C$17,0)</f>
        <v>1497</v>
      </c>
      <c r="K2671" s="35">
        <f>ROUND((Reference!D$16*List!$H2671)+Reference!D$17,0)</f>
        <v>1794</v>
      </c>
      <c r="L2671" s="35">
        <f>ROUND((Reference!E$16*List!$H2671)+Reference!E$17,0)</f>
        <v>2218</v>
      </c>
      <c r="M2671" s="35">
        <f>ROUND((Reference!F$16*List!$H2671)+Reference!F$17,0)</f>
        <v>2310</v>
      </c>
      <c r="N2671" s="35">
        <f>ROUND((Reference!G$16*List!$H2671)+Reference!G$17,0)</f>
        <v>2616</v>
      </c>
      <c r="O2671" s="35">
        <f>ROUND((Reference!H$16*List!$H2671)+Reference!H$17,0)</f>
        <v>2716</v>
      </c>
      <c r="P2671" s="35">
        <f>ROUND((Reference!I$16*List!$H2671)+Reference!I$17,0)</f>
        <v>2822</v>
      </c>
      <c r="Q2671" s="35">
        <f>ROUND((Reference!J$16*List!$H2671)+Reference!J$17,0)</f>
        <v>3268</v>
      </c>
      <c r="R2671" s="35">
        <f>ROUND((Reference!K$16*List!$H2671)+Reference!K$17,0)</f>
        <v>3371</v>
      </c>
      <c r="S2671" s="35">
        <f>ROUND((Reference!L$16*List!$H2671)+Reference!L$17,0)</f>
        <v>3638</v>
      </c>
      <c r="T2671" s="35">
        <f>ROUND((Reference!M$16*List!$H2671)+Reference!M$17,0)</f>
        <v>4345</v>
      </c>
      <c r="U2671" s="35">
        <f>ROUND((Reference!N$16*List!$H2671)+Reference!N$17,0)</f>
        <v>17530</v>
      </c>
      <c r="V2671" s="36">
        <f>ROUND((Reference!O$16*List!$H2671)+Reference!O$17,0)</f>
        <v>652</v>
      </c>
      <c r="W2671" s="36">
        <f>ROUND((Reference!P$16*List!$H2671)+Reference!P$17,0)</f>
        <v>918</v>
      </c>
      <c r="X2671" s="36">
        <f>ROUND((Reference!Q$16*List!$H2671)+Reference!Q$17,0)</f>
        <v>459</v>
      </c>
      <c r="Y2671" s="37"/>
      <c r="Z2671" s="4" t="str">
        <f t="shared" si="83"/>
        <v>GREGG, Texas</v>
      </c>
      <c r="AA2671" s="50" t="s">
        <v>7411</v>
      </c>
      <c r="AB2671" s="38" t="s">
        <v>54</v>
      </c>
      <c r="AC2671" s="43" t="s">
        <v>7166</v>
      </c>
      <c r="AD2671" s="45"/>
      <c r="AE2671">
        <f t="shared" si="84"/>
        <v>0.85720000000000007</v>
      </c>
    </row>
    <row r="2672" spans="1:31" x14ac:dyDescent="0.35">
      <c r="A2672" s="28" t="s">
        <v>7412</v>
      </c>
      <c r="B2672" s="48" t="s">
        <v>7413</v>
      </c>
      <c r="C2672" s="51">
        <v>99945</v>
      </c>
      <c r="D2672" s="30" t="s">
        <v>238</v>
      </c>
      <c r="E2672" s="38" t="s">
        <v>7414</v>
      </c>
      <c r="F2672" s="55" t="s">
        <v>7166</v>
      </c>
      <c r="G2672" s="33" t="s">
        <v>64</v>
      </c>
      <c r="H2672" s="52">
        <v>0.94430000000000003</v>
      </c>
      <c r="I2672" s="35">
        <f>ROUND((Reference!B$16*List!$H2672)+Reference!B$17,0)</f>
        <v>1079</v>
      </c>
      <c r="J2672" s="35">
        <f>ROUND((Reference!C$16*List!$H2672)+Reference!C$17,0)</f>
        <v>1609</v>
      </c>
      <c r="K2672" s="35">
        <f>ROUND((Reference!D$16*List!$H2672)+Reference!D$17,0)</f>
        <v>1927</v>
      </c>
      <c r="L2672" s="35">
        <f>ROUND((Reference!E$16*List!$H2672)+Reference!E$17,0)</f>
        <v>2383</v>
      </c>
      <c r="M2672" s="35">
        <f>ROUND((Reference!F$16*List!$H2672)+Reference!F$17,0)</f>
        <v>2482</v>
      </c>
      <c r="N2672" s="35">
        <f>ROUND((Reference!G$16*List!$H2672)+Reference!G$17,0)</f>
        <v>2810</v>
      </c>
      <c r="O2672" s="35">
        <f>ROUND((Reference!H$16*List!$H2672)+Reference!H$17,0)</f>
        <v>2918</v>
      </c>
      <c r="P2672" s="35">
        <f>ROUND((Reference!I$16*List!$H2672)+Reference!I$17,0)</f>
        <v>3032</v>
      </c>
      <c r="Q2672" s="35">
        <f>ROUND((Reference!J$16*List!$H2672)+Reference!J$17,0)</f>
        <v>3511</v>
      </c>
      <c r="R2672" s="35">
        <f>ROUND((Reference!K$16*List!$H2672)+Reference!K$17,0)</f>
        <v>3622</v>
      </c>
      <c r="S2672" s="35">
        <f>ROUND((Reference!L$16*List!$H2672)+Reference!L$17,0)</f>
        <v>3908</v>
      </c>
      <c r="T2672" s="35">
        <f>ROUND((Reference!M$16*List!$H2672)+Reference!M$17,0)</f>
        <v>4668</v>
      </c>
      <c r="U2672" s="35">
        <f>ROUND((Reference!N$16*List!$H2672)+Reference!N$17,0)</f>
        <v>18834</v>
      </c>
      <c r="V2672" s="36">
        <f>ROUND((Reference!O$16*List!$H2672)+Reference!O$17,0)</f>
        <v>700</v>
      </c>
      <c r="W2672" s="36">
        <f>ROUND((Reference!P$16*List!$H2672)+Reference!P$17,0)</f>
        <v>987</v>
      </c>
      <c r="X2672" s="36">
        <f>ROUND((Reference!Q$16*List!$H2672)+Reference!Q$17,0)</f>
        <v>493</v>
      </c>
      <c r="Y2672" s="37"/>
      <c r="Z2672" s="4" t="str">
        <f t="shared" si="83"/>
        <v>GRIMES, Texas</v>
      </c>
      <c r="AA2672" s="50" t="s">
        <v>7414</v>
      </c>
      <c r="AB2672" s="38" t="s">
        <v>54</v>
      </c>
      <c r="AC2672" s="43" t="s">
        <v>7166</v>
      </c>
      <c r="AD2672" s="45"/>
      <c r="AE2672">
        <f t="shared" si="84"/>
        <v>0.94430000000000003</v>
      </c>
    </row>
    <row r="2673" spans="1:31" x14ac:dyDescent="0.35">
      <c r="A2673" s="28" t="s">
        <v>7415</v>
      </c>
      <c r="B2673" s="48" t="s">
        <v>7416</v>
      </c>
      <c r="C2673" s="49">
        <v>41700</v>
      </c>
      <c r="D2673" s="30" t="s">
        <v>1538</v>
      </c>
      <c r="E2673" s="50" t="s">
        <v>5334</v>
      </c>
      <c r="F2673" s="54" t="s">
        <v>7166</v>
      </c>
      <c r="G2673" s="33" t="s">
        <v>53</v>
      </c>
      <c r="H2673" s="34">
        <v>0.84589999999999999</v>
      </c>
      <c r="I2673" s="35">
        <f>ROUND((Reference!B$16*List!$H2673)+Reference!B$17,0)</f>
        <v>994</v>
      </c>
      <c r="J2673" s="35">
        <f>ROUND((Reference!C$16*List!$H2673)+Reference!C$17,0)</f>
        <v>1483</v>
      </c>
      <c r="K2673" s="35">
        <f>ROUND((Reference!D$16*List!$H2673)+Reference!D$17,0)</f>
        <v>1777</v>
      </c>
      <c r="L2673" s="35">
        <f>ROUND((Reference!E$16*List!$H2673)+Reference!E$17,0)</f>
        <v>2196</v>
      </c>
      <c r="M2673" s="35">
        <f>ROUND((Reference!F$16*List!$H2673)+Reference!F$17,0)</f>
        <v>2288</v>
      </c>
      <c r="N2673" s="35">
        <f>ROUND((Reference!G$16*List!$H2673)+Reference!G$17,0)</f>
        <v>2590</v>
      </c>
      <c r="O2673" s="35">
        <f>ROUND((Reference!H$16*List!$H2673)+Reference!H$17,0)</f>
        <v>2689</v>
      </c>
      <c r="P2673" s="35">
        <f>ROUND((Reference!I$16*List!$H2673)+Reference!I$17,0)</f>
        <v>2795</v>
      </c>
      <c r="Q2673" s="35">
        <f>ROUND((Reference!J$16*List!$H2673)+Reference!J$17,0)</f>
        <v>3237</v>
      </c>
      <c r="R2673" s="35">
        <f>ROUND((Reference!K$16*List!$H2673)+Reference!K$17,0)</f>
        <v>3339</v>
      </c>
      <c r="S2673" s="35">
        <f>ROUND((Reference!L$16*List!$H2673)+Reference!L$17,0)</f>
        <v>3603</v>
      </c>
      <c r="T2673" s="35">
        <f>ROUND((Reference!M$16*List!$H2673)+Reference!M$17,0)</f>
        <v>4303</v>
      </c>
      <c r="U2673" s="35">
        <f>ROUND((Reference!N$16*List!$H2673)+Reference!N$17,0)</f>
        <v>17361</v>
      </c>
      <c r="V2673" s="36">
        <f>ROUND((Reference!O$16*List!$H2673)+Reference!O$17,0)</f>
        <v>645</v>
      </c>
      <c r="W2673" s="36">
        <f>ROUND((Reference!P$16*List!$H2673)+Reference!P$17,0)</f>
        <v>909</v>
      </c>
      <c r="X2673" s="36">
        <f>ROUND((Reference!Q$16*List!$H2673)+Reference!Q$17,0)</f>
        <v>455</v>
      </c>
      <c r="Y2673" s="37"/>
      <c r="Z2673" s="4" t="str">
        <f t="shared" si="83"/>
        <v>GUADALUPE, Texas</v>
      </c>
      <c r="AA2673" s="38" t="s">
        <v>5334</v>
      </c>
      <c r="AB2673" s="38" t="s">
        <v>54</v>
      </c>
      <c r="AC2673" s="32" t="s">
        <v>7166</v>
      </c>
      <c r="AD2673" s="39"/>
      <c r="AE2673">
        <f t="shared" si="84"/>
        <v>0.84589999999999999</v>
      </c>
    </row>
    <row r="2674" spans="1:31" x14ac:dyDescent="0.35">
      <c r="A2674" s="28" t="s">
        <v>7417</v>
      </c>
      <c r="B2674" s="48" t="s">
        <v>7418</v>
      </c>
      <c r="C2674" s="49">
        <v>99945</v>
      </c>
      <c r="D2674" s="30" t="s">
        <v>238</v>
      </c>
      <c r="E2674" s="50" t="s">
        <v>190</v>
      </c>
      <c r="F2674" s="55" t="s">
        <v>7166</v>
      </c>
      <c r="G2674" s="33" t="s">
        <v>64</v>
      </c>
      <c r="H2674" s="52">
        <v>0.94430000000000003</v>
      </c>
      <c r="I2674" s="35">
        <f>ROUND((Reference!B$16*List!$H2674)+Reference!B$17,0)</f>
        <v>1079</v>
      </c>
      <c r="J2674" s="35">
        <f>ROUND((Reference!C$16*List!$H2674)+Reference!C$17,0)</f>
        <v>1609</v>
      </c>
      <c r="K2674" s="35">
        <f>ROUND((Reference!D$16*List!$H2674)+Reference!D$17,0)</f>
        <v>1927</v>
      </c>
      <c r="L2674" s="35">
        <f>ROUND((Reference!E$16*List!$H2674)+Reference!E$17,0)</f>
        <v>2383</v>
      </c>
      <c r="M2674" s="35">
        <f>ROUND((Reference!F$16*List!$H2674)+Reference!F$17,0)</f>
        <v>2482</v>
      </c>
      <c r="N2674" s="35">
        <f>ROUND((Reference!G$16*List!$H2674)+Reference!G$17,0)</f>
        <v>2810</v>
      </c>
      <c r="O2674" s="35">
        <f>ROUND((Reference!H$16*List!$H2674)+Reference!H$17,0)</f>
        <v>2918</v>
      </c>
      <c r="P2674" s="35">
        <f>ROUND((Reference!I$16*List!$H2674)+Reference!I$17,0)</f>
        <v>3032</v>
      </c>
      <c r="Q2674" s="35">
        <f>ROUND((Reference!J$16*List!$H2674)+Reference!J$17,0)</f>
        <v>3511</v>
      </c>
      <c r="R2674" s="35">
        <f>ROUND((Reference!K$16*List!$H2674)+Reference!K$17,0)</f>
        <v>3622</v>
      </c>
      <c r="S2674" s="35">
        <f>ROUND((Reference!L$16*List!$H2674)+Reference!L$17,0)</f>
        <v>3908</v>
      </c>
      <c r="T2674" s="35">
        <f>ROUND((Reference!M$16*List!$H2674)+Reference!M$17,0)</f>
        <v>4668</v>
      </c>
      <c r="U2674" s="35">
        <f>ROUND((Reference!N$16*List!$H2674)+Reference!N$17,0)</f>
        <v>18834</v>
      </c>
      <c r="V2674" s="36">
        <f>ROUND((Reference!O$16*List!$H2674)+Reference!O$17,0)</f>
        <v>700</v>
      </c>
      <c r="W2674" s="36">
        <f>ROUND((Reference!P$16*List!$H2674)+Reference!P$17,0)</f>
        <v>987</v>
      </c>
      <c r="X2674" s="36">
        <f>ROUND((Reference!Q$16*List!$H2674)+Reference!Q$17,0)</f>
        <v>493</v>
      </c>
      <c r="Y2674" s="37"/>
      <c r="Z2674" s="4" t="str">
        <f t="shared" si="83"/>
        <v>HALE, Texas</v>
      </c>
      <c r="AA2674" s="50" t="s">
        <v>190</v>
      </c>
      <c r="AB2674" s="38" t="s">
        <v>54</v>
      </c>
      <c r="AC2674" s="43" t="s">
        <v>7166</v>
      </c>
      <c r="AD2674" s="45"/>
      <c r="AE2674">
        <f t="shared" si="84"/>
        <v>0.94430000000000003</v>
      </c>
    </row>
    <row r="2675" spans="1:31" x14ac:dyDescent="0.35">
      <c r="A2675" s="28" t="s">
        <v>7419</v>
      </c>
      <c r="B2675" s="48" t="s">
        <v>7420</v>
      </c>
      <c r="C2675" s="49">
        <v>99945</v>
      </c>
      <c r="D2675" s="30" t="s">
        <v>238</v>
      </c>
      <c r="E2675" s="50" t="s">
        <v>1827</v>
      </c>
      <c r="F2675" s="55" t="s">
        <v>7166</v>
      </c>
      <c r="G2675" s="33" t="s">
        <v>64</v>
      </c>
      <c r="H2675" s="52">
        <v>0.94430000000000003</v>
      </c>
      <c r="I2675" s="35">
        <f>ROUND((Reference!B$16*List!$H2675)+Reference!B$17,0)</f>
        <v>1079</v>
      </c>
      <c r="J2675" s="35">
        <f>ROUND((Reference!C$16*List!$H2675)+Reference!C$17,0)</f>
        <v>1609</v>
      </c>
      <c r="K2675" s="35">
        <f>ROUND((Reference!D$16*List!$H2675)+Reference!D$17,0)</f>
        <v>1927</v>
      </c>
      <c r="L2675" s="35">
        <f>ROUND((Reference!E$16*List!$H2675)+Reference!E$17,0)</f>
        <v>2383</v>
      </c>
      <c r="M2675" s="35">
        <f>ROUND((Reference!F$16*List!$H2675)+Reference!F$17,0)</f>
        <v>2482</v>
      </c>
      <c r="N2675" s="35">
        <f>ROUND((Reference!G$16*List!$H2675)+Reference!G$17,0)</f>
        <v>2810</v>
      </c>
      <c r="O2675" s="35">
        <f>ROUND((Reference!H$16*List!$H2675)+Reference!H$17,0)</f>
        <v>2918</v>
      </c>
      <c r="P2675" s="35">
        <f>ROUND((Reference!I$16*List!$H2675)+Reference!I$17,0)</f>
        <v>3032</v>
      </c>
      <c r="Q2675" s="35">
        <f>ROUND((Reference!J$16*List!$H2675)+Reference!J$17,0)</f>
        <v>3511</v>
      </c>
      <c r="R2675" s="35">
        <f>ROUND((Reference!K$16*List!$H2675)+Reference!K$17,0)</f>
        <v>3622</v>
      </c>
      <c r="S2675" s="35">
        <f>ROUND((Reference!L$16*List!$H2675)+Reference!L$17,0)</f>
        <v>3908</v>
      </c>
      <c r="T2675" s="35">
        <f>ROUND((Reference!M$16*List!$H2675)+Reference!M$17,0)</f>
        <v>4668</v>
      </c>
      <c r="U2675" s="35">
        <f>ROUND((Reference!N$16*List!$H2675)+Reference!N$17,0)</f>
        <v>18834</v>
      </c>
      <c r="V2675" s="36">
        <f>ROUND((Reference!O$16*List!$H2675)+Reference!O$17,0)</f>
        <v>700</v>
      </c>
      <c r="W2675" s="36">
        <f>ROUND((Reference!P$16*List!$H2675)+Reference!P$17,0)</f>
        <v>987</v>
      </c>
      <c r="X2675" s="36">
        <f>ROUND((Reference!Q$16*List!$H2675)+Reference!Q$17,0)</f>
        <v>493</v>
      </c>
      <c r="Y2675" s="37"/>
      <c r="Z2675" s="4" t="str">
        <f t="shared" si="83"/>
        <v>HALL, Texas</v>
      </c>
      <c r="AA2675" s="50" t="s">
        <v>1827</v>
      </c>
      <c r="AB2675" s="38" t="s">
        <v>54</v>
      </c>
      <c r="AC2675" s="43" t="s">
        <v>7166</v>
      </c>
      <c r="AD2675" s="45"/>
      <c r="AE2675">
        <f t="shared" si="84"/>
        <v>0.94430000000000003</v>
      </c>
    </row>
    <row r="2676" spans="1:31" x14ac:dyDescent="0.35">
      <c r="A2676" s="28" t="s">
        <v>7421</v>
      </c>
      <c r="B2676" s="48" t="s">
        <v>7422</v>
      </c>
      <c r="C2676" s="51">
        <v>99945</v>
      </c>
      <c r="D2676" s="30" t="s">
        <v>238</v>
      </c>
      <c r="E2676" s="38" t="s">
        <v>1426</v>
      </c>
      <c r="F2676" s="55" t="s">
        <v>7166</v>
      </c>
      <c r="G2676" s="33" t="s">
        <v>64</v>
      </c>
      <c r="H2676" s="34">
        <v>0.94430000000000003</v>
      </c>
      <c r="I2676" s="35">
        <f>ROUND((Reference!B$16*List!$H2676)+Reference!B$17,0)</f>
        <v>1079</v>
      </c>
      <c r="J2676" s="35">
        <f>ROUND((Reference!C$16*List!$H2676)+Reference!C$17,0)</f>
        <v>1609</v>
      </c>
      <c r="K2676" s="35">
        <f>ROUND((Reference!D$16*List!$H2676)+Reference!D$17,0)</f>
        <v>1927</v>
      </c>
      <c r="L2676" s="35">
        <f>ROUND((Reference!E$16*List!$H2676)+Reference!E$17,0)</f>
        <v>2383</v>
      </c>
      <c r="M2676" s="35">
        <f>ROUND((Reference!F$16*List!$H2676)+Reference!F$17,0)</f>
        <v>2482</v>
      </c>
      <c r="N2676" s="35">
        <f>ROUND((Reference!G$16*List!$H2676)+Reference!G$17,0)</f>
        <v>2810</v>
      </c>
      <c r="O2676" s="35">
        <f>ROUND((Reference!H$16*List!$H2676)+Reference!H$17,0)</f>
        <v>2918</v>
      </c>
      <c r="P2676" s="35">
        <f>ROUND((Reference!I$16*List!$H2676)+Reference!I$17,0)</f>
        <v>3032</v>
      </c>
      <c r="Q2676" s="35">
        <f>ROUND((Reference!J$16*List!$H2676)+Reference!J$17,0)</f>
        <v>3511</v>
      </c>
      <c r="R2676" s="35">
        <f>ROUND((Reference!K$16*List!$H2676)+Reference!K$17,0)</f>
        <v>3622</v>
      </c>
      <c r="S2676" s="35">
        <f>ROUND((Reference!L$16*List!$H2676)+Reference!L$17,0)</f>
        <v>3908</v>
      </c>
      <c r="T2676" s="35">
        <f>ROUND((Reference!M$16*List!$H2676)+Reference!M$17,0)</f>
        <v>4668</v>
      </c>
      <c r="U2676" s="35">
        <f>ROUND((Reference!N$16*List!$H2676)+Reference!N$17,0)</f>
        <v>18834</v>
      </c>
      <c r="V2676" s="36">
        <f>ROUND((Reference!O$16*List!$H2676)+Reference!O$17,0)</f>
        <v>700</v>
      </c>
      <c r="W2676" s="36">
        <f>ROUND((Reference!P$16*List!$H2676)+Reference!P$17,0)</f>
        <v>987</v>
      </c>
      <c r="X2676" s="36">
        <f>ROUND((Reference!Q$16*List!$H2676)+Reference!Q$17,0)</f>
        <v>493</v>
      </c>
      <c r="Y2676" s="37"/>
      <c r="Z2676" s="4" t="str">
        <f t="shared" si="83"/>
        <v>HAMILTON, Texas</v>
      </c>
      <c r="AA2676" s="38" t="s">
        <v>1426</v>
      </c>
      <c r="AB2676" s="38" t="s">
        <v>54</v>
      </c>
      <c r="AC2676" s="32" t="s">
        <v>7166</v>
      </c>
      <c r="AD2676" s="39"/>
      <c r="AE2676">
        <f t="shared" si="84"/>
        <v>0.94430000000000003</v>
      </c>
    </row>
    <row r="2677" spans="1:31" x14ac:dyDescent="0.35">
      <c r="A2677" s="28" t="s">
        <v>7423</v>
      </c>
      <c r="B2677" s="48" t="s">
        <v>7424</v>
      </c>
      <c r="C2677" s="49">
        <v>99945</v>
      </c>
      <c r="D2677" s="30" t="s">
        <v>238</v>
      </c>
      <c r="E2677" s="50" t="s">
        <v>7425</v>
      </c>
      <c r="F2677" s="55" t="s">
        <v>7166</v>
      </c>
      <c r="G2677" s="33" t="s">
        <v>64</v>
      </c>
      <c r="H2677" s="52">
        <v>0.94430000000000003</v>
      </c>
      <c r="I2677" s="35">
        <f>ROUND((Reference!B$16*List!$H2677)+Reference!B$17,0)</f>
        <v>1079</v>
      </c>
      <c r="J2677" s="35">
        <f>ROUND((Reference!C$16*List!$H2677)+Reference!C$17,0)</f>
        <v>1609</v>
      </c>
      <c r="K2677" s="35">
        <f>ROUND((Reference!D$16*List!$H2677)+Reference!D$17,0)</f>
        <v>1927</v>
      </c>
      <c r="L2677" s="35">
        <f>ROUND((Reference!E$16*List!$H2677)+Reference!E$17,0)</f>
        <v>2383</v>
      </c>
      <c r="M2677" s="35">
        <f>ROUND((Reference!F$16*List!$H2677)+Reference!F$17,0)</f>
        <v>2482</v>
      </c>
      <c r="N2677" s="35">
        <f>ROUND((Reference!G$16*List!$H2677)+Reference!G$17,0)</f>
        <v>2810</v>
      </c>
      <c r="O2677" s="35">
        <f>ROUND((Reference!H$16*List!$H2677)+Reference!H$17,0)</f>
        <v>2918</v>
      </c>
      <c r="P2677" s="35">
        <f>ROUND((Reference!I$16*List!$H2677)+Reference!I$17,0)</f>
        <v>3032</v>
      </c>
      <c r="Q2677" s="35">
        <f>ROUND((Reference!J$16*List!$H2677)+Reference!J$17,0)</f>
        <v>3511</v>
      </c>
      <c r="R2677" s="35">
        <f>ROUND((Reference!K$16*List!$H2677)+Reference!K$17,0)</f>
        <v>3622</v>
      </c>
      <c r="S2677" s="35">
        <f>ROUND((Reference!L$16*List!$H2677)+Reference!L$17,0)</f>
        <v>3908</v>
      </c>
      <c r="T2677" s="35">
        <f>ROUND((Reference!M$16*List!$H2677)+Reference!M$17,0)</f>
        <v>4668</v>
      </c>
      <c r="U2677" s="35">
        <f>ROUND((Reference!N$16*List!$H2677)+Reference!N$17,0)</f>
        <v>18834</v>
      </c>
      <c r="V2677" s="36">
        <f>ROUND((Reference!O$16*List!$H2677)+Reference!O$17,0)</f>
        <v>700</v>
      </c>
      <c r="W2677" s="36">
        <f>ROUND((Reference!P$16*List!$H2677)+Reference!P$17,0)</f>
        <v>987</v>
      </c>
      <c r="X2677" s="36">
        <f>ROUND((Reference!Q$16*List!$H2677)+Reference!Q$17,0)</f>
        <v>493</v>
      </c>
      <c r="Y2677" s="37"/>
      <c r="Z2677" s="4" t="str">
        <f t="shared" si="83"/>
        <v>HANSFORD, Texas</v>
      </c>
      <c r="AA2677" s="50" t="s">
        <v>7425</v>
      </c>
      <c r="AB2677" s="38" t="s">
        <v>54</v>
      </c>
      <c r="AC2677" s="43" t="s">
        <v>7166</v>
      </c>
      <c r="AD2677" s="45"/>
      <c r="AE2677">
        <f t="shared" si="84"/>
        <v>0.94430000000000003</v>
      </c>
    </row>
    <row r="2678" spans="1:31" x14ac:dyDescent="0.35">
      <c r="A2678" s="28" t="s">
        <v>7426</v>
      </c>
      <c r="B2678" s="48" t="s">
        <v>7427</v>
      </c>
      <c r="C2678" s="49">
        <v>99945</v>
      </c>
      <c r="D2678" s="30" t="s">
        <v>238</v>
      </c>
      <c r="E2678" s="50" t="s">
        <v>7028</v>
      </c>
      <c r="F2678" s="55" t="s">
        <v>7166</v>
      </c>
      <c r="G2678" s="33" t="s">
        <v>64</v>
      </c>
      <c r="H2678" s="52">
        <v>0.94430000000000003</v>
      </c>
      <c r="I2678" s="35">
        <f>ROUND((Reference!B$16*List!$H2678)+Reference!B$17,0)</f>
        <v>1079</v>
      </c>
      <c r="J2678" s="35">
        <f>ROUND((Reference!C$16*List!$H2678)+Reference!C$17,0)</f>
        <v>1609</v>
      </c>
      <c r="K2678" s="35">
        <f>ROUND((Reference!D$16*List!$H2678)+Reference!D$17,0)</f>
        <v>1927</v>
      </c>
      <c r="L2678" s="35">
        <f>ROUND((Reference!E$16*List!$H2678)+Reference!E$17,0)</f>
        <v>2383</v>
      </c>
      <c r="M2678" s="35">
        <f>ROUND((Reference!F$16*List!$H2678)+Reference!F$17,0)</f>
        <v>2482</v>
      </c>
      <c r="N2678" s="35">
        <f>ROUND((Reference!G$16*List!$H2678)+Reference!G$17,0)</f>
        <v>2810</v>
      </c>
      <c r="O2678" s="35">
        <f>ROUND((Reference!H$16*List!$H2678)+Reference!H$17,0)</f>
        <v>2918</v>
      </c>
      <c r="P2678" s="35">
        <f>ROUND((Reference!I$16*List!$H2678)+Reference!I$17,0)</f>
        <v>3032</v>
      </c>
      <c r="Q2678" s="35">
        <f>ROUND((Reference!J$16*List!$H2678)+Reference!J$17,0)</f>
        <v>3511</v>
      </c>
      <c r="R2678" s="35">
        <f>ROUND((Reference!K$16*List!$H2678)+Reference!K$17,0)</f>
        <v>3622</v>
      </c>
      <c r="S2678" s="35">
        <f>ROUND((Reference!L$16*List!$H2678)+Reference!L$17,0)</f>
        <v>3908</v>
      </c>
      <c r="T2678" s="35">
        <f>ROUND((Reference!M$16*List!$H2678)+Reference!M$17,0)</f>
        <v>4668</v>
      </c>
      <c r="U2678" s="35">
        <f>ROUND((Reference!N$16*List!$H2678)+Reference!N$17,0)</f>
        <v>18834</v>
      </c>
      <c r="V2678" s="36">
        <f>ROUND((Reference!O$16*List!$H2678)+Reference!O$17,0)</f>
        <v>700</v>
      </c>
      <c r="W2678" s="36">
        <f>ROUND((Reference!P$16*List!$H2678)+Reference!P$17,0)</f>
        <v>987</v>
      </c>
      <c r="X2678" s="36">
        <f>ROUND((Reference!Q$16*List!$H2678)+Reference!Q$17,0)</f>
        <v>493</v>
      </c>
      <c r="Y2678" s="37"/>
      <c r="Z2678" s="4" t="str">
        <f t="shared" si="83"/>
        <v>HARDEMAN, Texas</v>
      </c>
      <c r="AA2678" s="50" t="s">
        <v>7028</v>
      </c>
      <c r="AB2678" s="38" t="s">
        <v>54</v>
      </c>
      <c r="AC2678" s="43" t="s">
        <v>7166</v>
      </c>
      <c r="AD2678" s="45"/>
      <c r="AE2678">
        <f t="shared" si="84"/>
        <v>0.94430000000000003</v>
      </c>
    </row>
    <row r="2679" spans="1:31" x14ac:dyDescent="0.35">
      <c r="A2679" s="28" t="s">
        <v>7428</v>
      </c>
      <c r="B2679" s="48" t="s">
        <v>7429</v>
      </c>
      <c r="C2679" s="49">
        <v>13140</v>
      </c>
      <c r="D2679" s="30" t="s">
        <v>390</v>
      </c>
      <c r="E2679" s="50" t="s">
        <v>2296</v>
      </c>
      <c r="F2679" s="54" t="s">
        <v>7166</v>
      </c>
      <c r="G2679" s="33" t="s">
        <v>53</v>
      </c>
      <c r="H2679" s="52">
        <v>0.88570000000000004</v>
      </c>
      <c r="I2679" s="35">
        <f>ROUND((Reference!B$16*List!$H2679)+Reference!B$17,0)</f>
        <v>1028</v>
      </c>
      <c r="J2679" s="35">
        <f>ROUND((Reference!C$16*List!$H2679)+Reference!C$17,0)</f>
        <v>1534</v>
      </c>
      <c r="K2679" s="35">
        <f>ROUND((Reference!D$16*List!$H2679)+Reference!D$17,0)</f>
        <v>1838</v>
      </c>
      <c r="L2679" s="35">
        <f>ROUND((Reference!E$16*List!$H2679)+Reference!E$17,0)</f>
        <v>2272</v>
      </c>
      <c r="M2679" s="35">
        <f>ROUND((Reference!F$16*List!$H2679)+Reference!F$17,0)</f>
        <v>2367</v>
      </c>
      <c r="N2679" s="35">
        <f>ROUND((Reference!G$16*List!$H2679)+Reference!G$17,0)</f>
        <v>2679</v>
      </c>
      <c r="O2679" s="35">
        <f>ROUND((Reference!H$16*List!$H2679)+Reference!H$17,0)</f>
        <v>2782</v>
      </c>
      <c r="P2679" s="35">
        <f>ROUND((Reference!I$16*List!$H2679)+Reference!I$17,0)</f>
        <v>2891</v>
      </c>
      <c r="Q2679" s="35">
        <f>ROUND((Reference!J$16*List!$H2679)+Reference!J$17,0)</f>
        <v>3348</v>
      </c>
      <c r="R2679" s="35">
        <f>ROUND((Reference!K$16*List!$H2679)+Reference!K$17,0)</f>
        <v>3453</v>
      </c>
      <c r="S2679" s="35">
        <f>ROUND((Reference!L$16*List!$H2679)+Reference!L$17,0)</f>
        <v>3726</v>
      </c>
      <c r="T2679" s="35">
        <f>ROUND((Reference!M$16*List!$H2679)+Reference!M$17,0)</f>
        <v>4450</v>
      </c>
      <c r="U2679" s="35">
        <f>ROUND((Reference!N$16*List!$H2679)+Reference!N$17,0)</f>
        <v>17957</v>
      </c>
      <c r="V2679" s="36">
        <f>ROUND((Reference!O$16*List!$H2679)+Reference!O$17,0)</f>
        <v>668</v>
      </c>
      <c r="W2679" s="36">
        <f>ROUND((Reference!P$16*List!$H2679)+Reference!P$17,0)</f>
        <v>941</v>
      </c>
      <c r="X2679" s="36">
        <f>ROUND((Reference!Q$16*List!$H2679)+Reference!Q$17,0)</f>
        <v>470</v>
      </c>
      <c r="Y2679" s="37"/>
      <c r="Z2679" s="4" t="str">
        <f t="shared" si="83"/>
        <v>HARDIN, Texas</v>
      </c>
      <c r="AA2679" s="50" t="s">
        <v>2296</v>
      </c>
      <c r="AB2679" s="38" t="s">
        <v>54</v>
      </c>
      <c r="AC2679" s="43" t="s">
        <v>7166</v>
      </c>
      <c r="AD2679" s="45"/>
      <c r="AE2679">
        <f t="shared" si="84"/>
        <v>0.88570000000000004</v>
      </c>
    </row>
    <row r="2680" spans="1:31" x14ac:dyDescent="0.35">
      <c r="A2680" s="28" t="s">
        <v>7430</v>
      </c>
      <c r="B2680" s="48" t="s">
        <v>7431</v>
      </c>
      <c r="C2680" s="49">
        <v>26420</v>
      </c>
      <c r="D2680" s="30" t="s">
        <v>920</v>
      </c>
      <c r="E2680" s="50" t="s">
        <v>1836</v>
      </c>
      <c r="F2680" s="54" t="s">
        <v>7166</v>
      </c>
      <c r="G2680" s="33" t="s">
        <v>53</v>
      </c>
      <c r="H2680" s="34">
        <v>0.99690000000000001</v>
      </c>
      <c r="I2680" s="35">
        <f>ROUND((Reference!B$16*List!$H2680)+Reference!B$17,0)</f>
        <v>1124</v>
      </c>
      <c r="J2680" s="35">
        <f>ROUND((Reference!C$16*List!$H2680)+Reference!C$17,0)</f>
        <v>1676</v>
      </c>
      <c r="K2680" s="35">
        <f>ROUND((Reference!D$16*List!$H2680)+Reference!D$17,0)</f>
        <v>2008</v>
      </c>
      <c r="L2680" s="35">
        <f>ROUND((Reference!E$16*List!$H2680)+Reference!E$17,0)</f>
        <v>2482</v>
      </c>
      <c r="M2680" s="35">
        <f>ROUND((Reference!F$16*List!$H2680)+Reference!F$17,0)</f>
        <v>2586</v>
      </c>
      <c r="N2680" s="35">
        <f>ROUND((Reference!G$16*List!$H2680)+Reference!G$17,0)</f>
        <v>2928</v>
      </c>
      <c r="O2680" s="35">
        <f>ROUND((Reference!H$16*List!$H2680)+Reference!H$17,0)</f>
        <v>3040</v>
      </c>
      <c r="P2680" s="35">
        <f>ROUND((Reference!I$16*List!$H2680)+Reference!I$17,0)</f>
        <v>3159</v>
      </c>
      <c r="Q2680" s="35">
        <f>ROUND((Reference!J$16*List!$H2680)+Reference!J$17,0)</f>
        <v>3658</v>
      </c>
      <c r="R2680" s="35">
        <f>ROUND((Reference!K$16*List!$H2680)+Reference!K$17,0)</f>
        <v>3774</v>
      </c>
      <c r="S2680" s="35">
        <f>ROUND((Reference!L$16*List!$H2680)+Reference!L$17,0)</f>
        <v>4072</v>
      </c>
      <c r="T2680" s="35">
        <f>ROUND((Reference!M$16*List!$H2680)+Reference!M$17,0)</f>
        <v>4863</v>
      </c>
      <c r="U2680" s="35">
        <f>ROUND((Reference!N$16*List!$H2680)+Reference!N$17,0)</f>
        <v>19621</v>
      </c>
      <c r="V2680" s="36">
        <f>ROUND((Reference!O$16*List!$H2680)+Reference!O$17,0)</f>
        <v>729</v>
      </c>
      <c r="W2680" s="36">
        <f>ROUND((Reference!P$16*List!$H2680)+Reference!P$17,0)</f>
        <v>1028</v>
      </c>
      <c r="X2680" s="36">
        <f>ROUND((Reference!Q$16*List!$H2680)+Reference!Q$17,0)</f>
        <v>514</v>
      </c>
      <c r="Y2680" s="37"/>
      <c r="Z2680" s="4" t="str">
        <f t="shared" si="83"/>
        <v>HARRIS, Texas</v>
      </c>
      <c r="AA2680" s="38" t="s">
        <v>1836</v>
      </c>
      <c r="AB2680" s="38" t="s">
        <v>54</v>
      </c>
      <c r="AC2680" s="32" t="s">
        <v>7166</v>
      </c>
      <c r="AD2680" s="39"/>
      <c r="AE2680">
        <f t="shared" si="84"/>
        <v>0.99690000000000001</v>
      </c>
    </row>
    <row r="2681" spans="1:31" x14ac:dyDescent="0.35">
      <c r="A2681" s="28" t="s">
        <v>7432</v>
      </c>
      <c r="B2681" s="48" t="s">
        <v>7433</v>
      </c>
      <c r="C2681" s="49">
        <v>30980</v>
      </c>
      <c r="D2681" s="30" t="s">
        <v>1130</v>
      </c>
      <c r="E2681" s="50" t="s">
        <v>2541</v>
      </c>
      <c r="F2681" s="55" t="s">
        <v>7166</v>
      </c>
      <c r="G2681" s="33" t="s">
        <v>53</v>
      </c>
      <c r="H2681" s="52">
        <v>0.85720000000000007</v>
      </c>
      <c r="I2681" s="35">
        <f>ROUND((Reference!B$16*List!$H2681)+Reference!B$17,0)</f>
        <v>1004</v>
      </c>
      <c r="J2681" s="35">
        <f>ROUND((Reference!C$16*List!$H2681)+Reference!C$17,0)</f>
        <v>1497</v>
      </c>
      <c r="K2681" s="35">
        <f>ROUND((Reference!D$16*List!$H2681)+Reference!D$17,0)</f>
        <v>1794</v>
      </c>
      <c r="L2681" s="35">
        <f>ROUND((Reference!E$16*List!$H2681)+Reference!E$17,0)</f>
        <v>2218</v>
      </c>
      <c r="M2681" s="35">
        <f>ROUND((Reference!F$16*List!$H2681)+Reference!F$17,0)</f>
        <v>2310</v>
      </c>
      <c r="N2681" s="35">
        <f>ROUND((Reference!G$16*List!$H2681)+Reference!G$17,0)</f>
        <v>2616</v>
      </c>
      <c r="O2681" s="35">
        <f>ROUND((Reference!H$16*List!$H2681)+Reference!H$17,0)</f>
        <v>2716</v>
      </c>
      <c r="P2681" s="35">
        <f>ROUND((Reference!I$16*List!$H2681)+Reference!I$17,0)</f>
        <v>2822</v>
      </c>
      <c r="Q2681" s="35">
        <f>ROUND((Reference!J$16*List!$H2681)+Reference!J$17,0)</f>
        <v>3268</v>
      </c>
      <c r="R2681" s="35">
        <f>ROUND((Reference!K$16*List!$H2681)+Reference!K$17,0)</f>
        <v>3371</v>
      </c>
      <c r="S2681" s="35">
        <f>ROUND((Reference!L$16*List!$H2681)+Reference!L$17,0)</f>
        <v>3638</v>
      </c>
      <c r="T2681" s="35">
        <f>ROUND((Reference!M$16*List!$H2681)+Reference!M$17,0)</f>
        <v>4345</v>
      </c>
      <c r="U2681" s="35">
        <f>ROUND((Reference!N$16*List!$H2681)+Reference!N$17,0)</f>
        <v>17530</v>
      </c>
      <c r="V2681" s="36">
        <f>ROUND((Reference!O$16*List!$H2681)+Reference!O$17,0)</f>
        <v>652</v>
      </c>
      <c r="W2681" s="36">
        <f>ROUND((Reference!P$16*List!$H2681)+Reference!P$17,0)</f>
        <v>918</v>
      </c>
      <c r="X2681" s="36">
        <f>ROUND((Reference!Q$16*List!$H2681)+Reference!Q$17,0)</f>
        <v>459</v>
      </c>
      <c r="Y2681" s="37"/>
      <c r="Z2681" s="4" t="str">
        <f t="shared" si="83"/>
        <v>HARRISON, Texas</v>
      </c>
      <c r="AA2681" s="50" t="s">
        <v>2541</v>
      </c>
      <c r="AB2681" s="38" t="s">
        <v>54</v>
      </c>
      <c r="AC2681" s="43" t="s">
        <v>7166</v>
      </c>
      <c r="AD2681" s="45"/>
      <c r="AE2681">
        <f t="shared" si="84"/>
        <v>0.85720000000000007</v>
      </c>
    </row>
    <row r="2682" spans="1:31" x14ac:dyDescent="0.35">
      <c r="A2682" s="28" t="s">
        <v>7434</v>
      </c>
      <c r="B2682" s="48" t="s">
        <v>7435</v>
      </c>
      <c r="C2682" s="49">
        <v>99945</v>
      </c>
      <c r="D2682" s="30" t="s">
        <v>238</v>
      </c>
      <c r="E2682" s="50" t="s">
        <v>7436</v>
      </c>
      <c r="F2682" s="55" t="s">
        <v>7166</v>
      </c>
      <c r="G2682" s="33" t="s">
        <v>64</v>
      </c>
      <c r="H2682" s="52">
        <v>0.94430000000000003</v>
      </c>
      <c r="I2682" s="35">
        <f>ROUND((Reference!B$16*List!$H2682)+Reference!B$17,0)</f>
        <v>1079</v>
      </c>
      <c r="J2682" s="35">
        <f>ROUND((Reference!C$16*List!$H2682)+Reference!C$17,0)</f>
        <v>1609</v>
      </c>
      <c r="K2682" s="35">
        <f>ROUND((Reference!D$16*List!$H2682)+Reference!D$17,0)</f>
        <v>1927</v>
      </c>
      <c r="L2682" s="35">
        <f>ROUND((Reference!E$16*List!$H2682)+Reference!E$17,0)</f>
        <v>2383</v>
      </c>
      <c r="M2682" s="35">
        <f>ROUND((Reference!F$16*List!$H2682)+Reference!F$17,0)</f>
        <v>2482</v>
      </c>
      <c r="N2682" s="35">
        <f>ROUND((Reference!G$16*List!$H2682)+Reference!G$17,0)</f>
        <v>2810</v>
      </c>
      <c r="O2682" s="35">
        <f>ROUND((Reference!H$16*List!$H2682)+Reference!H$17,0)</f>
        <v>2918</v>
      </c>
      <c r="P2682" s="35">
        <f>ROUND((Reference!I$16*List!$H2682)+Reference!I$17,0)</f>
        <v>3032</v>
      </c>
      <c r="Q2682" s="35">
        <f>ROUND((Reference!J$16*List!$H2682)+Reference!J$17,0)</f>
        <v>3511</v>
      </c>
      <c r="R2682" s="35">
        <f>ROUND((Reference!K$16*List!$H2682)+Reference!K$17,0)</f>
        <v>3622</v>
      </c>
      <c r="S2682" s="35">
        <f>ROUND((Reference!L$16*List!$H2682)+Reference!L$17,0)</f>
        <v>3908</v>
      </c>
      <c r="T2682" s="35">
        <f>ROUND((Reference!M$16*List!$H2682)+Reference!M$17,0)</f>
        <v>4668</v>
      </c>
      <c r="U2682" s="35">
        <f>ROUND((Reference!N$16*List!$H2682)+Reference!N$17,0)</f>
        <v>18834</v>
      </c>
      <c r="V2682" s="36">
        <f>ROUND((Reference!O$16*List!$H2682)+Reference!O$17,0)</f>
        <v>700</v>
      </c>
      <c r="W2682" s="36">
        <f>ROUND((Reference!P$16*List!$H2682)+Reference!P$17,0)</f>
        <v>987</v>
      </c>
      <c r="X2682" s="36">
        <f>ROUND((Reference!Q$16*List!$H2682)+Reference!Q$17,0)</f>
        <v>493</v>
      </c>
      <c r="Y2682" s="37"/>
      <c r="Z2682" s="4" t="str">
        <f t="shared" si="83"/>
        <v>HARTLEY, Texas</v>
      </c>
      <c r="AA2682" s="50" t="s">
        <v>7436</v>
      </c>
      <c r="AB2682" s="38" t="s">
        <v>54</v>
      </c>
      <c r="AC2682" s="43" t="s">
        <v>7166</v>
      </c>
      <c r="AD2682" s="45"/>
      <c r="AE2682">
        <f t="shared" si="84"/>
        <v>0.94430000000000003</v>
      </c>
    </row>
    <row r="2683" spans="1:31" x14ac:dyDescent="0.35">
      <c r="A2683" s="28" t="s">
        <v>7437</v>
      </c>
      <c r="B2683" s="48" t="s">
        <v>7438</v>
      </c>
      <c r="C2683" s="51">
        <v>99945</v>
      </c>
      <c r="D2683" s="30" t="s">
        <v>238</v>
      </c>
      <c r="E2683" s="38" t="s">
        <v>3046</v>
      </c>
      <c r="F2683" s="55" t="s">
        <v>7166</v>
      </c>
      <c r="G2683" s="33" t="s">
        <v>64</v>
      </c>
      <c r="H2683" s="34">
        <v>0.94430000000000003</v>
      </c>
      <c r="I2683" s="35">
        <f>ROUND((Reference!B$16*List!$H2683)+Reference!B$17,0)</f>
        <v>1079</v>
      </c>
      <c r="J2683" s="35">
        <f>ROUND((Reference!C$16*List!$H2683)+Reference!C$17,0)</f>
        <v>1609</v>
      </c>
      <c r="K2683" s="35">
        <f>ROUND((Reference!D$16*List!$H2683)+Reference!D$17,0)</f>
        <v>1927</v>
      </c>
      <c r="L2683" s="35">
        <f>ROUND((Reference!E$16*List!$H2683)+Reference!E$17,0)</f>
        <v>2383</v>
      </c>
      <c r="M2683" s="35">
        <f>ROUND((Reference!F$16*List!$H2683)+Reference!F$17,0)</f>
        <v>2482</v>
      </c>
      <c r="N2683" s="35">
        <f>ROUND((Reference!G$16*List!$H2683)+Reference!G$17,0)</f>
        <v>2810</v>
      </c>
      <c r="O2683" s="35">
        <f>ROUND((Reference!H$16*List!$H2683)+Reference!H$17,0)</f>
        <v>2918</v>
      </c>
      <c r="P2683" s="35">
        <f>ROUND((Reference!I$16*List!$H2683)+Reference!I$17,0)</f>
        <v>3032</v>
      </c>
      <c r="Q2683" s="35">
        <f>ROUND((Reference!J$16*List!$H2683)+Reference!J$17,0)</f>
        <v>3511</v>
      </c>
      <c r="R2683" s="35">
        <f>ROUND((Reference!K$16*List!$H2683)+Reference!K$17,0)</f>
        <v>3622</v>
      </c>
      <c r="S2683" s="35">
        <f>ROUND((Reference!L$16*List!$H2683)+Reference!L$17,0)</f>
        <v>3908</v>
      </c>
      <c r="T2683" s="35">
        <f>ROUND((Reference!M$16*List!$H2683)+Reference!M$17,0)</f>
        <v>4668</v>
      </c>
      <c r="U2683" s="35">
        <f>ROUND((Reference!N$16*List!$H2683)+Reference!N$17,0)</f>
        <v>18834</v>
      </c>
      <c r="V2683" s="36">
        <f>ROUND((Reference!O$16*List!$H2683)+Reference!O$17,0)</f>
        <v>700</v>
      </c>
      <c r="W2683" s="36">
        <f>ROUND((Reference!P$16*List!$H2683)+Reference!P$17,0)</f>
        <v>987</v>
      </c>
      <c r="X2683" s="36">
        <f>ROUND((Reference!Q$16*List!$H2683)+Reference!Q$17,0)</f>
        <v>493</v>
      </c>
      <c r="Y2683" s="37"/>
      <c r="Z2683" s="4" t="str">
        <f t="shared" si="83"/>
        <v>HASKELL, Texas</v>
      </c>
      <c r="AA2683" s="38" t="s">
        <v>3046</v>
      </c>
      <c r="AB2683" s="38" t="s">
        <v>54</v>
      </c>
      <c r="AC2683" s="32" t="s">
        <v>7166</v>
      </c>
      <c r="AD2683" s="39"/>
      <c r="AE2683">
        <f t="shared" si="84"/>
        <v>0.94430000000000003</v>
      </c>
    </row>
    <row r="2684" spans="1:31" x14ac:dyDescent="0.35">
      <c r="A2684" s="28" t="s">
        <v>7439</v>
      </c>
      <c r="B2684" s="48" t="s">
        <v>7440</v>
      </c>
      <c r="C2684" s="49">
        <v>12420</v>
      </c>
      <c r="D2684" s="30" t="s">
        <v>365</v>
      </c>
      <c r="E2684" s="50" t="s">
        <v>7441</v>
      </c>
      <c r="F2684" s="54" t="s">
        <v>7166</v>
      </c>
      <c r="G2684" s="33" t="s">
        <v>53</v>
      </c>
      <c r="H2684" s="52">
        <v>0.95080000000000009</v>
      </c>
      <c r="I2684" s="35">
        <f>ROUND((Reference!B$16*List!$H2684)+Reference!B$17,0)</f>
        <v>1084</v>
      </c>
      <c r="J2684" s="35">
        <f>ROUND((Reference!C$16*List!$H2684)+Reference!C$17,0)</f>
        <v>1617</v>
      </c>
      <c r="K2684" s="35">
        <f>ROUND((Reference!D$16*List!$H2684)+Reference!D$17,0)</f>
        <v>1937</v>
      </c>
      <c r="L2684" s="35">
        <f>ROUND((Reference!E$16*List!$H2684)+Reference!E$17,0)</f>
        <v>2395</v>
      </c>
      <c r="M2684" s="35">
        <f>ROUND((Reference!F$16*List!$H2684)+Reference!F$17,0)</f>
        <v>2495</v>
      </c>
      <c r="N2684" s="35">
        <f>ROUND((Reference!G$16*List!$H2684)+Reference!G$17,0)</f>
        <v>2825</v>
      </c>
      <c r="O2684" s="35">
        <f>ROUND((Reference!H$16*List!$H2684)+Reference!H$17,0)</f>
        <v>2933</v>
      </c>
      <c r="P2684" s="35">
        <f>ROUND((Reference!I$16*List!$H2684)+Reference!I$17,0)</f>
        <v>3048</v>
      </c>
      <c r="Q2684" s="35">
        <f>ROUND((Reference!J$16*List!$H2684)+Reference!J$17,0)</f>
        <v>3529</v>
      </c>
      <c r="R2684" s="35">
        <f>ROUND((Reference!K$16*List!$H2684)+Reference!K$17,0)</f>
        <v>3641</v>
      </c>
      <c r="S2684" s="35">
        <f>ROUND((Reference!L$16*List!$H2684)+Reference!L$17,0)</f>
        <v>3929</v>
      </c>
      <c r="T2684" s="35">
        <f>ROUND((Reference!M$16*List!$H2684)+Reference!M$17,0)</f>
        <v>4692</v>
      </c>
      <c r="U2684" s="35">
        <f>ROUND((Reference!N$16*List!$H2684)+Reference!N$17,0)</f>
        <v>18931</v>
      </c>
      <c r="V2684" s="36">
        <f>ROUND((Reference!O$16*List!$H2684)+Reference!O$17,0)</f>
        <v>704</v>
      </c>
      <c r="W2684" s="36">
        <f>ROUND((Reference!P$16*List!$H2684)+Reference!P$17,0)</f>
        <v>992</v>
      </c>
      <c r="X2684" s="36">
        <f>ROUND((Reference!Q$16*List!$H2684)+Reference!Q$17,0)</f>
        <v>496</v>
      </c>
      <c r="Y2684" s="37"/>
      <c r="Z2684" s="4" t="str">
        <f t="shared" si="83"/>
        <v>HAYS, Texas</v>
      </c>
      <c r="AA2684" s="50" t="s">
        <v>7441</v>
      </c>
      <c r="AB2684" s="38" t="s">
        <v>54</v>
      </c>
      <c r="AC2684" s="43" t="s">
        <v>7166</v>
      </c>
      <c r="AD2684" s="45"/>
      <c r="AE2684">
        <f t="shared" si="84"/>
        <v>0.95080000000000009</v>
      </c>
    </row>
    <row r="2685" spans="1:31" x14ac:dyDescent="0.35">
      <c r="A2685" s="28" t="s">
        <v>7442</v>
      </c>
      <c r="B2685" s="48" t="s">
        <v>7443</v>
      </c>
      <c r="C2685" s="51">
        <v>99945</v>
      </c>
      <c r="D2685" s="30" t="s">
        <v>238</v>
      </c>
      <c r="E2685" s="38" t="s">
        <v>7444</v>
      </c>
      <c r="F2685" s="55" t="s">
        <v>7166</v>
      </c>
      <c r="G2685" s="33" t="s">
        <v>64</v>
      </c>
      <c r="H2685" s="52">
        <v>0.94430000000000003</v>
      </c>
      <c r="I2685" s="35">
        <f>ROUND((Reference!B$16*List!$H2685)+Reference!B$17,0)</f>
        <v>1079</v>
      </c>
      <c r="J2685" s="35">
        <f>ROUND((Reference!C$16*List!$H2685)+Reference!C$17,0)</f>
        <v>1609</v>
      </c>
      <c r="K2685" s="35">
        <f>ROUND((Reference!D$16*List!$H2685)+Reference!D$17,0)</f>
        <v>1927</v>
      </c>
      <c r="L2685" s="35">
        <f>ROUND((Reference!E$16*List!$H2685)+Reference!E$17,0)</f>
        <v>2383</v>
      </c>
      <c r="M2685" s="35">
        <f>ROUND((Reference!F$16*List!$H2685)+Reference!F$17,0)</f>
        <v>2482</v>
      </c>
      <c r="N2685" s="35">
        <f>ROUND((Reference!G$16*List!$H2685)+Reference!G$17,0)</f>
        <v>2810</v>
      </c>
      <c r="O2685" s="35">
        <f>ROUND((Reference!H$16*List!$H2685)+Reference!H$17,0)</f>
        <v>2918</v>
      </c>
      <c r="P2685" s="35">
        <f>ROUND((Reference!I$16*List!$H2685)+Reference!I$17,0)</f>
        <v>3032</v>
      </c>
      <c r="Q2685" s="35">
        <f>ROUND((Reference!J$16*List!$H2685)+Reference!J$17,0)</f>
        <v>3511</v>
      </c>
      <c r="R2685" s="35">
        <f>ROUND((Reference!K$16*List!$H2685)+Reference!K$17,0)</f>
        <v>3622</v>
      </c>
      <c r="S2685" s="35">
        <f>ROUND((Reference!L$16*List!$H2685)+Reference!L$17,0)</f>
        <v>3908</v>
      </c>
      <c r="T2685" s="35">
        <f>ROUND((Reference!M$16*List!$H2685)+Reference!M$17,0)</f>
        <v>4668</v>
      </c>
      <c r="U2685" s="35">
        <f>ROUND((Reference!N$16*List!$H2685)+Reference!N$17,0)</f>
        <v>18834</v>
      </c>
      <c r="V2685" s="36">
        <f>ROUND((Reference!O$16*List!$H2685)+Reference!O$17,0)</f>
        <v>700</v>
      </c>
      <c r="W2685" s="36">
        <f>ROUND((Reference!P$16*List!$H2685)+Reference!P$17,0)</f>
        <v>987</v>
      </c>
      <c r="X2685" s="36">
        <f>ROUND((Reference!Q$16*List!$H2685)+Reference!Q$17,0)</f>
        <v>493</v>
      </c>
      <c r="Y2685" s="37"/>
      <c r="Z2685" s="4" t="str">
        <f t="shared" si="83"/>
        <v>HEMPHILL, Texas</v>
      </c>
      <c r="AA2685" s="50" t="s">
        <v>7444</v>
      </c>
      <c r="AB2685" s="38" t="s">
        <v>54</v>
      </c>
      <c r="AC2685" s="43" t="s">
        <v>7166</v>
      </c>
      <c r="AD2685" s="45"/>
      <c r="AE2685">
        <f t="shared" si="84"/>
        <v>0.94430000000000003</v>
      </c>
    </row>
    <row r="2686" spans="1:31" x14ac:dyDescent="0.35">
      <c r="A2686" s="28" t="s">
        <v>7445</v>
      </c>
      <c r="B2686" s="48" t="s">
        <v>7446</v>
      </c>
      <c r="C2686" s="51">
        <v>99945</v>
      </c>
      <c r="D2686" s="30" t="s">
        <v>238</v>
      </c>
      <c r="E2686" s="38" t="s">
        <v>2299</v>
      </c>
      <c r="F2686" s="55" t="s">
        <v>7166</v>
      </c>
      <c r="G2686" s="33" t="s">
        <v>64</v>
      </c>
      <c r="H2686" s="52">
        <v>0.94430000000000003</v>
      </c>
      <c r="I2686" s="35">
        <f>ROUND((Reference!B$16*List!$H2686)+Reference!B$17,0)</f>
        <v>1079</v>
      </c>
      <c r="J2686" s="35">
        <f>ROUND((Reference!C$16*List!$H2686)+Reference!C$17,0)</f>
        <v>1609</v>
      </c>
      <c r="K2686" s="35">
        <f>ROUND((Reference!D$16*List!$H2686)+Reference!D$17,0)</f>
        <v>1927</v>
      </c>
      <c r="L2686" s="35">
        <f>ROUND((Reference!E$16*List!$H2686)+Reference!E$17,0)</f>
        <v>2383</v>
      </c>
      <c r="M2686" s="35">
        <f>ROUND((Reference!F$16*List!$H2686)+Reference!F$17,0)</f>
        <v>2482</v>
      </c>
      <c r="N2686" s="35">
        <f>ROUND((Reference!G$16*List!$H2686)+Reference!G$17,0)</f>
        <v>2810</v>
      </c>
      <c r="O2686" s="35">
        <f>ROUND((Reference!H$16*List!$H2686)+Reference!H$17,0)</f>
        <v>2918</v>
      </c>
      <c r="P2686" s="35">
        <f>ROUND((Reference!I$16*List!$H2686)+Reference!I$17,0)</f>
        <v>3032</v>
      </c>
      <c r="Q2686" s="35">
        <f>ROUND((Reference!J$16*List!$H2686)+Reference!J$17,0)</f>
        <v>3511</v>
      </c>
      <c r="R2686" s="35">
        <f>ROUND((Reference!K$16*List!$H2686)+Reference!K$17,0)</f>
        <v>3622</v>
      </c>
      <c r="S2686" s="35">
        <f>ROUND((Reference!L$16*List!$H2686)+Reference!L$17,0)</f>
        <v>3908</v>
      </c>
      <c r="T2686" s="35">
        <f>ROUND((Reference!M$16*List!$H2686)+Reference!M$17,0)</f>
        <v>4668</v>
      </c>
      <c r="U2686" s="35">
        <f>ROUND((Reference!N$16*List!$H2686)+Reference!N$17,0)</f>
        <v>18834</v>
      </c>
      <c r="V2686" s="36">
        <f>ROUND((Reference!O$16*List!$H2686)+Reference!O$17,0)</f>
        <v>700</v>
      </c>
      <c r="W2686" s="36">
        <f>ROUND((Reference!P$16*List!$H2686)+Reference!P$17,0)</f>
        <v>987</v>
      </c>
      <c r="X2686" s="36">
        <f>ROUND((Reference!Q$16*List!$H2686)+Reference!Q$17,0)</f>
        <v>493</v>
      </c>
      <c r="Y2686" s="37"/>
      <c r="Z2686" s="4" t="str">
        <f t="shared" si="83"/>
        <v>HENDERSON, Texas</v>
      </c>
      <c r="AA2686" s="50" t="s">
        <v>2299</v>
      </c>
      <c r="AB2686" s="38" t="s">
        <v>54</v>
      </c>
      <c r="AC2686" s="43" t="s">
        <v>7166</v>
      </c>
      <c r="AD2686" s="45"/>
      <c r="AE2686">
        <f t="shared" si="84"/>
        <v>0.94430000000000003</v>
      </c>
    </row>
    <row r="2687" spans="1:31" x14ac:dyDescent="0.35">
      <c r="A2687" s="28" t="s">
        <v>7447</v>
      </c>
      <c r="B2687" s="48" t="s">
        <v>7448</v>
      </c>
      <c r="C2687" s="49">
        <v>32580</v>
      </c>
      <c r="D2687" s="30" t="s">
        <v>1180</v>
      </c>
      <c r="E2687" s="50" t="s">
        <v>5340</v>
      </c>
      <c r="F2687" s="54" t="s">
        <v>7166</v>
      </c>
      <c r="G2687" s="33" t="s">
        <v>53</v>
      </c>
      <c r="H2687" s="34">
        <v>0.78539999999999999</v>
      </c>
      <c r="I2687" s="35">
        <f>ROUND((Reference!B$16*List!$H2687)+Reference!B$17,0)</f>
        <v>942</v>
      </c>
      <c r="J2687" s="35">
        <f>ROUND((Reference!C$16*List!$H2687)+Reference!C$17,0)</f>
        <v>1406</v>
      </c>
      <c r="K2687" s="35">
        <f>ROUND((Reference!D$16*List!$H2687)+Reference!D$17,0)</f>
        <v>1684</v>
      </c>
      <c r="L2687" s="35">
        <f>ROUND((Reference!E$16*List!$H2687)+Reference!E$17,0)</f>
        <v>2082</v>
      </c>
      <c r="M2687" s="35">
        <f>ROUND((Reference!F$16*List!$H2687)+Reference!F$17,0)</f>
        <v>2169</v>
      </c>
      <c r="N2687" s="35">
        <f>ROUND((Reference!G$16*List!$H2687)+Reference!G$17,0)</f>
        <v>2455</v>
      </c>
      <c r="O2687" s="35">
        <f>ROUND((Reference!H$16*List!$H2687)+Reference!H$17,0)</f>
        <v>2549</v>
      </c>
      <c r="P2687" s="35">
        <f>ROUND((Reference!I$16*List!$H2687)+Reference!I$17,0)</f>
        <v>2649</v>
      </c>
      <c r="Q2687" s="35">
        <f>ROUND((Reference!J$16*List!$H2687)+Reference!J$17,0)</f>
        <v>3068</v>
      </c>
      <c r="R2687" s="35">
        <f>ROUND((Reference!K$16*List!$H2687)+Reference!K$17,0)</f>
        <v>3165</v>
      </c>
      <c r="S2687" s="35">
        <f>ROUND((Reference!L$16*List!$H2687)+Reference!L$17,0)</f>
        <v>3415</v>
      </c>
      <c r="T2687" s="35">
        <f>ROUND((Reference!M$16*List!$H2687)+Reference!M$17,0)</f>
        <v>4078</v>
      </c>
      <c r="U2687" s="35">
        <f>ROUND((Reference!N$16*List!$H2687)+Reference!N$17,0)</f>
        <v>16456</v>
      </c>
      <c r="V2687" s="36">
        <f>ROUND((Reference!O$16*List!$H2687)+Reference!O$17,0)</f>
        <v>612</v>
      </c>
      <c r="W2687" s="36">
        <f>ROUND((Reference!P$16*List!$H2687)+Reference!P$17,0)</f>
        <v>862</v>
      </c>
      <c r="X2687" s="36">
        <f>ROUND((Reference!Q$16*List!$H2687)+Reference!Q$17,0)</f>
        <v>431</v>
      </c>
      <c r="Y2687" s="37"/>
      <c r="Z2687" s="4" t="str">
        <f t="shared" si="83"/>
        <v>HIDALGO, Texas</v>
      </c>
      <c r="AA2687" s="38" t="s">
        <v>5340</v>
      </c>
      <c r="AB2687" s="38" t="s">
        <v>54</v>
      </c>
      <c r="AC2687" s="32" t="s">
        <v>7166</v>
      </c>
      <c r="AD2687" s="39"/>
      <c r="AE2687">
        <f t="shared" si="84"/>
        <v>0.78539999999999999</v>
      </c>
    </row>
    <row r="2688" spans="1:31" x14ac:dyDescent="0.35">
      <c r="A2688" s="28" t="s">
        <v>7449</v>
      </c>
      <c r="B2688" s="48" t="s">
        <v>7450</v>
      </c>
      <c r="C2688" s="51">
        <v>99945</v>
      </c>
      <c r="D2688" s="30" t="s">
        <v>238</v>
      </c>
      <c r="E2688" s="38" t="s">
        <v>4844</v>
      </c>
      <c r="F2688" s="55" t="s">
        <v>7166</v>
      </c>
      <c r="G2688" s="33" t="s">
        <v>64</v>
      </c>
      <c r="H2688" s="52">
        <v>0.94430000000000003</v>
      </c>
      <c r="I2688" s="35">
        <f>ROUND((Reference!B$16*List!$H2688)+Reference!B$17,0)</f>
        <v>1079</v>
      </c>
      <c r="J2688" s="35">
        <f>ROUND((Reference!C$16*List!$H2688)+Reference!C$17,0)</f>
        <v>1609</v>
      </c>
      <c r="K2688" s="35">
        <f>ROUND((Reference!D$16*List!$H2688)+Reference!D$17,0)</f>
        <v>1927</v>
      </c>
      <c r="L2688" s="35">
        <f>ROUND((Reference!E$16*List!$H2688)+Reference!E$17,0)</f>
        <v>2383</v>
      </c>
      <c r="M2688" s="35">
        <f>ROUND((Reference!F$16*List!$H2688)+Reference!F$17,0)</f>
        <v>2482</v>
      </c>
      <c r="N2688" s="35">
        <f>ROUND((Reference!G$16*List!$H2688)+Reference!G$17,0)</f>
        <v>2810</v>
      </c>
      <c r="O2688" s="35">
        <f>ROUND((Reference!H$16*List!$H2688)+Reference!H$17,0)</f>
        <v>2918</v>
      </c>
      <c r="P2688" s="35">
        <f>ROUND((Reference!I$16*List!$H2688)+Reference!I$17,0)</f>
        <v>3032</v>
      </c>
      <c r="Q2688" s="35">
        <f>ROUND((Reference!J$16*List!$H2688)+Reference!J$17,0)</f>
        <v>3511</v>
      </c>
      <c r="R2688" s="35">
        <f>ROUND((Reference!K$16*List!$H2688)+Reference!K$17,0)</f>
        <v>3622</v>
      </c>
      <c r="S2688" s="35">
        <f>ROUND((Reference!L$16*List!$H2688)+Reference!L$17,0)</f>
        <v>3908</v>
      </c>
      <c r="T2688" s="35">
        <f>ROUND((Reference!M$16*List!$H2688)+Reference!M$17,0)</f>
        <v>4668</v>
      </c>
      <c r="U2688" s="35">
        <f>ROUND((Reference!N$16*List!$H2688)+Reference!N$17,0)</f>
        <v>18834</v>
      </c>
      <c r="V2688" s="36">
        <f>ROUND((Reference!O$16*List!$H2688)+Reference!O$17,0)</f>
        <v>700</v>
      </c>
      <c r="W2688" s="36">
        <f>ROUND((Reference!P$16*List!$H2688)+Reference!P$17,0)</f>
        <v>987</v>
      </c>
      <c r="X2688" s="36">
        <f>ROUND((Reference!Q$16*List!$H2688)+Reference!Q$17,0)</f>
        <v>493</v>
      </c>
      <c r="Y2688" s="37"/>
      <c r="Z2688" s="4" t="str">
        <f t="shared" si="83"/>
        <v>HILL, Texas</v>
      </c>
      <c r="AA2688" s="50" t="s">
        <v>4844</v>
      </c>
      <c r="AB2688" s="38" t="s">
        <v>54</v>
      </c>
      <c r="AC2688" s="43" t="s">
        <v>7166</v>
      </c>
      <c r="AD2688" s="45"/>
      <c r="AE2688">
        <f t="shared" si="84"/>
        <v>0.94430000000000003</v>
      </c>
    </row>
    <row r="2689" spans="1:31" x14ac:dyDescent="0.35">
      <c r="A2689" s="28" t="s">
        <v>7451</v>
      </c>
      <c r="B2689" s="48" t="s">
        <v>7452</v>
      </c>
      <c r="C2689" s="49">
        <v>99945</v>
      </c>
      <c r="D2689" s="30" t="s">
        <v>238</v>
      </c>
      <c r="E2689" s="50" t="s">
        <v>7453</v>
      </c>
      <c r="F2689" s="55" t="s">
        <v>7166</v>
      </c>
      <c r="G2689" s="33" t="s">
        <v>64</v>
      </c>
      <c r="H2689" s="52">
        <v>0.94430000000000003</v>
      </c>
      <c r="I2689" s="35">
        <f>ROUND((Reference!B$16*List!$H2689)+Reference!B$17,0)</f>
        <v>1079</v>
      </c>
      <c r="J2689" s="35">
        <f>ROUND((Reference!C$16*List!$H2689)+Reference!C$17,0)</f>
        <v>1609</v>
      </c>
      <c r="K2689" s="35">
        <f>ROUND((Reference!D$16*List!$H2689)+Reference!D$17,0)</f>
        <v>1927</v>
      </c>
      <c r="L2689" s="35">
        <f>ROUND((Reference!E$16*List!$H2689)+Reference!E$17,0)</f>
        <v>2383</v>
      </c>
      <c r="M2689" s="35">
        <f>ROUND((Reference!F$16*List!$H2689)+Reference!F$17,0)</f>
        <v>2482</v>
      </c>
      <c r="N2689" s="35">
        <f>ROUND((Reference!G$16*List!$H2689)+Reference!G$17,0)</f>
        <v>2810</v>
      </c>
      <c r="O2689" s="35">
        <f>ROUND((Reference!H$16*List!$H2689)+Reference!H$17,0)</f>
        <v>2918</v>
      </c>
      <c r="P2689" s="35">
        <f>ROUND((Reference!I$16*List!$H2689)+Reference!I$17,0)</f>
        <v>3032</v>
      </c>
      <c r="Q2689" s="35">
        <f>ROUND((Reference!J$16*List!$H2689)+Reference!J$17,0)</f>
        <v>3511</v>
      </c>
      <c r="R2689" s="35">
        <f>ROUND((Reference!K$16*List!$H2689)+Reference!K$17,0)</f>
        <v>3622</v>
      </c>
      <c r="S2689" s="35">
        <f>ROUND((Reference!L$16*List!$H2689)+Reference!L$17,0)</f>
        <v>3908</v>
      </c>
      <c r="T2689" s="35">
        <f>ROUND((Reference!M$16*List!$H2689)+Reference!M$17,0)</f>
        <v>4668</v>
      </c>
      <c r="U2689" s="35">
        <f>ROUND((Reference!N$16*List!$H2689)+Reference!N$17,0)</f>
        <v>18834</v>
      </c>
      <c r="V2689" s="36">
        <f>ROUND((Reference!O$16*List!$H2689)+Reference!O$17,0)</f>
        <v>700</v>
      </c>
      <c r="W2689" s="36">
        <f>ROUND((Reference!P$16*List!$H2689)+Reference!P$17,0)</f>
        <v>987</v>
      </c>
      <c r="X2689" s="36">
        <f>ROUND((Reference!Q$16*List!$H2689)+Reference!Q$17,0)</f>
        <v>493</v>
      </c>
      <c r="Y2689" s="37"/>
      <c r="Z2689" s="4" t="str">
        <f t="shared" si="83"/>
        <v>HOCKLEY, Texas</v>
      </c>
      <c r="AA2689" s="50" t="s">
        <v>7453</v>
      </c>
      <c r="AB2689" s="38" t="s">
        <v>54</v>
      </c>
      <c r="AC2689" s="43" t="s">
        <v>7166</v>
      </c>
      <c r="AD2689" s="45"/>
      <c r="AE2689">
        <f t="shared" si="84"/>
        <v>0.94430000000000003</v>
      </c>
    </row>
    <row r="2690" spans="1:31" x14ac:dyDescent="0.35">
      <c r="A2690" s="28" t="s">
        <v>7454</v>
      </c>
      <c r="B2690" s="48" t="s">
        <v>7455</v>
      </c>
      <c r="C2690" s="49">
        <v>99945</v>
      </c>
      <c r="D2690" s="30" t="s">
        <v>238</v>
      </c>
      <c r="E2690" s="50" t="s">
        <v>7456</v>
      </c>
      <c r="F2690" s="54" t="s">
        <v>7166</v>
      </c>
      <c r="G2690" s="33" t="s">
        <v>64</v>
      </c>
      <c r="H2690" s="52">
        <v>0.94430000000000003</v>
      </c>
      <c r="I2690" s="35">
        <f>ROUND((Reference!B$16*List!$H2690)+Reference!B$17,0)</f>
        <v>1079</v>
      </c>
      <c r="J2690" s="35">
        <f>ROUND((Reference!C$16*List!$H2690)+Reference!C$17,0)</f>
        <v>1609</v>
      </c>
      <c r="K2690" s="35">
        <f>ROUND((Reference!D$16*List!$H2690)+Reference!D$17,0)</f>
        <v>1927</v>
      </c>
      <c r="L2690" s="35">
        <f>ROUND((Reference!E$16*List!$H2690)+Reference!E$17,0)</f>
        <v>2383</v>
      </c>
      <c r="M2690" s="35">
        <f>ROUND((Reference!F$16*List!$H2690)+Reference!F$17,0)</f>
        <v>2482</v>
      </c>
      <c r="N2690" s="35">
        <f>ROUND((Reference!G$16*List!$H2690)+Reference!G$17,0)</f>
        <v>2810</v>
      </c>
      <c r="O2690" s="35">
        <f>ROUND((Reference!H$16*List!$H2690)+Reference!H$17,0)</f>
        <v>2918</v>
      </c>
      <c r="P2690" s="35">
        <f>ROUND((Reference!I$16*List!$H2690)+Reference!I$17,0)</f>
        <v>3032</v>
      </c>
      <c r="Q2690" s="35">
        <f>ROUND((Reference!J$16*List!$H2690)+Reference!J$17,0)</f>
        <v>3511</v>
      </c>
      <c r="R2690" s="35">
        <f>ROUND((Reference!K$16*List!$H2690)+Reference!K$17,0)</f>
        <v>3622</v>
      </c>
      <c r="S2690" s="35">
        <f>ROUND((Reference!L$16*List!$H2690)+Reference!L$17,0)</f>
        <v>3908</v>
      </c>
      <c r="T2690" s="35">
        <f>ROUND((Reference!M$16*List!$H2690)+Reference!M$17,0)</f>
        <v>4668</v>
      </c>
      <c r="U2690" s="35">
        <f>ROUND((Reference!N$16*List!$H2690)+Reference!N$17,0)</f>
        <v>18834</v>
      </c>
      <c r="V2690" s="36">
        <f>ROUND((Reference!O$16*List!$H2690)+Reference!O$17,0)</f>
        <v>700</v>
      </c>
      <c r="W2690" s="36">
        <f>ROUND((Reference!P$16*List!$H2690)+Reference!P$17,0)</f>
        <v>987</v>
      </c>
      <c r="X2690" s="36">
        <f>ROUND((Reference!Q$16*List!$H2690)+Reference!Q$17,0)</f>
        <v>493</v>
      </c>
      <c r="Y2690" s="37"/>
      <c r="Z2690" s="4" t="str">
        <f t="shared" si="83"/>
        <v>HOOD, Texas</v>
      </c>
      <c r="AA2690" s="50" t="s">
        <v>7456</v>
      </c>
      <c r="AB2690" s="38" t="s">
        <v>54</v>
      </c>
      <c r="AC2690" s="43" t="s">
        <v>7166</v>
      </c>
      <c r="AD2690" s="45"/>
      <c r="AE2690">
        <f t="shared" si="84"/>
        <v>0.94430000000000003</v>
      </c>
    </row>
    <row r="2691" spans="1:31" x14ac:dyDescent="0.35">
      <c r="A2691" s="28" t="s">
        <v>7457</v>
      </c>
      <c r="B2691" s="48" t="s">
        <v>7458</v>
      </c>
      <c r="C2691" s="49">
        <v>99945</v>
      </c>
      <c r="D2691" s="30" t="s">
        <v>238</v>
      </c>
      <c r="E2691" s="50" t="s">
        <v>3356</v>
      </c>
      <c r="F2691" s="55" t="s">
        <v>7166</v>
      </c>
      <c r="G2691" s="33" t="s">
        <v>64</v>
      </c>
      <c r="H2691" s="34">
        <v>0.94430000000000003</v>
      </c>
      <c r="I2691" s="35">
        <f>ROUND((Reference!B$16*List!$H2691)+Reference!B$17,0)</f>
        <v>1079</v>
      </c>
      <c r="J2691" s="35">
        <f>ROUND((Reference!C$16*List!$H2691)+Reference!C$17,0)</f>
        <v>1609</v>
      </c>
      <c r="K2691" s="35">
        <f>ROUND((Reference!D$16*List!$H2691)+Reference!D$17,0)</f>
        <v>1927</v>
      </c>
      <c r="L2691" s="35">
        <f>ROUND((Reference!E$16*List!$H2691)+Reference!E$17,0)</f>
        <v>2383</v>
      </c>
      <c r="M2691" s="35">
        <f>ROUND((Reference!F$16*List!$H2691)+Reference!F$17,0)</f>
        <v>2482</v>
      </c>
      <c r="N2691" s="35">
        <f>ROUND((Reference!G$16*List!$H2691)+Reference!G$17,0)</f>
        <v>2810</v>
      </c>
      <c r="O2691" s="35">
        <f>ROUND((Reference!H$16*List!$H2691)+Reference!H$17,0)</f>
        <v>2918</v>
      </c>
      <c r="P2691" s="35">
        <f>ROUND((Reference!I$16*List!$H2691)+Reference!I$17,0)</f>
        <v>3032</v>
      </c>
      <c r="Q2691" s="35">
        <f>ROUND((Reference!J$16*List!$H2691)+Reference!J$17,0)</f>
        <v>3511</v>
      </c>
      <c r="R2691" s="35">
        <f>ROUND((Reference!K$16*List!$H2691)+Reference!K$17,0)</f>
        <v>3622</v>
      </c>
      <c r="S2691" s="35">
        <f>ROUND((Reference!L$16*List!$H2691)+Reference!L$17,0)</f>
        <v>3908</v>
      </c>
      <c r="T2691" s="35">
        <f>ROUND((Reference!M$16*List!$H2691)+Reference!M$17,0)</f>
        <v>4668</v>
      </c>
      <c r="U2691" s="35">
        <f>ROUND((Reference!N$16*List!$H2691)+Reference!N$17,0)</f>
        <v>18834</v>
      </c>
      <c r="V2691" s="36">
        <f>ROUND((Reference!O$16*List!$H2691)+Reference!O$17,0)</f>
        <v>700</v>
      </c>
      <c r="W2691" s="36">
        <f>ROUND((Reference!P$16*List!$H2691)+Reference!P$17,0)</f>
        <v>987</v>
      </c>
      <c r="X2691" s="36">
        <f>ROUND((Reference!Q$16*List!$H2691)+Reference!Q$17,0)</f>
        <v>493</v>
      </c>
      <c r="Y2691" s="37"/>
      <c r="Z2691" s="4" t="str">
        <f t="shared" si="83"/>
        <v>HOPKINS, Texas</v>
      </c>
      <c r="AA2691" s="38" t="s">
        <v>3356</v>
      </c>
      <c r="AB2691" s="38" t="s">
        <v>54</v>
      </c>
      <c r="AC2691" s="32" t="s">
        <v>7166</v>
      </c>
      <c r="AD2691" s="39"/>
      <c r="AE2691">
        <f t="shared" si="84"/>
        <v>0.94430000000000003</v>
      </c>
    </row>
    <row r="2692" spans="1:31" x14ac:dyDescent="0.35">
      <c r="A2692" s="28" t="s">
        <v>7459</v>
      </c>
      <c r="B2692" s="48" t="s">
        <v>7460</v>
      </c>
      <c r="C2692" s="49">
        <v>99945</v>
      </c>
      <c r="D2692" s="30" t="s">
        <v>238</v>
      </c>
      <c r="E2692" s="50" t="s">
        <v>198</v>
      </c>
      <c r="F2692" s="55" t="s">
        <v>7166</v>
      </c>
      <c r="G2692" s="33" t="s">
        <v>64</v>
      </c>
      <c r="H2692" s="52">
        <v>0.94430000000000003</v>
      </c>
      <c r="I2692" s="35">
        <f>ROUND((Reference!B$16*List!$H2692)+Reference!B$17,0)</f>
        <v>1079</v>
      </c>
      <c r="J2692" s="35">
        <f>ROUND((Reference!C$16*List!$H2692)+Reference!C$17,0)</f>
        <v>1609</v>
      </c>
      <c r="K2692" s="35">
        <f>ROUND((Reference!D$16*List!$H2692)+Reference!D$17,0)</f>
        <v>1927</v>
      </c>
      <c r="L2692" s="35">
        <f>ROUND((Reference!E$16*List!$H2692)+Reference!E$17,0)</f>
        <v>2383</v>
      </c>
      <c r="M2692" s="35">
        <f>ROUND((Reference!F$16*List!$H2692)+Reference!F$17,0)</f>
        <v>2482</v>
      </c>
      <c r="N2692" s="35">
        <f>ROUND((Reference!G$16*List!$H2692)+Reference!G$17,0)</f>
        <v>2810</v>
      </c>
      <c r="O2692" s="35">
        <f>ROUND((Reference!H$16*List!$H2692)+Reference!H$17,0)</f>
        <v>2918</v>
      </c>
      <c r="P2692" s="35">
        <f>ROUND((Reference!I$16*List!$H2692)+Reference!I$17,0)</f>
        <v>3032</v>
      </c>
      <c r="Q2692" s="35">
        <f>ROUND((Reference!J$16*List!$H2692)+Reference!J$17,0)</f>
        <v>3511</v>
      </c>
      <c r="R2692" s="35">
        <f>ROUND((Reference!K$16*List!$H2692)+Reference!K$17,0)</f>
        <v>3622</v>
      </c>
      <c r="S2692" s="35">
        <f>ROUND((Reference!L$16*List!$H2692)+Reference!L$17,0)</f>
        <v>3908</v>
      </c>
      <c r="T2692" s="35">
        <f>ROUND((Reference!M$16*List!$H2692)+Reference!M$17,0)</f>
        <v>4668</v>
      </c>
      <c r="U2692" s="35">
        <f>ROUND((Reference!N$16*List!$H2692)+Reference!N$17,0)</f>
        <v>18834</v>
      </c>
      <c r="V2692" s="36">
        <f>ROUND((Reference!O$16*List!$H2692)+Reference!O$17,0)</f>
        <v>700</v>
      </c>
      <c r="W2692" s="36">
        <f>ROUND((Reference!P$16*List!$H2692)+Reference!P$17,0)</f>
        <v>987</v>
      </c>
      <c r="X2692" s="36">
        <f>ROUND((Reference!Q$16*List!$H2692)+Reference!Q$17,0)</f>
        <v>493</v>
      </c>
      <c r="Y2692" s="37"/>
      <c r="Z2692" s="4" t="str">
        <f t="shared" si="83"/>
        <v>HOUSTON, Texas</v>
      </c>
      <c r="AA2692" s="50" t="s">
        <v>198</v>
      </c>
      <c r="AB2692" s="38" t="s">
        <v>54</v>
      </c>
      <c r="AC2692" s="43" t="s">
        <v>7166</v>
      </c>
      <c r="AD2692" s="45"/>
      <c r="AE2692">
        <f t="shared" si="84"/>
        <v>0.94430000000000003</v>
      </c>
    </row>
    <row r="2693" spans="1:31" x14ac:dyDescent="0.35">
      <c r="A2693" s="28" t="s">
        <v>7461</v>
      </c>
      <c r="B2693" s="48" t="s">
        <v>7462</v>
      </c>
      <c r="C2693" s="49">
        <v>99945</v>
      </c>
      <c r="D2693" s="30" t="s">
        <v>238</v>
      </c>
      <c r="E2693" s="50" t="s">
        <v>620</v>
      </c>
      <c r="F2693" s="55" t="s">
        <v>7166</v>
      </c>
      <c r="G2693" s="33" t="s">
        <v>64</v>
      </c>
      <c r="H2693" s="52">
        <v>0.94430000000000003</v>
      </c>
      <c r="I2693" s="35">
        <f>ROUND((Reference!B$16*List!$H2693)+Reference!B$17,0)</f>
        <v>1079</v>
      </c>
      <c r="J2693" s="35">
        <f>ROUND((Reference!C$16*List!$H2693)+Reference!C$17,0)</f>
        <v>1609</v>
      </c>
      <c r="K2693" s="35">
        <f>ROUND((Reference!D$16*List!$H2693)+Reference!D$17,0)</f>
        <v>1927</v>
      </c>
      <c r="L2693" s="35">
        <f>ROUND((Reference!E$16*List!$H2693)+Reference!E$17,0)</f>
        <v>2383</v>
      </c>
      <c r="M2693" s="35">
        <f>ROUND((Reference!F$16*List!$H2693)+Reference!F$17,0)</f>
        <v>2482</v>
      </c>
      <c r="N2693" s="35">
        <f>ROUND((Reference!G$16*List!$H2693)+Reference!G$17,0)</f>
        <v>2810</v>
      </c>
      <c r="O2693" s="35">
        <f>ROUND((Reference!H$16*List!$H2693)+Reference!H$17,0)</f>
        <v>2918</v>
      </c>
      <c r="P2693" s="35">
        <f>ROUND((Reference!I$16*List!$H2693)+Reference!I$17,0)</f>
        <v>3032</v>
      </c>
      <c r="Q2693" s="35">
        <f>ROUND((Reference!J$16*List!$H2693)+Reference!J$17,0)</f>
        <v>3511</v>
      </c>
      <c r="R2693" s="35">
        <f>ROUND((Reference!K$16*List!$H2693)+Reference!K$17,0)</f>
        <v>3622</v>
      </c>
      <c r="S2693" s="35">
        <f>ROUND((Reference!L$16*List!$H2693)+Reference!L$17,0)</f>
        <v>3908</v>
      </c>
      <c r="T2693" s="35">
        <f>ROUND((Reference!M$16*List!$H2693)+Reference!M$17,0)</f>
        <v>4668</v>
      </c>
      <c r="U2693" s="35">
        <f>ROUND((Reference!N$16*List!$H2693)+Reference!N$17,0)</f>
        <v>18834</v>
      </c>
      <c r="V2693" s="36">
        <f>ROUND((Reference!O$16*List!$H2693)+Reference!O$17,0)</f>
        <v>700</v>
      </c>
      <c r="W2693" s="36">
        <f>ROUND((Reference!P$16*List!$H2693)+Reference!P$17,0)</f>
        <v>987</v>
      </c>
      <c r="X2693" s="36">
        <f>ROUND((Reference!Q$16*List!$H2693)+Reference!Q$17,0)</f>
        <v>493</v>
      </c>
      <c r="Y2693" s="37"/>
      <c r="Z2693" s="4" t="str">
        <f t="shared" si="83"/>
        <v>HOWARD, Texas</v>
      </c>
      <c r="AA2693" s="50" t="s">
        <v>620</v>
      </c>
      <c r="AB2693" s="38" t="s">
        <v>54</v>
      </c>
      <c r="AC2693" s="43" t="s">
        <v>7166</v>
      </c>
      <c r="AD2693" s="45"/>
      <c r="AE2693">
        <f t="shared" si="84"/>
        <v>0.94430000000000003</v>
      </c>
    </row>
    <row r="2694" spans="1:31" x14ac:dyDescent="0.35">
      <c r="A2694" s="28" t="s">
        <v>7463</v>
      </c>
      <c r="B2694" s="48" t="s">
        <v>7464</v>
      </c>
      <c r="C2694" s="51">
        <v>21340</v>
      </c>
      <c r="D2694" s="30" t="s">
        <v>703</v>
      </c>
      <c r="E2694" s="38" t="s">
        <v>7465</v>
      </c>
      <c r="F2694" s="54" t="s">
        <v>7166</v>
      </c>
      <c r="G2694" s="33" t="s">
        <v>53</v>
      </c>
      <c r="H2694" s="34">
        <v>0.80780000000000007</v>
      </c>
      <c r="I2694" s="35">
        <f>ROUND((Reference!B$16*List!$H2694)+Reference!B$17,0)</f>
        <v>962</v>
      </c>
      <c r="J2694" s="35">
        <f>ROUND((Reference!C$16*List!$H2694)+Reference!C$17,0)</f>
        <v>1434</v>
      </c>
      <c r="K2694" s="35">
        <f>ROUND((Reference!D$16*List!$H2694)+Reference!D$17,0)</f>
        <v>1718</v>
      </c>
      <c r="L2694" s="35">
        <f>ROUND((Reference!E$16*List!$H2694)+Reference!E$17,0)</f>
        <v>2124</v>
      </c>
      <c r="M2694" s="35">
        <f>ROUND((Reference!F$16*List!$H2694)+Reference!F$17,0)</f>
        <v>2213</v>
      </c>
      <c r="N2694" s="35">
        <f>ROUND((Reference!G$16*List!$H2694)+Reference!G$17,0)</f>
        <v>2505</v>
      </c>
      <c r="O2694" s="35">
        <f>ROUND((Reference!H$16*List!$H2694)+Reference!H$17,0)</f>
        <v>2601</v>
      </c>
      <c r="P2694" s="35">
        <f>ROUND((Reference!I$16*List!$H2694)+Reference!I$17,0)</f>
        <v>2703</v>
      </c>
      <c r="Q2694" s="35">
        <f>ROUND((Reference!J$16*List!$H2694)+Reference!J$17,0)</f>
        <v>3130</v>
      </c>
      <c r="R2694" s="35">
        <f>ROUND((Reference!K$16*List!$H2694)+Reference!K$17,0)</f>
        <v>3229</v>
      </c>
      <c r="S2694" s="35">
        <f>ROUND((Reference!L$16*List!$H2694)+Reference!L$17,0)</f>
        <v>3484</v>
      </c>
      <c r="T2694" s="35">
        <f>ROUND((Reference!M$16*List!$H2694)+Reference!M$17,0)</f>
        <v>4162</v>
      </c>
      <c r="U2694" s="35">
        <f>ROUND((Reference!N$16*List!$H2694)+Reference!N$17,0)</f>
        <v>16791</v>
      </c>
      <c r="V2694" s="36">
        <f>ROUND((Reference!O$16*List!$H2694)+Reference!O$17,0)</f>
        <v>624</v>
      </c>
      <c r="W2694" s="36">
        <f>ROUND((Reference!P$16*List!$H2694)+Reference!P$17,0)</f>
        <v>880</v>
      </c>
      <c r="X2694" s="36">
        <f>ROUND((Reference!Q$16*List!$H2694)+Reference!Q$17,0)</f>
        <v>440</v>
      </c>
      <c r="Y2694" s="37"/>
      <c r="Z2694" s="4" t="str">
        <f t="shared" si="83"/>
        <v>HUDSPETH, Texas</v>
      </c>
      <c r="AA2694" s="38" t="s">
        <v>7465</v>
      </c>
      <c r="AB2694" s="38" t="s">
        <v>54</v>
      </c>
      <c r="AC2694" s="32" t="s">
        <v>7166</v>
      </c>
      <c r="AD2694" s="39"/>
      <c r="AE2694">
        <f t="shared" si="84"/>
        <v>0.80780000000000007</v>
      </c>
    </row>
    <row r="2695" spans="1:31" x14ac:dyDescent="0.35">
      <c r="A2695" s="28" t="s">
        <v>7466</v>
      </c>
      <c r="B2695" s="48" t="s">
        <v>7467</v>
      </c>
      <c r="C2695" s="49">
        <v>19124</v>
      </c>
      <c r="D2695" s="30" t="s">
        <v>621</v>
      </c>
      <c r="E2695" s="50" t="s">
        <v>7468</v>
      </c>
      <c r="F2695" s="54" t="s">
        <v>7166</v>
      </c>
      <c r="G2695" s="33" t="s">
        <v>53</v>
      </c>
      <c r="H2695" s="52">
        <v>0.96730000000000005</v>
      </c>
      <c r="I2695" s="35">
        <f>ROUND((Reference!B$16*List!$H2695)+Reference!B$17,0)</f>
        <v>1098</v>
      </c>
      <c r="J2695" s="35">
        <f>ROUND((Reference!C$16*List!$H2695)+Reference!C$17,0)</f>
        <v>1638</v>
      </c>
      <c r="K2695" s="35">
        <f>ROUND((Reference!D$16*List!$H2695)+Reference!D$17,0)</f>
        <v>1963</v>
      </c>
      <c r="L2695" s="35">
        <f>ROUND((Reference!E$16*List!$H2695)+Reference!E$17,0)</f>
        <v>2426</v>
      </c>
      <c r="M2695" s="35">
        <f>ROUND((Reference!F$16*List!$H2695)+Reference!F$17,0)</f>
        <v>2528</v>
      </c>
      <c r="N2695" s="35">
        <f>ROUND((Reference!G$16*List!$H2695)+Reference!G$17,0)</f>
        <v>2861</v>
      </c>
      <c r="O2695" s="35">
        <f>ROUND((Reference!H$16*List!$H2695)+Reference!H$17,0)</f>
        <v>2971</v>
      </c>
      <c r="P2695" s="35">
        <f>ROUND((Reference!I$16*List!$H2695)+Reference!I$17,0)</f>
        <v>3088</v>
      </c>
      <c r="Q2695" s="35">
        <f>ROUND((Reference!J$16*List!$H2695)+Reference!J$17,0)</f>
        <v>3575</v>
      </c>
      <c r="R2695" s="35">
        <f>ROUND((Reference!K$16*List!$H2695)+Reference!K$17,0)</f>
        <v>3688</v>
      </c>
      <c r="S2695" s="35">
        <f>ROUND((Reference!L$16*List!$H2695)+Reference!L$17,0)</f>
        <v>3980</v>
      </c>
      <c r="T2695" s="35">
        <f>ROUND((Reference!M$16*List!$H2695)+Reference!M$17,0)</f>
        <v>4753</v>
      </c>
      <c r="U2695" s="35">
        <f>ROUND((Reference!N$16*List!$H2695)+Reference!N$17,0)</f>
        <v>19178</v>
      </c>
      <c r="V2695" s="36">
        <f>ROUND((Reference!O$16*List!$H2695)+Reference!O$17,0)</f>
        <v>713</v>
      </c>
      <c r="W2695" s="36">
        <f>ROUND((Reference!P$16*List!$H2695)+Reference!P$17,0)</f>
        <v>1005</v>
      </c>
      <c r="X2695" s="36">
        <f>ROUND((Reference!Q$16*List!$H2695)+Reference!Q$17,0)</f>
        <v>502</v>
      </c>
      <c r="Y2695" s="37"/>
      <c r="Z2695" s="4" t="str">
        <f t="shared" si="83"/>
        <v>HUNT, Texas</v>
      </c>
      <c r="AA2695" s="50" t="s">
        <v>7468</v>
      </c>
      <c r="AB2695" s="38" t="s">
        <v>54</v>
      </c>
      <c r="AC2695" s="43" t="s">
        <v>7166</v>
      </c>
      <c r="AD2695" s="45"/>
      <c r="AE2695">
        <f t="shared" si="84"/>
        <v>0.96730000000000005</v>
      </c>
    </row>
    <row r="2696" spans="1:31" x14ac:dyDescent="0.35">
      <c r="A2696" s="28" t="s">
        <v>7469</v>
      </c>
      <c r="B2696" s="48" t="s">
        <v>7470</v>
      </c>
      <c r="C2696" s="49">
        <v>99945</v>
      </c>
      <c r="D2696" s="30" t="s">
        <v>238</v>
      </c>
      <c r="E2696" s="50" t="s">
        <v>6858</v>
      </c>
      <c r="F2696" s="55" t="s">
        <v>7166</v>
      </c>
      <c r="G2696" s="33" t="s">
        <v>64</v>
      </c>
      <c r="H2696" s="52">
        <v>0.94430000000000003</v>
      </c>
      <c r="I2696" s="35">
        <f>ROUND((Reference!B$16*List!$H2696)+Reference!B$17,0)</f>
        <v>1079</v>
      </c>
      <c r="J2696" s="35">
        <f>ROUND((Reference!C$16*List!$H2696)+Reference!C$17,0)</f>
        <v>1609</v>
      </c>
      <c r="K2696" s="35">
        <f>ROUND((Reference!D$16*List!$H2696)+Reference!D$17,0)</f>
        <v>1927</v>
      </c>
      <c r="L2696" s="35">
        <f>ROUND((Reference!E$16*List!$H2696)+Reference!E$17,0)</f>
        <v>2383</v>
      </c>
      <c r="M2696" s="35">
        <f>ROUND((Reference!F$16*List!$H2696)+Reference!F$17,0)</f>
        <v>2482</v>
      </c>
      <c r="N2696" s="35">
        <f>ROUND((Reference!G$16*List!$H2696)+Reference!G$17,0)</f>
        <v>2810</v>
      </c>
      <c r="O2696" s="35">
        <f>ROUND((Reference!H$16*List!$H2696)+Reference!H$17,0)</f>
        <v>2918</v>
      </c>
      <c r="P2696" s="35">
        <f>ROUND((Reference!I$16*List!$H2696)+Reference!I$17,0)</f>
        <v>3032</v>
      </c>
      <c r="Q2696" s="35">
        <f>ROUND((Reference!J$16*List!$H2696)+Reference!J$17,0)</f>
        <v>3511</v>
      </c>
      <c r="R2696" s="35">
        <f>ROUND((Reference!K$16*List!$H2696)+Reference!K$17,0)</f>
        <v>3622</v>
      </c>
      <c r="S2696" s="35">
        <f>ROUND((Reference!L$16*List!$H2696)+Reference!L$17,0)</f>
        <v>3908</v>
      </c>
      <c r="T2696" s="35">
        <f>ROUND((Reference!M$16*List!$H2696)+Reference!M$17,0)</f>
        <v>4668</v>
      </c>
      <c r="U2696" s="35">
        <f>ROUND((Reference!N$16*List!$H2696)+Reference!N$17,0)</f>
        <v>18834</v>
      </c>
      <c r="V2696" s="36">
        <f>ROUND((Reference!O$16*List!$H2696)+Reference!O$17,0)</f>
        <v>700</v>
      </c>
      <c r="W2696" s="36">
        <f>ROUND((Reference!P$16*List!$H2696)+Reference!P$17,0)</f>
        <v>987</v>
      </c>
      <c r="X2696" s="36">
        <f>ROUND((Reference!Q$16*List!$H2696)+Reference!Q$17,0)</f>
        <v>493</v>
      </c>
      <c r="Y2696" s="37"/>
      <c r="Z2696" s="4" t="str">
        <f t="shared" si="83"/>
        <v>HUTCHINSON, Texas</v>
      </c>
      <c r="AA2696" s="50" t="s">
        <v>6858</v>
      </c>
      <c r="AB2696" s="38" t="s">
        <v>54</v>
      </c>
      <c r="AC2696" s="43" t="s">
        <v>7166</v>
      </c>
      <c r="AD2696" s="45"/>
      <c r="AE2696">
        <f t="shared" si="84"/>
        <v>0.94430000000000003</v>
      </c>
    </row>
    <row r="2697" spans="1:31" x14ac:dyDescent="0.35">
      <c r="A2697" s="28" t="s">
        <v>7471</v>
      </c>
      <c r="B2697" s="48" t="s">
        <v>7472</v>
      </c>
      <c r="C2697" s="49">
        <v>41660</v>
      </c>
      <c r="D2697" s="30" t="s">
        <v>1534</v>
      </c>
      <c r="E2697" s="50" t="s">
        <v>7473</v>
      </c>
      <c r="F2697" s="54" t="s">
        <v>7166</v>
      </c>
      <c r="G2697" s="33" t="s">
        <v>53</v>
      </c>
      <c r="H2697" s="52">
        <v>0.76760000000000006</v>
      </c>
      <c r="I2697" s="35">
        <f>ROUND((Reference!B$16*List!$H2697)+Reference!B$17,0)</f>
        <v>927</v>
      </c>
      <c r="J2697" s="35">
        <f>ROUND((Reference!C$16*List!$H2697)+Reference!C$17,0)</f>
        <v>1383</v>
      </c>
      <c r="K2697" s="35">
        <f>ROUND((Reference!D$16*List!$H2697)+Reference!D$17,0)</f>
        <v>1657</v>
      </c>
      <c r="L2697" s="35">
        <f>ROUND((Reference!E$16*List!$H2697)+Reference!E$17,0)</f>
        <v>2048</v>
      </c>
      <c r="M2697" s="35">
        <f>ROUND((Reference!F$16*List!$H2697)+Reference!F$17,0)</f>
        <v>2134</v>
      </c>
      <c r="N2697" s="35">
        <f>ROUND((Reference!G$16*List!$H2697)+Reference!G$17,0)</f>
        <v>2416</v>
      </c>
      <c r="O2697" s="35">
        <f>ROUND((Reference!H$16*List!$H2697)+Reference!H$17,0)</f>
        <v>2508</v>
      </c>
      <c r="P2697" s="35">
        <f>ROUND((Reference!I$16*List!$H2697)+Reference!I$17,0)</f>
        <v>2606</v>
      </c>
      <c r="Q2697" s="35">
        <f>ROUND((Reference!J$16*List!$H2697)+Reference!J$17,0)</f>
        <v>3018</v>
      </c>
      <c r="R2697" s="35">
        <f>ROUND((Reference!K$16*List!$H2697)+Reference!K$17,0)</f>
        <v>3114</v>
      </c>
      <c r="S2697" s="35">
        <f>ROUND((Reference!L$16*List!$H2697)+Reference!L$17,0)</f>
        <v>3360</v>
      </c>
      <c r="T2697" s="35">
        <f>ROUND((Reference!M$16*List!$H2697)+Reference!M$17,0)</f>
        <v>4012</v>
      </c>
      <c r="U2697" s="35">
        <f>ROUND((Reference!N$16*List!$H2697)+Reference!N$17,0)</f>
        <v>16189</v>
      </c>
      <c r="V2697" s="36">
        <f>ROUND((Reference!O$16*List!$H2697)+Reference!O$17,0)</f>
        <v>602</v>
      </c>
      <c r="W2697" s="36">
        <f>ROUND((Reference!P$16*List!$H2697)+Reference!P$17,0)</f>
        <v>848</v>
      </c>
      <c r="X2697" s="36">
        <f>ROUND((Reference!Q$16*List!$H2697)+Reference!Q$17,0)</f>
        <v>424</v>
      </c>
      <c r="Y2697" s="37"/>
      <c r="Z2697" s="4" t="str">
        <f t="shared" si="83"/>
        <v>IRION, Texas</v>
      </c>
      <c r="AA2697" s="50" t="s">
        <v>7473</v>
      </c>
      <c r="AB2697" s="38" t="s">
        <v>54</v>
      </c>
      <c r="AC2697" s="43" t="s">
        <v>7166</v>
      </c>
      <c r="AD2697" s="45"/>
      <c r="AE2697">
        <f t="shared" si="84"/>
        <v>0.76760000000000006</v>
      </c>
    </row>
    <row r="2698" spans="1:31" x14ac:dyDescent="0.35">
      <c r="A2698" s="28" t="s">
        <v>7474</v>
      </c>
      <c r="B2698" s="48" t="s">
        <v>7475</v>
      </c>
      <c r="C2698" s="49">
        <v>99945</v>
      </c>
      <c r="D2698" s="30" t="s">
        <v>238</v>
      </c>
      <c r="E2698" s="50" t="s">
        <v>7476</v>
      </c>
      <c r="F2698" s="55" t="s">
        <v>7166</v>
      </c>
      <c r="G2698" s="33" t="s">
        <v>64</v>
      </c>
      <c r="H2698" s="52">
        <v>0.94430000000000003</v>
      </c>
      <c r="I2698" s="35">
        <f>ROUND((Reference!B$16*List!$H2698)+Reference!B$17,0)</f>
        <v>1079</v>
      </c>
      <c r="J2698" s="35">
        <f>ROUND((Reference!C$16*List!$H2698)+Reference!C$17,0)</f>
        <v>1609</v>
      </c>
      <c r="K2698" s="35">
        <f>ROUND((Reference!D$16*List!$H2698)+Reference!D$17,0)</f>
        <v>1927</v>
      </c>
      <c r="L2698" s="35">
        <f>ROUND((Reference!E$16*List!$H2698)+Reference!E$17,0)</f>
        <v>2383</v>
      </c>
      <c r="M2698" s="35">
        <f>ROUND((Reference!F$16*List!$H2698)+Reference!F$17,0)</f>
        <v>2482</v>
      </c>
      <c r="N2698" s="35">
        <f>ROUND((Reference!G$16*List!$H2698)+Reference!G$17,0)</f>
        <v>2810</v>
      </c>
      <c r="O2698" s="35">
        <f>ROUND((Reference!H$16*List!$H2698)+Reference!H$17,0)</f>
        <v>2918</v>
      </c>
      <c r="P2698" s="35">
        <f>ROUND((Reference!I$16*List!$H2698)+Reference!I$17,0)</f>
        <v>3032</v>
      </c>
      <c r="Q2698" s="35">
        <f>ROUND((Reference!J$16*List!$H2698)+Reference!J$17,0)</f>
        <v>3511</v>
      </c>
      <c r="R2698" s="35">
        <f>ROUND((Reference!K$16*List!$H2698)+Reference!K$17,0)</f>
        <v>3622</v>
      </c>
      <c r="S2698" s="35">
        <f>ROUND((Reference!L$16*List!$H2698)+Reference!L$17,0)</f>
        <v>3908</v>
      </c>
      <c r="T2698" s="35">
        <f>ROUND((Reference!M$16*List!$H2698)+Reference!M$17,0)</f>
        <v>4668</v>
      </c>
      <c r="U2698" s="35">
        <f>ROUND((Reference!N$16*List!$H2698)+Reference!N$17,0)</f>
        <v>18834</v>
      </c>
      <c r="V2698" s="36">
        <f>ROUND((Reference!O$16*List!$H2698)+Reference!O$17,0)</f>
        <v>700</v>
      </c>
      <c r="W2698" s="36">
        <f>ROUND((Reference!P$16*List!$H2698)+Reference!P$17,0)</f>
        <v>987</v>
      </c>
      <c r="X2698" s="36">
        <f>ROUND((Reference!Q$16*List!$H2698)+Reference!Q$17,0)</f>
        <v>493</v>
      </c>
      <c r="Y2698" s="37"/>
      <c r="Z2698" s="4" t="str">
        <f t="shared" si="83"/>
        <v>JACK, Texas</v>
      </c>
      <c r="AA2698" s="50" t="s">
        <v>7476</v>
      </c>
      <c r="AB2698" s="38" t="s">
        <v>54</v>
      </c>
      <c r="AC2698" s="43" t="s">
        <v>7166</v>
      </c>
      <c r="AD2698" s="45"/>
      <c r="AE2698">
        <f t="shared" si="84"/>
        <v>0.94430000000000003</v>
      </c>
    </row>
    <row r="2699" spans="1:31" x14ac:dyDescent="0.35">
      <c r="A2699" s="28" t="s">
        <v>7477</v>
      </c>
      <c r="B2699" s="48" t="s">
        <v>7478</v>
      </c>
      <c r="C2699" s="51">
        <v>99945</v>
      </c>
      <c r="D2699" s="30" t="s">
        <v>238</v>
      </c>
      <c r="E2699" s="38" t="s">
        <v>202</v>
      </c>
      <c r="F2699" s="55" t="s">
        <v>7166</v>
      </c>
      <c r="G2699" s="33" t="s">
        <v>64</v>
      </c>
      <c r="H2699" s="34">
        <v>0.94430000000000003</v>
      </c>
      <c r="I2699" s="35">
        <f>ROUND((Reference!B$16*List!$H2699)+Reference!B$17,0)</f>
        <v>1079</v>
      </c>
      <c r="J2699" s="35">
        <f>ROUND((Reference!C$16*List!$H2699)+Reference!C$17,0)</f>
        <v>1609</v>
      </c>
      <c r="K2699" s="35">
        <f>ROUND((Reference!D$16*List!$H2699)+Reference!D$17,0)</f>
        <v>1927</v>
      </c>
      <c r="L2699" s="35">
        <f>ROUND((Reference!E$16*List!$H2699)+Reference!E$17,0)</f>
        <v>2383</v>
      </c>
      <c r="M2699" s="35">
        <f>ROUND((Reference!F$16*List!$H2699)+Reference!F$17,0)</f>
        <v>2482</v>
      </c>
      <c r="N2699" s="35">
        <f>ROUND((Reference!G$16*List!$H2699)+Reference!G$17,0)</f>
        <v>2810</v>
      </c>
      <c r="O2699" s="35">
        <f>ROUND((Reference!H$16*List!$H2699)+Reference!H$17,0)</f>
        <v>2918</v>
      </c>
      <c r="P2699" s="35">
        <f>ROUND((Reference!I$16*List!$H2699)+Reference!I$17,0)</f>
        <v>3032</v>
      </c>
      <c r="Q2699" s="35">
        <f>ROUND((Reference!J$16*List!$H2699)+Reference!J$17,0)</f>
        <v>3511</v>
      </c>
      <c r="R2699" s="35">
        <f>ROUND((Reference!K$16*List!$H2699)+Reference!K$17,0)</f>
        <v>3622</v>
      </c>
      <c r="S2699" s="35">
        <f>ROUND((Reference!L$16*List!$H2699)+Reference!L$17,0)</f>
        <v>3908</v>
      </c>
      <c r="T2699" s="35">
        <f>ROUND((Reference!M$16*List!$H2699)+Reference!M$17,0)</f>
        <v>4668</v>
      </c>
      <c r="U2699" s="35">
        <f>ROUND((Reference!N$16*List!$H2699)+Reference!N$17,0)</f>
        <v>18834</v>
      </c>
      <c r="V2699" s="36">
        <f>ROUND((Reference!O$16*List!$H2699)+Reference!O$17,0)</f>
        <v>700</v>
      </c>
      <c r="W2699" s="36">
        <f>ROUND((Reference!P$16*List!$H2699)+Reference!P$17,0)</f>
        <v>987</v>
      </c>
      <c r="X2699" s="36">
        <f>ROUND((Reference!Q$16*List!$H2699)+Reference!Q$17,0)</f>
        <v>493</v>
      </c>
      <c r="Y2699" s="37"/>
      <c r="Z2699" s="4" t="str">
        <f t="shared" si="83"/>
        <v>JACKSON, Texas</v>
      </c>
      <c r="AA2699" s="38" t="s">
        <v>202</v>
      </c>
      <c r="AB2699" s="38" t="s">
        <v>54</v>
      </c>
      <c r="AC2699" s="32" t="s">
        <v>7166</v>
      </c>
      <c r="AD2699" s="39"/>
      <c r="AE2699">
        <f t="shared" si="84"/>
        <v>0.94430000000000003</v>
      </c>
    </row>
    <row r="2700" spans="1:31" x14ac:dyDescent="0.35">
      <c r="A2700" s="28" t="s">
        <v>7479</v>
      </c>
      <c r="B2700" s="48" t="s">
        <v>7480</v>
      </c>
      <c r="C2700" s="49">
        <v>99945</v>
      </c>
      <c r="D2700" s="30" t="s">
        <v>238</v>
      </c>
      <c r="E2700" s="50" t="s">
        <v>1854</v>
      </c>
      <c r="F2700" s="55" t="s">
        <v>7166</v>
      </c>
      <c r="G2700" s="33" t="s">
        <v>64</v>
      </c>
      <c r="H2700" s="52">
        <v>0.94430000000000003</v>
      </c>
      <c r="I2700" s="35">
        <f>ROUND((Reference!B$16*List!$H2700)+Reference!B$17,0)</f>
        <v>1079</v>
      </c>
      <c r="J2700" s="35">
        <f>ROUND((Reference!C$16*List!$H2700)+Reference!C$17,0)</f>
        <v>1609</v>
      </c>
      <c r="K2700" s="35">
        <f>ROUND((Reference!D$16*List!$H2700)+Reference!D$17,0)</f>
        <v>1927</v>
      </c>
      <c r="L2700" s="35">
        <f>ROUND((Reference!E$16*List!$H2700)+Reference!E$17,0)</f>
        <v>2383</v>
      </c>
      <c r="M2700" s="35">
        <f>ROUND((Reference!F$16*List!$H2700)+Reference!F$17,0)</f>
        <v>2482</v>
      </c>
      <c r="N2700" s="35">
        <f>ROUND((Reference!G$16*List!$H2700)+Reference!G$17,0)</f>
        <v>2810</v>
      </c>
      <c r="O2700" s="35">
        <f>ROUND((Reference!H$16*List!$H2700)+Reference!H$17,0)</f>
        <v>2918</v>
      </c>
      <c r="P2700" s="35">
        <f>ROUND((Reference!I$16*List!$H2700)+Reference!I$17,0)</f>
        <v>3032</v>
      </c>
      <c r="Q2700" s="35">
        <f>ROUND((Reference!J$16*List!$H2700)+Reference!J$17,0)</f>
        <v>3511</v>
      </c>
      <c r="R2700" s="35">
        <f>ROUND((Reference!K$16*List!$H2700)+Reference!K$17,0)</f>
        <v>3622</v>
      </c>
      <c r="S2700" s="35">
        <f>ROUND((Reference!L$16*List!$H2700)+Reference!L$17,0)</f>
        <v>3908</v>
      </c>
      <c r="T2700" s="35">
        <f>ROUND((Reference!M$16*List!$H2700)+Reference!M$17,0)</f>
        <v>4668</v>
      </c>
      <c r="U2700" s="35">
        <f>ROUND((Reference!N$16*List!$H2700)+Reference!N$17,0)</f>
        <v>18834</v>
      </c>
      <c r="V2700" s="36">
        <f>ROUND((Reference!O$16*List!$H2700)+Reference!O$17,0)</f>
        <v>700</v>
      </c>
      <c r="W2700" s="36">
        <f>ROUND((Reference!P$16*List!$H2700)+Reference!P$17,0)</f>
        <v>987</v>
      </c>
      <c r="X2700" s="36">
        <f>ROUND((Reference!Q$16*List!$H2700)+Reference!Q$17,0)</f>
        <v>493</v>
      </c>
      <c r="Y2700" s="37"/>
      <c r="Z2700" s="4" t="str">
        <f t="shared" si="83"/>
        <v>JASPER, Texas</v>
      </c>
      <c r="AA2700" s="50" t="s">
        <v>1854</v>
      </c>
      <c r="AB2700" s="38" t="s">
        <v>54</v>
      </c>
      <c r="AC2700" s="43" t="s">
        <v>7166</v>
      </c>
      <c r="AD2700" s="45"/>
      <c r="AE2700">
        <f t="shared" si="84"/>
        <v>0.94430000000000003</v>
      </c>
    </row>
    <row r="2701" spans="1:31" x14ac:dyDescent="0.35">
      <c r="A2701" s="28" t="s">
        <v>7481</v>
      </c>
      <c r="B2701" s="48" t="s">
        <v>7482</v>
      </c>
      <c r="C2701" s="49">
        <v>99945</v>
      </c>
      <c r="D2701" s="30" t="s">
        <v>238</v>
      </c>
      <c r="E2701" s="50" t="s">
        <v>1857</v>
      </c>
      <c r="F2701" s="55" t="s">
        <v>7166</v>
      </c>
      <c r="G2701" s="33" t="s">
        <v>64</v>
      </c>
      <c r="H2701" s="52">
        <v>0.94430000000000003</v>
      </c>
      <c r="I2701" s="35">
        <f>ROUND((Reference!B$16*List!$H2701)+Reference!B$17,0)</f>
        <v>1079</v>
      </c>
      <c r="J2701" s="35">
        <f>ROUND((Reference!C$16*List!$H2701)+Reference!C$17,0)</f>
        <v>1609</v>
      </c>
      <c r="K2701" s="35">
        <f>ROUND((Reference!D$16*List!$H2701)+Reference!D$17,0)</f>
        <v>1927</v>
      </c>
      <c r="L2701" s="35">
        <f>ROUND((Reference!E$16*List!$H2701)+Reference!E$17,0)</f>
        <v>2383</v>
      </c>
      <c r="M2701" s="35">
        <f>ROUND((Reference!F$16*List!$H2701)+Reference!F$17,0)</f>
        <v>2482</v>
      </c>
      <c r="N2701" s="35">
        <f>ROUND((Reference!G$16*List!$H2701)+Reference!G$17,0)</f>
        <v>2810</v>
      </c>
      <c r="O2701" s="35">
        <f>ROUND((Reference!H$16*List!$H2701)+Reference!H$17,0)</f>
        <v>2918</v>
      </c>
      <c r="P2701" s="35">
        <f>ROUND((Reference!I$16*List!$H2701)+Reference!I$17,0)</f>
        <v>3032</v>
      </c>
      <c r="Q2701" s="35">
        <f>ROUND((Reference!J$16*List!$H2701)+Reference!J$17,0)</f>
        <v>3511</v>
      </c>
      <c r="R2701" s="35">
        <f>ROUND((Reference!K$16*List!$H2701)+Reference!K$17,0)</f>
        <v>3622</v>
      </c>
      <c r="S2701" s="35">
        <f>ROUND((Reference!L$16*List!$H2701)+Reference!L$17,0)</f>
        <v>3908</v>
      </c>
      <c r="T2701" s="35">
        <f>ROUND((Reference!M$16*List!$H2701)+Reference!M$17,0)</f>
        <v>4668</v>
      </c>
      <c r="U2701" s="35">
        <f>ROUND((Reference!N$16*List!$H2701)+Reference!N$17,0)</f>
        <v>18834</v>
      </c>
      <c r="V2701" s="36">
        <f>ROUND((Reference!O$16*List!$H2701)+Reference!O$17,0)</f>
        <v>700</v>
      </c>
      <c r="W2701" s="36">
        <f>ROUND((Reference!P$16*List!$H2701)+Reference!P$17,0)</f>
        <v>987</v>
      </c>
      <c r="X2701" s="36">
        <f>ROUND((Reference!Q$16*List!$H2701)+Reference!Q$17,0)</f>
        <v>493</v>
      </c>
      <c r="Y2701" s="37"/>
      <c r="Z2701" s="4" t="str">
        <f t="shared" si="83"/>
        <v>JEFF DAVIS, Texas</v>
      </c>
      <c r="AA2701" s="50" t="s">
        <v>1857</v>
      </c>
      <c r="AB2701" s="38" t="s">
        <v>54</v>
      </c>
      <c r="AC2701" s="43" t="s">
        <v>7166</v>
      </c>
      <c r="AD2701" s="45"/>
      <c r="AE2701">
        <f t="shared" si="84"/>
        <v>0.94430000000000003</v>
      </c>
    </row>
    <row r="2702" spans="1:31" x14ac:dyDescent="0.35">
      <c r="A2702" s="28" t="s">
        <v>7483</v>
      </c>
      <c r="B2702" s="48" t="s">
        <v>7484</v>
      </c>
      <c r="C2702" s="49">
        <v>13140</v>
      </c>
      <c r="D2702" s="30" t="s">
        <v>390</v>
      </c>
      <c r="E2702" s="50" t="s">
        <v>206</v>
      </c>
      <c r="F2702" s="54" t="s">
        <v>7166</v>
      </c>
      <c r="G2702" s="33" t="s">
        <v>53</v>
      </c>
      <c r="H2702" s="52">
        <v>0.88570000000000004</v>
      </c>
      <c r="I2702" s="35">
        <f>ROUND((Reference!B$16*List!$H2702)+Reference!B$17,0)</f>
        <v>1028</v>
      </c>
      <c r="J2702" s="35">
        <f>ROUND((Reference!C$16*List!$H2702)+Reference!C$17,0)</f>
        <v>1534</v>
      </c>
      <c r="K2702" s="35">
        <f>ROUND((Reference!D$16*List!$H2702)+Reference!D$17,0)</f>
        <v>1838</v>
      </c>
      <c r="L2702" s="35">
        <f>ROUND((Reference!E$16*List!$H2702)+Reference!E$17,0)</f>
        <v>2272</v>
      </c>
      <c r="M2702" s="35">
        <f>ROUND((Reference!F$16*List!$H2702)+Reference!F$17,0)</f>
        <v>2367</v>
      </c>
      <c r="N2702" s="35">
        <f>ROUND((Reference!G$16*List!$H2702)+Reference!G$17,0)</f>
        <v>2679</v>
      </c>
      <c r="O2702" s="35">
        <f>ROUND((Reference!H$16*List!$H2702)+Reference!H$17,0)</f>
        <v>2782</v>
      </c>
      <c r="P2702" s="35">
        <f>ROUND((Reference!I$16*List!$H2702)+Reference!I$17,0)</f>
        <v>2891</v>
      </c>
      <c r="Q2702" s="35">
        <f>ROUND((Reference!J$16*List!$H2702)+Reference!J$17,0)</f>
        <v>3348</v>
      </c>
      <c r="R2702" s="35">
        <f>ROUND((Reference!K$16*List!$H2702)+Reference!K$17,0)</f>
        <v>3453</v>
      </c>
      <c r="S2702" s="35">
        <f>ROUND((Reference!L$16*List!$H2702)+Reference!L$17,0)</f>
        <v>3726</v>
      </c>
      <c r="T2702" s="35">
        <f>ROUND((Reference!M$16*List!$H2702)+Reference!M$17,0)</f>
        <v>4450</v>
      </c>
      <c r="U2702" s="35">
        <f>ROUND((Reference!N$16*List!$H2702)+Reference!N$17,0)</f>
        <v>17957</v>
      </c>
      <c r="V2702" s="36">
        <f>ROUND((Reference!O$16*List!$H2702)+Reference!O$17,0)</f>
        <v>668</v>
      </c>
      <c r="W2702" s="36">
        <f>ROUND((Reference!P$16*List!$H2702)+Reference!P$17,0)</f>
        <v>941</v>
      </c>
      <c r="X2702" s="36">
        <f>ROUND((Reference!Q$16*List!$H2702)+Reference!Q$17,0)</f>
        <v>470</v>
      </c>
      <c r="Y2702" s="37"/>
      <c r="Z2702" s="4" t="str">
        <f t="shared" si="83"/>
        <v>JEFFERSON, Texas</v>
      </c>
      <c r="AA2702" s="50" t="s">
        <v>206</v>
      </c>
      <c r="AB2702" s="38" t="s">
        <v>54</v>
      </c>
      <c r="AC2702" s="43" t="s">
        <v>7166</v>
      </c>
      <c r="AD2702" s="45"/>
      <c r="AE2702">
        <f t="shared" si="84"/>
        <v>0.88570000000000004</v>
      </c>
    </row>
    <row r="2703" spans="1:31" x14ac:dyDescent="0.35">
      <c r="A2703" s="28" t="s">
        <v>7485</v>
      </c>
      <c r="B2703" s="48" t="s">
        <v>7486</v>
      </c>
      <c r="C2703" s="51">
        <v>99945</v>
      </c>
      <c r="D2703" s="30" t="s">
        <v>238</v>
      </c>
      <c r="E2703" s="38" t="s">
        <v>7487</v>
      </c>
      <c r="F2703" s="55" t="s">
        <v>7166</v>
      </c>
      <c r="G2703" s="33" t="s">
        <v>64</v>
      </c>
      <c r="H2703" s="52">
        <v>0.94430000000000003</v>
      </c>
      <c r="I2703" s="35">
        <f>ROUND((Reference!B$16*List!$H2703)+Reference!B$17,0)</f>
        <v>1079</v>
      </c>
      <c r="J2703" s="35">
        <f>ROUND((Reference!C$16*List!$H2703)+Reference!C$17,0)</f>
        <v>1609</v>
      </c>
      <c r="K2703" s="35">
        <f>ROUND((Reference!D$16*List!$H2703)+Reference!D$17,0)</f>
        <v>1927</v>
      </c>
      <c r="L2703" s="35">
        <f>ROUND((Reference!E$16*List!$H2703)+Reference!E$17,0)</f>
        <v>2383</v>
      </c>
      <c r="M2703" s="35">
        <f>ROUND((Reference!F$16*List!$H2703)+Reference!F$17,0)</f>
        <v>2482</v>
      </c>
      <c r="N2703" s="35">
        <f>ROUND((Reference!G$16*List!$H2703)+Reference!G$17,0)</f>
        <v>2810</v>
      </c>
      <c r="O2703" s="35">
        <f>ROUND((Reference!H$16*List!$H2703)+Reference!H$17,0)</f>
        <v>2918</v>
      </c>
      <c r="P2703" s="35">
        <f>ROUND((Reference!I$16*List!$H2703)+Reference!I$17,0)</f>
        <v>3032</v>
      </c>
      <c r="Q2703" s="35">
        <f>ROUND((Reference!J$16*List!$H2703)+Reference!J$17,0)</f>
        <v>3511</v>
      </c>
      <c r="R2703" s="35">
        <f>ROUND((Reference!K$16*List!$H2703)+Reference!K$17,0)</f>
        <v>3622</v>
      </c>
      <c r="S2703" s="35">
        <f>ROUND((Reference!L$16*List!$H2703)+Reference!L$17,0)</f>
        <v>3908</v>
      </c>
      <c r="T2703" s="35">
        <f>ROUND((Reference!M$16*List!$H2703)+Reference!M$17,0)</f>
        <v>4668</v>
      </c>
      <c r="U2703" s="35">
        <f>ROUND((Reference!N$16*List!$H2703)+Reference!N$17,0)</f>
        <v>18834</v>
      </c>
      <c r="V2703" s="36">
        <f>ROUND((Reference!O$16*List!$H2703)+Reference!O$17,0)</f>
        <v>700</v>
      </c>
      <c r="W2703" s="36">
        <f>ROUND((Reference!P$16*List!$H2703)+Reference!P$17,0)</f>
        <v>987</v>
      </c>
      <c r="X2703" s="36">
        <f>ROUND((Reference!Q$16*List!$H2703)+Reference!Q$17,0)</f>
        <v>493</v>
      </c>
      <c r="Y2703" s="37"/>
      <c r="Z2703" s="4" t="str">
        <f t="shared" ref="Z2703:Z2766" si="85">CONCATENATE(AA2703, AB2703, AC2703)</f>
        <v>JIM HOGG, Texas</v>
      </c>
      <c r="AA2703" s="50" t="s">
        <v>7487</v>
      </c>
      <c r="AB2703" s="38" t="s">
        <v>54</v>
      </c>
      <c r="AC2703" s="43" t="s">
        <v>7166</v>
      </c>
      <c r="AD2703" s="45"/>
      <c r="AE2703">
        <f t="shared" ref="AE2703:AE2766" si="86">IFERROR(INDEX($AH:$AH,MATCH($C2703,$AF:$AF,0)),"")</f>
        <v>0.94430000000000003</v>
      </c>
    </row>
    <row r="2704" spans="1:31" x14ac:dyDescent="0.35">
      <c r="A2704" s="28" t="s">
        <v>7488</v>
      </c>
      <c r="B2704" s="48" t="s">
        <v>7489</v>
      </c>
      <c r="C2704" s="49">
        <v>99945</v>
      </c>
      <c r="D2704" s="30" t="s">
        <v>238</v>
      </c>
      <c r="E2704" s="50" t="s">
        <v>7490</v>
      </c>
      <c r="F2704" s="55" t="s">
        <v>7166</v>
      </c>
      <c r="G2704" s="33" t="s">
        <v>64</v>
      </c>
      <c r="H2704" s="52">
        <v>0.94430000000000003</v>
      </c>
      <c r="I2704" s="35">
        <f>ROUND((Reference!B$16*List!$H2704)+Reference!B$17,0)</f>
        <v>1079</v>
      </c>
      <c r="J2704" s="35">
        <f>ROUND((Reference!C$16*List!$H2704)+Reference!C$17,0)</f>
        <v>1609</v>
      </c>
      <c r="K2704" s="35">
        <f>ROUND((Reference!D$16*List!$H2704)+Reference!D$17,0)</f>
        <v>1927</v>
      </c>
      <c r="L2704" s="35">
        <f>ROUND((Reference!E$16*List!$H2704)+Reference!E$17,0)</f>
        <v>2383</v>
      </c>
      <c r="M2704" s="35">
        <f>ROUND((Reference!F$16*List!$H2704)+Reference!F$17,0)</f>
        <v>2482</v>
      </c>
      <c r="N2704" s="35">
        <f>ROUND((Reference!G$16*List!$H2704)+Reference!G$17,0)</f>
        <v>2810</v>
      </c>
      <c r="O2704" s="35">
        <f>ROUND((Reference!H$16*List!$H2704)+Reference!H$17,0)</f>
        <v>2918</v>
      </c>
      <c r="P2704" s="35">
        <f>ROUND((Reference!I$16*List!$H2704)+Reference!I$17,0)</f>
        <v>3032</v>
      </c>
      <c r="Q2704" s="35">
        <f>ROUND((Reference!J$16*List!$H2704)+Reference!J$17,0)</f>
        <v>3511</v>
      </c>
      <c r="R2704" s="35">
        <f>ROUND((Reference!K$16*List!$H2704)+Reference!K$17,0)</f>
        <v>3622</v>
      </c>
      <c r="S2704" s="35">
        <f>ROUND((Reference!L$16*List!$H2704)+Reference!L$17,0)</f>
        <v>3908</v>
      </c>
      <c r="T2704" s="35">
        <f>ROUND((Reference!M$16*List!$H2704)+Reference!M$17,0)</f>
        <v>4668</v>
      </c>
      <c r="U2704" s="35">
        <f>ROUND((Reference!N$16*List!$H2704)+Reference!N$17,0)</f>
        <v>18834</v>
      </c>
      <c r="V2704" s="36">
        <f>ROUND((Reference!O$16*List!$H2704)+Reference!O$17,0)</f>
        <v>700</v>
      </c>
      <c r="W2704" s="36">
        <f>ROUND((Reference!P$16*List!$H2704)+Reference!P$17,0)</f>
        <v>987</v>
      </c>
      <c r="X2704" s="36">
        <f>ROUND((Reference!Q$16*List!$H2704)+Reference!Q$17,0)</f>
        <v>493</v>
      </c>
      <c r="Y2704" s="37"/>
      <c r="Z2704" s="4" t="str">
        <f t="shared" si="85"/>
        <v>JIM WELLS, Texas</v>
      </c>
      <c r="AA2704" s="50" t="s">
        <v>7490</v>
      </c>
      <c r="AB2704" s="38" t="s">
        <v>54</v>
      </c>
      <c r="AC2704" s="43" t="s">
        <v>7166</v>
      </c>
      <c r="AD2704" s="45"/>
      <c r="AE2704">
        <f t="shared" si="86"/>
        <v>0.94430000000000003</v>
      </c>
    </row>
    <row r="2705" spans="1:31" x14ac:dyDescent="0.35">
      <c r="A2705" s="28" t="s">
        <v>7491</v>
      </c>
      <c r="B2705" s="48" t="s">
        <v>7492</v>
      </c>
      <c r="C2705" s="49">
        <v>23104</v>
      </c>
      <c r="D2705" s="30" t="s">
        <v>772</v>
      </c>
      <c r="E2705" s="50" t="s">
        <v>637</v>
      </c>
      <c r="F2705" s="54" t="s">
        <v>7166</v>
      </c>
      <c r="G2705" s="33" t="s">
        <v>53</v>
      </c>
      <c r="H2705" s="34">
        <v>0.97320000000000007</v>
      </c>
      <c r="I2705" s="35">
        <f>ROUND((Reference!B$16*List!$H2705)+Reference!B$17,0)</f>
        <v>1103</v>
      </c>
      <c r="J2705" s="35">
        <f>ROUND((Reference!C$16*List!$H2705)+Reference!C$17,0)</f>
        <v>1646</v>
      </c>
      <c r="K2705" s="35">
        <f>ROUND((Reference!D$16*List!$H2705)+Reference!D$17,0)</f>
        <v>1972</v>
      </c>
      <c r="L2705" s="35">
        <f>ROUND((Reference!E$16*List!$H2705)+Reference!E$17,0)</f>
        <v>2437</v>
      </c>
      <c r="M2705" s="35">
        <f>ROUND((Reference!F$16*List!$H2705)+Reference!F$17,0)</f>
        <v>2539</v>
      </c>
      <c r="N2705" s="35">
        <f>ROUND((Reference!G$16*List!$H2705)+Reference!G$17,0)</f>
        <v>2875</v>
      </c>
      <c r="O2705" s="35">
        <f>ROUND((Reference!H$16*List!$H2705)+Reference!H$17,0)</f>
        <v>2985</v>
      </c>
      <c r="P2705" s="35">
        <f>ROUND((Reference!I$16*List!$H2705)+Reference!I$17,0)</f>
        <v>3102</v>
      </c>
      <c r="Q2705" s="35">
        <f>ROUND((Reference!J$16*List!$H2705)+Reference!J$17,0)</f>
        <v>3592</v>
      </c>
      <c r="R2705" s="35">
        <f>ROUND((Reference!K$16*List!$H2705)+Reference!K$17,0)</f>
        <v>3705</v>
      </c>
      <c r="S2705" s="35">
        <f>ROUND((Reference!L$16*List!$H2705)+Reference!L$17,0)</f>
        <v>3998</v>
      </c>
      <c r="T2705" s="35">
        <f>ROUND((Reference!M$16*List!$H2705)+Reference!M$17,0)</f>
        <v>4775</v>
      </c>
      <c r="U2705" s="35">
        <f>ROUND((Reference!N$16*List!$H2705)+Reference!N$17,0)</f>
        <v>19266</v>
      </c>
      <c r="V2705" s="36">
        <f>ROUND((Reference!O$16*List!$H2705)+Reference!O$17,0)</f>
        <v>716</v>
      </c>
      <c r="W2705" s="36">
        <f>ROUND((Reference!P$16*List!$H2705)+Reference!P$17,0)</f>
        <v>1009</v>
      </c>
      <c r="X2705" s="36">
        <f>ROUND((Reference!Q$16*List!$H2705)+Reference!Q$17,0)</f>
        <v>505</v>
      </c>
      <c r="Y2705" s="37"/>
      <c r="Z2705" s="4" t="str">
        <f t="shared" si="85"/>
        <v>JOHNSON, Texas</v>
      </c>
      <c r="AA2705" s="38" t="s">
        <v>637</v>
      </c>
      <c r="AB2705" s="38" t="s">
        <v>54</v>
      </c>
      <c r="AC2705" s="32" t="s">
        <v>7166</v>
      </c>
      <c r="AD2705" s="39"/>
      <c r="AE2705">
        <f t="shared" si="86"/>
        <v>0.97320000000000007</v>
      </c>
    </row>
    <row r="2706" spans="1:31" x14ac:dyDescent="0.35">
      <c r="A2706" s="28" t="s">
        <v>7493</v>
      </c>
      <c r="B2706" s="48" t="s">
        <v>7494</v>
      </c>
      <c r="C2706" s="51">
        <v>10180</v>
      </c>
      <c r="D2706" s="30" t="s">
        <v>279</v>
      </c>
      <c r="E2706" s="38" t="s">
        <v>1867</v>
      </c>
      <c r="F2706" s="54" t="s">
        <v>7166</v>
      </c>
      <c r="G2706" s="33" t="s">
        <v>53</v>
      </c>
      <c r="H2706" s="52">
        <v>0.85300000000000009</v>
      </c>
      <c r="I2706" s="35">
        <f>ROUND((Reference!B$16*List!$H2706)+Reference!B$17,0)</f>
        <v>1000</v>
      </c>
      <c r="J2706" s="35">
        <f>ROUND((Reference!C$16*List!$H2706)+Reference!C$17,0)</f>
        <v>1492</v>
      </c>
      <c r="K2706" s="35">
        <f>ROUND((Reference!D$16*List!$H2706)+Reference!D$17,0)</f>
        <v>1788</v>
      </c>
      <c r="L2706" s="35">
        <f>ROUND((Reference!E$16*List!$H2706)+Reference!E$17,0)</f>
        <v>2210</v>
      </c>
      <c r="M2706" s="35">
        <f>ROUND((Reference!F$16*List!$H2706)+Reference!F$17,0)</f>
        <v>2302</v>
      </c>
      <c r="N2706" s="35">
        <f>ROUND((Reference!G$16*List!$H2706)+Reference!G$17,0)</f>
        <v>2606</v>
      </c>
      <c r="O2706" s="35">
        <f>ROUND((Reference!H$16*List!$H2706)+Reference!H$17,0)</f>
        <v>2706</v>
      </c>
      <c r="P2706" s="35">
        <f>ROUND((Reference!I$16*List!$H2706)+Reference!I$17,0)</f>
        <v>2812</v>
      </c>
      <c r="Q2706" s="35">
        <f>ROUND((Reference!J$16*List!$H2706)+Reference!J$17,0)</f>
        <v>3256</v>
      </c>
      <c r="R2706" s="35">
        <f>ROUND((Reference!K$16*List!$H2706)+Reference!K$17,0)</f>
        <v>3359</v>
      </c>
      <c r="S2706" s="35">
        <f>ROUND((Reference!L$16*List!$H2706)+Reference!L$17,0)</f>
        <v>3625</v>
      </c>
      <c r="T2706" s="35">
        <f>ROUND((Reference!M$16*List!$H2706)+Reference!M$17,0)</f>
        <v>4329</v>
      </c>
      <c r="U2706" s="35">
        <f>ROUND((Reference!N$16*List!$H2706)+Reference!N$17,0)</f>
        <v>17467</v>
      </c>
      <c r="V2706" s="36">
        <f>ROUND((Reference!O$16*List!$H2706)+Reference!O$17,0)</f>
        <v>649</v>
      </c>
      <c r="W2706" s="36">
        <f>ROUND((Reference!P$16*List!$H2706)+Reference!P$17,0)</f>
        <v>915</v>
      </c>
      <c r="X2706" s="36">
        <f>ROUND((Reference!Q$16*List!$H2706)+Reference!Q$17,0)</f>
        <v>457</v>
      </c>
      <c r="Y2706" s="37"/>
      <c r="Z2706" s="4" t="str">
        <f t="shared" si="85"/>
        <v>JONES, Texas</v>
      </c>
      <c r="AA2706" s="50" t="s">
        <v>1867</v>
      </c>
      <c r="AB2706" s="38" t="s">
        <v>54</v>
      </c>
      <c r="AC2706" s="43" t="s">
        <v>7166</v>
      </c>
      <c r="AD2706" s="45"/>
      <c r="AE2706">
        <f t="shared" si="86"/>
        <v>0.85300000000000009</v>
      </c>
    </row>
    <row r="2707" spans="1:31" x14ac:dyDescent="0.35">
      <c r="A2707" s="28" t="s">
        <v>7495</v>
      </c>
      <c r="B2707" s="48" t="s">
        <v>7496</v>
      </c>
      <c r="C2707" s="51">
        <v>99945</v>
      </c>
      <c r="D2707" s="30" t="s">
        <v>238</v>
      </c>
      <c r="E2707" s="38" t="s">
        <v>7497</v>
      </c>
      <c r="F2707" s="55" t="s">
        <v>7166</v>
      </c>
      <c r="G2707" s="33" t="s">
        <v>64</v>
      </c>
      <c r="H2707" s="34">
        <v>0.94430000000000003</v>
      </c>
      <c r="I2707" s="35">
        <f>ROUND((Reference!B$16*List!$H2707)+Reference!B$17,0)</f>
        <v>1079</v>
      </c>
      <c r="J2707" s="35">
        <f>ROUND((Reference!C$16*List!$H2707)+Reference!C$17,0)</f>
        <v>1609</v>
      </c>
      <c r="K2707" s="35">
        <f>ROUND((Reference!D$16*List!$H2707)+Reference!D$17,0)</f>
        <v>1927</v>
      </c>
      <c r="L2707" s="35">
        <f>ROUND((Reference!E$16*List!$H2707)+Reference!E$17,0)</f>
        <v>2383</v>
      </c>
      <c r="M2707" s="35">
        <f>ROUND((Reference!F$16*List!$H2707)+Reference!F$17,0)</f>
        <v>2482</v>
      </c>
      <c r="N2707" s="35">
        <f>ROUND((Reference!G$16*List!$H2707)+Reference!G$17,0)</f>
        <v>2810</v>
      </c>
      <c r="O2707" s="35">
        <f>ROUND((Reference!H$16*List!$H2707)+Reference!H$17,0)</f>
        <v>2918</v>
      </c>
      <c r="P2707" s="35">
        <f>ROUND((Reference!I$16*List!$H2707)+Reference!I$17,0)</f>
        <v>3032</v>
      </c>
      <c r="Q2707" s="35">
        <f>ROUND((Reference!J$16*List!$H2707)+Reference!J$17,0)</f>
        <v>3511</v>
      </c>
      <c r="R2707" s="35">
        <f>ROUND((Reference!K$16*List!$H2707)+Reference!K$17,0)</f>
        <v>3622</v>
      </c>
      <c r="S2707" s="35">
        <f>ROUND((Reference!L$16*List!$H2707)+Reference!L$17,0)</f>
        <v>3908</v>
      </c>
      <c r="T2707" s="35">
        <f>ROUND((Reference!M$16*List!$H2707)+Reference!M$17,0)</f>
        <v>4668</v>
      </c>
      <c r="U2707" s="35">
        <f>ROUND((Reference!N$16*List!$H2707)+Reference!N$17,0)</f>
        <v>18834</v>
      </c>
      <c r="V2707" s="36">
        <f>ROUND((Reference!O$16*List!$H2707)+Reference!O$17,0)</f>
        <v>700</v>
      </c>
      <c r="W2707" s="36">
        <f>ROUND((Reference!P$16*List!$H2707)+Reference!P$17,0)</f>
        <v>987</v>
      </c>
      <c r="X2707" s="36">
        <f>ROUND((Reference!Q$16*List!$H2707)+Reference!Q$17,0)</f>
        <v>493</v>
      </c>
      <c r="Y2707" s="37"/>
      <c r="Z2707" s="4" t="str">
        <f t="shared" si="85"/>
        <v>KARNES, Texas</v>
      </c>
      <c r="AA2707" s="38" t="s">
        <v>7497</v>
      </c>
      <c r="AB2707" s="38" t="s">
        <v>54</v>
      </c>
      <c r="AC2707" s="32" t="s">
        <v>7166</v>
      </c>
      <c r="AD2707" s="39"/>
      <c r="AE2707">
        <f t="shared" si="86"/>
        <v>0.94430000000000003</v>
      </c>
    </row>
    <row r="2708" spans="1:31" x14ac:dyDescent="0.35">
      <c r="A2708" s="28" t="s">
        <v>7498</v>
      </c>
      <c r="B2708" s="48" t="s">
        <v>7499</v>
      </c>
      <c r="C2708" s="49">
        <v>19124</v>
      </c>
      <c r="D2708" s="30" t="s">
        <v>621</v>
      </c>
      <c r="E2708" s="50" t="s">
        <v>7500</v>
      </c>
      <c r="F2708" s="54" t="s">
        <v>7166</v>
      </c>
      <c r="G2708" s="33" t="s">
        <v>53</v>
      </c>
      <c r="H2708" s="34">
        <v>0.96730000000000005</v>
      </c>
      <c r="I2708" s="35">
        <f>ROUND((Reference!B$16*List!$H2708)+Reference!B$17,0)</f>
        <v>1098</v>
      </c>
      <c r="J2708" s="35">
        <f>ROUND((Reference!C$16*List!$H2708)+Reference!C$17,0)</f>
        <v>1638</v>
      </c>
      <c r="K2708" s="35">
        <f>ROUND((Reference!D$16*List!$H2708)+Reference!D$17,0)</f>
        <v>1963</v>
      </c>
      <c r="L2708" s="35">
        <f>ROUND((Reference!E$16*List!$H2708)+Reference!E$17,0)</f>
        <v>2426</v>
      </c>
      <c r="M2708" s="35">
        <f>ROUND((Reference!F$16*List!$H2708)+Reference!F$17,0)</f>
        <v>2528</v>
      </c>
      <c r="N2708" s="35">
        <f>ROUND((Reference!G$16*List!$H2708)+Reference!G$17,0)</f>
        <v>2861</v>
      </c>
      <c r="O2708" s="35">
        <f>ROUND((Reference!H$16*List!$H2708)+Reference!H$17,0)</f>
        <v>2971</v>
      </c>
      <c r="P2708" s="35">
        <f>ROUND((Reference!I$16*List!$H2708)+Reference!I$17,0)</f>
        <v>3088</v>
      </c>
      <c r="Q2708" s="35">
        <f>ROUND((Reference!J$16*List!$H2708)+Reference!J$17,0)</f>
        <v>3575</v>
      </c>
      <c r="R2708" s="35">
        <f>ROUND((Reference!K$16*List!$H2708)+Reference!K$17,0)</f>
        <v>3688</v>
      </c>
      <c r="S2708" s="35">
        <f>ROUND((Reference!L$16*List!$H2708)+Reference!L$17,0)</f>
        <v>3980</v>
      </c>
      <c r="T2708" s="35">
        <f>ROUND((Reference!M$16*List!$H2708)+Reference!M$17,0)</f>
        <v>4753</v>
      </c>
      <c r="U2708" s="35">
        <f>ROUND((Reference!N$16*List!$H2708)+Reference!N$17,0)</f>
        <v>19178</v>
      </c>
      <c r="V2708" s="36">
        <f>ROUND((Reference!O$16*List!$H2708)+Reference!O$17,0)</f>
        <v>713</v>
      </c>
      <c r="W2708" s="36">
        <f>ROUND((Reference!P$16*List!$H2708)+Reference!P$17,0)</f>
        <v>1005</v>
      </c>
      <c r="X2708" s="36">
        <f>ROUND((Reference!Q$16*List!$H2708)+Reference!Q$17,0)</f>
        <v>502</v>
      </c>
      <c r="Y2708" s="37"/>
      <c r="Z2708" s="4" t="str">
        <f t="shared" si="85"/>
        <v>KAUFMAN, Texas</v>
      </c>
      <c r="AA2708" s="38" t="s">
        <v>7500</v>
      </c>
      <c r="AB2708" s="38" t="s">
        <v>54</v>
      </c>
      <c r="AC2708" s="32" t="s">
        <v>7166</v>
      </c>
      <c r="AD2708" s="39"/>
      <c r="AE2708">
        <f t="shared" si="86"/>
        <v>0.96730000000000005</v>
      </c>
    </row>
    <row r="2709" spans="1:31" x14ac:dyDescent="0.35">
      <c r="A2709" s="28" t="s">
        <v>7501</v>
      </c>
      <c r="B2709" s="48" t="s">
        <v>7502</v>
      </c>
      <c r="C2709" s="51">
        <v>41700</v>
      </c>
      <c r="D2709" s="30" t="s">
        <v>1538</v>
      </c>
      <c r="E2709" s="38" t="s">
        <v>2327</v>
      </c>
      <c r="F2709" s="54" t="s">
        <v>7166</v>
      </c>
      <c r="G2709" s="33" t="s">
        <v>53</v>
      </c>
      <c r="H2709" s="52">
        <v>0.84589999999999999</v>
      </c>
      <c r="I2709" s="35">
        <f>ROUND((Reference!B$16*List!$H2709)+Reference!B$17,0)</f>
        <v>994</v>
      </c>
      <c r="J2709" s="35">
        <f>ROUND((Reference!C$16*List!$H2709)+Reference!C$17,0)</f>
        <v>1483</v>
      </c>
      <c r="K2709" s="35">
        <f>ROUND((Reference!D$16*List!$H2709)+Reference!D$17,0)</f>
        <v>1777</v>
      </c>
      <c r="L2709" s="35">
        <f>ROUND((Reference!E$16*List!$H2709)+Reference!E$17,0)</f>
        <v>2196</v>
      </c>
      <c r="M2709" s="35">
        <f>ROUND((Reference!F$16*List!$H2709)+Reference!F$17,0)</f>
        <v>2288</v>
      </c>
      <c r="N2709" s="35">
        <f>ROUND((Reference!G$16*List!$H2709)+Reference!G$17,0)</f>
        <v>2590</v>
      </c>
      <c r="O2709" s="35">
        <f>ROUND((Reference!H$16*List!$H2709)+Reference!H$17,0)</f>
        <v>2689</v>
      </c>
      <c r="P2709" s="35">
        <f>ROUND((Reference!I$16*List!$H2709)+Reference!I$17,0)</f>
        <v>2795</v>
      </c>
      <c r="Q2709" s="35">
        <f>ROUND((Reference!J$16*List!$H2709)+Reference!J$17,0)</f>
        <v>3237</v>
      </c>
      <c r="R2709" s="35">
        <f>ROUND((Reference!K$16*List!$H2709)+Reference!K$17,0)</f>
        <v>3339</v>
      </c>
      <c r="S2709" s="35">
        <f>ROUND((Reference!L$16*List!$H2709)+Reference!L$17,0)</f>
        <v>3603</v>
      </c>
      <c r="T2709" s="35">
        <f>ROUND((Reference!M$16*List!$H2709)+Reference!M$17,0)</f>
        <v>4303</v>
      </c>
      <c r="U2709" s="35">
        <f>ROUND((Reference!N$16*List!$H2709)+Reference!N$17,0)</f>
        <v>17361</v>
      </c>
      <c r="V2709" s="36">
        <f>ROUND((Reference!O$16*List!$H2709)+Reference!O$17,0)</f>
        <v>645</v>
      </c>
      <c r="W2709" s="36">
        <f>ROUND((Reference!P$16*List!$H2709)+Reference!P$17,0)</f>
        <v>909</v>
      </c>
      <c r="X2709" s="36">
        <f>ROUND((Reference!Q$16*List!$H2709)+Reference!Q$17,0)</f>
        <v>455</v>
      </c>
      <c r="Y2709" s="37"/>
      <c r="Z2709" s="4" t="str">
        <f t="shared" si="85"/>
        <v>KENDALL, Texas</v>
      </c>
      <c r="AA2709" s="50" t="s">
        <v>2327</v>
      </c>
      <c r="AB2709" s="38" t="s">
        <v>54</v>
      </c>
      <c r="AC2709" s="43" t="s">
        <v>7166</v>
      </c>
      <c r="AD2709" s="45"/>
      <c r="AE2709">
        <f t="shared" si="86"/>
        <v>0.84589999999999999</v>
      </c>
    </row>
    <row r="2710" spans="1:31" x14ac:dyDescent="0.35">
      <c r="A2710" s="28" t="s">
        <v>7503</v>
      </c>
      <c r="B2710" s="48" t="s">
        <v>7504</v>
      </c>
      <c r="C2710" s="49">
        <v>99945</v>
      </c>
      <c r="D2710" s="30" t="s">
        <v>238</v>
      </c>
      <c r="E2710" s="50" t="s">
        <v>7505</v>
      </c>
      <c r="F2710" s="55" t="s">
        <v>7166</v>
      </c>
      <c r="G2710" s="33" t="s">
        <v>64</v>
      </c>
      <c r="H2710" s="34">
        <v>0.94430000000000003</v>
      </c>
      <c r="I2710" s="35">
        <f>ROUND((Reference!B$16*List!$H2710)+Reference!B$17,0)</f>
        <v>1079</v>
      </c>
      <c r="J2710" s="35">
        <f>ROUND((Reference!C$16*List!$H2710)+Reference!C$17,0)</f>
        <v>1609</v>
      </c>
      <c r="K2710" s="35">
        <f>ROUND((Reference!D$16*List!$H2710)+Reference!D$17,0)</f>
        <v>1927</v>
      </c>
      <c r="L2710" s="35">
        <f>ROUND((Reference!E$16*List!$H2710)+Reference!E$17,0)</f>
        <v>2383</v>
      </c>
      <c r="M2710" s="35">
        <f>ROUND((Reference!F$16*List!$H2710)+Reference!F$17,0)</f>
        <v>2482</v>
      </c>
      <c r="N2710" s="35">
        <f>ROUND((Reference!G$16*List!$H2710)+Reference!G$17,0)</f>
        <v>2810</v>
      </c>
      <c r="O2710" s="35">
        <f>ROUND((Reference!H$16*List!$H2710)+Reference!H$17,0)</f>
        <v>2918</v>
      </c>
      <c r="P2710" s="35">
        <f>ROUND((Reference!I$16*List!$H2710)+Reference!I$17,0)</f>
        <v>3032</v>
      </c>
      <c r="Q2710" s="35">
        <f>ROUND((Reference!J$16*List!$H2710)+Reference!J$17,0)</f>
        <v>3511</v>
      </c>
      <c r="R2710" s="35">
        <f>ROUND((Reference!K$16*List!$H2710)+Reference!K$17,0)</f>
        <v>3622</v>
      </c>
      <c r="S2710" s="35">
        <f>ROUND((Reference!L$16*List!$H2710)+Reference!L$17,0)</f>
        <v>3908</v>
      </c>
      <c r="T2710" s="35">
        <f>ROUND((Reference!M$16*List!$H2710)+Reference!M$17,0)</f>
        <v>4668</v>
      </c>
      <c r="U2710" s="35">
        <f>ROUND((Reference!N$16*List!$H2710)+Reference!N$17,0)</f>
        <v>18834</v>
      </c>
      <c r="V2710" s="36">
        <f>ROUND((Reference!O$16*List!$H2710)+Reference!O$17,0)</f>
        <v>700</v>
      </c>
      <c r="W2710" s="36">
        <f>ROUND((Reference!P$16*List!$H2710)+Reference!P$17,0)</f>
        <v>987</v>
      </c>
      <c r="X2710" s="36">
        <f>ROUND((Reference!Q$16*List!$H2710)+Reference!Q$17,0)</f>
        <v>493</v>
      </c>
      <c r="Y2710" s="37"/>
      <c r="Z2710" s="4" t="str">
        <f t="shared" si="85"/>
        <v>KENEDY, Texas</v>
      </c>
      <c r="AA2710" s="38" t="s">
        <v>7505</v>
      </c>
      <c r="AB2710" s="38" t="s">
        <v>54</v>
      </c>
      <c r="AC2710" s="32" t="s">
        <v>7166</v>
      </c>
      <c r="AD2710" s="39"/>
      <c r="AE2710">
        <f t="shared" si="86"/>
        <v>0.94430000000000003</v>
      </c>
    </row>
    <row r="2711" spans="1:31" x14ac:dyDescent="0.35">
      <c r="A2711" s="28" t="s">
        <v>7506</v>
      </c>
      <c r="B2711" s="48" t="s">
        <v>7507</v>
      </c>
      <c r="C2711" s="49">
        <v>99945</v>
      </c>
      <c r="D2711" s="30" t="s">
        <v>238</v>
      </c>
      <c r="E2711" s="50" t="s">
        <v>1317</v>
      </c>
      <c r="F2711" s="55" t="s">
        <v>7166</v>
      </c>
      <c r="G2711" s="33" t="s">
        <v>64</v>
      </c>
      <c r="H2711" s="52">
        <v>0.94430000000000003</v>
      </c>
      <c r="I2711" s="35">
        <f>ROUND((Reference!B$16*List!$H2711)+Reference!B$17,0)</f>
        <v>1079</v>
      </c>
      <c r="J2711" s="35">
        <f>ROUND((Reference!C$16*List!$H2711)+Reference!C$17,0)</f>
        <v>1609</v>
      </c>
      <c r="K2711" s="35">
        <f>ROUND((Reference!D$16*List!$H2711)+Reference!D$17,0)</f>
        <v>1927</v>
      </c>
      <c r="L2711" s="35">
        <f>ROUND((Reference!E$16*List!$H2711)+Reference!E$17,0)</f>
        <v>2383</v>
      </c>
      <c r="M2711" s="35">
        <f>ROUND((Reference!F$16*List!$H2711)+Reference!F$17,0)</f>
        <v>2482</v>
      </c>
      <c r="N2711" s="35">
        <f>ROUND((Reference!G$16*List!$H2711)+Reference!G$17,0)</f>
        <v>2810</v>
      </c>
      <c r="O2711" s="35">
        <f>ROUND((Reference!H$16*List!$H2711)+Reference!H$17,0)</f>
        <v>2918</v>
      </c>
      <c r="P2711" s="35">
        <f>ROUND((Reference!I$16*List!$H2711)+Reference!I$17,0)</f>
        <v>3032</v>
      </c>
      <c r="Q2711" s="35">
        <f>ROUND((Reference!J$16*List!$H2711)+Reference!J$17,0)</f>
        <v>3511</v>
      </c>
      <c r="R2711" s="35">
        <f>ROUND((Reference!K$16*List!$H2711)+Reference!K$17,0)</f>
        <v>3622</v>
      </c>
      <c r="S2711" s="35">
        <f>ROUND((Reference!L$16*List!$H2711)+Reference!L$17,0)</f>
        <v>3908</v>
      </c>
      <c r="T2711" s="35">
        <f>ROUND((Reference!M$16*List!$H2711)+Reference!M$17,0)</f>
        <v>4668</v>
      </c>
      <c r="U2711" s="35">
        <f>ROUND((Reference!N$16*List!$H2711)+Reference!N$17,0)</f>
        <v>18834</v>
      </c>
      <c r="V2711" s="36">
        <f>ROUND((Reference!O$16*List!$H2711)+Reference!O$17,0)</f>
        <v>700</v>
      </c>
      <c r="W2711" s="36">
        <f>ROUND((Reference!P$16*List!$H2711)+Reference!P$17,0)</f>
        <v>987</v>
      </c>
      <c r="X2711" s="36">
        <f>ROUND((Reference!Q$16*List!$H2711)+Reference!Q$17,0)</f>
        <v>493</v>
      </c>
      <c r="Y2711" s="37"/>
      <c r="Z2711" s="4" t="str">
        <f t="shared" si="85"/>
        <v>KENT, Texas</v>
      </c>
      <c r="AA2711" s="50" t="s">
        <v>1317</v>
      </c>
      <c r="AB2711" s="38" t="s">
        <v>54</v>
      </c>
      <c r="AC2711" s="43" t="s">
        <v>7166</v>
      </c>
      <c r="AD2711" s="45"/>
      <c r="AE2711">
        <f t="shared" si="86"/>
        <v>0.94430000000000003</v>
      </c>
    </row>
    <row r="2712" spans="1:31" x14ac:dyDescent="0.35">
      <c r="A2712" s="28" t="s">
        <v>7508</v>
      </c>
      <c r="B2712" s="48" t="s">
        <v>7509</v>
      </c>
      <c r="C2712" s="49">
        <v>99945</v>
      </c>
      <c r="D2712" s="30" t="s">
        <v>238</v>
      </c>
      <c r="E2712" s="50" t="s">
        <v>7510</v>
      </c>
      <c r="F2712" s="55" t="s">
        <v>7166</v>
      </c>
      <c r="G2712" s="33" t="s">
        <v>64</v>
      </c>
      <c r="H2712" s="52">
        <v>0.94430000000000003</v>
      </c>
      <c r="I2712" s="35">
        <f>ROUND((Reference!B$16*List!$H2712)+Reference!B$17,0)</f>
        <v>1079</v>
      </c>
      <c r="J2712" s="35">
        <f>ROUND((Reference!C$16*List!$H2712)+Reference!C$17,0)</f>
        <v>1609</v>
      </c>
      <c r="K2712" s="35">
        <f>ROUND((Reference!D$16*List!$H2712)+Reference!D$17,0)</f>
        <v>1927</v>
      </c>
      <c r="L2712" s="35">
        <f>ROUND((Reference!E$16*List!$H2712)+Reference!E$17,0)</f>
        <v>2383</v>
      </c>
      <c r="M2712" s="35">
        <f>ROUND((Reference!F$16*List!$H2712)+Reference!F$17,0)</f>
        <v>2482</v>
      </c>
      <c r="N2712" s="35">
        <f>ROUND((Reference!G$16*List!$H2712)+Reference!G$17,0)</f>
        <v>2810</v>
      </c>
      <c r="O2712" s="35">
        <f>ROUND((Reference!H$16*List!$H2712)+Reference!H$17,0)</f>
        <v>2918</v>
      </c>
      <c r="P2712" s="35">
        <f>ROUND((Reference!I$16*List!$H2712)+Reference!I$17,0)</f>
        <v>3032</v>
      </c>
      <c r="Q2712" s="35">
        <f>ROUND((Reference!J$16*List!$H2712)+Reference!J$17,0)</f>
        <v>3511</v>
      </c>
      <c r="R2712" s="35">
        <f>ROUND((Reference!K$16*List!$H2712)+Reference!K$17,0)</f>
        <v>3622</v>
      </c>
      <c r="S2712" s="35">
        <f>ROUND((Reference!L$16*List!$H2712)+Reference!L$17,0)</f>
        <v>3908</v>
      </c>
      <c r="T2712" s="35">
        <f>ROUND((Reference!M$16*List!$H2712)+Reference!M$17,0)</f>
        <v>4668</v>
      </c>
      <c r="U2712" s="35">
        <f>ROUND((Reference!N$16*List!$H2712)+Reference!N$17,0)</f>
        <v>18834</v>
      </c>
      <c r="V2712" s="36">
        <f>ROUND((Reference!O$16*List!$H2712)+Reference!O$17,0)</f>
        <v>700</v>
      </c>
      <c r="W2712" s="36">
        <f>ROUND((Reference!P$16*List!$H2712)+Reference!P$17,0)</f>
        <v>987</v>
      </c>
      <c r="X2712" s="36">
        <f>ROUND((Reference!Q$16*List!$H2712)+Reference!Q$17,0)</f>
        <v>493</v>
      </c>
      <c r="Y2712" s="37"/>
      <c r="Z2712" s="4" t="str">
        <f t="shared" si="85"/>
        <v>KERR, Texas</v>
      </c>
      <c r="AA2712" s="50" t="s">
        <v>7510</v>
      </c>
      <c r="AB2712" s="38" t="s">
        <v>54</v>
      </c>
      <c r="AC2712" s="43" t="s">
        <v>7166</v>
      </c>
      <c r="AD2712" s="45"/>
      <c r="AE2712">
        <f t="shared" si="86"/>
        <v>0.94430000000000003</v>
      </c>
    </row>
    <row r="2713" spans="1:31" x14ac:dyDescent="0.35">
      <c r="A2713" s="28" t="s">
        <v>7511</v>
      </c>
      <c r="B2713" s="48" t="s">
        <v>7512</v>
      </c>
      <c r="C2713" s="49">
        <v>99945</v>
      </c>
      <c r="D2713" s="30" t="s">
        <v>238</v>
      </c>
      <c r="E2713" s="50" t="s">
        <v>7513</v>
      </c>
      <c r="F2713" s="55" t="s">
        <v>7166</v>
      </c>
      <c r="G2713" s="33" t="s">
        <v>64</v>
      </c>
      <c r="H2713" s="52">
        <v>0.94430000000000003</v>
      </c>
      <c r="I2713" s="35">
        <f>ROUND((Reference!B$16*List!$H2713)+Reference!B$17,0)</f>
        <v>1079</v>
      </c>
      <c r="J2713" s="35">
        <f>ROUND((Reference!C$16*List!$H2713)+Reference!C$17,0)</f>
        <v>1609</v>
      </c>
      <c r="K2713" s="35">
        <f>ROUND((Reference!D$16*List!$H2713)+Reference!D$17,0)</f>
        <v>1927</v>
      </c>
      <c r="L2713" s="35">
        <f>ROUND((Reference!E$16*List!$H2713)+Reference!E$17,0)</f>
        <v>2383</v>
      </c>
      <c r="M2713" s="35">
        <f>ROUND((Reference!F$16*List!$H2713)+Reference!F$17,0)</f>
        <v>2482</v>
      </c>
      <c r="N2713" s="35">
        <f>ROUND((Reference!G$16*List!$H2713)+Reference!G$17,0)</f>
        <v>2810</v>
      </c>
      <c r="O2713" s="35">
        <f>ROUND((Reference!H$16*List!$H2713)+Reference!H$17,0)</f>
        <v>2918</v>
      </c>
      <c r="P2713" s="35">
        <f>ROUND((Reference!I$16*List!$H2713)+Reference!I$17,0)</f>
        <v>3032</v>
      </c>
      <c r="Q2713" s="35">
        <f>ROUND((Reference!J$16*List!$H2713)+Reference!J$17,0)</f>
        <v>3511</v>
      </c>
      <c r="R2713" s="35">
        <f>ROUND((Reference!K$16*List!$H2713)+Reference!K$17,0)</f>
        <v>3622</v>
      </c>
      <c r="S2713" s="35">
        <f>ROUND((Reference!L$16*List!$H2713)+Reference!L$17,0)</f>
        <v>3908</v>
      </c>
      <c r="T2713" s="35">
        <f>ROUND((Reference!M$16*List!$H2713)+Reference!M$17,0)</f>
        <v>4668</v>
      </c>
      <c r="U2713" s="35">
        <f>ROUND((Reference!N$16*List!$H2713)+Reference!N$17,0)</f>
        <v>18834</v>
      </c>
      <c r="V2713" s="36">
        <f>ROUND((Reference!O$16*List!$H2713)+Reference!O$17,0)</f>
        <v>700</v>
      </c>
      <c r="W2713" s="36">
        <f>ROUND((Reference!P$16*List!$H2713)+Reference!P$17,0)</f>
        <v>987</v>
      </c>
      <c r="X2713" s="36">
        <f>ROUND((Reference!Q$16*List!$H2713)+Reference!Q$17,0)</f>
        <v>493</v>
      </c>
      <c r="Y2713" s="37"/>
      <c r="Z2713" s="4" t="str">
        <f t="shared" si="85"/>
        <v>KIMBLE, Texas</v>
      </c>
      <c r="AA2713" s="50" t="s">
        <v>7513</v>
      </c>
      <c r="AB2713" s="38" t="s">
        <v>54</v>
      </c>
      <c r="AC2713" s="43" t="s">
        <v>7166</v>
      </c>
      <c r="AD2713" s="45"/>
      <c r="AE2713">
        <f t="shared" si="86"/>
        <v>0.94430000000000003</v>
      </c>
    </row>
    <row r="2714" spans="1:31" x14ac:dyDescent="0.35">
      <c r="A2714" s="28" t="s">
        <v>7514</v>
      </c>
      <c r="B2714" s="48" t="s">
        <v>7515</v>
      </c>
      <c r="C2714" s="49">
        <v>99945</v>
      </c>
      <c r="D2714" s="30" t="s">
        <v>238</v>
      </c>
      <c r="E2714" s="50" t="s">
        <v>7516</v>
      </c>
      <c r="F2714" s="55" t="s">
        <v>7166</v>
      </c>
      <c r="G2714" s="33" t="s">
        <v>64</v>
      </c>
      <c r="H2714" s="52">
        <v>0.94430000000000003</v>
      </c>
      <c r="I2714" s="35">
        <f>ROUND((Reference!B$16*List!$H2714)+Reference!B$17,0)</f>
        <v>1079</v>
      </c>
      <c r="J2714" s="35">
        <f>ROUND((Reference!C$16*List!$H2714)+Reference!C$17,0)</f>
        <v>1609</v>
      </c>
      <c r="K2714" s="35">
        <f>ROUND((Reference!D$16*List!$H2714)+Reference!D$17,0)</f>
        <v>1927</v>
      </c>
      <c r="L2714" s="35">
        <f>ROUND((Reference!E$16*List!$H2714)+Reference!E$17,0)</f>
        <v>2383</v>
      </c>
      <c r="M2714" s="35">
        <f>ROUND((Reference!F$16*List!$H2714)+Reference!F$17,0)</f>
        <v>2482</v>
      </c>
      <c r="N2714" s="35">
        <f>ROUND((Reference!G$16*List!$H2714)+Reference!G$17,0)</f>
        <v>2810</v>
      </c>
      <c r="O2714" s="35">
        <f>ROUND((Reference!H$16*List!$H2714)+Reference!H$17,0)</f>
        <v>2918</v>
      </c>
      <c r="P2714" s="35">
        <f>ROUND((Reference!I$16*List!$H2714)+Reference!I$17,0)</f>
        <v>3032</v>
      </c>
      <c r="Q2714" s="35">
        <f>ROUND((Reference!J$16*List!$H2714)+Reference!J$17,0)</f>
        <v>3511</v>
      </c>
      <c r="R2714" s="35">
        <f>ROUND((Reference!K$16*List!$H2714)+Reference!K$17,0)</f>
        <v>3622</v>
      </c>
      <c r="S2714" s="35">
        <f>ROUND((Reference!L$16*List!$H2714)+Reference!L$17,0)</f>
        <v>3908</v>
      </c>
      <c r="T2714" s="35">
        <f>ROUND((Reference!M$16*List!$H2714)+Reference!M$17,0)</f>
        <v>4668</v>
      </c>
      <c r="U2714" s="35">
        <f>ROUND((Reference!N$16*List!$H2714)+Reference!N$17,0)</f>
        <v>18834</v>
      </c>
      <c r="V2714" s="36">
        <f>ROUND((Reference!O$16*List!$H2714)+Reference!O$17,0)</f>
        <v>700</v>
      </c>
      <c r="W2714" s="36">
        <f>ROUND((Reference!P$16*List!$H2714)+Reference!P$17,0)</f>
        <v>987</v>
      </c>
      <c r="X2714" s="36">
        <f>ROUND((Reference!Q$16*List!$H2714)+Reference!Q$17,0)</f>
        <v>493</v>
      </c>
      <c r="Y2714" s="37"/>
      <c r="Z2714" s="4" t="str">
        <f t="shared" si="85"/>
        <v>KING, Texas</v>
      </c>
      <c r="AA2714" s="50" t="s">
        <v>7516</v>
      </c>
      <c r="AB2714" s="38" t="s">
        <v>54</v>
      </c>
      <c r="AC2714" s="43" t="s">
        <v>7166</v>
      </c>
      <c r="AD2714" s="45"/>
      <c r="AE2714">
        <f t="shared" si="86"/>
        <v>0.94430000000000003</v>
      </c>
    </row>
    <row r="2715" spans="1:31" x14ac:dyDescent="0.35">
      <c r="A2715" s="28" t="s">
        <v>7517</v>
      </c>
      <c r="B2715" s="48" t="s">
        <v>7518</v>
      </c>
      <c r="C2715" s="51">
        <v>99945</v>
      </c>
      <c r="D2715" s="30" t="s">
        <v>238</v>
      </c>
      <c r="E2715" s="38" t="s">
        <v>7519</v>
      </c>
      <c r="F2715" s="55" t="s">
        <v>7166</v>
      </c>
      <c r="G2715" s="33" t="s">
        <v>64</v>
      </c>
      <c r="H2715" s="52">
        <v>0.94430000000000003</v>
      </c>
      <c r="I2715" s="35">
        <f>ROUND((Reference!B$16*List!$H2715)+Reference!B$17,0)</f>
        <v>1079</v>
      </c>
      <c r="J2715" s="35">
        <f>ROUND((Reference!C$16*List!$H2715)+Reference!C$17,0)</f>
        <v>1609</v>
      </c>
      <c r="K2715" s="35">
        <f>ROUND((Reference!D$16*List!$H2715)+Reference!D$17,0)</f>
        <v>1927</v>
      </c>
      <c r="L2715" s="35">
        <f>ROUND((Reference!E$16*List!$H2715)+Reference!E$17,0)</f>
        <v>2383</v>
      </c>
      <c r="M2715" s="35">
        <f>ROUND((Reference!F$16*List!$H2715)+Reference!F$17,0)</f>
        <v>2482</v>
      </c>
      <c r="N2715" s="35">
        <f>ROUND((Reference!G$16*List!$H2715)+Reference!G$17,0)</f>
        <v>2810</v>
      </c>
      <c r="O2715" s="35">
        <f>ROUND((Reference!H$16*List!$H2715)+Reference!H$17,0)</f>
        <v>2918</v>
      </c>
      <c r="P2715" s="35">
        <f>ROUND((Reference!I$16*List!$H2715)+Reference!I$17,0)</f>
        <v>3032</v>
      </c>
      <c r="Q2715" s="35">
        <f>ROUND((Reference!J$16*List!$H2715)+Reference!J$17,0)</f>
        <v>3511</v>
      </c>
      <c r="R2715" s="35">
        <f>ROUND((Reference!K$16*List!$H2715)+Reference!K$17,0)</f>
        <v>3622</v>
      </c>
      <c r="S2715" s="35">
        <f>ROUND((Reference!L$16*List!$H2715)+Reference!L$17,0)</f>
        <v>3908</v>
      </c>
      <c r="T2715" s="35">
        <f>ROUND((Reference!M$16*List!$H2715)+Reference!M$17,0)</f>
        <v>4668</v>
      </c>
      <c r="U2715" s="35">
        <f>ROUND((Reference!N$16*List!$H2715)+Reference!N$17,0)</f>
        <v>18834</v>
      </c>
      <c r="V2715" s="36">
        <f>ROUND((Reference!O$16*List!$H2715)+Reference!O$17,0)</f>
        <v>700</v>
      </c>
      <c r="W2715" s="36">
        <f>ROUND((Reference!P$16*List!$H2715)+Reference!P$17,0)</f>
        <v>987</v>
      </c>
      <c r="X2715" s="36">
        <f>ROUND((Reference!Q$16*List!$H2715)+Reference!Q$17,0)</f>
        <v>493</v>
      </c>
      <c r="Y2715" s="37"/>
      <c r="Z2715" s="4" t="str">
        <f t="shared" si="85"/>
        <v>KINNEY, Texas</v>
      </c>
      <c r="AA2715" s="50" t="s">
        <v>7519</v>
      </c>
      <c r="AB2715" s="38" t="s">
        <v>54</v>
      </c>
      <c r="AC2715" s="43" t="s">
        <v>7166</v>
      </c>
      <c r="AD2715" s="45"/>
      <c r="AE2715">
        <f t="shared" si="86"/>
        <v>0.94430000000000003</v>
      </c>
    </row>
    <row r="2716" spans="1:31" x14ac:dyDescent="0.35">
      <c r="A2716" s="28" t="s">
        <v>7520</v>
      </c>
      <c r="B2716" s="48" t="s">
        <v>7521</v>
      </c>
      <c r="C2716" s="51">
        <v>99945</v>
      </c>
      <c r="D2716" s="30" t="s">
        <v>238</v>
      </c>
      <c r="E2716" s="38" t="s">
        <v>7522</v>
      </c>
      <c r="F2716" s="55" t="s">
        <v>7166</v>
      </c>
      <c r="G2716" s="33" t="s">
        <v>64</v>
      </c>
      <c r="H2716" s="34">
        <v>0.94430000000000003</v>
      </c>
      <c r="I2716" s="35">
        <f>ROUND((Reference!B$16*List!$H2716)+Reference!B$17,0)</f>
        <v>1079</v>
      </c>
      <c r="J2716" s="35">
        <f>ROUND((Reference!C$16*List!$H2716)+Reference!C$17,0)</f>
        <v>1609</v>
      </c>
      <c r="K2716" s="35">
        <f>ROUND((Reference!D$16*List!$H2716)+Reference!D$17,0)</f>
        <v>1927</v>
      </c>
      <c r="L2716" s="35">
        <f>ROUND((Reference!E$16*List!$H2716)+Reference!E$17,0)</f>
        <v>2383</v>
      </c>
      <c r="M2716" s="35">
        <f>ROUND((Reference!F$16*List!$H2716)+Reference!F$17,0)</f>
        <v>2482</v>
      </c>
      <c r="N2716" s="35">
        <f>ROUND((Reference!G$16*List!$H2716)+Reference!G$17,0)</f>
        <v>2810</v>
      </c>
      <c r="O2716" s="35">
        <f>ROUND((Reference!H$16*List!$H2716)+Reference!H$17,0)</f>
        <v>2918</v>
      </c>
      <c r="P2716" s="35">
        <f>ROUND((Reference!I$16*List!$H2716)+Reference!I$17,0)</f>
        <v>3032</v>
      </c>
      <c r="Q2716" s="35">
        <f>ROUND((Reference!J$16*List!$H2716)+Reference!J$17,0)</f>
        <v>3511</v>
      </c>
      <c r="R2716" s="35">
        <f>ROUND((Reference!K$16*List!$H2716)+Reference!K$17,0)</f>
        <v>3622</v>
      </c>
      <c r="S2716" s="35">
        <f>ROUND((Reference!L$16*List!$H2716)+Reference!L$17,0)</f>
        <v>3908</v>
      </c>
      <c r="T2716" s="35">
        <f>ROUND((Reference!M$16*List!$H2716)+Reference!M$17,0)</f>
        <v>4668</v>
      </c>
      <c r="U2716" s="35">
        <f>ROUND((Reference!N$16*List!$H2716)+Reference!N$17,0)</f>
        <v>18834</v>
      </c>
      <c r="V2716" s="36">
        <f>ROUND((Reference!O$16*List!$H2716)+Reference!O$17,0)</f>
        <v>700</v>
      </c>
      <c r="W2716" s="36">
        <f>ROUND((Reference!P$16*List!$H2716)+Reference!P$17,0)</f>
        <v>987</v>
      </c>
      <c r="X2716" s="36">
        <f>ROUND((Reference!Q$16*List!$H2716)+Reference!Q$17,0)</f>
        <v>493</v>
      </c>
      <c r="Y2716" s="37"/>
      <c r="Z2716" s="4" t="str">
        <f t="shared" si="85"/>
        <v>KLEBERG, Texas</v>
      </c>
      <c r="AA2716" s="38" t="s">
        <v>7522</v>
      </c>
      <c r="AB2716" s="38" t="s">
        <v>54</v>
      </c>
      <c r="AC2716" s="32" t="s">
        <v>7166</v>
      </c>
      <c r="AD2716" s="39"/>
      <c r="AE2716">
        <f t="shared" si="86"/>
        <v>0.94430000000000003</v>
      </c>
    </row>
    <row r="2717" spans="1:31" x14ac:dyDescent="0.35">
      <c r="A2717" s="28" t="s">
        <v>7523</v>
      </c>
      <c r="B2717" s="48" t="s">
        <v>7524</v>
      </c>
      <c r="C2717" s="49">
        <v>99945</v>
      </c>
      <c r="D2717" s="30" t="s">
        <v>238</v>
      </c>
      <c r="E2717" s="50" t="s">
        <v>2330</v>
      </c>
      <c r="F2717" s="55" t="s">
        <v>7166</v>
      </c>
      <c r="G2717" s="33" t="s">
        <v>64</v>
      </c>
      <c r="H2717" s="52">
        <v>0.94430000000000003</v>
      </c>
      <c r="I2717" s="35">
        <f>ROUND((Reference!B$16*List!$H2717)+Reference!B$17,0)</f>
        <v>1079</v>
      </c>
      <c r="J2717" s="35">
        <f>ROUND((Reference!C$16*List!$H2717)+Reference!C$17,0)</f>
        <v>1609</v>
      </c>
      <c r="K2717" s="35">
        <f>ROUND((Reference!D$16*List!$H2717)+Reference!D$17,0)</f>
        <v>1927</v>
      </c>
      <c r="L2717" s="35">
        <f>ROUND((Reference!E$16*List!$H2717)+Reference!E$17,0)</f>
        <v>2383</v>
      </c>
      <c r="M2717" s="35">
        <f>ROUND((Reference!F$16*List!$H2717)+Reference!F$17,0)</f>
        <v>2482</v>
      </c>
      <c r="N2717" s="35">
        <f>ROUND((Reference!G$16*List!$H2717)+Reference!G$17,0)</f>
        <v>2810</v>
      </c>
      <c r="O2717" s="35">
        <f>ROUND((Reference!H$16*List!$H2717)+Reference!H$17,0)</f>
        <v>2918</v>
      </c>
      <c r="P2717" s="35">
        <f>ROUND((Reference!I$16*List!$H2717)+Reference!I$17,0)</f>
        <v>3032</v>
      </c>
      <c r="Q2717" s="35">
        <f>ROUND((Reference!J$16*List!$H2717)+Reference!J$17,0)</f>
        <v>3511</v>
      </c>
      <c r="R2717" s="35">
        <f>ROUND((Reference!K$16*List!$H2717)+Reference!K$17,0)</f>
        <v>3622</v>
      </c>
      <c r="S2717" s="35">
        <f>ROUND((Reference!L$16*List!$H2717)+Reference!L$17,0)</f>
        <v>3908</v>
      </c>
      <c r="T2717" s="35">
        <f>ROUND((Reference!M$16*List!$H2717)+Reference!M$17,0)</f>
        <v>4668</v>
      </c>
      <c r="U2717" s="35">
        <f>ROUND((Reference!N$16*List!$H2717)+Reference!N$17,0)</f>
        <v>18834</v>
      </c>
      <c r="V2717" s="36">
        <f>ROUND((Reference!O$16*List!$H2717)+Reference!O$17,0)</f>
        <v>700</v>
      </c>
      <c r="W2717" s="36">
        <f>ROUND((Reference!P$16*List!$H2717)+Reference!P$17,0)</f>
        <v>987</v>
      </c>
      <c r="X2717" s="36">
        <f>ROUND((Reference!Q$16*List!$H2717)+Reference!Q$17,0)</f>
        <v>493</v>
      </c>
      <c r="Y2717" s="37"/>
      <c r="Z2717" s="4" t="str">
        <f t="shared" si="85"/>
        <v>KNOX, Texas</v>
      </c>
      <c r="AA2717" s="50" t="s">
        <v>2330</v>
      </c>
      <c r="AB2717" s="38" t="s">
        <v>54</v>
      </c>
      <c r="AC2717" s="43" t="s">
        <v>7166</v>
      </c>
      <c r="AD2717" s="45"/>
      <c r="AE2717">
        <f t="shared" si="86"/>
        <v>0.94430000000000003</v>
      </c>
    </row>
    <row r="2718" spans="1:31" x14ac:dyDescent="0.35">
      <c r="A2718" s="28" t="s">
        <v>7525</v>
      </c>
      <c r="B2718" s="48" t="s">
        <v>7526</v>
      </c>
      <c r="C2718" s="49">
        <v>99945</v>
      </c>
      <c r="D2718" s="30" t="s">
        <v>238</v>
      </c>
      <c r="E2718" s="50" t="s">
        <v>210</v>
      </c>
      <c r="F2718" s="55" t="s">
        <v>7166</v>
      </c>
      <c r="G2718" s="33" t="s">
        <v>64</v>
      </c>
      <c r="H2718" s="52">
        <v>0.94430000000000003</v>
      </c>
      <c r="I2718" s="35">
        <f>ROUND((Reference!B$16*List!$H2718)+Reference!B$17,0)</f>
        <v>1079</v>
      </c>
      <c r="J2718" s="35">
        <f>ROUND((Reference!C$16*List!$H2718)+Reference!C$17,0)</f>
        <v>1609</v>
      </c>
      <c r="K2718" s="35">
        <f>ROUND((Reference!D$16*List!$H2718)+Reference!D$17,0)</f>
        <v>1927</v>
      </c>
      <c r="L2718" s="35">
        <f>ROUND((Reference!E$16*List!$H2718)+Reference!E$17,0)</f>
        <v>2383</v>
      </c>
      <c r="M2718" s="35">
        <f>ROUND((Reference!F$16*List!$H2718)+Reference!F$17,0)</f>
        <v>2482</v>
      </c>
      <c r="N2718" s="35">
        <f>ROUND((Reference!G$16*List!$H2718)+Reference!G$17,0)</f>
        <v>2810</v>
      </c>
      <c r="O2718" s="35">
        <f>ROUND((Reference!H$16*List!$H2718)+Reference!H$17,0)</f>
        <v>2918</v>
      </c>
      <c r="P2718" s="35">
        <f>ROUND((Reference!I$16*List!$H2718)+Reference!I$17,0)</f>
        <v>3032</v>
      </c>
      <c r="Q2718" s="35">
        <f>ROUND((Reference!J$16*List!$H2718)+Reference!J$17,0)</f>
        <v>3511</v>
      </c>
      <c r="R2718" s="35">
        <f>ROUND((Reference!K$16*List!$H2718)+Reference!K$17,0)</f>
        <v>3622</v>
      </c>
      <c r="S2718" s="35">
        <f>ROUND((Reference!L$16*List!$H2718)+Reference!L$17,0)</f>
        <v>3908</v>
      </c>
      <c r="T2718" s="35">
        <f>ROUND((Reference!M$16*List!$H2718)+Reference!M$17,0)</f>
        <v>4668</v>
      </c>
      <c r="U2718" s="35">
        <f>ROUND((Reference!N$16*List!$H2718)+Reference!N$17,0)</f>
        <v>18834</v>
      </c>
      <c r="V2718" s="36">
        <f>ROUND((Reference!O$16*List!$H2718)+Reference!O$17,0)</f>
        <v>700</v>
      </c>
      <c r="W2718" s="36">
        <f>ROUND((Reference!P$16*List!$H2718)+Reference!P$17,0)</f>
        <v>987</v>
      </c>
      <c r="X2718" s="36">
        <f>ROUND((Reference!Q$16*List!$H2718)+Reference!Q$17,0)</f>
        <v>493</v>
      </c>
      <c r="Y2718" s="37"/>
      <c r="Z2718" s="4" t="str">
        <f t="shared" si="85"/>
        <v>LAMAR, Texas</v>
      </c>
      <c r="AA2718" s="50" t="s">
        <v>210</v>
      </c>
      <c r="AB2718" s="38" t="s">
        <v>54</v>
      </c>
      <c r="AC2718" s="43" t="s">
        <v>7166</v>
      </c>
      <c r="AD2718" s="45"/>
      <c r="AE2718">
        <f t="shared" si="86"/>
        <v>0.94430000000000003</v>
      </c>
    </row>
    <row r="2719" spans="1:31" x14ac:dyDescent="0.35">
      <c r="A2719" s="28" t="s">
        <v>7527</v>
      </c>
      <c r="B2719" s="48" t="s">
        <v>7528</v>
      </c>
      <c r="C2719" s="49">
        <v>99945</v>
      </c>
      <c r="D2719" s="30" t="s">
        <v>238</v>
      </c>
      <c r="E2719" s="50" t="s">
        <v>7529</v>
      </c>
      <c r="F2719" s="55" t="s">
        <v>7166</v>
      </c>
      <c r="G2719" s="33" t="s">
        <v>64</v>
      </c>
      <c r="H2719" s="52">
        <v>0.94430000000000003</v>
      </c>
      <c r="I2719" s="35">
        <f>ROUND((Reference!B$16*List!$H2719)+Reference!B$17,0)</f>
        <v>1079</v>
      </c>
      <c r="J2719" s="35">
        <f>ROUND((Reference!C$16*List!$H2719)+Reference!C$17,0)</f>
        <v>1609</v>
      </c>
      <c r="K2719" s="35">
        <f>ROUND((Reference!D$16*List!$H2719)+Reference!D$17,0)</f>
        <v>1927</v>
      </c>
      <c r="L2719" s="35">
        <f>ROUND((Reference!E$16*List!$H2719)+Reference!E$17,0)</f>
        <v>2383</v>
      </c>
      <c r="M2719" s="35">
        <f>ROUND((Reference!F$16*List!$H2719)+Reference!F$17,0)</f>
        <v>2482</v>
      </c>
      <c r="N2719" s="35">
        <f>ROUND((Reference!G$16*List!$H2719)+Reference!G$17,0)</f>
        <v>2810</v>
      </c>
      <c r="O2719" s="35">
        <f>ROUND((Reference!H$16*List!$H2719)+Reference!H$17,0)</f>
        <v>2918</v>
      </c>
      <c r="P2719" s="35">
        <f>ROUND((Reference!I$16*List!$H2719)+Reference!I$17,0)</f>
        <v>3032</v>
      </c>
      <c r="Q2719" s="35">
        <f>ROUND((Reference!J$16*List!$H2719)+Reference!J$17,0)</f>
        <v>3511</v>
      </c>
      <c r="R2719" s="35">
        <f>ROUND((Reference!K$16*List!$H2719)+Reference!K$17,0)</f>
        <v>3622</v>
      </c>
      <c r="S2719" s="35">
        <f>ROUND((Reference!L$16*List!$H2719)+Reference!L$17,0)</f>
        <v>3908</v>
      </c>
      <c r="T2719" s="35">
        <f>ROUND((Reference!M$16*List!$H2719)+Reference!M$17,0)</f>
        <v>4668</v>
      </c>
      <c r="U2719" s="35">
        <f>ROUND((Reference!N$16*List!$H2719)+Reference!N$17,0)</f>
        <v>18834</v>
      </c>
      <c r="V2719" s="36">
        <f>ROUND((Reference!O$16*List!$H2719)+Reference!O$17,0)</f>
        <v>700</v>
      </c>
      <c r="W2719" s="36">
        <f>ROUND((Reference!P$16*List!$H2719)+Reference!P$17,0)</f>
        <v>987</v>
      </c>
      <c r="X2719" s="36">
        <f>ROUND((Reference!Q$16*List!$H2719)+Reference!Q$17,0)</f>
        <v>493</v>
      </c>
      <c r="Y2719" s="37"/>
      <c r="Z2719" s="4" t="str">
        <f t="shared" si="85"/>
        <v>LAMB, Texas</v>
      </c>
      <c r="AA2719" s="50" t="s">
        <v>7529</v>
      </c>
      <c r="AB2719" s="38" t="s">
        <v>54</v>
      </c>
      <c r="AC2719" s="43" t="s">
        <v>7166</v>
      </c>
      <c r="AD2719" s="45"/>
      <c r="AE2719">
        <f t="shared" si="86"/>
        <v>0.94430000000000003</v>
      </c>
    </row>
    <row r="2720" spans="1:31" x14ac:dyDescent="0.35">
      <c r="A2720" s="28" t="s">
        <v>7530</v>
      </c>
      <c r="B2720" s="48" t="s">
        <v>7531</v>
      </c>
      <c r="C2720" s="51">
        <v>28660</v>
      </c>
      <c r="D2720" s="30" t="s">
        <v>1023</v>
      </c>
      <c r="E2720" s="38" t="s">
        <v>7532</v>
      </c>
      <c r="F2720" s="54" t="s">
        <v>7166</v>
      </c>
      <c r="G2720" s="33" t="s">
        <v>53</v>
      </c>
      <c r="H2720" s="52">
        <v>0.98910000000000009</v>
      </c>
      <c r="I2720" s="35">
        <f>ROUND((Reference!B$16*List!$H2720)+Reference!B$17,0)</f>
        <v>1117</v>
      </c>
      <c r="J2720" s="35">
        <f>ROUND((Reference!C$16*List!$H2720)+Reference!C$17,0)</f>
        <v>1666</v>
      </c>
      <c r="K2720" s="35">
        <f>ROUND((Reference!D$16*List!$H2720)+Reference!D$17,0)</f>
        <v>1996</v>
      </c>
      <c r="L2720" s="35">
        <f>ROUND((Reference!E$16*List!$H2720)+Reference!E$17,0)</f>
        <v>2467</v>
      </c>
      <c r="M2720" s="35">
        <f>ROUND((Reference!F$16*List!$H2720)+Reference!F$17,0)</f>
        <v>2571</v>
      </c>
      <c r="N2720" s="35">
        <f>ROUND((Reference!G$16*List!$H2720)+Reference!G$17,0)</f>
        <v>2910</v>
      </c>
      <c r="O2720" s="35">
        <f>ROUND((Reference!H$16*List!$H2720)+Reference!H$17,0)</f>
        <v>3021</v>
      </c>
      <c r="P2720" s="35">
        <f>ROUND((Reference!I$16*List!$H2720)+Reference!I$17,0)</f>
        <v>3140</v>
      </c>
      <c r="Q2720" s="35">
        <f>ROUND((Reference!J$16*List!$H2720)+Reference!J$17,0)</f>
        <v>3636</v>
      </c>
      <c r="R2720" s="35">
        <f>ROUND((Reference!K$16*List!$H2720)+Reference!K$17,0)</f>
        <v>3751</v>
      </c>
      <c r="S2720" s="35">
        <f>ROUND((Reference!L$16*List!$H2720)+Reference!L$17,0)</f>
        <v>4047</v>
      </c>
      <c r="T2720" s="35">
        <f>ROUND((Reference!M$16*List!$H2720)+Reference!M$17,0)</f>
        <v>4834</v>
      </c>
      <c r="U2720" s="35">
        <f>ROUND((Reference!N$16*List!$H2720)+Reference!N$17,0)</f>
        <v>19504</v>
      </c>
      <c r="V2720" s="36">
        <f>ROUND((Reference!O$16*List!$H2720)+Reference!O$17,0)</f>
        <v>725</v>
      </c>
      <c r="W2720" s="36">
        <f>ROUND((Reference!P$16*List!$H2720)+Reference!P$17,0)</f>
        <v>1022</v>
      </c>
      <c r="X2720" s="36">
        <f>ROUND((Reference!Q$16*List!$H2720)+Reference!Q$17,0)</f>
        <v>511</v>
      </c>
      <c r="Y2720" s="37"/>
      <c r="Z2720" s="4" t="str">
        <f t="shared" si="85"/>
        <v>LAMPASAS, Texas</v>
      </c>
      <c r="AA2720" s="50" t="s">
        <v>7532</v>
      </c>
      <c r="AB2720" s="38" t="s">
        <v>54</v>
      </c>
      <c r="AC2720" s="43" t="s">
        <v>7166</v>
      </c>
      <c r="AD2720" s="45"/>
      <c r="AE2720">
        <f t="shared" si="86"/>
        <v>0.98910000000000009</v>
      </c>
    </row>
    <row r="2721" spans="1:31" x14ac:dyDescent="0.35">
      <c r="A2721" s="28" t="s">
        <v>7533</v>
      </c>
      <c r="B2721" s="48" t="s">
        <v>7534</v>
      </c>
      <c r="C2721" s="49">
        <v>99945</v>
      </c>
      <c r="D2721" s="30" t="s">
        <v>238</v>
      </c>
      <c r="E2721" s="50" t="s">
        <v>2335</v>
      </c>
      <c r="F2721" s="55" t="s">
        <v>7166</v>
      </c>
      <c r="G2721" s="33" t="s">
        <v>64</v>
      </c>
      <c r="H2721" s="34">
        <v>0.94430000000000003</v>
      </c>
      <c r="I2721" s="35">
        <f>ROUND((Reference!B$16*List!$H2721)+Reference!B$17,0)</f>
        <v>1079</v>
      </c>
      <c r="J2721" s="35">
        <f>ROUND((Reference!C$16*List!$H2721)+Reference!C$17,0)</f>
        <v>1609</v>
      </c>
      <c r="K2721" s="35">
        <f>ROUND((Reference!D$16*List!$H2721)+Reference!D$17,0)</f>
        <v>1927</v>
      </c>
      <c r="L2721" s="35">
        <f>ROUND((Reference!E$16*List!$H2721)+Reference!E$17,0)</f>
        <v>2383</v>
      </c>
      <c r="M2721" s="35">
        <f>ROUND((Reference!F$16*List!$H2721)+Reference!F$17,0)</f>
        <v>2482</v>
      </c>
      <c r="N2721" s="35">
        <f>ROUND((Reference!G$16*List!$H2721)+Reference!G$17,0)</f>
        <v>2810</v>
      </c>
      <c r="O2721" s="35">
        <f>ROUND((Reference!H$16*List!$H2721)+Reference!H$17,0)</f>
        <v>2918</v>
      </c>
      <c r="P2721" s="35">
        <f>ROUND((Reference!I$16*List!$H2721)+Reference!I$17,0)</f>
        <v>3032</v>
      </c>
      <c r="Q2721" s="35">
        <f>ROUND((Reference!J$16*List!$H2721)+Reference!J$17,0)</f>
        <v>3511</v>
      </c>
      <c r="R2721" s="35">
        <f>ROUND((Reference!K$16*List!$H2721)+Reference!K$17,0)</f>
        <v>3622</v>
      </c>
      <c r="S2721" s="35">
        <f>ROUND((Reference!L$16*List!$H2721)+Reference!L$17,0)</f>
        <v>3908</v>
      </c>
      <c r="T2721" s="35">
        <f>ROUND((Reference!M$16*List!$H2721)+Reference!M$17,0)</f>
        <v>4668</v>
      </c>
      <c r="U2721" s="35">
        <f>ROUND((Reference!N$16*List!$H2721)+Reference!N$17,0)</f>
        <v>18834</v>
      </c>
      <c r="V2721" s="36">
        <f>ROUND((Reference!O$16*List!$H2721)+Reference!O$17,0)</f>
        <v>700</v>
      </c>
      <c r="W2721" s="36">
        <f>ROUND((Reference!P$16*List!$H2721)+Reference!P$17,0)</f>
        <v>987</v>
      </c>
      <c r="X2721" s="36">
        <f>ROUND((Reference!Q$16*List!$H2721)+Reference!Q$17,0)</f>
        <v>493</v>
      </c>
      <c r="Y2721" s="37"/>
      <c r="Z2721" s="4" t="str">
        <f t="shared" si="85"/>
        <v>LA SALLE, Texas</v>
      </c>
      <c r="AA2721" s="38" t="s">
        <v>2335</v>
      </c>
      <c r="AB2721" s="38" t="s">
        <v>54</v>
      </c>
      <c r="AC2721" s="32" t="s">
        <v>7166</v>
      </c>
      <c r="AD2721" s="39"/>
      <c r="AE2721">
        <f t="shared" si="86"/>
        <v>0.94430000000000003</v>
      </c>
    </row>
    <row r="2722" spans="1:31" x14ac:dyDescent="0.35">
      <c r="A2722" s="28" t="s">
        <v>7535</v>
      </c>
      <c r="B2722" s="48" t="s">
        <v>7536</v>
      </c>
      <c r="C2722" s="49">
        <v>99945</v>
      </c>
      <c r="D2722" s="30" t="s">
        <v>238</v>
      </c>
      <c r="E2722" s="50" t="s">
        <v>7537</v>
      </c>
      <c r="F2722" s="55" t="s">
        <v>7166</v>
      </c>
      <c r="G2722" s="33" t="s">
        <v>64</v>
      </c>
      <c r="H2722" s="52">
        <v>0.94430000000000003</v>
      </c>
      <c r="I2722" s="35">
        <f>ROUND((Reference!B$16*List!$H2722)+Reference!B$17,0)</f>
        <v>1079</v>
      </c>
      <c r="J2722" s="35">
        <f>ROUND((Reference!C$16*List!$H2722)+Reference!C$17,0)</f>
        <v>1609</v>
      </c>
      <c r="K2722" s="35">
        <f>ROUND((Reference!D$16*List!$H2722)+Reference!D$17,0)</f>
        <v>1927</v>
      </c>
      <c r="L2722" s="35">
        <f>ROUND((Reference!E$16*List!$H2722)+Reference!E$17,0)</f>
        <v>2383</v>
      </c>
      <c r="M2722" s="35">
        <f>ROUND((Reference!F$16*List!$H2722)+Reference!F$17,0)</f>
        <v>2482</v>
      </c>
      <c r="N2722" s="35">
        <f>ROUND((Reference!G$16*List!$H2722)+Reference!G$17,0)</f>
        <v>2810</v>
      </c>
      <c r="O2722" s="35">
        <f>ROUND((Reference!H$16*List!$H2722)+Reference!H$17,0)</f>
        <v>2918</v>
      </c>
      <c r="P2722" s="35">
        <f>ROUND((Reference!I$16*List!$H2722)+Reference!I$17,0)</f>
        <v>3032</v>
      </c>
      <c r="Q2722" s="35">
        <f>ROUND((Reference!J$16*List!$H2722)+Reference!J$17,0)</f>
        <v>3511</v>
      </c>
      <c r="R2722" s="35">
        <f>ROUND((Reference!K$16*List!$H2722)+Reference!K$17,0)</f>
        <v>3622</v>
      </c>
      <c r="S2722" s="35">
        <f>ROUND((Reference!L$16*List!$H2722)+Reference!L$17,0)</f>
        <v>3908</v>
      </c>
      <c r="T2722" s="35">
        <f>ROUND((Reference!M$16*List!$H2722)+Reference!M$17,0)</f>
        <v>4668</v>
      </c>
      <c r="U2722" s="35">
        <f>ROUND((Reference!N$16*List!$H2722)+Reference!N$17,0)</f>
        <v>18834</v>
      </c>
      <c r="V2722" s="36">
        <f>ROUND((Reference!O$16*List!$H2722)+Reference!O$17,0)</f>
        <v>700</v>
      </c>
      <c r="W2722" s="36">
        <f>ROUND((Reference!P$16*List!$H2722)+Reference!P$17,0)</f>
        <v>987</v>
      </c>
      <c r="X2722" s="36">
        <f>ROUND((Reference!Q$16*List!$H2722)+Reference!Q$17,0)</f>
        <v>493</v>
      </c>
      <c r="Y2722" s="37"/>
      <c r="Z2722" s="4" t="str">
        <f t="shared" si="85"/>
        <v>LAVACA, Texas</v>
      </c>
      <c r="AA2722" s="50" t="s">
        <v>7537</v>
      </c>
      <c r="AB2722" s="38" t="s">
        <v>54</v>
      </c>
      <c r="AC2722" s="43" t="s">
        <v>7166</v>
      </c>
      <c r="AD2722" s="45"/>
      <c r="AE2722">
        <f t="shared" si="86"/>
        <v>0.94430000000000003</v>
      </c>
    </row>
    <row r="2723" spans="1:31" x14ac:dyDescent="0.35">
      <c r="A2723" s="28" t="s">
        <v>7538</v>
      </c>
      <c r="B2723" s="48" t="s">
        <v>7539</v>
      </c>
      <c r="C2723" s="51">
        <v>99945</v>
      </c>
      <c r="D2723" s="30" t="s">
        <v>238</v>
      </c>
      <c r="E2723" s="38" t="s">
        <v>224</v>
      </c>
      <c r="F2723" s="55" t="s">
        <v>7166</v>
      </c>
      <c r="G2723" s="33" t="s">
        <v>64</v>
      </c>
      <c r="H2723" s="52">
        <v>0.94430000000000003</v>
      </c>
      <c r="I2723" s="35">
        <f>ROUND((Reference!B$16*List!$H2723)+Reference!B$17,0)</f>
        <v>1079</v>
      </c>
      <c r="J2723" s="35">
        <f>ROUND((Reference!C$16*List!$H2723)+Reference!C$17,0)</f>
        <v>1609</v>
      </c>
      <c r="K2723" s="35">
        <f>ROUND((Reference!D$16*List!$H2723)+Reference!D$17,0)</f>
        <v>1927</v>
      </c>
      <c r="L2723" s="35">
        <f>ROUND((Reference!E$16*List!$H2723)+Reference!E$17,0)</f>
        <v>2383</v>
      </c>
      <c r="M2723" s="35">
        <f>ROUND((Reference!F$16*List!$H2723)+Reference!F$17,0)</f>
        <v>2482</v>
      </c>
      <c r="N2723" s="35">
        <f>ROUND((Reference!G$16*List!$H2723)+Reference!G$17,0)</f>
        <v>2810</v>
      </c>
      <c r="O2723" s="35">
        <f>ROUND((Reference!H$16*List!$H2723)+Reference!H$17,0)</f>
        <v>2918</v>
      </c>
      <c r="P2723" s="35">
        <f>ROUND((Reference!I$16*List!$H2723)+Reference!I$17,0)</f>
        <v>3032</v>
      </c>
      <c r="Q2723" s="35">
        <f>ROUND((Reference!J$16*List!$H2723)+Reference!J$17,0)</f>
        <v>3511</v>
      </c>
      <c r="R2723" s="35">
        <f>ROUND((Reference!K$16*List!$H2723)+Reference!K$17,0)</f>
        <v>3622</v>
      </c>
      <c r="S2723" s="35">
        <f>ROUND((Reference!L$16*List!$H2723)+Reference!L$17,0)</f>
        <v>3908</v>
      </c>
      <c r="T2723" s="35">
        <f>ROUND((Reference!M$16*List!$H2723)+Reference!M$17,0)</f>
        <v>4668</v>
      </c>
      <c r="U2723" s="35">
        <f>ROUND((Reference!N$16*List!$H2723)+Reference!N$17,0)</f>
        <v>18834</v>
      </c>
      <c r="V2723" s="36">
        <f>ROUND((Reference!O$16*List!$H2723)+Reference!O$17,0)</f>
        <v>700</v>
      </c>
      <c r="W2723" s="36">
        <f>ROUND((Reference!P$16*List!$H2723)+Reference!P$17,0)</f>
        <v>987</v>
      </c>
      <c r="X2723" s="36">
        <f>ROUND((Reference!Q$16*List!$H2723)+Reference!Q$17,0)</f>
        <v>493</v>
      </c>
      <c r="Y2723" s="37"/>
      <c r="Z2723" s="4" t="str">
        <f t="shared" si="85"/>
        <v>LEE, Texas</v>
      </c>
      <c r="AA2723" s="50" t="s">
        <v>224</v>
      </c>
      <c r="AB2723" s="38" t="s">
        <v>54</v>
      </c>
      <c r="AC2723" s="43" t="s">
        <v>7166</v>
      </c>
      <c r="AD2723" s="45"/>
      <c r="AE2723">
        <f t="shared" si="86"/>
        <v>0.94430000000000003</v>
      </c>
    </row>
    <row r="2724" spans="1:31" x14ac:dyDescent="0.35">
      <c r="A2724" s="28" t="s">
        <v>7540</v>
      </c>
      <c r="B2724" s="48" t="s">
        <v>7541</v>
      </c>
      <c r="C2724" s="49">
        <v>99945</v>
      </c>
      <c r="D2724" s="30" t="s">
        <v>238</v>
      </c>
      <c r="E2724" s="50" t="s">
        <v>1471</v>
      </c>
      <c r="F2724" s="55" t="s">
        <v>7166</v>
      </c>
      <c r="G2724" s="33" t="s">
        <v>64</v>
      </c>
      <c r="H2724" s="52">
        <v>0.94430000000000003</v>
      </c>
      <c r="I2724" s="35">
        <f>ROUND((Reference!B$16*List!$H2724)+Reference!B$17,0)</f>
        <v>1079</v>
      </c>
      <c r="J2724" s="35">
        <f>ROUND((Reference!C$16*List!$H2724)+Reference!C$17,0)</f>
        <v>1609</v>
      </c>
      <c r="K2724" s="35">
        <f>ROUND((Reference!D$16*List!$H2724)+Reference!D$17,0)</f>
        <v>1927</v>
      </c>
      <c r="L2724" s="35">
        <f>ROUND((Reference!E$16*List!$H2724)+Reference!E$17,0)</f>
        <v>2383</v>
      </c>
      <c r="M2724" s="35">
        <f>ROUND((Reference!F$16*List!$H2724)+Reference!F$17,0)</f>
        <v>2482</v>
      </c>
      <c r="N2724" s="35">
        <f>ROUND((Reference!G$16*List!$H2724)+Reference!G$17,0)</f>
        <v>2810</v>
      </c>
      <c r="O2724" s="35">
        <f>ROUND((Reference!H$16*List!$H2724)+Reference!H$17,0)</f>
        <v>2918</v>
      </c>
      <c r="P2724" s="35">
        <f>ROUND((Reference!I$16*List!$H2724)+Reference!I$17,0)</f>
        <v>3032</v>
      </c>
      <c r="Q2724" s="35">
        <f>ROUND((Reference!J$16*List!$H2724)+Reference!J$17,0)</f>
        <v>3511</v>
      </c>
      <c r="R2724" s="35">
        <f>ROUND((Reference!K$16*List!$H2724)+Reference!K$17,0)</f>
        <v>3622</v>
      </c>
      <c r="S2724" s="35">
        <f>ROUND((Reference!L$16*List!$H2724)+Reference!L$17,0)</f>
        <v>3908</v>
      </c>
      <c r="T2724" s="35">
        <f>ROUND((Reference!M$16*List!$H2724)+Reference!M$17,0)</f>
        <v>4668</v>
      </c>
      <c r="U2724" s="35">
        <f>ROUND((Reference!N$16*List!$H2724)+Reference!N$17,0)</f>
        <v>18834</v>
      </c>
      <c r="V2724" s="36">
        <f>ROUND((Reference!O$16*List!$H2724)+Reference!O$17,0)</f>
        <v>700</v>
      </c>
      <c r="W2724" s="36">
        <f>ROUND((Reference!P$16*List!$H2724)+Reference!P$17,0)</f>
        <v>987</v>
      </c>
      <c r="X2724" s="36">
        <f>ROUND((Reference!Q$16*List!$H2724)+Reference!Q$17,0)</f>
        <v>493</v>
      </c>
      <c r="Y2724" s="37"/>
      <c r="Z2724" s="4" t="str">
        <f t="shared" si="85"/>
        <v>LEON, Texas</v>
      </c>
      <c r="AA2724" s="50" t="s">
        <v>1471</v>
      </c>
      <c r="AB2724" s="38" t="s">
        <v>54</v>
      </c>
      <c r="AC2724" s="43" t="s">
        <v>7166</v>
      </c>
      <c r="AD2724" s="45"/>
      <c r="AE2724">
        <f t="shared" si="86"/>
        <v>0.94430000000000003</v>
      </c>
    </row>
    <row r="2725" spans="1:31" x14ac:dyDescent="0.35">
      <c r="A2725" s="28" t="s">
        <v>7542</v>
      </c>
      <c r="B2725" s="48" t="s">
        <v>7543</v>
      </c>
      <c r="C2725" s="49">
        <v>26420</v>
      </c>
      <c r="D2725" s="30" t="s">
        <v>920</v>
      </c>
      <c r="E2725" s="50" t="s">
        <v>1479</v>
      </c>
      <c r="F2725" s="54" t="s">
        <v>7166</v>
      </c>
      <c r="G2725" s="33" t="s">
        <v>53</v>
      </c>
      <c r="H2725" s="34">
        <v>0.99690000000000001</v>
      </c>
      <c r="I2725" s="35">
        <f>ROUND((Reference!B$16*List!$H2725)+Reference!B$17,0)</f>
        <v>1124</v>
      </c>
      <c r="J2725" s="35">
        <f>ROUND((Reference!C$16*List!$H2725)+Reference!C$17,0)</f>
        <v>1676</v>
      </c>
      <c r="K2725" s="35">
        <f>ROUND((Reference!D$16*List!$H2725)+Reference!D$17,0)</f>
        <v>2008</v>
      </c>
      <c r="L2725" s="35">
        <f>ROUND((Reference!E$16*List!$H2725)+Reference!E$17,0)</f>
        <v>2482</v>
      </c>
      <c r="M2725" s="35">
        <f>ROUND((Reference!F$16*List!$H2725)+Reference!F$17,0)</f>
        <v>2586</v>
      </c>
      <c r="N2725" s="35">
        <f>ROUND((Reference!G$16*List!$H2725)+Reference!G$17,0)</f>
        <v>2928</v>
      </c>
      <c r="O2725" s="35">
        <f>ROUND((Reference!H$16*List!$H2725)+Reference!H$17,0)</f>
        <v>3040</v>
      </c>
      <c r="P2725" s="35">
        <f>ROUND((Reference!I$16*List!$H2725)+Reference!I$17,0)</f>
        <v>3159</v>
      </c>
      <c r="Q2725" s="35">
        <f>ROUND((Reference!J$16*List!$H2725)+Reference!J$17,0)</f>
        <v>3658</v>
      </c>
      <c r="R2725" s="35">
        <f>ROUND((Reference!K$16*List!$H2725)+Reference!K$17,0)</f>
        <v>3774</v>
      </c>
      <c r="S2725" s="35">
        <f>ROUND((Reference!L$16*List!$H2725)+Reference!L$17,0)</f>
        <v>4072</v>
      </c>
      <c r="T2725" s="35">
        <f>ROUND((Reference!M$16*List!$H2725)+Reference!M$17,0)</f>
        <v>4863</v>
      </c>
      <c r="U2725" s="35">
        <f>ROUND((Reference!N$16*List!$H2725)+Reference!N$17,0)</f>
        <v>19621</v>
      </c>
      <c r="V2725" s="36">
        <f>ROUND((Reference!O$16*List!$H2725)+Reference!O$17,0)</f>
        <v>729</v>
      </c>
      <c r="W2725" s="36">
        <f>ROUND((Reference!P$16*List!$H2725)+Reference!P$17,0)</f>
        <v>1028</v>
      </c>
      <c r="X2725" s="36">
        <f>ROUND((Reference!Q$16*List!$H2725)+Reference!Q$17,0)</f>
        <v>514</v>
      </c>
      <c r="Y2725" s="37"/>
      <c r="Z2725" s="4" t="str">
        <f t="shared" si="85"/>
        <v>LIBERTY, Texas</v>
      </c>
      <c r="AA2725" s="38" t="s">
        <v>1479</v>
      </c>
      <c r="AB2725" s="38" t="s">
        <v>54</v>
      </c>
      <c r="AC2725" s="32" t="s">
        <v>7166</v>
      </c>
      <c r="AD2725" s="39"/>
      <c r="AE2725">
        <f t="shared" si="86"/>
        <v>0.99690000000000001</v>
      </c>
    </row>
    <row r="2726" spans="1:31" x14ac:dyDescent="0.35">
      <c r="A2726" s="28" t="s">
        <v>7544</v>
      </c>
      <c r="B2726" s="48" t="s">
        <v>7545</v>
      </c>
      <c r="C2726" s="51">
        <v>99945</v>
      </c>
      <c r="D2726" s="30" t="s">
        <v>238</v>
      </c>
      <c r="E2726" s="38" t="s">
        <v>229</v>
      </c>
      <c r="F2726" s="55" t="s">
        <v>7166</v>
      </c>
      <c r="G2726" s="33" t="s">
        <v>64</v>
      </c>
      <c r="H2726" s="52">
        <v>0.94430000000000003</v>
      </c>
      <c r="I2726" s="35">
        <f>ROUND((Reference!B$16*List!$H2726)+Reference!B$17,0)</f>
        <v>1079</v>
      </c>
      <c r="J2726" s="35">
        <f>ROUND((Reference!C$16*List!$H2726)+Reference!C$17,0)</f>
        <v>1609</v>
      </c>
      <c r="K2726" s="35">
        <f>ROUND((Reference!D$16*List!$H2726)+Reference!D$17,0)</f>
        <v>1927</v>
      </c>
      <c r="L2726" s="35">
        <f>ROUND((Reference!E$16*List!$H2726)+Reference!E$17,0)</f>
        <v>2383</v>
      </c>
      <c r="M2726" s="35">
        <f>ROUND((Reference!F$16*List!$H2726)+Reference!F$17,0)</f>
        <v>2482</v>
      </c>
      <c r="N2726" s="35">
        <f>ROUND((Reference!G$16*List!$H2726)+Reference!G$17,0)</f>
        <v>2810</v>
      </c>
      <c r="O2726" s="35">
        <f>ROUND((Reference!H$16*List!$H2726)+Reference!H$17,0)</f>
        <v>2918</v>
      </c>
      <c r="P2726" s="35">
        <f>ROUND((Reference!I$16*List!$H2726)+Reference!I$17,0)</f>
        <v>3032</v>
      </c>
      <c r="Q2726" s="35">
        <f>ROUND((Reference!J$16*List!$H2726)+Reference!J$17,0)</f>
        <v>3511</v>
      </c>
      <c r="R2726" s="35">
        <f>ROUND((Reference!K$16*List!$H2726)+Reference!K$17,0)</f>
        <v>3622</v>
      </c>
      <c r="S2726" s="35">
        <f>ROUND((Reference!L$16*List!$H2726)+Reference!L$17,0)</f>
        <v>3908</v>
      </c>
      <c r="T2726" s="35">
        <f>ROUND((Reference!M$16*List!$H2726)+Reference!M$17,0)</f>
        <v>4668</v>
      </c>
      <c r="U2726" s="35">
        <f>ROUND((Reference!N$16*List!$H2726)+Reference!N$17,0)</f>
        <v>18834</v>
      </c>
      <c r="V2726" s="36">
        <f>ROUND((Reference!O$16*List!$H2726)+Reference!O$17,0)</f>
        <v>700</v>
      </c>
      <c r="W2726" s="36">
        <f>ROUND((Reference!P$16*List!$H2726)+Reference!P$17,0)</f>
        <v>987</v>
      </c>
      <c r="X2726" s="36">
        <f>ROUND((Reference!Q$16*List!$H2726)+Reference!Q$17,0)</f>
        <v>493</v>
      </c>
      <c r="Y2726" s="37"/>
      <c r="Z2726" s="4" t="str">
        <f t="shared" si="85"/>
        <v>LIMESTONE, Texas</v>
      </c>
      <c r="AA2726" s="50" t="s">
        <v>229</v>
      </c>
      <c r="AB2726" s="38" t="s">
        <v>54</v>
      </c>
      <c r="AC2726" s="43" t="s">
        <v>7166</v>
      </c>
      <c r="AD2726" s="45"/>
      <c r="AE2726">
        <f t="shared" si="86"/>
        <v>0.94430000000000003</v>
      </c>
    </row>
    <row r="2727" spans="1:31" x14ac:dyDescent="0.35">
      <c r="A2727" s="28" t="s">
        <v>7546</v>
      </c>
      <c r="B2727" s="48" t="s">
        <v>7547</v>
      </c>
      <c r="C2727" s="49">
        <v>99945</v>
      </c>
      <c r="D2727" s="30" t="s">
        <v>238</v>
      </c>
      <c r="E2727" s="50" t="s">
        <v>7548</v>
      </c>
      <c r="F2727" s="55" t="s">
        <v>7166</v>
      </c>
      <c r="G2727" s="33" t="s">
        <v>64</v>
      </c>
      <c r="H2727" s="52">
        <v>0.94430000000000003</v>
      </c>
      <c r="I2727" s="35">
        <f>ROUND((Reference!B$16*List!$H2727)+Reference!B$17,0)</f>
        <v>1079</v>
      </c>
      <c r="J2727" s="35">
        <f>ROUND((Reference!C$16*List!$H2727)+Reference!C$17,0)</f>
        <v>1609</v>
      </c>
      <c r="K2727" s="35">
        <f>ROUND((Reference!D$16*List!$H2727)+Reference!D$17,0)</f>
        <v>1927</v>
      </c>
      <c r="L2727" s="35">
        <f>ROUND((Reference!E$16*List!$H2727)+Reference!E$17,0)</f>
        <v>2383</v>
      </c>
      <c r="M2727" s="35">
        <f>ROUND((Reference!F$16*List!$H2727)+Reference!F$17,0)</f>
        <v>2482</v>
      </c>
      <c r="N2727" s="35">
        <f>ROUND((Reference!G$16*List!$H2727)+Reference!G$17,0)</f>
        <v>2810</v>
      </c>
      <c r="O2727" s="35">
        <f>ROUND((Reference!H$16*List!$H2727)+Reference!H$17,0)</f>
        <v>2918</v>
      </c>
      <c r="P2727" s="35">
        <f>ROUND((Reference!I$16*List!$H2727)+Reference!I$17,0)</f>
        <v>3032</v>
      </c>
      <c r="Q2727" s="35">
        <f>ROUND((Reference!J$16*List!$H2727)+Reference!J$17,0)</f>
        <v>3511</v>
      </c>
      <c r="R2727" s="35">
        <f>ROUND((Reference!K$16*List!$H2727)+Reference!K$17,0)</f>
        <v>3622</v>
      </c>
      <c r="S2727" s="35">
        <f>ROUND((Reference!L$16*List!$H2727)+Reference!L$17,0)</f>
        <v>3908</v>
      </c>
      <c r="T2727" s="35">
        <f>ROUND((Reference!M$16*List!$H2727)+Reference!M$17,0)</f>
        <v>4668</v>
      </c>
      <c r="U2727" s="35">
        <f>ROUND((Reference!N$16*List!$H2727)+Reference!N$17,0)</f>
        <v>18834</v>
      </c>
      <c r="V2727" s="36">
        <f>ROUND((Reference!O$16*List!$H2727)+Reference!O$17,0)</f>
        <v>700</v>
      </c>
      <c r="W2727" s="36">
        <f>ROUND((Reference!P$16*List!$H2727)+Reference!P$17,0)</f>
        <v>987</v>
      </c>
      <c r="X2727" s="36">
        <f>ROUND((Reference!Q$16*List!$H2727)+Reference!Q$17,0)</f>
        <v>493</v>
      </c>
      <c r="Y2727" s="37"/>
      <c r="Z2727" s="4" t="str">
        <f t="shared" si="85"/>
        <v>LIPSCOMB, Texas</v>
      </c>
      <c r="AA2727" s="50" t="s">
        <v>7548</v>
      </c>
      <c r="AB2727" s="38" t="s">
        <v>54</v>
      </c>
      <c r="AC2727" s="43" t="s">
        <v>7166</v>
      </c>
      <c r="AD2727" s="45"/>
      <c r="AE2727">
        <f t="shared" si="86"/>
        <v>0.94430000000000003</v>
      </c>
    </row>
    <row r="2728" spans="1:31" x14ac:dyDescent="0.35">
      <c r="A2728" s="28" t="s">
        <v>7549</v>
      </c>
      <c r="B2728" s="48" t="s">
        <v>7550</v>
      </c>
      <c r="C2728" s="49">
        <v>99945</v>
      </c>
      <c r="D2728" s="30" t="s">
        <v>238</v>
      </c>
      <c r="E2728" s="50" t="s">
        <v>7551</v>
      </c>
      <c r="F2728" s="55" t="s">
        <v>7166</v>
      </c>
      <c r="G2728" s="33" t="s">
        <v>64</v>
      </c>
      <c r="H2728" s="34">
        <v>0.94430000000000003</v>
      </c>
      <c r="I2728" s="35">
        <f>ROUND((Reference!B$16*List!$H2728)+Reference!B$17,0)</f>
        <v>1079</v>
      </c>
      <c r="J2728" s="35">
        <f>ROUND((Reference!C$16*List!$H2728)+Reference!C$17,0)</f>
        <v>1609</v>
      </c>
      <c r="K2728" s="35">
        <f>ROUND((Reference!D$16*List!$H2728)+Reference!D$17,0)</f>
        <v>1927</v>
      </c>
      <c r="L2728" s="35">
        <f>ROUND((Reference!E$16*List!$H2728)+Reference!E$17,0)</f>
        <v>2383</v>
      </c>
      <c r="M2728" s="35">
        <f>ROUND((Reference!F$16*List!$H2728)+Reference!F$17,0)</f>
        <v>2482</v>
      </c>
      <c r="N2728" s="35">
        <f>ROUND((Reference!G$16*List!$H2728)+Reference!G$17,0)</f>
        <v>2810</v>
      </c>
      <c r="O2728" s="35">
        <f>ROUND((Reference!H$16*List!$H2728)+Reference!H$17,0)</f>
        <v>2918</v>
      </c>
      <c r="P2728" s="35">
        <f>ROUND((Reference!I$16*List!$H2728)+Reference!I$17,0)</f>
        <v>3032</v>
      </c>
      <c r="Q2728" s="35">
        <f>ROUND((Reference!J$16*List!$H2728)+Reference!J$17,0)</f>
        <v>3511</v>
      </c>
      <c r="R2728" s="35">
        <f>ROUND((Reference!K$16*List!$H2728)+Reference!K$17,0)</f>
        <v>3622</v>
      </c>
      <c r="S2728" s="35">
        <f>ROUND((Reference!L$16*List!$H2728)+Reference!L$17,0)</f>
        <v>3908</v>
      </c>
      <c r="T2728" s="35">
        <f>ROUND((Reference!M$16*List!$H2728)+Reference!M$17,0)</f>
        <v>4668</v>
      </c>
      <c r="U2728" s="35">
        <f>ROUND((Reference!N$16*List!$H2728)+Reference!N$17,0)</f>
        <v>18834</v>
      </c>
      <c r="V2728" s="36">
        <f>ROUND((Reference!O$16*List!$H2728)+Reference!O$17,0)</f>
        <v>700</v>
      </c>
      <c r="W2728" s="36">
        <f>ROUND((Reference!P$16*List!$H2728)+Reference!P$17,0)</f>
        <v>987</v>
      </c>
      <c r="X2728" s="36">
        <f>ROUND((Reference!Q$16*List!$H2728)+Reference!Q$17,0)</f>
        <v>493</v>
      </c>
      <c r="Y2728" s="37"/>
      <c r="Z2728" s="4" t="str">
        <f t="shared" si="85"/>
        <v>LIVE OAK, Texas</v>
      </c>
      <c r="AA2728" s="38" t="s">
        <v>7551</v>
      </c>
      <c r="AB2728" s="38" t="s">
        <v>54</v>
      </c>
      <c r="AC2728" s="32" t="s">
        <v>7166</v>
      </c>
      <c r="AD2728" s="39"/>
      <c r="AE2728">
        <f t="shared" si="86"/>
        <v>0.94430000000000003</v>
      </c>
    </row>
    <row r="2729" spans="1:31" x14ac:dyDescent="0.35">
      <c r="A2729" s="28" t="s">
        <v>7552</v>
      </c>
      <c r="B2729" s="48" t="s">
        <v>7553</v>
      </c>
      <c r="C2729" s="49">
        <v>99945</v>
      </c>
      <c r="D2729" s="30" t="s">
        <v>238</v>
      </c>
      <c r="E2729" s="50" t="s">
        <v>7554</v>
      </c>
      <c r="F2729" s="55" t="s">
        <v>7166</v>
      </c>
      <c r="G2729" s="33" t="s">
        <v>64</v>
      </c>
      <c r="H2729" s="34">
        <v>0.94430000000000003</v>
      </c>
      <c r="I2729" s="35">
        <f>ROUND((Reference!B$16*List!$H2729)+Reference!B$17,0)</f>
        <v>1079</v>
      </c>
      <c r="J2729" s="35">
        <f>ROUND((Reference!C$16*List!$H2729)+Reference!C$17,0)</f>
        <v>1609</v>
      </c>
      <c r="K2729" s="35">
        <f>ROUND((Reference!D$16*List!$H2729)+Reference!D$17,0)</f>
        <v>1927</v>
      </c>
      <c r="L2729" s="35">
        <f>ROUND((Reference!E$16*List!$H2729)+Reference!E$17,0)</f>
        <v>2383</v>
      </c>
      <c r="M2729" s="35">
        <f>ROUND((Reference!F$16*List!$H2729)+Reference!F$17,0)</f>
        <v>2482</v>
      </c>
      <c r="N2729" s="35">
        <f>ROUND((Reference!G$16*List!$H2729)+Reference!G$17,0)</f>
        <v>2810</v>
      </c>
      <c r="O2729" s="35">
        <f>ROUND((Reference!H$16*List!$H2729)+Reference!H$17,0)</f>
        <v>2918</v>
      </c>
      <c r="P2729" s="35">
        <f>ROUND((Reference!I$16*List!$H2729)+Reference!I$17,0)</f>
        <v>3032</v>
      </c>
      <c r="Q2729" s="35">
        <f>ROUND((Reference!J$16*List!$H2729)+Reference!J$17,0)</f>
        <v>3511</v>
      </c>
      <c r="R2729" s="35">
        <f>ROUND((Reference!K$16*List!$H2729)+Reference!K$17,0)</f>
        <v>3622</v>
      </c>
      <c r="S2729" s="35">
        <f>ROUND((Reference!L$16*List!$H2729)+Reference!L$17,0)</f>
        <v>3908</v>
      </c>
      <c r="T2729" s="35">
        <f>ROUND((Reference!M$16*List!$H2729)+Reference!M$17,0)</f>
        <v>4668</v>
      </c>
      <c r="U2729" s="35">
        <f>ROUND((Reference!N$16*List!$H2729)+Reference!N$17,0)</f>
        <v>18834</v>
      </c>
      <c r="V2729" s="36">
        <f>ROUND((Reference!O$16*List!$H2729)+Reference!O$17,0)</f>
        <v>700</v>
      </c>
      <c r="W2729" s="36">
        <f>ROUND((Reference!P$16*List!$H2729)+Reference!P$17,0)</f>
        <v>987</v>
      </c>
      <c r="X2729" s="36">
        <f>ROUND((Reference!Q$16*List!$H2729)+Reference!Q$17,0)</f>
        <v>493</v>
      </c>
      <c r="Y2729" s="37"/>
      <c r="Z2729" s="4" t="str">
        <f t="shared" si="85"/>
        <v>LLANO, Texas</v>
      </c>
      <c r="AA2729" s="38" t="s">
        <v>7554</v>
      </c>
      <c r="AB2729" s="38" t="s">
        <v>54</v>
      </c>
      <c r="AC2729" s="32" t="s">
        <v>7166</v>
      </c>
      <c r="AD2729" s="39"/>
      <c r="AE2729">
        <f t="shared" si="86"/>
        <v>0.94430000000000003</v>
      </c>
    </row>
    <row r="2730" spans="1:31" x14ac:dyDescent="0.35">
      <c r="A2730" s="28" t="s">
        <v>7555</v>
      </c>
      <c r="B2730" s="48" t="s">
        <v>7556</v>
      </c>
      <c r="C2730" s="51">
        <v>99945</v>
      </c>
      <c r="D2730" s="30" t="s">
        <v>238</v>
      </c>
      <c r="E2730" s="38" t="s">
        <v>7557</v>
      </c>
      <c r="F2730" s="55" t="s">
        <v>7166</v>
      </c>
      <c r="G2730" s="33" t="s">
        <v>64</v>
      </c>
      <c r="H2730" s="52">
        <v>0.94430000000000003</v>
      </c>
      <c r="I2730" s="35">
        <f>ROUND((Reference!B$16*List!$H2730)+Reference!B$17,0)</f>
        <v>1079</v>
      </c>
      <c r="J2730" s="35">
        <f>ROUND((Reference!C$16*List!$H2730)+Reference!C$17,0)</f>
        <v>1609</v>
      </c>
      <c r="K2730" s="35">
        <f>ROUND((Reference!D$16*List!$H2730)+Reference!D$17,0)</f>
        <v>1927</v>
      </c>
      <c r="L2730" s="35">
        <f>ROUND((Reference!E$16*List!$H2730)+Reference!E$17,0)</f>
        <v>2383</v>
      </c>
      <c r="M2730" s="35">
        <f>ROUND((Reference!F$16*List!$H2730)+Reference!F$17,0)</f>
        <v>2482</v>
      </c>
      <c r="N2730" s="35">
        <f>ROUND((Reference!G$16*List!$H2730)+Reference!G$17,0)</f>
        <v>2810</v>
      </c>
      <c r="O2730" s="35">
        <f>ROUND((Reference!H$16*List!$H2730)+Reference!H$17,0)</f>
        <v>2918</v>
      </c>
      <c r="P2730" s="35">
        <f>ROUND((Reference!I$16*List!$H2730)+Reference!I$17,0)</f>
        <v>3032</v>
      </c>
      <c r="Q2730" s="35">
        <f>ROUND((Reference!J$16*List!$H2730)+Reference!J$17,0)</f>
        <v>3511</v>
      </c>
      <c r="R2730" s="35">
        <f>ROUND((Reference!K$16*List!$H2730)+Reference!K$17,0)</f>
        <v>3622</v>
      </c>
      <c r="S2730" s="35">
        <f>ROUND((Reference!L$16*List!$H2730)+Reference!L$17,0)</f>
        <v>3908</v>
      </c>
      <c r="T2730" s="35">
        <f>ROUND((Reference!M$16*List!$H2730)+Reference!M$17,0)</f>
        <v>4668</v>
      </c>
      <c r="U2730" s="35">
        <f>ROUND((Reference!N$16*List!$H2730)+Reference!N$17,0)</f>
        <v>18834</v>
      </c>
      <c r="V2730" s="36">
        <f>ROUND((Reference!O$16*List!$H2730)+Reference!O$17,0)</f>
        <v>700</v>
      </c>
      <c r="W2730" s="36">
        <f>ROUND((Reference!P$16*List!$H2730)+Reference!P$17,0)</f>
        <v>987</v>
      </c>
      <c r="X2730" s="36">
        <f>ROUND((Reference!Q$16*List!$H2730)+Reference!Q$17,0)</f>
        <v>493</v>
      </c>
      <c r="Y2730" s="37"/>
      <c r="Z2730" s="4" t="str">
        <f t="shared" si="85"/>
        <v>LOVING, Texas</v>
      </c>
      <c r="AA2730" s="50" t="s">
        <v>7557</v>
      </c>
      <c r="AB2730" s="38" t="s">
        <v>54</v>
      </c>
      <c r="AC2730" s="43" t="s">
        <v>7166</v>
      </c>
      <c r="AD2730" s="45"/>
      <c r="AE2730">
        <f t="shared" si="86"/>
        <v>0.94430000000000003</v>
      </c>
    </row>
    <row r="2731" spans="1:31" x14ac:dyDescent="0.35">
      <c r="A2731" s="28" t="s">
        <v>7558</v>
      </c>
      <c r="B2731" s="48" t="s">
        <v>7559</v>
      </c>
      <c r="C2731" s="51">
        <v>31180</v>
      </c>
      <c r="D2731" s="30" t="s">
        <v>1145</v>
      </c>
      <c r="E2731" s="38" t="s">
        <v>7560</v>
      </c>
      <c r="F2731" s="54" t="s">
        <v>7166</v>
      </c>
      <c r="G2731" s="33" t="s">
        <v>53</v>
      </c>
      <c r="H2731" s="34">
        <v>0.82940000000000003</v>
      </c>
      <c r="I2731" s="35">
        <f>ROUND((Reference!B$16*List!$H2731)+Reference!B$17,0)</f>
        <v>980</v>
      </c>
      <c r="J2731" s="35">
        <f>ROUND((Reference!C$16*List!$H2731)+Reference!C$17,0)</f>
        <v>1462</v>
      </c>
      <c r="K2731" s="35">
        <f>ROUND((Reference!D$16*List!$H2731)+Reference!D$17,0)</f>
        <v>1751</v>
      </c>
      <c r="L2731" s="35">
        <f>ROUND((Reference!E$16*List!$H2731)+Reference!E$17,0)</f>
        <v>2165</v>
      </c>
      <c r="M2731" s="35">
        <f>ROUND((Reference!F$16*List!$H2731)+Reference!F$17,0)</f>
        <v>2256</v>
      </c>
      <c r="N2731" s="35">
        <f>ROUND((Reference!G$16*List!$H2731)+Reference!G$17,0)</f>
        <v>2554</v>
      </c>
      <c r="O2731" s="35">
        <f>ROUND((Reference!H$16*List!$H2731)+Reference!H$17,0)</f>
        <v>2651</v>
      </c>
      <c r="P2731" s="35">
        <f>ROUND((Reference!I$16*List!$H2731)+Reference!I$17,0)</f>
        <v>2755</v>
      </c>
      <c r="Q2731" s="35">
        <f>ROUND((Reference!J$16*List!$H2731)+Reference!J$17,0)</f>
        <v>3190</v>
      </c>
      <c r="R2731" s="35">
        <f>ROUND((Reference!K$16*List!$H2731)+Reference!K$17,0)</f>
        <v>3291</v>
      </c>
      <c r="S2731" s="35">
        <f>ROUND((Reference!L$16*List!$H2731)+Reference!L$17,0)</f>
        <v>3551</v>
      </c>
      <c r="T2731" s="35">
        <f>ROUND((Reference!M$16*List!$H2731)+Reference!M$17,0)</f>
        <v>4242</v>
      </c>
      <c r="U2731" s="35">
        <f>ROUND((Reference!N$16*List!$H2731)+Reference!N$17,0)</f>
        <v>17114</v>
      </c>
      <c r="V2731" s="36">
        <f>ROUND((Reference!O$16*List!$H2731)+Reference!O$17,0)</f>
        <v>636</v>
      </c>
      <c r="W2731" s="36">
        <f>ROUND((Reference!P$16*List!$H2731)+Reference!P$17,0)</f>
        <v>896</v>
      </c>
      <c r="X2731" s="36">
        <f>ROUND((Reference!Q$16*List!$H2731)+Reference!Q$17,0)</f>
        <v>448</v>
      </c>
      <c r="Y2731" s="37"/>
      <c r="Z2731" s="4" t="str">
        <f t="shared" si="85"/>
        <v>LUBBOCK, Texas</v>
      </c>
      <c r="AA2731" s="38" t="s">
        <v>7560</v>
      </c>
      <c r="AB2731" s="38" t="s">
        <v>54</v>
      </c>
      <c r="AC2731" s="32" t="s">
        <v>7166</v>
      </c>
      <c r="AD2731" s="39"/>
      <c r="AE2731">
        <f t="shared" si="86"/>
        <v>0.82940000000000003</v>
      </c>
    </row>
    <row r="2732" spans="1:31" x14ac:dyDescent="0.35">
      <c r="A2732" s="28" t="s">
        <v>7561</v>
      </c>
      <c r="B2732" s="48" t="s">
        <v>7562</v>
      </c>
      <c r="C2732" s="49">
        <v>31180</v>
      </c>
      <c r="D2732" s="30" t="s">
        <v>1145</v>
      </c>
      <c r="E2732" s="50" t="s">
        <v>7563</v>
      </c>
      <c r="F2732" s="54" t="s">
        <v>7166</v>
      </c>
      <c r="G2732" s="33" t="s">
        <v>53</v>
      </c>
      <c r="H2732" s="52">
        <v>0.82940000000000003</v>
      </c>
      <c r="I2732" s="35">
        <f>ROUND((Reference!B$16*List!$H2732)+Reference!B$17,0)</f>
        <v>980</v>
      </c>
      <c r="J2732" s="35">
        <f>ROUND((Reference!C$16*List!$H2732)+Reference!C$17,0)</f>
        <v>1462</v>
      </c>
      <c r="K2732" s="35">
        <f>ROUND((Reference!D$16*List!$H2732)+Reference!D$17,0)</f>
        <v>1751</v>
      </c>
      <c r="L2732" s="35">
        <f>ROUND((Reference!E$16*List!$H2732)+Reference!E$17,0)</f>
        <v>2165</v>
      </c>
      <c r="M2732" s="35">
        <f>ROUND((Reference!F$16*List!$H2732)+Reference!F$17,0)</f>
        <v>2256</v>
      </c>
      <c r="N2732" s="35">
        <f>ROUND((Reference!G$16*List!$H2732)+Reference!G$17,0)</f>
        <v>2554</v>
      </c>
      <c r="O2732" s="35">
        <f>ROUND((Reference!H$16*List!$H2732)+Reference!H$17,0)</f>
        <v>2651</v>
      </c>
      <c r="P2732" s="35">
        <f>ROUND((Reference!I$16*List!$H2732)+Reference!I$17,0)</f>
        <v>2755</v>
      </c>
      <c r="Q2732" s="35">
        <f>ROUND((Reference!J$16*List!$H2732)+Reference!J$17,0)</f>
        <v>3190</v>
      </c>
      <c r="R2732" s="35">
        <f>ROUND((Reference!K$16*List!$H2732)+Reference!K$17,0)</f>
        <v>3291</v>
      </c>
      <c r="S2732" s="35">
        <f>ROUND((Reference!L$16*List!$H2732)+Reference!L$17,0)</f>
        <v>3551</v>
      </c>
      <c r="T2732" s="35">
        <f>ROUND((Reference!M$16*List!$H2732)+Reference!M$17,0)</f>
        <v>4242</v>
      </c>
      <c r="U2732" s="35">
        <f>ROUND((Reference!N$16*List!$H2732)+Reference!N$17,0)</f>
        <v>17114</v>
      </c>
      <c r="V2732" s="36">
        <f>ROUND((Reference!O$16*List!$H2732)+Reference!O$17,0)</f>
        <v>636</v>
      </c>
      <c r="W2732" s="36">
        <f>ROUND((Reference!P$16*List!$H2732)+Reference!P$17,0)</f>
        <v>896</v>
      </c>
      <c r="X2732" s="36">
        <f>ROUND((Reference!Q$16*List!$H2732)+Reference!Q$17,0)</f>
        <v>448</v>
      </c>
      <c r="Y2732" s="37"/>
      <c r="Z2732" s="4" t="str">
        <f t="shared" si="85"/>
        <v>LYNN, Texas</v>
      </c>
      <c r="AA2732" s="50" t="s">
        <v>7563</v>
      </c>
      <c r="AB2732" s="38" t="s">
        <v>54</v>
      </c>
      <c r="AC2732" s="43" t="s">
        <v>7166</v>
      </c>
      <c r="AD2732" s="45"/>
      <c r="AE2732">
        <f t="shared" si="86"/>
        <v>0.82940000000000003</v>
      </c>
    </row>
    <row r="2733" spans="1:31" x14ac:dyDescent="0.35">
      <c r="A2733" s="28" t="s">
        <v>7564</v>
      </c>
      <c r="B2733" s="48" t="s">
        <v>7565</v>
      </c>
      <c r="C2733" s="51">
        <v>99945</v>
      </c>
      <c r="D2733" s="30" t="s">
        <v>238</v>
      </c>
      <c r="E2733" s="38" t="s">
        <v>7566</v>
      </c>
      <c r="F2733" s="55" t="s">
        <v>7166</v>
      </c>
      <c r="G2733" s="33" t="s">
        <v>64</v>
      </c>
      <c r="H2733" s="52">
        <v>0.94430000000000003</v>
      </c>
      <c r="I2733" s="35">
        <f>ROUND((Reference!B$16*List!$H2733)+Reference!B$17,0)</f>
        <v>1079</v>
      </c>
      <c r="J2733" s="35">
        <f>ROUND((Reference!C$16*List!$H2733)+Reference!C$17,0)</f>
        <v>1609</v>
      </c>
      <c r="K2733" s="35">
        <f>ROUND((Reference!D$16*List!$H2733)+Reference!D$17,0)</f>
        <v>1927</v>
      </c>
      <c r="L2733" s="35">
        <f>ROUND((Reference!E$16*List!$H2733)+Reference!E$17,0)</f>
        <v>2383</v>
      </c>
      <c r="M2733" s="35">
        <f>ROUND((Reference!F$16*List!$H2733)+Reference!F$17,0)</f>
        <v>2482</v>
      </c>
      <c r="N2733" s="35">
        <f>ROUND((Reference!G$16*List!$H2733)+Reference!G$17,0)</f>
        <v>2810</v>
      </c>
      <c r="O2733" s="35">
        <f>ROUND((Reference!H$16*List!$H2733)+Reference!H$17,0)</f>
        <v>2918</v>
      </c>
      <c r="P2733" s="35">
        <f>ROUND((Reference!I$16*List!$H2733)+Reference!I$17,0)</f>
        <v>3032</v>
      </c>
      <c r="Q2733" s="35">
        <f>ROUND((Reference!J$16*List!$H2733)+Reference!J$17,0)</f>
        <v>3511</v>
      </c>
      <c r="R2733" s="35">
        <f>ROUND((Reference!K$16*List!$H2733)+Reference!K$17,0)</f>
        <v>3622</v>
      </c>
      <c r="S2733" s="35">
        <f>ROUND((Reference!L$16*List!$H2733)+Reference!L$17,0)</f>
        <v>3908</v>
      </c>
      <c r="T2733" s="35">
        <f>ROUND((Reference!M$16*List!$H2733)+Reference!M$17,0)</f>
        <v>4668</v>
      </c>
      <c r="U2733" s="35">
        <f>ROUND((Reference!N$16*List!$H2733)+Reference!N$17,0)</f>
        <v>18834</v>
      </c>
      <c r="V2733" s="36">
        <f>ROUND((Reference!O$16*List!$H2733)+Reference!O$17,0)</f>
        <v>700</v>
      </c>
      <c r="W2733" s="36">
        <f>ROUND((Reference!P$16*List!$H2733)+Reference!P$17,0)</f>
        <v>987</v>
      </c>
      <c r="X2733" s="36">
        <f>ROUND((Reference!Q$16*List!$H2733)+Reference!Q$17,0)</f>
        <v>493</v>
      </c>
      <c r="Y2733" s="37"/>
      <c r="Z2733" s="4" t="str">
        <f t="shared" si="85"/>
        <v>MC CULLOCH, Texas</v>
      </c>
      <c r="AA2733" s="50" t="s">
        <v>7566</v>
      </c>
      <c r="AB2733" s="38" t="s">
        <v>54</v>
      </c>
      <c r="AC2733" s="43" t="s">
        <v>7166</v>
      </c>
      <c r="AD2733" s="45"/>
      <c r="AE2733">
        <f t="shared" si="86"/>
        <v>0.94430000000000003</v>
      </c>
    </row>
    <row r="2734" spans="1:31" x14ac:dyDescent="0.35">
      <c r="A2734" s="28" t="s">
        <v>7567</v>
      </c>
      <c r="B2734" s="48" t="s">
        <v>7568</v>
      </c>
      <c r="C2734" s="49">
        <v>47380</v>
      </c>
      <c r="D2734" s="30" t="s">
        <v>1735</v>
      </c>
      <c r="E2734" s="50" t="s">
        <v>7569</v>
      </c>
      <c r="F2734" s="54" t="s">
        <v>7166</v>
      </c>
      <c r="G2734" s="33" t="s">
        <v>53</v>
      </c>
      <c r="H2734" s="52">
        <v>0.91120000000000001</v>
      </c>
      <c r="I2734" s="35">
        <f>ROUND((Reference!B$16*List!$H2734)+Reference!B$17,0)</f>
        <v>1050</v>
      </c>
      <c r="J2734" s="35">
        <f>ROUND((Reference!C$16*List!$H2734)+Reference!C$17,0)</f>
        <v>1566</v>
      </c>
      <c r="K2734" s="35">
        <f>ROUND((Reference!D$16*List!$H2734)+Reference!D$17,0)</f>
        <v>1877</v>
      </c>
      <c r="L2734" s="35">
        <f>ROUND((Reference!E$16*List!$H2734)+Reference!E$17,0)</f>
        <v>2320</v>
      </c>
      <c r="M2734" s="35">
        <f>ROUND((Reference!F$16*List!$H2734)+Reference!F$17,0)</f>
        <v>2417</v>
      </c>
      <c r="N2734" s="35">
        <f>ROUND((Reference!G$16*List!$H2734)+Reference!G$17,0)</f>
        <v>2736</v>
      </c>
      <c r="O2734" s="35">
        <f>ROUND((Reference!H$16*List!$H2734)+Reference!H$17,0)</f>
        <v>2841</v>
      </c>
      <c r="P2734" s="35">
        <f>ROUND((Reference!I$16*List!$H2734)+Reference!I$17,0)</f>
        <v>2953</v>
      </c>
      <c r="Q2734" s="35">
        <f>ROUND((Reference!J$16*List!$H2734)+Reference!J$17,0)</f>
        <v>3419</v>
      </c>
      <c r="R2734" s="35">
        <f>ROUND((Reference!K$16*List!$H2734)+Reference!K$17,0)</f>
        <v>3527</v>
      </c>
      <c r="S2734" s="35">
        <f>ROUND((Reference!L$16*List!$H2734)+Reference!L$17,0)</f>
        <v>3806</v>
      </c>
      <c r="T2734" s="35">
        <f>ROUND((Reference!M$16*List!$H2734)+Reference!M$17,0)</f>
        <v>4545</v>
      </c>
      <c r="U2734" s="35">
        <f>ROUND((Reference!N$16*List!$H2734)+Reference!N$17,0)</f>
        <v>18338</v>
      </c>
      <c r="V2734" s="36">
        <f>ROUND((Reference!O$16*List!$H2734)+Reference!O$17,0)</f>
        <v>682</v>
      </c>
      <c r="W2734" s="36">
        <f>ROUND((Reference!P$16*List!$H2734)+Reference!P$17,0)</f>
        <v>961</v>
      </c>
      <c r="X2734" s="36">
        <f>ROUND((Reference!Q$16*List!$H2734)+Reference!Q$17,0)</f>
        <v>480</v>
      </c>
      <c r="Y2734" s="37"/>
      <c r="Z2734" s="4" t="str">
        <f t="shared" si="85"/>
        <v>MC LENNAN, Texas</v>
      </c>
      <c r="AA2734" s="50" t="s">
        <v>7569</v>
      </c>
      <c r="AB2734" s="38" t="s">
        <v>54</v>
      </c>
      <c r="AC2734" s="43" t="s">
        <v>7166</v>
      </c>
      <c r="AD2734" s="45"/>
      <c r="AE2734">
        <f t="shared" si="86"/>
        <v>0.91120000000000001</v>
      </c>
    </row>
    <row r="2735" spans="1:31" x14ac:dyDescent="0.35">
      <c r="A2735" s="28" t="s">
        <v>7570</v>
      </c>
      <c r="B2735" s="48" t="s">
        <v>7571</v>
      </c>
      <c r="C2735" s="49">
        <v>99945</v>
      </c>
      <c r="D2735" s="30" t="s">
        <v>238</v>
      </c>
      <c r="E2735" s="50" t="s">
        <v>7572</v>
      </c>
      <c r="F2735" s="55" t="s">
        <v>7166</v>
      </c>
      <c r="G2735" s="33" t="s">
        <v>64</v>
      </c>
      <c r="H2735" s="52">
        <v>0.94430000000000003</v>
      </c>
      <c r="I2735" s="35">
        <f>ROUND((Reference!B$16*List!$H2735)+Reference!B$17,0)</f>
        <v>1079</v>
      </c>
      <c r="J2735" s="35">
        <f>ROUND((Reference!C$16*List!$H2735)+Reference!C$17,0)</f>
        <v>1609</v>
      </c>
      <c r="K2735" s="35">
        <f>ROUND((Reference!D$16*List!$H2735)+Reference!D$17,0)</f>
        <v>1927</v>
      </c>
      <c r="L2735" s="35">
        <f>ROUND((Reference!E$16*List!$H2735)+Reference!E$17,0)</f>
        <v>2383</v>
      </c>
      <c r="M2735" s="35">
        <f>ROUND((Reference!F$16*List!$H2735)+Reference!F$17,0)</f>
        <v>2482</v>
      </c>
      <c r="N2735" s="35">
        <f>ROUND((Reference!G$16*List!$H2735)+Reference!G$17,0)</f>
        <v>2810</v>
      </c>
      <c r="O2735" s="35">
        <f>ROUND((Reference!H$16*List!$H2735)+Reference!H$17,0)</f>
        <v>2918</v>
      </c>
      <c r="P2735" s="35">
        <f>ROUND((Reference!I$16*List!$H2735)+Reference!I$17,0)</f>
        <v>3032</v>
      </c>
      <c r="Q2735" s="35">
        <f>ROUND((Reference!J$16*List!$H2735)+Reference!J$17,0)</f>
        <v>3511</v>
      </c>
      <c r="R2735" s="35">
        <f>ROUND((Reference!K$16*List!$H2735)+Reference!K$17,0)</f>
        <v>3622</v>
      </c>
      <c r="S2735" s="35">
        <f>ROUND((Reference!L$16*List!$H2735)+Reference!L$17,0)</f>
        <v>3908</v>
      </c>
      <c r="T2735" s="35">
        <f>ROUND((Reference!M$16*List!$H2735)+Reference!M$17,0)</f>
        <v>4668</v>
      </c>
      <c r="U2735" s="35">
        <f>ROUND((Reference!N$16*List!$H2735)+Reference!N$17,0)</f>
        <v>18834</v>
      </c>
      <c r="V2735" s="36">
        <f>ROUND((Reference!O$16*List!$H2735)+Reference!O$17,0)</f>
        <v>700</v>
      </c>
      <c r="W2735" s="36">
        <f>ROUND((Reference!P$16*List!$H2735)+Reference!P$17,0)</f>
        <v>987</v>
      </c>
      <c r="X2735" s="36">
        <f>ROUND((Reference!Q$16*List!$H2735)+Reference!Q$17,0)</f>
        <v>493</v>
      </c>
      <c r="Y2735" s="37"/>
      <c r="Z2735" s="4" t="str">
        <f t="shared" si="85"/>
        <v>MC MULLEN, Texas</v>
      </c>
      <c r="AA2735" s="50" t="s">
        <v>7572</v>
      </c>
      <c r="AB2735" s="38" t="s">
        <v>54</v>
      </c>
      <c r="AC2735" s="43" t="s">
        <v>7166</v>
      </c>
      <c r="AD2735" s="45"/>
      <c r="AE2735">
        <f t="shared" si="86"/>
        <v>0.94430000000000003</v>
      </c>
    </row>
    <row r="2736" spans="1:31" x14ac:dyDescent="0.35">
      <c r="A2736" s="28" t="s">
        <v>7573</v>
      </c>
      <c r="B2736" s="48" t="s">
        <v>7574</v>
      </c>
      <c r="C2736" s="49">
        <v>99945</v>
      </c>
      <c r="D2736" s="30" t="s">
        <v>238</v>
      </c>
      <c r="E2736" s="50" t="s">
        <v>241</v>
      </c>
      <c r="F2736" s="55" t="s">
        <v>7166</v>
      </c>
      <c r="G2736" s="33" t="s">
        <v>64</v>
      </c>
      <c r="H2736" s="52">
        <v>0.94430000000000003</v>
      </c>
      <c r="I2736" s="35">
        <f>ROUND((Reference!B$16*List!$H2736)+Reference!B$17,0)</f>
        <v>1079</v>
      </c>
      <c r="J2736" s="35">
        <f>ROUND((Reference!C$16*List!$H2736)+Reference!C$17,0)</f>
        <v>1609</v>
      </c>
      <c r="K2736" s="35">
        <f>ROUND((Reference!D$16*List!$H2736)+Reference!D$17,0)</f>
        <v>1927</v>
      </c>
      <c r="L2736" s="35">
        <f>ROUND((Reference!E$16*List!$H2736)+Reference!E$17,0)</f>
        <v>2383</v>
      </c>
      <c r="M2736" s="35">
        <f>ROUND((Reference!F$16*List!$H2736)+Reference!F$17,0)</f>
        <v>2482</v>
      </c>
      <c r="N2736" s="35">
        <f>ROUND((Reference!G$16*List!$H2736)+Reference!G$17,0)</f>
        <v>2810</v>
      </c>
      <c r="O2736" s="35">
        <f>ROUND((Reference!H$16*List!$H2736)+Reference!H$17,0)</f>
        <v>2918</v>
      </c>
      <c r="P2736" s="35">
        <f>ROUND((Reference!I$16*List!$H2736)+Reference!I$17,0)</f>
        <v>3032</v>
      </c>
      <c r="Q2736" s="35">
        <f>ROUND((Reference!J$16*List!$H2736)+Reference!J$17,0)</f>
        <v>3511</v>
      </c>
      <c r="R2736" s="35">
        <f>ROUND((Reference!K$16*List!$H2736)+Reference!K$17,0)</f>
        <v>3622</v>
      </c>
      <c r="S2736" s="35">
        <f>ROUND((Reference!L$16*List!$H2736)+Reference!L$17,0)</f>
        <v>3908</v>
      </c>
      <c r="T2736" s="35">
        <f>ROUND((Reference!M$16*List!$H2736)+Reference!M$17,0)</f>
        <v>4668</v>
      </c>
      <c r="U2736" s="35">
        <f>ROUND((Reference!N$16*List!$H2736)+Reference!N$17,0)</f>
        <v>18834</v>
      </c>
      <c r="V2736" s="36">
        <f>ROUND((Reference!O$16*List!$H2736)+Reference!O$17,0)</f>
        <v>700</v>
      </c>
      <c r="W2736" s="36">
        <f>ROUND((Reference!P$16*List!$H2736)+Reference!P$17,0)</f>
        <v>987</v>
      </c>
      <c r="X2736" s="36">
        <f>ROUND((Reference!Q$16*List!$H2736)+Reference!Q$17,0)</f>
        <v>493</v>
      </c>
      <c r="Y2736" s="37"/>
      <c r="Z2736" s="4" t="str">
        <f t="shared" si="85"/>
        <v>MADISON, Texas</v>
      </c>
      <c r="AA2736" s="50" t="s">
        <v>241</v>
      </c>
      <c r="AB2736" s="38" t="s">
        <v>54</v>
      </c>
      <c r="AC2736" s="43" t="s">
        <v>7166</v>
      </c>
      <c r="AD2736" s="45"/>
      <c r="AE2736">
        <f t="shared" si="86"/>
        <v>0.94430000000000003</v>
      </c>
    </row>
    <row r="2737" spans="1:31" x14ac:dyDescent="0.35">
      <c r="A2737" s="28" t="s">
        <v>7575</v>
      </c>
      <c r="B2737" s="48" t="s">
        <v>7576</v>
      </c>
      <c r="C2737" s="49">
        <v>99945</v>
      </c>
      <c r="D2737" s="30" t="s">
        <v>238</v>
      </c>
      <c r="E2737" s="50" t="s">
        <v>249</v>
      </c>
      <c r="F2737" s="55" t="s">
        <v>7166</v>
      </c>
      <c r="G2737" s="33" t="s">
        <v>64</v>
      </c>
      <c r="H2737" s="34">
        <v>0.94430000000000003</v>
      </c>
      <c r="I2737" s="35">
        <f>ROUND((Reference!B$16*List!$H2737)+Reference!B$17,0)</f>
        <v>1079</v>
      </c>
      <c r="J2737" s="35">
        <f>ROUND((Reference!C$16*List!$H2737)+Reference!C$17,0)</f>
        <v>1609</v>
      </c>
      <c r="K2737" s="35">
        <f>ROUND((Reference!D$16*List!$H2737)+Reference!D$17,0)</f>
        <v>1927</v>
      </c>
      <c r="L2737" s="35">
        <f>ROUND((Reference!E$16*List!$H2737)+Reference!E$17,0)</f>
        <v>2383</v>
      </c>
      <c r="M2737" s="35">
        <f>ROUND((Reference!F$16*List!$H2737)+Reference!F$17,0)</f>
        <v>2482</v>
      </c>
      <c r="N2737" s="35">
        <f>ROUND((Reference!G$16*List!$H2737)+Reference!G$17,0)</f>
        <v>2810</v>
      </c>
      <c r="O2737" s="35">
        <f>ROUND((Reference!H$16*List!$H2737)+Reference!H$17,0)</f>
        <v>2918</v>
      </c>
      <c r="P2737" s="35">
        <f>ROUND((Reference!I$16*List!$H2737)+Reference!I$17,0)</f>
        <v>3032</v>
      </c>
      <c r="Q2737" s="35">
        <f>ROUND((Reference!J$16*List!$H2737)+Reference!J$17,0)</f>
        <v>3511</v>
      </c>
      <c r="R2737" s="35">
        <f>ROUND((Reference!K$16*List!$H2737)+Reference!K$17,0)</f>
        <v>3622</v>
      </c>
      <c r="S2737" s="35">
        <f>ROUND((Reference!L$16*List!$H2737)+Reference!L$17,0)</f>
        <v>3908</v>
      </c>
      <c r="T2737" s="35">
        <f>ROUND((Reference!M$16*List!$H2737)+Reference!M$17,0)</f>
        <v>4668</v>
      </c>
      <c r="U2737" s="35">
        <f>ROUND((Reference!N$16*List!$H2737)+Reference!N$17,0)</f>
        <v>18834</v>
      </c>
      <c r="V2737" s="36">
        <f>ROUND((Reference!O$16*List!$H2737)+Reference!O$17,0)</f>
        <v>700</v>
      </c>
      <c r="W2737" s="36">
        <f>ROUND((Reference!P$16*List!$H2737)+Reference!P$17,0)</f>
        <v>987</v>
      </c>
      <c r="X2737" s="36">
        <f>ROUND((Reference!Q$16*List!$H2737)+Reference!Q$17,0)</f>
        <v>493</v>
      </c>
      <c r="Y2737" s="37"/>
      <c r="Z2737" s="4" t="str">
        <f t="shared" si="85"/>
        <v>MARION, Texas</v>
      </c>
      <c r="AA2737" s="38" t="s">
        <v>249</v>
      </c>
      <c r="AB2737" s="38" t="s">
        <v>54</v>
      </c>
      <c r="AC2737" s="32" t="s">
        <v>7166</v>
      </c>
      <c r="AD2737" s="39"/>
      <c r="AE2737">
        <f t="shared" si="86"/>
        <v>0.94430000000000003</v>
      </c>
    </row>
    <row r="2738" spans="1:31" x14ac:dyDescent="0.35">
      <c r="A2738" s="28" t="s">
        <v>7577</v>
      </c>
      <c r="B2738" s="48" t="s">
        <v>7578</v>
      </c>
      <c r="C2738" s="51">
        <v>33260</v>
      </c>
      <c r="D2738" s="30" t="s">
        <v>1204</v>
      </c>
      <c r="E2738" s="38" t="s">
        <v>1493</v>
      </c>
      <c r="F2738" s="54" t="s">
        <v>7166</v>
      </c>
      <c r="G2738" s="33" t="s">
        <v>53</v>
      </c>
      <c r="H2738" s="34">
        <v>0.84030000000000005</v>
      </c>
      <c r="I2738" s="35">
        <f>ROUND((Reference!B$16*List!$H2738)+Reference!B$17,0)</f>
        <v>989</v>
      </c>
      <c r="J2738" s="35">
        <f>ROUND((Reference!C$16*List!$H2738)+Reference!C$17,0)</f>
        <v>1476</v>
      </c>
      <c r="K2738" s="35">
        <f>ROUND((Reference!D$16*List!$H2738)+Reference!D$17,0)</f>
        <v>1768</v>
      </c>
      <c r="L2738" s="35">
        <f>ROUND((Reference!E$16*List!$H2738)+Reference!E$17,0)</f>
        <v>2186</v>
      </c>
      <c r="M2738" s="35">
        <f>ROUND((Reference!F$16*List!$H2738)+Reference!F$17,0)</f>
        <v>2277</v>
      </c>
      <c r="N2738" s="35">
        <f>ROUND((Reference!G$16*List!$H2738)+Reference!G$17,0)</f>
        <v>2578</v>
      </c>
      <c r="O2738" s="35">
        <f>ROUND((Reference!H$16*List!$H2738)+Reference!H$17,0)</f>
        <v>2676</v>
      </c>
      <c r="P2738" s="35">
        <f>ROUND((Reference!I$16*List!$H2738)+Reference!I$17,0)</f>
        <v>2782</v>
      </c>
      <c r="Q2738" s="35">
        <f>ROUND((Reference!J$16*List!$H2738)+Reference!J$17,0)</f>
        <v>3221</v>
      </c>
      <c r="R2738" s="35">
        <f>ROUND((Reference!K$16*List!$H2738)+Reference!K$17,0)</f>
        <v>3323</v>
      </c>
      <c r="S2738" s="35">
        <f>ROUND((Reference!L$16*List!$H2738)+Reference!L$17,0)</f>
        <v>3585</v>
      </c>
      <c r="T2738" s="35">
        <f>ROUND((Reference!M$16*List!$H2738)+Reference!M$17,0)</f>
        <v>4282</v>
      </c>
      <c r="U2738" s="35">
        <f>ROUND((Reference!N$16*List!$H2738)+Reference!N$17,0)</f>
        <v>17277</v>
      </c>
      <c r="V2738" s="36">
        <f>ROUND((Reference!O$16*List!$H2738)+Reference!O$17,0)</f>
        <v>642</v>
      </c>
      <c r="W2738" s="36">
        <f>ROUND((Reference!P$16*List!$H2738)+Reference!P$17,0)</f>
        <v>905</v>
      </c>
      <c r="X2738" s="36">
        <f>ROUND((Reference!Q$16*List!$H2738)+Reference!Q$17,0)</f>
        <v>453</v>
      </c>
      <c r="Y2738" s="37"/>
      <c r="Z2738" s="4" t="str">
        <f t="shared" si="85"/>
        <v>MARTIN, Texas</v>
      </c>
      <c r="AA2738" s="38" t="s">
        <v>1493</v>
      </c>
      <c r="AB2738" s="38" t="s">
        <v>54</v>
      </c>
      <c r="AC2738" s="32" t="s">
        <v>7166</v>
      </c>
      <c r="AD2738" s="39"/>
      <c r="AE2738">
        <f t="shared" si="86"/>
        <v>0.84030000000000005</v>
      </c>
    </row>
    <row r="2739" spans="1:31" x14ac:dyDescent="0.35">
      <c r="A2739" s="28" t="s">
        <v>7579</v>
      </c>
      <c r="B2739" s="48" t="s">
        <v>7580</v>
      </c>
      <c r="C2739" s="49">
        <v>99945</v>
      </c>
      <c r="D2739" s="30" t="s">
        <v>238</v>
      </c>
      <c r="E2739" s="50" t="s">
        <v>2367</v>
      </c>
      <c r="F2739" s="55" t="s">
        <v>7166</v>
      </c>
      <c r="G2739" s="33" t="s">
        <v>64</v>
      </c>
      <c r="H2739" s="52">
        <v>0.94430000000000003</v>
      </c>
      <c r="I2739" s="35">
        <f>ROUND((Reference!B$16*List!$H2739)+Reference!B$17,0)</f>
        <v>1079</v>
      </c>
      <c r="J2739" s="35">
        <f>ROUND((Reference!C$16*List!$H2739)+Reference!C$17,0)</f>
        <v>1609</v>
      </c>
      <c r="K2739" s="35">
        <f>ROUND((Reference!D$16*List!$H2739)+Reference!D$17,0)</f>
        <v>1927</v>
      </c>
      <c r="L2739" s="35">
        <f>ROUND((Reference!E$16*List!$H2739)+Reference!E$17,0)</f>
        <v>2383</v>
      </c>
      <c r="M2739" s="35">
        <f>ROUND((Reference!F$16*List!$H2739)+Reference!F$17,0)</f>
        <v>2482</v>
      </c>
      <c r="N2739" s="35">
        <f>ROUND((Reference!G$16*List!$H2739)+Reference!G$17,0)</f>
        <v>2810</v>
      </c>
      <c r="O2739" s="35">
        <f>ROUND((Reference!H$16*List!$H2739)+Reference!H$17,0)</f>
        <v>2918</v>
      </c>
      <c r="P2739" s="35">
        <f>ROUND((Reference!I$16*List!$H2739)+Reference!I$17,0)</f>
        <v>3032</v>
      </c>
      <c r="Q2739" s="35">
        <f>ROUND((Reference!J$16*List!$H2739)+Reference!J$17,0)</f>
        <v>3511</v>
      </c>
      <c r="R2739" s="35">
        <f>ROUND((Reference!K$16*List!$H2739)+Reference!K$17,0)</f>
        <v>3622</v>
      </c>
      <c r="S2739" s="35">
        <f>ROUND((Reference!L$16*List!$H2739)+Reference!L$17,0)</f>
        <v>3908</v>
      </c>
      <c r="T2739" s="35">
        <f>ROUND((Reference!M$16*List!$H2739)+Reference!M$17,0)</f>
        <v>4668</v>
      </c>
      <c r="U2739" s="35">
        <f>ROUND((Reference!N$16*List!$H2739)+Reference!N$17,0)</f>
        <v>18834</v>
      </c>
      <c r="V2739" s="36">
        <f>ROUND((Reference!O$16*List!$H2739)+Reference!O$17,0)</f>
        <v>700</v>
      </c>
      <c r="W2739" s="36">
        <f>ROUND((Reference!P$16*List!$H2739)+Reference!P$17,0)</f>
        <v>987</v>
      </c>
      <c r="X2739" s="36">
        <f>ROUND((Reference!Q$16*List!$H2739)+Reference!Q$17,0)</f>
        <v>493</v>
      </c>
      <c r="Y2739" s="37"/>
      <c r="Z2739" s="4" t="str">
        <f t="shared" si="85"/>
        <v>MASON, Texas</v>
      </c>
      <c r="AA2739" s="50" t="s">
        <v>2367</v>
      </c>
      <c r="AB2739" s="38" t="s">
        <v>54</v>
      </c>
      <c r="AC2739" s="43" t="s">
        <v>7166</v>
      </c>
      <c r="AD2739" s="45"/>
      <c r="AE2739">
        <f t="shared" si="86"/>
        <v>0.94430000000000003</v>
      </c>
    </row>
    <row r="2740" spans="1:31" x14ac:dyDescent="0.35">
      <c r="A2740" s="28" t="s">
        <v>7581</v>
      </c>
      <c r="B2740" s="48" t="s">
        <v>7582</v>
      </c>
      <c r="C2740" s="49">
        <v>99945</v>
      </c>
      <c r="D2740" s="30" t="s">
        <v>238</v>
      </c>
      <c r="E2740" s="50" t="s">
        <v>7583</v>
      </c>
      <c r="F2740" s="55" t="s">
        <v>7166</v>
      </c>
      <c r="G2740" s="33" t="s">
        <v>64</v>
      </c>
      <c r="H2740" s="52">
        <v>0.94430000000000003</v>
      </c>
      <c r="I2740" s="35">
        <f>ROUND((Reference!B$16*List!$H2740)+Reference!B$17,0)</f>
        <v>1079</v>
      </c>
      <c r="J2740" s="35">
        <f>ROUND((Reference!C$16*List!$H2740)+Reference!C$17,0)</f>
        <v>1609</v>
      </c>
      <c r="K2740" s="35">
        <f>ROUND((Reference!D$16*List!$H2740)+Reference!D$17,0)</f>
        <v>1927</v>
      </c>
      <c r="L2740" s="35">
        <f>ROUND((Reference!E$16*List!$H2740)+Reference!E$17,0)</f>
        <v>2383</v>
      </c>
      <c r="M2740" s="35">
        <f>ROUND((Reference!F$16*List!$H2740)+Reference!F$17,0)</f>
        <v>2482</v>
      </c>
      <c r="N2740" s="35">
        <f>ROUND((Reference!G$16*List!$H2740)+Reference!G$17,0)</f>
        <v>2810</v>
      </c>
      <c r="O2740" s="35">
        <f>ROUND((Reference!H$16*List!$H2740)+Reference!H$17,0)</f>
        <v>2918</v>
      </c>
      <c r="P2740" s="35">
        <f>ROUND((Reference!I$16*List!$H2740)+Reference!I$17,0)</f>
        <v>3032</v>
      </c>
      <c r="Q2740" s="35">
        <f>ROUND((Reference!J$16*List!$H2740)+Reference!J$17,0)</f>
        <v>3511</v>
      </c>
      <c r="R2740" s="35">
        <f>ROUND((Reference!K$16*List!$H2740)+Reference!K$17,0)</f>
        <v>3622</v>
      </c>
      <c r="S2740" s="35">
        <f>ROUND((Reference!L$16*List!$H2740)+Reference!L$17,0)</f>
        <v>3908</v>
      </c>
      <c r="T2740" s="35">
        <f>ROUND((Reference!M$16*List!$H2740)+Reference!M$17,0)</f>
        <v>4668</v>
      </c>
      <c r="U2740" s="35">
        <f>ROUND((Reference!N$16*List!$H2740)+Reference!N$17,0)</f>
        <v>18834</v>
      </c>
      <c r="V2740" s="36">
        <f>ROUND((Reference!O$16*List!$H2740)+Reference!O$17,0)</f>
        <v>700</v>
      </c>
      <c r="W2740" s="36">
        <f>ROUND((Reference!P$16*List!$H2740)+Reference!P$17,0)</f>
        <v>987</v>
      </c>
      <c r="X2740" s="36">
        <f>ROUND((Reference!Q$16*List!$H2740)+Reference!Q$17,0)</f>
        <v>493</v>
      </c>
      <c r="Y2740" s="37"/>
      <c r="Z2740" s="4" t="str">
        <f t="shared" si="85"/>
        <v>MATAGORDA, Texas</v>
      </c>
      <c r="AA2740" s="50" t="s">
        <v>7583</v>
      </c>
      <c r="AB2740" s="38" t="s">
        <v>54</v>
      </c>
      <c r="AC2740" s="43" t="s">
        <v>7166</v>
      </c>
      <c r="AD2740" s="45"/>
      <c r="AE2740">
        <f t="shared" si="86"/>
        <v>0.94430000000000003</v>
      </c>
    </row>
    <row r="2741" spans="1:31" x14ac:dyDescent="0.35">
      <c r="A2741" s="28" t="s">
        <v>7584</v>
      </c>
      <c r="B2741" s="48" t="s">
        <v>7585</v>
      </c>
      <c r="C2741" s="51">
        <v>99945</v>
      </c>
      <c r="D2741" s="30" t="s">
        <v>238</v>
      </c>
      <c r="E2741" s="38" t="s">
        <v>7586</v>
      </c>
      <c r="F2741" s="55" t="s">
        <v>7166</v>
      </c>
      <c r="G2741" s="33" t="s">
        <v>64</v>
      </c>
      <c r="H2741" s="52">
        <v>0.94430000000000003</v>
      </c>
      <c r="I2741" s="35">
        <f>ROUND((Reference!B$16*List!$H2741)+Reference!B$17,0)</f>
        <v>1079</v>
      </c>
      <c r="J2741" s="35">
        <f>ROUND((Reference!C$16*List!$H2741)+Reference!C$17,0)</f>
        <v>1609</v>
      </c>
      <c r="K2741" s="35">
        <f>ROUND((Reference!D$16*List!$H2741)+Reference!D$17,0)</f>
        <v>1927</v>
      </c>
      <c r="L2741" s="35">
        <f>ROUND((Reference!E$16*List!$H2741)+Reference!E$17,0)</f>
        <v>2383</v>
      </c>
      <c r="M2741" s="35">
        <f>ROUND((Reference!F$16*List!$H2741)+Reference!F$17,0)</f>
        <v>2482</v>
      </c>
      <c r="N2741" s="35">
        <f>ROUND((Reference!G$16*List!$H2741)+Reference!G$17,0)</f>
        <v>2810</v>
      </c>
      <c r="O2741" s="35">
        <f>ROUND((Reference!H$16*List!$H2741)+Reference!H$17,0)</f>
        <v>2918</v>
      </c>
      <c r="P2741" s="35">
        <f>ROUND((Reference!I$16*List!$H2741)+Reference!I$17,0)</f>
        <v>3032</v>
      </c>
      <c r="Q2741" s="35">
        <f>ROUND((Reference!J$16*List!$H2741)+Reference!J$17,0)</f>
        <v>3511</v>
      </c>
      <c r="R2741" s="35">
        <f>ROUND((Reference!K$16*List!$H2741)+Reference!K$17,0)</f>
        <v>3622</v>
      </c>
      <c r="S2741" s="35">
        <f>ROUND((Reference!L$16*List!$H2741)+Reference!L$17,0)</f>
        <v>3908</v>
      </c>
      <c r="T2741" s="35">
        <f>ROUND((Reference!M$16*List!$H2741)+Reference!M$17,0)</f>
        <v>4668</v>
      </c>
      <c r="U2741" s="35">
        <f>ROUND((Reference!N$16*List!$H2741)+Reference!N$17,0)</f>
        <v>18834</v>
      </c>
      <c r="V2741" s="36">
        <f>ROUND((Reference!O$16*List!$H2741)+Reference!O$17,0)</f>
        <v>700</v>
      </c>
      <c r="W2741" s="36">
        <f>ROUND((Reference!P$16*List!$H2741)+Reference!P$17,0)</f>
        <v>987</v>
      </c>
      <c r="X2741" s="36">
        <f>ROUND((Reference!Q$16*List!$H2741)+Reference!Q$17,0)</f>
        <v>493</v>
      </c>
      <c r="Y2741" s="37"/>
      <c r="Z2741" s="4" t="str">
        <f t="shared" si="85"/>
        <v>MAVERICK, Texas</v>
      </c>
      <c r="AA2741" s="50" t="s">
        <v>7586</v>
      </c>
      <c r="AB2741" s="38" t="s">
        <v>54</v>
      </c>
      <c r="AC2741" s="43" t="s">
        <v>7166</v>
      </c>
      <c r="AD2741" s="45"/>
      <c r="AE2741">
        <f t="shared" si="86"/>
        <v>0.94430000000000003</v>
      </c>
    </row>
    <row r="2742" spans="1:31" x14ac:dyDescent="0.35">
      <c r="A2742" s="28" t="s">
        <v>7587</v>
      </c>
      <c r="B2742" s="48" t="s">
        <v>7588</v>
      </c>
      <c r="C2742" s="51">
        <v>41700</v>
      </c>
      <c r="D2742" s="30" t="s">
        <v>1538</v>
      </c>
      <c r="E2742" s="38" t="s">
        <v>6087</v>
      </c>
      <c r="F2742" s="54" t="s">
        <v>7166</v>
      </c>
      <c r="G2742" s="33" t="s">
        <v>53</v>
      </c>
      <c r="H2742" s="34">
        <v>0.84589999999999999</v>
      </c>
      <c r="I2742" s="35">
        <f>ROUND((Reference!B$16*List!$H2742)+Reference!B$17,0)</f>
        <v>994</v>
      </c>
      <c r="J2742" s="35">
        <f>ROUND((Reference!C$16*List!$H2742)+Reference!C$17,0)</f>
        <v>1483</v>
      </c>
      <c r="K2742" s="35">
        <f>ROUND((Reference!D$16*List!$H2742)+Reference!D$17,0)</f>
        <v>1777</v>
      </c>
      <c r="L2742" s="35">
        <f>ROUND((Reference!E$16*List!$H2742)+Reference!E$17,0)</f>
        <v>2196</v>
      </c>
      <c r="M2742" s="35">
        <f>ROUND((Reference!F$16*List!$H2742)+Reference!F$17,0)</f>
        <v>2288</v>
      </c>
      <c r="N2742" s="35">
        <f>ROUND((Reference!G$16*List!$H2742)+Reference!G$17,0)</f>
        <v>2590</v>
      </c>
      <c r="O2742" s="35">
        <f>ROUND((Reference!H$16*List!$H2742)+Reference!H$17,0)</f>
        <v>2689</v>
      </c>
      <c r="P2742" s="35">
        <f>ROUND((Reference!I$16*List!$H2742)+Reference!I$17,0)</f>
        <v>2795</v>
      </c>
      <c r="Q2742" s="35">
        <f>ROUND((Reference!J$16*List!$H2742)+Reference!J$17,0)</f>
        <v>3237</v>
      </c>
      <c r="R2742" s="35">
        <f>ROUND((Reference!K$16*List!$H2742)+Reference!K$17,0)</f>
        <v>3339</v>
      </c>
      <c r="S2742" s="35">
        <f>ROUND((Reference!L$16*List!$H2742)+Reference!L$17,0)</f>
        <v>3603</v>
      </c>
      <c r="T2742" s="35">
        <f>ROUND((Reference!M$16*List!$H2742)+Reference!M$17,0)</f>
        <v>4303</v>
      </c>
      <c r="U2742" s="35">
        <f>ROUND((Reference!N$16*List!$H2742)+Reference!N$17,0)</f>
        <v>17361</v>
      </c>
      <c r="V2742" s="36">
        <f>ROUND((Reference!O$16*List!$H2742)+Reference!O$17,0)</f>
        <v>645</v>
      </c>
      <c r="W2742" s="36">
        <f>ROUND((Reference!P$16*List!$H2742)+Reference!P$17,0)</f>
        <v>909</v>
      </c>
      <c r="X2742" s="36">
        <f>ROUND((Reference!Q$16*List!$H2742)+Reference!Q$17,0)</f>
        <v>455</v>
      </c>
      <c r="Y2742" s="37"/>
      <c r="Z2742" s="4" t="str">
        <f t="shared" si="85"/>
        <v>MEDINA, Texas</v>
      </c>
      <c r="AA2742" s="38" t="s">
        <v>6087</v>
      </c>
      <c r="AB2742" s="38" t="s">
        <v>54</v>
      </c>
      <c r="AC2742" s="32" t="s">
        <v>7166</v>
      </c>
      <c r="AD2742" s="39"/>
      <c r="AE2742">
        <f t="shared" si="86"/>
        <v>0.84589999999999999</v>
      </c>
    </row>
    <row r="2743" spans="1:31" x14ac:dyDescent="0.35">
      <c r="A2743" s="28" t="s">
        <v>7589</v>
      </c>
      <c r="B2743" s="48" t="s">
        <v>7590</v>
      </c>
      <c r="C2743" s="49">
        <v>99945</v>
      </c>
      <c r="D2743" s="30" t="s">
        <v>238</v>
      </c>
      <c r="E2743" s="50" t="s">
        <v>2373</v>
      </c>
      <c r="F2743" s="55" t="s">
        <v>7166</v>
      </c>
      <c r="G2743" s="33" t="s">
        <v>64</v>
      </c>
      <c r="H2743" s="52">
        <v>0.94430000000000003</v>
      </c>
      <c r="I2743" s="35">
        <f>ROUND((Reference!B$16*List!$H2743)+Reference!B$17,0)</f>
        <v>1079</v>
      </c>
      <c r="J2743" s="35">
        <f>ROUND((Reference!C$16*List!$H2743)+Reference!C$17,0)</f>
        <v>1609</v>
      </c>
      <c r="K2743" s="35">
        <f>ROUND((Reference!D$16*List!$H2743)+Reference!D$17,0)</f>
        <v>1927</v>
      </c>
      <c r="L2743" s="35">
        <f>ROUND((Reference!E$16*List!$H2743)+Reference!E$17,0)</f>
        <v>2383</v>
      </c>
      <c r="M2743" s="35">
        <f>ROUND((Reference!F$16*List!$H2743)+Reference!F$17,0)</f>
        <v>2482</v>
      </c>
      <c r="N2743" s="35">
        <f>ROUND((Reference!G$16*List!$H2743)+Reference!G$17,0)</f>
        <v>2810</v>
      </c>
      <c r="O2743" s="35">
        <f>ROUND((Reference!H$16*List!$H2743)+Reference!H$17,0)</f>
        <v>2918</v>
      </c>
      <c r="P2743" s="35">
        <f>ROUND((Reference!I$16*List!$H2743)+Reference!I$17,0)</f>
        <v>3032</v>
      </c>
      <c r="Q2743" s="35">
        <f>ROUND((Reference!J$16*List!$H2743)+Reference!J$17,0)</f>
        <v>3511</v>
      </c>
      <c r="R2743" s="35">
        <f>ROUND((Reference!K$16*List!$H2743)+Reference!K$17,0)</f>
        <v>3622</v>
      </c>
      <c r="S2743" s="35">
        <f>ROUND((Reference!L$16*List!$H2743)+Reference!L$17,0)</f>
        <v>3908</v>
      </c>
      <c r="T2743" s="35">
        <f>ROUND((Reference!M$16*List!$H2743)+Reference!M$17,0)</f>
        <v>4668</v>
      </c>
      <c r="U2743" s="35">
        <f>ROUND((Reference!N$16*List!$H2743)+Reference!N$17,0)</f>
        <v>18834</v>
      </c>
      <c r="V2743" s="36">
        <f>ROUND((Reference!O$16*List!$H2743)+Reference!O$17,0)</f>
        <v>700</v>
      </c>
      <c r="W2743" s="36">
        <f>ROUND((Reference!P$16*List!$H2743)+Reference!P$17,0)</f>
        <v>987</v>
      </c>
      <c r="X2743" s="36">
        <f>ROUND((Reference!Q$16*List!$H2743)+Reference!Q$17,0)</f>
        <v>493</v>
      </c>
      <c r="Y2743" s="37"/>
      <c r="Z2743" s="4" t="str">
        <f t="shared" si="85"/>
        <v>MENARD, Texas</v>
      </c>
      <c r="AA2743" s="50" t="s">
        <v>2373</v>
      </c>
      <c r="AB2743" s="38" t="s">
        <v>54</v>
      </c>
      <c r="AC2743" s="43" t="s">
        <v>7166</v>
      </c>
      <c r="AD2743" s="45"/>
      <c r="AE2743">
        <f t="shared" si="86"/>
        <v>0.94430000000000003</v>
      </c>
    </row>
    <row r="2744" spans="1:31" x14ac:dyDescent="0.35">
      <c r="A2744" s="28" t="s">
        <v>7591</v>
      </c>
      <c r="B2744" s="48" t="s">
        <v>7592</v>
      </c>
      <c r="C2744" s="51">
        <v>33260</v>
      </c>
      <c r="D2744" s="30" t="s">
        <v>1204</v>
      </c>
      <c r="E2744" s="38" t="s">
        <v>4001</v>
      </c>
      <c r="F2744" s="54" t="s">
        <v>7166</v>
      </c>
      <c r="G2744" s="33" t="s">
        <v>53</v>
      </c>
      <c r="H2744" s="52">
        <v>0.84030000000000005</v>
      </c>
      <c r="I2744" s="35">
        <f>ROUND((Reference!B$16*List!$H2744)+Reference!B$17,0)</f>
        <v>989</v>
      </c>
      <c r="J2744" s="35">
        <f>ROUND((Reference!C$16*List!$H2744)+Reference!C$17,0)</f>
        <v>1476</v>
      </c>
      <c r="K2744" s="35">
        <f>ROUND((Reference!D$16*List!$H2744)+Reference!D$17,0)</f>
        <v>1768</v>
      </c>
      <c r="L2744" s="35">
        <f>ROUND((Reference!E$16*List!$H2744)+Reference!E$17,0)</f>
        <v>2186</v>
      </c>
      <c r="M2744" s="35">
        <f>ROUND((Reference!F$16*List!$H2744)+Reference!F$17,0)</f>
        <v>2277</v>
      </c>
      <c r="N2744" s="35">
        <f>ROUND((Reference!G$16*List!$H2744)+Reference!G$17,0)</f>
        <v>2578</v>
      </c>
      <c r="O2744" s="35">
        <f>ROUND((Reference!H$16*List!$H2744)+Reference!H$17,0)</f>
        <v>2676</v>
      </c>
      <c r="P2744" s="35">
        <f>ROUND((Reference!I$16*List!$H2744)+Reference!I$17,0)</f>
        <v>2782</v>
      </c>
      <c r="Q2744" s="35">
        <f>ROUND((Reference!J$16*List!$H2744)+Reference!J$17,0)</f>
        <v>3221</v>
      </c>
      <c r="R2744" s="35">
        <f>ROUND((Reference!K$16*List!$H2744)+Reference!K$17,0)</f>
        <v>3323</v>
      </c>
      <c r="S2744" s="35">
        <f>ROUND((Reference!L$16*List!$H2744)+Reference!L$17,0)</f>
        <v>3585</v>
      </c>
      <c r="T2744" s="35">
        <f>ROUND((Reference!M$16*List!$H2744)+Reference!M$17,0)</f>
        <v>4282</v>
      </c>
      <c r="U2744" s="35">
        <f>ROUND((Reference!N$16*List!$H2744)+Reference!N$17,0)</f>
        <v>17277</v>
      </c>
      <c r="V2744" s="36">
        <f>ROUND((Reference!O$16*List!$H2744)+Reference!O$17,0)</f>
        <v>642</v>
      </c>
      <c r="W2744" s="36">
        <f>ROUND((Reference!P$16*List!$H2744)+Reference!P$17,0)</f>
        <v>905</v>
      </c>
      <c r="X2744" s="36">
        <f>ROUND((Reference!Q$16*List!$H2744)+Reference!Q$17,0)</f>
        <v>453</v>
      </c>
      <c r="Y2744" s="37"/>
      <c r="Z2744" s="4" t="str">
        <f t="shared" si="85"/>
        <v>MIDLAND, Texas</v>
      </c>
      <c r="AA2744" s="50" t="s">
        <v>4001</v>
      </c>
      <c r="AB2744" s="38" t="s">
        <v>54</v>
      </c>
      <c r="AC2744" s="43" t="s">
        <v>7166</v>
      </c>
      <c r="AD2744" s="45"/>
      <c r="AE2744">
        <f t="shared" si="86"/>
        <v>0.84030000000000005</v>
      </c>
    </row>
    <row r="2745" spans="1:31" x14ac:dyDescent="0.35">
      <c r="A2745" s="28" t="s">
        <v>7593</v>
      </c>
      <c r="B2745" s="48" t="s">
        <v>7594</v>
      </c>
      <c r="C2745" s="51">
        <v>99945</v>
      </c>
      <c r="D2745" s="30" t="s">
        <v>238</v>
      </c>
      <c r="E2745" s="38" t="s">
        <v>7595</v>
      </c>
      <c r="F2745" s="55" t="s">
        <v>7166</v>
      </c>
      <c r="G2745" s="33" t="s">
        <v>64</v>
      </c>
      <c r="H2745" s="34">
        <v>0.94430000000000003</v>
      </c>
      <c r="I2745" s="35">
        <f>ROUND((Reference!B$16*List!$H2745)+Reference!B$17,0)</f>
        <v>1079</v>
      </c>
      <c r="J2745" s="35">
        <f>ROUND((Reference!C$16*List!$H2745)+Reference!C$17,0)</f>
        <v>1609</v>
      </c>
      <c r="K2745" s="35">
        <f>ROUND((Reference!D$16*List!$H2745)+Reference!D$17,0)</f>
        <v>1927</v>
      </c>
      <c r="L2745" s="35">
        <f>ROUND((Reference!E$16*List!$H2745)+Reference!E$17,0)</f>
        <v>2383</v>
      </c>
      <c r="M2745" s="35">
        <f>ROUND((Reference!F$16*List!$H2745)+Reference!F$17,0)</f>
        <v>2482</v>
      </c>
      <c r="N2745" s="35">
        <f>ROUND((Reference!G$16*List!$H2745)+Reference!G$17,0)</f>
        <v>2810</v>
      </c>
      <c r="O2745" s="35">
        <f>ROUND((Reference!H$16*List!$H2745)+Reference!H$17,0)</f>
        <v>2918</v>
      </c>
      <c r="P2745" s="35">
        <f>ROUND((Reference!I$16*List!$H2745)+Reference!I$17,0)</f>
        <v>3032</v>
      </c>
      <c r="Q2745" s="35">
        <f>ROUND((Reference!J$16*List!$H2745)+Reference!J$17,0)</f>
        <v>3511</v>
      </c>
      <c r="R2745" s="35">
        <f>ROUND((Reference!K$16*List!$H2745)+Reference!K$17,0)</f>
        <v>3622</v>
      </c>
      <c r="S2745" s="35">
        <f>ROUND((Reference!L$16*List!$H2745)+Reference!L$17,0)</f>
        <v>3908</v>
      </c>
      <c r="T2745" s="35">
        <f>ROUND((Reference!M$16*List!$H2745)+Reference!M$17,0)</f>
        <v>4668</v>
      </c>
      <c r="U2745" s="35">
        <f>ROUND((Reference!N$16*List!$H2745)+Reference!N$17,0)</f>
        <v>18834</v>
      </c>
      <c r="V2745" s="36">
        <f>ROUND((Reference!O$16*List!$H2745)+Reference!O$17,0)</f>
        <v>700</v>
      </c>
      <c r="W2745" s="36">
        <f>ROUND((Reference!P$16*List!$H2745)+Reference!P$17,0)</f>
        <v>987</v>
      </c>
      <c r="X2745" s="36">
        <f>ROUND((Reference!Q$16*List!$H2745)+Reference!Q$17,0)</f>
        <v>493</v>
      </c>
      <c r="Y2745" s="37"/>
      <c r="Z2745" s="4" t="str">
        <f t="shared" si="85"/>
        <v>MILAM, Texas</v>
      </c>
      <c r="AA2745" s="38" t="s">
        <v>7595</v>
      </c>
      <c r="AB2745" s="38" t="s">
        <v>54</v>
      </c>
      <c r="AC2745" s="32" t="s">
        <v>7166</v>
      </c>
      <c r="AD2745" s="39"/>
      <c r="AE2745">
        <f t="shared" si="86"/>
        <v>0.94430000000000003</v>
      </c>
    </row>
    <row r="2746" spans="1:31" x14ac:dyDescent="0.35">
      <c r="A2746" s="28" t="s">
        <v>7596</v>
      </c>
      <c r="B2746" s="48" t="s">
        <v>7597</v>
      </c>
      <c r="C2746" s="49">
        <v>99945</v>
      </c>
      <c r="D2746" s="30" t="s">
        <v>238</v>
      </c>
      <c r="E2746" s="50" t="s">
        <v>2851</v>
      </c>
      <c r="F2746" s="55" t="s">
        <v>7166</v>
      </c>
      <c r="G2746" s="33" t="s">
        <v>64</v>
      </c>
      <c r="H2746" s="52">
        <v>0.94430000000000003</v>
      </c>
      <c r="I2746" s="35">
        <f>ROUND((Reference!B$16*List!$H2746)+Reference!B$17,0)</f>
        <v>1079</v>
      </c>
      <c r="J2746" s="35">
        <f>ROUND((Reference!C$16*List!$H2746)+Reference!C$17,0)</f>
        <v>1609</v>
      </c>
      <c r="K2746" s="35">
        <f>ROUND((Reference!D$16*List!$H2746)+Reference!D$17,0)</f>
        <v>1927</v>
      </c>
      <c r="L2746" s="35">
        <f>ROUND((Reference!E$16*List!$H2746)+Reference!E$17,0)</f>
        <v>2383</v>
      </c>
      <c r="M2746" s="35">
        <f>ROUND((Reference!F$16*List!$H2746)+Reference!F$17,0)</f>
        <v>2482</v>
      </c>
      <c r="N2746" s="35">
        <f>ROUND((Reference!G$16*List!$H2746)+Reference!G$17,0)</f>
        <v>2810</v>
      </c>
      <c r="O2746" s="35">
        <f>ROUND((Reference!H$16*List!$H2746)+Reference!H$17,0)</f>
        <v>2918</v>
      </c>
      <c r="P2746" s="35">
        <f>ROUND((Reference!I$16*List!$H2746)+Reference!I$17,0)</f>
        <v>3032</v>
      </c>
      <c r="Q2746" s="35">
        <f>ROUND((Reference!J$16*List!$H2746)+Reference!J$17,0)</f>
        <v>3511</v>
      </c>
      <c r="R2746" s="35">
        <f>ROUND((Reference!K$16*List!$H2746)+Reference!K$17,0)</f>
        <v>3622</v>
      </c>
      <c r="S2746" s="35">
        <f>ROUND((Reference!L$16*List!$H2746)+Reference!L$17,0)</f>
        <v>3908</v>
      </c>
      <c r="T2746" s="35">
        <f>ROUND((Reference!M$16*List!$H2746)+Reference!M$17,0)</f>
        <v>4668</v>
      </c>
      <c r="U2746" s="35">
        <f>ROUND((Reference!N$16*List!$H2746)+Reference!N$17,0)</f>
        <v>18834</v>
      </c>
      <c r="V2746" s="36">
        <f>ROUND((Reference!O$16*List!$H2746)+Reference!O$17,0)</f>
        <v>700</v>
      </c>
      <c r="W2746" s="36">
        <f>ROUND((Reference!P$16*List!$H2746)+Reference!P$17,0)</f>
        <v>987</v>
      </c>
      <c r="X2746" s="36">
        <f>ROUND((Reference!Q$16*List!$H2746)+Reference!Q$17,0)</f>
        <v>493</v>
      </c>
      <c r="Y2746" s="37"/>
      <c r="Z2746" s="4" t="str">
        <f t="shared" si="85"/>
        <v>MILLS, Texas</v>
      </c>
      <c r="AA2746" s="50" t="s">
        <v>2851</v>
      </c>
      <c r="AB2746" s="38" t="s">
        <v>54</v>
      </c>
      <c r="AC2746" s="43" t="s">
        <v>7166</v>
      </c>
      <c r="AD2746" s="45"/>
      <c r="AE2746">
        <f t="shared" si="86"/>
        <v>0.94430000000000003</v>
      </c>
    </row>
    <row r="2747" spans="1:31" x14ac:dyDescent="0.35">
      <c r="A2747" s="28" t="s">
        <v>7598</v>
      </c>
      <c r="B2747" s="48" t="s">
        <v>7599</v>
      </c>
      <c r="C2747" s="49">
        <v>99945</v>
      </c>
      <c r="D2747" s="30" t="s">
        <v>238</v>
      </c>
      <c r="E2747" s="50" t="s">
        <v>1910</v>
      </c>
      <c r="F2747" s="55" t="s">
        <v>7166</v>
      </c>
      <c r="G2747" s="33" t="s">
        <v>64</v>
      </c>
      <c r="H2747" s="52">
        <v>0.94430000000000003</v>
      </c>
      <c r="I2747" s="35">
        <f>ROUND((Reference!B$16*List!$H2747)+Reference!B$17,0)</f>
        <v>1079</v>
      </c>
      <c r="J2747" s="35">
        <f>ROUND((Reference!C$16*List!$H2747)+Reference!C$17,0)</f>
        <v>1609</v>
      </c>
      <c r="K2747" s="35">
        <f>ROUND((Reference!D$16*List!$H2747)+Reference!D$17,0)</f>
        <v>1927</v>
      </c>
      <c r="L2747" s="35">
        <f>ROUND((Reference!E$16*List!$H2747)+Reference!E$17,0)</f>
        <v>2383</v>
      </c>
      <c r="M2747" s="35">
        <f>ROUND((Reference!F$16*List!$H2747)+Reference!F$17,0)</f>
        <v>2482</v>
      </c>
      <c r="N2747" s="35">
        <f>ROUND((Reference!G$16*List!$H2747)+Reference!G$17,0)</f>
        <v>2810</v>
      </c>
      <c r="O2747" s="35">
        <f>ROUND((Reference!H$16*List!$H2747)+Reference!H$17,0)</f>
        <v>2918</v>
      </c>
      <c r="P2747" s="35">
        <f>ROUND((Reference!I$16*List!$H2747)+Reference!I$17,0)</f>
        <v>3032</v>
      </c>
      <c r="Q2747" s="35">
        <f>ROUND((Reference!J$16*List!$H2747)+Reference!J$17,0)</f>
        <v>3511</v>
      </c>
      <c r="R2747" s="35">
        <f>ROUND((Reference!K$16*List!$H2747)+Reference!K$17,0)</f>
        <v>3622</v>
      </c>
      <c r="S2747" s="35">
        <f>ROUND((Reference!L$16*List!$H2747)+Reference!L$17,0)</f>
        <v>3908</v>
      </c>
      <c r="T2747" s="35">
        <f>ROUND((Reference!M$16*List!$H2747)+Reference!M$17,0)</f>
        <v>4668</v>
      </c>
      <c r="U2747" s="35">
        <f>ROUND((Reference!N$16*List!$H2747)+Reference!N$17,0)</f>
        <v>18834</v>
      </c>
      <c r="V2747" s="36">
        <f>ROUND((Reference!O$16*List!$H2747)+Reference!O$17,0)</f>
        <v>700</v>
      </c>
      <c r="W2747" s="36">
        <f>ROUND((Reference!P$16*List!$H2747)+Reference!P$17,0)</f>
        <v>987</v>
      </c>
      <c r="X2747" s="36">
        <f>ROUND((Reference!Q$16*List!$H2747)+Reference!Q$17,0)</f>
        <v>493</v>
      </c>
      <c r="Y2747" s="37"/>
      <c r="Z2747" s="4" t="str">
        <f t="shared" si="85"/>
        <v>MITCHELL, Texas</v>
      </c>
      <c r="AA2747" s="50" t="s">
        <v>1910</v>
      </c>
      <c r="AB2747" s="38" t="s">
        <v>54</v>
      </c>
      <c r="AC2747" s="43" t="s">
        <v>7166</v>
      </c>
      <c r="AD2747" s="45"/>
      <c r="AE2747">
        <f t="shared" si="86"/>
        <v>0.94430000000000003</v>
      </c>
    </row>
    <row r="2748" spans="1:31" x14ac:dyDescent="0.35">
      <c r="A2748" s="28" t="s">
        <v>7600</v>
      </c>
      <c r="B2748" s="48" t="s">
        <v>7601</v>
      </c>
      <c r="C2748" s="49">
        <v>99945</v>
      </c>
      <c r="D2748" s="30" t="s">
        <v>238</v>
      </c>
      <c r="E2748" s="50" t="s">
        <v>7602</v>
      </c>
      <c r="F2748" s="55" t="s">
        <v>7166</v>
      </c>
      <c r="G2748" s="33" t="s">
        <v>64</v>
      </c>
      <c r="H2748" s="34">
        <v>0.94430000000000003</v>
      </c>
      <c r="I2748" s="35">
        <f>ROUND((Reference!B$16*List!$H2748)+Reference!B$17,0)</f>
        <v>1079</v>
      </c>
      <c r="J2748" s="35">
        <f>ROUND((Reference!C$16*List!$H2748)+Reference!C$17,0)</f>
        <v>1609</v>
      </c>
      <c r="K2748" s="35">
        <f>ROUND((Reference!D$16*List!$H2748)+Reference!D$17,0)</f>
        <v>1927</v>
      </c>
      <c r="L2748" s="35">
        <f>ROUND((Reference!E$16*List!$H2748)+Reference!E$17,0)</f>
        <v>2383</v>
      </c>
      <c r="M2748" s="35">
        <f>ROUND((Reference!F$16*List!$H2748)+Reference!F$17,0)</f>
        <v>2482</v>
      </c>
      <c r="N2748" s="35">
        <f>ROUND((Reference!G$16*List!$H2748)+Reference!G$17,0)</f>
        <v>2810</v>
      </c>
      <c r="O2748" s="35">
        <f>ROUND((Reference!H$16*List!$H2748)+Reference!H$17,0)</f>
        <v>2918</v>
      </c>
      <c r="P2748" s="35">
        <f>ROUND((Reference!I$16*List!$H2748)+Reference!I$17,0)</f>
        <v>3032</v>
      </c>
      <c r="Q2748" s="35">
        <f>ROUND((Reference!J$16*List!$H2748)+Reference!J$17,0)</f>
        <v>3511</v>
      </c>
      <c r="R2748" s="35">
        <f>ROUND((Reference!K$16*List!$H2748)+Reference!K$17,0)</f>
        <v>3622</v>
      </c>
      <c r="S2748" s="35">
        <f>ROUND((Reference!L$16*List!$H2748)+Reference!L$17,0)</f>
        <v>3908</v>
      </c>
      <c r="T2748" s="35">
        <f>ROUND((Reference!M$16*List!$H2748)+Reference!M$17,0)</f>
        <v>4668</v>
      </c>
      <c r="U2748" s="35">
        <f>ROUND((Reference!N$16*List!$H2748)+Reference!N$17,0)</f>
        <v>18834</v>
      </c>
      <c r="V2748" s="36">
        <f>ROUND((Reference!O$16*List!$H2748)+Reference!O$17,0)</f>
        <v>700</v>
      </c>
      <c r="W2748" s="36">
        <f>ROUND((Reference!P$16*List!$H2748)+Reference!P$17,0)</f>
        <v>987</v>
      </c>
      <c r="X2748" s="36">
        <f>ROUND((Reference!Q$16*List!$H2748)+Reference!Q$17,0)</f>
        <v>493</v>
      </c>
      <c r="Y2748" s="37"/>
      <c r="Z2748" s="4" t="str">
        <f t="shared" si="85"/>
        <v>MONTAGUE, Texas</v>
      </c>
      <c r="AA2748" s="38" t="s">
        <v>7602</v>
      </c>
      <c r="AB2748" s="38" t="s">
        <v>54</v>
      </c>
      <c r="AC2748" s="32" t="s">
        <v>7166</v>
      </c>
      <c r="AD2748" s="39"/>
      <c r="AE2748">
        <f t="shared" si="86"/>
        <v>0.94430000000000003</v>
      </c>
    </row>
    <row r="2749" spans="1:31" x14ac:dyDescent="0.35">
      <c r="A2749" s="28" t="s">
        <v>7603</v>
      </c>
      <c r="B2749" s="48" t="s">
        <v>7604</v>
      </c>
      <c r="C2749" s="49">
        <v>26420</v>
      </c>
      <c r="D2749" s="30" t="s">
        <v>920</v>
      </c>
      <c r="E2749" s="50" t="s">
        <v>266</v>
      </c>
      <c r="F2749" s="54" t="s">
        <v>7166</v>
      </c>
      <c r="G2749" s="33" t="s">
        <v>53</v>
      </c>
      <c r="H2749" s="52">
        <v>0.99690000000000001</v>
      </c>
      <c r="I2749" s="35">
        <f>ROUND((Reference!B$16*List!$H2749)+Reference!B$17,0)</f>
        <v>1124</v>
      </c>
      <c r="J2749" s="35">
        <f>ROUND((Reference!C$16*List!$H2749)+Reference!C$17,0)</f>
        <v>1676</v>
      </c>
      <c r="K2749" s="35">
        <f>ROUND((Reference!D$16*List!$H2749)+Reference!D$17,0)</f>
        <v>2008</v>
      </c>
      <c r="L2749" s="35">
        <f>ROUND((Reference!E$16*List!$H2749)+Reference!E$17,0)</f>
        <v>2482</v>
      </c>
      <c r="M2749" s="35">
        <f>ROUND((Reference!F$16*List!$H2749)+Reference!F$17,0)</f>
        <v>2586</v>
      </c>
      <c r="N2749" s="35">
        <f>ROUND((Reference!G$16*List!$H2749)+Reference!G$17,0)</f>
        <v>2928</v>
      </c>
      <c r="O2749" s="35">
        <f>ROUND((Reference!H$16*List!$H2749)+Reference!H$17,0)</f>
        <v>3040</v>
      </c>
      <c r="P2749" s="35">
        <f>ROUND((Reference!I$16*List!$H2749)+Reference!I$17,0)</f>
        <v>3159</v>
      </c>
      <c r="Q2749" s="35">
        <f>ROUND((Reference!J$16*List!$H2749)+Reference!J$17,0)</f>
        <v>3658</v>
      </c>
      <c r="R2749" s="35">
        <f>ROUND((Reference!K$16*List!$H2749)+Reference!K$17,0)</f>
        <v>3774</v>
      </c>
      <c r="S2749" s="35">
        <f>ROUND((Reference!L$16*List!$H2749)+Reference!L$17,0)</f>
        <v>4072</v>
      </c>
      <c r="T2749" s="35">
        <f>ROUND((Reference!M$16*List!$H2749)+Reference!M$17,0)</f>
        <v>4863</v>
      </c>
      <c r="U2749" s="35">
        <f>ROUND((Reference!N$16*List!$H2749)+Reference!N$17,0)</f>
        <v>19621</v>
      </c>
      <c r="V2749" s="36">
        <f>ROUND((Reference!O$16*List!$H2749)+Reference!O$17,0)</f>
        <v>729</v>
      </c>
      <c r="W2749" s="36">
        <f>ROUND((Reference!P$16*List!$H2749)+Reference!P$17,0)</f>
        <v>1028</v>
      </c>
      <c r="X2749" s="36">
        <f>ROUND((Reference!Q$16*List!$H2749)+Reference!Q$17,0)</f>
        <v>514</v>
      </c>
      <c r="Y2749" s="37"/>
      <c r="Z2749" s="4" t="str">
        <f t="shared" si="85"/>
        <v>MONTGOMERY, Texas</v>
      </c>
      <c r="AA2749" s="50" t="s">
        <v>266</v>
      </c>
      <c r="AB2749" s="38" t="s">
        <v>54</v>
      </c>
      <c r="AC2749" s="43" t="s">
        <v>7166</v>
      </c>
      <c r="AD2749" s="45"/>
      <c r="AE2749">
        <f t="shared" si="86"/>
        <v>0.99690000000000001</v>
      </c>
    </row>
    <row r="2750" spans="1:31" x14ac:dyDescent="0.35">
      <c r="A2750" s="28" t="s">
        <v>7605</v>
      </c>
      <c r="B2750" s="48" t="s">
        <v>7606</v>
      </c>
      <c r="C2750" s="49">
        <v>99945</v>
      </c>
      <c r="D2750" s="30" t="s">
        <v>238</v>
      </c>
      <c r="E2750" s="50" t="s">
        <v>5719</v>
      </c>
      <c r="F2750" s="55" t="s">
        <v>7166</v>
      </c>
      <c r="G2750" s="33" t="s">
        <v>64</v>
      </c>
      <c r="H2750" s="52">
        <v>0.94430000000000003</v>
      </c>
      <c r="I2750" s="35">
        <f>ROUND((Reference!B$16*List!$H2750)+Reference!B$17,0)</f>
        <v>1079</v>
      </c>
      <c r="J2750" s="35">
        <f>ROUND((Reference!C$16*List!$H2750)+Reference!C$17,0)</f>
        <v>1609</v>
      </c>
      <c r="K2750" s="35">
        <f>ROUND((Reference!D$16*List!$H2750)+Reference!D$17,0)</f>
        <v>1927</v>
      </c>
      <c r="L2750" s="35">
        <f>ROUND((Reference!E$16*List!$H2750)+Reference!E$17,0)</f>
        <v>2383</v>
      </c>
      <c r="M2750" s="35">
        <f>ROUND((Reference!F$16*List!$H2750)+Reference!F$17,0)</f>
        <v>2482</v>
      </c>
      <c r="N2750" s="35">
        <f>ROUND((Reference!G$16*List!$H2750)+Reference!G$17,0)</f>
        <v>2810</v>
      </c>
      <c r="O2750" s="35">
        <f>ROUND((Reference!H$16*List!$H2750)+Reference!H$17,0)</f>
        <v>2918</v>
      </c>
      <c r="P2750" s="35">
        <f>ROUND((Reference!I$16*List!$H2750)+Reference!I$17,0)</f>
        <v>3032</v>
      </c>
      <c r="Q2750" s="35">
        <f>ROUND((Reference!J$16*List!$H2750)+Reference!J$17,0)</f>
        <v>3511</v>
      </c>
      <c r="R2750" s="35">
        <f>ROUND((Reference!K$16*List!$H2750)+Reference!K$17,0)</f>
        <v>3622</v>
      </c>
      <c r="S2750" s="35">
        <f>ROUND((Reference!L$16*List!$H2750)+Reference!L$17,0)</f>
        <v>3908</v>
      </c>
      <c r="T2750" s="35">
        <f>ROUND((Reference!M$16*List!$H2750)+Reference!M$17,0)</f>
        <v>4668</v>
      </c>
      <c r="U2750" s="35">
        <f>ROUND((Reference!N$16*List!$H2750)+Reference!N$17,0)</f>
        <v>18834</v>
      </c>
      <c r="V2750" s="36">
        <f>ROUND((Reference!O$16*List!$H2750)+Reference!O$17,0)</f>
        <v>700</v>
      </c>
      <c r="W2750" s="36">
        <f>ROUND((Reference!P$16*List!$H2750)+Reference!P$17,0)</f>
        <v>987</v>
      </c>
      <c r="X2750" s="36">
        <f>ROUND((Reference!Q$16*List!$H2750)+Reference!Q$17,0)</f>
        <v>493</v>
      </c>
      <c r="Y2750" s="37"/>
      <c r="Z2750" s="4" t="str">
        <f t="shared" si="85"/>
        <v>MOORE, Texas</v>
      </c>
      <c r="AA2750" s="50" t="s">
        <v>5719</v>
      </c>
      <c r="AB2750" s="38" t="s">
        <v>54</v>
      </c>
      <c r="AC2750" s="43" t="s">
        <v>7166</v>
      </c>
      <c r="AD2750" s="45"/>
      <c r="AE2750">
        <f t="shared" si="86"/>
        <v>0.94430000000000003</v>
      </c>
    </row>
    <row r="2751" spans="1:31" x14ac:dyDescent="0.35">
      <c r="A2751" s="28" t="s">
        <v>7607</v>
      </c>
      <c r="B2751" s="48" t="s">
        <v>7608</v>
      </c>
      <c r="C2751" s="49">
        <v>99945</v>
      </c>
      <c r="D2751" s="30" t="s">
        <v>238</v>
      </c>
      <c r="E2751" s="50" t="s">
        <v>3102</v>
      </c>
      <c r="F2751" s="55" t="s">
        <v>7166</v>
      </c>
      <c r="G2751" s="33" t="s">
        <v>64</v>
      </c>
      <c r="H2751" s="52">
        <v>0.94430000000000003</v>
      </c>
      <c r="I2751" s="35">
        <f>ROUND((Reference!B$16*List!$H2751)+Reference!B$17,0)</f>
        <v>1079</v>
      </c>
      <c r="J2751" s="35">
        <f>ROUND((Reference!C$16*List!$H2751)+Reference!C$17,0)</f>
        <v>1609</v>
      </c>
      <c r="K2751" s="35">
        <f>ROUND((Reference!D$16*List!$H2751)+Reference!D$17,0)</f>
        <v>1927</v>
      </c>
      <c r="L2751" s="35">
        <f>ROUND((Reference!E$16*List!$H2751)+Reference!E$17,0)</f>
        <v>2383</v>
      </c>
      <c r="M2751" s="35">
        <f>ROUND((Reference!F$16*List!$H2751)+Reference!F$17,0)</f>
        <v>2482</v>
      </c>
      <c r="N2751" s="35">
        <f>ROUND((Reference!G$16*List!$H2751)+Reference!G$17,0)</f>
        <v>2810</v>
      </c>
      <c r="O2751" s="35">
        <f>ROUND((Reference!H$16*List!$H2751)+Reference!H$17,0)</f>
        <v>2918</v>
      </c>
      <c r="P2751" s="35">
        <f>ROUND((Reference!I$16*List!$H2751)+Reference!I$17,0)</f>
        <v>3032</v>
      </c>
      <c r="Q2751" s="35">
        <f>ROUND((Reference!J$16*List!$H2751)+Reference!J$17,0)</f>
        <v>3511</v>
      </c>
      <c r="R2751" s="35">
        <f>ROUND((Reference!K$16*List!$H2751)+Reference!K$17,0)</f>
        <v>3622</v>
      </c>
      <c r="S2751" s="35">
        <f>ROUND((Reference!L$16*List!$H2751)+Reference!L$17,0)</f>
        <v>3908</v>
      </c>
      <c r="T2751" s="35">
        <f>ROUND((Reference!M$16*List!$H2751)+Reference!M$17,0)</f>
        <v>4668</v>
      </c>
      <c r="U2751" s="35">
        <f>ROUND((Reference!N$16*List!$H2751)+Reference!N$17,0)</f>
        <v>18834</v>
      </c>
      <c r="V2751" s="36">
        <f>ROUND((Reference!O$16*List!$H2751)+Reference!O$17,0)</f>
        <v>700</v>
      </c>
      <c r="W2751" s="36">
        <f>ROUND((Reference!P$16*List!$H2751)+Reference!P$17,0)</f>
        <v>987</v>
      </c>
      <c r="X2751" s="36">
        <f>ROUND((Reference!Q$16*List!$H2751)+Reference!Q$17,0)</f>
        <v>493</v>
      </c>
      <c r="Y2751" s="37"/>
      <c r="Z2751" s="4" t="str">
        <f t="shared" si="85"/>
        <v>MORRIS, Texas</v>
      </c>
      <c r="AA2751" s="50" t="s">
        <v>3102</v>
      </c>
      <c r="AB2751" s="38" t="s">
        <v>54</v>
      </c>
      <c r="AC2751" s="43" t="s">
        <v>7166</v>
      </c>
      <c r="AD2751" s="45"/>
      <c r="AE2751">
        <f t="shared" si="86"/>
        <v>0.94430000000000003</v>
      </c>
    </row>
    <row r="2752" spans="1:31" x14ac:dyDescent="0.35">
      <c r="A2752" s="28" t="s">
        <v>7609</v>
      </c>
      <c r="B2752" s="48" t="s">
        <v>7610</v>
      </c>
      <c r="C2752" s="49">
        <v>99945</v>
      </c>
      <c r="D2752" s="30" t="s">
        <v>238</v>
      </c>
      <c r="E2752" s="50" t="s">
        <v>7611</v>
      </c>
      <c r="F2752" s="55" t="s">
        <v>7166</v>
      </c>
      <c r="G2752" s="33" t="s">
        <v>64</v>
      </c>
      <c r="H2752" s="34">
        <v>0.94430000000000003</v>
      </c>
      <c r="I2752" s="35">
        <f>ROUND((Reference!B$16*List!$H2752)+Reference!B$17,0)</f>
        <v>1079</v>
      </c>
      <c r="J2752" s="35">
        <f>ROUND((Reference!C$16*List!$H2752)+Reference!C$17,0)</f>
        <v>1609</v>
      </c>
      <c r="K2752" s="35">
        <f>ROUND((Reference!D$16*List!$H2752)+Reference!D$17,0)</f>
        <v>1927</v>
      </c>
      <c r="L2752" s="35">
        <f>ROUND((Reference!E$16*List!$H2752)+Reference!E$17,0)</f>
        <v>2383</v>
      </c>
      <c r="M2752" s="35">
        <f>ROUND((Reference!F$16*List!$H2752)+Reference!F$17,0)</f>
        <v>2482</v>
      </c>
      <c r="N2752" s="35">
        <f>ROUND((Reference!G$16*List!$H2752)+Reference!G$17,0)</f>
        <v>2810</v>
      </c>
      <c r="O2752" s="35">
        <f>ROUND((Reference!H$16*List!$H2752)+Reference!H$17,0)</f>
        <v>2918</v>
      </c>
      <c r="P2752" s="35">
        <f>ROUND((Reference!I$16*List!$H2752)+Reference!I$17,0)</f>
        <v>3032</v>
      </c>
      <c r="Q2752" s="35">
        <f>ROUND((Reference!J$16*List!$H2752)+Reference!J$17,0)</f>
        <v>3511</v>
      </c>
      <c r="R2752" s="35">
        <f>ROUND((Reference!K$16*List!$H2752)+Reference!K$17,0)</f>
        <v>3622</v>
      </c>
      <c r="S2752" s="35">
        <f>ROUND((Reference!L$16*List!$H2752)+Reference!L$17,0)</f>
        <v>3908</v>
      </c>
      <c r="T2752" s="35">
        <f>ROUND((Reference!M$16*List!$H2752)+Reference!M$17,0)</f>
        <v>4668</v>
      </c>
      <c r="U2752" s="35">
        <f>ROUND((Reference!N$16*List!$H2752)+Reference!N$17,0)</f>
        <v>18834</v>
      </c>
      <c r="V2752" s="36">
        <f>ROUND((Reference!O$16*List!$H2752)+Reference!O$17,0)</f>
        <v>700</v>
      </c>
      <c r="W2752" s="36">
        <f>ROUND((Reference!P$16*List!$H2752)+Reference!P$17,0)</f>
        <v>987</v>
      </c>
      <c r="X2752" s="36">
        <f>ROUND((Reference!Q$16*List!$H2752)+Reference!Q$17,0)</f>
        <v>493</v>
      </c>
      <c r="Y2752" s="37"/>
      <c r="Z2752" s="4" t="str">
        <f t="shared" si="85"/>
        <v>MOTLEY, Texas</v>
      </c>
      <c r="AA2752" s="38" t="s">
        <v>7611</v>
      </c>
      <c r="AB2752" s="38" t="s">
        <v>54</v>
      </c>
      <c r="AC2752" s="32" t="s">
        <v>7166</v>
      </c>
      <c r="AD2752" s="39"/>
      <c r="AE2752">
        <f t="shared" si="86"/>
        <v>0.94430000000000003</v>
      </c>
    </row>
    <row r="2753" spans="1:31" x14ac:dyDescent="0.35">
      <c r="A2753" s="28" t="s">
        <v>7612</v>
      </c>
      <c r="B2753" s="48" t="s">
        <v>7613</v>
      </c>
      <c r="C2753" s="49">
        <v>99945</v>
      </c>
      <c r="D2753" s="30" t="s">
        <v>238</v>
      </c>
      <c r="E2753" s="50" t="s">
        <v>7614</v>
      </c>
      <c r="F2753" s="55" t="s">
        <v>7166</v>
      </c>
      <c r="G2753" s="33" t="s">
        <v>64</v>
      </c>
      <c r="H2753" s="34">
        <v>0.94430000000000003</v>
      </c>
      <c r="I2753" s="35">
        <f>ROUND((Reference!B$16*List!$H2753)+Reference!B$17,0)</f>
        <v>1079</v>
      </c>
      <c r="J2753" s="35">
        <f>ROUND((Reference!C$16*List!$H2753)+Reference!C$17,0)</f>
        <v>1609</v>
      </c>
      <c r="K2753" s="35">
        <f>ROUND((Reference!D$16*List!$H2753)+Reference!D$17,0)</f>
        <v>1927</v>
      </c>
      <c r="L2753" s="35">
        <f>ROUND((Reference!E$16*List!$H2753)+Reference!E$17,0)</f>
        <v>2383</v>
      </c>
      <c r="M2753" s="35">
        <f>ROUND((Reference!F$16*List!$H2753)+Reference!F$17,0)</f>
        <v>2482</v>
      </c>
      <c r="N2753" s="35">
        <f>ROUND((Reference!G$16*List!$H2753)+Reference!G$17,0)</f>
        <v>2810</v>
      </c>
      <c r="O2753" s="35">
        <f>ROUND((Reference!H$16*List!$H2753)+Reference!H$17,0)</f>
        <v>2918</v>
      </c>
      <c r="P2753" s="35">
        <f>ROUND((Reference!I$16*List!$H2753)+Reference!I$17,0)</f>
        <v>3032</v>
      </c>
      <c r="Q2753" s="35">
        <f>ROUND((Reference!J$16*List!$H2753)+Reference!J$17,0)</f>
        <v>3511</v>
      </c>
      <c r="R2753" s="35">
        <f>ROUND((Reference!K$16*List!$H2753)+Reference!K$17,0)</f>
        <v>3622</v>
      </c>
      <c r="S2753" s="35">
        <f>ROUND((Reference!L$16*List!$H2753)+Reference!L$17,0)</f>
        <v>3908</v>
      </c>
      <c r="T2753" s="35">
        <f>ROUND((Reference!M$16*List!$H2753)+Reference!M$17,0)</f>
        <v>4668</v>
      </c>
      <c r="U2753" s="35">
        <f>ROUND((Reference!N$16*List!$H2753)+Reference!N$17,0)</f>
        <v>18834</v>
      </c>
      <c r="V2753" s="36">
        <f>ROUND((Reference!O$16*List!$H2753)+Reference!O$17,0)</f>
        <v>700</v>
      </c>
      <c r="W2753" s="36">
        <f>ROUND((Reference!P$16*List!$H2753)+Reference!P$17,0)</f>
        <v>987</v>
      </c>
      <c r="X2753" s="36">
        <f>ROUND((Reference!Q$16*List!$H2753)+Reference!Q$17,0)</f>
        <v>493</v>
      </c>
      <c r="Y2753" s="37"/>
      <c r="Z2753" s="4" t="str">
        <f t="shared" si="85"/>
        <v>NACOGDOCHES, Texas</v>
      </c>
      <c r="AA2753" s="38" t="s">
        <v>7614</v>
      </c>
      <c r="AB2753" s="38" t="s">
        <v>54</v>
      </c>
      <c r="AC2753" s="32" t="s">
        <v>7166</v>
      </c>
      <c r="AD2753" s="39"/>
      <c r="AE2753">
        <f t="shared" si="86"/>
        <v>0.94430000000000003</v>
      </c>
    </row>
    <row r="2754" spans="1:31" x14ac:dyDescent="0.35">
      <c r="A2754" s="28" t="s">
        <v>7615</v>
      </c>
      <c r="B2754" s="48" t="s">
        <v>7616</v>
      </c>
      <c r="C2754" s="49">
        <v>99945</v>
      </c>
      <c r="D2754" s="30" t="s">
        <v>238</v>
      </c>
      <c r="E2754" s="50" t="s">
        <v>7617</v>
      </c>
      <c r="F2754" s="55" t="s">
        <v>7166</v>
      </c>
      <c r="G2754" s="33" t="s">
        <v>64</v>
      </c>
      <c r="H2754" s="52">
        <v>0.94430000000000003</v>
      </c>
      <c r="I2754" s="35">
        <f>ROUND((Reference!B$16*List!$H2754)+Reference!B$17,0)</f>
        <v>1079</v>
      </c>
      <c r="J2754" s="35">
        <f>ROUND((Reference!C$16*List!$H2754)+Reference!C$17,0)</f>
        <v>1609</v>
      </c>
      <c r="K2754" s="35">
        <f>ROUND((Reference!D$16*List!$H2754)+Reference!D$17,0)</f>
        <v>1927</v>
      </c>
      <c r="L2754" s="35">
        <f>ROUND((Reference!E$16*List!$H2754)+Reference!E$17,0)</f>
        <v>2383</v>
      </c>
      <c r="M2754" s="35">
        <f>ROUND((Reference!F$16*List!$H2754)+Reference!F$17,0)</f>
        <v>2482</v>
      </c>
      <c r="N2754" s="35">
        <f>ROUND((Reference!G$16*List!$H2754)+Reference!G$17,0)</f>
        <v>2810</v>
      </c>
      <c r="O2754" s="35">
        <f>ROUND((Reference!H$16*List!$H2754)+Reference!H$17,0)</f>
        <v>2918</v>
      </c>
      <c r="P2754" s="35">
        <f>ROUND((Reference!I$16*List!$H2754)+Reference!I$17,0)</f>
        <v>3032</v>
      </c>
      <c r="Q2754" s="35">
        <f>ROUND((Reference!J$16*List!$H2754)+Reference!J$17,0)</f>
        <v>3511</v>
      </c>
      <c r="R2754" s="35">
        <f>ROUND((Reference!K$16*List!$H2754)+Reference!K$17,0)</f>
        <v>3622</v>
      </c>
      <c r="S2754" s="35">
        <f>ROUND((Reference!L$16*List!$H2754)+Reference!L$17,0)</f>
        <v>3908</v>
      </c>
      <c r="T2754" s="35">
        <f>ROUND((Reference!M$16*List!$H2754)+Reference!M$17,0)</f>
        <v>4668</v>
      </c>
      <c r="U2754" s="35">
        <f>ROUND((Reference!N$16*List!$H2754)+Reference!N$17,0)</f>
        <v>18834</v>
      </c>
      <c r="V2754" s="36">
        <f>ROUND((Reference!O$16*List!$H2754)+Reference!O$17,0)</f>
        <v>700</v>
      </c>
      <c r="W2754" s="36">
        <f>ROUND((Reference!P$16*List!$H2754)+Reference!P$17,0)</f>
        <v>987</v>
      </c>
      <c r="X2754" s="36">
        <f>ROUND((Reference!Q$16*List!$H2754)+Reference!Q$17,0)</f>
        <v>493</v>
      </c>
      <c r="Y2754" s="37"/>
      <c r="Z2754" s="4" t="str">
        <f t="shared" si="85"/>
        <v>NAVARRO, Texas</v>
      </c>
      <c r="AA2754" s="50" t="s">
        <v>7617</v>
      </c>
      <c r="AB2754" s="38" t="s">
        <v>54</v>
      </c>
      <c r="AC2754" s="43" t="s">
        <v>7166</v>
      </c>
      <c r="AD2754" s="45"/>
      <c r="AE2754">
        <f t="shared" si="86"/>
        <v>0.94430000000000003</v>
      </c>
    </row>
    <row r="2755" spans="1:31" x14ac:dyDescent="0.35">
      <c r="A2755" s="28" t="s">
        <v>7618</v>
      </c>
      <c r="B2755" s="48" t="s">
        <v>7619</v>
      </c>
      <c r="C2755" s="49">
        <v>99945</v>
      </c>
      <c r="D2755" s="30" t="s">
        <v>238</v>
      </c>
      <c r="E2755" s="50" t="s">
        <v>688</v>
      </c>
      <c r="F2755" s="54" t="s">
        <v>7166</v>
      </c>
      <c r="G2755" s="33" t="s">
        <v>64</v>
      </c>
      <c r="H2755" s="34">
        <v>0.94430000000000003</v>
      </c>
      <c r="I2755" s="35">
        <f>ROUND((Reference!B$16*List!$H2755)+Reference!B$17,0)</f>
        <v>1079</v>
      </c>
      <c r="J2755" s="35">
        <f>ROUND((Reference!C$16*List!$H2755)+Reference!C$17,0)</f>
        <v>1609</v>
      </c>
      <c r="K2755" s="35">
        <f>ROUND((Reference!D$16*List!$H2755)+Reference!D$17,0)</f>
        <v>1927</v>
      </c>
      <c r="L2755" s="35">
        <f>ROUND((Reference!E$16*List!$H2755)+Reference!E$17,0)</f>
        <v>2383</v>
      </c>
      <c r="M2755" s="35">
        <f>ROUND((Reference!F$16*List!$H2755)+Reference!F$17,0)</f>
        <v>2482</v>
      </c>
      <c r="N2755" s="35">
        <f>ROUND((Reference!G$16*List!$H2755)+Reference!G$17,0)</f>
        <v>2810</v>
      </c>
      <c r="O2755" s="35">
        <f>ROUND((Reference!H$16*List!$H2755)+Reference!H$17,0)</f>
        <v>2918</v>
      </c>
      <c r="P2755" s="35">
        <f>ROUND((Reference!I$16*List!$H2755)+Reference!I$17,0)</f>
        <v>3032</v>
      </c>
      <c r="Q2755" s="35">
        <f>ROUND((Reference!J$16*List!$H2755)+Reference!J$17,0)</f>
        <v>3511</v>
      </c>
      <c r="R2755" s="35">
        <f>ROUND((Reference!K$16*List!$H2755)+Reference!K$17,0)</f>
        <v>3622</v>
      </c>
      <c r="S2755" s="35">
        <f>ROUND((Reference!L$16*List!$H2755)+Reference!L$17,0)</f>
        <v>3908</v>
      </c>
      <c r="T2755" s="35">
        <f>ROUND((Reference!M$16*List!$H2755)+Reference!M$17,0)</f>
        <v>4668</v>
      </c>
      <c r="U2755" s="35">
        <f>ROUND((Reference!N$16*List!$H2755)+Reference!N$17,0)</f>
        <v>18834</v>
      </c>
      <c r="V2755" s="36">
        <f>ROUND((Reference!O$16*List!$H2755)+Reference!O$17,0)</f>
        <v>700</v>
      </c>
      <c r="W2755" s="36">
        <f>ROUND((Reference!P$16*List!$H2755)+Reference!P$17,0)</f>
        <v>987</v>
      </c>
      <c r="X2755" s="36">
        <f>ROUND((Reference!Q$16*List!$H2755)+Reference!Q$17,0)</f>
        <v>493</v>
      </c>
      <c r="Y2755" s="37"/>
      <c r="Z2755" s="4" t="str">
        <f t="shared" si="85"/>
        <v>NEWTON, Texas</v>
      </c>
      <c r="AA2755" s="38" t="s">
        <v>688</v>
      </c>
      <c r="AB2755" s="38" t="s">
        <v>54</v>
      </c>
      <c r="AC2755" s="32" t="s">
        <v>7166</v>
      </c>
      <c r="AD2755" s="39"/>
      <c r="AE2755">
        <f t="shared" si="86"/>
        <v>0.94430000000000003</v>
      </c>
    </row>
    <row r="2756" spans="1:31" x14ac:dyDescent="0.35">
      <c r="A2756" s="28" t="s">
        <v>7620</v>
      </c>
      <c r="B2756" s="48" t="s">
        <v>7621</v>
      </c>
      <c r="C2756" s="51">
        <v>99945</v>
      </c>
      <c r="D2756" s="30" t="s">
        <v>238</v>
      </c>
      <c r="E2756" s="38" t="s">
        <v>7622</v>
      </c>
      <c r="F2756" s="55" t="s">
        <v>7166</v>
      </c>
      <c r="G2756" s="33" t="s">
        <v>64</v>
      </c>
      <c r="H2756" s="52">
        <v>0.94430000000000003</v>
      </c>
      <c r="I2756" s="35">
        <f>ROUND((Reference!B$16*List!$H2756)+Reference!B$17,0)</f>
        <v>1079</v>
      </c>
      <c r="J2756" s="35">
        <f>ROUND((Reference!C$16*List!$H2756)+Reference!C$17,0)</f>
        <v>1609</v>
      </c>
      <c r="K2756" s="35">
        <f>ROUND((Reference!D$16*List!$H2756)+Reference!D$17,0)</f>
        <v>1927</v>
      </c>
      <c r="L2756" s="35">
        <f>ROUND((Reference!E$16*List!$H2756)+Reference!E$17,0)</f>
        <v>2383</v>
      </c>
      <c r="M2756" s="35">
        <f>ROUND((Reference!F$16*List!$H2756)+Reference!F$17,0)</f>
        <v>2482</v>
      </c>
      <c r="N2756" s="35">
        <f>ROUND((Reference!G$16*List!$H2756)+Reference!G$17,0)</f>
        <v>2810</v>
      </c>
      <c r="O2756" s="35">
        <f>ROUND((Reference!H$16*List!$H2756)+Reference!H$17,0)</f>
        <v>2918</v>
      </c>
      <c r="P2756" s="35">
        <f>ROUND((Reference!I$16*List!$H2756)+Reference!I$17,0)</f>
        <v>3032</v>
      </c>
      <c r="Q2756" s="35">
        <f>ROUND((Reference!J$16*List!$H2756)+Reference!J$17,0)</f>
        <v>3511</v>
      </c>
      <c r="R2756" s="35">
        <f>ROUND((Reference!K$16*List!$H2756)+Reference!K$17,0)</f>
        <v>3622</v>
      </c>
      <c r="S2756" s="35">
        <f>ROUND((Reference!L$16*List!$H2756)+Reference!L$17,0)</f>
        <v>3908</v>
      </c>
      <c r="T2756" s="35">
        <f>ROUND((Reference!M$16*List!$H2756)+Reference!M$17,0)</f>
        <v>4668</v>
      </c>
      <c r="U2756" s="35">
        <f>ROUND((Reference!N$16*List!$H2756)+Reference!N$17,0)</f>
        <v>18834</v>
      </c>
      <c r="V2756" s="36">
        <f>ROUND((Reference!O$16*List!$H2756)+Reference!O$17,0)</f>
        <v>700</v>
      </c>
      <c r="W2756" s="36">
        <f>ROUND((Reference!P$16*List!$H2756)+Reference!P$17,0)</f>
        <v>987</v>
      </c>
      <c r="X2756" s="36">
        <f>ROUND((Reference!Q$16*List!$H2756)+Reference!Q$17,0)</f>
        <v>493</v>
      </c>
      <c r="Y2756" s="37"/>
      <c r="Z2756" s="4" t="str">
        <f t="shared" si="85"/>
        <v>NOLAN, Texas</v>
      </c>
      <c r="AA2756" s="50" t="s">
        <v>7622</v>
      </c>
      <c r="AB2756" s="38" t="s">
        <v>54</v>
      </c>
      <c r="AC2756" s="43" t="s">
        <v>7166</v>
      </c>
      <c r="AD2756" s="45"/>
      <c r="AE2756">
        <f t="shared" si="86"/>
        <v>0.94430000000000003</v>
      </c>
    </row>
    <row r="2757" spans="1:31" x14ac:dyDescent="0.35">
      <c r="A2757" s="28" t="s">
        <v>7623</v>
      </c>
      <c r="B2757" s="48" t="s">
        <v>7624</v>
      </c>
      <c r="C2757" s="49">
        <v>18580</v>
      </c>
      <c r="D2757" s="30" t="s">
        <v>606</v>
      </c>
      <c r="E2757" s="50" t="s">
        <v>7625</v>
      </c>
      <c r="F2757" s="54" t="s">
        <v>7166</v>
      </c>
      <c r="G2757" s="33" t="s">
        <v>53</v>
      </c>
      <c r="H2757" s="52">
        <v>0.95860000000000001</v>
      </c>
      <c r="I2757" s="35">
        <f>ROUND((Reference!B$16*List!$H2757)+Reference!B$17,0)</f>
        <v>1091</v>
      </c>
      <c r="J2757" s="35">
        <f>ROUND((Reference!C$16*List!$H2757)+Reference!C$17,0)</f>
        <v>1627</v>
      </c>
      <c r="K2757" s="35">
        <f>ROUND((Reference!D$16*List!$H2757)+Reference!D$17,0)</f>
        <v>1949</v>
      </c>
      <c r="L2757" s="35">
        <f>ROUND((Reference!E$16*List!$H2757)+Reference!E$17,0)</f>
        <v>2410</v>
      </c>
      <c r="M2757" s="35">
        <f>ROUND((Reference!F$16*List!$H2757)+Reference!F$17,0)</f>
        <v>2510</v>
      </c>
      <c r="N2757" s="35">
        <f>ROUND((Reference!G$16*List!$H2757)+Reference!G$17,0)</f>
        <v>2842</v>
      </c>
      <c r="O2757" s="35">
        <f>ROUND((Reference!H$16*List!$H2757)+Reference!H$17,0)</f>
        <v>2951</v>
      </c>
      <c r="P2757" s="35">
        <f>ROUND((Reference!I$16*List!$H2757)+Reference!I$17,0)</f>
        <v>3067</v>
      </c>
      <c r="Q2757" s="35">
        <f>ROUND((Reference!J$16*List!$H2757)+Reference!J$17,0)</f>
        <v>3551</v>
      </c>
      <c r="R2757" s="35">
        <f>ROUND((Reference!K$16*List!$H2757)+Reference!K$17,0)</f>
        <v>3663</v>
      </c>
      <c r="S2757" s="35">
        <f>ROUND((Reference!L$16*List!$H2757)+Reference!L$17,0)</f>
        <v>3953</v>
      </c>
      <c r="T2757" s="35">
        <f>ROUND((Reference!M$16*List!$H2757)+Reference!M$17,0)</f>
        <v>4721</v>
      </c>
      <c r="U2757" s="35">
        <f>ROUND((Reference!N$16*List!$H2757)+Reference!N$17,0)</f>
        <v>19048</v>
      </c>
      <c r="V2757" s="36">
        <f>ROUND((Reference!O$16*List!$H2757)+Reference!O$17,0)</f>
        <v>708</v>
      </c>
      <c r="W2757" s="36">
        <f>ROUND((Reference!P$16*List!$H2757)+Reference!P$17,0)</f>
        <v>998</v>
      </c>
      <c r="X2757" s="36">
        <f>ROUND((Reference!Q$16*List!$H2757)+Reference!Q$17,0)</f>
        <v>499</v>
      </c>
      <c r="Y2757" s="37"/>
      <c r="Z2757" s="4" t="str">
        <f t="shared" si="85"/>
        <v>NUECES, Texas</v>
      </c>
      <c r="AA2757" s="50" t="s">
        <v>7625</v>
      </c>
      <c r="AB2757" s="38" t="s">
        <v>54</v>
      </c>
      <c r="AC2757" s="43" t="s">
        <v>7166</v>
      </c>
      <c r="AD2757" s="45"/>
      <c r="AE2757">
        <f t="shared" si="86"/>
        <v>0.95860000000000001</v>
      </c>
    </row>
    <row r="2758" spans="1:31" x14ac:dyDescent="0.35">
      <c r="A2758" s="28" t="s">
        <v>7626</v>
      </c>
      <c r="B2758" s="48" t="s">
        <v>7627</v>
      </c>
      <c r="C2758" s="49">
        <v>99945</v>
      </c>
      <c r="D2758" s="30" t="s">
        <v>238</v>
      </c>
      <c r="E2758" s="50" t="s">
        <v>7628</v>
      </c>
      <c r="F2758" s="55" t="s">
        <v>7166</v>
      </c>
      <c r="G2758" s="33" t="s">
        <v>64</v>
      </c>
      <c r="H2758" s="52">
        <v>0.94430000000000003</v>
      </c>
      <c r="I2758" s="35">
        <f>ROUND((Reference!B$16*List!$H2758)+Reference!B$17,0)</f>
        <v>1079</v>
      </c>
      <c r="J2758" s="35">
        <f>ROUND((Reference!C$16*List!$H2758)+Reference!C$17,0)</f>
        <v>1609</v>
      </c>
      <c r="K2758" s="35">
        <f>ROUND((Reference!D$16*List!$H2758)+Reference!D$17,0)</f>
        <v>1927</v>
      </c>
      <c r="L2758" s="35">
        <f>ROUND((Reference!E$16*List!$H2758)+Reference!E$17,0)</f>
        <v>2383</v>
      </c>
      <c r="M2758" s="35">
        <f>ROUND((Reference!F$16*List!$H2758)+Reference!F$17,0)</f>
        <v>2482</v>
      </c>
      <c r="N2758" s="35">
        <f>ROUND((Reference!G$16*List!$H2758)+Reference!G$17,0)</f>
        <v>2810</v>
      </c>
      <c r="O2758" s="35">
        <f>ROUND((Reference!H$16*List!$H2758)+Reference!H$17,0)</f>
        <v>2918</v>
      </c>
      <c r="P2758" s="35">
        <f>ROUND((Reference!I$16*List!$H2758)+Reference!I$17,0)</f>
        <v>3032</v>
      </c>
      <c r="Q2758" s="35">
        <f>ROUND((Reference!J$16*List!$H2758)+Reference!J$17,0)</f>
        <v>3511</v>
      </c>
      <c r="R2758" s="35">
        <f>ROUND((Reference!K$16*List!$H2758)+Reference!K$17,0)</f>
        <v>3622</v>
      </c>
      <c r="S2758" s="35">
        <f>ROUND((Reference!L$16*List!$H2758)+Reference!L$17,0)</f>
        <v>3908</v>
      </c>
      <c r="T2758" s="35">
        <f>ROUND((Reference!M$16*List!$H2758)+Reference!M$17,0)</f>
        <v>4668</v>
      </c>
      <c r="U2758" s="35">
        <f>ROUND((Reference!N$16*List!$H2758)+Reference!N$17,0)</f>
        <v>18834</v>
      </c>
      <c r="V2758" s="36">
        <f>ROUND((Reference!O$16*List!$H2758)+Reference!O$17,0)</f>
        <v>700</v>
      </c>
      <c r="W2758" s="36">
        <f>ROUND((Reference!P$16*List!$H2758)+Reference!P$17,0)</f>
        <v>987</v>
      </c>
      <c r="X2758" s="36">
        <f>ROUND((Reference!Q$16*List!$H2758)+Reference!Q$17,0)</f>
        <v>493</v>
      </c>
      <c r="Y2758" s="37"/>
      <c r="Z2758" s="4" t="str">
        <f t="shared" si="85"/>
        <v>OCHILTREE, Texas</v>
      </c>
      <c r="AA2758" s="50" t="s">
        <v>7628</v>
      </c>
      <c r="AB2758" s="38" t="s">
        <v>54</v>
      </c>
      <c r="AC2758" s="43" t="s">
        <v>7166</v>
      </c>
      <c r="AD2758" s="45"/>
      <c r="AE2758">
        <f t="shared" si="86"/>
        <v>0.94430000000000003</v>
      </c>
    </row>
    <row r="2759" spans="1:31" x14ac:dyDescent="0.35">
      <c r="A2759" s="28" t="s">
        <v>7629</v>
      </c>
      <c r="B2759" s="48" t="s">
        <v>7630</v>
      </c>
      <c r="C2759" s="49">
        <v>11100</v>
      </c>
      <c r="D2759" s="30" t="s">
        <v>320</v>
      </c>
      <c r="E2759" s="50" t="s">
        <v>3450</v>
      </c>
      <c r="F2759" s="54" t="s">
        <v>7166</v>
      </c>
      <c r="G2759" s="33" t="s">
        <v>53</v>
      </c>
      <c r="H2759" s="52">
        <v>0.82350000000000001</v>
      </c>
      <c r="I2759" s="35">
        <f>ROUND((Reference!B$16*List!$H2759)+Reference!B$17,0)</f>
        <v>975</v>
      </c>
      <c r="J2759" s="35">
        <f>ROUND((Reference!C$16*List!$H2759)+Reference!C$17,0)</f>
        <v>1454</v>
      </c>
      <c r="K2759" s="35">
        <f>ROUND((Reference!D$16*List!$H2759)+Reference!D$17,0)</f>
        <v>1742</v>
      </c>
      <c r="L2759" s="35">
        <f>ROUND((Reference!E$16*List!$H2759)+Reference!E$17,0)</f>
        <v>2154</v>
      </c>
      <c r="M2759" s="35">
        <f>ROUND((Reference!F$16*List!$H2759)+Reference!F$17,0)</f>
        <v>2244</v>
      </c>
      <c r="N2759" s="35">
        <f>ROUND((Reference!G$16*List!$H2759)+Reference!G$17,0)</f>
        <v>2540</v>
      </c>
      <c r="O2759" s="35">
        <f>ROUND((Reference!H$16*List!$H2759)+Reference!H$17,0)</f>
        <v>2637</v>
      </c>
      <c r="P2759" s="35">
        <f>ROUND((Reference!I$16*List!$H2759)+Reference!I$17,0)</f>
        <v>2741</v>
      </c>
      <c r="Q2759" s="35">
        <f>ROUND((Reference!J$16*List!$H2759)+Reference!J$17,0)</f>
        <v>3174</v>
      </c>
      <c r="R2759" s="35">
        <f>ROUND((Reference!K$16*List!$H2759)+Reference!K$17,0)</f>
        <v>3274</v>
      </c>
      <c r="S2759" s="35">
        <f>ROUND((Reference!L$16*List!$H2759)+Reference!L$17,0)</f>
        <v>3533</v>
      </c>
      <c r="T2759" s="35">
        <f>ROUND((Reference!M$16*List!$H2759)+Reference!M$17,0)</f>
        <v>4220</v>
      </c>
      <c r="U2759" s="35">
        <f>ROUND((Reference!N$16*List!$H2759)+Reference!N$17,0)</f>
        <v>17026</v>
      </c>
      <c r="V2759" s="36">
        <f>ROUND((Reference!O$16*List!$H2759)+Reference!O$17,0)</f>
        <v>633</v>
      </c>
      <c r="W2759" s="36">
        <f>ROUND((Reference!P$16*List!$H2759)+Reference!P$17,0)</f>
        <v>892</v>
      </c>
      <c r="X2759" s="36">
        <f>ROUND((Reference!Q$16*List!$H2759)+Reference!Q$17,0)</f>
        <v>446</v>
      </c>
      <c r="Y2759" s="37"/>
      <c r="Z2759" s="4" t="str">
        <f t="shared" si="85"/>
        <v>OLDHAM, Texas</v>
      </c>
      <c r="AA2759" s="50" t="s">
        <v>3450</v>
      </c>
      <c r="AB2759" s="38" t="s">
        <v>54</v>
      </c>
      <c r="AC2759" s="43" t="s">
        <v>7166</v>
      </c>
      <c r="AD2759" s="45"/>
      <c r="AE2759">
        <f t="shared" si="86"/>
        <v>0.82350000000000001</v>
      </c>
    </row>
    <row r="2760" spans="1:31" x14ac:dyDescent="0.35">
      <c r="A2760" s="28" t="s">
        <v>7631</v>
      </c>
      <c r="B2760" s="48" t="s">
        <v>7632</v>
      </c>
      <c r="C2760" s="49">
        <v>13140</v>
      </c>
      <c r="D2760" s="30" t="s">
        <v>390</v>
      </c>
      <c r="E2760" s="50" t="s">
        <v>907</v>
      </c>
      <c r="F2760" s="54" t="s">
        <v>7166</v>
      </c>
      <c r="G2760" s="33" t="s">
        <v>53</v>
      </c>
      <c r="H2760" s="34">
        <v>0.88570000000000004</v>
      </c>
      <c r="I2760" s="35">
        <f>ROUND((Reference!B$16*List!$H2760)+Reference!B$17,0)</f>
        <v>1028</v>
      </c>
      <c r="J2760" s="35">
        <f>ROUND((Reference!C$16*List!$H2760)+Reference!C$17,0)</f>
        <v>1534</v>
      </c>
      <c r="K2760" s="35">
        <f>ROUND((Reference!D$16*List!$H2760)+Reference!D$17,0)</f>
        <v>1838</v>
      </c>
      <c r="L2760" s="35">
        <f>ROUND((Reference!E$16*List!$H2760)+Reference!E$17,0)</f>
        <v>2272</v>
      </c>
      <c r="M2760" s="35">
        <f>ROUND((Reference!F$16*List!$H2760)+Reference!F$17,0)</f>
        <v>2367</v>
      </c>
      <c r="N2760" s="35">
        <f>ROUND((Reference!G$16*List!$H2760)+Reference!G$17,0)</f>
        <v>2679</v>
      </c>
      <c r="O2760" s="35">
        <f>ROUND((Reference!H$16*List!$H2760)+Reference!H$17,0)</f>
        <v>2782</v>
      </c>
      <c r="P2760" s="35">
        <f>ROUND((Reference!I$16*List!$H2760)+Reference!I$17,0)</f>
        <v>2891</v>
      </c>
      <c r="Q2760" s="35">
        <f>ROUND((Reference!J$16*List!$H2760)+Reference!J$17,0)</f>
        <v>3348</v>
      </c>
      <c r="R2760" s="35">
        <f>ROUND((Reference!K$16*List!$H2760)+Reference!K$17,0)</f>
        <v>3453</v>
      </c>
      <c r="S2760" s="35">
        <f>ROUND((Reference!L$16*List!$H2760)+Reference!L$17,0)</f>
        <v>3726</v>
      </c>
      <c r="T2760" s="35">
        <f>ROUND((Reference!M$16*List!$H2760)+Reference!M$17,0)</f>
        <v>4450</v>
      </c>
      <c r="U2760" s="35">
        <f>ROUND((Reference!N$16*List!$H2760)+Reference!N$17,0)</f>
        <v>17957</v>
      </c>
      <c r="V2760" s="36">
        <f>ROUND((Reference!O$16*List!$H2760)+Reference!O$17,0)</f>
        <v>668</v>
      </c>
      <c r="W2760" s="36">
        <f>ROUND((Reference!P$16*List!$H2760)+Reference!P$17,0)</f>
        <v>941</v>
      </c>
      <c r="X2760" s="36">
        <f>ROUND((Reference!Q$16*List!$H2760)+Reference!Q$17,0)</f>
        <v>470</v>
      </c>
      <c r="Y2760" s="37"/>
      <c r="Z2760" s="4" t="str">
        <f t="shared" si="85"/>
        <v>ORANGE, Texas</v>
      </c>
      <c r="AA2760" s="38" t="s">
        <v>907</v>
      </c>
      <c r="AB2760" s="38" t="s">
        <v>54</v>
      </c>
      <c r="AC2760" s="32" t="s">
        <v>7166</v>
      </c>
      <c r="AD2760" s="39"/>
      <c r="AE2760">
        <f t="shared" si="86"/>
        <v>0.88570000000000004</v>
      </c>
    </row>
    <row r="2761" spans="1:31" x14ac:dyDescent="0.35">
      <c r="A2761" s="28" t="s">
        <v>7633</v>
      </c>
      <c r="B2761" s="48" t="s">
        <v>7634</v>
      </c>
      <c r="C2761" s="51">
        <v>99945</v>
      </c>
      <c r="D2761" s="30" t="s">
        <v>238</v>
      </c>
      <c r="E2761" s="38" t="s">
        <v>7635</v>
      </c>
      <c r="F2761" s="55" t="s">
        <v>7166</v>
      </c>
      <c r="G2761" s="33" t="s">
        <v>64</v>
      </c>
      <c r="H2761" s="52">
        <v>0.94430000000000003</v>
      </c>
      <c r="I2761" s="35">
        <f>ROUND((Reference!B$16*List!$H2761)+Reference!B$17,0)</f>
        <v>1079</v>
      </c>
      <c r="J2761" s="35">
        <f>ROUND((Reference!C$16*List!$H2761)+Reference!C$17,0)</f>
        <v>1609</v>
      </c>
      <c r="K2761" s="35">
        <f>ROUND((Reference!D$16*List!$H2761)+Reference!D$17,0)</f>
        <v>1927</v>
      </c>
      <c r="L2761" s="35">
        <f>ROUND((Reference!E$16*List!$H2761)+Reference!E$17,0)</f>
        <v>2383</v>
      </c>
      <c r="M2761" s="35">
        <f>ROUND((Reference!F$16*List!$H2761)+Reference!F$17,0)</f>
        <v>2482</v>
      </c>
      <c r="N2761" s="35">
        <f>ROUND((Reference!G$16*List!$H2761)+Reference!G$17,0)</f>
        <v>2810</v>
      </c>
      <c r="O2761" s="35">
        <f>ROUND((Reference!H$16*List!$H2761)+Reference!H$17,0)</f>
        <v>2918</v>
      </c>
      <c r="P2761" s="35">
        <f>ROUND((Reference!I$16*List!$H2761)+Reference!I$17,0)</f>
        <v>3032</v>
      </c>
      <c r="Q2761" s="35">
        <f>ROUND((Reference!J$16*List!$H2761)+Reference!J$17,0)</f>
        <v>3511</v>
      </c>
      <c r="R2761" s="35">
        <f>ROUND((Reference!K$16*List!$H2761)+Reference!K$17,0)</f>
        <v>3622</v>
      </c>
      <c r="S2761" s="35">
        <f>ROUND((Reference!L$16*List!$H2761)+Reference!L$17,0)</f>
        <v>3908</v>
      </c>
      <c r="T2761" s="35">
        <f>ROUND((Reference!M$16*List!$H2761)+Reference!M$17,0)</f>
        <v>4668</v>
      </c>
      <c r="U2761" s="35">
        <f>ROUND((Reference!N$16*List!$H2761)+Reference!N$17,0)</f>
        <v>18834</v>
      </c>
      <c r="V2761" s="36">
        <f>ROUND((Reference!O$16*List!$H2761)+Reference!O$17,0)</f>
        <v>700</v>
      </c>
      <c r="W2761" s="36">
        <f>ROUND((Reference!P$16*List!$H2761)+Reference!P$17,0)</f>
        <v>987</v>
      </c>
      <c r="X2761" s="36">
        <f>ROUND((Reference!Q$16*List!$H2761)+Reference!Q$17,0)</f>
        <v>493</v>
      </c>
      <c r="Y2761" s="37"/>
      <c r="Z2761" s="4" t="str">
        <f t="shared" si="85"/>
        <v>PALO PINTO, Texas</v>
      </c>
      <c r="AA2761" s="50" t="s">
        <v>7635</v>
      </c>
      <c r="AB2761" s="38" t="s">
        <v>54</v>
      </c>
      <c r="AC2761" s="43" t="s">
        <v>7166</v>
      </c>
      <c r="AD2761" s="45"/>
      <c r="AE2761">
        <f t="shared" si="86"/>
        <v>0.94430000000000003</v>
      </c>
    </row>
    <row r="2762" spans="1:31" x14ac:dyDescent="0.35">
      <c r="A2762" s="28" t="s">
        <v>7636</v>
      </c>
      <c r="B2762" s="48" t="s">
        <v>7637</v>
      </c>
      <c r="C2762" s="49">
        <v>99945</v>
      </c>
      <c r="D2762" s="30" t="s">
        <v>238</v>
      </c>
      <c r="E2762" s="50" t="s">
        <v>4445</v>
      </c>
      <c r="F2762" s="55" t="s">
        <v>7166</v>
      </c>
      <c r="G2762" s="33" t="s">
        <v>64</v>
      </c>
      <c r="H2762" s="52">
        <v>0.94430000000000003</v>
      </c>
      <c r="I2762" s="35">
        <f>ROUND((Reference!B$16*List!$H2762)+Reference!B$17,0)</f>
        <v>1079</v>
      </c>
      <c r="J2762" s="35">
        <f>ROUND((Reference!C$16*List!$H2762)+Reference!C$17,0)</f>
        <v>1609</v>
      </c>
      <c r="K2762" s="35">
        <f>ROUND((Reference!D$16*List!$H2762)+Reference!D$17,0)</f>
        <v>1927</v>
      </c>
      <c r="L2762" s="35">
        <f>ROUND((Reference!E$16*List!$H2762)+Reference!E$17,0)</f>
        <v>2383</v>
      </c>
      <c r="M2762" s="35">
        <f>ROUND((Reference!F$16*List!$H2762)+Reference!F$17,0)</f>
        <v>2482</v>
      </c>
      <c r="N2762" s="35">
        <f>ROUND((Reference!G$16*List!$H2762)+Reference!G$17,0)</f>
        <v>2810</v>
      </c>
      <c r="O2762" s="35">
        <f>ROUND((Reference!H$16*List!$H2762)+Reference!H$17,0)</f>
        <v>2918</v>
      </c>
      <c r="P2762" s="35">
        <f>ROUND((Reference!I$16*List!$H2762)+Reference!I$17,0)</f>
        <v>3032</v>
      </c>
      <c r="Q2762" s="35">
        <f>ROUND((Reference!J$16*List!$H2762)+Reference!J$17,0)</f>
        <v>3511</v>
      </c>
      <c r="R2762" s="35">
        <f>ROUND((Reference!K$16*List!$H2762)+Reference!K$17,0)</f>
        <v>3622</v>
      </c>
      <c r="S2762" s="35">
        <f>ROUND((Reference!L$16*List!$H2762)+Reference!L$17,0)</f>
        <v>3908</v>
      </c>
      <c r="T2762" s="35">
        <f>ROUND((Reference!M$16*List!$H2762)+Reference!M$17,0)</f>
        <v>4668</v>
      </c>
      <c r="U2762" s="35">
        <f>ROUND((Reference!N$16*List!$H2762)+Reference!N$17,0)</f>
        <v>18834</v>
      </c>
      <c r="V2762" s="36">
        <f>ROUND((Reference!O$16*List!$H2762)+Reference!O$17,0)</f>
        <v>700</v>
      </c>
      <c r="W2762" s="36">
        <f>ROUND((Reference!P$16*List!$H2762)+Reference!P$17,0)</f>
        <v>987</v>
      </c>
      <c r="X2762" s="36">
        <f>ROUND((Reference!Q$16*List!$H2762)+Reference!Q$17,0)</f>
        <v>493</v>
      </c>
      <c r="Y2762" s="37"/>
      <c r="Z2762" s="4" t="str">
        <f t="shared" si="85"/>
        <v>PANOLA, Texas</v>
      </c>
      <c r="AA2762" s="50" t="s">
        <v>4445</v>
      </c>
      <c r="AB2762" s="38" t="s">
        <v>54</v>
      </c>
      <c r="AC2762" s="43" t="s">
        <v>7166</v>
      </c>
      <c r="AD2762" s="45"/>
      <c r="AE2762">
        <f t="shared" si="86"/>
        <v>0.94430000000000003</v>
      </c>
    </row>
    <row r="2763" spans="1:31" x14ac:dyDescent="0.35">
      <c r="A2763" s="28" t="s">
        <v>7638</v>
      </c>
      <c r="B2763" s="48" t="s">
        <v>7639</v>
      </c>
      <c r="C2763" s="49">
        <v>23104</v>
      </c>
      <c r="D2763" s="30" t="s">
        <v>772</v>
      </c>
      <c r="E2763" s="50" t="s">
        <v>7640</v>
      </c>
      <c r="F2763" s="54" t="s">
        <v>7166</v>
      </c>
      <c r="G2763" s="33" t="s">
        <v>53</v>
      </c>
      <c r="H2763" s="34">
        <v>0.97320000000000007</v>
      </c>
      <c r="I2763" s="35">
        <f>ROUND((Reference!B$16*List!$H2763)+Reference!B$17,0)</f>
        <v>1103</v>
      </c>
      <c r="J2763" s="35">
        <f>ROUND((Reference!C$16*List!$H2763)+Reference!C$17,0)</f>
        <v>1646</v>
      </c>
      <c r="K2763" s="35">
        <f>ROUND((Reference!D$16*List!$H2763)+Reference!D$17,0)</f>
        <v>1972</v>
      </c>
      <c r="L2763" s="35">
        <f>ROUND((Reference!E$16*List!$H2763)+Reference!E$17,0)</f>
        <v>2437</v>
      </c>
      <c r="M2763" s="35">
        <f>ROUND((Reference!F$16*List!$H2763)+Reference!F$17,0)</f>
        <v>2539</v>
      </c>
      <c r="N2763" s="35">
        <f>ROUND((Reference!G$16*List!$H2763)+Reference!G$17,0)</f>
        <v>2875</v>
      </c>
      <c r="O2763" s="35">
        <f>ROUND((Reference!H$16*List!$H2763)+Reference!H$17,0)</f>
        <v>2985</v>
      </c>
      <c r="P2763" s="35">
        <f>ROUND((Reference!I$16*List!$H2763)+Reference!I$17,0)</f>
        <v>3102</v>
      </c>
      <c r="Q2763" s="35">
        <f>ROUND((Reference!J$16*List!$H2763)+Reference!J$17,0)</f>
        <v>3592</v>
      </c>
      <c r="R2763" s="35">
        <f>ROUND((Reference!K$16*List!$H2763)+Reference!K$17,0)</f>
        <v>3705</v>
      </c>
      <c r="S2763" s="35">
        <f>ROUND((Reference!L$16*List!$H2763)+Reference!L$17,0)</f>
        <v>3998</v>
      </c>
      <c r="T2763" s="35">
        <f>ROUND((Reference!M$16*List!$H2763)+Reference!M$17,0)</f>
        <v>4775</v>
      </c>
      <c r="U2763" s="35">
        <f>ROUND((Reference!N$16*List!$H2763)+Reference!N$17,0)</f>
        <v>19266</v>
      </c>
      <c r="V2763" s="36">
        <f>ROUND((Reference!O$16*List!$H2763)+Reference!O$17,0)</f>
        <v>716</v>
      </c>
      <c r="W2763" s="36">
        <f>ROUND((Reference!P$16*List!$H2763)+Reference!P$17,0)</f>
        <v>1009</v>
      </c>
      <c r="X2763" s="36">
        <f>ROUND((Reference!Q$16*List!$H2763)+Reference!Q$17,0)</f>
        <v>505</v>
      </c>
      <c r="Y2763" s="37"/>
      <c r="Z2763" s="4" t="str">
        <f t="shared" si="85"/>
        <v>PARKER, Texas</v>
      </c>
      <c r="AA2763" s="38" t="s">
        <v>7640</v>
      </c>
      <c r="AB2763" s="38" t="s">
        <v>54</v>
      </c>
      <c r="AC2763" s="32" t="s">
        <v>7166</v>
      </c>
      <c r="AD2763" s="39"/>
      <c r="AE2763">
        <f t="shared" si="86"/>
        <v>0.97320000000000007</v>
      </c>
    </row>
    <row r="2764" spans="1:31" x14ac:dyDescent="0.35">
      <c r="A2764" s="28" t="s">
        <v>7641</v>
      </c>
      <c r="B2764" s="48" t="s">
        <v>7642</v>
      </c>
      <c r="C2764" s="49">
        <v>99945</v>
      </c>
      <c r="D2764" s="30" t="s">
        <v>238</v>
      </c>
      <c r="E2764" s="50" t="s">
        <v>7643</v>
      </c>
      <c r="F2764" s="55" t="s">
        <v>7166</v>
      </c>
      <c r="G2764" s="33" t="s">
        <v>64</v>
      </c>
      <c r="H2764" s="34">
        <v>0.94430000000000003</v>
      </c>
      <c r="I2764" s="35">
        <f>ROUND((Reference!B$16*List!$H2764)+Reference!B$17,0)</f>
        <v>1079</v>
      </c>
      <c r="J2764" s="35">
        <f>ROUND((Reference!C$16*List!$H2764)+Reference!C$17,0)</f>
        <v>1609</v>
      </c>
      <c r="K2764" s="35">
        <f>ROUND((Reference!D$16*List!$H2764)+Reference!D$17,0)</f>
        <v>1927</v>
      </c>
      <c r="L2764" s="35">
        <f>ROUND((Reference!E$16*List!$H2764)+Reference!E$17,0)</f>
        <v>2383</v>
      </c>
      <c r="M2764" s="35">
        <f>ROUND((Reference!F$16*List!$H2764)+Reference!F$17,0)</f>
        <v>2482</v>
      </c>
      <c r="N2764" s="35">
        <f>ROUND((Reference!G$16*List!$H2764)+Reference!G$17,0)</f>
        <v>2810</v>
      </c>
      <c r="O2764" s="35">
        <f>ROUND((Reference!H$16*List!$H2764)+Reference!H$17,0)</f>
        <v>2918</v>
      </c>
      <c r="P2764" s="35">
        <f>ROUND((Reference!I$16*List!$H2764)+Reference!I$17,0)</f>
        <v>3032</v>
      </c>
      <c r="Q2764" s="35">
        <f>ROUND((Reference!J$16*List!$H2764)+Reference!J$17,0)</f>
        <v>3511</v>
      </c>
      <c r="R2764" s="35">
        <f>ROUND((Reference!K$16*List!$H2764)+Reference!K$17,0)</f>
        <v>3622</v>
      </c>
      <c r="S2764" s="35">
        <f>ROUND((Reference!L$16*List!$H2764)+Reference!L$17,0)</f>
        <v>3908</v>
      </c>
      <c r="T2764" s="35">
        <f>ROUND((Reference!M$16*List!$H2764)+Reference!M$17,0)</f>
        <v>4668</v>
      </c>
      <c r="U2764" s="35">
        <f>ROUND((Reference!N$16*List!$H2764)+Reference!N$17,0)</f>
        <v>18834</v>
      </c>
      <c r="V2764" s="36">
        <f>ROUND((Reference!O$16*List!$H2764)+Reference!O$17,0)</f>
        <v>700</v>
      </c>
      <c r="W2764" s="36">
        <f>ROUND((Reference!P$16*List!$H2764)+Reference!P$17,0)</f>
        <v>987</v>
      </c>
      <c r="X2764" s="36">
        <f>ROUND((Reference!Q$16*List!$H2764)+Reference!Q$17,0)</f>
        <v>493</v>
      </c>
      <c r="Y2764" s="37"/>
      <c r="Z2764" s="4" t="str">
        <f t="shared" si="85"/>
        <v>PARMER, Texas</v>
      </c>
      <c r="AA2764" s="38" t="s">
        <v>7643</v>
      </c>
      <c r="AB2764" s="38" t="s">
        <v>54</v>
      </c>
      <c r="AC2764" s="32" t="s">
        <v>7166</v>
      </c>
      <c r="AD2764" s="39"/>
      <c r="AE2764">
        <f t="shared" si="86"/>
        <v>0.94430000000000003</v>
      </c>
    </row>
    <row r="2765" spans="1:31" x14ac:dyDescent="0.35">
      <c r="A2765" s="28" t="s">
        <v>7644</v>
      </c>
      <c r="B2765" s="48" t="s">
        <v>7645</v>
      </c>
      <c r="C2765" s="49">
        <v>99945</v>
      </c>
      <c r="D2765" s="30" t="s">
        <v>238</v>
      </c>
      <c r="E2765" s="50" t="s">
        <v>7646</v>
      </c>
      <c r="F2765" s="55" t="s">
        <v>7166</v>
      </c>
      <c r="G2765" s="33" t="s">
        <v>64</v>
      </c>
      <c r="H2765" s="52">
        <v>0.94430000000000003</v>
      </c>
      <c r="I2765" s="35">
        <f>ROUND((Reference!B$16*List!$H2765)+Reference!B$17,0)</f>
        <v>1079</v>
      </c>
      <c r="J2765" s="35">
        <f>ROUND((Reference!C$16*List!$H2765)+Reference!C$17,0)</f>
        <v>1609</v>
      </c>
      <c r="K2765" s="35">
        <f>ROUND((Reference!D$16*List!$H2765)+Reference!D$17,0)</f>
        <v>1927</v>
      </c>
      <c r="L2765" s="35">
        <f>ROUND((Reference!E$16*List!$H2765)+Reference!E$17,0)</f>
        <v>2383</v>
      </c>
      <c r="M2765" s="35">
        <f>ROUND((Reference!F$16*List!$H2765)+Reference!F$17,0)</f>
        <v>2482</v>
      </c>
      <c r="N2765" s="35">
        <f>ROUND((Reference!G$16*List!$H2765)+Reference!G$17,0)</f>
        <v>2810</v>
      </c>
      <c r="O2765" s="35">
        <f>ROUND((Reference!H$16*List!$H2765)+Reference!H$17,0)</f>
        <v>2918</v>
      </c>
      <c r="P2765" s="35">
        <f>ROUND((Reference!I$16*List!$H2765)+Reference!I$17,0)</f>
        <v>3032</v>
      </c>
      <c r="Q2765" s="35">
        <f>ROUND((Reference!J$16*List!$H2765)+Reference!J$17,0)</f>
        <v>3511</v>
      </c>
      <c r="R2765" s="35">
        <f>ROUND((Reference!K$16*List!$H2765)+Reference!K$17,0)</f>
        <v>3622</v>
      </c>
      <c r="S2765" s="35">
        <f>ROUND((Reference!L$16*List!$H2765)+Reference!L$17,0)</f>
        <v>3908</v>
      </c>
      <c r="T2765" s="35">
        <f>ROUND((Reference!M$16*List!$H2765)+Reference!M$17,0)</f>
        <v>4668</v>
      </c>
      <c r="U2765" s="35">
        <f>ROUND((Reference!N$16*List!$H2765)+Reference!N$17,0)</f>
        <v>18834</v>
      </c>
      <c r="V2765" s="36">
        <f>ROUND((Reference!O$16*List!$H2765)+Reference!O$17,0)</f>
        <v>700</v>
      </c>
      <c r="W2765" s="36">
        <f>ROUND((Reference!P$16*List!$H2765)+Reference!P$17,0)</f>
        <v>987</v>
      </c>
      <c r="X2765" s="36">
        <f>ROUND((Reference!Q$16*List!$H2765)+Reference!Q$17,0)</f>
        <v>493</v>
      </c>
      <c r="Y2765" s="37"/>
      <c r="Z2765" s="4" t="str">
        <f t="shared" si="85"/>
        <v>PECOS, Texas</v>
      </c>
      <c r="AA2765" s="50" t="s">
        <v>7646</v>
      </c>
      <c r="AB2765" s="38" t="s">
        <v>54</v>
      </c>
      <c r="AC2765" s="43" t="s">
        <v>7166</v>
      </c>
      <c r="AD2765" s="45"/>
      <c r="AE2765">
        <f t="shared" si="86"/>
        <v>0.94430000000000003</v>
      </c>
    </row>
    <row r="2766" spans="1:31" x14ac:dyDescent="0.35">
      <c r="A2766" s="28" t="s">
        <v>7647</v>
      </c>
      <c r="B2766" s="48" t="s">
        <v>7648</v>
      </c>
      <c r="C2766" s="49">
        <v>99945</v>
      </c>
      <c r="D2766" s="30" t="s">
        <v>238</v>
      </c>
      <c r="E2766" s="50" t="s">
        <v>710</v>
      </c>
      <c r="F2766" s="55" t="s">
        <v>7166</v>
      </c>
      <c r="G2766" s="33" t="s">
        <v>64</v>
      </c>
      <c r="H2766" s="34">
        <v>0.94430000000000003</v>
      </c>
      <c r="I2766" s="35">
        <f>ROUND((Reference!B$16*List!$H2766)+Reference!B$17,0)</f>
        <v>1079</v>
      </c>
      <c r="J2766" s="35">
        <f>ROUND((Reference!C$16*List!$H2766)+Reference!C$17,0)</f>
        <v>1609</v>
      </c>
      <c r="K2766" s="35">
        <f>ROUND((Reference!D$16*List!$H2766)+Reference!D$17,0)</f>
        <v>1927</v>
      </c>
      <c r="L2766" s="35">
        <f>ROUND((Reference!E$16*List!$H2766)+Reference!E$17,0)</f>
        <v>2383</v>
      </c>
      <c r="M2766" s="35">
        <f>ROUND((Reference!F$16*List!$H2766)+Reference!F$17,0)</f>
        <v>2482</v>
      </c>
      <c r="N2766" s="35">
        <f>ROUND((Reference!G$16*List!$H2766)+Reference!G$17,0)</f>
        <v>2810</v>
      </c>
      <c r="O2766" s="35">
        <f>ROUND((Reference!H$16*List!$H2766)+Reference!H$17,0)</f>
        <v>2918</v>
      </c>
      <c r="P2766" s="35">
        <f>ROUND((Reference!I$16*List!$H2766)+Reference!I$17,0)</f>
        <v>3032</v>
      </c>
      <c r="Q2766" s="35">
        <f>ROUND((Reference!J$16*List!$H2766)+Reference!J$17,0)</f>
        <v>3511</v>
      </c>
      <c r="R2766" s="35">
        <f>ROUND((Reference!K$16*List!$H2766)+Reference!K$17,0)</f>
        <v>3622</v>
      </c>
      <c r="S2766" s="35">
        <f>ROUND((Reference!L$16*List!$H2766)+Reference!L$17,0)</f>
        <v>3908</v>
      </c>
      <c r="T2766" s="35">
        <f>ROUND((Reference!M$16*List!$H2766)+Reference!M$17,0)</f>
        <v>4668</v>
      </c>
      <c r="U2766" s="35">
        <f>ROUND((Reference!N$16*List!$H2766)+Reference!N$17,0)</f>
        <v>18834</v>
      </c>
      <c r="V2766" s="36">
        <f>ROUND((Reference!O$16*List!$H2766)+Reference!O$17,0)</f>
        <v>700</v>
      </c>
      <c r="W2766" s="36">
        <f>ROUND((Reference!P$16*List!$H2766)+Reference!P$17,0)</f>
        <v>987</v>
      </c>
      <c r="X2766" s="36">
        <f>ROUND((Reference!Q$16*List!$H2766)+Reference!Q$17,0)</f>
        <v>493</v>
      </c>
      <c r="Y2766" s="37"/>
      <c r="Z2766" s="4" t="str">
        <f t="shared" si="85"/>
        <v>POLK, Texas</v>
      </c>
      <c r="AA2766" s="38" t="s">
        <v>710</v>
      </c>
      <c r="AB2766" s="38" t="s">
        <v>54</v>
      </c>
      <c r="AC2766" s="32" t="s">
        <v>7166</v>
      </c>
      <c r="AD2766" s="39"/>
      <c r="AE2766">
        <f t="shared" si="86"/>
        <v>0.94430000000000003</v>
      </c>
    </row>
    <row r="2767" spans="1:31" x14ac:dyDescent="0.35">
      <c r="A2767" s="28" t="s">
        <v>7649</v>
      </c>
      <c r="B2767" s="48" t="s">
        <v>7650</v>
      </c>
      <c r="C2767" s="51">
        <v>11100</v>
      </c>
      <c r="D2767" s="30" t="s">
        <v>320</v>
      </c>
      <c r="E2767" s="38" t="s">
        <v>6598</v>
      </c>
      <c r="F2767" s="54" t="s">
        <v>7166</v>
      </c>
      <c r="G2767" s="33" t="s">
        <v>53</v>
      </c>
      <c r="H2767" s="34">
        <v>0.82350000000000001</v>
      </c>
      <c r="I2767" s="35">
        <f>ROUND((Reference!B$16*List!$H2767)+Reference!B$17,0)</f>
        <v>975</v>
      </c>
      <c r="J2767" s="35">
        <f>ROUND((Reference!C$16*List!$H2767)+Reference!C$17,0)</f>
        <v>1454</v>
      </c>
      <c r="K2767" s="35">
        <f>ROUND((Reference!D$16*List!$H2767)+Reference!D$17,0)</f>
        <v>1742</v>
      </c>
      <c r="L2767" s="35">
        <f>ROUND((Reference!E$16*List!$H2767)+Reference!E$17,0)</f>
        <v>2154</v>
      </c>
      <c r="M2767" s="35">
        <f>ROUND((Reference!F$16*List!$H2767)+Reference!F$17,0)</f>
        <v>2244</v>
      </c>
      <c r="N2767" s="35">
        <f>ROUND((Reference!G$16*List!$H2767)+Reference!G$17,0)</f>
        <v>2540</v>
      </c>
      <c r="O2767" s="35">
        <f>ROUND((Reference!H$16*List!$H2767)+Reference!H$17,0)</f>
        <v>2637</v>
      </c>
      <c r="P2767" s="35">
        <f>ROUND((Reference!I$16*List!$H2767)+Reference!I$17,0)</f>
        <v>2741</v>
      </c>
      <c r="Q2767" s="35">
        <f>ROUND((Reference!J$16*List!$H2767)+Reference!J$17,0)</f>
        <v>3174</v>
      </c>
      <c r="R2767" s="35">
        <f>ROUND((Reference!K$16*List!$H2767)+Reference!K$17,0)</f>
        <v>3274</v>
      </c>
      <c r="S2767" s="35">
        <f>ROUND((Reference!L$16*List!$H2767)+Reference!L$17,0)</f>
        <v>3533</v>
      </c>
      <c r="T2767" s="35">
        <f>ROUND((Reference!M$16*List!$H2767)+Reference!M$17,0)</f>
        <v>4220</v>
      </c>
      <c r="U2767" s="35">
        <f>ROUND((Reference!N$16*List!$H2767)+Reference!N$17,0)</f>
        <v>17026</v>
      </c>
      <c r="V2767" s="36">
        <f>ROUND((Reference!O$16*List!$H2767)+Reference!O$17,0)</f>
        <v>633</v>
      </c>
      <c r="W2767" s="36">
        <f>ROUND((Reference!P$16*List!$H2767)+Reference!P$17,0)</f>
        <v>892</v>
      </c>
      <c r="X2767" s="36">
        <f>ROUND((Reference!Q$16*List!$H2767)+Reference!Q$17,0)</f>
        <v>446</v>
      </c>
      <c r="Y2767" s="37"/>
      <c r="Z2767" s="4" t="str">
        <f t="shared" ref="Z2767:Z2830" si="87">CONCATENATE(AA2767, AB2767, AC2767)</f>
        <v>POTTER, Texas</v>
      </c>
      <c r="AA2767" s="38" t="s">
        <v>6598</v>
      </c>
      <c r="AB2767" s="38" t="s">
        <v>54</v>
      </c>
      <c r="AC2767" s="32" t="s">
        <v>7166</v>
      </c>
      <c r="AD2767" s="39"/>
      <c r="AE2767">
        <f t="shared" ref="AE2767:AE2830" si="88">IFERROR(INDEX($AH:$AH,MATCH($C2767,$AF:$AF,0)),"")</f>
        <v>0.82350000000000001</v>
      </c>
    </row>
    <row r="2768" spans="1:31" x14ac:dyDescent="0.35">
      <c r="A2768" s="28" t="s">
        <v>7651</v>
      </c>
      <c r="B2768" s="48" t="s">
        <v>7652</v>
      </c>
      <c r="C2768" s="51">
        <v>99945</v>
      </c>
      <c r="D2768" s="30" t="s">
        <v>238</v>
      </c>
      <c r="E2768" s="38" t="s">
        <v>7653</v>
      </c>
      <c r="F2768" s="55" t="s">
        <v>7166</v>
      </c>
      <c r="G2768" s="33" t="s">
        <v>64</v>
      </c>
      <c r="H2768" s="52">
        <v>0.94430000000000003</v>
      </c>
      <c r="I2768" s="35">
        <f>ROUND((Reference!B$16*List!$H2768)+Reference!B$17,0)</f>
        <v>1079</v>
      </c>
      <c r="J2768" s="35">
        <f>ROUND((Reference!C$16*List!$H2768)+Reference!C$17,0)</f>
        <v>1609</v>
      </c>
      <c r="K2768" s="35">
        <f>ROUND((Reference!D$16*List!$H2768)+Reference!D$17,0)</f>
        <v>1927</v>
      </c>
      <c r="L2768" s="35">
        <f>ROUND((Reference!E$16*List!$H2768)+Reference!E$17,0)</f>
        <v>2383</v>
      </c>
      <c r="M2768" s="35">
        <f>ROUND((Reference!F$16*List!$H2768)+Reference!F$17,0)</f>
        <v>2482</v>
      </c>
      <c r="N2768" s="35">
        <f>ROUND((Reference!G$16*List!$H2768)+Reference!G$17,0)</f>
        <v>2810</v>
      </c>
      <c r="O2768" s="35">
        <f>ROUND((Reference!H$16*List!$H2768)+Reference!H$17,0)</f>
        <v>2918</v>
      </c>
      <c r="P2768" s="35">
        <f>ROUND((Reference!I$16*List!$H2768)+Reference!I$17,0)</f>
        <v>3032</v>
      </c>
      <c r="Q2768" s="35">
        <f>ROUND((Reference!J$16*List!$H2768)+Reference!J$17,0)</f>
        <v>3511</v>
      </c>
      <c r="R2768" s="35">
        <f>ROUND((Reference!K$16*List!$H2768)+Reference!K$17,0)</f>
        <v>3622</v>
      </c>
      <c r="S2768" s="35">
        <f>ROUND((Reference!L$16*List!$H2768)+Reference!L$17,0)</f>
        <v>3908</v>
      </c>
      <c r="T2768" s="35">
        <f>ROUND((Reference!M$16*List!$H2768)+Reference!M$17,0)</f>
        <v>4668</v>
      </c>
      <c r="U2768" s="35">
        <f>ROUND((Reference!N$16*List!$H2768)+Reference!N$17,0)</f>
        <v>18834</v>
      </c>
      <c r="V2768" s="36">
        <f>ROUND((Reference!O$16*List!$H2768)+Reference!O$17,0)</f>
        <v>700</v>
      </c>
      <c r="W2768" s="36">
        <f>ROUND((Reference!P$16*List!$H2768)+Reference!P$17,0)</f>
        <v>987</v>
      </c>
      <c r="X2768" s="36">
        <f>ROUND((Reference!Q$16*List!$H2768)+Reference!Q$17,0)</f>
        <v>493</v>
      </c>
      <c r="Y2768" s="37"/>
      <c r="Z2768" s="4" t="str">
        <f t="shared" si="87"/>
        <v>PRESIDIO, Texas</v>
      </c>
      <c r="AA2768" s="50" t="s">
        <v>7653</v>
      </c>
      <c r="AB2768" s="38" t="s">
        <v>54</v>
      </c>
      <c r="AC2768" s="43" t="s">
        <v>7166</v>
      </c>
      <c r="AD2768" s="45"/>
      <c r="AE2768">
        <f t="shared" si="88"/>
        <v>0.94430000000000003</v>
      </c>
    </row>
    <row r="2769" spans="1:31" x14ac:dyDescent="0.35">
      <c r="A2769" s="28" t="s">
        <v>7654</v>
      </c>
      <c r="B2769" s="48" t="s">
        <v>7655</v>
      </c>
      <c r="C2769" s="49">
        <v>99945</v>
      </c>
      <c r="D2769" s="30" t="s">
        <v>238</v>
      </c>
      <c r="E2769" s="50" t="s">
        <v>7656</v>
      </c>
      <c r="F2769" s="55" t="s">
        <v>7166</v>
      </c>
      <c r="G2769" s="33" t="s">
        <v>64</v>
      </c>
      <c r="H2769" s="52">
        <v>0.94430000000000003</v>
      </c>
      <c r="I2769" s="35">
        <f>ROUND((Reference!B$16*List!$H2769)+Reference!B$17,0)</f>
        <v>1079</v>
      </c>
      <c r="J2769" s="35">
        <f>ROUND((Reference!C$16*List!$H2769)+Reference!C$17,0)</f>
        <v>1609</v>
      </c>
      <c r="K2769" s="35">
        <f>ROUND((Reference!D$16*List!$H2769)+Reference!D$17,0)</f>
        <v>1927</v>
      </c>
      <c r="L2769" s="35">
        <f>ROUND((Reference!E$16*List!$H2769)+Reference!E$17,0)</f>
        <v>2383</v>
      </c>
      <c r="M2769" s="35">
        <f>ROUND((Reference!F$16*List!$H2769)+Reference!F$17,0)</f>
        <v>2482</v>
      </c>
      <c r="N2769" s="35">
        <f>ROUND((Reference!G$16*List!$H2769)+Reference!G$17,0)</f>
        <v>2810</v>
      </c>
      <c r="O2769" s="35">
        <f>ROUND((Reference!H$16*List!$H2769)+Reference!H$17,0)</f>
        <v>2918</v>
      </c>
      <c r="P2769" s="35">
        <f>ROUND((Reference!I$16*List!$H2769)+Reference!I$17,0)</f>
        <v>3032</v>
      </c>
      <c r="Q2769" s="35">
        <f>ROUND((Reference!J$16*List!$H2769)+Reference!J$17,0)</f>
        <v>3511</v>
      </c>
      <c r="R2769" s="35">
        <f>ROUND((Reference!K$16*List!$H2769)+Reference!K$17,0)</f>
        <v>3622</v>
      </c>
      <c r="S2769" s="35">
        <f>ROUND((Reference!L$16*List!$H2769)+Reference!L$17,0)</f>
        <v>3908</v>
      </c>
      <c r="T2769" s="35">
        <f>ROUND((Reference!M$16*List!$H2769)+Reference!M$17,0)</f>
        <v>4668</v>
      </c>
      <c r="U2769" s="35">
        <f>ROUND((Reference!N$16*List!$H2769)+Reference!N$17,0)</f>
        <v>18834</v>
      </c>
      <c r="V2769" s="36">
        <f>ROUND((Reference!O$16*List!$H2769)+Reference!O$17,0)</f>
        <v>700</v>
      </c>
      <c r="W2769" s="36">
        <f>ROUND((Reference!P$16*List!$H2769)+Reference!P$17,0)</f>
        <v>987</v>
      </c>
      <c r="X2769" s="36">
        <f>ROUND((Reference!Q$16*List!$H2769)+Reference!Q$17,0)</f>
        <v>493</v>
      </c>
      <c r="Y2769" s="37"/>
      <c r="Z2769" s="4" t="str">
        <f t="shared" si="87"/>
        <v>RAINS, Texas</v>
      </c>
      <c r="AA2769" s="50" t="s">
        <v>7656</v>
      </c>
      <c r="AB2769" s="38" t="s">
        <v>54</v>
      </c>
      <c r="AC2769" s="43" t="s">
        <v>7166</v>
      </c>
      <c r="AD2769" s="45"/>
      <c r="AE2769">
        <f t="shared" si="88"/>
        <v>0.94430000000000003</v>
      </c>
    </row>
    <row r="2770" spans="1:31" x14ac:dyDescent="0.35">
      <c r="A2770" s="28" t="s">
        <v>7657</v>
      </c>
      <c r="B2770" s="48" t="s">
        <v>7658</v>
      </c>
      <c r="C2770" s="51">
        <v>11100</v>
      </c>
      <c r="D2770" s="30" t="s">
        <v>320</v>
      </c>
      <c r="E2770" s="38" t="s">
        <v>7659</v>
      </c>
      <c r="F2770" s="54" t="s">
        <v>7166</v>
      </c>
      <c r="G2770" s="33" t="s">
        <v>53</v>
      </c>
      <c r="H2770" s="52">
        <v>0.82350000000000001</v>
      </c>
      <c r="I2770" s="35">
        <f>ROUND((Reference!B$16*List!$H2770)+Reference!B$17,0)</f>
        <v>975</v>
      </c>
      <c r="J2770" s="35">
        <f>ROUND((Reference!C$16*List!$H2770)+Reference!C$17,0)</f>
        <v>1454</v>
      </c>
      <c r="K2770" s="35">
        <f>ROUND((Reference!D$16*List!$H2770)+Reference!D$17,0)</f>
        <v>1742</v>
      </c>
      <c r="L2770" s="35">
        <f>ROUND((Reference!E$16*List!$H2770)+Reference!E$17,0)</f>
        <v>2154</v>
      </c>
      <c r="M2770" s="35">
        <f>ROUND((Reference!F$16*List!$H2770)+Reference!F$17,0)</f>
        <v>2244</v>
      </c>
      <c r="N2770" s="35">
        <f>ROUND((Reference!G$16*List!$H2770)+Reference!G$17,0)</f>
        <v>2540</v>
      </c>
      <c r="O2770" s="35">
        <f>ROUND((Reference!H$16*List!$H2770)+Reference!H$17,0)</f>
        <v>2637</v>
      </c>
      <c r="P2770" s="35">
        <f>ROUND((Reference!I$16*List!$H2770)+Reference!I$17,0)</f>
        <v>2741</v>
      </c>
      <c r="Q2770" s="35">
        <f>ROUND((Reference!J$16*List!$H2770)+Reference!J$17,0)</f>
        <v>3174</v>
      </c>
      <c r="R2770" s="35">
        <f>ROUND((Reference!K$16*List!$H2770)+Reference!K$17,0)</f>
        <v>3274</v>
      </c>
      <c r="S2770" s="35">
        <f>ROUND((Reference!L$16*List!$H2770)+Reference!L$17,0)</f>
        <v>3533</v>
      </c>
      <c r="T2770" s="35">
        <f>ROUND((Reference!M$16*List!$H2770)+Reference!M$17,0)</f>
        <v>4220</v>
      </c>
      <c r="U2770" s="35">
        <f>ROUND((Reference!N$16*List!$H2770)+Reference!N$17,0)</f>
        <v>17026</v>
      </c>
      <c r="V2770" s="36">
        <f>ROUND((Reference!O$16*List!$H2770)+Reference!O$17,0)</f>
        <v>633</v>
      </c>
      <c r="W2770" s="36">
        <f>ROUND((Reference!P$16*List!$H2770)+Reference!P$17,0)</f>
        <v>892</v>
      </c>
      <c r="X2770" s="36">
        <f>ROUND((Reference!Q$16*List!$H2770)+Reference!Q$17,0)</f>
        <v>446</v>
      </c>
      <c r="Y2770" s="37"/>
      <c r="Z2770" s="4" t="str">
        <f t="shared" si="87"/>
        <v>RANDALL, Texas</v>
      </c>
      <c r="AA2770" s="50" t="s">
        <v>7659</v>
      </c>
      <c r="AB2770" s="38" t="s">
        <v>54</v>
      </c>
      <c r="AC2770" s="43" t="s">
        <v>7166</v>
      </c>
      <c r="AD2770" s="45"/>
      <c r="AE2770">
        <f t="shared" si="88"/>
        <v>0.82350000000000001</v>
      </c>
    </row>
    <row r="2771" spans="1:31" x14ac:dyDescent="0.35">
      <c r="A2771" s="28" t="s">
        <v>7660</v>
      </c>
      <c r="B2771" s="48" t="s">
        <v>7661</v>
      </c>
      <c r="C2771" s="49">
        <v>99945</v>
      </c>
      <c r="D2771" s="30" t="s">
        <v>238</v>
      </c>
      <c r="E2771" s="50" t="s">
        <v>7662</v>
      </c>
      <c r="F2771" s="55" t="s">
        <v>7166</v>
      </c>
      <c r="G2771" s="33" t="s">
        <v>64</v>
      </c>
      <c r="H2771" s="52">
        <v>0.94430000000000003</v>
      </c>
      <c r="I2771" s="35">
        <f>ROUND((Reference!B$16*List!$H2771)+Reference!B$17,0)</f>
        <v>1079</v>
      </c>
      <c r="J2771" s="35">
        <f>ROUND((Reference!C$16*List!$H2771)+Reference!C$17,0)</f>
        <v>1609</v>
      </c>
      <c r="K2771" s="35">
        <f>ROUND((Reference!D$16*List!$H2771)+Reference!D$17,0)</f>
        <v>1927</v>
      </c>
      <c r="L2771" s="35">
        <f>ROUND((Reference!E$16*List!$H2771)+Reference!E$17,0)</f>
        <v>2383</v>
      </c>
      <c r="M2771" s="35">
        <f>ROUND((Reference!F$16*List!$H2771)+Reference!F$17,0)</f>
        <v>2482</v>
      </c>
      <c r="N2771" s="35">
        <f>ROUND((Reference!G$16*List!$H2771)+Reference!G$17,0)</f>
        <v>2810</v>
      </c>
      <c r="O2771" s="35">
        <f>ROUND((Reference!H$16*List!$H2771)+Reference!H$17,0)</f>
        <v>2918</v>
      </c>
      <c r="P2771" s="35">
        <f>ROUND((Reference!I$16*List!$H2771)+Reference!I$17,0)</f>
        <v>3032</v>
      </c>
      <c r="Q2771" s="35">
        <f>ROUND((Reference!J$16*List!$H2771)+Reference!J$17,0)</f>
        <v>3511</v>
      </c>
      <c r="R2771" s="35">
        <f>ROUND((Reference!K$16*List!$H2771)+Reference!K$17,0)</f>
        <v>3622</v>
      </c>
      <c r="S2771" s="35">
        <f>ROUND((Reference!L$16*List!$H2771)+Reference!L$17,0)</f>
        <v>3908</v>
      </c>
      <c r="T2771" s="35">
        <f>ROUND((Reference!M$16*List!$H2771)+Reference!M$17,0)</f>
        <v>4668</v>
      </c>
      <c r="U2771" s="35">
        <f>ROUND((Reference!N$16*List!$H2771)+Reference!N$17,0)</f>
        <v>18834</v>
      </c>
      <c r="V2771" s="36">
        <f>ROUND((Reference!O$16*List!$H2771)+Reference!O$17,0)</f>
        <v>700</v>
      </c>
      <c r="W2771" s="36">
        <f>ROUND((Reference!P$16*List!$H2771)+Reference!P$17,0)</f>
        <v>987</v>
      </c>
      <c r="X2771" s="36">
        <f>ROUND((Reference!Q$16*List!$H2771)+Reference!Q$17,0)</f>
        <v>493</v>
      </c>
      <c r="Y2771" s="37"/>
      <c r="Z2771" s="4" t="str">
        <f t="shared" si="87"/>
        <v>REAGAN, Texas</v>
      </c>
      <c r="AA2771" s="50" t="s">
        <v>7662</v>
      </c>
      <c r="AB2771" s="38" t="s">
        <v>54</v>
      </c>
      <c r="AC2771" s="43" t="s">
        <v>7166</v>
      </c>
      <c r="AD2771" s="45"/>
      <c r="AE2771">
        <f t="shared" si="88"/>
        <v>0.94430000000000003</v>
      </c>
    </row>
    <row r="2772" spans="1:31" x14ac:dyDescent="0.35">
      <c r="A2772" s="28" t="s">
        <v>7663</v>
      </c>
      <c r="B2772" s="48" t="s">
        <v>7664</v>
      </c>
      <c r="C2772" s="49">
        <v>99945</v>
      </c>
      <c r="D2772" s="30" t="s">
        <v>238</v>
      </c>
      <c r="E2772" s="50" t="s">
        <v>7665</v>
      </c>
      <c r="F2772" s="55" t="s">
        <v>7166</v>
      </c>
      <c r="G2772" s="33" t="s">
        <v>64</v>
      </c>
      <c r="H2772" s="52">
        <v>0.94430000000000003</v>
      </c>
      <c r="I2772" s="35">
        <f>ROUND((Reference!B$16*List!$H2772)+Reference!B$17,0)</f>
        <v>1079</v>
      </c>
      <c r="J2772" s="35">
        <f>ROUND((Reference!C$16*List!$H2772)+Reference!C$17,0)</f>
        <v>1609</v>
      </c>
      <c r="K2772" s="35">
        <f>ROUND((Reference!D$16*List!$H2772)+Reference!D$17,0)</f>
        <v>1927</v>
      </c>
      <c r="L2772" s="35">
        <f>ROUND((Reference!E$16*List!$H2772)+Reference!E$17,0)</f>
        <v>2383</v>
      </c>
      <c r="M2772" s="35">
        <f>ROUND((Reference!F$16*List!$H2772)+Reference!F$17,0)</f>
        <v>2482</v>
      </c>
      <c r="N2772" s="35">
        <f>ROUND((Reference!G$16*List!$H2772)+Reference!G$17,0)</f>
        <v>2810</v>
      </c>
      <c r="O2772" s="35">
        <f>ROUND((Reference!H$16*List!$H2772)+Reference!H$17,0)</f>
        <v>2918</v>
      </c>
      <c r="P2772" s="35">
        <f>ROUND((Reference!I$16*List!$H2772)+Reference!I$17,0)</f>
        <v>3032</v>
      </c>
      <c r="Q2772" s="35">
        <f>ROUND((Reference!J$16*List!$H2772)+Reference!J$17,0)</f>
        <v>3511</v>
      </c>
      <c r="R2772" s="35">
        <f>ROUND((Reference!K$16*List!$H2772)+Reference!K$17,0)</f>
        <v>3622</v>
      </c>
      <c r="S2772" s="35">
        <f>ROUND((Reference!L$16*List!$H2772)+Reference!L$17,0)</f>
        <v>3908</v>
      </c>
      <c r="T2772" s="35">
        <f>ROUND((Reference!M$16*List!$H2772)+Reference!M$17,0)</f>
        <v>4668</v>
      </c>
      <c r="U2772" s="35">
        <f>ROUND((Reference!N$16*List!$H2772)+Reference!N$17,0)</f>
        <v>18834</v>
      </c>
      <c r="V2772" s="36">
        <f>ROUND((Reference!O$16*List!$H2772)+Reference!O$17,0)</f>
        <v>700</v>
      </c>
      <c r="W2772" s="36">
        <f>ROUND((Reference!P$16*List!$H2772)+Reference!P$17,0)</f>
        <v>987</v>
      </c>
      <c r="X2772" s="36">
        <f>ROUND((Reference!Q$16*List!$H2772)+Reference!Q$17,0)</f>
        <v>493</v>
      </c>
      <c r="Y2772" s="37"/>
      <c r="Z2772" s="4" t="str">
        <f t="shared" si="87"/>
        <v>REAL, Texas</v>
      </c>
      <c r="AA2772" s="50" t="s">
        <v>7665</v>
      </c>
      <c r="AB2772" s="38" t="s">
        <v>54</v>
      </c>
      <c r="AC2772" s="43" t="s">
        <v>7166</v>
      </c>
      <c r="AD2772" s="45"/>
      <c r="AE2772">
        <f t="shared" si="88"/>
        <v>0.94430000000000003</v>
      </c>
    </row>
    <row r="2773" spans="1:31" x14ac:dyDescent="0.35">
      <c r="A2773" s="28" t="s">
        <v>7666</v>
      </c>
      <c r="B2773" s="48" t="s">
        <v>7667</v>
      </c>
      <c r="C2773" s="49">
        <v>99945</v>
      </c>
      <c r="D2773" s="30" t="s">
        <v>238</v>
      </c>
      <c r="E2773" s="50" t="s">
        <v>3628</v>
      </c>
      <c r="F2773" s="55" t="s">
        <v>7166</v>
      </c>
      <c r="G2773" s="33" t="s">
        <v>64</v>
      </c>
      <c r="H2773" s="52">
        <v>0.94430000000000003</v>
      </c>
      <c r="I2773" s="35">
        <f>ROUND((Reference!B$16*List!$H2773)+Reference!B$17,0)</f>
        <v>1079</v>
      </c>
      <c r="J2773" s="35">
        <f>ROUND((Reference!C$16*List!$H2773)+Reference!C$17,0)</f>
        <v>1609</v>
      </c>
      <c r="K2773" s="35">
        <f>ROUND((Reference!D$16*List!$H2773)+Reference!D$17,0)</f>
        <v>1927</v>
      </c>
      <c r="L2773" s="35">
        <f>ROUND((Reference!E$16*List!$H2773)+Reference!E$17,0)</f>
        <v>2383</v>
      </c>
      <c r="M2773" s="35">
        <f>ROUND((Reference!F$16*List!$H2773)+Reference!F$17,0)</f>
        <v>2482</v>
      </c>
      <c r="N2773" s="35">
        <f>ROUND((Reference!G$16*List!$H2773)+Reference!G$17,0)</f>
        <v>2810</v>
      </c>
      <c r="O2773" s="35">
        <f>ROUND((Reference!H$16*List!$H2773)+Reference!H$17,0)</f>
        <v>2918</v>
      </c>
      <c r="P2773" s="35">
        <f>ROUND((Reference!I$16*List!$H2773)+Reference!I$17,0)</f>
        <v>3032</v>
      </c>
      <c r="Q2773" s="35">
        <f>ROUND((Reference!J$16*List!$H2773)+Reference!J$17,0)</f>
        <v>3511</v>
      </c>
      <c r="R2773" s="35">
        <f>ROUND((Reference!K$16*List!$H2773)+Reference!K$17,0)</f>
        <v>3622</v>
      </c>
      <c r="S2773" s="35">
        <f>ROUND((Reference!L$16*List!$H2773)+Reference!L$17,0)</f>
        <v>3908</v>
      </c>
      <c r="T2773" s="35">
        <f>ROUND((Reference!M$16*List!$H2773)+Reference!M$17,0)</f>
        <v>4668</v>
      </c>
      <c r="U2773" s="35">
        <f>ROUND((Reference!N$16*List!$H2773)+Reference!N$17,0)</f>
        <v>18834</v>
      </c>
      <c r="V2773" s="36">
        <f>ROUND((Reference!O$16*List!$H2773)+Reference!O$17,0)</f>
        <v>700</v>
      </c>
      <c r="W2773" s="36">
        <f>ROUND((Reference!P$16*List!$H2773)+Reference!P$17,0)</f>
        <v>987</v>
      </c>
      <c r="X2773" s="36">
        <f>ROUND((Reference!Q$16*List!$H2773)+Reference!Q$17,0)</f>
        <v>493</v>
      </c>
      <c r="Y2773" s="37"/>
      <c r="Z2773" s="4" t="str">
        <f t="shared" si="87"/>
        <v>RED RIVER, Texas</v>
      </c>
      <c r="AA2773" s="50" t="s">
        <v>3628</v>
      </c>
      <c r="AB2773" s="38" t="s">
        <v>54</v>
      </c>
      <c r="AC2773" s="43" t="s">
        <v>7166</v>
      </c>
      <c r="AD2773" s="45"/>
      <c r="AE2773">
        <f t="shared" si="88"/>
        <v>0.94430000000000003</v>
      </c>
    </row>
    <row r="2774" spans="1:31" x14ac:dyDescent="0.35">
      <c r="A2774" s="28" t="s">
        <v>7668</v>
      </c>
      <c r="B2774" s="48" t="s">
        <v>7669</v>
      </c>
      <c r="C2774" s="51">
        <v>99945</v>
      </c>
      <c r="D2774" s="30" t="s">
        <v>238</v>
      </c>
      <c r="E2774" s="38" t="s">
        <v>7670</v>
      </c>
      <c r="F2774" s="55" t="s">
        <v>7166</v>
      </c>
      <c r="G2774" s="33" t="s">
        <v>64</v>
      </c>
      <c r="H2774" s="52">
        <v>0.94430000000000003</v>
      </c>
      <c r="I2774" s="35">
        <f>ROUND((Reference!B$16*List!$H2774)+Reference!B$17,0)</f>
        <v>1079</v>
      </c>
      <c r="J2774" s="35">
        <f>ROUND((Reference!C$16*List!$H2774)+Reference!C$17,0)</f>
        <v>1609</v>
      </c>
      <c r="K2774" s="35">
        <f>ROUND((Reference!D$16*List!$H2774)+Reference!D$17,0)</f>
        <v>1927</v>
      </c>
      <c r="L2774" s="35">
        <f>ROUND((Reference!E$16*List!$H2774)+Reference!E$17,0)</f>
        <v>2383</v>
      </c>
      <c r="M2774" s="35">
        <f>ROUND((Reference!F$16*List!$H2774)+Reference!F$17,0)</f>
        <v>2482</v>
      </c>
      <c r="N2774" s="35">
        <f>ROUND((Reference!G$16*List!$H2774)+Reference!G$17,0)</f>
        <v>2810</v>
      </c>
      <c r="O2774" s="35">
        <f>ROUND((Reference!H$16*List!$H2774)+Reference!H$17,0)</f>
        <v>2918</v>
      </c>
      <c r="P2774" s="35">
        <f>ROUND((Reference!I$16*List!$H2774)+Reference!I$17,0)</f>
        <v>3032</v>
      </c>
      <c r="Q2774" s="35">
        <f>ROUND((Reference!J$16*List!$H2774)+Reference!J$17,0)</f>
        <v>3511</v>
      </c>
      <c r="R2774" s="35">
        <f>ROUND((Reference!K$16*List!$H2774)+Reference!K$17,0)</f>
        <v>3622</v>
      </c>
      <c r="S2774" s="35">
        <f>ROUND((Reference!L$16*List!$H2774)+Reference!L$17,0)</f>
        <v>3908</v>
      </c>
      <c r="T2774" s="35">
        <f>ROUND((Reference!M$16*List!$H2774)+Reference!M$17,0)</f>
        <v>4668</v>
      </c>
      <c r="U2774" s="35">
        <f>ROUND((Reference!N$16*List!$H2774)+Reference!N$17,0)</f>
        <v>18834</v>
      </c>
      <c r="V2774" s="36">
        <f>ROUND((Reference!O$16*List!$H2774)+Reference!O$17,0)</f>
        <v>700</v>
      </c>
      <c r="W2774" s="36">
        <f>ROUND((Reference!P$16*List!$H2774)+Reference!P$17,0)</f>
        <v>987</v>
      </c>
      <c r="X2774" s="36">
        <f>ROUND((Reference!Q$16*List!$H2774)+Reference!Q$17,0)</f>
        <v>493</v>
      </c>
      <c r="Y2774" s="37"/>
      <c r="Z2774" s="4" t="str">
        <f t="shared" si="87"/>
        <v>REEVES, Texas</v>
      </c>
      <c r="AA2774" s="50" t="s">
        <v>7670</v>
      </c>
      <c r="AB2774" s="38" t="s">
        <v>54</v>
      </c>
      <c r="AC2774" s="43" t="s">
        <v>7166</v>
      </c>
      <c r="AD2774" s="45"/>
      <c r="AE2774">
        <f t="shared" si="88"/>
        <v>0.94430000000000003</v>
      </c>
    </row>
    <row r="2775" spans="1:31" x14ac:dyDescent="0.35">
      <c r="A2775" s="28" t="s">
        <v>7671</v>
      </c>
      <c r="B2775" s="48" t="s">
        <v>7672</v>
      </c>
      <c r="C2775" s="49">
        <v>99945</v>
      </c>
      <c r="D2775" s="30" t="s">
        <v>238</v>
      </c>
      <c r="E2775" s="50" t="s">
        <v>7673</v>
      </c>
      <c r="F2775" s="55" t="s">
        <v>7166</v>
      </c>
      <c r="G2775" s="33" t="s">
        <v>64</v>
      </c>
      <c r="H2775" s="52">
        <v>0.94430000000000003</v>
      </c>
      <c r="I2775" s="35">
        <f>ROUND((Reference!B$16*List!$H2775)+Reference!B$17,0)</f>
        <v>1079</v>
      </c>
      <c r="J2775" s="35">
        <f>ROUND((Reference!C$16*List!$H2775)+Reference!C$17,0)</f>
        <v>1609</v>
      </c>
      <c r="K2775" s="35">
        <f>ROUND((Reference!D$16*List!$H2775)+Reference!D$17,0)</f>
        <v>1927</v>
      </c>
      <c r="L2775" s="35">
        <f>ROUND((Reference!E$16*List!$H2775)+Reference!E$17,0)</f>
        <v>2383</v>
      </c>
      <c r="M2775" s="35">
        <f>ROUND((Reference!F$16*List!$H2775)+Reference!F$17,0)</f>
        <v>2482</v>
      </c>
      <c r="N2775" s="35">
        <f>ROUND((Reference!G$16*List!$H2775)+Reference!G$17,0)</f>
        <v>2810</v>
      </c>
      <c r="O2775" s="35">
        <f>ROUND((Reference!H$16*List!$H2775)+Reference!H$17,0)</f>
        <v>2918</v>
      </c>
      <c r="P2775" s="35">
        <f>ROUND((Reference!I$16*List!$H2775)+Reference!I$17,0)</f>
        <v>3032</v>
      </c>
      <c r="Q2775" s="35">
        <f>ROUND((Reference!J$16*List!$H2775)+Reference!J$17,0)</f>
        <v>3511</v>
      </c>
      <c r="R2775" s="35">
        <f>ROUND((Reference!K$16*List!$H2775)+Reference!K$17,0)</f>
        <v>3622</v>
      </c>
      <c r="S2775" s="35">
        <f>ROUND((Reference!L$16*List!$H2775)+Reference!L$17,0)</f>
        <v>3908</v>
      </c>
      <c r="T2775" s="35">
        <f>ROUND((Reference!M$16*List!$H2775)+Reference!M$17,0)</f>
        <v>4668</v>
      </c>
      <c r="U2775" s="35">
        <f>ROUND((Reference!N$16*List!$H2775)+Reference!N$17,0)</f>
        <v>18834</v>
      </c>
      <c r="V2775" s="36">
        <f>ROUND((Reference!O$16*List!$H2775)+Reference!O$17,0)</f>
        <v>700</v>
      </c>
      <c r="W2775" s="36">
        <f>ROUND((Reference!P$16*List!$H2775)+Reference!P$17,0)</f>
        <v>987</v>
      </c>
      <c r="X2775" s="36">
        <f>ROUND((Reference!Q$16*List!$H2775)+Reference!Q$17,0)</f>
        <v>493</v>
      </c>
      <c r="Y2775" s="37"/>
      <c r="Z2775" s="4" t="str">
        <f t="shared" si="87"/>
        <v>REFUGIO, Texas</v>
      </c>
      <c r="AA2775" s="50" t="s">
        <v>7673</v>
      </c>
      <c r="AB2775" s="38" t="s">
        <v>54</v>
      </c>
      <c r="AC2775" s="43" t="s">
        <v>7166</v>
      </c>
      <c r="AD2775" s="45"/>
      <c r="AE2775">
        <f t="shared" si="88"/>
        <v>0.94430000000000003</v>
      </c>
    </row>
    <row r="2776" spans="1:31" x14ac:dyDescent="0.35">
      <c r="A2776" s="28" t="s">
        <v>7674</v>
      </c>
      <c r="B2776" s="48" t="s">
        <v>7675</v>
      </c>
      <c r="C2776" s="49">
        <v>99945</v>
      </c>
      <c r="D2776" s="30" t="s">
        <v>238</v>
      </c>
      <c r="E2776" s="50" t="s">
        <v>6912</v>
      </c>
      <c r="F2776" s="55" t="s">
        <v>7166</v>
      </c>
      <c r="G2776" s="33" t="s">
        <v>64</v>
      </c>
      <c r="H2776" s="52">
        <v>0.94430000000000003</v>
      </c>
      <c r="I2776" s="35">
        <f>ROUND((Reference!B$16*List!$H2776)+Reference!B$17,0)</f>
        <v>1079</v>
      </c>
      <c r="J2776" s="35">
        <f>ROUND((Reference!C$16*List!$H2776)+Reference!C$17,0)</f>
        <v>1609</v>
      </c>
      <c r="K2776" s="35">
        <f>ROUND((Reference!D$16*List!$H2776)+Reference!D$17,0)</f>
        <v>1927</v>
      </c>
      <c r="L2776" s="35">
        <f>ROUND((Reference!E$16*List!$H2776)+Reference!E$17,0)</f>
        <v>2383</v>
      </c>
      <c r="M2776" s="35">
        <f>ROUND((Reference!F$16*List!$H2776)+Reference!F$17,0)</f>
        <v>2482</v>
      </c>
      <c r="N2776" s="35">
        <f>ROUND((Reference!G$16*List!$H2776)+Reference!G$17,0)</f>
        <v>2810</v>
      </c>
      <c r="O2776" s="35">
        <f>ROUND((Reference!H$16*List!$H2776)+Reference!H$17,0)</f>
        <v>2918</v>
      </c>
      <c r="P2776" s="35">
        <f>ROUND((Reference!I$16*List!$H2776)+Reference!I$17,0)</f>
        <v>3032</v>
      </c>
      <c r="Q2776" s="35">
        <f>ROUND((Reference!J$16*List!$H2776)+Reference!J$17,0)</f>
        <v>3511</v>
      </c>
      <c r="R2776" s="35">
        <f>ROUND((Reference!K$16*List!$H2776)+Reference!K$17,0)</f>
        <v>3622</v>
      </c>
      <c r="S2776" s="35">
        <f>ROUND((Reference!L$16*List!$H2776)+Reference!L$17,0)</f>
        <v>3908</v>
      </c>
      <c r="T2776" s="35">
        <f>ROUND((Reference!M$16*List!$H2776)+Reference!M$17,0)</f>
        <v>4668</v>
      </c>
      <c r="U2776" s="35">
        <f>ROUND((Reference!N$16*List!$H2776)+Reference!N$17,0)</f>
        <v>18834</v>
      </c>
      <c r="V2776" s="36">
        <f>ROUND((Reference!O$16*List!$H2776)+Reference!O$17,0)</f>
        <v>700</v>
      </c>
      <c r="W2776" s="36">
        <f>ROUND((Reference!P$16*List!$H2776)+Reference!P$17,0)</f>
        <v>987</v>
      </c>
      <c r="X2776" s="36">
        <f>ROUND((Reference!Q$16*List!$H2776)+Reference!Q$17,0)</f>
        <v>493</v>
      </c>
      <c r="Y2776" s="37"/>
      <c r="Z2776" s="4" t="str">
        <f t="shared" si="87"/>
        <v>ROBERTS, Texas</v>
      </c>
      <c r="AA2776" s="50" t="s">
        <v>6912</v>
      </c>
      <c r="AB2776" s="38" t="s">
        <v>54</v>
      </c>
      <c r="AC2776" s="43" t="s">
        <v>7166</v>
      </c>
      <c r="AD2776" s="45"/>
      <c r="AE2776">
        <f t="shared" si="88"/>
        <v>0.94430000000000003</v>
      </c>
    </row>
    <row r="2777" spans="1:31" x14ac:dyDescent="0.35">
      <c r="A2777" s="28" t="s">
        <v>7676</v>
      </c>
      <c r="B2777" s="48" t="s">
        <v>7677</v>
      </c>
      <c r="C2777" s="49">
        <v>17780</v>
      </c>
      <c r="D2777" s="30" t="s">
        <v>577</v>
      </c>
      <c r="E2777" s="50" t="s">
        <v>3470</v>
      </c>
      <c r="F2777" s="54" t="s">
        <v>7166</v>
      </c>
      <c r="G2777" s="33" t="s">
        <v>53</v>
      </c>
      <c r="H2777" s="52">
        <v>0.86580000000000001</v>
      </c>
      <c r="I2777" s="35">
        <f>ROUND((Reference!B$16*List!$H2777)+Reference!B$17,0)</f>
        <v>1011</v>
      </c>
      <c r="J2777" s="35">
        <f>ROUND((Reference!C$16*List!$H2777)+Reference!C$17,0)</f>
        <v>1508</v>
      </c>
      <c r="K2777" s="35">
        <f>ROUND((Reference!D$16*List!$H2777)+Reference!D$17,0)</f>
        <v>1807</v>
      </c>
      <c r="L2777" s="35">
        <f>ROUND((Reference!E$16*List!$H2777)+Reference!E$17,0)</f>
        <v>2234</v>
      </c>
      <c r="M2777" s="35">
        <f>ROUND((Reference!F$16*List!$H2777)+Reference!F$17,0)</f>
        <v>2327</v>
      </c>
      <c r="N2777" s="35">
        <f>ROUND((Reference!G$16*List!$H2777)+Reference!G$17,0)</f>
        <v>2635</v>
      </c>
      <c r="O2777" s="35">
        <f>ROUND((Reference!H$16*List!$H2777)+Reference!H$17,0)</f>
        <v>2736</v>
      </c>
      <c r="P2777" s="35">
        <f>ROUND((Reference!I$16*List!$H2777)+Reference!I$17,0)</f>
        <v>2843</v>
      </c>
      <c r="Q2777" s="35">
        <f>ROUND((Reference!J$16*List!$H2777)+Reference!J$17,0)</f>
        <v>3292</v>
      </c>
      <c r="R2777" s="35">
        <f>ROUND((Reference!K$16*List!$H2777)+Reference!K$17,0)</f>
        <v>3396</v>
      </c>
      <c r="S2777" s="35">
        <f>ROUND((Reference!L$16*List!$H2777)+Reference!L$17,0)</f>
        <v>3665</v>
      </c>
      <c r="T2777" s="35">
        <f>ROUND((Reference!M$16*List!$H2777)+Reference!M$17,0)</f>
        <v>4377</v>
      </c>
      <c r="U2777" s="35">
        <f>ROUND((Reference!N$16*List!$H2777)+Reference!N$17,0)</f>
        <v>17659</v>
      </c>
      <c r="V2777" s="36">
        <f>ROUND((Reference!O$16*List!$H2777)+Reference!O$17,0)</f>
        <v>656</v>
      </c>
      <c r="W2777" s="36">
        <f>ROUND((Reference!P$16*List!$H2777)+Reference!P$17,0)</f>
        <v>925</v>
      </c>
      <c r="X2777" s="36">
        <f>ROUND((Reference!Q$16*List!$H2777)+Reference!Q$17,0)</f>
        <v>462</v>
      </c>
      <c r="Y2777" s="37"/>
      <c r="Z2777" s="4" t="str">
        <f t="shared" si="87"/>
        <v>ROBERTSON, Texas</v>
      </c>
      <c r="AA2777" s="50" t="s">
        <v>3470</v>
      </c>
      <c r="AB2777" s="38" t="s">
        <v>54</v>
      </c>
      <c r="AC2777" s="43" t="s">
        <v>7166</v>
      </c>
      <c r="AD2777" s="45"/>
      <c r="AE2777">
        <f t="shared" si="88"/>
        <v>0.86580000000000001</v>
      </c>
    </row>
    <row r="2778" spans="1:31" x14ac:dyDescent="0.35">
      <c r="A2778" s="28" t="s">
        <v>7678</v>
      </c>
      <c r="B2778" s="48" t="s">
        <v>7679</v>
      </c>
      <c r="C2778" s="51">
        <v>19124</v>
      </c>
      <c r="D2778" s="30" t="s">
        <v>621</v>
      </c>
      <c r="E2778" s="38" t="s">
        <v>7680</v>
      </c>
      <c r="F2778" s="54" t="s">
        <v>7166</v>
      </c>
      <c r="G2778" s="33" t="s">
        <v>53</v>
      </c>
      <c r="H2778" s="52">
        <v>0.96730000000000005</v>
      </c>
      <c r="I2778" s="35">
        <f>ROUND((Reference!B$16*List!$H2778)+Reference!B$17,0)</f>
        <v>1098</v>
      </c>
      <c r="J2778" s="35">
        <f>ROUND((Reference!C$16*List!$H2778)+Reference!C$17,0)</f>
        <v>1638</v>
      </c>
      <c r="K2778" s="35">
        <f>ROUND((Reference!D$16*List!$H2778)+Reference!D$17,0)</f>
        <v>1963</v>
      </c>
      <c r="L2778" s="35">
        <f>ROUND((Reference!E$16*List!$H2778)+Reference!E$17,0)</f>
        <v>2426</v>
      </c>
      <c r="M2778" s="35">
        <f>ROUND((Reference!F$16*List!$H2778)+Reference!F$17,0)</f>
        <v>2528</v>
      </c>
      <c r="N2778" s="35">
        <f>ROUND((Reference!G$16*List!$H2778)+Reference!G$17,0)</f>
        <v>2861</v>
      </c>
      <c r="O2778" s="35">
        <f>ROUND((Reference!H$16*List!$H2778)+Reference!H$17,0)</f>
        <v>2971</v>
      </c>
      <c r="P2778" s="35">
        <f>ROUND((Reference!I$16*List!$H2778)+Reference!I$17,0)</f>
        <v>3088</v>
      </c>
      <c r="Q2778" s="35">
        <f>ROUND((Reference!J$16*List!$H2778)+Reference!J$17,0)</f>
        <v>3575</v>
      </c>
      <c r="R2778" s="35">
        <f>ROUND((Reference!K$16*List!$H2778)+Reference!K$17,0)</f>
        <v>3688</v>
      </c>
      <c r="S2778" s="35">
        <f>ROUND((Reference!L$16*List!$H2778)+Reference!L$17,0)</f>
        <v>3980</v>
      </c>
      <c r="T2778" s="35">
        <f>ROUND((Reference!M$16*List!$H2778)+Reference!M$17,0)</f>
        <v>4753</v>
      </c>
      <c r="U2778" s="35">
        <f>ROUND((Reference!N$16*List!$H2778)+Reference!N$17,0)</f>
        <v>19178</v>
      </c>
      <c r="V2778" s="36">
        <f>ROUND((Reference!O$16*List!$H2778)+Reference!O$17,0)</f>
        <v>713</v>
      </c>
      <c r="W2778" s="36">
        <f>ROUND((Reference!P$16*List!$H2778)+Reference!P$17,0)</f>
        <v>1005</v>
      </c>
      <c r="X2778" s="36">
        <f>ROUND((Reference!Q$16*List!$H2778)+Reference!Q$17,0)</f>
        <v>502</v>
      </c>
      <c r="Y2778" s="37"/>
      <c r="Z2778" s="4" t="str">
        <f t="shared" si="87"/>
        <v>ROCKWALL, Texas</v>
      </c>
      <c r="AA2778" s="50" t="s">
        <v>7680</v>
      </c>
      <c r="AB2778" s="38" t="s">
        <v>54</v>
      </c>
      <c r="AC2778" s="43" t="s">
        <v>7166</v>
      </c>
      <c r="AD2778" s="45"/>
      <c r="AE2778">
        <f t="shared" si="88"/>
        <v>0.96730000000000005</v>
      </c>
    </row>
    <row r="2779" spans="1:31" x14ac:dyDescent="0.35">
      <c r="A2779" s="28" t="s">
        <v>7681</v>
      </c>
      <c r="B2779" s="48" t="s">
        <v>7682</v>
      </c>
      <c r="C2779" s="49">
        <v>99945</v>
      </c>
      <c r="D2779" s="30" t="s">
        <v>238</v>
      </c>
      <c r="E2779" s="50" t="s">
        <v>7683</v>
      </c>
      <c r="F2779" s="55" t="s">
        <v>7166</v>
      </c>
      <c r="G2779" s="33" t="s">
        <v>64</v>
      </c>
      <c r="H2779" s="34">
        <v>0.94430000000000003</v>
      </c>
      <c r="I2779" s="35">
        <f>ROUND((Reference!B$16*List!$H2779)+Reference!B$17,0)</f>
        <v>1079</v>
      </c>
      <c r="J2779" s="35">
        <f>ROUND((Reference!C$16*List!$H2779)+Reference!C$17,0)</f>
        <v>1609</v>
      </c>
      <c r="K2779" s="35">
        <f>ROUND((Reference!D$16*List!$H2779)+Reference!D$17,0)</f>
        <v>1927</v>
      </c>
      <c r="L2779" s="35">
        <f>ROUND((Reference!E$16*List!$H2779)+Reference!E$17,0)</f>
        <v>2383</v>
      </c>
      <c r="M2779" s="35">
        <f>ROUND((Reference!F$16*List!$H2779)+Reference!F$17,0)</f>
        <v>2482</v>
      </c>
      <c r="N2779" s="35">
        <f>ROUND((Reference!G$16*List!$H2779)+Reference!G$17,0)</f>
        <v>2810</v>
      </c>
      <c r="O2779" s="35">
        <f>ROUND((Reference!H$16*List!$H2779)+Reference!H$17,0)</f>
        <v>2918</v>
      </c>
      <c r="P2779" s="35">
        <f>ROUND((Reference!I$16*List!$H2779)+Reference!I$17,0)</f>
        <v>3032</v>
      </c>
      <c r="Q2779" s="35">
        <f>ROUND((Reference!J$16*List!$H2779)+Reference!J$17,0)</f>
        <v>3511</v>
      </c>
      <c r="R2779" s="35">
        <f>ROUND((Reference!K$16*List!$H2779)+Reference!K$17,0)</f>
        <v>3622</v>
      </c>
      <c r="S2779" s="35">
        <f>ROUND((Reference!L$16*List!$H2779)+Reference!L$17,0)</f>
        <v>3908</v>
      </c>
      <c r="T2779" s="35">
        <f>ROUND((Reference!M$16*List!$H2779)+Reference!M$17,0)</f>
        <v>4668</v>
      </c>
      <c r="U2779" s="35">
        <f>ROUND((Reference!N$16*List!$H2779)+Reference!N$17,0)</f>
        <v>18834</v>
      </c>
      <c r="V2779" s="36">
        <f>ROUND((Reference!O$16*List!$H2779)+Reference!O$17,0)</f>
        <v>700</v>
      </c>
      <c r="W2779" s="36">
        <f>ROUND((Reference!P$16*List!$H2779)+Reference!P$17,0)</f>
        <v>987</v>
      </c>
      <c r="X2779" s="36">
        <f>ROUND((Reference!Q$16*List!$H2779)+Reference!Q$17,0)</f>
        <v>493</v>
      </c>
      <c r="Y2779" s="37"/>
      <c r="Z2779" s="4" t="str">
        <f t="shared" si="87"/>
        <v>RUNNELS, Texas</v>
      </c>
      <c r="AA2779" s="38" t="s">
        <v>7683</v>
      </c>
      <c r="AB2779" s="38" t="s">
        <v>54</v>
      </c>
      <c r="AC2779" s="32" t="s">
        <v>7166</v>
      </c>
      <c r="AD2779" s="39"/>
      <c r="AE2779">
        <f t="shared" si="88"/>
        <v>0.94430000000000003</v>
      </c>
    </row>
    <row r="2780" spans="1:31" x14ac:dyDescent="0.35">
      <c r="A2780" s="28" t="s">
        <v>7684</v>
      </c>
      <c r="B2780" s="48" t="s">
        <v>7685</v>
      </c>
      <c r="C2780" s="51">
        <v>30980</v>
      </c>
      <c r="D2780" s="30" t="s">
        <v>1130</v>
      </c>
      <c r="E2780" s="38" t="s">
        <v>7686</v>
      </c>
      <c r="F2780" s="54" t="s">
        <v>7166</v>
      </c>
      <c r="G2780" s="33" t="s">
        <v>53</v>
      </c>
      <c r="H2780" s="52">
        <v>0.85720000000000007</v>
      </c>
      <c r="I2780" s="35">
        <f>ROUND((Reference!B$16*List!$H2780)+Reference!B$17,0)</f>
        <v>1004</v>
      </c>
      <c r="J2780" s="35">
        <f>ROUND((Reference!C$16*List!$H2780)+Reference!C$17,0)</f>
        <v>1497</v>
      </c>
      <c r="K2780" s="35">
        <f>ROUND((Reference!D$16*List!$H2780)+Reference!D$17,0)</f>
        <v>1794</v>
      </c>
      <c r="L2780" s="35">
        <f>ROUND((Reference!E$16*List!$H2780)+Reference!E$17,0)</f>
        <v>2218</v>
      </c>
      <c r="M2780" s="35">
        <f>ROUND((Reference!F$16*List!$H2780)+Reference!F$17,0)</f>
        <v>2310</v>
      </c>
      <c r="N2780" s="35">
        <f>ROUND((Reference!G$16*List!$H2780)+Reference!G$17,0)</f>
        <v>2616</v>
      </c>
      <c r="O2780" s="35">
        <f>ROUND((Reference!H$16*List!$H2780)+Reference!H$17,0)</f>
        <v>2716</v>
      </c>
      <c r="P2780" s="35">
        <f>ROUND((Reference!I$16*List!$H2780)+Reference!I$17,0)</f>
        <v>2822</v>
      </c>
      <c r="Q2780" s="35">
        <f>ROUND((Reference!J$16*List!$H2780)+Reference!J$17,0)</f>
        <v>3268</v>
      </c>
      <c r="R2780" s="35">
        <f>ROUND((Reference!K$16*List!$H2780)+Reference!K$17,0)</f>
        <v>3371</v>
      </c>
      <c r="S2780" s="35">
        <f>ROUND((Reference!L$16*List!$H2780)+Reference!L$17,0)</f>
        <v>3638</v>
      </c>
      <c r="T2780" s="35">
        <f>ROUND((Reference!M$16*List!$H2780)+Reference!M$17,0)</f>
        <v>4345</v>
      </c>
      <c r="U2780" s="35">
        <f>ROUND((Reference!N$16*List!$H2780)+Reference!N$17,0)</f>
        <v>17530</v>
      </c>
      <c r="V2780" s="36">
        <f>ROUND((Reference!O$16*List!$H2780)+Reference!O$17,0)</f>
        <v>652</v>
      </c>
      <c r="W2780" s="36">
        <f>ROUND((Reference!P$16*List!$H2780)+Reference!P$17,0)</f>
        <v>918</v>
      </c>
      <c r="X2780" s="36">
        <f>ROUND((Reference!Q$16*List!$H2780)+Reference!Q$17,0)</f>
        <v>459</v>
      </c>
      <c r="Y2780" s="37"/>
      <c r="Z2780" s="4" t="str">
        <f t="shared" si="87"/>
        <v>RUSK, Texas</v>
      </c>
      <c r="AA2780" s="50" t="s">
        <v>7686</v>
      </c>
      <c r="AB2780" s="38" t="s">
        <v>54</v>
      </c>
      <c r="AC2780" s="43" t="s">
        <v>7166</v>
      </c>
      <c r="AD2780" s="45"/>
      <c r="AE2780">
        <f t="shared" si="88"/>
        <v>0.85720000000000007</v>
      </c>
    </row>
    <row r="2781" spans="1:31" x14ac:dyDescent="0.35">
      <c r="A2781" s="28" t="s">
        <v>7687</v>
      </c>
      <c r="B2781" s="48" t="s">
        <v>7688</v>
      </c>
      <c r="C2781" s="49">
        <v>99945</v>
      </c>
      <c r="D2781" s="30" t="s">
        <v>238</v>
      </c>
      <c r="E2781" s="50" t="s">
        <v>3633</v>
      </c>
      <c r="F2781" s="55" t="s">
        <v>7166</v>
      </c>
      <c r="G2781" s="33" t="s">
        <v>64</v>
      </c>
      <c r="H2781" s="52">
        <v>0.94430000000000003</v>
      </c>
      <c r="I2781" s="35">
        <f>ROUND((Reference!B$16*List!$H2781)+Reference!B$17,0)</f>
        <v>1079</v>
      </c>
      <c r="J2781" s="35">
        <f>ROUND((Reference!C$16*List!$H2781)+Reference!C$17,0)</f>
        <v>1609</v>
      </c>
      <c r="K2781" s="35">
        <f>ROUND((Reference!D$16*List!$H2781)+Reference!D$17,0)</f>
        <v>1927</v>
      </c>
      <c r="L2781" s="35">
        <f>ROUND((Reference!E$16*List!$H2781)+Reference!E$17,0)</f>
        <v>2383</v>
      </c>
      <c r="M2781" s="35">
        <f>ROUND((Reference!F$16*List!$H2781)+Reference!F$17,0)</f>
        <v>2482</v>
      </c>
      <c r="N2781" s="35">
        <f>ROUND((Reference!G$16*List!$H2781)+Reference!G$17,0)</f>
        <v>2810</v>
      </c>
      <c r="O2781" s="35">
        <f>ROUND((Reference!H$16*List!$H2781)+Reference!H$17,0)</f>
        <v>2918</v>
      </c>
      <c r="P2781" s="35">
        <f>ROUND((Reference!I$16*List!$H2781)+Reference!I$17,0)</f>
        <v>3032</v>
      </c>
      <c r="Q2781" s="35">
        <f>ROUND((Reference!J$16*List!$H2781)+Reference!J$17,0)</f>
        <v>3511</v>
      </c>
      <c r="R2781" s="35">
        <f>ROUND((Reference!K$16*List!$H2781)+Reference!K$17,0)</f>
        <v>3622</v>
      </c>
      <c r="S2781" s="35">
        <f>ROUND((Reference!L$16*List!$H2781)+Reference!L$17,0)</f>
        <v>3908</v>
      </c>
      <c r="T2781" s="35">
        <f>ROUND((Reference!M$16*List!$H2781)+Reference!M$17,0)</f>
        <v>4668</v>
      </c>
      <c r="U2781" s="35">
        <f>ROUND((Reference!N$16*List!$H2781)+Reference!N$17,0)</f>
        <v>18834</v>
      </c>
      <c r="V2781" s="36">
        <f>ROUND((Reference!O$16*List!$H2781)+Reference!O$17,0)</f>
        <v>700</v>
      </c>
      <c r="W2781" s="36">
        <f>ROUND((Reference!P$16*List!$H2781)+Reference!P$17,0)</f>
        <v>987</v>
      </c>
      <c r="X2781" s="36">
        <f>ROUND((Reference!Q$16*List!$H2781)+Reference!Q$17,0)</f>
        <v>493</v>
      </c>
      <c r="Y2781" s="37"/>
      <c r="Z2781" s="4" t="str">
        <f t="shared" si="87"/>
        <v>SABINE, Texas</v>
      </c>
      <c r="AA2781" s="50" t="s">
        <v>3633</v>
      </c>
      <c r="AB2781" s="38" t="s">
        <v>54</v>
      </c>
      <c r="AC2781" s="43" t="s">
        <v>7166</v>
      </c>
      <c r="AD2781" s="45"/>
      <c r="AE2781">
        <f t="shared" si="88"/>
        <v>0.94430000000000003</v>
      </c>
    </row>
    <row r="2782" spans="1:31" x14ac:dyDescent="0.35">
      <c r="A2782" s="28" t="s">
        <v>7689</v>
      </c>
      <c r="B2782" s="48" t="s">
        <v>7690</v>
      </c>
      <c r="C2782" s="49">
        <v>99945</v>
      </c>
      <c r="D2782" s="30" t="s">
        <v>238</v>
      </c>
      <c r="E2782" s="50" t="s">
        <v>7691</v>
      </c>
      <c r="F2782" s="55" t="s">
        <v>7166</v>
      </c>
      <c r="G2782" s="33" t="s">
        <v>64</v>
      </c>
      <c r="H2782" s="52">
        <v>0.94430000000000003</v>
      </c>
      <c r="I2782" s="35">
        <f>ROUND((Reference!B$16*List!$H2782)+Reference!B$17,0)</f>
        <v>1079</v>
      </c>
      <c r="J2782" s="35">
        <f>ROUND((Reference!C$16*List!$H2782)+Reference!C$17,0)</f>
        <v>1609</v>
      </c>
      <c r="K2782" s="35">
        <f>ROUND((Reference!D$16*List!$H2782)+Reference!D$17,0)</f>
        <v>1927</v>
      </c>
      <c r="L2782" s="35">
        <f>ROUND((Reference!E$16*List!$H2782)+Reference!E$17,0)</f>
        <v>2383</v>
      </c>
      <c r="M2782" s="35">
        <f>ROUND((Reference!F$16*List!$H2782)+Reference!F$17,0)</f>
        <v>2482</v>
      </c>
      <c r="N2782" s="35">
        <f>ROUND((Reference!G$16*List!$H2782)+Reference!G$17,0)</f>
        <v>2810</v>
      </c>
      <c r="O2782" s="35">
        <f>ROUND((Reference!H$16*List!$H2782)+Reference!H$17,0)</f>
        <v>2918</v>
      </c>
      <c r="P2782" s="35">
        <f>ROUND((Reference!I$16*List!$H2782)+Reference!I$17,0)</f>
        <v>3032</v>
      </c>
      <c r="Q2782" s="35">
        <f>ROUND((Reference!J$16*List!$H2782)+Reference!J$17,0)</f>
        <v>3511</v>
      </c>
      <c r="R2782" s="35">
        <f>ROUND((Reference!K$16*List!$H2782)+Reference!K$17,0)</f>
        <v>3622</v>
      </c>
      <c r="S2782" s="35">
        <f>ROUND((Reference!L$16*List!$H2782)+Reference!L$17,0)</f>
        <v>3908</v>
      </c>
      <c r="T2782" s="35">
        <f>ROUND((Reference!M$16*List!$H2782)+Reference!M$17,0)</f>
        <v>4668</v>
      </c>
      <c r="U2782" s="35">
        <f>ROUND((Reference!N$16*List!$H2782)+Reference!N$17,0)</f>
        <v>18834</v>
      </c>
      <c r="V2782" s="36">
        <f>ROUND((Reference!O$16*List!$H2782)+Reference!O$17,0)</f>
        <v>700</v>
      </c>
      <c r="W2782" s="36">
        <f>ROUND((Reference!P$16*List!$H2782)+Reference!P$17,0)</f>
        <v>987</v>
      </c>
      <c r="X2782" s="36">
        <f>ROUND((Reference!Q$16*List!$H2782)+Reference!Q$17,0)</f>
        <v>493</v>
      </c>
      <c r="Y2782" s="37"/>
      <c r="Z2782" s="4" t="str">
        <f t="shared" si="87"/>
        <v>SAN AUGUSTINE, Texas</v>
      </c>
      <c r="AA2782" s="50" t="s">
        <v>7691</v>
      </c>
      <c r="AB2782" s="38" t="s">
        <v>54</v>
      </c>
      <c r="AC2782" s="43" t="s">
        <v>7166</v>
      </c>
      <c r="AD2782" s="45"/>
      <c r="AE2782">
        <f t="shared" si="88"/>
        <v>0.94430000000000003</v>
      </c>
    </row>
    <row r="2783" spans="1:31" x14ac:dyDescent="0.35">
      <c r="A2783" s="28" t="s">
        <v>7692</v>
      </c>
      <c r="B2783" s="48" t="s">
        <v>7693</v>
      </c>
      <c r="C2783" s="49">
        <v>99945</v>
      </c>
      <c r="D2783" s="30" t="s">
        <v>238</v>
      </c>
      <c r="E2783" s="50" t="s">
        <v>7694</v>
      </c>
      <c r="F2783" s="55" t="s">
        <v>7166</v>
      </c>
      <c r="G2783" s="33" t="s">
        <v>64</v>
      </c>
      <c r="H2783" s="34">
        <v>0.94430000000000003</v>
      </c>
      <c r="I2783" s="35">
        <f>ROUND((Reference!B$16*List!$H2783)+Reference!B$17,0)</f>
        <v>1079</v>
      </c>
      <c r="J2783" s="35">
        <f>ROUND((Reference!C$16*List!$H2783)+Reference!C$17,0)</f>
        <v>1609</v>
      </c>
      <c r="K2783" s="35">
        <f>ROUND((Reference!D$16*List!$H2783)+Reference!D$17,0)</f>
        <v>1927</v>
      </c>
      <c r="L2783" s="35">
        <f>ROUND((Reference!E$16*List!$H2783)+Reference!E$17,0)</f>
        <v>2383</v>
      </c>
      <c r="M2783" s="35">
        <f>ROUND((Reference!F$16*List!$H2783)+Reference!F$17,0)</f>
        <v>2482</v>
      </c>
      <c r="N2783" s="35">
        <f>ROUND((Reference!G$16*List!$H2783)+Reference!G$17,0)</f>
        <v>2810</v>
      </c>
      <c r="O2783" s="35">
        <f>ROUND((Reference!H$16*List!$H2783)+Reference!H$17,0)</f>
        <v>2918</v>
      </c>
      <c r="P2783" s="35">
        <f>ROUND((Reference!I$16*List!$H2783)+Reference!I$17,0)</f>
        <v>3032</v>
      </c>
      <c r="Q2783" s="35">
        <f>ROUND((Reference!J$16*List!$H2783)+Reference!J$17,0)</f>
        <v>3511</v>
      </c>
      <c r="R2783" s="35">
        <f>ROUND((Reference!K$16*List!$H2783)+Reference!K$17,0)</f>
        <v>3622</v>
      </c>
      <c r="S2783" s="35">
        <f>ROUND((Reference!L$16*List!$H2783)+Reference!L$17,0)</f>
        <v>3908</v>
      </c>
      <c r="T2783" s="35">
        <f>ROUND((Reference!M$16*List!$H2783)+Reference!M$17,0)</f>
        <v>4668</v>
      </c>
      <c r="U2783" s="35">
        <f>ROUND((Reference!N$16*List!$H2783)+Reference!N$17,0)</f>
        <v>18834</v>
      </c>
      <c r="V2783" s="36">
        <f>ROUND((Reference!O$16*List!$H2783)+Reference!O$17,0)</f>
        <v>700</v>
      </c>
      <c r="W2783" s="36">
        <f>ROUND((Reference!P$16*List!$H2783)+Reference!P$17,0)</f>
        <v>987</v>
      </c>
      <c r="X2783" s="36">
        <f>ROUND((Reference!Q$16*List!$H2783)+Reference!Q$17,0)</f>
        <v>493</v>
      </c>
      <c r="Y2783" s="37"/>
      <c r="Z2783" s="4" t="str">
        <f t="shared" si="87"/>
        <v>SAN JACINTO, Texas</v>
      </c>
      <c r="AA2783" s="38" t="s">
        <v>7694</v>
      </c>
      <c r="AB2783" s="38" t="s">
        <v>54</v>
      </c>
      <c r="AC2783" s="32" t="s">
        <v>7166</v>
      </c>
      <c r="AD2783" s="39"/>
      <c r="AE2783">
        <f t="shared" si="88"/>
        <v>0.94430000000000003</v>
      </c>
    </row>
    <row r="2784" spans="1:31" x14ac:dyDescent="0.35">
      <c r="A2784" s="28" t="s">
        <v>7695</v>
      </c>
      <c r="B2784" s="48" t="s">
        <v>7696</v>
      </c>
      <c r="C2784" s="49">
        <v>18580</v>
      </c>
      <c r="D2784" s="30" t="s">
        <v>606</v>
      </c>
      <c r="E2784" s="50" t="s">
        <v>7697</v>
      </c>
      <c r="F2784" s="54" t="s">
        <v>7166</v>
      </c>
      <c r="G2784" s="33" t="s">
        <v>53</v>
      </c>
      <c r="H2784" s="52">
        <v>0.95860000000000001</v>
      </c>
      <c r="I2784" s="35">
        <f>ROUND((Reference!B$16*List!$H2784)+Reference!B$17,0)</f>
        <v>1091</v>
      </c>
      <c r="J2784" s="35">
        <f>ROUND((Reference!C$16*List!$H2784)+Reference!C$17,0)</f>
        <v>1627</v>
      </c>
      <c r="K2784" s="35">
        <f>ROUND((Reference!D$16*List!$H2784)+Reference!D$17,0)</f>
        <v>1949</v>
      </c>
      <c r="L2784" s="35">
        <f>ROUND((Reference!E$16*List!$H2784)+Reference!E$17,0)</f>
        <v>2410</v>
      </c>
      <c r="M2784" s="35">
        <f>ROUND((Reference!F$16*List!$H2784)+Reference!F$17,0)</f>
        <v>2510</v>
      </c>
      <c r="N2784" s="35">
        <f>ROUND((Reference!G$16*List!$H2784)+Reference!G$17,0)</f>
        <v>2842</v>
      </c>
      <c r="O2784" s="35">
        <f>ROUND((Reference!H$16*List!$H2784)+Reference!H$17,0)</f>
        <v>2951</v>
      </c>
      <c r="P2784" s="35">
        <f>ROUND((Reference!I$16*List!$H2784)+Reference!I$17,0)</f>
        <v>3067</v>
      </c>
      <c r="Q2784" s="35">
        <f>ROUND((Reference!J$16*List!$H2784)+Reference!J$17,0)</f>
        <v>3551</v>
      </c>
      <c r="R2784" s="35">
        <f>ROUND((Reference!K$16*List!$H2784)+Reference!K$17,0)</f>
        <v>3663</v>
      </c>
      <c r="S2784" s="35">
        <f>ROUND((Reference!L$16*List!$H2784)+Reference!L$17,0)</f>
        <v>3953</v>
      </c>
      <c r="T2784" s="35">
        <f>ROUND((Reference!M$16*List!$H2784)+Reference!M$17,0)</f>
        <v>4721</v>
      </c>
      <c r="U2784" s="35">
        <f>ROUND((Reference!N$16*List!$H2784)+Reference!N$17,0)</f>
        <v>19048</v>
      </c>
      <c r="V2784" s="36">
        <f>ROUND((Reference!O$16*List!$H2784)+Reference!O$17,0)</f>
        <v>708</v>
      </c>
      <c r="W2784" s="36">
        <f>ROUND((Reference!P$16*List!$H2784)+Reference!P$17,0)</f>
        <v>998</v>
      </c>
      <c r="X2784" s="36">
        <f>ROUND((Reference!Q$16*List!$H2784)+Reference!Q$17,0)</f>
        <v>499</v>
      </c>
      <c r="Y2784" s="37"/>
      <c r="Z2784" s="4" t="str">
        <f t="shared" si="87"/>
        <v>SAN PATRICIO, Texas</v>
      </c>
      <c r="AA2784" s="50" t="s">
        <v>7697</v>
      </c>
      <c r="AB2784" s="38" t="s">
        <v>54</v>
      </c>
      <c r="AC2784" s="43" t="s">
        <v>7166</v>
      </c>
      <c r="AD2784" s="45"/>
      <c r="AE2784">
        <f t="shared" si="88"/>
        <v>0.95860000000000001</v>
      </c>
    </row>
    <row r="2785" spans="1:31" x14ac:dyDescent="0.35">
      <c r="A2785" s="28" t="s">
        <v>7698</v>
      </c>
      <c r="B2785" s="48" t="s">
        <v>7699</v>
      </c>
      <c r="C2785" s="51">
        <v>99945</v>
      </c>
      <c r="D2785" s="30" t="s">
        <v>238</v>
      </c>
      <c r="E2785" s="38" t="s">
        <v>7700</v>
      </c>
      <c r="F2785" s="55" t="s">
        <v>7166</v>
      </c>
      <c r="G2785" s="33" t="s">
        <v>64</v>
      </c>
      <c r="H2785" s="52">
        <v>0.94430000000000003</v>
      </c>
      <c r="I2785" s="35">
        <f>ROUND((Reference!B$16*List!$H2785)+Reference!B$17,0)</f>
        <v>1079</v>
      </c>
      <c r="J2785" s="35">
        <f>ROUND((Reference!C$16*List!$H2785)+Reference!C$17,0)</f>
        <v>1609</v>
      </c>
      <c r="K2785" s="35">
        <f>ROUND((Reference!D$16*List!$H2785)+Reference!D$17,0)</f>
        <v>1927</v>
      </c>
      <c r="L2785" s="35">
        <f>ROUND((Reference!E$16*List!$H2785)+Reference!E$17,0)</f>
        <v>2383</v>
      </c>
      <c r="M2785" s="35">
        <f>ROUND((Reference!F$16*List!$H2785)+Reference!F$17,0)</f>
        <v>2482</v>
      </c>
      <c r="N2785" s="35">
        <f>ROUND((Reference!G$16*List!$H2785)+Reference!G$17,0)</f>
        <v>2810</v>
      </c>
      <c r="O2785" s="35">
        <f>ROUND((Reference!H$16*List!$H2785)+Reference!H$17,0)</f>
        <v>2918</v>
      </c>
      <c r="P2785" s="35">
        <f>ROUND((Reference!I$16*List!$H2785)+Reference!I$17,0)</f>
        <v>3032</v>
      </c>
      <c r="Q2785" s="35">
        <f>ROUND((Reference!J$16*List!$H2785)+Reference!J$17,0)</f>
        <v>3511</v>
      </c>
      <c r="R2785" s="35">
        <f>ROUND((Reference!K$16*List!$H2785)+Reference!K$17,0)</f>
        <v>3622</v>
      </c>
      <c r="S2785" s="35">
        <f>ROUND((Reference!L$16*List!$H2785)+Reference!L$17,0)</f>
        <v>3908</v>
      </c>
      <c r="T2785" s="35">
        <f>ROUND((Reference!M$16*List!$H2785)+Reference!M$17,0)</f>
        <v>4668</v>
      </c>
      <c r="U2785" s="35">
        <f>ROUND((Reference!N$16*List!$H2785)+Reference!N$17,0)</f>
        <v>18834</v>
      </c>
      <c r="V2785" s="36">
        <f>ROUND((Reference!O$16*List!$H2785)+Reference!O$17,0)</f>
        <v>700</v>
      </c>
      <c r="W2785" s="36">
        <f>ROUND((Reference!P$16*List!$H2785)+Reference!P$17,0)</f>
        <v>987</v>
      </c>
      <c r="X2785" s="36">
        <f>ROUND((Reference!Q$16*List!$H2785)+Reference!Q$17,0)</f>
        <v>493</v>
      </c>
      <c r="Y2785" s="37"/>
      <c r="Z2785" s="4" t="str">
        <f t="shared" si="87"/>
        <v>SAN SABA, Texas</v>
      </c>
      <c r="AA2785" s="50" t="s">
        <v>7700</v>
      </c>
      <c r="AB2785" s="38" t="s">
        <v>54</v>
      </c>
      <c r="AC2785" s="43" t="s">
        <v>7166</v>
      </c>
      <c r="AD2785" s="45"/>
      <c r="AE2785">
        <f t="shared" si="88"/>
        <v>0.94430000000000003</v>
      </c>
    </row>
    <row r="2786" spans="1:31" x14ac:dyDescent="0.35">
      <c r="A2786" s="28" t="s">
        <v>7701</v>
      </c>
      <c r="B2786" s="48" t="s">
        <v>7702</v>
      </c>
      <c r="C2786" s="49">
        <v>99945</v>
      </c>
      <c r="D2786" s="30" t="s">
        <v>238</v>
      </c>
      <c r="E2786" s="50" t="s">
        <v>7703</v>
      </c>
      <c r="F2786" s="55" t="s">
        <v>7166</v>
      </c>
      <c r="G2786" s="33" t="s">
        <v>64</v>
      </c>
      <c r="H2786" s="52">
        <v>0.94430000000000003</v>
      </c>
      <c r="I2786" s="35">
        <f>ROUND((Reference!B$16*List!$H2786)+Reference!B$17,0)</f>
        <v>1079</v>
      </c>
      <c r="J2786" s="35">
        <f>ROUND((Reference!C$16*List!$H2786)+Reference!C$17,0)</f>
        <v>1609</v>
      </c>
      <c r="K2786" s="35">
        <f>ROUND((Reference!D$16*List!$H2786)+Reference!D$17,0)</f>
        <v>1927</v>
      </c>
      <c r="L2786" s="35">
        <f>ROUND((Reference!E$16*List!$H2786)+Reference!E$17,0)</f>
        <v>2383</v>
      </c>
      <c r="M2786" s="35">
        <f>ROUND((Reference!F$16*List!$H2786)+Reference!F$17,0)</f>
        <v>2482</v>
      </c>
      <c r="N2786" s="35">
        <f>ROUND((Reference!G$16*List!$H2786)+Reference!G$17,0)</f>
        <v>2810</v>
      </c>
      <c r="O2786" s="35">
        <f>ROUND((Reference!H$16*List!$H2786)+Reference!H$17,0)</f>
        <v>2918</v>
      </c>
      <c r="P2786" s="35">
        <f>ROUND((Reference!I$16*List!$H2786)+Reference!I$17,0)</f>
        <v>3032</v>
      </c>
      <c r="Q2786" s="35">
        <f>ROUND((Reference!J$16*List!$H2786)+Reference!J$17,0)</f>
        <v>3511</v>
      </c>
      <c r="R2786" s="35">
        <f>ROUND((Reference!K$16*List!$H2786)+Reference!K$17,0)</f>
        <v>3622</v>
      </c>
      <c r="S2786" s="35">
        <f>ROUND((Reference!L$16*List!$H2786)+Reference!L$17,0)</f>
        <v>3908</v>
      </c>
      <c r="T2786" s="35">
        <f>ROUND((Reference!M$16*List!$H2786)+Reference!M$17,0)</f>
        <v>4668</v>
      </c>
      <c r="U2786" s="35">
        <f>ROUND((Reference!N$16*List!$H2786)+Reference!N$17,0)</f>
        <v>18834</v>
      </c>
      <c r="V2786" s="36">
        <f>ROUND((Reference!O$16*List!$H2786)+Reference!O$17,0)</f>
        <v>700</v>
      </c>
      <c r="W2786" s="36">
        <f>ROUND((Reference!P$16*List!$H2786)+Reference!P$17,0)</f>
        <v>987</v>
      </c>
      <c r="X2786" s="36">
        <f>ROUND((Reference!Q$16*List!$H2786)+Reference!Q$17,0)</f>
        <v>493</v>
      </c>
      <c r="Y2786" s="37"/>
      <c r="Z2786" s="4" t="str">
        <f t="shared" si="87"/>
        <v>SCHLEICHER, Texas</v>
      </c>
      <c r="AA2786" s="50" t="s">
        <v>7703</v>
      </c>
      <c r="AB2786" s="38" t="s">
        <v>54</v>
      </c>
      <c r="AC2786" s="43" t="s">
        <v>7166</v>
      </c>
      <c r="AD2786" s="45"/>
      <c r="AE2786">
        <f t="shared" si="88"/>
        <v>0.94430000000000003</v>
      </c>
    </row>
    <row r="2787" spans="1:31" x14ac:dyDescent="0.35">
      <c r="A2787" s="28" t="s">
        <v>7704</v>
      </c>
      <c r="B2787" s="48" t="s">
        <v>7705</v>
      </c>
      <c r="C2787" s="49">
        <v>99945</v>
      </c>
      <c r="D2787" s="30" t="s">
        <v>238</v>
      </c>
      <c r="E2787" s="50" t="s">
        <v>7706</v>
      </c>
      <c r="F2787" s="55" t="s">
        <v>7166</v>
      </c>
      <c r="G2787" s="33" t="s">
        <v>64</v>
      </c>
      <c r="H2787" s="52">
        <v>0.94430000000000003</v>
      </c>
      <c r="I2787" s="35">
        <f>ROUND((Reference!B$16*List!$H2787)+Reference!B$17,0)</f>
        <v>1079</v>
      </c>
      <c r="J2787" s="35">
        <f>ROUND((Reference!C$16*List!$H2787)+Reference!C$17,0)</f>
        <v>1609</v>
      </c>
      <c r="K2787" s="35">
        <f>ROUND((Reference!D$16*List!$H2787)+Reference!D$17,0)</f>
        <v>1927</v>
      </c>
      <c r="L2787" s="35">
        <f>ROUND((Reference!E$16*List!$H2787)+Reference!E$17,0)</f>
        <v>2383</v>
      </c>
      <c r="M2787" s="35">
        <f>ROUND((Reference!F$16*List!$H2787)+Reference!F$17,0)</f>
        <v>2482</v>
      </c>
      <c r="N2787" s="35">
        <f>ROUND((Reference!G$16*List!$H2787)+Reference!G$17,0)</f>
        <v>2810</v>
      </c>
      <c r="O2787" s="35">
        <f>ROUND((Reference!H$16*List!$H2787)+Reference!H$17,0)</f>
        <v>2918</v>
      </c>
      <c r="P2787" s="35">
        <f>ROUND((Reference!I$16*List!$H2787)+Reference!I$17,0)</f>
        <v>3032</v>
      </c>
      <c r="Q2787" s="35">
        <f>ROUND((Reference!J$16*List!$H2787)+Reference!J$17,0)</f>
        <v>3511</v>
      </c>
      <c r="R2787" s="35">
        <f>ROUND((Reference!K$16*List!$H2787)+Reference!K$17,0)</f>
        <v>3622</v>
      </c>
      <c r="S2787" s="35">
        <f>ROUND((Reference!L$16*List!$H2787)+Reference!L$17,0)</f>
        <v>3908</v>
      </c>
      <c r="T2787" s="35">
        <f>ROUND((Reference!M$16*List!$H2787)+Reference!M$17,0)</f>
        <v>4668</v>
      </c>
      <c r="U2787" s="35">
        <f>ROUND((Reference!N$16*List!$H2787)+Reference!N$17,0)</f>
        <v>18834</v>
      </c>
      <c r="V2787" s="36">
        <f>ROUND((Reference!O$16*List!$H2787)+Reference!O$17,0)</f>
        <v>700</v>
      </c>
      <c r="W2787" s="36">
        <f>ROUND((Reference!P$16*List!$H2787)+Reference!P$17,0)</f>
        <v>987</v>
      </c>
      <c r="X2787" s="36">
        <f>ROUND((Reference!Q$16*List!$H2787)+Reference!Q$17,0)</f>
        <v>493</v>
      </c>
      <c r="Y2787" s="37"/>
      <c r="Z2787" s="4" t="str">
        <f t="shared" si="87"/>
        <v>SCURRY, Texas</v>
      </c>
      <c r="AA2787" s="50" t="s">
        <v>7706</v>
      </c>
      <c r="AB2787" s="38" t="s">
        <v>54</v>
      </c>
      <c r="AC2787" s="43" t="s">
        <v>7166</v>
      </c>
      <c r="AD2787" s="45"/>
      <c r="AE2787">
        <f t="shared" si="88"/>
        <v>0.94430000000000003</v>
      </c>
    </row>
    <row r="2788" spans="1:31" x14ac:dyDescent="0.35">
      <c r="A2788" s="28" t="s">
        <v>7707</v>
      </c>
      <c r="B2788" s="48" t="s">
        <v>7708</v>
      </c>
      <c r="C2788" s="49">
        <v>99945</v>
      </c>
      <c r="D2788" s="30" t="s">
        <v>238</v>
      </c>
      <c r="E2788" s="50" t="s">
        <v>7709</v>
      </c>
      <c r="F2788" s="55" t="s">
        <v>7166</v>
      </c>
      <c r="G2788" s="33" t="s">
        <v>64</v>
      </c>
      <c r="H2788" s="52">
        <v>0.94430000000000003</v>
      </c>
      <c r="I2788" s="35">
        <f>ROUND((Reference!B$16*List!$H2788)+Reference!B$17,0)</f>
        <v>1079</v>
      </c>
      <c r="J2788" s="35">
        <f>ROUND((Reference!C$16*List!$H2788)+Reference!C$17,0)</f>
        <v>1609</v>
      </c>
      <c r="K2788" s="35">
        <f>ROUND((Reference!D$16*List!$H2788)+Reference!D$17,0)</f>
        <v>1927</v>
      </c>
      <c r="L2788" s="35">
        <f>ROUND((Reference!E$16*List!$H2788)+Reference!E$17,0)</f>
        <v>2383</v>
      </c>
      <c r="M2788" s="35">
        <f>ROUND((Reference!F$16*List!$H2788)+Reference!F$17,0)</f>
        <v>2482</v>
      </c>
      <c r="N2788" s="35">
        <f>ROUND((Reference!G$16*List!$H2788)+Reference!G$17,0)</f>
        <v>2810</v>
      </c>
      <c r="O2788" s="35">
        <f>ROUND((Reference!H$16*List!$H2788)+Reference!H$17,0)</f>
        <v>2918</v>
      </c>
      <c r="P2788" s="35">
        <f>ROUND((Reference!I$16*List!$H2788)+Reference!I$17,0)</f>
        <v>3032</v>
      </c>
      <c r="Q2788" s="35">
        <f>ROUND((Reference!J$16*List!$H2788)+Reference!J$17,0)</f>
        <v>3511</v>
      </c>
      <c r="R2788" s="35">
        <f>ROUND((Reference!K$16*List!$H2788)+Reference!K$17,0)</f>
        <v>3622</v>
      </c>
      <c r="S2788" s="35">
        <f>ROUND((Reference!L$16*List!$H2788)+Reference!L$17,0)</f>
        <v>3908</v>
      </c>
      <c r="T2788" s="35">
        <f>ROUND((Reference!M$16*List!$H2788)+Reference!M$17,0)</f>
        <v>4668</v>
      </c>
      <c r="U2788" s="35">
        <f>ROUND((Reference!N$16*List!$H2788)+Reference!N$17,0)</f>
        <v>18834</v>
      </c>
      <c r="V2788" s="36">
        <f>ROUND((Reference!O$16*List!$H2788)+Reference!O$17,0)</f>
        <v>700</v>
      </c>
      <c r="W2788" s="36">
        <f>ROUND((Reference!P$16*List!$H2788)+Reference!P$17,0)</f>
        <v>987</v>
      </c>
      <c r="X2788" s="36">
        <f>ROUND((Reference!Q$16*List!$H2788)+Reference!Q$17,0)</f>
        <v>493</v>
      </c>
      <c r="Y2788" s="37"/>
      <c r="Z2788" s="4" t="str">
        <f t="shared" si="87"/>
        <v>SHACKELFORD, Texas</v>
      </c>
      <c r="AA2788" s="50" t="s">
        <v>7709</v>
      </c>
      <c r="AB2788" s="38" t="s">
        <v>54</v>
      </c>
      <c r="AC2788" s="43" t="s">
        <v>7166</v>
      </c>
      <c r="AD2788" s="45"/>
      <c r="AE2788">
        <f t="shared" si="88"/>
        <v>0.94430000000000003</v>
      </c>
    </row>
    <row r="2789" spans="1:31" x14ac:dyDescent="0.35">
      <c r="A2789" s="28" t="s">
        <v>7710</v>
      </c>
      <c r="B2789" s="48" t="s">
        <v>7711</v>
      </c>
      <c r="C2789" s="49">
        <v>99945</v>
      </c>
      <c r="D2789" s="30" t="s">
        <v>238</v>
      </c>
      <c r="E2789" s="50" t="s">
        <v>299</v>
      </c>
      <c r="F2789" s="55" t="s">
        <v>7166</v>
      </c>
      <c r="G2789" s="33" t="s">
        <v>64</v>
      </c>
      <c r="H2789" s="34">
        <v>0.94430000000000003</v>
      </c>
      <c r="I2789" s="35">
        <f>ROUND((Reference!B$16*List!$H2789)+Reference!B$17,0)</f>
        <v>1079</v>
      </c>
      <c r="J2789" s="35">
        <f>ROUND((Reference!C$16*List!$H2789)+Reference!C$17,0)</f>
        <v>1609</v>
      </c>
      <c r="K2789" s="35">
        <f>ROUND((Reference!D$16*List!$H2789)+Reference!D$17,0)</f>
        <v>1927</v>
      </c>
      <c r="L2789" s="35">
        <f>ROUND((Reference!E$16*List!$H2789)+Reference!E$17,0)</f>
        <v>2383</v>
      </c>
      <c r="M2789" s="35">
        <f>ROUND((Reference!F$16*List!$H2789)+Reference!F$17,0)</f>
        <v>2482</v>
      </c>
      <c r="N2789" s="35">
        <f>ROUND((Reference!G$16*List!$H2789)+Reference!G$17,0)</f>
        <v>2810</v>
      </c>
      <c r="O2789" s="35">
        <f>ROUND((Reference!H$16*List!$H2789)+Reference!H$17,0)</f>
        <v>2918</v>
      </c>
      <c r="P2789" s="35">
        <f>ROUND((Reference!I$16*List!$H2789)+Reference!I$17,0)</f>
        <v>3032</v>
      </c>
      <c r="Q2789" s="35">
        <f>ROUND((Reference!J$16*List!$H2789)+Reference!J$17,0)</f>
        <v>3511</v>
      </c>
      <c r="R2789" s="35">
        <f>ROUND((Reference!K$16*List!$H2789)+Reference!K$17,0)</f>
        <v>3622</v>
      </c>
      <c r="S2789" s="35">
        <f>ROUND((Reference!L$16*List!$H2789)+Reference!L$17,0)</f>
        <v>3908</v>
      </c>
      <c r="T2789" s="35">
        <f>ROUND((Reference!M$16*List!$H2789)+Reference!M$17,0)</f>
        <v>4668</v>
      </c>
      <c r="U2789" s="35">
        <f>ROUND((Reference!N$16*List!$H2789)+Reference!N$17,0)</f>
        <v>18834</v>
      </c>
      <c r="V2789" s="36">
        <f>ROUND((Reference!O$16*List!$H2789)+Reference!O$17,0)</f>
        <v>700</v>
      </c>
      <c r="W2789" s="36">
        <f>ROUND((Reference!P$16*List!$H2789)+Reference!P$17,0)</f>
        <v>987</v>
      </c>
      <c r="X2789" s="36">
        <f>ROUND((Reference!Q$16*List!$H2789)+Reference!Q$17,0)</f>
        <v>493</v>
      </c>
      <c r="Y2789" s="37"/>
      <c r="Z2789" s="4" t="str">
        <f t="shared" si="87"/>
        <v>SHELBY, Texas</v>
      </c>
      <c r="AA2789" s="38" t="s">
        <v>299</v>
      </c>
      <c r="AB2789" s="38" t="s">
        <v>54</v>
      </c>
      <c r="AC2789" s="32" t="s">
        <v>7166</v>
      </c>
      <c r="AD2789" s="39"/>
      <c r="AE2789">
        <f t="shared" si="88"/>
        <v>0.94430000000000003</v>
      </c>
    </row>
    <row r="2790" spans="1:31" x14ac:dyDescent="0.35">
      <c r="A2790" s="28" t="s">
        <v>7712</v>
      </c>
      <c r="B2790" s="48" t="s">
        <v>7713</v>
      </c>
      <c r="C2790" s="49">
        <v>99945</v>
      </c>
      <c r="D2790" s="30" t="s">
        <v>238</v>
      </c>
      <c r="E2790" s="50" t="s">
        <v>3177</v>
      </c>
      <c r="F2790" s="55" t="s">
        <v>7166</v>
      </c>
      <c r="G2790" s="33" t="s">
        <v>64</v>
      </c>
      <c r="H2790" s="34">
        <v>0.94430000000000003</v>
      </c>
      <c r="I2790" s="35">
        <f>ROUND((Reference!B$16*List!$H2790)+Reference!B$17,0)</f>
        <v>1079</v>
      </c>
      <c r="J2790" s="35">
        <f>ROUND((Reference!C$16*List!$H2790)+Reference!C$17,0)</f>
        <v>1609</v>
      </c>
      <c r="K2790" s="35">
        <f>ROUND((Reference!D$16*List!$H2790)+Reference!D$17,0)</f>
        <v>1927</v>
      </c>
      <c r="L2790" s="35">
        <f>ROUND((Reference!E$16*List!$H2790)+Reference!E$17,0)</f>
        <v>2383</v>
      </c>
      <c r="M2790" s="35">
        <f>ROUND((Reference!F$16*List!$H2790)+Reference!F$17,0)</f>
        <v>2482</v>
      </c>
      <c r="N2790" s="35">
        <f>ROUND((Reference!G$16*List!$H2790)+Reference!G$17,0)</f>
        <v>2810</v>
      </c>
      <c r="O2790" s="35">
        <f>ROUND((Reference!H$16*List!$H2790)+Reference!H$17,0)</f>
        <v>2918</v>
      </c>
      <c r="P2790" s="35">
        <f>ROUND((Reference!I$16*List!$H2790)+Reference!I$17,0)</f>
        <v>3032</v>
      </c>
      <c r="Q2790" s="35">
        <f>ROUND((Reference!J$16*List!$H2790)+Reference!J$17,0)</f>
        <v>3511</v>
      </c>
      <c r="R2790" s="35">
        <f>ROUND((Reference!K$16*List!$H2790)+Reference!K$17,0)</f>
        <v>3622</v>
      </c>
      <c r="S2790" s="35">
        <f>ROUND((Reference!L$16*List!$H2790)+Reference!L$17,0)</f>
        <v>3908</v>
      </c>
      <c r="T2790" s="35">
        <f>ROUND((Reference!M$16*List!$H2790)+Reference!M$17,0)</f>
        <v>4668</v>
      </c>
      <c r="U2790" s="35">
        <f>ROUND((Reference!N$16*List!$H2790)+Reference!N$17,0)</f>
        <v>18834</v>
      </c>
      <c r="V2790" s="36">
        <f>ROUND((Reference!O$16*List!$H2790)+Reference!O$17,0)</f>
        <v>700</v>
      </c>
      <c r="W2790" s="36">
        <f>ROUND((Reference!P$16*List!$H2790)+Reference!P$17,0)</f>
        <v>987</v>
      </c>
      <c r="X2790" s="36">
        <f>ROUND((Reference!Q$16*List!$H2790)+Reference!Q$17,0)</f>
        <v>493</v>
      </c>
      <c r="Y2790" s="37"/>
      <c r="Z2790" s="4" t="str">
        <f t="shared" si="87"/>
        <v>SHERMAN, Texas</v>
      </c>
      <c r="AA2790" s="38" t="s">
        <v>3177</v>
      </c>
      <c r="AB2790" s="38" t="s">
        <v>54</v>
      </c>
      <c r="AC2790" s="32" t="s">
        <v>7166</v>
      </c>
      <c r="AD2790" s="39"/>
      <c r="AE2790">
        <f t="shared" si="88"/>
        <v>0.94430000000000003</v>
      </c>
    </row>
    <row r="2791" spans="1:31" x14ac:dyDescent="0.35">
      <c r="A2791" s="28" t="s">
        <v>7714</v>
      </c>
      <c r="B2791" s="48" t="s">
        <v>7715</v>
      </c>
      <c r="C2791" s="51">
        <v>46340</v>
      </c>
      <c r="D2791" s="30" t="s">
        <v>1704</v>
      </c>
      <c r="E2791" s="38" t="s">
        <v>3180</v>
      </c>
      <c r="F2791" s="54" t="s">
        <v>7166</v>
      </c>
      <c r="G2791" s="33" t="s">
        <v>53</v>
      </c>
      <c r="H2791" s="52">
        <v>0.83460000000000001</v>
      </c>
      <c r="I2791" s="35">
        <f>ROUND((Reference!B$16*List!$H2791)+Reference!B$17,0)</f>
        <v>985</v>
      </c>
      <c r="J2791" s="35">
        <f>ROUND((Reference!C$16*List!$H2791)+Reference!C$17,0)</f>
        <v>1468</v>
      </c>
      <c r="K2791" s="35">
        <f>ROUND((Reference!D$16*List!$H2791)+Reference!D$17,0)</f>
        <v>1759</v>
      </c>
      <c r="L2791" s="35">
        <f>ROUND((Reference!E$16*List!$H2791)+Reference!E$17,0)</f>
        <v>2175</v>
      </c>
      <c r="M2791" s="35">
        <f>ROUND((Reference!F$16*List!$H2791)+Reference!F$17,0)</f>
        <v>2266</v>
      </c>
      <c r="N2791" s="35">
        <f>ROUND((Reference!G$16*List!$H2791)+Reference!G$17,0)</f>
        <v>2565</v>
      </c>
      <c r="O2791" s="35">
        <f>ROUND((Reference!H$16*List!$H2791)+Reference!H$17,0)</f>
        <v>2663</v>
      </c>
      <c r="P2791" s="35">
        <f>ROUND((Reference!I$16*List!$H2791)+Reference!I$17,0)</f>
        <v>2768</v>
      </c>
      <c r="Q2791" s="35">
        <f>ROUND((Reference!J$16*List!$H2791)+Reference!J$17,0)</f>
        <v>3205</v>
      </c>
      <c r="R2791" s="35">
        <f>ROUND((Reference!K$16*List!$H2791)+Reference!K$17,0)</f>
        <v>3306</v>
      </c>
      <c r="S2791" s="35">
        <f>ROUND((Reference!L$16*List!$H2791)+Reference!L$17,0)</f>
        <v>3568</v>
      </c>
      <c r="T2791" s="35">
        <f>ROUND((Reference!M$16*List!$H2791)+Reference!M$17,0)</f>
        <v>4261</v>
      </c>
      <c r="U2791" s="35">
        <f>ROUND((Reference!N$16*List!$H2791)+Reference!N$17,0)</f>
        <v>17192</v>
      </c>
      <c r="V2791" s="36">
        <f>ROUND((Reference!O$16*List!$H2791)+Reference!O$17,0)</f>
        <v>639</v>
      </c>
      <c r="W2791" s="36">
        <f>ROUND((Reference!P$16*List!$H2791)+Reference!P$17,0)</f>
        <v>901</v>
      </c>
      <c r="X2791" s="36">
        <f>ROUND((Reference!Q$16*List!$H2791)+Reference!Q$17,0)</f>
        <v>450</v>
      </c>
      <c r="Y2791" s="37"/>
      <c r="Z2791" s="4" t="str">
        <f t="shared" si="87"/>
        <v>SMITH, Texas</v>
      </c>
      <c r="AA2791" s="50" t="s">
        <v>3180</v>
      </c>
      <c r="AB2791" s="38" t="s">
        <v>54</v>
      </c>
      <c r="AC2791" s="43" t="s">
        <v>7166</v>
      </c>
      <c r="AD2791" s="45"/>
      <c r="AE2791">
        <f t="shared" si="88"/>
        <v>0.83460000000000001</v>
      </c>
    </row>
    <row r="2792" spans="1:31" x14ac:dyDescent="0.35">
      <c r="A2792" s="28" t="s">
        <v>7716</v>
      </c>
      <c r="B2792" s="48" t="s">
        <v>7717</v>
      </c>
      <c r="C2792" s="49">
        <v>99945</v>
      </c>
      <c r="D2792" s="30" t="s">
        <v>238</v>
      </c>
      <c r="E2792" s="50" t="s">
        <v>7718</v>
      </c>
      <c r="F2792" s="54" t="s">
        <v>7166</v>
      </c>
      <c r="G2792" s="33" t="s">
        <v>64</v>
      </c>
      <c r="H2792" s="52">
        <v>0.94430000000000003</v>
      </c>
      <c r="I2792" s="35">
        <f>ROUND((Reference!B$16*List!$H2792)+Reference!B$17,0)</f>
        <v>1079</v>
      </c>
      <c r="J2792" s="35">
        <f>ROUND((Reference!C$16*List!$H2792)+Reference!C$17,0)</f>
        <v>1609</v>
      </c>
      <c r="K2792" s="35">
        <f>ROUND((Reference!D$16*List!$H2792)+Reference!D$17,0)</f>
        <v>1927</v>
      </c>
      <c r="L2792" s="35">
        <f>ROUND((Reference!E$16*List!$H2792)+Reference!E$17,0)</f>
        <v>2383</v>
      </c>
      <c r="M2792" s="35">
        <f>ROUND((Reference!F$16*List!$H2792)+Reference!F$17,0)</f>
        <v>2482</v>
      </c>
      <c r="N2792" s="35">
        <f>ROUND((Reference!G$16*List!$H2792)+Reference!G$17,0)</f>
        <v>2810</v>
      </c>
      <c r="O2792" s="35">
        <f>ROUND((Reference!H$16*List!$H2792)+Reference!H$17,0)</f>
        <v>2918</v>
      </c>
      <c r="P2792" s="35">
        <f>ROUND((Reference!I$16*List!$H2792)+Reference!I$17,0)</f>
        <v>3032</v>
      </c>
      <c r="Q2792" s="35">
        <f>ROUND((Reference!J$16*List!$H2792)+Reference!J$17,0)</f>
        <v>3511</v>
      </c>
      <c r="R2792" s="35">
        <f>ROUND((Reference!K$16*List!$H2792)+Reference!K$17,0)</f>
        <v>3622</v>
      </c>
      <c r="S2792" s="35">
        <f>ROUND((Reference!L$16*List!$H2792)+Reference!L$17,0)</f>
        <v>3908</v>
      </c>
      <c r="T2792" s="35">
        <f>ROUND((Reference!M$16*List!$H2792)+Reference!M$17,0)</f>
        <v>4668</v>
      </c>
      <c r="U2792" s="35">
        <f>ROUND((Reference!N$16*List!$H2792)+Reference!N$17,0)</f>
        <v>18834</v>
      </c>
      <c r="V2792" s="36">
        <f>ROUND((Reference!O$16*List!$H2792)+Reference!O$17,0)</f>
        <v>700</v>
      </c>
      <c r="W2792" s="36">
        <f>ROUND((Reference!P$16*List!$H2792)+Reference!P$17,0)</f>
        <v>987</v>
      </c>
      <c r="X2792" s="36">
        <f>ROUND((Reference!Q$16*List!$H2792)+Reference!Q$17,0)</f>
        <v>493</v>
      </c>
      <c r="Y2792" s="37"/>
      <c r="Z2792" s="4" t="str">
        <f t="shared" si="87"/>
        <v>SOMERVELL, Texas</v>
      </c>
      <c r="AA2792" s="50" t="s">
        <v>7718</v>
      </c>
      <c r="AB2792" s="38" t="s">
        <v>54</v>
      </c>
      <c r="AC2792" s="43" t="s">
        <v>7166</v>
      </c>
      <c r="AD2792" s="45"/>
      <c r="AE2792">
        <f t="shared" si="88"/>
        <v>0.94430000000000003</v>
      </c>
    </row>
    <row r="2793" spans="1:31" x14ac:dyDescent="0.35">
      <c r="A2793" s="28" t="s">
        <v>7719</v>
      </c>
      <c r="B2793" s="48" t="s">
        <v>7720</v>
      </c>
      <c r="C2793" s="51">
        <v>99945</v>
      </c>
      <c r="D2793" s="30" t="s">
        <v>238</v>
      </c>
      <c r="E2793" s="38" t="s">
        <v>7721</v>
      </c>
      <c r="F2793" s="55" t="s">
        <v>7166</v>
      </c>
      <c r="G2793" s="33" t="s">
        <v>64</v>
      </c>
      <c r="H2793" s="34">
        <v>0.94430000000000003</v>
      </c>
      <c r="I2793" s="35">
        <f>ROUND((Reference!B$16*List!$H2793)+Reference!B$17,0)</f>
        <v>1079</v>
      </c>
      <c r="J2793" s="35">
        <f>ROUND((Reference!C$16*List!$H2793)+Reference!C$17,0)</f>
        <v>1609</v>
      </c>
      <c r="K2793" s="35">
        <f>ROUND((Reference!D$16*List!$H2793)+Reference!D$17,0)</f>
        <v>1927</v>
      </c>
      <c r="L2793" s="35">
        <f>ROUND((Reference!E$16*List!$H2793)+Reference!E$17,0)</f>
        <v>2383</v>
      </c>
      <c r="M2793" s="35">
        <f>ROUND((Reference!F$16*List!$H2793)+Reference!F$17,0)</f>
        <v>2482</v>
      </c>
      <c r="N2793" s="35">
        <f>ROUND((Reference!G$16*List!$H2793)+Reference!G$17,0)</f>
        <v>2810</v>
      </c>
      <c r="O2793" s="35">
        <f>ROUND((Reference!H$16*List!$H2793)+Reference!H$17,0)</f>
        <v>2918</v>
      </c>
      <c r="P2793" s="35">
        <f>ROUND((Reference!I$16*List!$H2793)+Reference!I$17,0)</f>
        <v>3032</v>
      </c>
      <c r="Q2793" s="35">
        <f>ROUND((Reference!J$16*List!$H2793)+Reference!J$17,0)</f>
        <v>3511</v>
      </c>
      <c r="R2793" s="35">
        <f>ROUND((Reference!K$16*List!$H2793)+Reference!K$17,0)</f>
        <v>3622</v>
      </c>
      <c r="S2793" s="35">
        <f>ROUND((Reference!L$16*List!$H2793)+Reference!L$17,0)</f>
        <v>3908</v>
      </c>
      <c r="T2793" s="35">
        <f>ROUND((Reference!M$16*List!$H2793)+Reference!M$17,0)</f>
        <v>4668</v>
      </c>
      <c r="U2793" s="35">
        <f>ROUND((Reference!N$16*List!$H2793)+Reference!N$17,0)</f>
        <v>18834</v>
      </c>
      <c r="V2793" s="36">
        <f>ROUND((Reference!O$16*List!$H2793)+Reference!O$17,0)</f>
        <v>700</v>
      </c>
      <c r="W2793" s="36">
        <f>ROUND((Reference!P$16*List!$H2793)+Reference!P$17,0)</f>
        <v>987</v>
      </c>
      <c r="X2793" s="36">
        <f>ROUND((Reference!Q$16*List!$H2793)+Reference!Q$17,0)</f>
        <v>493</v>
      </c>
      <c r="Y2793" s="37"/>
      <c r="Z2793" s="4" t="str">
        <f t="shared" si="87"/>
        <v>STARR, Texas</v>
      </c>
      <c r="AA2793" s="38" t="s">
        <v>7721</v>
      </c>
      <c r="AB2793" s="38" t="s">
        <v>54</v>
      </c>
      <c r="AC2793" s="32" t="s">
        <v>7166</v>
      </c>
      <c r="AD2793" s="39"/>
      <c r="AE2793">
        <f t="shared" si="88"/>
        <v>0.94430000000000003</v>
      </c>
    </row>
    <row r="2794" spans="1:31" x14ac:dyDescent="0.35">
      <c r="A2794" s="28" t="s">
        <v>7722</v>
      </c>
      <c r="B2794" s="48" t="s">
        <v>7723</v>
      </c>
      <c r="C2794" s="49">
        <v>99945</v>
      </c>
      <c r="D2794" s="30" t="s">
        <v>238</v>
      </c>
      <c r="E2794" s="50" t="s">
        <v>1978</v>
      </c>
      <c r="F2794" s="55" t="s">
        <v>7166</v>
      </c>
      <c r="G2794" s="33" t="s">
        <v>64</v>
      </c>
      <c r="H2794" s="52">
        <v>0.94430000000000003</v>
      </c>
      <c r="I2794" s="35">
        <f>ROUND((Reference!B$16*List!$H2794)+Reference!B$17,0)</f>
        <v>1079</v>
      </c>
      <c r="J2794" s="35">
        <f>ROUND((Reference!C$16*List!$H2794)+Reference!C$17,0)</f>
        <v>1609</v>
      </c>
      <c r="K2794" s="35">
        <f>ROUND((Reference!D$16*List!$H2794)+Reference!D$17,0)</f>
        <v>1927</v>
      </c>
      <c r="L2794" s="35">
        <f>ROUND((Reference!E$16*List!$H2794)+Reference!E$17,0)</f>
        <v>2383</v>
      </c>
      <c r="M2794" s="35">
        <f>ROUND((Reference!F$16*List!$H2794)+Reference!F$17,0)</f>
        <v>2482</v>
      </c>
      <c r="N2794" s="35">
        <f>ROUND((Reference!G$16*List!$H2794)+Reference!G$17,0)</f>
        <v>2810</v>
      </c>
      <c r="O2794" s="35">
        <f>ROUND((Reference!H$16*List!$H2794)+Reference!H$17,0)</f>
        <v>2918</v>
      </c>
      <c r="P2794" s="35">
        <f>ROUND((Reference!I$16*List!$H2794)+Reference!I$17,0)</f>
        <v>3032</v>
      </c>
      <c r="Q2794" s="35">
        <f>ROUND((Reference!J$16*List!$H2794)+Reference!J$17,0)</f>
        <v>3511</v>
      </c>
      <c r="R2794" s="35">
        <f>ROUND((Reference!K$16*List!$H2794)+Reference!K$17,0)</f>
        <v>3622</v>
      </c>
      <c r="S2794" s="35">
        <f>ROUND((Reference!L$16*List!$H2794)+Reference!L$17,0)</f>
        <v>3908</v>
      </c>
      <c r="T2794" s="35">
        <f>ROUND((Reference!M$16*List!$H2794)+Reference!M$17,0)</f>
        <v>4668</v>
      </c>
      <c r="U2794" s="35">
        <f>ROUND((Reference!N$16*List!$H2794)+Reference!N$17,0)</f>
        <v>18834</v>
      </c>
      <c r="V2794" s="36">
        <f>ROUND((Reference!O$16*List!$H2794)+Reference!O$17,0)</f>
        <v>700</v>
      </c>
      <c r="W2794" s="36">
        <f>ROUND((Reference!P$16*List!$H2794)+Reference!P$17,0)</f>
        <v>987</v>
      </c>
      <c r="X2794" s="36">
        <f>ROUND((Reference!Q$16*List!$H2794)+Reference!Q$17,0)</f>
        <v>493</v>
      </c>
      <c r="Y2794" s="37"/>
      <c r="Z2794" s="4" t="str">
        <f t="shared" si="87"/>
        <v>STEPHENS, Texas</v>
      </c>
      <c r="AA2794" s="50" t="s">
        <v>1978</v>
      </c>
      <c r="AB2794" s="38" t="s">
        <v>54</v>
      </c>
      <c r="AC2794" s="43" t="s">
        <v>7166</v>
      </c>
      <c r="AD2794" s="45"/>
      <c r="AE2794">
        <f t="shared" si="88"/>
        <v>0.94430000000000003</v>
      </c>
    </row>
    <row r="2795" spans="1:31" x14ac:dyDescent="0.35">
      <c r="A2795" s="28" t="s">
        <v>7724</v>
      </c>
      <c r="B2795" s="48" t="s">
        <v>7725</v>
      </c>
      <c r="C2795" s="51">
        <v>41660</v>
      </c>
      <c r="D2795" s="30" t="s">
        <v>1534</v>
      </c>
      <c r="E2795" s="38" t="s">
        <v>7726</v>
      </c>
      <c r="F2795" s="55" t="s">
        <v>7166</v>
      </c>
      <c r="G2795" s="33" t="s">
        <v>53</v>
      </c>
      <c r="H2795" s="52">
        <v>0.76760000000000006</v>
      </c>
      <c r="I2795" s="35">
        <f>ROUND((Reference!B$16*List!$H2795)+Reference!B$17,0)</f>
        <v>927</v>
      </c>
      <c r="J2795" s="35">
        <f>ROUND((Reference!C$16*List!$H2795)+Reference!C$17,0)</f>
        <v>1383</v>
      </c>
      <c r="K2795" s="35">
        <f>ROUND((Reference!D$16*List!$H2795)+Reference!D$17,0)</f>
        <v>1657</v>
      </c>
      <c r="L2795" s="35">
        <f>ROUND((Reference!E$16*List!$H2795)+Reference!E$17,0)</f>
        <v>2048</v>
      </c>
      <c r="M2795" s="35">
        <f>ROUND((Reference!F$16*List!$H2795)+Reference!F$17,0)</f>
        <v>2134</v>
      </c>
      <c r="N2795" s="35">
        <f>ROUND((Reference!G$16*List!$H2795)+Reference!G$17,0)</f>
        <v>2416</v>
      </c>
      <c r="O2795" s="35">
        <f>ROUND((Reference!H$16*List!$H2795)+Reference!H$17,0)</f>
        <v>2508</v>
      </c>
      <c r="P2795" s="35">
        <f>ROUND((Reference!I$16*List!$H2795)+Reference!I$17,0)</f>
        <v>2606</v>
      </c>
      <c r="Q2795" s="35">
        <f>ROUND((Reference!J$16*List!$H2795)+Reference!J$17,0)</f>
        <v>3018</v>
      </c>
      <c r="R2795" s="35">
        <f>ROUND((Reference!K$16*List!$H2795)+Reference!K$17,0)</f>
        <v>3114</v>
      </c>
      <c r="S2795" s="35">
        <f>ROUND((Reference!L$16*List!$H2795)+Reference!L$17,0)</f>
        <v>3360</v>
      </c>
      <c r="T2795" s="35">
        <f>ROUND((Reference!M$16*List!$H2795)+Reference!M$17,0)</f>
        <v>4012</v>
      </c>
      <c r="U2795" s="35">
        <f>ROUND((Reference!N$16*List!$H2795)+Reference!N$17,0)</f>
        <v>16189</v>
      </c>
      <c r="V2795" s="36">
        <f>ROUND((Reference!O$16*List!$H2795)+Reference!O$17,0)</f>
        <v>602</v>
      </c>
      <c r="W2795" s="36">
        <f>ROUND((Reference!P$16*List!$H2795)+Reference!P$17,0)</f>
        <v>848</v>
      </c>
      <c r="X2795" s="36">
        <f>ROUND((Reference!Q$16*List!$H2795)+Reference!Q$17,0)</f>
        <v>424</v>
      </c>
      <c r="Y2795" s="37"/>
      <c r="Z2795" s="4" t="str">
        <f t="shared" si="87"/>
        <v>STERLING, Texas</v>
      </c>
      <c r="AA2795" s="50" t="s">
        <v>7726</v>
      </c>
      <c r="AB2795" s="38" t="s">
        <v>54</v>
      </c>
      <c r="AC2795" s="43" t="s">
        <v>7166</v>
      </c>
      <c r="AD2795" s="45"/>
      <c r="AE2795">
        <f t="shared" si="88"/>
        <v>0.76760000000000006</v>
      </c>
    </row>
    <row r="2796" spans="1:31" x14ac:dyDescent="0.35">
      <c r="A2796" s="28" t="s">
        <v>7727</v>
      </c>
      <c r="B2796" s="48" t="s">
        <v>7728</v>
      </c>
      <c r="C2796" s="51">
        <v>99945</v>
      </c>
      <c r="D2796" s="30" t="s">
        <v>238</v>
      </c>
      <c r="E2796" s="38" t="s">
        <v>7729</v>
      </c>
      <c r="F2796" s="55" t="s">
        <v>7166</v>
      </c>
      <c r="G2796" s="33" t="s">
        <v>64</v>
      </c>
      <c r="H2796" s="52">
        <v>0.94430000000000003</v>
      </c>
      <c r="I2796" s="35">
        <f>ROUND((Reference!B$16*List!$H2796)+Reference!B$17,0)</f>
        <v>1079</v>
      </c>
      <c r="J2796" s="35">
        <f>ROUND((Reference!C$16*List!$H2796)+Reference!C$17,0)</f>
        <v>1609</v>
      </c>
      <c r="K2796" s="35">
        <f>ROUND((Reference!D$16*List!$H2796)+Reference!D$17,0)</f>
        <v>1927</v>
      </c>
      <c r="L2796" s="35">
        <f>ROUND((Reference!E$16*List!$H2796)+Reference!E$17,0)</f>
        <v>2383</v>
      </c>
      <c r="M2796" s="35">
        <f>ROUND((Reference!F$16*List!$H2796)+Reference!F$17,0)</f>
        <v>2482</v>
      </c>
      <c r="N2796" s="35">
        <f>ROUND((Reference!G$16*List!$H2796)+Reference!G$17,0)</f>
        <v>2810</v>
      </c>
      <c r="O2796" s="35">
        <f>ROUND((Reference!H$16*List!$H2796)+Reference!H$17,0)</f>
        <v>2918</v>
      </c>
      <c r="P2796" s="35">
        <f>ROUND((Reference!I$16*List!$H2796)+Reference!I$17,0)</f>
        <v>3032</v>
      </c>
      <c r="Q2796" s="35">
        <f>ROUND((Reference!J$16*List!$H2796)+Reference!J$17,0)</f>
        <v>3511</v>
      </c>
      <c r="R2796" s="35">
        <f>ROUND((Reference!K$16*List!$H2796)+Reference!K$17,0)</f>
        <v>3622</v>
      </c>
      <c r="S2796" s="35">
        <f>ROUND((Reference!L$16*List!$H2796)+Reference!L$17,0)</f>
        <v>3908</v>
      </c>
      <c r="T2796" s="35">
        <f>ROUND((Reference!M$16*List!$H2796)+Reference!M$17,0)</f>
        <v>4668</v>
      </c>
      <c r="U2796" s="35">
        <f>ROUND((Reference!N$16*List!$H2796)+Reference!N$17,0)</f>
        <v>18834</v>
      </c>
      <c r="V2796" s="36">
        <f>ROUND((Reference!O$16*List!$H2796)+Reference!O$17,0)</f>
        <v>700</v>
      </c>
      <c r="W2796" s="36">
        <f>ROUND((Reference!P$16*List!$H2796)+Reference!P$17,0)</f>
        <v>987</v>
      </c>
      <c r="X2796" s="36">
        <f>ROUND((Reference!Q$16*List!$H2796)+Reference!Q$17,0)</f>
        <v>493</v>
      </c>
      <c r="Y2796" s="37"/>
      <c r="Z2796" s="4" t="str">
        <f t="shared" si="87"/>
        <v>STONEWALL, Texas</v>
      </c>
      <c r="AA2796" s="50" t="s">
        <v>7729</v>
      </c>
      <c r="AB2796" s="38" t="s">
        <v>54</v>
      </c>
      <c r="AC2796" s="43" t="s">
        <v>7166</v>
      </c>
      <c r="AD2796" s="45"/>
      <c r="AE2796">
        <f t="shared" si="88"/>
        <v>0.94430000000000003</v>
      </c>
    </row>
    <row r="2797" spans="1:31" x14ac:dyDescent="0.35">
      <c r="A2797" s="28" t="s">
        <v>7730</v>
      </c>
      <c r="B2797" s="48" t="s">
        <v>7731</v>
      </c>
      <c r="C2797" s="49">
        <v>99945</v>
      </c>
      <c r="D2797" s="30" t="s">
        <v>238</v>
      </c>
      <c r="E2797" s="50" t="s">
        <v>7732</v>
      </c>
      <c r="F2797" s="55" t="s">
        <v>7166</v>
      </c>
      <c r="G2797" s="33" t="s">
        <v>64</v>
      </c>
      <c r="H2797" s="52">
        <v>0.94430000000000003</v>
      </c>
      <c r="I2797" s="35">
        <f>ROUND((Reference!B$16*List!$H2797)+Reference!B$17,0)</f>
        <v>1079</v>
      </c>
      <c r="J2797" s="35">
        <f>ROUND((Reference!C$16*List!$H2797)+Reference!C$17,0)</f>
        <v>1609</v>
      </c>
      <c r="K2797" s="35">
        <f>ROUND((Reference!D$16*List!$H2797)+Reference!D$17,0)</f>
        <v>1927</v>
      </c>
      <c r="L2797" s="35">
        <f>ROUND((Reference!E$16*List!$H2797)+Reference!E$17,0)</f>
        <v>2383</v>
      </c>
      <c r="M2797" s="35">
        <f>ROUND((Reference!F$16*List!$H2797)+Reference!F$17,0)</f>
        <v>2482</v>
      </c>
      <c r="N2797" s="35">
        <f>ROUND((Reference!G$16*List!$H2797)+Reference!G$17,0)</f>
        <v>2810</v>
      </c>
      <c r="O2797" s="35">
        <f>ROUND((Reference!H$16*List!$H2797)+Reference!H$17,0)</f>
        <v>2918</v>
      </c>
      <c r="P2797" s="35">
        <f>ROUND((Reference!I$16*List!$H2797)+Reference!I$17,0)</f>
        <v>3032</v>
      </c>
      <c r="Q2797" s="35">
        <f>ROUND((Reference!J$16*List!$H2797)+Reference!J$17,0)</f>
        <v>3511</v>
      </c>
      <c r="R2797" s="35">
        <f>ROUND((Reference!K$16*List!$H2797)+Reference!K$17,0)</f>
        <v>3622</v>
      </c>
      <c r="S2797" s="35">
        <f>ROUND((Reference!L$16*List!$H2797)+Reference!L$17,0)</f>
        <v>3908</v>
      </c>
      <c r="T2797" s="35">
        <f>ROUND((Reference!M$16*List!$H2797)+Reference!M$17,0)</f>
        <v>4668</v>
      </c>
      <c r="U2797" s="35">
        <f>ROUND((Reference!N$16*List!$H2797)+Reference!N$17,0)</f>
        <v>18834</v>
      </c>
      <c r="V2797" s="36">
        <f>ROUND((Reference!O$16*List!$H2797)+Reference!O$17,0)</f>
        <v>700</v>
      </c>
      <c r="W2797" s="36">
        <f>ROUND((Reference!P$16*List!$H2797)+Reference!P$17,0)</f>
        <v>987</v>
      </c>
      <c r="X2797" s="36">
        <f>ROUND((Reference!Q$16*List!$H2797)+Reference!Q$17,0)</f>
        <v>493</v>
      </c>
      <c r="Y2797" s="37"/>
      <c r="Z2797" s="4" t="str">
        <f t="shared" si="87"/>
        <v>SUTTON, Texas</v>
      </c>
      <c r="AA2797" s="50" t="s">
        <v>7732</v>
      </c>
      <c r="AB2797" s="38" t="s">
        <v>54</v>
      </c>
      <c r="AC2797" s="43" t="s">
        <v>7166</v>
      </c>
      <c r="AD2797" s="45"/>
      <c r="AE2797">
        <f t="shared" si="88"/>
        <v>0.94430000000000003</v>
      </c>
    </row>
    <row r="2798" spans="1:31" x14ac:dyDescent="0.35">
      <c r="A2798" s="28" t="s">
        <v>7733</v>
      </c>
      <c r="B2798" s="48" t="s">
        <v>7734</v>
      </c>
      <c r="C2798" s="49">
        <v>99945</v>
      </c>
      <c r="D2798" s="30" t="s">
        <v>238</v>
      </c>
      <c r="E2798" s="50" t="s">
        <v>7735</v>
      </c>
      <c r="F2798" s="55" t="s">
        <v>7166</v>
      </c>
      <c r="G2798" s="33" t="s">
        <v>64</v>
      </c>
      <c r="H2798" s="34">
        <v>0.94430000000000003</v>
      </c>
      <c r="I2798" s="35">
        <f>ROUND((Reference!B$16*List!$H2798)+Reference!B$17,0)</f>
        <v>1079</v>
      </c>
      <c r="J2798" s="35">
        <f>ROUND((Reference!C$16*List!$H2798)+Reference!C$17,0)</f>
        <v>1609</v>
      </c>
      <c r="K2798" s="35">
        <f>ROUND((Reference!D$16*List!$H2798)+Reference!D$17,0)</f>
        <v>1927</v>
      </c>
      <c r="L2798" s="35">
        <f>ROUND((Reference!E$16*List!$H2798)+Reference!E$17,0)</f>
        <v>2383</v>
      </c>
      <c r="M2798" s="35">
        <f>ROUND((Reference!F$16*List!$H2798)+Reference!F$17,0)</f>
        <v>2482</v>
      </c>
      <c r="N2798" s="35">
        <f>ROUND((Reference!G$16*List!$H2798)+Reference!G$17,0)</f>
        <v>2810</v>
      </c>
      <c r="O2798" s="35">
        <f>ROUND((Reference!H$16*List!$H2798)+Reference!H$17,0)</f>
        <v>2918</v>
      </c>
      <c r="P2798" s="35">
        <f>ROUND((Reference!I$16*List!$H2798)+Reference!I$17,0)</f>
        <v>3032</v>
      </c>
      <c r="Q2798" s="35">
        <f>ROUND((Reference!J$16*List!$H2798)+Reference!J$17,0)</f>
        <v>3511</v>
      </c>
      <c r="R2798" s="35">
        <f>ROUND((Reference!K$16*List!$H2798)+Reference!K$17,0)</f>
        <v>3622</v>
      </c>
      <c r="S2798" s="35">
        <f>ROUND((Reference!L$16*List!$H2798)+Reference!L$17,0)</f>
        <v>3908</v>
      </c>
      <c r="T2798" s="35">
        <f>ROUND((Reference!M$16*List!$H2798)+Reference!M$17,0)</f>
        <v>4668</v>
      </c>
      <c r="U2798" s="35">
        <f>ROUND((Reference!N$16*List!$H2798)+Reference!N$17,0)</f>
        <v>18834</v>
      </c>
      <c r="V2798" s="36">
        <f>ROUND((Reference!O$16*List!$H2798)+Reference!O$17,0)</f>
        <v>700</v>
      </c>
      <c r="W2798" s="36">
        <f>ROUND((Reference!P$16*List!$H2798)+Reference!P$17,0)</f>
        <v>987</v>
      </c>
      <c r="X2798" s="36">
        <f>ROUND((Reference!Q$16*List!$H2798)+Reference!Q$17,0)</f>
        <v>493</v>
      </c>
      <c r="Y2798" s="37"/>
      <c r="Z2798" s="4" t="str">
        <f t="shared" si="87"/>
        <v>SWISHER, Texas</v>
      </c>
      <c r="AA2798" s="38" t="s">
        <v>7735</v>
      </c>
      <c r="AB2798" s="38" t="s">
        <v>54</v>
      </c>
      <c r="AC2798" s="32" t="s">
        <v>7166</v>
      </c>
      <c r="AD2798" s="39"/>
      <c r="AE2798">
        <f t="shared" si="88"/>
        <v>0.94430000000000003</v>
      </c>
    </row>
    <row r="2799" spans="1:31" x14ac:dyDescent="0.35">
      <c r="A2799" s="28" t="s">
        <v>7736</v>
      </c>
      <c r="B2799" s="48" t="s">
        <v>7737</v>
      </c>
      <c r="C2799" s="51">
        <v>23104</v>
      </c>
      <c r="D2799" s="30" t="s">
        <v>772</v>
      </c>
      <c r="E2799" s="38" t="s">
        <v>7738</v>
      </c>
      <c r="F2799" s="54" t="s">
        <v>7166</v>
      </c>
      <c r="G2799" s="33" t="s">
        <v>53</v>
      </c>
      <c r="H2799" s="52">
        <v>0.97320000000000007</v>
      </c>
      <c r="I2799" s="35">
        <f>ROUND((Reference!B$16*List!$H2799)+Reference!B$17,0)</f>
        <v>1103</v>
      </c>
      <c r="J2799" s="35">
        <f>ROUND((Reference!C$16*List!$H2799)+Reference!C$17,0)</f>
        <v>1646</v>
      </c>
      <c r="K2799" s="35">
        <f>ROUND((Reference!D$16*List!$H2799)+Reference!D$17,0)</f>
        <v>1972</v>
      </c>
      <c r="L2799" s="35">
        <f>ROUND((Reference!E$16*List!$H2799)+Reference!E$17,0)</f>
        <v>2437</v>
      </c>
      <c r="M2799" s="35">
        <f>ROUND((Reference!F$16*List!$H2799)+Reference!F$17,0)</f>
        <v>2539</v>
      </c>
      <c r="N2799" s="35">
        <f>ROUND((Reference!G$16*List!$H2799)+Reference!G$17,0)</f>
        <v>2875</v>
      </c>
      <c r="O2799" s="35">
        <f>ROUND((Reference!H$16*List!$H2799)+Reference!H$17,0)</f>
        <v>2985</v>
      </c>
      <c r="P2799" s="35">
        <f>ROUND((Reference!I$16*List!$H2799)+Reference!I$17,0)</f>
        <v>3102</v>
      </c>
      <c r="Q2799" s="35">
        <f>ROUND((Reference!J$16*List!$H2799)+Reference!J$17,0)</f>
        <v>3592</v>
      </c>
      <c r="R2799" s="35">
        <f>ROUND((Reference!K$16*List!$H2799)+Reference!K$17,0)</f>
        <v>3705</v>
      </c>
      <c r="S2799" s="35">
        <f>ROUND((Reference!L$16*List!$H2799)+Reference!L$17,0)</f>
        <v>3998</v>
      </c>
      <c r="T2799" s="35">
        <f>ROUND((Reference!M$16*List!$H2799)+Reference!M$17,0)</f>
        <v>4775</v>
      </c>
      <c r="U2799" s="35">
        <f>ROUND((Reference!N$16*List!$H2799)+Reference!N$17,0)</f>
        <v>19266</v>
      </c>
      <c r="V2799" s="36">
        <f>ROUND((Reference!O$16*List!$H2799)+Reference!O$17,0)</f>
        <v>716</v>
      </c>
      <c r="W2799" s="36">
        <f>ROUND((Reference!P$16*List!$H2799)+Reference!P$17,0)</f>
        <v>1009</v>
      </c>
      <c r="X2799" s="36">
        <f>ROUND((Reference!Q$16*List!$H2799)+Reference!Q$17,0)</f>
        <v>505</v>
      </c>
      <c r="Y2799" s="37"/>
      <c r="Z2799" s="4" t="str">
        <f t="shared" si="87"/>
        <v>TARRANT, Texas</v>
      </c>
      <c r="AA2799" s="50" t="s">
        <v>7738</v>
      </c>
      <c r="AB2799" s="38" t="s">
        <v>54</v>
      </c>
      <c r="AC2799" s="43" t="s">
        <v>7166</v>
      </c>
      <c r="AD2799" s="45"/>
      <c r="AE2799">
        <f t="shared" si="88"/>
        <v>0.97320000000000007</v>
      </c>
    </row>
    <row r="2800" spans="1:31" x14ac:dyDescent="0.35">
      <c r="A2800" s="28" t="s">
        <v>7739</v>
      </c>
      <c r="B2800" s="48" t="s">
        <v>7740</v>
      </c>
      <c r="C2800" s="49">
        <v>10180</v>
      </c>
      <c r="D2800" s="30" t="s">
        <v>279</v>
      </c>
      <c r="E2800" s="50" t="s">
        <v>1566</v>
      </c>
      <c r="F2800" s="54" t="s">
        <v>7166</v>
      </c>
      <c r="G2800" s="33" t="s">
        <v>53</v>
      </c>
      <c r="H2800" s="34">
        <v>0.85300000000000009</v>
      </c>
      <c r="I2800" s="35">
        <f>ROUND((Reference!B$16*List!$H2800)+Reference!B$17,0)</f>
        <v>1000</v>
      </c>
      <c r="J2800" s="35">
        <f>ROUND((Reference!C$16*List!$H2800)+Reference!C$17,0)</f>
        <v>1492</v>
      </c>
      <c r="K2800" s="35">
        <f>ROUND((Reference!D$16*List!$H2800)+Reference!D$17,0)</f>
        <v>1788</v>
      </c>
      <c r="L2800" s="35">
        <f>ROUND((Reference!E$16*List!$H2800)+Reference!E$17,0)</f>
        <v>2210</v>
      </c>
      <c r="M2800" s="35">
        <f>ROUND((Reference!F$16*List!$H2800)+Reference!F$17,0)</f>
        <v>2302</v>
      </c>
      <c r="N2800" s="35">
        <f>ROUND((Reference!G$16*List!$H2800)+Reference!G$17,0)</f>
        <v>2606</v>
      </c>
      <c r="O2800" s="35">
        <f>ROUND((Reference!H$16*List!$H2800)+Reference!H$17,0)</f>
        <v>2706</v>
      </c>
      <c r="P2800" s="35">
        <f>ROUND((Reference!I$16*List!$H2800)+Reference!I$17,0)</f>
        <v>2812</v>
      </c>
      <c r="Q2800" s="35">
        <f>ROUND((Reference!J$16*List!$H2800)+Reference!J$17,0)</f>
        <v>3256</v>
      </c>
      <c r="R2800" s="35">
        <f>ROUND((Reference!K$16*List!$H2800)+Reference!K$17,0)</f>
        <v>3359</v>
      </c>
      <c r="S2800" s="35">
        <f>ROUND((Reference!L$16*List!$H2800)+Reference!L$17,0)</f>
        <v>3625</v>
      </c>
      <c r="T2800" s="35">
        <f>ROUND((Reference!M$16*List!$H2800)+Reference!M$17,0)</f>
        <v>4329</v>
      </c>
      <c r="U2800" s="35">
        <f>ROUND((Reference!N$16*List!$H2800)+Reference!N$17,0)</f>
        <v>17467</v>
      </c>
      <c r="V2800" s="36">
        <f>ROUND((Reference!O$16*List!$H2800)+Reference!O$17,0)</f>
        <v>649</v>
      </c>
      <c r="W2800" s="36">
        <f>ROUND((Reference!P$16*List!$H2800)+Reference!P$17,0)</f>
        <v>915</v>
      </c>
      <c r="X2800" s="36">
        <f>ROUND((Reference!Q$16*List!$H2800)+Reference!Q$17,0)</f>
        <v>457</v>
      </c>
      <c r="Y2800" s="37"/>
      <c r="Z2800" s="4" t="str">
        <f t="shared" si="87"/>
        <v>TAYLOR, Texas</v>
      </c>
      <c r="AA2800" s="38" t="s">
        <v>1566</v>
      </c>
      <c r="AB2800" s="38" t="s">
        <v>54</v>
      </c>
      <c r="AC2800" s="32" t="s">
        <v>7166</v>
      </c>
      <c r="AD2800" s="39"/>
      <c r="AE2800">
        <f t="shared" si="88"/>
        <v>0.85300000000000009</v>
      </c>
    </row>
    <row r="2801" spans="1:31" x14ac:dyDescent="0.35">
      <c r="A2801" s="28" t="s">
        <v>7741</v>
      </c>
      <c r="B2801" s="48" t="s">
        <v>7742</v>
      </c>
      <c r="C2801" s="49">
        <v>99945</v>
      </c>
      <c r="D2801" s="30" t="s">
        <v>238</v>
      </c>
      <c r="E2801" s="50" t="s">
        <v>2000</v>
      </c>
      <c r="F2801" s="55" t="s">
        <v>7166</v>
      </c>
      <c r="G2801" s="33" t="s">
        <v>64</v>
      </c>
      <c r="H2801" s="52">
        <v>0.94430000000000003</v>
      </c>
      <c r="I2801" s="35">
        <f>ROUND((Reference!B$16*List!$H2801)+Reference!B$17,0)</f>
        <v>1079</v>
      </c>
      <c r="J2801" s="35">
        <f>ROUND((Reference!C$16*List!$H2801)+Reference!C$17,0)</f>
        <v>1609</v>
      </c>
      <c r="K2801" s="35">
        <f>ROUND((Reference!D$16*List!$H2801)+Reference!D$17,0)</f>
        <v>1927</v>
      </c>
      <c r="L2801" s="35">
        <f>ROUND((Reference!E$16*List!$H2801)+Reference!E$17,0)</f>
        <v>2383</v>
      </c>
      <c r="M2801" s="35">
        <f>ROUND((Reference!F$16*List!$H2801)+Reference!F$17,0)</f>
        <v>2482</v>
      </c>
      <c r="N2801" s="35">
        <f>ROUND((Reference!G$16*List!$H2801)+Reference!G$17,0)</f>
        <v>2810</v>
      </c>
      <c r="O2801" s="35">
        <f>ROUND((Reference!H$16*List!$H2801)+Reference!H$17,0)</f>
        <v>2918</v>
      </c>
      <c r="P2801" s="35">
        <f>ROUND((Reference!I$16*List!$H2801)+Reference!I$17,0)</f>
        <v>3032</v>
      </c>
      <c r="Q2801" s="35">
        <f>ROUND((Reference!J$16*List!$H2801)+Reference!J$17,0)</f>
        <v>3511</v>
      </c>
      <c r="R2801" s="35">
        <f>ROUND((Reference!K$16*List!$H2801)+Reference!K$17,0)</f>
        <v>3622</v>
      </c>
      <c r="S2801" s="35">
        <f>ROUND((Reference!L$16*List!$H2801)+Reference!L$17,0)</f>
        <v>3908</v>
      </c>
      <c r="T2801" s="35">
        <f>ROUND((Reference!M$16*List!$H2801)+Reference!M$17,0)</f>
        <v>4668</v>
      </c>
      <c r="U2801" s="35">
        <f>ROUND((Reference!N$16*List!$H2801)+Reference!N$17,0)</f>
        <v>18834</v>
      </c>
      <c r="V2801" s="36">
        <f>ROUND((Reference!O$16*List!$H2801)+Reference!O$17,0)</f>
        <v>700</v>
      </c>
      <c r="W2801" s="36">
        <f>ROUND((Reference!P$16*List!$H2801)+Reference!P$17,0)</f>
        <v>987</v>
      </c>
      <c r="X2801" s="36">
        <f>ROUND((Reference!Q$16*List!$H2801)+Reference!Q$17,0)</f>
        <v>493</v>
      </c>
      <c r="Y2801" s="37"/>
      <c r="Z2801" s="4" t="str">
        <f t="shared" si="87"/>
        <v>TERRELL, Texas</v>
      </c>
      <c r="AA2801" s="50" t="s">
        <v>2000</v>
      </c>
      <c r="AB2801" s="38" t="s">
        <v>54</v>
      </c>
      <c r="AC2801" s="43" t="s">
        <v>7166</v>
      </c>
      <c r="AD2801" s="45"/>
      <c r="AE2801">
        <f t="shared" si="88"/>
        <v>0.94430000000000003</v>
      </c>
    </row>
    <row r="2802" spans="1:31" x14ac:dyDescent="0.35">
      <c r="A2802" s="28" t="s">
        <v>7743</v>
      </c>
      <c r="B2802" s="48" t="s">
        <v>7744</v>
      </c>
      <c r="C2802" s="49">
        <v>99945</v>
      </c>
      <c r="D2802" s="30" t="s">
        <v>238</v>
      </c>
      <c r="E2802" s="50" t="s">
        <v>7745</v>
      </c>
      <c r="F2802" s="55" t="s">
        <v>7166</v>
      </c>
      <c r="G2802" s="33" t="s">
        <v>64</v>
      </c>
      <c r="H2802" s="34">
        <v>0.94430000000000003</v>
      </c>
      <c r="I2802" s="35">
        <f>ROUND((Reference!B$16*List!$H2802)+Reference!B$17,0)</f>
        <v>1079</v>
      </c>
      <c r="J2802" s="35">
        <f>ROUND((Reference!C$16*List!$H2802)+Reference!C$17,0)</f>
        <v>1609</v>
      </c>
      <c r="K2802" s="35">
        <f>ROUND((Reference!D$16*List!$H2802)+Reference!D$17,0)</f>
        <v>1927</v>
      </c>
      <c r="L2802" s="35">
        <f>ROUND((Reference!E$16*List!$H2802)+Reference!E$17,0)</f>
        <v>2383</v>
      </c>
      <c r="M2802" s="35">
        <f>ROUND((Reference!F$16*List!$H2802)+Reference!F$17,0)</f>
        <v>2482</v>
      </c>
      <c r="N2802" s="35">
        <f>ROUND((Reference!G$16*List!$H2802)+Reference!G$17,0)</f>
        <v>2810</v>
      </c>
      <c r="O2802" s="35">
        <f>ROUND((Reference!H$16*List!$H2802)+Reference!H$17,0)</f>
        <v>2918</v>
      </c>
      <c r="P2802" s="35">
        <f>ROUND((Reference!I$16*List!$H2802)+Reference!I$17,0)</f>
        <v>3032</v>
      </c>
      <c r="Q2802" s="35">
        <f>ROUND((Reference!J$16*List!$H2802)+Reference!J$17,0)</f>
        <v>3511</v>
      </c>
      <c r="R2802" s="35">
        <f>ROUND((Reference!K$16*List!$H2802)+Reference!K$17,0)</f>
        <v>3622</v>
      </c>
      <c r="S2802" s="35">
        <f>ROUND((Reference!L$16*List!$H2802)+Reference!L$17,0)</f>
        <v>3908</v>
      </c>
      <c r="T2802" s="35">
        <f>ROUND((Reference!M$16*List!$H2802)+Reference!M$17,0)</f>
        <v>4668</v>
      </c>
      <c r="U2802" s="35">
        <f>ROUND((Reference!N$16*List!$H2802)+Reference!N$17,0)</f>
        <v>18834</v>
      </c>
      <c r="V2802" s="36">
        <f>ROUND((Reference!O$16*List!$H2802)+Reference!O$17,0)</f>
        <v>700</v>
      </c>
      <c r="W2802" s="36">
        <f>ROUND((Reference!P$16*List!$H2802)+Reference!P$17,0)</f>
        <v>987</v>
      </c>
      <c r="X2802" s="36">
        <f>ROUND((Reference!Q$16*List!$H2802)+Reference!Q$17,0)</f>
        <v>493</v>
      </c>
      <c r="Y2802" s="37"/>
      <c r="Z2802" s="4" t="str">
        <f t="shared" si="87"/>
        <v>TERRY, Texas</v>
      </c>
      <c r="AA2802" s="38" t="s">
        <v>7745</v>
      </c>
      <c r="AB2802" s="38" t="s">
        <v>54</v>
      </c>
      <c r="AC2802" s="32" t="s">
        <v>7166</v>
      </c>
      <c r="AD2802" s="39"/>
      <c r="AE2802">
        <f t="shared" si="88"/>
        <v>0.94430000000000003</v>
      </c>
    </row>
    <row r="2803" spans="1:31" x14ac:dyDescent="0.35">
      <c r="A2803" s="28" t="s">
        <v>7746</v>
      </c>
      <c r="B2803" s="48" t="s">
        <v>7747</v>
      </c>
      <c r="C2803" s="51">
        <v>99945</v>
      </c>
      <c r="D2803" s="30" t="s">
        <v>238</v>
      </c>
      <c r="E2803" s="38" t="s">
        <v>7748</v>
      </c>
      <c r="F2803" s="55" t="s">
        <v>7166</v>
      </c>
      <c r="G2803" s="33" t="s">
        <v>64</v>
      </c>
      <c r="H2803" s="52">
        <v>0.94430000000000003</v>
      </c>
      <c r="I2803" s="35">
        <f>ROUND((Reference!B$16*List!$H2803)+Reference!B$17,0)</f>
        <v>1079</v>
      </c>
      <c r="J2803" s="35">
        <f>ROUND((Reference!C$16*List!$H2803)+Reference!C$17,0)</f>
        <v>1609</v>
      </c>
      <c r="K2803" s="35">
        <f>ROUND((Reference!D$16*List!$H2803)+Reference!D$17,0)</f>
        <v>1927</v>
      </c>
      <c r="L2803" s="35">
        <f>ROUND((Reference!E$16*List!$H2803)+Reference!E$17,0)</f>
        <v>2383</v>
      </c>
      <c r="M2803" s="35">
        <f>ROUND((Reference!F$16*List!$H2803)+Reference!F$17,0)</f>
        <v>2482</v>
      </c>
      <c r="N2803" s="35">
        <f>ROUND((Reference!G$16*List!$H2803)+Reference!G$17,0)</f>
        <v>2810</v>
      </c>
      <c r="O2803" s="35">
        <f>ROUND((Reference!H$16*List!$H2803)+Reference!H$17,0)</f>
        <v>2918</v>
      </c>
      <c r="P2803" s="35">
        <f>ROUND((Reference!I$16*List!$H2803)+Reference!I$17,0)</f>
        <v>3032</v>
      </c>
      <c r="Q2803" s="35">
        <f>ROUND((Reference!J$16*List!$H2803)+Reference!J$17,0)</f>
        <v>3511</v>
      </c>
      <c r="R2803" s="35">
        <f>ROUND((Reference!K$16*List!$H2803)+Reference!K$17,0)</f>
        <v>3622</v>
      </c>
      <c r="S2803" s="35">
        <f>ROUND((Reference!L$16*List!$H2803)+Reference!L$17,0)</f>
        <v>3908</v>
      </c>
      <c r="T2803" s="35">
        <f>ROUND((Reference!M$16*List!$H2803)+Reference!M$17,0)</f>
        <v>4668</v>
      </c>
      <c r="U2803" s="35">
        <f>ROUND((Reference!N$16*List!$H2803)+Reference!N$17,0)</f>
        <v>18834</v>
      </c>
      <c r="V2803" s="36">
        <f>ROUND((Reference!O$16*List!$H2803)+Reference!O$17,0)</f>
        <v>700</v>
      </c>
      <c r="W2803" s="36">
        <f>ROUND((Reference!P$16*List!$H2803)+Reference!P$17,0)</f>
        <v>987</v>
      </c>
      <c r="X2803" s="36">
        <f>ROUND((Reference!Q$16*List!$H2803)+Reference!Q$17,0)</f>
        <v>493</v>
      </c>
      <c r="Y2803" s="37"/>
      <c r="Z2803" s="4" t="str">
        <f t="shared" si="87"/>
        <v>THROCKMORTON, Texas</v>
      </c>
      <c r="AA2803" s="50" t="s">
        <v>7748</v>
      </c>
      <c r="AB2803" s="38" t="s">
        <v>54</v>
      </c>
      <c r="AC2803" s="43" t="s">
        <v>7166</v>
      </c>
      <c r="AD2803" s="45"/>
      <c r="AE2803">
        <f t="shared" si="88"/>
        <v>0.94430000000000003</v>
      </c>
    </row>
    <row r="2804" spans="1:31" x14ac:dyDescent="0.35">
      <c r="A2804" s="28" t="s">
        <v>7749</v>
      </c>
      <c r="B2804" s="48" t="s">
        <v>7750</v>
      </c>
      <c r="C2804" s="49">
        <v>99945</v>
      </c>
      <c r="D2804" s="30" t="s">
        <v>238</v>
      </c>
      <c r="E2804" s="50" t="s">
        <v>7751</v>
      </c>
      <c r="F2804" s="55" t="s">
        <v>7166</v>
      </c>
      <c r="G2804" s="33" t="s">
        <v>64</v>
      </c>
      <c r="H2804" s="52">
        <v>0.94430000000000003</v>
      </c>
      <c r="I2804" s="35">
        <f>ROUND((Reference!B$16*List!$H2804)+Reference!B$17,0)</f>
        <v>1079</v>
      </c>
      <c r="J2804" s="35">
        <f>ROUND((Reference!C$16*List!$H2804)+Reference!C$17,0)</f>
        <v>1609</v>
      </c>
      <c r="K2804" s="35">
        <f>ROUND((Reference!D$16*List!$H2804)+Reference!D$17,0)</f>
        <v>1927</v>
      </c>
      <c r="L2804" s="35">
        <f>ROUND((Reference!E$16*List!$H2804)+Reference!E$17,0)</f>
        <v>2383</v>
      </c>
      <c r="M2804" s="35">
        <f>ROUND((Reference!F$16*List!$H2804)+Reference!F$17,0)</f>
        <v>2482</v>
      </c>
      <c r="N2804" s="35">
        <f>ROUND((Reference!G$16*List!$H2804)+Reference!G$17,0)</f>
        <v>2810</v>
      </c>
      <c r="O2804" s="35">
        <f>ROUND((Reference!H$16*List!$H2804)+Reference!H$17,0)</f>
        <v>2918</v>
      </c>
      <c r="P2804" s="35">
        <f>ROUND((Reference!I$16*List!$H2804)+Reference!I$17,0)</f>
        <v>3032</v>
      </c>
      <c r="Q2804" s="35">
        <f>ROUND((Reference!J$16*List!$H2804)+Reference!J$17,0)</f>
        <v>3511</v>
      </c>
      <c r="R2804" s="35">
        <f>ROUND((Reference!K$16*List!$H2804)+Reference!K$17,0)</f>
        <v>3622</v>
      </c>
      <c r="S2804" s="35">
        <f>ROUND((Reference!L$16*List!$H2804)+Reference!L$17,0)</f>
        <v>3908</v>
      </c>
      <c r="T2804" s="35">
        <f>ROUND((Reference!M$16*List!$H2804)+Reference!M$17,0)</f>
        <v>4668</v>
      </c>
      <c r="U2804" s="35">
        <f>ROUND((Reference!N$16*List!$H2804)+Reference!N$17,0)</f>
        <v>18834</v>
      </c>
      <c r="V2804" s="36">
        <f>ROUND((Reference!O$16*List!$H2804)+Reference!O$17,0)</f>
        <v>700</v>
      </c>
      <c r="W2804" s="36">
        <f>ROUND((Reference!P$16*List!$H2804)+Reference!P$17,0)</f>
        <v>987</v>
      </c>
      <c r="X2804" s="36">
        <f>ROUND((Reference!Q$16*List!$H2804)+Reference!Q$17,0)</f>
        <v>493</v>
      </c>
      <c r="Y2804" s="37"/>
      <c r="Z2804" s="4" t="str">
        <f t="shared" si="87"/>
        <v>TITUS, Texas</v>
      </c>
      <c r="AA2804" s="50" t="s">
        <v>7751</v>
      </c>
      <c r="AB2804" s="38" t="s">
        <v>54</v>
      </c>
      <c r="AC2804" s="43" t="s">
        <v>7166</v>
      </c>
      <c r="AD2804" s="45"/>
      <c r="AE2804">
        <f t="shared" si="88"/>
        <v>0.94430000000000003</v>
      </c>
    </row>
    <row r="2805" spans="1:31" x14ac:dyDescent="0.35">
      <c r="A2805" s="28" t="s">
        <v>7752</v>
      </c>
      <c r="B2805" s="48" t="s">
        <v>7753</v>
      </c>
      <c r="C2805" s="49">
        <v>41660</v>
      </c>
      <c r="D2805" s="30" t="s">
        <v>1534</v>
      </c>
      <c r="E2805" s="50" t="s">
        <v>7754</v>
      </c>
      <c r="F2805" s="54" t="s">
        <v>7166</v>
      </c>
      <c r="G2805" s="33" t="s">
        <v>53</v>
      </c>
      <c r="H2805" s="52">
        <v>0.76760000000000006</v>
      </c>
      <c r="I2805" s="35">
        <f>ROUND((Reference!B$16*List!$H2805)+Reference!B$17,0)</f>
        <v>927</v>
      </c>
      <c r="J2805" s="35">
        <f>ROUND((Reference!C$16*List!$H2805)+Reference!C$17,0)</f>
        <v>1383</v>
      </c>
      <c r="K2805" s="35">
        <f>ROUND((Reference!D$16*List!$H2805)+Reference!D$17,0)</f>
        <v>1657</v>
      </c>
      <c r="L2805" s="35">
        <f>ROUND((Reference!E$16*List!$H2805)+Reference!E$17,0)</f>
        <v>2048</v>
      </c>
      <c r="M2805" s="35">
        <f>ROUND((Reference!F$16*List!$H2805)+Reference!F$17,0)</f>
        <v>2134</v>
      </c>
      <c r="N2805" s="35">
        <f>ROUND((Reference!G$16*List!$H2805)+Reference!G$17,0)</f>
        <v>2416</v>
      </c>
      <c r="O2805" s="35">
        <f>ROUND((Reference!H$16*List!$H2805)+Reference!H$17,0)</f>
        <v>2508</v>
      </c>
      <c r="P2805" s="35">
        <f>ROUND((Reference!I$16*List!$H2805)+Reference!I$17,0)</f>
        <v>2606</v>
      </c>
      <c r="Q2805" s="35">
        <f>ROUND((Reference!J$16*List!$H2805)+Reference!J$17,0)</f>
        <v>3018</v>
      </c>
      <c r="R2805" s="35">
        <f>ROUND((Reference!K$16*List!$H2805)+Reference!K$17,0)</f>
        <v>3114</v>
      </c>
      <c r="S2805" s="35">
        <f>ROUND((Reference!L$16*List!$H2805)+Reference!L$17,0)</f>
        <v>3360</v>
      </c>
      <c r="T2805" s="35">
        <f>ROUND((Reference!M$16*List!$H2805)+Reference!M$17,0)</f>
        <v>4012</v>
      </c>
      <c r="U2805" s="35">
        <f>ROUND((Reference!N$16*List!$H2805)+Reference!N$17,0)</f>
        <v>16189</v>
      </c>
      <c r="V2805" s="36">
        <f>ROUND((Reference!O$16*List!$H2805)+Reference!O$17,0)</f>
        <v>602</v>
      </c>
      <c r="W2805" s="36">
        <f>ROUND((Reference!P$16*List!$H2805)+Reference!P$17,0)</f>
        <v>848</v>
      </c>
      <c r="X2805" s="36">
        <f>ROUND((Reference!Q$16*List!$H2805)+Reference!Q$17,0)</f>
        <v>424</v>
      </c>
      <c r="Y2805" s="37"/>
      <c r="Z2805" s="4" t="str">
        <f t="shared" si="87"/>
        <v>TOM GREEN, Texas</v>
      </c>
      <c r="AA2805" s="50" t="s">
        <v>7754</v>
      </c>
      <c r="AB2805" s="38" t="s">
        <v>54</v>
      </c>
      <c r="AC2805" s="43" t="s">
        <v>7166</v>
      </c>
      <c r="AD2805" s="45"/>
      <c r="AE2805">
        <f t="shared" si="88"/>
        <v>0.76760000000000006</v>
      </c>
    </row>
    <row r="2806" spans="1:31" x14ac:dyDescent="0.35">
      <c r="A2806" s="28" t="s">
        <v>7755</v>
      </c>
      <c r="B2806" s="48" t="s">
        <v>7756</v>
      </c>
      <c r="C2806" s="51">
        <v>12420</v>
      </c>
      <c r="D2806" s="30" t="s">
        <v>365</v>
      </c>
      <c r="E2806" s="38" t="s">
        <v>7757</v>
      </c>
      <c r="F2806" s="54" t="s">
        <v>7166</v>
      </c>
      <c r="G2806" s="33" t="s">
        <v>53</v>
      </c>
      <c r="H2806" s="52">
        <v>0.95080000000000009</v>
      </c>
      <c r="I2806" s="35">
        <f>ROUND((Reference!B$16*List!$H2806)+Reference!B$17,0)</f>
        <v>1084</v>
      </c>
      <c r="J2806" s="35">
        <f>ROUND((Reference!C$16*List!$H2806)+Reference!C$17,0)</f>
        <v>1617</v>
      </c>
      <c r="K2806" s="35">
        <f>ROUND((Reference!D$16*List!$H2806)+Reference!D$17,0)</f>
        <v>1937</v>
      </c>
      <c r="L2806" s="35">
        <f>ROUND((Reference!E$16*List!$H2806)+Reference!E$17,0)</f>
        <v>2395</v>
      </c>
      <c r="M2806" s="35">
        <f>ROUND((Reference!F$16*List!$H2806)+Reference!F$17,0)</f>
        <v>2495</v>
      </c>
      <c r="N2806" s="35">
        <f>ROUND((Reference!G$16*List!$H2806)+Reference!G$17,0)</f>
        <v>2825</v>
      </c>
      <c r="O2806" s="35">
        <f>ROUND((Reference!H$16*List!$H2806)+Reference!H$17,0)</f>
        <v>2933</v>
      </c>
      <c r="P2806" s="35">
        <f>ROUND((Reference!I$16*List!$H2806)+Reference!I$17,0)</f>
        <v>3048</v>
      </c>
      <c r="Q2806" s="35">
        <f>ROUND((Reference!J$16*List!$H2806)+Reference!J$17,0)</f>
        <v>3529</v>
      </c>
      <c r="R2806" s="35">
        <f>ROUND((Reference!K$16*List!$H2806)+Reference!K$17,0)</f>
        <v>3641</v>
      </c>
      <c r="S2806" s="35">
        <f>ROUND((Reference!L$16*List!$H2806)+Reference!L$17,0)</f>
        <v>3929</v>
      </c>
      <c r="T2806" s="35">
        <f>ROUND((Reference!M$16*List!$H2806)+Reference!M$17,0)</f>
        <v>4692</v>
      </c>
      <c r="U2806" s="35">
        <f>ROUND((Reference!N$16*List!$H2806)+Reference!N$17,0)</f>
        <v>18931</v>
      </c>
      <c r="V2806" s="36">
        <f>ROUND((Reference!O$16*List!$H2806)+Reference!O$17,0)</f>
        <v>704</v>
      </c>
      <c r="W2806" s="36">
        <f>ROUND((Reference!P$16*List!$H2806)+Reference!P$17,0)</f>
        <v>992</v>
      </c>
      <c r="X2806" s="36">
        <f>ROUND((Reference!Q$16*List!$H2806)+Reference!Q$17,0)</f>
        <v>496</v>
      </c>
      <c r="Y2806" s="37"/>
      <c r="Z2806" s="4" t="str">
        <f t="shared" si="87"/>
        <v>TRAVIS, Texas</v>
      </c>
      <c r="AA2806" s="50" t="s">
        <v>7757</v>
      </c>
      <c r="AB2806" s="38" t="s">
        <v>54</v>
      </c>
      <c r="AC2806" s="43" t="s">
        <v>7166</v>
      </c>
      <c r="AD2806" s="45"/>
      <c r="AE2806">
        <f t="shared" si="88"/>
        <v>0.95080000000000009</v>
      </c>
    </row>
    <row r="2807" spans="1:31" x14ac:dyDescent="0.35">
      <c r="A2807" s="28" t="s">
        <v>7758</v>
      </c>
      <c r="B2807" s="48" t="s">
        <v>7759</v>
      </c>
      <c r="C2807" s="49">
        <v>99945</v>
      </c>
      <c r="D2807" s="30" t="s">
        <v>238</v>
      </c>
      <c r="E2807" s="50" t="s">
        <v>1008</v>
      </c>
      <c r="F2807" s="55" t="s">
        <v>7166</v>
      </c>
      <c r="G2807" s="33" t="s">
        <v>64</v>
      </c>
      <c r="H2807" s="34">
        <v>0.94430000000000003</v>
      </c>
      <c r="I2807" s="35">
        <f>ROUND((Reference!B$16*List!$H2807)+Reference!B$17,0)</f>
        <v>1079</v>
      </c>
      <c r="J2807" s="35">
        <f>ROUND((Reference!C$16*List!$H2807)+Reference!C$17,0)</f>
        <v>1609</v>
      </c>
      <c r="K2807" s="35">
        <f>ROUND((Reference!D$16*List!$H2807)+Reference!D$17,0)</f>
        <v>1927</v>
      </c>
      <c r="L2807" s="35">
        <f>ROUND((Reference!E$16*List!$H2807)+Reference!E$17,0)</f>
        <v>2383</v>
      </c>
      <c r="M2807" s="35">
        <f>ROUND((Reference!F$16*List!$H2807)+Reference!F$17,0)</f>
        <v>2482</v>
      </c>
      <c r="N2807" s="35">
        <f>ROUND((Reference!G$16*List!$H2807)+Reference!G$17,0)</f>
        <v>2810</v>
      </c>
      <c r="O2807" s="35">
        <f>ROUND((Reference!H$16*List!$H2807)+Reference!H$17,0)</f>
        <v>2918</v>
      </c>
      <c r="P2807" s="35">
        <f>ROUND((Reference!I$16*List!$H2807)+Reference!I$17,0)</f>
        <v>3032</v>
      </c>
      <c r="Q2807" s="35">
        <f>ROUND((Reference!J$16*List!$H2807)+Reference!J$17,0)</f>
        <v>3511</v>
      </c>
      <c r="R2807" s="35">
        <f>ROUND((Reference!K$16*List!$H2807)+Reference!K$17,0)</f>
        <v>3622</v>
      </c>
      <c r="S2807" s="35">
        <f>ROUND((Reference!L$16*List!$H2807)+Reference!L$17,0)</f>
        <v>3908</v>
      </c>
      <c r="T2807" s="35">
        <f>ROUND((Reference!M$16*List!$H2807)+Reference!M$17,0)</f>
        <v>4668</v>
      </c>
      <c r="U2807" s="35">
        <f>ROUND((Reference!N$16*List!$H2807)+Reference!N$17,0)</f>
        <v>18834</v>
      </c>
      <c r="V2807" s="36">
        <f>ROUND((Reference!O$16*List!$H2807)+Reference!O$17,0)</f>
        <v>700</v>
      </c>
      <c r="W2807" s="36">
        <f>ROUND((Reference!P$16*List!$H2807)+Reference!P$17,0)</f>
        <v>987</v>
      </c>
      <c r="X2807" s="36">
        <f>ROUND((Reference!Q$16*List!$H2807)+Reference!Q$17,0)</f>
        <v>493</v>
      </c>
      <c r="Y2807" s="37"/>
      <c r="Z2807" s="4" t="str">
        <f t="shared" si="87"/>
        <v>TRINITY, Texas</v>
      </c>
      <c r="AA2807" s="38" t="s">
        <v>1008</v>
      </c>
      <c r="AB2807" s="38" t="s">
        <v>54</v>
      </c>
      <c r="AC2807" s="32" t="s">
        <v>7166</v>
      </c>
      <c r="AD2807" s="39"/>
      <c r="AE2807">
        <f t="shared" si="88"/>
        <v>0.94430000000000003</v>
      </c>
    </row>
    <row r="2808" spans="1:31" x14ac:dyDescent="0.35">
      <c r="A2808" s="28" t="s">
        <v>7760</v>
      </c>
      <c r="B2808" s="48" t="s">
        <v>7761</v>
      </c>
      <c r="C2808" s="49">
        <v>99945</v>
      </c>
      <c r="D2808" s="30" t="s">
        <v>238</v>
      </c>
      <c r="E2808" s="50" t="s">
        <v>7762</v>
      </c>
      <c r="F2808" s="55" t="s">
        <v>7166</v>
      </c>
      <c r="G2808" s="33" t="s">
        <v>64</v>
      </c>
      <c r="H2808" s="52">
        <v>0.94430000000000003</v>
      </c>
      <c r="I2808" s="35">
        <f>ROUND((Reference!B$16*List!$H2808)+Reference!B$17,0)</f>
        <v>1079</v>
      </c>
      <c r="J2808" s="35">
        <f>ROUND((Reference!C$16*List!$H2808)+Reference!C$17,0)</f>
        <v>1609</v>
      </c>
      <c r="K2808" s="35">
        <f>ROUND((Reference!D$16*List!$H2808)+Reference!D$17,0)</f>
        <v>1927</v>
      </c>
      <c r="L2808" s="35">
        <f>ROUND((Reference!E$16*List!$H2808)+Reference!E$17,0)</f>
        <v>2383</v>
      </c>
      <c r="M2808" s="35">
        <f>ROUND((Reference!F$16*List!$H2808)+Reference!F$17,0)</f>
        <v>2482</v>
      </c>
      <c r="N2808" s="35">
        <f>ROUND((Reference!G$16*List!$H2808)+Reference!G$17,0)</f>
        <v>2810</v>
      </c>
      <c r="O2808" s="35">
        <f>ROUND((Reference!H$16*List!$H2808)+Reference!H$17,0)</f>
        <v>2918</v>
      </c>
      <c r="P2808" s="35">
        <f>ROUND((Reference!I$16*List!$H2808)+Reference!I$17,0)</f>
        <v>3032</v>
      </c>
      <c r="Q2808" s="35">
        <f>ROUND((Reference!J$16*List!$H2808)+Reference!J$17,0)</f>
        <v>3511</v>
      </c>
      <c r="R2808" s="35">
        <f>ROUND((Reference!K$16*List!$H2808)+Reference!K$17,0)</f>
        <v>3622</v>
      </c>
      <c r="S2808" s="35">
        <f>ROUND((Reference!L$16*List!$H2808)+Reference!L$17,0)</f>
        <v>3908</v>
      </c>
      <c r="T2808" s="35">
        <f>ROUND((Reference!M$16*List!$H2808)+Reference!M$17,0)</f>
        <v>4668</v>
      </c>
      <c r="U2808" s="35">
        <f>ROUND((Reference!N$16*List!$H2808)+Reference!N$17,0)</f>
        <v>18834</v>
      </c>
      <c r="V2808" s="36">
        <f>ROUND((Reference!O$16*List!$H2808)+Reference!O$17,0)</f>
        <v>700</v>
      </c>
      <c r="W2808" s="36">
        <f>ROUND((Reference!P$16*List!$H2808)+Reference!P$17,0)</f>
        <v>987</v>
      </c>
      <c r="X2808" s="36">
        <f>ROUND((Reference!Q$16*List!$H2808)+Reference!Q$17,0)</f>
        <v>493</v>
      </c>
      <c r="Y2808" s="37"/>
      <c r="Z2808" s="4" t="str">
        <f t="shared" si="87"/>
        <v>TYLER, Texas</v>
      </c>
      <c r="AA2808" s="50" t="s">
        <v>7762</v>
      </c>
      <c r="AB2808" s="38" t="s">
        <v>54</v>
      </c>
      <c r="AC2808" s="43" t="s">
        <v>7166</v>
      </c>
      <c r="AD2808" s="45"/>
      <c r="AE2808">
        <f t="shared" si="88"/>
        <v>0.94430000000000003</v>
      </c>
    </row>
    <row r="2809" spans="1:31" x14ac:dyDescent="0.35">
      <c r="A2809" s="28" t="s">
        <v>7763</v>
      </c>
      <c r="B2809" s="48" t="s">
        <v>7764</v>
      </c>
      <c r="C2809" s="49">
        <v>30980</v>
      </c>
      <c r="D2809" s="30" t="s">
        <v>1130</v>
      </c>
      <c r="E2809" s="50" t="s">
        <v>7765</v>
      </c>
      <c r="F2809" s="54" t="s">
        <v>7166</v>
      </c>
      <c r="G2809" s="33" t="s">
        <v>53</v>
      </c>
      <c r="H2809" s="52">
        <v>0.85720000000000007</v>
      </c>
      <c r="I2809" s="35">
        <f>ROUND((Reference!B$16*List!$H2809)+Reference!B$17,0)</f>
        <v>1004</v>
      </c>
      <c r="J2809" s="35">
        <f>ROUND((Reference!C$16*List!$H2809)+Reference!C$17,0)</f>
        <v>1497</v>
      </c>
      <c r="K2809" s="35">
        <f>ROUND((Reference!D$16*List!$H2809)+Reference!D$17,0)</f>
        <v>1794</v>
      </c>
      <c r="L2809" s="35">
        <f>ROUND((Reference!E$16*List!$H2809)+Reference!E$17,0)</f>
        <v>2218</v>
      </c>
      <c r="M2809" s="35">
        <f>ROUND((Reference!F$16*List!$H2809)+Reference!F$17,0)</f>
        <v>2310</v>
      </c>
      <c r="N2809" s="35">
        <f>ROUND((Reference!G$16*List!$H2809)+Reference!G$17,0)</f>
        <v>2616</v>
      </c>
      <c r="O2809" s="35">
        <f>ROUND((Reference!H$16*List!$H2809)+Reference!H$17,0)</f>
        <v>2716</v>
      </c>
      <c r="P2809" s="35">
        <f>ROUND((Reference!I$16*List!$H2809)+Reference!I$17,0)</f>
        <v>2822</v>
      </c>
      <c r="Q2809" s="35">
        <f>ROUND((Reference!J$16*List!$H2809)+Reference!J$17,0)</f>
        <v>3268</v>
      </c>
      <c r="R2809" s="35">
        <f>ROUND((Reference!K$16*List!$H2809)+Reference!K$17,0)</f>
        <v>3371</v>
      </c>
      <c r="S2809" s="35">
        <f>ROUND((Reference!L$16*List!$H2809)+Reference!L$17,0)</f>
        <v>3638</v>
      </c>
      <c r="T2809" s="35">
        <f>ROUND((Reference!M$16*List!$H2809)+Reference!M$17,0)</f>
        <v>4345</v>
      </c>
      <c r="U2809" s="35">
        <f>ROUND((Reference!N$16*List!$H2809)+Reference!N$17,0)</f>
        <v>17530</v>
      </c>
      <c r="V2809" s="36">
        <f>ROUND((Reference!O$16*List!$H2809)+Reference!O$17,0)</f>
        <v>652</v>
      </c>
      <c r="W2809" s="36">
        <f>ROUND((Reference!P$16*List!$H2809)+Reference!P$17,0)</f>
        <v>918</v>
      </c>
      <c r="X2809" s="36">
        <f>ROUND((Reference!Q$16*List!$H2809)+Reference!Q$17,0)</f>
        <v>459</v>
      </c>
      <c r="Y2809" s="37"/>
      <c r="Z2809" s="4" t="str">
        <f t="shared" si="87"/>
        <v>UPSHUR, Texas</v>
      </c>
      <c r="AA2809" s="50" t="s">
        <v>7765</v>
      </c>
      <c r="AB2809" s="38" t="s">
        <v>54</v>
      </c>
      <c r="AC2809" s="43" t="s">
        <v>7166</v>
      </c>
      <c r="AD2809" s="45"/>
      <c r="AE2809">
        <f t="shared" si="88"/>
        <v>0.85720000000000007</v>
      </c>
    </row>
    <row r="2810" spans="1:31" x14ac:dyDescent="0.35">
      <c r="A2810" s="28" t="s">
        <v>7766</v>
      </c>
      <c r="B2810" s="48" t="s">
        <v>7767</v>
      </c>
      <c r="C2810" s="49">
        <v>99945</v>
      </c>
      <c r="D2810" s="30" t="s">
        <v>238</v>
      </c>
      <c r="E2810" s="50" t="s">
        <v>7768</v>
      </c>
      <c r="F2810" s="55" t="s">
        <v>7166</v>
      </c>
      <c r="G2810" s="33" t="s">
        <v>64</v>
      </c>
      <c r="H2810" s="52">
        <v>0.94430000000000003</v>
      </c>
      <c r="I2810" s="35">
        <f>ROUND((Reference!B$16*List!$H2810)+Reference!B$17,0)</f>
        <v>1079</v>
      </c>
      <c r="J2810" s="35">
        <f>ROUND((Reference!C$16*List!$H2810)+Reference!C$17,0)</f>
        <v>1609</v>
      </c>
      <c r="K2810" s="35">
        <f>ROUND((Reference!D$16*List!$H2810)+Reference!D$17,0)</f>
        <v>1927</v>
      </c>
      <c r="L2810" s="35">
        <f>ROUND((Reference!E$16*List!$H2810)+Reference!E$17,0)</f>
        <v>2383</v>
      </c>
      <c r="M2810" s="35">
        <f>ROUND((Reference!F$16*List!$H2810)+Reference!F$17,0)</f>
        <v>2482</v>
      </c>
      <c r="N2810" s="35">
        <f>ROUND((Reference!G$16*List!$H2810)+Reference!G$17,0)</f>
        <v>2810</v>
      </c>
      <c r="O2810" s="35">
        <f>ROUND((Reference!H$16*List!$H2810)+Reference!H$17,0)</f>
        <v>2918</v>
      </c>
      <c r="P2810" s="35">
        <f>ROUND((Reference!I$16*List!$H2810)+Reference!I$17,0)</f>
        <v>3032</v>
      </c>
      <c r="Q2810" s="35">
        <f>ROUND((Reference!J$16*List!$H2810)+Reference!J$17,0)</f>
        <v>3511</v>
      </c>
      <c r="R2810" s="35">
        <f>ROUND((Reference!K$16*List!$H2810)+Reference!K$17,0)</f>
        <v>3622</v>
      </c>
      <c r="S2810" s="35">
        <f>ROUND((Reference!L$16*List!$H2810)+Reference!L$17,0)</f>
        <v>3908</v>
      </c>
      <c r="T2810" s="35">
        <f>ROUND((Reference!M$16*List!$H2810)+Reference!M$17,0)</f>
        <v>4668</v>
      </c>
      <c r="U2810" s="35">
        <f>ROUND((Reference!N$16*List!$H2810)+Reference!N$17,0)</f>
        <v>18834</v>
      </c>
      <c r="V2810" s="36">
        <f>ROUND((Reference!O$16*List!$H2810)+Reference!O$17,0)</f>
        <v>700</v>
      </c>
      <c r="W2810" s="36">
        <f>ROUND((Reference!P$16*List!$H2810)+Reference!P$17,0)</f>
        <v>987</v>
      </c>
      <c r="X2810" s="36">
        <f>ROUND((Reference!Q$16*List!$H2810)+Reference!Q$17,0)</f>
        <v>493</v>
      </c>
      <c r="Y2810" s="37"/>
      <c r="Z2810" s="4" t="str">
        <f t="shared" si="87"/>
        <v>UPTON, Texas</v>
      </c>
      <c r="AA2810" s="50" t="s">
        <v>7768</v>
      </c>
      <c r="AB2810" s="38" t="s">
        <v>54</v>
      </c>
      <c r="AC2810" s="43" t="s">
        <v>7166</v>
      </c>
      <c r="AD2810" s="45"/>
      <c r="AE2810">
        <f t="shared" si="88"/>
        <v>0.94430000000000003</v>
      </c>
    </row>
    <row r="2811" spans="1:31" x14ac:dyDescent="0.35">
      <c r="A2811" s="28" t="s">
        <v>7769</v>
      </c>
      <c r="B2811" s="48" t="s">
        <v>7770</v>
      </c>
      <c r="C2811" s="49">
        <v>99945</v>
      </c>
      <c r="D2811" s="30" t="s">
        <v>238</v>
      </c>
      <c r="E2811" s="50" t="s">
        <v>7771</v>
      </c>
      <c r="F2811" s="55" t="s">
        <v>7166</v>
      </c>
      <c r="G2811" s="33" t="s">
        <v>64</v>
      </c>
      <c r="H2811" s="52">
        <v>0.94430000000000003</v>
      </c>
      <c r="I2811" s="35">
        <f>ROUND((Reference!B$16*List!$H2811)+Reference!B$17,0)</f>
        <v>1079</v>
      </c>
      <c r="J2811" s="35">
        <f>ROUND((Reference!C$16*List!$H2811)+Reference!C$17,0)</f>
        <v>1609</v>
      </c>
      <c r="K2811" s="35">
        <f>ROUND((Reference!D$16*List!$H2811)+Reference!D$17,0)</f>
        <v>1927</v>
      </c>
      <c r="L2811" s="35">
        <f>ROUND((Reference!E$16*List!$H2811)+Reference!E$17,0)</f>
        <v>2383</v>
      </c>
      <c r="M2811" s="35">
        <f>ROUND((Reference!F$16*List!$H2811)+Reference!F$17,0)</f>
        <v>2482</v>
      </c>
      <c r="N2811" s="35">
        <f>ROUND((Reference!G$16*List!$H2811)+Reference!G$17,0)</f>
        <v>2810</v>
      </c>
      <c r="O2811" s="35">
        <f>ROUND((Reference!H$16*List!$H2811)+Reference!H$17,0)</f>
        <v>2918</v>
      </c>
      <c r="P2811" s="35">
        <f>ROUND((Reference!I$16*List!$H2811)+Reference!I$17,0)</f>
        <v>3032</v>
      </c>
      <c r="Q2811" s="35">
        <f>ROUND((Reference!J$16*List!$H2811)+Reference!J$17,0)</f>
        <v>3511</v>
      </c>
      <c r="R2811" s="35">
        <f>ROUND((Reference!K$16*List!$H2811)+Reference!K$17,0)</f>
        <v>3622</v>
      </c>
      <c r="S2811" s="35">
        <f>ROUND((Reference!L$16*List!$H2811)+Reference!L$17,0)</f>
        <v>3908</v>
      </c>
      <c r="T2811" s="35">
        <f>ROUND((Reference!M$16*List!$H2811)+Reference!M$17,0)</f>
        <v>4668</v>
      </c>
      <c r="U2811" s="35">
        <f>ROUND((Reference!N$16*List!$H2811)+Reference!N$17,0)</f>
        <v>18834</v>
      </c>
      <c r="V2811" s="36">
        <f>ROUND((Reference!O$16*List!$H2811)+Reference!O$17,0)</f>
        <v>700</v>
      </c>
      <c r="W2811" s="36">
        <f>ROUND((Reference!P$16*List!$H2811)+Reference!P$17,0)</f>
        <v>987</v>
      </c>
      <c r="X2811" s="36">
        <f>ROUND((Reference!Q$16*List!$H2811)+Reference!Q$17,0)</f>
        <v>493</v>
      </c>
      <c r="Y2811" s="37"/>
      <c r="Z2811" s="4" t="str">
        <f t="shared" si="87"/>
        <v>UVALDE, Texas</v>
      </c>
      <c r="AA2811" s="50" t="s">
        <v>7771</v>
      </c>
      <c r="AB2811" s="38" t="s">
        <v>54</v>
      </c>
      <c r="AC2811" s="43" t="s">
        <v>7166</v>
      </c>
      <c r="AD2811" s="45"/>
      <c r="AE2811">
        <f t="shared" si="88"/>
        <v>0.94430000000000003</v>
      </c>
    </row>
    <row r="2812" spans="1:31" x14ac:dyDescent="0.35">
      <c r="A2812" s="28" t="s">
        <v>7772</v>
      </c>
      <c r="B2812" s="48" t="s">
        <v>7773</v>
      </c>
      <c r="C2812" s="49">
        <v>99945</v>
      </c>
      <c r="D2812" s="30" t="s">
        <v>238</v>
      </c>
      <c r="E2812" s="50" t="s">
        <v>7774</v>
      </c>
      <c r="F2812" s="55" t="s">
        <v>7166</v>
      </c>
      <c r="G2812" s="33" t="s">
        <v>64</v>
      </c>
      <c r="H2812" s="52">
        <v>0.94430000000000003</v>
      </c>
      <c r="I2812" s="35">
        <f>ROUND((Reference!B$16*List!$H2812)+Reference!B$17,0)</f>
        <v>1079</v>
      </c>
      <c r="J2812" s="35">
        <f>ROUND((Reference!C$16*List!$H2812)+Reference!C$17,0)</f>
        <v>1609</v>
      </c>
      <c r="K2812" s="35">
        <f>ROUND((Reference!D$16*List!$H2812)+Reference!D$17,0)</f>
        <v>1927</v>
      </c>
      <c r="L2812" s="35">
        <f>ROUND((Reference!E$16*List!$H2812)+Reference!E$17,0)</f>
        <v>2383</v>
      </c>
      <c r="M2812" s="35">
        <f>ROUND((Reference!F$16*List!$H2812)+Reference!F$17,0)</f>
        <v>2482</v>
      </c>
      <c r="N2812" s="35">
        <f>ROUND((Reference!G$16*List!$H2812)+Reference!G$17,0)</f>
        <v>2810</v>
      </c>
      <c r="O2812" s="35">
        <f>ROUND((Reference!H$16*List!$H2812)+Reference!H$17,0)</f>
        <v>2918</v>
      </c>
      <c r="P2812" s="35">
        <f>ROUND((Reference!I$16*List!$H2812)+Reference!I$17,0)</f>
        <v>3032</v>
      </c>
      <c r="Q2812" s="35">
        <f>ROUND((Reference!J$16*List!$H2812)+Reference!J$17,0)</f>
        <v>3511</v>
      </c>
      <c r="R2812" s="35">
        <f>ROUND((Reference!K$16*List!$H2812)+Reference!K$17,0)</f>
        <v>3622</v>
      </c>
      <c r="S2812" s="35">
        <f>ROUND((Reference!L$16*List!$H2812)+Reference!L$17,0)</f>
        <v>3908</v>
      </c>
      <c r="T2812" s="35">
        <f>ROUND((Reference!M$16*List!$H2812)+Reference!M$17,0)</f>
        <v>4668</v>
      </c>
      <c r="U2812" s="35">
        <f>ROUND((Reference!N$16*List!$H2812)+Reference!N$17,0)</f>
        <v>18834</v>
      </c>
      <c r="V2812" s="36">
        <f>ROUND((Reference!O$16*List!$H2812)+Reference!O$17,0)</f>
        <v>700</v>
      </c>
      <c r="W2812" s="36">
        <f>ROUND((Reference!P$16*List!$H2812)+Reference!P$17,0)</f>
        <v>987</v>
      </c>
      <c r="X2812" s="36">
        <f>ROUND((Reference!Q$16*List!$H2812)+Reference!Q$17,0)</f>
        <v>493</v>
      </c>
      <c r="Y2812" s="37"/>
      <c r="Z2812" s="4" t="str">
        <f t="shared" si="87"/>
        <v>VAL VERDE, Texas</v>
      </c>
      <c r="AA2812" s="50" t="s">
        <v>7774</v>
      </c>
      <c r="AB2812" s="38" t="s">
        <v>54</v>
      </c>
      <c r="AC2812" s="43" t="s">
        <v>7166</v>
      </c>
      <c r="AD2812" s="45"/>
      <c r="AE2812">
        <f t="shared" si="88"/>
        <v>0.94430000000000003</v>
      </c>
    </row>
    <row r="2813" spans="1:31" x14ac:dyDescent="0.35">
      <c r="A2813" s="28" t="s">
        <v>7775</v>
      </c>
      <c r="B2813" s="48" t="s">
        <v>7776</v>
      </c>
      <c r="C2813" s="51">
        <v>99945</v>
      </c>
      <c r="D2813" s="30" t="s">
        <v>238</v>
      </c>
      <c r="E2813" s="38" t="s">
        <v>7777</v>
      </c>
      <c r="F2813" s="55" t="s">
        <v>7166</v>
      </c>
      <c r="G2813" s="33" t="s">
        <v>64</v>
      </c>
      <c r="H2813" s="34">
        <v>0.94430000000000003</v>
      </c>
      <c r="I2813" s="35">
        <f>ROUND((Reference!B$16*List!$H2813)+Reference!B$17,0)</f>
        <v>1079</v>
      </c>
      <c r="J2813" s="35">
        <f>ROUND((Reference!C$16*List!$H2813)+Reference!C$17,0)</f>
        <v>1609</v>
      </c>
      <c r="K2813" s="35">
        <f>ROUND((Reference!D$16*List!$H2813)+Reference!D$17,0)</f>
        <v>1927</v>
      </c>
      <c r="L2813" s="35">
        <f>ROUND((Reference!E$16*List!$H2813)+Reference!E$17,0)</f>
        <v>2383</v>
      </c>
      <c r="M2813" s="35">
        <f>ROUND((Reference!F$16*List!$H2813)+Reference!F$17,0)</f>
        <v>2482</v>
      </c>
      <c r="N2813" s="35">
        <f>ROUND((Reference!G$16*List!$H2813)+Reference!G$17,0)</f>
        <v>2810</v>
      </c>
      <c r="O2813" s="35">
        <f>ROUND((Reference!H$16*List!$H2813)+Reference!H$17,0)</f>
        <v>2918</v>
      </c>
      <c r="P2813" s="35">
        <f>ROUND((Reference!I$16*List!$H2813)+Reference!I$17,0)</f>
        <v>3032</v>
      </c>
      <c r="Q2813" s="35">
        <f>ROUND((Reference!J$16*List!$H2813)+Reference!J$17,0)</f>
        <v>3511</v>
      </c>
      <c r="R2813" s="35">
        <f>ROUND((Reference!K$16*List!$H2813)+Reference!K$17,0)</f>
        <v>3622</v>
      </c>
      <c r="S2813" s="35">
        <f>ROUND((Reference!L$16*List!$H2813)+Reference!L$17,0)</f>
        <v>3908</v>
      </c>
      <c r="T2813" s="35">
        <f>ROUND((Reference!M$16*List!$H2813)+Reference!M$17,0)</f>
        <v>4668</v>
      </c>
      <c r="U2813" s="35">
        <f>ROUND((Reference!N$16*List!$H2813)+Reference!N$17,0)</f>
        <v>18834</v>
      </c>
      <c r="V2813" s="36">
        <f>ROUND((Reference!O$16*List!$H2813)+Reference!O$17,0)</f>
        <v>700</v>
      </c>
      <c r="W2813" s="36">
        <f>ROUND((Reference!P$16*List!$H2813)+Reference!P$17,0)</f>
        <v>987</v>
      </c>
      <c r="X2813" s="36">
        <f>ROUND((Reference!Q$16*List!$H2813)+Reference!Q$17,0)</f>
        <v>493</v>
      </c>
      <c r="Y2813" s="37"/>
      <c r="Z2813" s="4" t="str">
        <f t="shared" si="87"/>
        <v>VAN ZANDT, Texas</v>
      </c>
      <c r="AA2813" s="38" t="s">
        <v>7777</v>
      </c>
      <c r="AB2813" s="38" t="s">
        <v>54</v>
      </c>
      <c r="AC2813" s="32" t="s">
        <v>7166</v>
      </c>
      <c r="AD2813" s="39"/>
      <c r="AE2813">
        <f t="shared" si="88"/>
        <v>0.94430000000000003</v>
      </c>
    </row>
    <row r="2814" spans="1:31" x14ac:dyDescent="0.35">
      <c r="A2814" s="28" t="s">
        <v>7778</v>
      </c>
      <c r="B2814" s="48" t="s">
        <v>7779</v>
      </c>
      <c r="C2814" s="51">
        <v>47020</v>
      </c>
      <c r="D2814" s="30" t="s">
        <v>1720</v>
      </c>
      <c r="E2814" s="38" t="s">
        <v>7780</v>
      </c>
      <c r="F2814" s="54" t="s">
        <v>7166</v>
      </c>
      <c r="G2814" s="33" t="s">
        <v>53</v>
      </c>
      <c r="H2814" s="52">
        <v>0.85850000000000004</v>
      </c>
      <c r="I2814" s="35">
        <f>ROUND((Reference!B$16*List!$H2814)+Reference!B$17,0)</f>
        <v>1005</v>
      </c>
      <c r="J2814" s="35">
        <f>ROUND((Reference!C$16*List!$H2814)+Reference!C$17,0)</f>
        <v>1499</v>
      </c>
      <c r="K2814" s="35">
        <f>ROUND((Reference!D$16*List!$H2814)+Reference!D$17,0)</f>
        <v>1796</v>
      </c>
      <c r="L2814" s="35">
        <f>ROUND((Reference!E$16*List!$H2814)+Reference!E$17,0)</f>
        <v>2220</v>
      </c>
      <c r="M2814" s="35">
        <f>ROUND((Reference!F$16*List!$H2814)+Reference!F$17,0)</f>
        <v>2313</v>
      </c>
      <c r="N2814" s="35">
        <f>ROUND((Reference!G$16*List!$H2814)+Reference!G$17,0)</f>
        <v>2618</v>
      </c>
      <c r="O2814" s="35">
        <f>ROUND((Reference!H$16*List!$H2814)+Reference!H$17,0)</f>
        <v>2719</v>
      </c>
      <c r="P2814" s="35">
        <f>ROUND((Reference!I$16*List!$H2814)+Reference!I$17,0)</f>
        <v>2826</v>
      </c>
      <c r="Q2814" s="35">
        <f>ROUND((Reference!J$16*List!$H2814)+Reference!J$17,0)</f>
        <v>3272</v>
      </c>
      <c r="R2814" s="35">
        <f>ROUND((Reference!K$16*List!$H2814)+Reference!K$17,0)</f>
        <v>3375</v>
      </c>
      <c r="S2814" s="35">
        <f>ROUND((Reference!L$16*List!$H2814)+Reference!L$17,0)</f>
        <v>3642</v>
      </c>
      <c r="T2814" s="35">
        <f>ROUND((Reference!M$16*List!$H2814)+Reference!M$17,0)</f>
        <v>4350</v>
      </c>
      <c r="U2814" s="35">
        <f>ROUND((Reference!N$16*List!$H2814)+Reference!N$17,0)</f>
        <v>17550</v>
      </c>
      <c r="V2814" s="36">
        <f>ROUND((Reference!O$16*List!$H2814)+Reference!O$17,0)</f>
        <v>652</v>
      </c>
      <c r="W2814" s="36">
        <f>ROUND((Reference!P$16*List!$H2814)+Reference!P$17,0)</f>
        <v>919</v>
      </c>
      <c r="X2814" s="36">
        <f>ROUND((Reference!Q$16*List!$H2814)+Reference!Q$17,0)</f>
        <v>460</v>
      </c>
      <c r="Y2814" s="37"/>
      <c r="Z2814" s="4" t="str">
        <f t="shared" si="87"/>
        <v>VICTORIA, Texas</v>
      </c>
      <c r="AA2814" s="50" t="s">
        <v>7780</v>
      </c>
      <c r="AB2814" s="38" t="s">
        <v>54</v>
      </c>
      <c r="AC2814" s="43" t="s">
        <v>7166</v>
      </c>
      <c r="AD2814" s="45"/>
      <c r="AE2814">
        <f t="shared" si="88"/>
        <v>0.85850000000000004</v>
      </c>
    </row>
    <row r="2815" spans="1:31" x14ac:dyDescent="0.35">
      <c r="A2815" s="28" t="s">
        <v>7781</v>
      </c>
      <c r="B2815" s="48" t="s">
        <v>7782</v>
      </c>
      <c r="C2815" s="49">
        <v>99945</v>
      </c>
      <c r="D2815" s="30" t="s">
        <v>238</v>
      </c>
      <c r="E2815" s="50" t="s">
        <v>319</v>
      </c>
      <c r="F2815" s="55" t="s">
        <v>7166</v>
      </c>
      <c r="G2815" s="33" t="s">
        <v>64</v>
      </c>
      <c r="H2815" s="34">
        <v>0.94430000000000003</v>
      </c>
      <c r="I2815" s="35">
        <f>ROUND((Reference!B$16*List!$H2815)+Reference!B$17,0)</f>
        <v>1079</v>
      </c>
      <c r="J2815" s="35">
        <f>ROUND((Reference!C$16*List!$H2815)+Reference!C$17,0)</f>
        <v>1609</v>
      </c>
      <c r="K2815" s="35">
        <f>ROUND((Reference!D$16*List!$H2815)+Reference!D$17,0)</f>
        <v>1927</v>
      </c>
      <c r="L2815" s="35">
        <f>ROUND((Reference!E$16*List!$H2815)+Reference!E$17,0)</f>
        <v>2383</v>
      </c>
      <c r="M2815" s="35">
        <f>ROUND((Reference!F$16*List!$H2815)+Reference!F$17,0)</f>
        <v>2482</v>
      </c>
      <c r="N2815" s="35">
        <f>ROUND((Reference!G$16*List!$H2815)+Reference!G$17,0)</f>
        <v>2810</v>
      </c>
      <c r="O2815" s="35">
        <f>ROUND((Reference!H$16*List!$H2815)+Reference!H$17,0)</f>
        <v>2918</v>
      </c>
      <c r="P2815" s="35">
        <f>ROUND((Reference!I$16*List!$H2815)+Reference!I$17,0)</f>
        <v>3032</v>
      </c>
      <c r="Q2815" s="35">
        <f>ROUND((Reference!J$16*List!$H2815)+Reference!J$17,0)</f>
        <v>3511</v>
      </c>
      <c r="R2815" s="35">
        <f>ROUND((Reference!K$16*List!$H2815)+Reference!K$17,0)</f>
        <v>3622</v>
      </c>
      <c r="S2815" s="35">
        <f>ROUND((Reference!L$16*List!$H2815)+Reference!L$17,0)</f>
        <v>3908</v>
      </c>
      <c r="T2815" s="35">
        <f>ROUND((Reference!M$16*List!$H2815)+Reference!M$17,0)</f>
        <v>4668</v>
      </c>
      <c r="U2815" s="35">
        <f>ROUND((Reference!N$16*List!$H2815)+Reference!N$17,0)</f>
        <v>18834</v>
      </c>
      <c r="V2815" s="36">
        <f>ROUND((Reference!O$16*List!$H2815)+Reference!O$17,0)</f>
        <v>700</v>
      </c>
      <c r="W2815" s="36">
        <f>ROUND((Reference!P$16*List!$H2815)+Reference!P$17,0)</f>
        <v>987</v>
      </c>
      <c r="X2815" s="36">
        <f>ROUND((Reference!Q$16*List!$H2815)+Reference!Q$17,0)</f>
        <v>493</v>
      </c>
      <c r="Y2815" s="37"/>
      <c r="Z2815" s="4" t="str">
        <f t="shared" si="87"/>
        <v>WALKER, Texas</v>
      </c>
      <c r="AA2815" s="38" t="s">
        <v>319</v>
      </c>
      <c r="AB2815" s="38" t="s">
        <v>54</v>
      </c>
      <c r="AC2815" s="32" t="s">
        <v>7166</v>
      </c>
      <c r="AD2815" s="39"/>
      <c r="AE2815">
        <f t="shared" si="88"/>
        <v>0.94430000000000003</v>
      </c>
    </row>
    <row r="2816" spans="1:31" x14ac:dyDescent="0.35">
      <c r="A2816" s="28" t="s">
        <v>7783</v>
      </c>
      <c r="B2816" s="48" t="s">
        <v>7784</v>
      </c>
      <c r="C2816" s="51">
        <v>26420</v>
      </c>
      <c r="D2816" s="30" t="s">
        <v>920</v>
      </c>
      <c r="E2816" s="38" t="s">
        <v>7785</v>
      </c>
      <c r="F2816" s="54" t="s">
        <v>7166</v>
      </c>
      <c r="G2816" s="33" t="s">
        <v>53</v>
      </c>
      <c r="H2816" s="52">
        <v>0.99690000000000001</v>
      </c>
      <c r="I2816" s="35">
        <f>ROUND((Reference!B$16*List!$H2816)+Reference!B$17,0)</f>
        <v>1124</v>
      </c>
      <c r="J2816" s="35">
        <f>ROUND((Reference!C$16*List!$H2816)+Reference!C$17,0)</f>
        <v>1676</v>
      </c>
      <c r="K2816" s="35">
        <f>ROUND((Reference!D$16*List!$H2816)+Reference!D$17,0)</f>
        <v>2008</v>
      </c>
      <c r="L2816" s="35">
        <f>ROUND((Reference!E$16*List!$H2816)+Reference!E$17,0)</f>
        <v>2482</v>
      </c>
      <c r="M2816" s="35">
        <f>ROUND((Reference!F$16*List!$H2816)+Reference!F$17,0)</f>
        <v>2586</v>
      </c>
      <c r="N2816" s="35">
        <f>ROUND((Reference!G$16*List!$H2816)+Reference!G$17,0)</f>
        <v>2928</v>
      </c>
      <c r="O2816" s="35">
        <f>ROUND((Reference!H$16*List!$H2816)+Reference!H$17,0)</f>
        <v>3040</v>
      </c>
      <c r="P2816" s="35">
        <f>ROUND((Reference!I$16*List!$H2816)+Reference!I$17,0)</f>
        <v>3159</v>
      </c>
      <c r="Q2816" s="35">
        <f>ROUND((Reference!J$16*List!$H2816)+Reference!J$17,0)</f>
        <v>3658</v>
      </c>
      <c r="R2816" s="35">
        <f>ROUND((Reference!K$16*List!$H2816)+Reference!K$17,0)</f>
        <v>3774</v>
      </c>
      <c r="S2816" s="35">
        <f>ROUND((Reference!L$16*List!$H2816)+Reference!L$17,0)</f>
        <v>4072</v>
      </c>
      <c r="T2816" s="35">
        <f>ROUND((Reference!M$16*List!$H2816)+Reference!M$17,0)</f>
        <v>4863</v>
      </c>
      <c r="U2816" s="35">
        <f>ROUND((Reference!N$16*List!$H2816)+Reference!N$17,0)</f>
        <v>19621</v>
      </c>
      <c r="V2816" s="36">
        <f>ROUND((Reference!O$16*List!$H2816)+Reference!O$17,0)</f>
        <v>729</v>
      </c>
      <c r="W2816" s="36">
        <f>ROUND((Reference!P$16*List!$H2816)+Reference!P$17,0)</f>
        <v>1028</v>
      </c>
      <c r="X2816" s="36">
        <f>ROUND((Reference!Q$16*List!$H2816)+Reference!Q$17,0)</f>
        <v>514</v>
      </c>
      <c r="Y2816" s="37"/>
      <c r="Z2816" s="4" t="str">
        <f t="shared" si="87"/>
        <v>WALLER, Texas</v>
      </c>
      <c r="AA2816" s="50" t="s">
        <v>7785</v>
      </c>
      <c r="AB2816" s="38" t="s">
        <v>54</v>
      </c>
      <c r="AC2816" s="43" t="s">
        <v>7166</v>
      </c>
      <c r="AD2816" s="45"/>
      <c r="AE2816">
        <f t="shared" si="88"/>
        <v>0.99690000000000001</v>
      </c>
    </row>
    <row r="2817" spans="1:31" x14ac:dyDescent="0.35">
      <c r="A2817" s="28" t="s">
        <v>7786</v>
      </c>
      <c r="B2817" s="48" t="s">
        <v>7787</v>
      </c>
      <c r="C2817" s="49">
        <v>99945</v>
      </c>
      <c r="D2817" s="30" t="s">
        <v>238</v>
      </c>
      <c r="E2817" s="50" t="s">
        <v>5955</v>
      </c>
      <c r="F2817" s="55" t="s">
        <v>7166</v>
      </c>
      <c r="G2817" s="33" t="s">
        <v>64</v>
      </c>
      <c r="H2817" s="34">
        <v>0.94430000000000003</v>
      </c>
      <c r="I2817" s="35">
        <f>ROUND((Reference!B$16*List!$H2817)+Reference!B$17,0)</f>
        <v>1079</v>
      </c>
      <c r="J2817" s="35">
        <f>ROUND((Reference!C$16*List!$H2817)+Reference!C$17,0)</f>
        <v>1609</v>
      </c>
      <c r="K2817" s="35">
        <f>ROUND((Reference!D$16*List!$H2817)+Reference!D$17,0)</f>
        <v>1927</v>
      </c>
      <c r="L2817" s="35">
        <f>ROUND((Reference!E$16*List!$H2817)+Reference!E$17,0)</f>
        <v>2383</v>
      </c>
      <c r="M2817" s="35">
        <f>ROUND((Reference!F$16*List!$H2817)+Reference!F$17,0)</f>
        <v>2482</v>
      </c>
      <c r="N2817" s="35">
        <f>ROUND((Reference!G$16*List!$H2817)+Reference!G$17,0)</f>
        <v>2810</v>
      </c>
      <c r="O2817" s="35">
        <f>ROUND((Reference!H$16*List!$H2817)+Reference!H$17,0)</f>
        <v>2918</v>
      </c>
      <c r="P2817" s="35">
        <f>ROUND((Reference!I$16*List!$H2817)+Reference!I$17,0)</f>
        <v>3032</v>
      </c>
      <c r="Q2817" s="35">
        <f>ROUND((Reference!J$16*List!$H2817)+Reference!J$17,0)</f>
        <v>3511</v>
      </c>
      <c r="R2817" s="35">
        <f>ROUND((Reference!K$16*List!$H2817)+Reference!K$17,0)</f>
        <v>3622</v>
      </c>
      <c r="S2817" s="35">
        <f>ROUND((Reference!L$16*List!$H2817)+Reference!L$17,0)</f>
        <v>3908</v>
      </c>
      <c r="T2817" s="35">
        <f>ROUND((Reference!M$16*List!$H2817)+Reference!M$17,0)</f>
        <v>4668</v>
      </c>
      <c r="U2817" s="35">
        <f>ROUND((Reference!N$16*List!$H2817)+Reference!N$17,0)</f>
        <v>18834</v>
      </c>
      <c r="V2817" s="36">
        <f>ROUND((Reference!O$16*List!$H2817)+Reference!O$17,0)</f>
        <v>700</v>
      </c>
      <c r="W2817" s="36">
        <f>ROUND((Reference!P$16*List!$H2817)+Reference!P$17,0)</f>
        <v>987</v>
      </c>
      <c r="X2817" s="36">
        <f>ROUND((Reference!Q$16*List!$H2817)+Reference!Q$17,0)</f>
        <v>493</v>
      </c>
      <c r="Y2817" s="37"/>
      <c r="Z2817" s="4" t="str">
        <f t="shared" si="87"/>
        <v>WARD, Texas</v>
      </c>
      <c r="AA2817" s="38" t="s">
        <v>5955</v>
      </c>
      <c r="AB2817" s="38" t="s">
        <v>54</v>
      </c>
      <c r="AC2817" s="32" t="s">
        <v>7166</v>
      </c>
      <c r="AD2817" s="39"/>
      <c r="AE2817">
        <f t="shared" si="88"/>
        <v>0.94430000000000003</v>
      </c>
    </row>
    <row r="2818" spans="1:31" x14ac:dyDescent="0.35">
      <c r="A2818" s="28" t="s">
        <v>7788</v>
      </c>
      <c r="B2818" s="48" t="s">
        <v>7789</v>
      </c>
      <c r="C2818" s="49">
        <v>99945</v>
      </c>
      <c r="D2818" s="30" t="s">
        <v>238</v>
      </c>
      <c r="E2818" s="50" t="s">
        <v>259</v>
      </c>
      <c r="F2818" s="55" t="s">
        <v>7166</v>
      </c>
      <c r="G2818" s="33" t="s">
        <v>64</v>
      </c>
      <c r="H2818" s="34">
        <v>0.94430000000000003</v>
      </c>
      <c r="I2818" s="35">
        <f>ROUND((Reference!B$16*List!$H2818)+Reference!B$17,0)</f>
        <v>1079</v>
      </c>
      <c r="J2818" s="35">
        <f>ROUND((Reference!C$16*List!$H2818)+Reference!C$17,0)</f>
        <v>1609</v>
      </c>
      <c r="K2818" s="35">
        <f>ROUND((Reference!D$16*List!$H2818)+Reference!D$17,0)</f>
        <v>1927</v>
      </c>
      <c r="L2818" s="35">
        <f>ROUND((Reference!E$16*List!$H2818)+Reference!E$17,0)</f>
        <v>2383</v>
      </c>
      <c r="M2818" s="35">
        <f>ROUND((Reference!F$16*List!$H2818)+Reference!F$17,0)</f>
        <v>2482</v>
      </c>
      <c r="N2818" s="35">
        <f>ROUND((Reference!G$16*List!$H2818)+Reference!G$17,0)</f>
        <v>2810</v>
      </c>
      <c r="O2818" s="35">
        <f>ROUND((Reference!H$16*List!$H2818)+Reference!H$17,0)</f>
        <v>2918</v>
      </c>
      <c r="P2818" s="35">
        <f>ROUND((Reference!I$16*List!$H2818)+Reference!I$17,0)</f>
        <v>3032</v>
      </c>
      <c r="Q2818" s="35">
        <f>ROUND((Reference!J$16*List!$H2818)+Reference!J$17,0)</f>
        <v>3511</v>
      </c>
      <c r="R2818" s="35">
        <f>ROUND((Reference!K$16*List!$H2818)+Reference!K$17,0)</f>
        <v>3622</v>
      </c>
      <c r="S2818" s="35">
        <f>ROUND((Reference!L$16*List!$H2818)+Reference!L$17,0)</f>
        <v>3908</v>
      </c>
      <c r="T2818" s="35">
        <f>ROUND((Reference!M$16*List!$H2818)+Reference!M$17,0)</f>
        <v>4668</v>
      </c>
      <c r="U2818" s="35">
        <f>ROUND((Reference!N$16*List!$H2818)+Reference!N$17,0)</f>
        <v>18834</v>
      </c>
      <c r="V2818" s="36">
        <f>ROUND((Reference!O$16*List!$H2818)+Reference!O$17,0)</f>
        <v>700</v>
      </c>
      <c r="W2818" s="36">
        <f>ROUND((Reference!P$16*List!$H2818)+Reference!P$17,0)</f>
        <v>987</v>
      </c>
      <c r="X2818" s="36">
        <f>ROUND((Reference!Q$16*List!$H2818)+Reference!Q$17,0)</f>
        <v>493</v>
      </c>
      <c r="Y2818" s="37"/>
      <c r="Z2818" s="4" t="str">
        <f t="shared" si="87"/>
        <v>WASHINGTON, Texas</v>
      </c>
      <c r="AA2818" s="38" t="s">
        <v>259</v>
      </c>
      <c r="AB2818" s="38" t="s">
        <v>54</v>
      </c>
      <c r="AC2818" s="32" t="s">
        <v>7166</v>
      </c>
      <c r="AD2818" s="39"/>
      <c r="AE2818">
        <f t="shared" si="88"/>
        <v>0.94430000000000003</v>
      </c>
    </row>
    <row r="2819" spans="1:31" x14ac:dyDescent="0.35">
      <c r="A2819" s="28" t="s">
        <v>7790</v>
      </c>
      <c r="B2819" s="48" t="s">
        <v>7791</v>
      </c>
      <c r="C2819" s="49">
        <v>29700</v>
      </c>
      <c r="D2819" s="30" t="s">
        <v>1078</v>
      </c>
      <c r="E2819" s="50" t="s">
        <v>7792</v>
      </c>
      <c r="F2819" s="54" t="s">
        <v>7166</v>
      </c>
      <c r="G2819" s="33" t="s">
        <v>53</v>
      </c>
      <c r="H2819" s="52">
        <v>0.79690000000000005</v>
      </c>
      <c r="I2819" s="35">
        <f>ROUND((Reference!B$16*List!$H2819)+Reference!B$17,0)</f>
        <v>952</v>
      </c>
      <c r="J2819" s="35">
        <f>ROUND((Reference!C$16*List!$H2819)+Reference!C$17,0)</f>
        <v>1420</v>
      </c>
      <c r="K2819" s="35">
        <f>ROUND((Reference!D$16*List!$H2819)+Reference!D$17,0)</f>
        <v>1702</v>
      </c>
      <c r="L2819" s="35">
        <f>ROUND((Reference!E$16*List!$H2819)+Reference!E$17,0)</f>
        <v>2104</v>
      </c>
      <c r="M2819" s="35">
        <f>ROUND((Reference!F$16*List!$H2819)+Reference!F$17,0)</f>
        <v>2192</v>
      </c>
      <c r="N2819" s="35">
        <f>ROUND((Reference!G$16*List!$H2819)+Reference!G$17,0)</f>
        <v>2481</v>
      </c>
      <c r="O2819" s="35">
        <f>ROUND((Reference!H$16*List!$H2819)+Reference!H$17,0)</f>
        <v>2576</v>
      </c>
      <c r="P2819" s="35">
        <f>ROUND((Reference!I$16*List!$H2819)+Reference!I$17,0)</f>
        <v>2677</v>
      </c>
      <c r="Q2819" s="35">
        <f>ROUND((Reference!J$16*List!$H2819)+Reference!J$17,0)</f>
        <v>3100</v>
      </c>
      <c r="R2819" s="35">
        <f>ROUND((Reference!K$16*List!$H2819)+Reference!K$17,0)</f>
        <v>3198</v>
      </c>
      <c r="S2819" s="35">
        <f>ROUND((Reference!L$16*List!$H2819)+Reference!L$17,0)</f>
        <v>3451</v>
      </c>
      <c r="T2819" s="35">
        <f>ROUND((Reference!M$16*List!$H2819)+Reference!M$17,0)</f>
        <v>4121</v>
      </c>
      <c r="U2819" s="35">
        <f>ROUND((Reference!N$16*List!$H2819)+Reference!N$17,0)</f>
        <v>16628</v>
      </c>
      <c r="V2819" s="36">
        <f>ROUND((Reference!O$16*List!$H2819)+Reference!O$17,0)</f>
        <v>618</v>
      </c>
      <c r="W2819" s="36">
        <f>ROUND((Reference!P$16*List!$H2819)+Reference!P$17,0)</f>
        <v>871</v>
      </c>
      <c r="X2819" s="36">
        <f>ROUND((Reference!Q$16*List!$H2819)+Reference!Q$17,0)</f>
        <v>435</v>
      </c>
      <c r="Y2819" s="37"/>
      <c r="Z2819" s="4" t="str">
        <f t="shared" si="87"/>
        <v>WEBB, Texas</v>
      </c>
      <c r="AA2819" s="50" t="s">
        <v>7792</v>
      </c>
      <c r="AB2819" s="38" t="s">
        <v>54</v>
      </c>
      <c r="AC2819" s="43" t="s">
        <v>7166</v>
      </c>
      <c r="AD2819" s="45"/>
      <c r="AE2819">
        <f t="shared" si="88"/>
        <v>0.79690000000000005</v>
      </c>
    </row>
    <row r="2820" spans="1:31" x14ac:dyDescent="0.35">
      <c r="A2820" s="28" t="s">
        <v>7793</v>
      </c>
      <c r="B2820" s="48" t="s">
        <v>7794</v>
      </c>
      <c r="C2820" s="51">
        <v>99945</v>
      </c>
      <c r="D2820" s="30" t="s">
        <v>238</v>
      </c>
      <c r="E2820" s="38" t="s">
        <v>7795</v>
      </c>
      <c r="F2820" s="55" t="s">
        <v>7166</v>
      </c>
      <c r="G2820" s="33" t="s">
        <v>64</v>
      </c>
      <c r="H2820" s="52">
        <v>0.94430000000000003</v>
      </c>
      <c r="I2820" s="35">
        <f>ROUND((Reference!B$16*List!$H2820)+Reference!B$17,0)</f>
        <v>1079</v>
      </c>
      <c r="J2820" s="35">
        <f>ROUND((Reference!C$16*List!$H2820)+Reference!C$17,0)</f>
        <v>1609</v>
      </c>
      <c r="K2820" s="35">
        <f>ROUND((Reference!D$16*List!$H2820)+Reference!D$17,0)</f>
        <v>1927</v>
      </c>
      <c r="L2820" s="35">
        <f>ROUND((Reference!E$16*List!$H2820)+Reference!E$17,0)</f>
        <v>2383</v>
      </c>
      <c r="M2820" s="35">
        <f>ROUND((Reference!F$16*List!$H2820)+Reference!F$17,0)</f>
        <v>2482</v>
      </c>
      <c r="N2820" s="35">
        <f>ROUND((Reference!G$16*List!$H2820)+Reference!G$17,0)</f>
        <v>2810</v>
      </c>
      <c r="O2820" s="35">
        <f>ROUND((Reference!H$16*List!$H2820)+Reference!H$17,0)</f>
        <v>2918</v>
      </c>
      <c r="P2820" s="35">
        <f>ROUND((Reference!I$16*List!$H2820)+Reference!I$17,0)</f>
        <v>3032</v>
      </c>
      <c r="Q2820" s="35">
        <f>ROUND((Reference!J$16*List!$H2820)+Reference!J$17,0)</f>
        <v>3511</v>
      </c>
      <c r="R2820" s="35">
        <f>ROUND((Reference!K$16*List!$H2820)+Reference!K$17,0)</f>
        <v>3622</v>
      </c>
      <c r="S2820" s="35">
        <f>ROUND((Reference!L$16*List!$H2820)+Reference!L$17,0)</f>
        <v>3908</v>
      </c>
      <c r="T2820" s="35">
        <f>ROUND((Reference!M$16*List!$H2820)+Reference!M$17,0)</f>
        <v>4668</v>
      </c>
      <c r="U2820" s="35">
        <f>ROUND((Reference!N$16*List!$H2820)+Reference!N$17,0)</f>
        <v>18834</v>
      </c>
      <c r="V2820" s="36">
        <f>ROUND((Reference!O$16*List!$H2820)+Reference!O$17,0)</f>
        <v>700</v>
      </c>
      <c r="W2820" s="36">
        <f>ROUND((Reference!P$16*List!$H2820)+Reference!P$17,0)</f>
        <v>987</v>
      </c>
      <c r="X2820" s="36">
        <f>ROUND((Reference!Q$16*List!$H2820)+Reference!Q$17,0)</f>
        <v>493</v>
      </c>
      <c r="Y2820" s="37"/>
      <c r="Z2820" s="4" t="str">
        <f t="shared" si="87"/>
        <v>WHARTON, Texas</v>
      </c>
      <c r="AA2820" s="50" t="s">
        <v>7795</v>
      </c>
      <c r="AB2820" s="38" t="s">
        <v>54</v>
      </c>
      <c r="AC2820" s="43" t="s">
        <v>7166</v>
      </c>
      <c r="AD2820" s="45"/>
      <c r="AE2820">
        <f t="shared" si="88"/>
        <v>0.94430000000000003</v>
      </c>
    </row>
    <row r="2821" spans="1:31" x14ac:dyDescent="0.35">
      <c r="A2821" s="28" t="s">
        <v>7796</v>
      </c>
      <c r="B2821" s="48" t="s">
        <v>7797</v>
      </c>
      <c r="C2821" s="49">
        <v>99945</v>
      </c>
      <c r="D2821" s="30" t="s">
        <v>238</v>
      </c>
      <c r="E2821" s="50" t="s">
        <v>2050</v>
      </c>
      <c r="F2821" s="55" t="s">
        <v>7166</v>
      </c>
      <c r="G2821" s="33" t="s">
        <v>64</v>
      </c>
      <c r="H2821" s="34">
        <v>0.94430000000000003</v>
      </c>
      <c r="I2821" s="35">
        <f>ROUND((Reference!B$16*List!$H2821)+Reference!B$17,0)</f>
        <v>1079</v>
      </c>
      <c r="J2821" s="35">
        <f>ROUND((Reference!C$16*List!$H2821)+Reference!C$17,0)</f>
        <v>1609</v>
      </c>
      <c r="K2821" s="35">
        <f>ROUND((Reference!D$16*List!$H2821)+Reference!D$17,0)</f>
        <v>1927</v>
      </c>
      <c r="L2821" s="35">
        <f>ROUND((Reference!E$16*List!$H2821)+Reference!E$17,0)</f>
        <v>2383</v>
      </c>
      <c r="M2821" s="35">
        <f>ROUND((Reference!F$16*List!$H2821)+Reference!F$17,0)</f>
        <v>2482</v>
      </c>
      <c r="N2821" s="35">
        <f>ROUND((Reference!G$16*List!$H2821)+Reference!G$17,0)</f>
        <v>2810</v>
      </c>
      <c r="O2821" s="35">
        <f>ROUND((Reference!H$16*List!$H2821)+Reference!H$17,0)</f>
        <v>2918</v>
      </c>
      <c r="P2821" s="35">
        <f>ROUND((Reference!I$16*List!$H2821)+Reference!I$17,0)</f>
        <v>3032</v>
      </c>
      <c r="Q2821" s="35">
        <f>ROUND((Reference!J$16*List!$H2821)+Reference!J$17,0)</f>
        <v>3511</v>
      </c>
      <c r="R2821" s="35">
        <f>ROUND((Reference!K$16*List!$H2821)+Reference!K$17,0)</f>
        <v>3622</v>
      </c>
      <c r="S2821" s="35">
        <f>ROUND((Reference!L$16*List!$H2821)+Reference!L$17,0)</f>
        <v>3908</v>
      </c>
      <c r="T2821" s="35">
        <f>ROUND((Reference!M$16*List!$H2821)+Reference!M$17,0)</f>
        <v>4668</v>
      </c>
      <c r="U2821" s="35">
        <f>ROUND((Reference!N$16*List!$H2821)+Reference!N$17,0)</f>
        <v>18834</v>
      </c>
      <c r="V2821" s="36">
        <f>ROUND((Reference!O$16*List!$H2821)+Reference!O$17,0)</f>
        <v>700</v>
      </c>
      <c r="W2821" s="36">
        <f>ROUND((Reference!P$16*List!$H2821)+Reference!P$17,0)</f>
        <v>987</v>
      </c>
      <c r="X2821" s="36">
        <f>ROUND((Reference!Q$16*List!$H2821)+Reference!Q$17,0)</f>
        <v>493</v>
      </c>
      <c r="Y2821" s="37"/>
      <c r="Z2821" s="4" t="str">
        <f t="shared" si="87"/>
        <v>WHEELER, Texas</v>
      </c>
      <c r="AA2821" s="38" t="s">
        <v>2050</v>
      </c>
      <c r="AB2821" s="38" t="s">
        <v>54</v>
      </c>
      <c r="AC2821" s="32" t="s">
        <v>7166</v>
      </c>
      <c r="AD2821" s="39"/>
      <c r="AE2821">
        <f t="shared" si="88"/>
        <v>0.94430000000000003</v>
      </c>
    </row>
    <row r="2822" spans="1:31" x14ac:dyDescent="0.35">
      <c r="A2822" s="28" t="s">
        <v>7798</v>
      </c>
      <c r="B2822" s="48" t="s">
        <v>7799</v>
      </c>
      <c r="C2822" s="49">
        <v>48660</v>
      </c>
      <c r="D2822" s="30" t="s">
        <v>1783</v>
      </c>
      <c r="E2822" s="50" t="s">
        <v>3208</v>
      </c>
      <c r="F2822" s="54" t="s">
        <v>7166</v>
      </c>
      <c r="G2822" s="33" t="s">
        <v>53</v>
      </c>
      <c r="H2822" s="52">
        <v>0.85470000000000002</v>
      </c>
      <c r="I2822" s="35">
        <f>ROUND((Reference!B$16*List!$H2822)+Reference!B$17,0)</f>
        <v>1002</v>
      </c>
      <c r="J2822" s="35">
        <f>ROUND((Reference!C$16*List!$H2822)+Reference!C$17,0)</f>
        <v>1494</v>
      </c>
      <c r="K2822" s="35">
        <f>ROUND((Reference!D$16*List!$H2822)+Reference!D$17,0)</f>
        <v>1790</v>
      </c>
      <c r="L2822" s="35">
        <f>ROUND((Reference!E$16*List!$H2822)+Reference!E$17,0)</f>
        <v>2213</v>
      </c>
      <c r="M2822" s="35">
        <f>ROUND((Reference!F$16*List!$H2822)+Reference!F$17,0)</f>
        <v>2306</v>
      </c>
      <c r="N2822" s="35">
        <f>ROUND((Reference!G$16*List!$H2822)+Reference!G$17,0)</f>
        <v>2610</v>
      </c>
      <c r="O2822" s="35">
        <f>ROUND((Reference!H$16*List!$H2822)+Reference!H$17,0)</f>
        <v>2710</v>
      </c>
      <c r="P2822" s="35">
        <f>ROUND((Reference!I$16*List!$H2822)+Reference!I$17,0)</f>
        <v>2816</v>
      </c>
      <c r="Q2822" s="35">
        <f>ROUND((Reference!J$16*List!$H2822)+Reference!J$17,0)</f>
        <v>3261</v>
      </c>
      <c r="R2822" s="35">
        <f>ROUND((Reference!K$16*List!$H2822)+Reference!K$17,0)</f>
        <v>3364</v>
      </c>
      <c r="S2822" s="35">
        <f>ROUND((Reference!L$16*List!$H2822)+Reference!L$17,0)</f>
        <v>3630</v>
      </c>
      <c r="T2822" s="35">
        <f>ROUND((Reference!M$16*List!$H2822)+Reference!M$17,0)</f>
        <v>4335</v>
      </c>
      <c r="U2822" s="35">
        <f>ROUND((Reference!N$16*List!$H2822)+Reference!N$17,0)</f>
        <v>17493</v>
      </c>
      <c r="V2822" s="36">
        <f>ROUND((Reference!O$16*List!$H2822)+Reference!O$17,0)</f>
        <v>650</v>
      </c>
      <c r="W2822" s="36">
        <f>ROUND((Reference!P$16*List!$H2822)+Reference!P$17,0)</f>
        <v>916</v>
      </c>
      <c r="X2822" s="36">
        <f>ROUND((Reference!Q$16*List!$H2822)+Reference!Q$17,0)</f>
        <v>458</v>
      </c>
      <c r="Y2822" s="37"/>
      <c r="Z2822" s="4" t="str">
        <f t="shared" si="87"/>
        <v>WICHITA, Texas</v>
      </c>
      <c r="AA2822" s="50" t="s">
        <v>3208</v>
      </c>
      <c r="AB2822" s="38" t="s">
        <v>54</v>
      </c>
      <c r="AC2822" s="43" t="s">
        <v>7166</v>
      </c>
      <c r="AD2822" s="45"/>
      <c r="AE2822">
        <f t="shared" si="88"/>
        <v>0.85470000000000002</v>
      </c>
    </row>
    <row r="2823" spans="1:31" x14ac:dyDescent="0.35">
      <c r="A2823" s="28" t="s">
        <v>7800</v>
      </c>
      <c r="B2823" s="48" t="s">
        <v>7801</v>
      </c>
      <c r="C2823" s="49">
        <v>99945</v>
      </c>
      <c r="D2823" s="30" t="s">
        <v>238</v>
      </c>
      <c r="E2823" s="50" t="s">
        <v>7802</v>
      </c>
      <c r="F2823" s="55" t="s">
        <v>7166</v>
      </c>
      <c r="G2823" s="33" t="s">
        <v>64</v>
      </c>
      <c r="H2823" s="52">
        <v>0.94430000000000003</v>
      </c>
      <c r="I2823" s="35">
        <f>ROUND((Reference!B$16*List!$H2823)+Reference!B$17,0)</f>
        <v>1079</v>
      </c>
      <c r="J2823" s="35">
        <f>ROUND((Reference!C$16*List!$H2823)+Reference!C$17,0)</f>
        <v>1609</v>
      </c>
      <c r="K2823" s="35">
        <f>ROUND((Reference!D$16*List!$H2823)+Reference!D$17,0)</f>
        <v>1927</v>
      </c>
      <c r="L2823" s="35">
        <f>ROUND((Reference!E$16*List!$H2823)+Reference!E$17,0)</f>
        <v>2383</v>
      </c>
      <c r="M2823" s="35">
        <f>ROUND((Reference!F$16*List!$H2823)+Reference!F$17,0)</f>
        <v>2482</v>
      </c>
      <c r="N2823" s="35">
        <f>ROUND((Reference!G$16*List!$H2823)+Reference!G$17,0)</f>
        <v>2810</v>
      </c>
      <c r="O2823" s="35">
        <f>ROUND((Reference!H$16*List!$H2823)+Reference!H$17,0)</f>
        <v>2918</v>
      </c>
      <c r="P2823" s="35">
        <f>ROUND((Reference!I$16*List!$H2823)+Reference!I$17,0)</f>
        <v>3032</v>
      </c>
      <c r="Q2823" s="35">
        <f>ROUND((Reference!J$16*List!$H2823)+Reference!J$17,0)</f>
        <v>3511</v>
      </c>
      <c r="R2823" s="35">
        <f>ROUND((Reference!K$16*List!$H2823)+Reference!K$17,0)</f>
        <v>3622</v>
      </c>
      <c r="S2823" s="35">
        <f>ROUND((Reference!L$16*List!$H2823)+Reference!L$17,0)</f>
        <v>3908</v>
      </c>
      <c r="T2823" s="35">
        <f>ROUND((Reference!M$16*List!$H2823)+Reference!M$17,0)</f>
        <v>4668</v>
      </c>
      <c r="U2823" s="35">
        <f>ROUND((Reference!N$16*List!$H2823)+Reference!N$17,0)</f>
        <v>18834</v>
      </c>
      <c r="V2823" s="36">
        <f>ROUND((Reference!O$16*List!$H2823)+Reference!O$17,0)</f>
        <v>700</v>
      </c>
      <c r="W2823" s="36">
        <f>ROUND((Reference!P$16*List!$H2823)+Reference!P$17,0)</f>
        <v>987</v>
      </c>
      <c r="X2823" s="36">
        <f>ROUND((Reference!Q$16*List!$H2823)+Reference!Q$17,0)</f>
        <v>493</v>
      </c>
      <c r="Y2823" s="37"/>
      <c r="Z2823" s="4" t="str">
        <f t="shared" si="87"/>
        <v>WILBARGER, Texas</v>
      </c>
      <c r="AA2823" s="50" t="s">
        <v>7802</v>
      </c>
      <c r="AB2823" s="38" t="s">
        <v>54</v>
      </c>
      <c r="AC2823" s="43" t="s">
        <v>7166</v>
      </c>
      <c r="AD2823" s="45"/>
      <c r="AE2823">
        <f t="shared" si="88"/>
        <v>0.94430000000000003</v>
      </c>
    </row>
    <row r="2824" spans="1:31" x14ac:dyDescent="0.35">
      <c r="A2824" s="28" t="s">
        <v>7803</v>
      </c>
      <c r="B2824" s="48" t="s">
        <v>7804</v>
      </c>
      <c r="C2824" s="49">
        <v>99945</v>
      </c>
      <c r="D2824" s="30" t="s">
        <v>238</v>
      </c>
      <c r="E2824" s="50" t="s">
        <v>7805</v>
      </c>
      <c r="F2824" s="55" t="s">
        <v>7166</v>
      </c>
      <c r="G2824" s="33" t="s">
        <v>64</v>
      </c>
      <c r="H2824" s="52">
        <v>0.94430000000000003</v>
      </c>
      <c r="I2824" s="35">
        <f>ROUND((Reference!B$16*List!$H2824)+Reference!B$17,0)</f>
        <v>1079</v>
      </c>
      <c r="J2824" s="35">
        <f>ROUND((Reference!C$16*List!$H2824)+Reference!C$17,0)</f>
        <v>1609</v>
      </c>
      <c r="K2824" s="35">
        <f>ROUND((Reference!D$16*List!$H2824)+Reference!D$17,0)</f>
        <v>1927</v>
      </c>
      <c r="L2824" s="35">
        <f>ROUND((Reference!E$16*List!$H2824)+Reference!E$17,0)</f>
        <v>2383</v>
      </c>
      <c r="M2824" s="35">
        <f>ROUND((Reference!F$16*List!$H2824)+Reference!F$17,0)</f>
        <v>2482</v>
      </c>
      <c r="N2824" s="35">
        <f>ROUND((Reference!G$16*List!$H2824)+Reference!G$17,0)</f>
        <v>2810</v>
      </c>
      <c r="O2824" s="35">
        <f>ROUND((Reference!H$16*List!$H2824)+Reference!H$17,0)</f>
        <v>2918</v>
      </c>
      <c r="P2824" s="35">
        <f>ROUND((Reference!I$16*List!$H2824)+Reference!I$17,0)</f>
        <v>3032</v>
      </c>
      <c r="Q2824" s="35">
        <f>ROUND((Reference!J$16*List!$H2824)+Reference!J$17,0)</f>
        <v>3511</v>
      </c>
      <c r="R2824" s="35">
        <f>ROUND((Reference!K$16*List!$H2824)+Reference!K$17,0)</f>
        <v>3622</v>
      </c>
      <c r="S2824" s="35">
        <f>ROUND((Reference!L$16*List!$H2824)+Reference!L$17,0)</f>
        <v>3908</v>
      </c>
      <c r="T2824" s="35">
        <f>ROUND((Reference!M$16*List!$H2824)+Reference!M$17,0)</f>
        <v>4668</v>
      </c>
      <c r="U2824" s="35">
        <f>ROUND((Reference!N$16*List!$H2824)+Reference!N$17,0)</f>
        <v>18834</v>
      </c>
      <c r="V2824" s="36">
        <f>ROUND((Reference!O$16*List!$H2824)+Reference!O$17,0)</f>
        <v>700</v>
      </c>
      <c r="W2824" s="36">
        <f>ROUND((Reference!P$16*List!$H2824)+Reference!P$17,0)</f>
        <v>987</v>
      </c>
      <c r="X2824" s="36">
        <f>ROUND((Reference!Q$16*List!$H2824)+Reference!Q$17,0)</f>
        <v>493</v>
      </c>
      <c r="Y2824" s="37"/>
      <c r="Z2824" s="4" t="str">
        <f t="shared" si="87"/>
        <v>WILLACY, Texas</v>
      </c>
      <c r="AA2824" s="50" t="s">
        <v>7805</v>
      </c>
      <c r="AB2824" s="38" t="s">
        <v>54</v>
      </c>
      <c r="AC2824" s="43" t="s">
        <v>7166</v>
      </c>
      <c r="AD2824" s="45"/>
      <c r="AE2824">
        <f t="shared" si="88"/>
        <v>0.94430000000000003</v>
      </c>
    </row>
    <row r="2825" spans="1:31" x14ac:dyDescent="0.35">
      <c r="A2825" s="28" t="s">
        <v>7806</v>
      </c>
      <c r="B2825" s="48" t="s">
        <v>7807</v>
      </c>
      <c r="C2825" s="49">
        <v>12420</v>
      </c>
      <c r="D2825" s="30" t="s">
        <v>365</v>
      </c>
      <c r="E2825" s="50" t="s">
        <v>2460</v>
      </c>
      <c r="F2825" s="54" t="s">
        <v>7166</v>
      </c>
      <c r="G2825" s="33" t="s">
        <v>53</v>
      </c>
      <c r="H2825" s="34">
        <v>0.95080000000000009</v>
      </c>
      <c r="I2825" s="35">
        <f>ROUND((Reference!B$16*List!$H2825)+Reference!B$17,0)</f>
        <v>1084</v>
      </c>
      <c r="J2825" s="35">
        <f>ROUND((Reference!C$16*List!$H2825)+Reference!C$17,0)</f>
        <v>1617</v>
      </c>
      <c r="K2825" s="35">
        <f>ROUND((Reference!D$16*List!$H2825)+Reference!D$17,0)</f>
        <v>1937</v>
      </c>
      <c r="L2825" s="35">
        <f>ROUND((Reference!E$16*List!$H2825)+Reference!E$17,0)</f>
        <v>2395</v>
      </c>
      <c r="M2825" s="35">
        <f>ROUND((Reference!F$16*List!$H2825)+Reference!F$17,0)</f>
        <v>2495</v>
      </c>
      <c r="N2825" s="35">
        <f>ROUND((Reference!G$16*List!$H2825)+Reference!G$17,0)</f>
        <v>2825</v>
      </c>
      <c r="O2825" s="35">
        <f>ROUND((Reference!H$16*List!$H2825)+Reference!H$17,0)</f>
        <v>2933</v>
      </c>
      <c r="P2825" s="35">
        <f>ROUND((Reference!I$16*List!$H2825)+Reference!I$17,0)</f>
        <v>3048</v>
      </c>
      <c r="Q2825" s="35">
        <f>ROUND((Reference!J$16*List!$H2825)+Reference!J$17,0)</f>
        <v>3529</v>
      </c>
      <c r="R2825" s="35">
        <f>ROUND((Reference!K$16*List!$H2825)+Reference!K$17,0)</f>
        <v>3641</v>
      </c>
      <c r="S2825" s="35">
        <f>ROUND((Reference!L$16*List!$H2825)+Reference!L$17,0)</f>
        <v>3929</v>
      </c>
      <c r="T2825" s="35">
        <f>ROUND((Reference!M$16*List!$H2825)+Reference!M$17,0)</f>
        <v>4692</v>
      </c>
      <c r="U2825" s="35">
        <f>ROUND((Reference!N$16*List!$H2825)+Reference!N$17,0)</f>
        <v>18931</v>
      </c>
      <c r="V2825" s="36">
        <f>ROUND((Reference!O$16*List!$H2825)+Reference!O$17,0)</f>
        <v>704</v>
      </c>
      <c r="W2825" s="36">
        <f>ROUND((Reference!P$16*List!$H2825)+Reference!P$17,0)</f>
        <v>992</v>
      </c>
      <c r="X2825" s="36">
        <f>ROUND((Reference!Q$16*List!$H2825)+Reference!Q$17,0)</f>
        <v>496</v>
      </c>
      <c r="Y2825" s="37"/>
      <c r="Z2825" s="4" t="str">
        <f t="shared" si="87"/>
        <v>WILLIAMSON, Texas</v>
      </c>
      <c r="AA2825" s="38" t="s">
        <v>2460</v>
      </c>
      <c r="AB2825" s="38" t="s">
        <v>54</v>
      </c>
      <c r="AC2825" s="32" t="s">
        <v>7166</v>
      </c>
      <c r="AD2825" s="39"/>
      <c r="AE2825">
        <f t="shared" si="88"/>
        <v>0.95080000000000009</v>
      </c>
    </row>
    <row r="2826" spans="1:31" x14ac:dyDescent="0.35">
      <c r="A2826" s="28" t="s">
        <v>7808</v>
      </c>
      <c r="B2826" s="48" t="s">
        <v>7809</v>
      </c>
      <c r="C2826" s="49">
        <v>41700</v>
      </c>
      <c r="D2826" s="30" t="s">
        <v>1538</v>
      </c>
      <c r="E2826" s="50" t="s">
        <v>3211</v>
      </c>
      <c r="F2826" s="54" t="s">
        <v>7166</v>
      </c>
      <c r="G2826" s="33" t="s">
        <v>53</v>
      </c>
      <c r="H2826" s="52">
        <v>0.84589999999999999</v>
      </c>
      <c r="I2826" s="35">
        <f>ROUND((Reference!B$16*List!$H2826)+Reference!B$17,0)</f>
        <v>994</v>
      </c>
      <c r="J2826" s="35">
        <f>ROUND((Reference!C$16*List!$H2826)+Reference!C$17,0)</f>
        <v>1483</v>
      </c>
      <c r="K2826" s="35">
        <f>ROUND((Reference!D$16*List!$H2826)+Reference!D$17,0)</f>
        <v>1777</v>
      </c>
      <c r="L2826" s="35">
        <f>ROUND((Reference!E$16*List!$H2826)+Reference!E$17,0)</f>
        <v>2196</v>
      </c>
      <c r="M2826" s="35">
        <f>ROUND((Reference!F$16*List!$H2826)+Reference!F$17,0)</f>
        <v>2288</v>
      </c>
      <c r="N2826" s="35">
        <f>ROUND((Reference!G$16*List!$H2826)+Reference!G$17,0)</f>
        <v>2590</v>
      </c>
      <c r="O2826" s="35">
        <f>ROUND((Reference!H$16*List!$H2826)+Reference!H$17,0)</f>
        <v>2689</v>
      </c>
      <c r="P2826" s="35">
        <f>ROUND((Reference!I$16*List!$H2826)+Reference!I$17,0)</f>
        <v>2795</v>
      </c>
      <c r="Q2826" s="35">
        <f>ROUND((Reference!J$16*List!$H2826)+Reference!J$17,0)</f>
        <v>3237</v>
      </c>
      <c r="R2826" s="35">
        <f>ROUND((Reference!K$16*List!$H2826)+Reference!K$17,0)</f>
        <v>3339</v>
      </c>
      <c r="S2826" s="35">
        <f>ROUND((Reference!L$16*List!$H2826)+Reference!L$17,0)</f>
        <v>3603</v>
      </c>
      <c r="T2826" s="35">
        <f>ROUND((Reference!M$16*List!$H2826)+Reference!M$17,0)</f>
        <v>4303</v>
      </c>
      <c r="U2826" s="35">
        <f>ROUND((Reference!N$16*List!$H2826)+Reference!N$17,0)</f>
        <v>17361</v>
      </c>
      <c r="V2826" s="36">
        <f>ROUND((Reference!O$16*List!$H2826)+Reference!O$17,0)</f>
        <v>645</v>
      </c>
      <c r="W2826" s="36">
        <f>ROUND((Reference!P$16*List!$H2826)+Reference!P$17,0)</f>
        <v>909</v>
      </c>
      <c r="X2826" s="36">
        <f>ROUND((Reference!Q$16*List!$H2826)+Reference!Q$17,0)</f>
        <v>455</v>
      </c>
      <c r="Y2826" s="37"/>
      <c r="Z2826" s="4" t="str">
        <f t="shared" si="87"/>
        <v>WILSON, Texas</v>
      </c>
      <c r="AA2826" s="50" t="s">
        <v>3211</v>
      </c>
      <c r="AB2826" s="38" t="s">
        <v>54</v>
      </c>
      <c r="AC2826" s="43" t="s">
        <v>7166</v>
      </c>
      <c r="AD2826" s="45"/>
      <c r="AE2826">
        <f t="shared" si="88"/>
        <v>0.84589999999999999</v>
      </c>
    </row>
    <row r="2827" spans="1:31" x14ac:dyDescent="0.35">
      <c r="A2827" s="28" t="s">
        <v>7810</v>
      </c>
      <c r="B2827" s="48" t="s">
        <v>7811</v>
      </c>
      <c r="C2827" s="51">
        <v>99945</v>
      </c>
      <c r="D2827" s="30" t="s">
        <v>238</v>
      </c>
      <c r="E2827" s="38" t="s">
        <v>7812</v>
      </c>
      <c r="F2827" s="55" t="s">
        <v>7166</v>
      </c>
      <c r="G2827" s="33" t="s">
        <v>64</v>
      </c>
      <c r="H2827" s="52">
        <v>0.94430000000000003</v>
      </c>
      <c r="I2827" s="35">
        <f>ROUND((Reference!B$16*List!$H2827)+Reference!B$17,0)</f>
        <v>1079</v>
      </c>
      <c r="J2827" s="35">
        <f>ROUND((Reference!C$16*List!$H2827)+Reference!C$17,0)</f>
        <v>1609</v>
      </c>
      <c r="K2827" s="35">
        <f>ROUND((Reference!D$16*List!$H2827)+Reference!D$17,0)</f>
        <v>1927</v>
      </c>
      <c r="L2827" s="35">
        <f>ROUND((Reference!E$16*List!$H2827)+Reference!E$17,0)</f>
        <v>2383</v>
      </c>
      <c r="M2827" s="35">
        <f>ROUND((Reference!F$16*List!$H2827)+Reference!F$17,0)</f>
        <v>2482</v>
      </c>
      <c r="N2827" s="35">
        <f>ROUND((Reference!G$16*List!$H2827)+Reference!G$17,0)</f>
        <v>2810</v>
      </c>
      <c r="O2827" s="35">
        <f>ROUND((Reference!H$16*List!$H2827)+Reference!H$17,0)</f>
        <v>2918</v>
      </c>
      <c r="P2827" s="35">
        <f>ROUND((Reference!I$16*List!$H2827)+Reference!I$17,0)</f>
        <v>3032</v>
      </c>
      <c r="Q2827" s="35">
        <f>ROUND((Reference!J$16*List!$H2827)+Reference!J$17,0)</f>
        <v>3511</v>
      </c>
      <c r="R2827" s="35">
        <f>ROUND((Reference!K$16*List!$H2827)+Reference!K$17,0)</f>
        <v>3622</v>
      </c>
      <c r="S2827" s="35">
        <f>ROUND((Reference!L$16*List!$H2827)+Reference!L$17,0)</f>
        <v>3908</v>
      </c>
      <c r="T2827" s="35">
        <f>ROUND((Reference!M$16*List!$H2827)+Reference!M$17,0)</f>
        <v>4668</v>
      </c>
      <c r="U2827" s="35">
        <f>ROUND((Reference!N$16*List!$H2827)+Reference!N$17,0)</f>
        <v>18834</v>
      </c>
      <c r="V2827" s="36">
        <f>ROUND((Reference!O$16*List!$H2827)+Reference!O$17,0)</f>
        <v>700</v>
      </c>
      <c r="W2827" s="36">
        <f>ROUND((Reference!P$16*List!$H2827)+Reference!P$17,0)</f>
        <v>987</v>
      </c>
      <c r="X2827" s="36">
        <f>ROUND((Reference!Q$16*List!$H2827)+Reference!Q$17,0)</f>
        <v>493</v>
      </c>
      <c r="Y2827" s="37"/>
      <c r="Z2827" s="4" t="str">
        <f t="shared" si="87"/>
        <v>WINKLER, Texas</v>
      </c>
      <c r="AA2827" s="50" t="s">
        <v>7812</v>
      </c>
      <c r="AB2827" s="38" t="s">
        <v>54</v>
      </c>
      <c r="AC2827" s="43" t="s">
        <v>7166</v>
      </c>
      <c r="AD2827" s="45"/>
      <c r="AE2827">
        <f t="shared" si="88"/>
        <v>0.94430000000000003</v>
      </c>
    </row>
    <row r="2828" spans="1:31" x14ac:dyDescent="0.35">
      <c r="A2828" s="28" t="s">
        <v>7813</v>
      </c>
      <c r="B2828" s="48" t="s">
        <v>7814</v>
      </c>
      <c r="C2828" s="51">
        <v>23104</v>
      </c>
      <c r="D2828" s="30" t="s">
        <v>772</v>
      </c>
      <c r="E2828" s="38" t="s">
        <v>7815</v>
      </c>
      <c r="F2828" s="54" t="s">
        <v>7166</v>
      </c>
      <c r="G2828" s="33" t="s">
        <v>53</v>
      </c>
      <c r="H2828" s="34">
        <v>0.97320000000000007</v>
      </c>
      <c r="I2828" s="35">
        <f>ROUND((Reference!B$16*List!$H2828)+Reference!B$17,0)</f>
        <v>1103</v>
      </c>
      <c r="J2828" s="35">
        <f>ROUND((Reference!C$16*List!$H2828)+Reference!C$17,0)</f>
        <v>1646</v>
      </c>
      <c r="K2828" s="35">
        <f>ROUND((Reference!D$16*List!$H2828)+Reference!D$17,0)</f>
        <v>1972</v>
      </c>
      <c r="L2828" s="35">
        <f>ROUND((Reference!E$16*List!$H2828)+Reference!E$17,0)</f>
        <v>2437</v>
      </c>
      <c r="M2828" s="35">
        <f>ROUND((Reference!F$16*List!$H2828)+Reference!F$17,0)</f>
        <v>2539</v>
      </c>
      <c r="N2828" s="35">
        <f>ROUND((Reference!G$16*List!$H2828)+Reference!G$17,0)</f>
        <v>2875</v>
      </c>
      <c r="O2828" s="35">
        <f>ROUND((Reference!H$16*List!$H2828)+Reference!H$17,0)</f>
        <v>2985</v>
      </c>
      <c r="P2828" s="35">
        <f>ROUND((Reference!I$16*List!$H2828)+Reference!I$17,0)</f>
        <v>3102</v>
      </c>
      <c r="Q2828" s="35">
        <f>ROUND((Reference!J$16*List!$H2828)+Reference!J$17,0)</f>
        <v>3592</v>
      </c>
      <c r="R2828" s="35">
        <f>ROUND((Reference!K$16*List!$H2828)+Reference!K$17,0)</f>
        <v>3705</v>
      </c>
      <c r="S2828" s="35">
        <f>ROUND((Reference!L$16*List!$H2828)+Reference!L$17,0)</f>
        <v>3998</v>
      </c>
      <c r="T2828" s="35">
        <f>ROUND((Reference!M$16*List!$H2828)+Reference!M$17,0)</f>
        <v>4775</v>
      </c>
      <c r="U2828" s="35">
        <f>ROUND((Reference!N$16*List!$H2828)+Reference!N$17,0)</f>
        <v>19266</v>
      </c>
      <c r="V2828" s="36">
        <f>ROUND((Reference!O$16*List!$H2828)+Reference!O$17,0)</f>
        <v>716</v>
      </c>
      <c r="W2828" s="36">
        <f>ROUND((Reference!P$16*List!$H2828)+Reference!P$17,0)</f>
        <v>1009</v>
      </c>
      <c r="X2828" s="36">
        <f>ROUND((Reference!Q$16*List!$H2828)+Reference!Q$17,0)</f>
        <v>505</v>
      </c>
      <c r="Y2828" s="37"/>
      <c r="Z2828" s="4" t="str">
        <f t="shared" si="87"/>
        <v>WISE, Texas</v>
      </c>
      <c r="AA2828" s="38" t="s">
        <v>7815</v>
      </c>
      <c r="AB2828" s="38" t="s">
        <v>54</v>
      </c>
      <c r="AC2828" s="32" t="s">
        <v>7166</v>
      </c>
      <c r="AD2828" s="39"/>
      <c r="AE2828">
        <f t="shared" si="88"/>
        <v>0.97320000000000007</v>
      </c>
    </row>
    <row r="2829" spans="1:31" x14ac:dyDescent="0.35">
      <c r="A2829" s="28" t="s">
        <v>7816</v>
      </c>
      <c r="B2829" s="48" t="s">
        <v>7817</v>
      </c>
      <c r="C2829" s="49">
        <v>99945</v>
      </c>
      <c r="D2829" s="30" t="s">
        <v>238</v>
      </c>
      <c r="E2829" s="50" t="s">
        <v>6171</v>
      </c>
      <c r="F2829" s="55" t="s">
        <v>7166</v>
      </c>
      <c r="G2829" s="33" t="s">
        <v>64</v>
      </c>
      <c r="H2829" s="52">
        <v>0.94430000000000003</v>
      </c>
      <c r="I2829" s="35">
        <f>ROUND((Reference!B$16*List!$H2829)+Reference!B$17,0)</f>
        <v>1079</v>
      </c>
      <c r="J2829" s="35">
        <f>ROUND((Reference!C$16*List!$H2829)+Reference!C$17,0)</f>
        <v>1609</v>
      </c>
      <c r="K2829" s="35">
        <f>ROUND((Reference!D$16*List!$H2829)+Reference!D$17,0)</f>
        <v>1927</v>
      </c>
      <c r="L2829" s="35">
        <f>ROUND((Reference!E$16*List!$H2829)+Reference!E$17,0)</f>
        <v>2383</v>
      </c>
      <c r="M2829" s="35">
        <f>ROUND((Reference!F$16*List!$H2829)+Reference!F$17,0)</f>
        <v>2482</v>
      </c>
      <c r="N2829" s="35">
        <f>ROUND((Reference!G$16*List!$H2829)+Reference!G$17,0)</f>
        <v>2810</v>
      </c>
      <c r="O2829" s="35">
        <f>ROUND((Reference!H$16*List!$H2829)+Reference!H$17,0)</f>
        <v>2918</v>
      </c>
      <c r="P2829" s="35">
        <f>ROUND((Reference!I$16*List!$H2829)+Reference!I$17,0)</f>
        <v>3032</v>
      </c>
      <c r="Q2829" s="35">
        <f>ROUND((Reference!J$16*List!$H2829)+Reference!J$17,0)</f>
        <v>3511</v>
      </c>
      <c r="R2829" s="35">
        <f>ROUND((Reference!K$16*List!$H2829)+Reference!K$17,0)</f>
        <v>3622</v>
      </c>
      <c r="S2829" s="35">
        <f>ROUND((Reference!L$16*List!$H2829)+Reference!L$17,0)</f>
        <v>3908</v>
      </c>
      <c r="T2829" s="35">
        <f>ROUND((Reference!M$16*List!$H2829)+Reference!M$17,0)</f>
        <v>4668</v>
      </c>
      <c r="U2829" s="35">
        <f>ROUND((Reference!N$16*List!$H2829)+Reference!N$17,0)</f>
        <v>18834</v>
      </c>
      <c r="V2829" s="36">
        <f>ROUND((Reference!O$16*List!$H2829)+Reference!O$17,0)</f>
        <v>700</v>
      </c>
      <c r="W2829" s="36">
        <f>ROUND((Reference!P$16*List!$H2829)+Reference!P$17,0)</f>
        <v>987</v>
      </c>
      <c r="X2829" s="36">
        <f>ROUND((Reference!Q$16*List!$H2829)+Reference!Q$17,0)</f>
        <v>493</v>
      </c>
      <c r="Y2829" s="37"/>
      <c r="Z2829" s="4" t="str">
        <f t="shared" si="87"/>
        <v>WOOD, Texas</v>
      </c>
      <c r="AA2829" s="50" t="s">
        <v>6171</v>
      </c>
      <c r="AB2829" s="38" t="s">
        <v>54</v>
      </c>
      <c r="AC2829" s="43" t="s">
        <v>7166</v>
      </c>
      <c r="AD2829" s="45"/>
      <c r="AE2829">
        <f t="shared" si="88"/>
        <v>0.94430000000000003</v>
      </c>
    </row>
    <row r="2830" spans="1:31" x14ac:dyDescent="0.35">
      <c r="A2830" s="28" t="s">
        <v>7818</v>
      </c>
      <c r="B2830" s="48" t="s">
        <v>7819</v>
      </c>
      <c r="C2830" s="49">
        <v>99945</v>
      </c>
      <c r="D2830" s="30" t="s">
        <v>238</v>
      </c>
      <c r="E2830" s="50" t="s">
        <v>7820</v>
      </c>
      <c r="F2830" s="55" t="s">
        <v>7166</v>
      </c>
      <c r="G2830" s="33" t="s">
        <v>64</v>
      </c>
      <c r="H2830" s="52">
        <v>0.94430000000000003</v>
      </c>
      <c r="I2830" s="35">
        <f>ROUND((Reference!B$16*List!$H2830)+Reference!B$17,0)</f>
        <v>1079</v>
      </c>
      <c r="J2830" s="35">
        <f>ROUND((Reference!C$16*List!$H2830)+Reference!C$17,0)</f>
        <v>1609</v>
      </c>
      <c r="K2830" s="35">
        <f>ROUND((Reference!D$16*List!$H2830)+Reference!D$17,0)</f>
        <v>1927</v>
      </c>
      <c r="L2830" s="35">
        <f>ROUND((Reference!E$16*List!$H2830)+Reference!E$17,0)</f>
        <v>2383</v>
      </c>
      <c r="M2830" s="35">
        <f>ROUND((Reference!F$16*List!$H2830)+Reference!F$17,0)</f>
        <v>2482</v>
      </c>
      <c r="N2830" s="35">
        <f>ROUND((Reference!G$16*List!$H2830)+Reference!G$17,0)</f>
        <v>2810</v>
      </c>
      <c r="O2830" s="35">
        <f>ROUND((Reference!H$16*List!$H2830)+Reference!H$17,0)</f>
        <v>2918</v>
      </c>
      <c r="P2830" s="35">
        <f>ROUND((Reference!I$16*List!$H2830)+Reference!I$17,0)</f>
        <v>3032</v>
      </c>
      <c r="Q2830" s="35">
        <f>ROUND((Reference!J$16*List!$H2830)+Reference!J$17,0)</f>
        <v>3511</v>
      </c>
      <c r="R2830" s="35">
        <f>ROUND((Reference!K$16*List!$H2830)+Reference!K$17,0)</f>
        <v>3622</v>
      </c>
      <c r="S2830" s="35">
        <f>ROUND((Reference!L$16*List!$H2830)+Reference!L$17,0)</f>
        <v>3908</v>
      </c>
      <c r="T2830" s="35">
        <f>ROUND((Reference!M$16*List!$H2830)+Reference!M$17,0)</f>
        <v>4668</v>
      </c>
      <c r="U2830" s="35">
        <f>ROUND((Reference!N$16*List!$H2830)+Reference!N$17,0)</f>
        <v>18834</v>
      </c>
      <c r="V2830" s="36">
        <f>ROUND((Reference!O$16*List!$H2830)+Reference!O$17,0)</f>
        <v>700</v>
      </c>
      <c r="W2830" s="36">
        <f>ROUND((Reference!P$16*List!$H2830)+Reference!P$17,0)</f>
        <v>987</v>
      </c>
      <c r="X2830" s="36">
        <f>ROUND((Reference!Q$16*List!$H2830)+Reference!Q$17,0)</f>
        <v>493</v>
      </c>
      <c r="Y2830" s="37"/>
      <c r="Z2830" s="4" t="str">
        <f t="shared" si="87"/>
        <v>YOAKUM, Texas</v>
      </c>
      <c r="AA2830" s="50" t="s">
        <v>7820</v>
      </c>
      <c r="AB2830" s="38" t="s">
        <v>54</v>
      </c>
      <c r="AC2830" s="43" t="s">
        <v>7166</v>
      </c>
      <c r="AD2830" s="45"/>
      <c r="AE2830">
        <f t="shared" si="88"/>
        <v>0.94430000000000003</v>
      </c>
    </row>
    <row r="2831" spans="1:31" x14ac:dyDescent="0.35">
      <c r="A2831" s="28" t="s">
        <v>7821</v>
      </c>
      <c r="B2831" s="48" t="s">
        <v>7822</v>
      </c>
      <c r="C2831" s="49">
        <v>99945</v>
      </c>
      <c r="D2831" s="30" t="s">
        <v>238</v>
      </c>
      <c r="E2831" s="50" t="s">
        <v>7823</v>
      </c>
      <c r="F2831" s="55" t="s">
        <v>7166</v>
      </c>
      <c r="G2831" s="33" t="s">
        <v>64</v>
      </c>
      <c r="H2831" s="52">
        <v>0.94430000000000003</v>
      </c>
      <c r="I2831" s="35">
        <f>ROUND((Reference!B$16*List!$H2831)+Reference!B$17,0)</f>
        <v>1079</v>
      </c>
      <c r="J2831" s="35">
        <f>ROUND((Reference!C$16*List!$H2831)+Reference!C$17,0)</f>
        <v>1609</v>
      </c>
      <c r="K2831" s="35">
        <f>ROUND((Reference!D$16*List!$H2831)+Reference!D$17,0)</f>
        <v>1927</v>
      </c>
      <c r="L2831" s="35">
        <f>ROUND((Reference!E$16*List!$H2831)+Reference!E$17,0)</f>
        <v>2383</v>
      </c>
      <c r="M2831" s="35">
        <f>ROUND((Reference!F$16*List!$H2831)+Reference!F$17,0)</f>
        <v>2482</v>
      </c>
      <c r="N2831" s="35">
        <f>ROUND((Reference!G$16*List!$H2831)+Reference!G$17,0)</f>
        <v>2810</v>
      </c>
      <c r="O2831" s="35">
        <f>ROUND((Reference!H$16*List!$H2831)+Reference!H$17,0)</f>
        <v>2918</v>
      </c>
      <c r="P2831" s="35">
        <f>ROUND((Reference!I$16*List!$H2831)+Reference!I$17,0)</f>
        <v>3032</v>
      </c>
      <c r="Q2831" s="35">
        <f>ROUND((Reference!J$16*List!$H2831)+Reference!J$17,0)</f>
        <v>3511</v>
      </c>
      <c r="R2831" s="35">
        <f>ROUND((Reference!K$16*List!$H2831)+Reference!K$17,0)</f>
        <v>3622</v>
      </c>
      <c r="S2831" s="35">
        <f>ROUND((Reference!L$16*List!$H2831)+Reference!L$17,0)</f>
        <v>3908</v>
      </c>
      <c r="T2831" s="35">
        <f>ROUND((Reference!M$16*List!$H2831)+Reference!M$17,0)</f>
        <v>4668</v>
      </c>
      <c r="U2831" s="35">
        <f>ROUND((Reference!N$16*List!$H2831)+Reference!N$17,0)</f>
        <v>18834</v>
      </c>
      <c r="V2831" s="36">
        <f>ROUND((Reference!O$16*List!$H2831)+Reference!O$17,0)</f>
        <v>700</v>
      </c>
      <c r="W2831" s="36">
        <f>ROUND((Reference!P$16*List!$H2831)+Reference!P$17,0)</f>
        <v>987</v>
      </c>
      <c r="X2831" s="36">
        <f>ROUND((Reference!Q$16*List!$H2831)+Reference!Q$17,0)</f>
        <v>493</v>
      </c>
      <c r="Y2831" s="37"/>
      <c r="Z2831" s="4" t="str">
        <f t="shared" ref="Z2831:Z2894" si="89">CONCATENATE(AA2831, AB2831, AC2831)</f>
        <v>YOUNG, Texas</v>
      </c>
      <c r="AA2831" s="50" t="s">
        <v>7823</v>
      </c>
      <c r="AB2831" s="38" t="s">
        <v>54</v>
      </c>
      <c r="AC2831" s="43" t="s">
        <v>7166</v>
      </c>
      <c r="AD2831" s="45"/>
      <c r="AE2831">
        <f t="shared" ref="AE2831:AE2894" si="90">IFERROR(INDEX($AH:$AH,MATCH($C2831,$AF:$AF,0)),"")</f>
        <v>0.94430000000000003</v>
      </c>
    </row>
    <row r="2832" spans="1:31" x14ac:dyDescent="0.35">
      <c r="A2832" s="28" t="s">
        <v>7824</v>
      </c>
      <c r="B2832" s="48" t="s">
        <v>7825</v>
      </c>
      <c r="C2832" s="49">
        <v>99945</v>
      </c>
      <c r="D2832" s="30" t="s">
        <v>238</v>
      </c>
      <c r="E2832" s="50" t="s">
        <v>7826</v>
      </c>
      <c r="F2832" s="55" t="s">
        <v>7166</v>
      </c>
      <c r="G2832" s="33" t="s">
        <v>64</v>
      </c>
      <c r="H2832" s="52">
        <v>0.94430000000000003</v>
      </c>
      <c r="I2832" s="35">
        <f>ROUND((Reference!B$16*List!$H2832)+Reference!B$17,0)</f>
        <v>1079</v>
      </c>
      <c r="J2832" s="35">
        <f>ROUND((Reference!C$16*List!$H2832)+Reference!C$17,0)</f>
        <v>1609</v>
      </c>
      <c r="K2832" s="35">
        <f>ROUND((Reference!D$16*List!$H2832)+Reference!D$17,0)</f>
        <v>1927</v>
      </c>
      <c r="L2832" s="35">
        <f>ROUND((Reference!E$16*List!$H2832)+Reference!E$17,0)</f>
        <v>2383</v>
      </c>
      <c r="M2832" s="35">
        <f>ROUND((Reference!F$16*List!$H2832)+Reference!F$17,0)</f>
        <v>2482</v>
      </c>
      <c r="N2832" s="35">
        <f>ROUND((Reference!G$16*List!$H2832)+Reference!G$17,0)</f>
        <v>2810</v>
      </c>
      <c r="O2832" s="35">
        <f>ROUND((Reference!H$16*List!$H2832)+Reference!H$17,0)</f>
        <v>2918</v>
      </c>
      <c r="P2832" s="35">
        <f>ROUND((Reference!I$16*List!$H2832)+Reference!I$17,0)</f>
        <v>3032</v>
      </c>
      <c r="Q2832" s="35">
        <f>ROUND((Reference!J$16*List!$H2832)+Reference!J$17,0)</f>
        <v>3511</v>
      </c>
      <c r="R2832" s="35">
        <f>ROUND((Reference!K$16*List!$H2832)+Reference!K$17,0)</f>
        <v>3622</v>
      </c>
      <c r="S2832" s="35">
        <f>ROUND((Reference!L$16*List!$H2832)+Reference!L$17,0)</f>
        <v>3908</v>
      </c>
      <c r="T2832" s="35">
        <f>ROUND((Reference!M$16*List!$H2832)+Reference!M$17,0)</f>
        <v>4668</v>
      </c>
      <c r="U2832" s="35">
        <f>ROUND((Reference!N$16*List!$H2832)+Reference!N$17,0)</f>
        <v>18834</v>
      </c>
      <c r="V2832" s="36">
        <f>ROUND((Reference!O$16*List!$H2832)+Reference!O$17,0)</f>
        <v>700</v>
      </c>
      <c r="W2832" s="36">
        <f>ROUND((Reference!P$16*List!$H2832)+Reference!P$17,0)</f>
        <v>987</v>
      </c>
      <c r="X2832" s="36">
        <f>ROUND((Reference!Q$16*List!$H2832)+Reference!Q$17,0)</f>
        <v>493</v>
      </c>
      <c r="Y2832" s="37"/>
      <c r="Z2832" s="4" t="str">
        <f t="shared" si="89"/>
        <v>ZAPATA, Texas</v>
      </c>
      <c r="AA2832" s="50" t="s">
        <v>7826</v>
      </c>
      <c r="AB2832" s="38" t="s">
        <v>54</v>
      </c>
      <c r="AC2832" s="43" t="s">
        <v>7166</v>
      </c>
      <c r="AD2832" s="45"/>
      <c r="AE2832">
        <f t="shared" si="90"/>
        <v>0.94430000000000003</v>
      </c>
    </row>
    <row r="2833" spans="1:31" x14ac:dyDescent="0.35">
      <c r="A2833" s="28" t="s">
        <v>7827</v>
      </c>
      <c r="B2833" s="48" t="s">
        <v>7828</v>
      </c>
      <c r="C2833" s="49">
        <v>99945</v>
      </c>
      <c r="D2833" s="30" t="s">
        <v>238</v>
      </c>
      <c r="E2833" s="50" t="s">
        <v>7829</v>
      </c>
      <c r="F2833" s="55" t="s">
        <v>7166</v>
      </c>
      <c r="G2833" s="33" t="s">
        <v>64</v>
      </c>
      <c r="H2833" s="52">
        <v>0.94430000000000003</v>
      </c>
      <c r="I2833" s="35">
        <f>ROUND((Reference!B$16*List!$H2833)+Reference!B$17,0)</f>
        <v>1079</v>
      </c>
      <c r="J2833" s="35">
        <f>ROUND((Reference!C$16*List!$H2833)+Reference!C$17,0)</f>
        <v>1609</v>
      </c>
      <c r="K2833" s="35">
        <f>ROUND((Reference!D$16*List!$H2833)+Reference!D$17,0)</f>
        <v>1927</v>
      </c>
      <c r="L2833" s="35">
        <f>ROUND((Reference!E$16*List!$H2833)+Reference!E$17,0)</f>
        <v>2383</v>
      </c>
      <c r="M2833" s="35">
        <f>ROUND((Reference!F$16*List!$H2833)+Reference!F$17,0)</f>
        <v>2482</v>
      </c>
      <c r="N2833" s="35">
        <f>ROUND((Reference!G$16*List!$H2833)+Reference!G$17,0)</f>
        <v>2810</v>
      </c>
      <c r="O2833" s="35">
        <f>ROUND((Reference!H$16*List!$H2833)+Reference!H$17,0)</f>
        <v>2918</v>
      </c>
      <c r="P2833" s="35">
        <f>ROUND((Reference!I$16*List!$H2833)+Reference!I$17,0)</f>
        <v>3032</v>
      </c>
      <c r="Q2833" s="35">
        <f>ROUND((Reference!J$16*List!$H2833)+Reference!J$17,0)</f>
        <v>3511</v>
      </c>
      <c r="R2833" s="35">
        <f>ROUND((Reference!K$16*List!$H2833)+Reference!K$17,0)</f>
        <v>3622</v>
      </c>
      <c r="S2833" s="35">
        <f>ROUND((Reference!L$16*List!$H2833)+Reference!L$17,0)</f>
        <v>3908</v>
      </c>
      <c r="T2833" s="35">
        <f>ROUND((Reference!M$16*List!$H2833)+Reference!M$17,0)</f>
        <v>4668</v>
      </c>
      <c r="U2833" s="35">
        <f>ROUND((Reference!N$16*List!$H2833)+Reference!N$17,0)</f>
        <v>18834</v>
      </c>
      <c r="V2833" s="36">
        <f>ROUND((Reference!O$16*List!$H2833)+Reference!O$17,0)</f>
        <v>700</v>
      </c>
      <c r="W2833" s="36">
        <f>ROUND((Reference!P$16*List!$H2833)+Reference!P$17,0)</f>
        <v>987</v>
      </c>
      <c r="X2833" s="36">
        <f>ROUND((Reference!Q$16*List!$H2833)+Reference!Q$17,0)</f>
        <v>493</v>
      </c>
      <c r="Y2833" s="37"/>
      <c r="Z2833" s="4" t="str">
        <f t="shared" si="89"/>
        <v>ZAVALA, Texas</v>
      </c>
      <c r="AA2833" s="50" t="s">
        <v>7829</v>
      </c>
      <c r="AB2833" s="38" t="s">
        <v>54</v>
      </c>
      <c r="AC2833" s="43" t="s">
        <v>7166</v>
      </c>
      <c r="AD2833" s="45"/>
      <c r="AE2833">
        <f t="shared" si="90"/>
        <v>0.94430000000000003</v>
      </c>
    </row>
    <row r="2834" spans="1:31" x14ac:dyDescent="0.35">
      <c r="A2834" s="28" t="s">
        <v>7830</v>
      </c>
      <c r="B2834" s="48" t="s">
        <v>7831</v>
      </c>
      <c r="C2834" s="49">
        <v>99945</v>
      </c>
      <c r="D2834" s="30" t="s">
        <v>238</v>
      </c>
      <c r="E2834" s="50" t="s">
        <v>334</v>
      </c>
      <c r="F2834" s="55" t="s">
        <v>7166</v>
      </c>
      <c r="G2834" s="33" t="s">
        <v>64</v>
      </c>
      <c r="H2834" s="52">
        <v>0.94430000000000003</v>
      </c>
      <c r="I2834" s="35">
        <f>ROUND((Reference!B$16*List!$H2834)+Reference!B$17,0)</f>
        <v>1079</v>
      </c>
      <c r="J2834" s="35">
        <f>ROUND((Reference!C$16*List!$H2834)+Reference!C$17,0)</f>
        <v>1609</v>
      </c>
      <c r="K2834" s="35">
        <f>ROUND((Reference!D$16*List!$H2834)+Reference!D$17,0)</f>
        <v>1927</v>
      </c>
      <c r="L2834" s="35">
        <f>ROUND((Reference!E$16*List!$H2834)+Reference!E$17,0)</f>
        <v>2383</v>
      </c>
      <c r="M2834" s="35">
        <f>ROUND((Reference!F$16*List!$H2834)+Reference!F$17,0)</f>
        <v>2482</v>
      </c>
      <c r="N2834" s="35">
        <f>ROUND((Reference!G$16*List!$H2834)+Reference!G$17,0)</f>
        <v>2810</v>
      </c>
      <c r="O2834" s="35">
        <f>ROUND((Reference!H$16*List!$H2834)+Reference!H$17,0)</f>
        <v>2918</v>
      </c>
      <c r="P2834" s="35">
        <f>ROUND((Reference!I$16*List!$H2834)+Reference!I$17,0)</f>
        <v>3032</v>
      </c>
      <c r="Q2834" s="35">
        <f>ROUND((Reference!J$16*List!$H2834)+Reference!J$17,0)</f>
        <v>3511</v>
      </c>
      <c r="R2834" s="35">
        <f>ROUND((Reference!K$16*List!$H2834)+Reference!K$17,0)</f>
        <v>3622</v>
      </c>
      <c r="S2834" s="35">
        <f>ROUND((Reference!L$16*List!$H2834)+Reference!L$17,0)</f>
        <v>3908</v>
      </c>
      <c r="T2834" s="35">
        <f>ROUND((Reference!M$16*List!$H2834)+Reference!M$17,0)</f>
        <v>4668</v>
      </c>
      <c r="U2834" s="35">
        <f>ROUND((Reference!N$16*List!$H2834)+Reference!N$17,0)</f>
        <v>18834</v>
      </c>
      <c r="V2834" s="36">
        <f>ROUND((Reference!O$16*List!$H2834)+Reference!O$17,0)</f>
        <v>700</v>
      </c>
      <c r="W2834" s="36">
        <f>ROUND((Reference!P$16*List!$H2834)+Reference!P$17,0)</f>
        <v>987</v>
      </c>
      <c r="X2834" s="36">
        <f>ROUND((Reference!Q$16*List!$H2834)+Reference!Q$17,0)</f>
        <v>493</v>
      </c>
      <c r="Y2834" s="37"/>
      <c r="Z2834" s="4" t="str">
        <f t="shared" si="89"/>
        <v>STATEWIDE, Texas</v>
      </c>
      <c r="AA2834" s="50" t="s">
        <v>334</v>
      </c>
      <c r="AB2834" s="38" t="s">
        <v>54</v>
      </c>
      <c r="AC2834" s="43" t="s">
        <v>7166</v>
      </c>
      <c r="AD2834" s="45"/>
      <c r="AE2834">
        <f t="shared" si="90"/>
        <v>0.94430000000000003</v>
      </c>
    </row>
    <row r="2835" spans="1:31" x14ac:dyDescent="0.35">
      <c r="A2835" s="28" t="s">
        <v>7832</v>
      </c>
      <c r="B2835" s="48" t="s">
        <v>7833</v>
      </c>
      <c r="C2835" s="51">
        <v>99946</v>
      </c>
      <c r="D2835" s="30" t="s">
        <v>242</v>
      </c>
      <c r="E2835" s="38" t="s">
        <v>6188</v>
      </c>
      <c r="F2835" s="55" t="s">
        <v>7834</v>
      </c>
      <c r="G2835" s="33" t="s">
        <v>64</v>
      </c>
      <c r="H2835" s="34">
        <v>0.87650000000000006</v>
      </c>
      <c r="I2835" s="35">
        <f>ROUND((Reference!B$16*List!$H2835)+Reference!B$17,0)</f>
        <v>1020</v>
      </c>
      <c r="J2835" s="35">
        <f>ROUND((Reference!C$16*List!$H2835)+Reference!C$17,0)</f>
        <v>1522</v>
      </c>
      <c r="K2835" s="35">
        <f>ROUND((Reference!D$16*List!$H2835)+Reference!D$17,0)</f>
        <v>1824</v>
      </c>
      <c r="L2835" s="35">
        <f>ROUND((Reference!E$16*List!$H2835)+Reference!E$17,0)</f>
        <v>2254</v>
      </c>
      <c r="M2835" s="35">
        <f>ROUND((Reference!F$16*List!$H2835)+Reference!F$17,0)</f>
        <v>2349</v>
      </c>
      <c r="N2835" s="35">
        <f>ROUND((Reference!G$16*List!$H2835)+Reference!G$17,0)</f>
        <v>2659</v>
      </c>
      <c r="O2835" s="35">
        <f>ROUND((Reference!H$16*List!$H2835)+Reference!H$17,0)</f>
        <v>2760</v>
      </c>
      <c r="P2835" s="35">
        <f>ROUND((Reference!I$16*List!$H2835)+Reference!I$17,0)</f>
        <v>2869</v>
      </c>
      <c r="Q2835" s="35">
        <f>ROUND((Reference!J$16*List!$H2835)+Reference!J$17,0)</f>
        <v>3322</v>
      </c>
      <c r="R2835" s="35">
        <f>ROUND((Reference!K$16*List!$H2835)+Reference!K$17,0)</f>
        <v>3427</v>
      </c>
      <c r="S2835" s="35">
        <f>ROUND((Reference!L$16*List!$H2835)+Reference!L$17,0)</f>
        <v>3698</v>
      </c>
      <c r="T2835" s="35">
        <f>ROUND((Reference!M$16*List!$H2835)+Reference!M$17,0)</f>
        <v>4416</v>
      </c>
      <c r="U2835" s="35">
        <f>ROUND((Reference!N$16*List!$H2835)+Reference!N$17,0)</f>
        <v>17819</v>
      </c>
      <c r="V2835" s="36">
        <f>ROUND((Reference!O$16*List!$H2835)+Reference!O$17,0)</f>
        <v>662</v>
      </c>
      <c r="W2835" s="36">
        <f>ROUND((Reference!P$16*List!$H2835)+Reference!P$17,0)</f>
        <v>933</v>
      </c>
      <c r="X2835" s="36">
        <f>ROUND((Reference!Q$16*List!$H2835)+Reference!Q$17,0)</f>
        <v>467</v>
      </c>
      <c r="Y2835" s="37"/>
      <c r="Z2835" s="4" t="str">
        <f t="shared" si="89"/>
        <v>BEAVER, Utah</v>
      </c>
      <c r="AA2835" s="38" t="s">
        <v>6188</v>
      </c>
      <c r="AB2835" s="38" t="s">
        <v>54</v>
      </c>
      <c r="AC2835" s="32" t="s">
        <v>7834</v>
      </c>
      <c r="AD2835" s="39"/>
      <c r="AE2835">
        <f t="shared" si="90"/>
        <v>0.87650000000000006</v>
      </c>
    </row>
    <row r="2836" spans="1:31" x14ac:dyDescent="0.35">
      <c r="A2836" s="28" t="s">
        <v>7835</v>
      </c>
      <c r="B2836" s="48" t="s">
        <v>7836</v>
      </c>
      <c r="C2836" s="51">
        <v>36260</v>
      </c>
      <c r="D2836" s="30" t="s">
        <v>1333</v>
      </c>
      <c r="E2836" s="38" t="s">
        <v>7837</v>
      </c>
      <c r="F2836" s="54" t="s">
        <v>7834</v>
      </c>
      <c r="G2836" s="33" t="s">
        <v>53</v>
      </c>
      <c r="H2836" s="34">
        <v>0.90580000000000005</v>
      </c>
      <c r="I2836" s="35">
        <f>ROUND((Reference!B$16*List!$H2836)+Reference!B$17,0)</f>
        <v>1046</v>
      </c>
      <c r="J2836" s="35">
        <f>ROUND((Reference!C$16*List!$H2836)+Reference!C$17,0)</f>
        <v>1559</v>
      </c>
      <c r="K2836" s="35">
        <f>ROUND((Reference!D$16*List!$H2836)+Reference!D$17,0)</f>
        <v>1868</v>
      </c>
      <c r="L2836" s="35">
        <f>ROUND((Reference!E$16*List!$H2836)+Reference!E$17,0)</f>
        <v>2310</v>
      </c>
      <c r="M2836" s="35">
        <f>ROUND((Reference!F$16*List!$H2836)+Reference!F$17,0)</f>
        <v>2406</v>
      </c>
      <c r="N2836" s="35">
        <f>ROUND((Reference!G$16*List!$H2836)+Reference!G$17,0)</f>
        <v>2724</v>
      </c>
      <c r="O2836" s="35">
        <f>ROUND((Reference!H$16*List!$H2836)+Reference!H$17,0)</f>
        <v>2828</v>
      </c>
      <c r="P2836" s="35">
        <f>ROUND((Reference!I$16*List!$H2836)+Reference!I$17,0)</f>
        <v>2940</v>
      </c>
      <c r="Q2836" s="35">
        <f>ROUND((Reference!J$16*List!$H2836)+Reference!J$17,0)</f>
        <v>3404</v>
      </c>
      <c r="R2836" s="35">
        <f>ROUND((Reference!K$16*List!$H2836)+Reference!K$17,0)</f>
        <v>3511</v>
      </c>
      <c r="S2836" s="35">
        <f>ROUND((Reference!L$16*List!$H2836)+Reference!L$17,0)</f>
        <v>3789</v>
      </c>
      <c r="T2836" s="35">
        <f>ROUND((Reference!M$16*List!$H2836)+Reference!M$17,0)</f>
        <v>4525</v>
      </c>
      <c r="U2836" s="35">
        <f>ROUND((Reference!N$16*List!$H2836)+Reference!N$17,0)</f>
        <v>18258</v>
      </c>
      <c r="V2836" s="36">
        <f>ROUND((Reference!O$16*List!$H2836)+Reference!O$17,0)</f>
        <v>679</v>
      </c>
      <c r="W2836" s="36">
        <f>ROUND((Reference!P$16*List!$H2836)+Reference!P$17,0)</f>
        <v>956</v>
      </c>
      <c r="X2836" s="36">
        <f>ROUND((Reference!Q$16*List!$H2836)+Reference!Q$17,0)</f>
        <v>478</v>
      </c>
      <c r="Y2836" s="37"/>
      <c r="Z2836" s="4" t="str">
        <f t="shared" si="89"/>
        <v>BOX ELDER, Utah</v>
      </c>
      <c r="AA2836" s="38" t="s">
        <v>7837</v>
      </c>
      <c r="AB2836" s="38" t="s">
        <v>54</v>
      </c>
      <c r="AC2836" s="32" t="s">
        <v>7834</v>
      </c>
      <c r="AD2836" s="39"/>
      <c r="AE2836">
        <f t="shared" si="90"/>
        <v>0.90580000000000005</v>
      </c>
    </row>
    <row r="2837" spans="1:31" x14ac:dyDescent="0.35">
      <c r="A2837" s="28" t="s">
        <v>7838</v>
      </c>
      <c r="B2837" s="48" t="s">
        <v>7839</v>
      </c>
      <c r="C2837" s="49">
        <v>30860</v>
      </c>
      <c r="D2837" s="30" t="s">
        <v>1126</v>
      </c>
      <c r="E2837" s="50" t="s">
        <v>7840</v>
      </c>
      <c r="F2837" s="54" t="s">
        <v>7834</v>
      </c>
      <c r="G2837" s="33" t="s">
        <v>53</v>
      </c>
      <c r="H2837" s="52">
        <v>0.92510000000000003</v>
      </c>
      <c r="I2837" s="35">
        <f>ROUND((Reference!B$16*List!$H2837)+Reference!B$17,0)</f>
        <v>1062</v>
      </c>
      <c r="J2837" s="35">
        <f>ROUND((Reference!C$16*List!$H2837)+Reference!C$17,0)</f>
        <v>1584</v>
      </c>
      <c r="K2837" s="35">
        <f>ROUND((Reference!D$16*List!$H2837)+Reference!D$17,0)</f>
        <v>1898</v>
      </c>
      <c r="L2837" s="35">
        <f>ROUND((Reference!E$16*List!$H2837)+Reference!E$17,0)</f>
        <v>2346</v>
      </c>
      <c r="M2837" s="35">
        <f>ROUND((Reference!F$16*List!$H2837)+Reference!F$17,0)</f>
        <v>2444</v>
      </c>
      <c r="N2837" s="35">
        <f>ROUND((Reference!G$16*List!$H2837)+Reference!G$17,0)</f>
        <v>2767</v>
      </c>
      <c r="O2837" s="35">
        <f>ROUND((Reference!H$16*List!$H2837)+Reference!H$17,0)</f>
        <v>2873</v>
      </c>
      <c r="P2837" s="35">
        <f>ROUND((Reference!I$16*List!$H2837)+Reference!I$17,0)</f>
        <v>2986</v>
      </c>
      <c r="Q2837" s="35">
        <f>ROUND((Reference!J$16*List!$H2837)+Reference!J$17,0)</f>
        <v>3457</v>
      </c>
      <c r="R2837" s="35">
        <f>ROUND((Reference!K$16*List!$H2837)+Reference!K$17,0)</f>
        <v>3567</v>
      </c>
      <c r="S2837" s="35">
        <f>ROUND((Reference!L$16*List!$H2837)+Reference!L$17,0)</f>
        <v>3849</v>
      </c>
      <c r="T2837" s="35">
        <f>ROUND((Reference!M$16*List!$H2837)+Reference!M$17,0)</f>
        <v>4597</v>
      </c>
      <c r="U2837" s="35">
        <f>ROUND((Reference!N$16*List!$H2837)+Reference!N$17,0)</f>
        <v>18546</v>
      </c>
      <c r="V2837" s="36">
        <f>ROUND((Reference!O$16*List!$H2837)+Reference!O$17,0)</f>
        <v>689</v>
      </c>
      <c r="W2837" s="36">
        <f>ROUND((Reference!P$16*List!$H2837)+Reference!P$17,0)</f>
        <v>971</v>
      </c>
      <c r="X2837" s="36">
        <f>ROUND((Reference!Q$16*List!$H2837)+Reference!Q$17,0)</f>
        <v>486</v>
      </c>
      <c r="Y2837" s="37"/>
      <c r="Z2837" s="4" t="str">
        <f t="shared" si="89"/>
        <v>CACHE, Utah</v>
      </c>
      <c r="AA2837" s="50" t="s">
        <v>7840</v>
      </c>
      <c r="AB2837" s="38" t="s">
        <v>54</v>
      </c>
      <c r="AC2837" s="43" t="s">
        <v>7834</v>
      </c>
      <c r="AD2837" s="45"/>
      <c r="AE2837">
        <f t="shared" si="90"/>
        <v>0.92510000000000003</v>
      </c>
    </row>
    <row r="2838" spans="1:31" x14ac:dyDescent="0.35">
      <c r="A2838" s="28" t="s">
        <v>7841</v>
      </c>
      <c r="B2838" s="48" t="s">
        <v>7842</v>
      </c>
      <c r="C2838" s="49">
        <v>99946</v>
      </c>
      <c r="D2838" s="30" t="s">
        <v>242</v>
      </c>
      <c r="E2838" s="50" t="s">
        <v>4801</v>
      </c>
      <c r="F2838" s="55" t="s">
        <v>7834</v>
      </c>
      <c r="G2838" s="33" t="s">
        <v>64</v>
      </c>
      <c r="H2838" s="34">
        <v>0.87650000000000006</v>
      </c>
      <c r="I2838" s="35">
        <f>ROUND((Reference!B$16*List!$H2838)+Reference!B$17,0)</f>
        <v>1020</v>
      </c>
      <c r="J2838" s="35">
        <f>ROUND((Reference!C$16*List!$H2838)+Reference!C$17,0)</f>
        <v>1522</v>
      </c>
      <c r="K2838" s="35">
        <f>ROUND((Reference!D$16*List!$H2838)+Reference!D$17,0)</f>
        <v>1824</v>
      </c>
      <c r="L2838" s="35">
        <f>ROUND((Reference!E$16*List!$H2838)+Reference!E$17,0)</f>
        <v>2254</v>
      </c>
      <c r="M2838" s="35">
        <f>ROUND((Reference!F$16*List!$H2838)+Reference!F$17,0)</f>
        <v>2349</v>
      </c>
      <c r="N2838" s="35">
        <f>ROUND((Reference!G$16*List!$H2838)+Reference!G$17,0)</f>
        <v>2659</v>
      </c>
      <c r="O2838" s="35">
        <f>ROUND((Reference!H$16*List!$H2838)+Reference!H$17,0)</f>
        <v>2760</v>
      </c>
      <c r="P2838" s="35">
        <f>ROUND((Reference!I$16*List!$H2838)+Reference!I$17,0)</f>
        <v>2869</v>
      </c>
      <c r="Q2838" s="35">
        <f>ROUND((Reference!J$16*List!$H2838)+Reference!J$17,0)</f>
        <v>3322</v>
      </c>
      <c r="R2838" s="35">
        <f>ROUND((Reference!K$16*List!$H2838)+Reference!K$17,0)</f>
        <v>3427</v>
      </c>
      <c r="S2838" s="35">
        <f>ROUND((Reference!L$16*List!$H2838)+Reference!L$17,0)</f>
        <v>3698</v>
      </c>
      <c r="T2838" s="35">
        <f>ROUND((Reference!M$16*List!$H2838)+Reference!M$17,0)</f>
        <v>4416</v>
      </c>
      <c r="U2838" s="35">
        <f>ROUND((Reference!N$16*List!$H2838)+Reference!N$17,0)</f>
        <v>17819</v>
      </c>
      <c r="V2838" s="36">
        <f>ROUND((Reference!O$16*List!$H2838)+Reference!O$17,0)</f>
        <v>662</v>
      </c>
      <c r="W2838" s="36">
        <f>ROUND((Reference!P$16*List!$H2838)+Reference!P$17,0)</f>
        <v>933</v>
      </c>
      <c r="X2838" s="36">
        <f>ROUND((Reference!Q$16*List!$H2838)+Reference!Q$17,0)</f>
        <v>467</v>
      </c>
      <c r="Y2838" s="37"/>
      <c r="Z2838" s="4" t="str">
        <f t="shared" si="89"/>
        <v>CARBON, Utah</v>
      </c>
      <c r="AA2838" s="38" t="s">
        <v>4801</v>
      </c>
      <c r="AB2838" s="38" t="s">
        <v>54</v>
      </c>
      <c r="AC2838" s="32" t="s">
        <v>7834</v>
      </c>
      <c r="AD2838" s="39"/>
      <c r="AE2838">
        <f t="shared" si="90"/>
        <v>0.87650000000000006</v>
      </c>
    </row>
    <row r="2839" spans="1:31" x14ac:dyDescent="0.35">
      <c r="A2839" s="28" t="s">
        <v>7843</v>
      </c>
      <c r="B2839" s="48" t="s">
        <v>7844</v>
      </c>
      <c r="C2839" s="49">
        <v>99946</v>
      </c>
      <c r="D2839" s="30" t="s">
        <v>242</v>
      </c>
      <c r="E2839" s="50" t="s">
        <v>7845</v>
      </c>
      <c r="F2839" s="55" t="s">
        <v>7834</v>
      </c>
      <c r="G2839" s="33" t="s">
        <v>64</v>
      </c>
      <c r="H2839" s="52">
        <v>0.87650000000000006</v>
      </c>
      <c r="I2839" s="35">
        <f>ROUND((Reference!B$16*List!$H2839)+Reference!B$17,0)</f>
        <v>1020</v>
      </c>
      <c r="J2839" s="35">
        <f>ROUND((Reference!C$16*List!$H2839)+Reference!C$17,0)</f>
        <v>1522</v>
      </c>
      <c r="K2839" s="35">
        <f>ROUND((Reference!D$16*List!$H2839)+Reference!D$17,0)</f>
        <v>1824</v>
      </c>
      <c r="L2839" s="35">
        <f>ROUND((Reference!E$16*List!$H2839)+Reference!E$17,0)</f>
        <v>2254</v>
      </c>
      <c r="M2839" s="35">
        <f>ROUND((Reference!F$16*List!$H2839)+Reference!F$17,0)</f>
        <v>2349</v>
      </c>
      <c r="N2839" s="35">
        <f>ROUND((Reference!G$16*List!$H2839)+Reference!G$17,0)</f>
        <v>2659</v>
      </c>
      <c r="O2839" s="35">
        <f>ROUND((Reference!H$16*List!$H2839)+Reference!H$17,0)</f>
        <v>2760</v>
      </c>
      <c r="P2839" s="35">
        <f>ROUND((Reference!I$16*List!$H2839)+Reference!I$17,0)</f>
        <v>2869</v>
      </c>
      <c r="Q2839" s="35">
        <f>ROUND((Reference!J$16*List!$H2839)+Reference!J$17,0)</f>
        <v>3322</v>
      </c>
      <c r="R2839" s="35">
        <f>ROUND((Reference!K$16*List!$H2839)+Reference!K$17,0)</f>
        <v>3427</v>
      </c>
      <c r="S2839" s="35">
        <f>ROUND((Reference!L$16*List!$H2839)+Reference!L$17,0)</f>
        <v>3698</v>
      </c>
      <c r="T2839" s="35">
        <f>ROUND((Reference!M$16*List!$H2839)+Reference!M$17,0)</f>
        <v>4416</v>
      </c>
      <c r="U2839" s="35">
        <f>ROUND((Reference!N$16*List!$H2839)+Reference!N$17,0)</f>
        <v>17819</v>
      </c>
      <c r="V2839" s="36">
        <f>ROUND((Reference!O$16*List!$H2839)+Reference!O$17,0)</f>
        <v>662</v>
      </c>
      <c r="W2839" s="36">
        <f>ROUND((Reference!P$16*List!$H2839)+Reference!P$17,0)</f>
        <v>933</v>
      </c>
      <c r="X2839" s="36">
        <f>ROUND((Reference!Q$16*List!$H2839)+Reference!Q$17,0)</f>
        <v>467</v>
      </c>
      <c r="Y2839" s="37"/>
      <c r="Z2839" s="4" t="str">
        <f t="shared" si="89"/>
        <v>DAGGETT, Utah</v>
      </c>
      <c r="AA2839" s="50" t="s">
        <v>7845</v>
      </c>
      <c r="AB2839" s="38" t="s">
        <v>54</v>
      </c>
      <c r="AC2839" s="43" t="s">
        <v>7834</v>
      </c>
      <c r="AD2839" s="45"/>
      <c r="AE2839">
        <f t="shared" si="90"/>
        <v>0.87650000000000006</v>
      </c>
    </row>
    <row r="2840" spans="1:31" x14ac:dyDescent="0.35">
      <c r="A2840" s="28" t="s">
        <v>7846</v>
      </c>
      <c r="B2840" s="48" t="s">
        <v>7847</v>
      </c>
      <c r="C2840" s="49">
        <v>36260</v>
      </c>
      <c r="D2840" s="30" t="s">
        <v>1333</v>
      </c>
      <c r="E2840" s="50" t="s">
        <v>2759</v>
      </c>
      <c r="F2840" s="54" t="s">
        <v>7834</v>
      </c>
      <c r="G2840" s="33" t="s">
        <v>53</v>
      </c>
      <c r="H2840" s="52">
        <v>0.90580000000000005</v>
      </c>
      <c r="I2840" s="35">
        <f>ROUND((Reference!B$16*List!$H2840)+Reference!B$17,0)</f>
        <v>1046</v>
      </c>
      <c r="J2840" s="35">
        <f>ROUND((Reference!C$16*List!$H2840)+Reference!C$17,0)</f>
        <v>1559</v>
      </c>
      <c r="K2840" s="35">
        <f>ROUND((Reference!D$16*List!$H2840)+Reference!D$17,0)</f>
        <v>1868</v>
      </c>
      <c r="L2840" s="35">
        <f>ROUND((Reference!E$16*List!$H2840)+Reference!E$17,0)</f>
        <v>2310</v>
      </c>
      <c r="M2840" s="35">
        <f>ROUND((Reference!F$16*List!$H2840)+Reference!F$17,0)</f>
        <v>2406</v>
      </c>
      <c r="N2840" s="35">
        <f>ROUND((Reference!G$16*List!$H2840)+Reference!G$17,0)</f>
        <v>2724</v>
      </c>
      <c r="O2840" s="35">
        <f>ROUND((Reference!H$16*List!$H2840)+Reference!H$17,0)</f>
        <v>2828</v>
      </c>
      <c r="P2840" s="35">
        <f>ROUND((Reference!I$16*List!$H2840)+Reference!I$17,0)</f>
        <v>2940</v>
      </c>
      <c r="Q2840" s="35">
        <f>ROUND((Reference!J$16*List!$H2840)+Reference!J$17,0)</f>
        <v>3404</v>
      </c>
      <c r="R2840" s="35">
        <f>ROUND((Reference!K$16*List!$H2840)+Reference!K$17,0)</f>
        <v>3511</v>
      </c>
      <c r="S2840" s="35">
        <f>ROUND((Reference!L$16*List!$H2840)+Reference!L$17,0)</f>
        <v>3789</v>
      </c>
      <c r="T2840" s="35">
        <f>ROUND((Reference!M$16*List!$H2840)+Reference!M$17,0)</f>
        <v>4525</v>
      </c>
      <c r="U2840" s="35">
        <f>ROUND((Reference!N$16*List!$H2840)+Reference!N$17,0)</f>
        <v>18258</v>
      </c>
      <c r="V2840" s="36">
        <f>ROUND((Reference!O$16*List!$H2840)+Reference!O$17,0)</f>
        <v>679</v>
      </c>
      <c r="W2840" s="36">
        <f>ROUND((Reference!P$16*List!$H2840)+Reference!P$17,0)</f>
        <v>956</v>
      </c>
      <c r="X2840" s="36">
        <f>ROUND((Reference!Q$16*List!$H2840)+Reference!Q$17,0)</f>
        <v>478</v>
      </c>
      <c r="Y2840" s="37"/>
      <c r="Z2840" s="4" t="str">
        <f t="shared" si="89"/>
        <v>DAVIS, Utah</v>
      </c>
      <c r="AA2840" s="50" t="s">
        <v>2759</v>
      </c>
      <c r="AB2840" s="38" t="s">
        <v>54</v>
      </c>
      <c r="AC2840" s="43" t="s">
        <v>7834</v>
      </c>
      <c r="AD2840" s="45"/>
      <c r="AE2840">
        <f t="shared" si="90"/>
        <v>0.90580000000000005</v>
      </c>
    </row>
    <row r="2841" spans="1:31" x14ac:dyDescent="0.35">
      <c r="A2841" s="28" t="s">
        <v>7848</v>
      </c>
      <c r="B2841" s="48" t="s">
        <v>7849</v>
      </c>
      <c r="C2841" s="51">
        <v>99946</v>
      </c>
      <c r="D2841" s="30" t="s">
        <v>242</v>
      </c>
      <c r="E2841" s="38" t="s">
        <v>7850</v>
      </c>
      <c r="F2841" s="55" t="s">
        <v>7834</v>
      </c>
      <c r="G2841" s="33" t="s">
        <v>64</v>
      </c>
      <c r="H2841" s="52">
        <v>0.87650000000000006</v>
      </c>
      <c r="I2841" s="35">
        <f>ROUND((Reference!B$16*List!$H2841)+Reference!B$17,0)</f>
        <v>1020</v>
      </c>
      <c r="J2841" s="35">
        <f>ROUND((Reference!C$16*List!$H2841)+Reference!C$17,0)</f>
        <v>1522</v>
      </c>
      <c r="K2841" s="35">
        <f>ROUND((Reference!D$16*List!$H2841)+Reference!D$17,0)</f>
        <v>1824</v>
      </c>
      <c r="L2841" s="35">
        <f>ROUND((Reference!E$16*List!$H2841)+Reference!E$17,0)</f>
        <v>2254</v>
      </c>
      <c r="M2841" s="35">
        <f>ROUND((Reference!F$16*List!$H2841)+Reference!F$17,0)</f>
        <v>2349</v>
      </c>
      <c r="N2841" s="35">
        <f>ROUND((Reference!G$16*List!$H2841)+Reference!G$17,0)</f>
        <v>2659</v>
      </c>
      <c r="O2841" s="35">
        <f>ROUND((Reference!H$16*List!$H2841)+Reference!H$17,0)</f>
        <v>2760</v>
      </c>
      <c r="P2841" s="35">
        <f>ROUND((Reference!I$16*List!$H2841)+Reference!I$17,0)</f>
        <v>2869</v>
      </c>
      <c r="Q2841" s="35">
        <f>ROUND((Reference!J$16*List!$H2841)+Reference!J$17,0)</f>
        <v>3322</v>
      </c>
      <c r="R2841" s="35">
        <f>ROUND((Reference!K$16*List!$H2841)+Reference!K$17,0)</f>
        <v>3427</v>
      </c>
      <c r="S2841" s="35">
        <f>ROUND((Reference!L$16*List!$H2841)+Reference!L$17,0)</f>
        <v>3698</v>
      </c>
      <c r="T2841" s="35">
        <f>ROUND((Reference!M$16*List!$H2841)+Reference!M$17,0)</f>
        <v>4416</v>
      </c>
      <c r="U2841" s="35">
        <f>ROUND((Reference!N$16*List!$H2841)+Reference!N$17,0)</f>
        <v>17819</v>
      </c>
      <c r="V2841" s="36">
        <f>ROUND((Reference!O$16*List!$H2841)+Reference!O$17,0)</f>
        <v>662</v>
      </c>
      <c r="W2841" s="36">
        <f>ROUND((Reference!P$16*List!$H2841)+Reference!P$17,0)</f>
        <v>933</v>
      </c>
      <c r="X2841" s="36">
        <f>ROUND((Reference!Q$16*List!$H2841)+Reference!Q$17,0)</f>
        <v>467</v>
      </c>
      <c r="Y2841" s="37"/>
      <c r="Z2841" s="4" t="str">
        <f t="shared" si="89"/>
        <v>DUCHESNE, Utah</v>
      </c>
      <c r="AA2841" s="50" t="s">
        <v>7850</v>
      </c>
      <c r="AB2841" s="38" t="s">
        <v>54</v>
      </c>
      <c r="AC2841" s="43" t="s">
        <v>7834</v>
      </c>
      <c r="AD2841" s="45"/>
      <c r="AE2841">
        <f t="shared" si="90"/>
        <v>0.87650000000000006</v>
      </c>
    </row>
    <row r="2842" spans="1:31" x14ac:dyDescent="0.35">
      <c r="A2842" s="28" t="s">
        <v>7851</v>
      </c>
      <c r="B2842" s="48" t="s">
        <v>7852</v>
      </c>
      <c r="C2842" s="51">
        <v>99946</v>
      </c>
      <c r="D2842" s="30" t="s">
        <v>242</v>
      </c>
      <c r="E2842" s="38" t="s">
        <v>7853</v>
      </c>
      <c r="F2842" s="55" t="s">
        <v>7834</v>
      </c>
      <c r="G2842" s="33" t="s">
        <v>64</v>
      </c>
      <c r="H2842" s="34">
        <v>0.87650000000000006</v>
      </c>
      <c r="I2842" s="35">
        <f>ROUND((Reference!B$16*List!$H2842)+Reference!B$17,0)</f>
        <v>1020</v>
      </c>
      <c r="J2842" s="35">
        <f>ROUND((Reference!C$16*List!$H2842)+Reference!C$17,0)</f>
        <v>1522</v>
      </c>
      <c r="K2842" s="35">
        <f>ROUND((Reference!D$16*List!$H2842)+Reference!D$17,0)</f>
        <v>1824</v>
      </c>
      <c r="L2842" s="35">
        <f>ROUND((Reference!E$16*List!$H2842)+Reference!E$17,0)</f>
        <v>2254</v>
      </c>
      <c r="M2842" s="35">
        <f>ROUND((Reference!F$16*List!$H2842)+Reference!F$17,0)</f>
        <v>2349</v>
      </c>
      <c r="N2842" s="35">
        <f>ROUND((Reference!G$16*List!$H2842)+Reference!G$17,0)</f>
        <v>2659</v>
      </c>
      <c r="O2842" s="35">
        <f>ROUND((Reference!H$16*List!$H2842)+Reference!H$17,0)</f>
        <v>2760</v>
      </c>
      <c r="P2842" s="35">
        <f>ROUND((Reference!I$16*List!$H2842)+Reference!I$17,0)</f>
        <v>2869</v>
      </c>
      <c r="Q2842" s="35">
        <f>ROUND((Reference!J$16*List!$H2842)+Reference!J$17,0)</f>
        <v>3322</v>
      </c>
      <c r="R2842" s="35">
        <f>ROUND((Reference!K$16*List!$H2842)+Reference!K$17,0)</f>
        <v>3427</v>
      </c>
      <c r="S2842" s="35">
        <f>ROUND((Reference!L$16*List!$H2842)+Reference!L$17,0)</f>
        <v>3698</v>
      </c>
      <c r="T2842" s="35">
        <f>ROUND((Reference!M$16*List!$H2842)+Reference!M$17,0)</f>
        <v>4416</v>
      </c>
      <c r="U2842" s="35">
        <f>ROUND((Reference!N$16*List!$H2842)+Reference!N$17,0)</f>
        <v>17819</v>
      </c>
      <c r="V2842" s="36">
        <f>ROUND((Reference!O$16*List!$H2842)+Reference!O$17,0)</f>
        <v>662</v>
      </c>
      <c r="W2842" s="36">
        <f>ROUND((Reference!P$16*List!$H2842)+Reference!P$17,0)</f>
        <v>933</v>
      </c>
      <c r="X2842" s="36">
        <f>ROUND((Reference!Q$16*List!$H2842)+Reference!Q$17,0)</f>
        <v>467</v>
      </c>
      <c r="Y2842" s="37"/>
      <c r="Z2842" s="4" t="str">
        <f t="shared" si="89"/>
        <v>EMERY, Utah</v>
      </c>
      <c r="AA2842" s="38" t="s">
        <v>7853</v>
      </c>
      <c r="AB2842" s="38" t="s">
        <v>54</v>
      </c>
      <c r="AC2842" s="32" t="s">
        <v>7834</v>
      </c>
      <c r="AD2842" s="39"/>
      <c r="AE2842">
        <f t="shared" si="90"/>
        <v>0.87650000000000006</v>
      </c>
    </row>
    <row r="2843" spans="1:31" x14ac:dyDescent="0.35">
      <c r="A2843" s="28" t="s">
        <v>7854</v>
      </c>
      <c r="B2843" s="48" t="s">
        <v>7855</v>
      </c>
      <c r="C2843" s="49">
        <v>99946</v>
      </c>
      <c r="D2843" s="30" t="s">
        <v>242</v>
      </c>
      <c r="E2843" s="50" t="s">
        <v>1129</v>
      </c>
      <c r="F2843" s="55" t="s">
        <v>7834</v>
      </c>
      <c r="G2843" s="33" t="s">
        <v>64</v>
      </c>
      <c r="H2843" s="52">
        <v>0.87650000000000006</v>
      </c>
      <c r="I2843" s="35">
        <f>ROUND((Reference!B$16*List!$H2843)+Reference!B$17,0)</f>
        <v>1020</v>
      </c>
      <c r="J2843" s="35">
        <f>ROUND((Reference!C$16*List!$H2843)+Reference!C$17,0)</f>
        <v>1522</v>
      </c>
      <c r="K2843" s="35">
        <f>ROUND((Reference!D$16*List!$H2843)+Reference!D$17,0)</f>
        <v>1824</v>
      </c>
      <c r="L2843" s="35">
        <f>ROUND((Reference!E$16*List!$H2843)+Reference!E$17,0)</f>
        <v>2254</v>
      </c>
      <c r="M2843" s="35">
        <f>ROUND((Reference!F$16*List!$H2843)+Reference!F$17,0)</f>
        <v>2349</v>
      </c>
      <c r="N2843" s="35">
        <f>ROUND((Reference!G$16*List!$H2843)+Reference!G$17,0)</f>
        <v>2659</v>
      </c>
      <c r="O2843" s="35">
        <f>ROUND((Reference!H$16*List!$H2843)+Reference!H$17,0)</f>
        <v>2760</v>
      </c>
      <c r="P2843" s="35">
        <f>ROUND((Reference!I$16*List!$H2843)+Reference!I$17,0)</f>
        <v>2869</v>
      </c>
      <c r="Q2843" s="35">
        <f>ROUND((Reference!J$16*List!$H2843)+Reference!J$17,0)</f>
        <v>3322</v>
      </c>
      <c r="R2843" s="35">
        <f>ROUND((Reference!K$16*List!$H2843)+Reference!K$17,0)</f>
        <v>3427</v>
      </c>
      <c r="S2843" s="35">
        <f>ROUND((Reference!L$16*List!$H2843)+Reference!L$17,0)</f>
        <v>3698</v>
      </c>
      <c r="T2843" s="35">
        <f>ROUND((Reference!M$16*List!$H2843)+Reference!M$17,0)</f>
        <v>4416</v>
      </c>
      <c r="U2843" s="35">
        <f>ROUND((Reference!N$16*List!$H2843)+Reference!N$17,0)</f>
        <v>17819</v>
      </c>
      <c r="V2843" s="36">
        <f>ROUND((Reference!O$16*List!$H2843)+Reference!O$17,0)</f>
        <v>662</v>
      </c>
      <c r="W2843" s="36">
        <f>ROUND((Reference!P$16*List!$H2843)+Reference!P$17,0)</f>
        <v>933</v>
      </c>
      <c r="X2843" s="36">
        <f>ROUND((Reference!Q$16*List!$H2843)+Reference!Q$17,0)</f>
        <v>467</v>
      </c>
      <c r="Y2843" s="37"/>
      <c r="Z2843" s="4" t="str">
        <f t="shared" si="89"/>
        <v>GARFIELD, Utah</v>
      </c>
      <c r="AA2843" s="50" t="s">
        <v>1129</v>
      </c>
      <c r="AB2843" s="38" t="s">
        <v>54</v>
      </c>
      <c r="AC2843" s="43" t="s">
        <v>7834</v>
      </c>
      <c r="AD2843" s="45"/>
      <c r="AE2843">
        <f t="shared" si="90"/>
        <v>0.87650000000000006</v>
      </c>
    </row>
    <row r="2844" spans="1:31" x14ac:dyDescent="0.35">
      <c r="A2844" s="28" t="s">
        <v>7856</v>
      </c>
      <c r="B2844" s="48" t="s">
        <v>7857</v>
      </c>
      <c r="C2844" s="49">
        <v>99946</v>
      </c>
      <c r="D2844" s="30" t="s">
        <v>242</v>
      </c>
      <c r="E2844" s="50" t="s">
        <v>1137</v>
      </c>
      <c r="F2844" s="55" t="s">
        <v>7834</v>
      </c>
      <c r="G2844" s="33" t="s">
        <v>64</v>
      </c>
      <c r="H2844" s="52">
        <v>0.87650000000000006</v>
      </c>
      <c r="I2844" s="35">
        <f>ROUND((Reference!B$16*List!$H2844)+Reference!B$17,0)</f>
        <v>1020</v>
      </c>
      <c r="J2844" s="35">
        <f>ROUND((Reference!C$16*List!$H2844)+Reference!C$17,0)</f>
        <v>1522</v>
      </c>
      <c r="K2844" s="35">
        <f>ROUND((Reference!D$16*List!$H2844)+Reference!D$17,0)</f>
        <v>1824</v>
      </c>
      <c r="L2844" s="35">
        <f>ROUND((Reference!E$16*List!$H2844)+Reference!E$17,0)</f>
        <v>2254</v>
      </c>
      <c r="M2844" s="35">
        <f>ROUND((Reference!F$16*List!$H2844)+Reference!F$17,0)</f>
        <v>2349</v>
      </c>
      <c r="N2844" s="35">
        <f>ROUND((Reference!G$16*List!$H2844)+Reference!G$17,0)</f>
        <v>2659</v>
      </c>
      <c r="O2844" s="35">
        <f>ROUND((Reference!H$16*List!$H2844)+Reference!H$17,0)</f>
        <v>2760</v>
      </c>
      <c r="P2844" s="35">
        <f>ROUND((Reference!I$16*List!$H2844)+Reference!I$17,0)</f>
        <v>2869</v>
      </c>
      <c r="Q2844" s="35">
        <f>ROUND((Reference!J$16*List!$H2844)+Reference!J$17,0)</f>
        <v>3322</v>
      </c>
      <c r="R2844" s="35">
        <f>ROUND((Reference!K$16*List!$H2844)+Reference!K$17,0)</f>
        <v>3427</v>
      </c>
      <c r="S2844" s="35">
        <f>ROUND((Reference!L$16*List!$H2844)+Reference!L$17,0)</f>
        <v>3698</v>
      </c>
      <c r="T2844" s="35">
        <f>ROUND((Reference!M$16*List!$H2844)+Reference!M$17,0)</f>
        <v>4416</v>
      </c>
      <c r="U2844" s="35">
        <f>ROUND((Reference!N$16*List!$H2844)+Reference!N$17,0)</f>
        <v>17819</v>
      </c>
      <c r="V2844" s="36">
        <f>ROUND((Reference!O$16*List!$H2844)+Reference!O$17,0)</f>
        <v>662</v>
      </c>
      <c r="W2844" s="36">
        <f>ROUND((Reference!P$16*List!$H2844)+Reference!P$17,0)</f>
        <v>933</v>
      </c>
      <c r="X2844" s="36">
        <f>ROUND((Reference!Q$16*List!$H2844)+Reference!Q$17,0)</f>
        <v>467</v>
      </c>
      <c r="Y2844" s="37"/>
      <c r="Z2844" s="4" t="str">
        <f t="shared" si="89"/>
        <v>GRAND, Utah</v>
      </c>
      <c r="AA2844" s="50" t="s">
        <v>1137</v>
      </c>
      <c r="AB2844" s="38" t="s">
        <v>54</v>
      </c>
      <c r="AC2844" s="43" t="s">
        <v>7834</v>
      </c>
      <c r="AD2844" s="45"/>
      <c r="AE2844">
        <f t="shared" si="90"/>
        <v>0.87650000000000006</v>
      </c>
    </row>
    <row r="2845" spans="1:31" x14ac:dyDescent="0.35">
      <c r="A2845" s="28" t="s">
        <v>7858</v>
      </c>
      <c r="B2845" s="48" t="s">
        <v>7859</v>
      </c>
      <c r="C2845" s="51">
        <v>99946</v>
      </c>
      <c r="D2845" s="30" t="s">
        <v>242</v>
      </c>
      <c r="E2845" s="38" t="s">
        <v>3946</v>
      </c>
      <c r="F2845" s="55" t="s">
        <v>7834</v>
      </c>
      <c r="G2845" s="33" t="s">
        <v>64</v>
      </c>
      <c r="H2845" s="52">
        <v>0.87650000000000006</v>
      </c>
      <c r="I2845" s="35">
        <f>ROUND((Reference!B$16*List!$H2845)+Reference!B$17,0)</f>
        <v>1020</v>
      </c>
      <c r="J2845" s="35">
        <f>ROUND((Reference!C$16*List!$H2845)+Reference!C$17,0)</f>
        <v>1522</v>
      </c>
      <c r="K2845" s="35">
        <f>ROUND((Reference!D$16*List!$H2845)+Reference!D$17,0)</f>
        <v>1824</v>
      </c>
      <c r="L2845" s="35">
        <f>ROUND((Reference!E$16*List!$H2845)+Reference!E$17,0)</f>
        <v>2254</v>
      </c>
      <c r="M2845" s="35">
        <f>ROUND((Reference!F$16*List!$H2845)+Reference!F$17,0)</f>
        <v>2349</v>
      </c>
      <c r="N2845" s="35">
        <f>ROUND((Reference!G$16*List!$H2845)+Reference!G$17,0)</f>
        <v>2659</v>
      </c>
      <c r="O2845" s="35">
        <f>ROUND((Reference!H$16*List!$H2845)+Reference!H$17,0)</f>
        <v>2760</v>
      </c>
      <c r="P2845" s="35">
        <f>ROUND((Reference!I$16*List!$H2845)+Reference!I$17,0)</f>
        <v>2869</v>
      </c>
      <c r="Q2845" s="35">
        <f>ROUND((Reference!J$16*List!$H2845)+Reference!J$17,0)</f>
        <v>3322</v>
      </c>
      <c r="R2845" s="35">
        <f>ROUND((Reference!K$16*List!$H2845)+Reference!K$17,0)</f>
        <v>3427</v>
      </c>
      <c r="S2845" s="35">
        <f>ROUND((Reference!L$16*List!$H2845)+Reference!L$17,0)</f>
        <v>3698</v>
      </c>
      <c r="T2845" s="35">
        <f>ROUND((Reference!M$16*List!$H2845)+Reference!M$17,0)</f>
        <v>4416</v>
      </c>
      <c r="U2845" s="35">
        <f>ROUND((Reference!N$16*List!$H2845)+Reference!N$17,0)</f>
        <v>17819</v>
      </c>
      <c r="V2845" s="36">
        <f>ROUND((Reference!O$16*List!$H2845)+Reference!O$17,0)</f>
        <v>662</v>
      </c>
      <c r="W2845" s="36">
        <f>ROUND((Reference!P$16*List!$H2845)+Reference!P$17,0)</f>
        <v>933</v>
      </c>
      <c r="X2845" s="36">
        <f>ROUND((Reference!Q$16*List!$H2845)+Reference!Q$17,0)</f>
        <v>467</v>
      </c>
      <c r="Y2845" s="37"/>
      <c r="Z2845" s="4" t="str">
        <f t="shared" si="89"/>
        <v>IRON, Utah</v>
      </c>
      <c r="AA2845" s="50" t="s">
        <v>3946</v>
      </c>
      <c r="AB2845" s="38" t="s">
        <v>54</v>
      </c>
      <c r="AC2845" s="43" t="s">
        <v>7834</v>
      </c>
      <c r="AD2845" s="45"/>
      <c r="AE2845">
        <f t="shared" si="90"/>
        <v>0.87650000000000006</v>
      </c>
    </row>
    <row r="2846" spans="1:31" x14ac:dyDescent="0.35">
      <c r="A2846" s="28" t="s">
        <v>7860</v>
      </c>
      <c r="B2846" s="48" t="s">
        <v>7861</v>
      </c>
      <c r="C2846" s="49">
        <v>39340</v>
      </c>
      <c r="D2846" s="30" t="s">
        <v>1434</v>
      </c>
      <c r="E2846" s="50" t="s">
        <v>7862</v>
      </c>
      <c r="F2846" s="54" t="s">
        <v>7834</v>
      </c>
      <c r="G2846" s="33" t="s">
        <v>53</v>
      </c>
      <c r="H2846" s="52">
        <v>0.93890000000000007</v>
      </c>
      <c r="I2846" s="35">
        <f>ROUND((Reference!B$16*List!$H2846)+Reference!B$17,0)</f>
        <v>1074</v>
      </c>
      <c r="J2846" s="35">
        <f>ROUND((Reference!C$16*List!$H2846)+Reference!C$17,0)</f>
        <v>1602</v>
      </c>
      <c r="K2846" s="35">
        <f>ROUND((Reference!D$16*List!$H2846)+Reference!D$17,0)</f>
        <v>1919</v>
      </c>
      <c r="L2846" s="35">
        <f>ROUND((Reference!E$16*List!$H2846)+Reference!E$17,0)</f>
        <v>2372</v>
      </c>
      <c r="M2846" s="35">
        <f>ROUND((Reference!F$16*List!$H2846)+Reference!F$17,0)</f>
        <v>2472</v>
      </c>
      <c r="N2846" s="35">
        <f>ROUND((Reference!G$16*List!$H2846)+Reference!G$17,0)</f>
        <v>2798</v>
      </c>
      <c r="O2846" s="35">
        <f>ROUND((Reference!H$16*List!$H2846)+Reference!H$17,0)</f>
        <v>2905</v>
      </c>
      <c r="P2846" s="35">
        <f>ROUND((Reference!I$16*List!$H2846)+Reference!I$17,0)</f>
        <v>3019</v>
      </c>
      <c r="Q2846" s="35">
        <f>ROUND((Reference!J$16*List!$H2846)+Reference!J$17,0)</f>
        <v>3496</v>
      </c>
      <c r="R2846" s="35">
        <f>ROUND((Reference!K$16*List!$H2846)+Reference!K$17,0)</f>
        <v>3607</v>
      </c>
      <c r="S2846" s="35">
        <f>ROUND((Reference!L$16*List!$H2846)+Reference!L$17,0)</f>
        <v>3892</v>
      </c>
      <c r="T2846" s="35">
        <f>ROUND((Reference!M$16*List!$H2846)+Reference!M$17,0)</f>
        <v>4648</v>
      </c>
      <c r="U2846" s="35">
        <f>ROUND((Reference!N$16*List!$H2846)+Reference!N$17,0)</f>
        <v>18753</v>
      </c>
      <c r="V2846" s="36">
        <f>ROUND((Reference!O$16*List!$H2846)+Reference!O$17,0)</f>
        <v>697</v>
      </c>
      <c r="W2846" s="36">
        <f>ROUND((Reference!P$16*List!$H2846)+Reference!P$17,0)</f>
        <v>982</v>
      </c>
      <c r="X2846" s="36">
        <f>ROUND((Reference!Q$16*List!$H2846)+Reference!Q$17,0)</f>
        <v>491</v>
      </c>
      <c r="Y2846" s="37"/>
      <c r="Z2846" s="4" t="str">
        <f t="shared" si="89"/>
        <v>JUAB, Utah</v>
      </c>
      <c r="AA2846" s="50" t="s">
        <v>7862</v>
      </c>
      <c r="AB2846" s="38" t="s">
        <v>54</v>
      </c>
      <c r="AC2846" s="43" t="s">
        <v>7834</v>
      </c>
      <c r="AD2846" s="45"/>
      <c r="AE2846">
        <f t="shared" si="90"/>
        <v>0.93890000000000007</v>
      </c>
    </row>
    <row r="2847" spans="1:31" x14ac:dyDescent="0.35">
      <c r="A2847" s="28" t="s">
        <v>7863</v>
      </c>
      <c r="B2847" s="48" t="s">
        <v>7864</v>
      </c>
      <c r="C2847" s="49">
        <v>99946</v>
      </c>
      <c r="D2847" s="30" t="s">
        <v>242</v>
      </c>
      <c r="E2847" s="50" t="s">
        <v>2321</v>
      </c>
      <c r="F2847" s="55" t="s">
        <v>7834</v>
      </c>
      <c r="G2847" s="33" t="s">
        <v>64</v>
      </c>
      <c r="H2847" s="52">
        <v>0.87650000000000006</v>
      </c>
      <c r="I2847" s="35">
        <f>ROUND((Reference!B$16*List!$H2847)+Reference!B$17,0)</f>
        <v>1020</v>
      </c>
      <c r="J2847" s="35">
        <f>ROUND((Reference!C$16*List!$H2847)+Reference!C$17,0)</f>
        <v>1522</v>
      </c>
      <c r="K2847" s="35">
        <f>ROUND((Reference!D$16*List!$H2847)+Reference!D$17,0)</f>
        <v>1824</v>
      </c>
      <c r="L2847" s="35">
        <f>ROUND((Reference!E$16*List!$H2847)+Reference!E$17,0)</f>
        <v>2254</v>
      </c>
      <c r="M2847" s="35">
        <f>ROUND((Reference!F$16*List!$H2847)+Reference!F$17,0)</f>
        <v>2349</v>
      </c>
      <c r="N2847" s="35">
        <f>ROUND((Reference!G$16*List!$H2847)+Reference!G$17,0)</f>
        <v>2659</v>
      </c>
      <c r="O2847" s="35">
        <f>ROUND((Reference!H$16*List!$H2847)+Reference!H$17,0)</f>
        <v>2760</v>
      </c>
      <c r="P2847" s="35">
        <f>ROUND((Reference!I$16*List!$H2847)+Reference!I$17,0)</f>
        <v>2869</v>
      </c>
      <c r="Q2847" s="35">
        <f>ROUND((Reference!J$16*List!$H2847)+Reference!J$17,0)</f>
        <v>3322</v>
      </c>
      <c r="R2847" s="35">
        <f>ROUND((Reference!K$16*List!$H2847)+Reference!K$17,0)</f>
        <v>3427</v>
      </c>
      <c r="S2847" s="35">
        <f>ROUND((Reference!L$16*List!$H2847)+Reference!L$17,0)</f>
        <v>3698</v>
      </c>
      <c r="T2847" s="35">
        <f>ROUND((Reference!M$16*List!$H2847)+Reference!M$17,0)</f>
        <v>4416</v>
      </c>
      <c r="U2847" s="35">
        <f>ROUND((Reference!N$16*List!$H2847)+Reference!N$17,0)</f>
        <v>17819</v>
      </c>
      <c r="V2847" s="36">
        <f>ROUND((Reference!O$16*List!$H2847)+Reference!O$17,0)</f>
        <v>662</v>
      </c>
      <c r="W2847" s="36">
        <f>ROUND((Reference!P$16*List!$H2847)+Reference!P$17,0)</f>
        <v>933</v>
      </c>
      <c r="X2847" s="36">
        <f>ROUND((Reference!Q$16*List!$H2847)+Reference!Q$17,0)</f>
        <v>467</v>
      </c>
      <c r="Y2847" s="37"/>
      <c r="Z2847" s="4" t="str">
        <f t="shared" si="89"/>
        <v>KANE, Utah</v>
      </c>
      <c r="AA2847" s="50" t="s">
        <v>2321</v>
      </c>
      <c r="AB2847" s="38" t="s">
        <v>54</v>
      </c>
      <c r="AC2847" s="43" t="s">
        <v>7834</v>
      </c>
      <c r="AD2847" s="45"/>
      <c r="AE2847">
        <f t="shared" si="90"/>
        <v>0.87650000000000006</v>
      </c>
    </row>
    <row r="2848" spans="1:31" x14ac:dyDescent="0.35">
      <c r="A2848" s="28" t="s">
        <v>7865</v>
      </c>
      <c r="B2848" s="48" t="s">
        <v>7866</v>
      </c>
      <c r="C2848" s="49">
        <v>99946</v>
      </c>
      <c r="D2848" s="30" t="s">
        <v>242</v>
      </c>
      <c r="E2848" s="50" t="s">
        <v>7867</v>
      </c>
      <c r="F2848" s="55" t="s">
        <v>7834</v>
      </c>
      <c r="G2848" s="33" t="s">
        <v>64</v>
      </c>
      <c r="H2848" s="52">
        <v>0.87650000000000006</v>
      </c>
      <c r="I2848" s="35">
        <f>ROUND((Reference!B$16*List!$H2848)+Reference!B$17,0)</f>
        <v>1020</v>
      </c>
      <c r="J2848" s="35">
        <f>ROUND((Reference!C$16*List!$H2848)+Reference!C$17,0)</f>
        <v>1522</v>
      </c>
      <c r="K2848" s="35">
        <f>ROUND((Reference!D$16*List!$H2848)+Reference!D$17,0)</f>
        <v>1824</v>
      </c>
      <c r="L2848" s="35">
        <f>ROUND((Reference!E$16*List!$H2848)+Reference!E$17,0)</f>
        <v>2254</v>
      </c>
      <c r="M2848" s="35">
        <f>ROUND((Reference!F$16*List!$H2848)+Reference!F$17,0)</f>
        <v>2349</v>
      </c>
      <c r="N2848" s="35">
        <f>ROUND((Reference!G$16*List!$H2848)+Reference!G$17,0)</f>
        <v>2659</v>
      </c>
      <c r="O2848" s="35">
        <f>ROUND((Reference!H$16*List!$H2848)+Reference!H$17,0)</f>
        <v>2760</v>
      </c>
      <c r="P2848" s="35">
        <f>ROUND((Reference!I$16*List!$H2848)+Reference!I$17,0)</f>
        <v>2869</v>
      </c>
      <c r="Q2848" s="35">
        <f>ROUND((Reference!J$16*List!$H2848)+Reference!J$17,0)</f>
        <v>3322</v>
      </c>
      <c r="R2848" s="35">
        <f>ROUND((Reference!K$16*List!$H2848)+Reference!K$17,0)</f>
        <v>3427</v>
      </c>
      <c r="S2848" s="35">
        <f>ROUND((Reference!L$16*List!$H2848)+Reference!L$17,0)</f>
        <v>3698</v>
      </c>
      <c r="T2848" s="35">
        <f>ROUND((Reference!M$16*List!$H2848)+Reference!M$17,0)</f>
        <v>4416</v>
      </c>
      <c r="U2848" s="35">
        <f>ROUND((Reference!N$16*List!$H2848)+Reference!N$17,0)</f>
        <v>17819</v>
      </c>
      <c r="V2848" s="36">
        <f>ROUND((Reference!O$16*List!$H2848)+Reference!O$17,0)</f>
        <v>662</v>
      </c>
      <c r="W2848" s="36">
        <f>ROUND((Reference!P$16*List!$H2848)+Reference!P$17,0)</f>
        <v>933</v>
      </c>
      <c r="X2848" s="36">
        <f>ROUND((Reference!Q$16*List!$H2848)+Reference!Q$17,0)</f>
        <v>467</v>
      </c>
      <c r="Y2848" s="37"/>
      <c r="Z2848" s="4" t="str">
        <f t="shared" si="89"/>
        <v>MILLARD, Utah</v>
      </c>
      <c r="AA2848" s="50" t="s">
        <v>7867</v>
      </c>
      <c r="AB2848" s="38" t="s">
        <v>54</v>
      </c>
      <c r="AC2848" s="43" t="s">
        <v>7834</v>
      </c>
      <c r="AD2848" s="45"/>
      <c r="AE2848">
        <f t="shared" si="90"/>
        <v>0.87650000000000006</v>
      </c>
    </row>
    <row r="2849" spans="1:31" x14ac:dyDescent="0.35">
      <c r="A2849" s="28" t="s">
        <v>7868</v>
      </c>
      <c r="B2849" s="48" t="s">
        <v>7869</v>
      </c>
      <c r="C2849" s="49">
        <v>36260</v>
      </c>
      <c r="D2849" s="30" t="s">
        <v>1333</v>
      </c>
      <c r="E2849" s="50" t="s">
        <v>270</v>
      </c>
      <c r="F2849" s="54" t="s">
        <v>7834</v>
      </c>
      <c r="G2849" s="33" t="s">
        <v>53</v>
      </c>
      <c r="H2849" s="34">
        <v>0.90580000000000005</v>
      </c>
      <c r="I2849" s="35">
        <f>ROUND((Reference!B$16*List!$H2849)+Reference!B$17,0)</f>
        <v>1046</v>
      </c>
      <c r="J2849" s="35">
        <f>ROUND((Reference!C$16*List!$H2849)+Reference!C$17,0)</f>
        <v>1559</v>
      </c>
      <c r="K2849" s="35">
        <f>ROUND((Reference!D$16*List!$H2849)+Reference!D$17,0)</f>
        <v>1868</v>
      </c>
      <c r="L2849" s="35">
        <f>ROUND((Reference!E$16*List!$H2849)+Reference!E$17,0)</f>
        <v>2310</v>
      </c>
      <c r="M2849" s="35">
        <f>ROUND((Reference!F$16*List!$H2849)+Reference!F$17,0)</f>
        <v>2406</v>
      </c>
      <c r="N2849" s="35">
        <f>ROUND((Reference!G$16*List!$H2849)+Reference!G$17,0)</f>
        <v>2724</v>
      </c>
      <c r="O2849" s="35">
        <f>ROUND((Reference!H$16*List!$H2849)+Reference!H$17,0)</f>
        <v>2828</v>
      </c>
      <c r="P2849" s="35">
        <f>ROUND((Reference!I$16*List!$H2849)+Reference!I$17,0)</f>
        <v>2940</v>
      </c>
      <c r="Q2849" s="35">
        <f>ROUND((Reference!J$16*List!$H2849)+Reference!J$17,0)</f>
        <v>3404</v>
      </c>
      <c r="R2849" s="35">
        <f>ROUND((Reference!K$16*List!$H2849)+Reference!K$17,0)</f>
        <v>3511</v>
      </c>
      <c r="S2849" s="35">
        <f>ROUND((Reference!L$16*List!$H2849)+Reference!L$17,0)</f>
        <v>3789</v>
      </c>
      <c r="T2849" s="35">
        <f>ROUND((Reference!M$16*List!$H2849)+Reference!M$17,0)</f>
        <v>4525</v>
      </c>
      <c r="U2849" s="35">
        <f>ROUND((Reference!N$16*List!$H2849)+Reference!N$17,0)</f>
        <v>18258</v>
      </c>
      <c r="V2849" s="36">
        <f>ROUND((Reference!O$16*List!$H2849)+Reference!O$17,0)</f>
        <v>679</v>
      </c>
      <c r="W2849" s="36">
        <f>ROUND((Reference!P$16*List!$H2849)+Reference!P$17,0)</f>
        <v>956</v>
      </c>
      <c r="X2849" s="36">
        <f>ROUND((Reference!Q$16*List!$H2849)+Reference!Q$17,0)</f>
        <v>478</v>
      </c>
      <c r="Y2849" s="37"/>
      <c r="Z2849" s="4" t="str">
        <f t="shared" si="89"/>
        <v>MORGAN, Utah</v>
      </c>
      <c r="AA2849" s="38" t="s">
        <v>270</v>
      </c>
      <c r="AB2849" s="38" t="s">
        <v>54</v>
      </c>
      <c r="AC2849" s="32" t="s">
        <v>7834</v>
      </c>
      <c r="AD2849" s="39"/>
      <c r="AE2849">
        <f t="shared" si="90"/>
        <v>0.90580000000000005</v>
      </c>
    </row>
    <row r="2850" spans="1:31" x14ac:dyDescent="0.35">
      <c r="A2850" s="28" t="s">
        <v>7870</v>
      </c>
      <c r="B2850" s="48" t="s">
        <v>7871</v>
      </c>
      <c r="C2850" s="51">
        <v>99946</v>
      </c>
      <c r="D2850" s="30" t="s">
        <v>242</v>
      </c>
      <c r="E2850" s="38" t="s">
        <v>7872</v>
      </c>
      <c r="F2850" s="55" t="s">
        <v>7834</v>
      </c>
      <c r="G2850" s="33" t="s">
        <v>64</v>
      </c>
      <c r="H2850" s="34">
        <v>0.87650000000000006</v>
      </c>
      <c r="I2850" s="35">
        <f>ROUND((Reference!B$16*List!$H2850)+Reference!B$17,0)</f>
        <v>1020</v>
      </c>
      <c r="J2850" s="35">
        <f>ROUND((Reference!C$16*List!$H2850)+Reference!C$17,0)</f>
        <v>1522</v>
      </c>
      <c r="K2850" s="35">
        <f>ROUND((Reference!D$16*List!$H2850)+Reference!D$17,0)</f>
        <v>1824</v>
      </c>
      <c r="L2850" s="35">
        <f>ROUND((Reference!E$16*List!$H2850)+Reference!E$17,0)</f>
        <v>2254</v>
      </c>
      <c r="M2850" s="35">
        <f>ROUND((Reference!F$16*List!$H2850)+Reference!F$17,0)</f>
        <v>2349</v>
      </c>
      <c r="N2850" s="35">
        <f>ROUND((Reference!G$16*List!$H2850)+Reference!G$17,0)</f>
        <v>2659</v>
      </c>
      <c r="O2850" s="35">
        <f>ROUND((Reference!H$16*List!$H2850)+Reference!H$17,0)</f>
        <v>2760</v>
      </c>
      <c r="P2850" s="35">
        <f>ROUND((Reference!I$16*List!$H2850)+Reference!I$17,0)</f>
        <v>2869</v>
      </c>
      <c r="Q2850" s="35">
        <f>ROUND((Reference!J$16*List!$H2850)+Reference!J$17,0)</f>
        <v>3322</v>
      </c>
      <c r="R2850" s="35">
        <f>ROUND((Reference!K$16*List!$H2850)+Reference!K$17,0)</f>
        <v>3427</v>
      </c>
      <c r="S2850" s="35">
        <f>ROUND((Reference!L$16*List!$H2850)+Reference!L$17,0)</f>
        <v>3698</v>
      </c>
      <c r="T2850" s="35">
        <f>ROUND((Reference!M$16*List!$H2850)+Reference!M$17,0)</f>
        <v>4416</v>
      </c>
      <c r="U2850" s="35">
        <f>ROUND((Reference!N$16*List!$H2850)+Reference!N$17,0)</f>
        <v>17819</v>
      </c>
      <c r="V2850" s="36">
        <f>ROUND((Reference!O$16*List!$H2850)+Reference!O$17,0)</f>
        <v>662</v>
      </c>
      <c r="W2850" s="36">
        <f>ROUND((Reference!P$16*List!$H2850)+Reference!P$17,0)</f>
        <v>933</v>
      </c>
      <c r="X2850" s="36">
        <f>ROUND((Reference!Q$16*List!$H2850)+Reference!Q$17,0)</f>
        <v>467</v>
      </c>
      <c r="Y2850" s="37"/>
      <c r="Z2850" s="4" t="str">
        <f t="shared" si="89"/>
        <v>PIUTE, Utah</v>
      </c>
      <c r="AA2850" s="38" t="s">
        <v>7872</v>
      </c>
      <c r="AB2850" s="38" t="s">
        <v>54</v>
      </c>
      <c r="AC2850" s="32" t="s">
        <v>7834</v>
      </c>
      <c r="AD2850" s="39"/>
      <c r="AE2850">
        <f t="shared" si="90"/>
        <v>0.87650000000000006</v>
      </c>
    </row>
    <row r="2851" spans="1:31" x14ac:dyDescent="0.35">
      <c r="A2851" s="28" t="s">
        <v>7873</v>
      </c>
      <c r="B2851" s="48" t="s">
        <v>7874</v>
      </c>
      <c r="C2851" s="49">
        <v>99946</v>
      </c>
      <c r="D2851" s="30" t="s">
        <v>242</v>
      </c>
      <c r="E2851" s="50" t="s">
        <v>7875</v>
      </c>
      <c r="F2851" s="55" t="s">
        <v>7834</v>
      </c>
      <c r="G2851" s="33" t="s">
        <v>64</v>
      </c>
      <c r="H2851" s="52">
        <v>0.87650000000000006</v>
      </c>
      <c r="I2851" s="35">
        <f>ROUND((Reference!B$16*List!$H2851)+Reference!B$17,0)</f>
        <v>1020</v>
      </c>
      <c r="J2851" s="35">
        <f>ROUND((Reference!C$16*List!$H2851)+Reference!C$17,0)</f>
        <v>1522</v>
      </c>
      <c r="K2851" s="35">
        <f>ROUND((Reference!D$16*List!$H2851)+Reference!D$17,0)</f>
        <v>1824</v>
      </c>
      <c r="L2851" s="35">
        <f>ROUND((Reference!E$16*List!$H2851)+Reference!E$17,0)</f>
        <v>2254</v>
      </c>
      <c r="M2851" s="35">
        <f>ROUND((Reference!F$16*List!$H2851)+Reference!F$17,0)</f>
        <v>2349</v>
      </c>
      <c r="N2851" s="35">
        <f>ROUND((Reference!G$16*List!$H2851)+Reference!G$17,0)</f>
        <v>2659</v>
      </c>
      <c r="O2851" s="35">
        <f>ROUND((Reference!H$16*List!$H2851)+Reference!H$17,0)</f>
        <v>2760</v>
      </c>
      <c r="P2851" s="35">
        <f>ROUND((Reference!I$16*List!$H2851)+Reference!I$17,0)</f>
        <v>2869</v>
      </c>
      <c r="Q2851" s="35">
        <f>ROUND((Reference!J$16*List!$H2851)+Reference!J$17,0)</f>
        <v>3322</v>
      </c>
      <c r="R2851" s="35">
        <f>ROUND((Reference!K$16*List!$H2851)+Reference!K$17,0)</f>
        <v>3427</v>
      </c>
      <c r="S2851" s="35">
        <f>ROUND((Reference!L$16*List!$H2851)+Reference!L$17,0)</f>
        <v>3698</v>
      </c>
      <c r="T2851" s="35">
        <f>ROUND((Reference!M$16*List!$H2851)+Reference!M$17,0)</f>
        <v>4416</v>
      </c>
      <c r="U2851" s="35">
        <f>ROUND((Reference!N$16*List!$H2851)+Reference!N$17,0)</f>
        <v>17819</v>
      </c>
      <c r="V2851" s="36">
        <f>ROUND((Reference!O$16*List!$H2851)+Reference!O$17,0)</f>
        <v>662</v>
      </c>
      <c r="W2851" s="36">
        <f>ROUND((Reference!P$16*List!$H2851)+Reference!P$17,0)</f>
        <v>933</v>
      </c>
      <c r="X2851" s="36">
        <f>ROUND((Reference!Q$16*List!$H2851)+Reference!Q$17,0)</f>
        <v>467</v>
      </c>
      <c r="Y2851" s="37"/>
      <c r="Z2851" s="4" t="str">
        <f t="shared" si="89"/>
        <v>RICH, Utah</v>
      </c>
      <c r="AA2851" s="50" t="s">
        <v>7875</v>
      </c>
      <c r="AB2851" s="38" t="s">
        <v>54</v>
      </c>
      <c r="AC2851" s="43" t="s">
        <v>7834</v>
      </c>
      <c r="AD2851" s="45"/>
      <c r="AE2851">
        <f t="shared" si="90"/>
        <v>0.87650000000000006</v>
      </c>
    </row>
    <row r="2852" spans="1:31" x14ac:dyDescent="0.35">
      <c r="A2852" s="28" t="s">
        <v>7876</v>
      </c>
      <c r="B2852" s="48" t="s">
        <v>7877</v>
      </c>
      <c r="C2852" s="51">
        <v>41620</v>
      </c>
      <c r="D2852" s="30" t="s">
        <v>1531</v>
      </c>
      <c r="E2852" s="38" t="s">
        <v>7878</v>
      </c>
      <c r="F2852" s="54" t="s">
        <v>7834</v>
      </c>
      <c r="G2852" s="33" t="s">
        <v>53</v>
      </c>
      <c r="H2852" s="52">
        <v>0.95120000000000005</v>
      </c>
      <c r="I2852" s="35">
        <f>ROUND((Reference!B$16*List!$H2852)+Reference!B$17,0)</f>
        <v>1084</v>
      </c>
      <c r="J2852" s="35">
        <f>ROUND((Reference!C$16*List!$H2852)+Reference!C$17,0)</f>
        <v>1617</v>
      </c>
      <c r="K2852" s="35">
        <f>ROUND((Reference!D$16*List!$H2852)+Reference!D$17,0)</f>
        <v>1938</v>
      </c>
      <c r="L2852" s="35">
        <f>ROUND((Reference!E$16*List!$H2852)+Reference!E$17,0)</f>
        <v>2396</v>
      </c>
      <c r="M2852" s="35">
        <f>ROUND((Reference!F$16*List!$H2852)+Reference!F$17,0)</f>
        <v>2496</v>
      </c>
      <c r="N2852" s="35">
        <f>ROUND((Reference!G$16*List!$H2852)+Reference!G$17,0)</f>
        <v>2826</v>
      </c>
      <c r="O2852" s="35">
        <f>ROUND((Reference!H$16*List!$H2852)+Reference!H$17,0)</f>
        <v>2934</v>
      </c>
      <c r="P2852" s="35">
        <f>ROUND((Reference!I$16*List!$H2852)+Reference!I$17,0)</f>
        <v>3049</v>
      </c>
      <c r="Q2852" s="35">
        <f>ROUND((Reference!J$16*List!$H2852)+Reference!J$17,0)</f>
        <v>3530</v>
      </c>
      <c r="R2852" s="35">
        <f>ROUND((Reference!K$16*List!$H2852)+Reference!K$17,0)</f>
        <v>3642</v>
      </c>
      <c r="S2852" s="35">
        <f>ROUND((Reference!L$16*List!$H2852)+Reference!L$17,0)</f>
        <v>3930</v>
      </c>
      <c r="T2852" s="35">
        <f>ROUND((Reference!M$16*List!$H2852)+Reference!M$17,0)</f>
        <v>4693</v>
      </c>
      <c r="U2852" s="35">
        <f>ROUND((Reference!N$16*List!$H2852)+Reference!N$17,0)</f>
        <v>18937</v>
      </c>
      <c r="V2852" s="36">
        <f>ROUND((Reference!O$16*List!$H2852)+Reference!O$17,0)</f>
        <v>704</v>
      </c>
      <c r="W2852" s="36">
        <f>ROUND((Reference!P$16*List!$H2852)+Reference!P$17,0)</f>
        <v>992</v>
      </c>
      <c r="X2852" s="36">
        <f>ROUND((Reference!Q$16*List!$H2852)+Reference!Q$17,0)</f>
        <v>496</v>
      </c>
      <c r="Y2852" s="37"/>
      <c r="Z2852" s="4" t="str">
        <f t="shared" si="89"/>
        <v>SALT LAKE, Utah</v>
      </c>
      <c r="AA2852" s="50" t="s">
        <v>7878</v>
      </c>
      <c r="AB2852" s="38" t="s">
        <v>54</v>
      </c>
      <c r="AC2852" s="43" t="s">
        <v>7834</v>
      </c>
      <c r="AD2852" s="45"/>
      <c r="AE2852">
        <f t="shared" si="90"/>
        <v>0.95120000000000005</v>
      </c>
    </row>
    <row r="2853" spans="1:31" x14ac:dyDescent="0.35">
      <c r="A2853" s="28" t="s">
        <v>7879</v>
      </c>
      <c r="B2853" s="48" t="s">
        <v>7880</v>
      </c>
      <c r="C2853" s="49">
        <v>99946</v>
      </c>
      <c r="D2853" s="30" t="s">
        <v>242</v>
      </c>
      <c r="E2853" s="50" t="s">
        <v>1248</v>
      </c>
      <c r="F2853" s="55" t="s">
        <v>7834</v>
      </c>
      <c r="G2853" s="33" t="s">
        <v>64</v>
      </c>
      <c r="H2853" s="52">
        <v>0.87650000000000006</v>
      </c>
      <c r="I2853" s="35">
        <f>ROUND((Reference!B$16*List!$H2853)+Reference!B$17,0)</f>
        <v>1020</v>
      </c>
      <c r="J2853" s="35">
        <f>ROUND((Reference!C$16*List!$H2853)+Reference!C$17,0)</f>
        <v>1522</v>
      </c>
      <c r="K2853" s="35">
        <f>ROUND((Reference!D$16*List!$H2853)+Reference!D$17,0)</f>
        <v>1824</v>
      </c>
      <c r="L2853" s="35">
        <f>ROUND((Reference!E$16*List!$H2853)+Reference!E$17,0)</f>
        <v>2254</v>
      </c>
      <c r="M2853" s="35">
        <f>ROUND((Reference!F$16*List!$H2853)+Reference!F$17,0)</f>
        <v>2349</v>
      </c>
      <c r="N2853" s="35">
        <f>ROUND((Reference!G$16*List!$H2853)+Reference!G$17,0)</f>
        <v>2659</v>
      </c>
      <c r="O2853" s="35">
        <f>ROUND((Reference!H$16*List!$H2853)+Reference!H$17,0)</f>
        <v>2760</v>
      </c>
      <c r="P2853" s="35">
        <f>ROUND((Reference!I$16*List!$H2853)+Reference!I$17,0)</f>
        <v>2869</v>
      </c>
      <c r="Q2853" s="35">
        <f>ROUND((Reference!J$16*List!$H2853)+Reference!J$17,0)</f>
        <v>3322</v>
      </c>
      <c r="R2853" s="35">
        <f>ROUND((Reference!K$16*List!$H2853)+Reference!K$17,0)</f>
        <v>3427</v>
      </c>
      <c r="S2853" s="35">
        <f>ROUND((Reference!L$16*List!$H2853)+Reference!L$17,0)</f>
        <v>3698</v>
      </c>
      <c r="T2853" s="35">
        <f>ROUND((Reference!M$16*List!$H2853)+Reference!M$17,0)</f>
        <v>4416</v>
      </c>
      <c r="U2853" s="35">
        <f>ROUND((Reference!N$16*List!$H2853)+Reference!N$17,0)</f>
        <v>17819</v>
      </c>
      <c r="V2853" s="36">
        <f>ROUND((Reference!O$16*List!$H2853)+Reference!O$17,0)</f>
        <v>662</v>
      </c>
      <c r="W2853" s="36">
        <f>ROUND((Reference!P$16*List!$H2853)+Reference!P$17,0)</f>
        <v>933</v>
      </c>
      <c r="X2853" s="36">
        <f>ROUND((Reference!Q$16*List!$H2853)+Reference!Q$17,0)</f>
        <v>467</v>
      </c>
      <c r="Y2853" s="37"/>
      <c r="Z2853" s="4" t="str">
        <f t="shared" si="89"/>
        <v>SAN JUAN, Utah</v>
      </c>
      <c r="AA2853" s="50" t="s">
        <v>1248</v>
      </c>
      <c r="AB2853" s="38" t="s">
        <v>54</v>
      </c>
      <c r="AC2853" s="43" t="s">
        <v>7834</v>
      </c>
      <c r="AD2853" s="45"/>
      <c r="AE2853">
        <f t="shared" si="90"/>
        <v>0.87650000000000006</v>
      </c>
    </row>
    <row r="2854" spans="1:31" x14ac:dyDescent="0.35">
      <c r="A2854" s="28" t="s">
        <v>7881</v>
      </c>
      <c r="B2854" s="48" t="s">
        <v>7882</v>
      </c>
      <c r="C2854" s="49">
        <v>99946</v>
      </c>
      <c r="D2854" s="30" t="s">
        <v>242</v>
      </c>
      <c r="E2854" s="50" t="s">
        <v>7883</v>
      </c>
      <c r="F2854" s="55" t="s">
        <v>7834</v>
      </c>
      <c r="G2854" s="33" t="s">
        <v>64</v>
      </c>
      <c r="H2854" s="52">
        <v>0.87650000000000006</v>
      </c>
      <c r="I2854" s="35">
        <f>ROUND((Reference!B$16*List!$H2854)+Reference!B$17,0)</f>
        <v>1020</v>
      </c>
      <c r="J2854" s="35">
        <f>ROUND((Reference!C$16*List!$H2854)+Reference!C$17,0)</f>
        <v>1522</v>
      </c>
      <c r="K2854" s="35">
        <f>ROUND((Reference!D$16*List!$H2854)+Reference!D$17,0)</f>
        <v>1824</v>
      </c>
      <c r="L2854" s="35">
        <f>ROUND((Reference!E$16*List!$H2854)+Reference!E$17,0)</f>
        <v>2254</v>
      </c>
      <c r="M2854" s="35">
        <f>ROUND((Reference!F$16*List!$H2854)+Reference!F$17,0)</f>
        <v>2349</v>
      </c>
      <c r="N2854" s="35">
        <f>ROUND((Reference!G$16*List!$H2854)+Reference!G$17,0)</f>
        <v>2659</v>
      </c>
      <c r="O2854" s="35">
        <f>ROUND((Reference!H$16*List!$H2854)+Reference!H$17,0)</f>
        <v>2760</v>
      </c>
      <c r="P2854" s="35">
        <f>ROUND((Reference!I$16*List!$H2854)+Reference!I$17,0)</f>
        <v>2869</v>
      </c>
      <c r="Q2854" s="35">
        <f>ROUND((Reference!J$16*List!$H2854)+Reference!J$17,0)</f>
        <v>3322</v>
      </c>
      <c r="R2854" s="35">
        <f>ROUND((Reference!K$16*List!$H2854)+Reference!K$17,0)</f>
        <v>3427</v>
      </c>
      <c r="S2854" s="35">
        <f>ROUND((Reference!L$16*List!$H2854)+Reference!L$17,0)</f>
        <v>3698</v>
      </c>
      <c r="T2854" s="35">
        <f>ROUND((Reference!M$16*List!$H2854)+Reference!M$17,0)</f>
        <v>4416</v>
      </c>
      <c r="U2854" s="35">
        <f>ROUND((Reference!N$16*List!$H2854)+Reference!N$17,0)</f>
        <v>17819</v>
      </c>
      <c r="V2854" s="36">
        <f>ROUND((Reference!O$16*List!$H2854)+Reference!O$17,0)</f>
        <v>662</v>
      </c>
      <c r="W2854" s="36">
        <f>ROUND((Reference!P$16*List!$H2854)+Reference!P$17,0)</f>
        <v>933</v>
      </c>
      <c r="X2854" s="36">
        <f>ROUND((Reference!Q$16*List!$H2854)+Reference!Q$17,0)</f>
        <v>467</v>
      </c>
      <c r="Y2854" s="37"/>
      <c r="Z2854" s="4" t="str">
        <f t="shared" si="89"/>
        <v>SANPETE, Utah</v>
      </c>
      <c r="AA2854" s="50" t="s">
        <v>7883</v>
      </c>
      <c r="AB2854" s="38" t="s">
        <v>54</v>
      </c>
      <c r="AC2854" s="43" t="s">
        <v>7834</v>
      </c>
      <c r="AD2854" s="45"/>
      <c r="AE2854">
        <f t="shared" si="90"/>
        <v>0.87650000000000006</v>
      </c>
    </row>
    <row r="2855" spans="1:31" x14ac:dyDescent="0.35">
      <c r="A2855" s="28" t="s">
        <v>7884</v>
      </c>
      <c r="B2855" s="48" t="s">
        <v>7885</v>
      </c>
      <c r="C2855" s="51">
        <v>99946</v>
      </c>
      <c r="D2855" s="30" t="s">
        <v>242</v>
      </c>
      <c r="E2855" s="38" t="s">
        <v>746</v>
      </c>
      <c r="F2855" s="55" t="s">
        <v>7834</v>
      </c>
      <c r="G2855" s="33" t="s">
        <v>64</v>
      </c>
      <c r="H2855" s="52">
        <v>0.87650000000000006</v>
      </c>
      <c r="I2855" s="35">
        <f>ROUND((Reference!B$16*List!$H2855)+Reference!B$17,0)</f>
        <v>1020</v>
      </c>
      <c r="J2855" s="35">
        <f>ROUND((Reference!C$16*List!$H2855)+Reference!C$17,0)</f>
        <v>1522</v>
      </c>
      <c r="K2855" s="35">
        <f>ROUND((Reference!D$16*List!$H2855)+Reference!D$17,0)</f>
        <v>1824</v>
      </c>
      <c r="L2855" s="35">
        <f>ROUND((Reference!E$16*List!$H2855)+Reference!E$17,0)</f>
        <v>2254</v>
      </c>
      <c r="M2855" s="35">
        <f>ROUND((Reference!F$16*List!$H2855)+Reference!F$17,0)</f>
        <v>2349</v>
      </c>
      <c r="N2855" s="35">
        <f>ROUND((Reference!G$16*List!$H2855)+Reference!G$17,0)</f>
        <v>2659</v>
      </c>
      <c r="O2855" s="35">
        <f>ROUND((Reference!H$16*List!$H2855)+Reference!H$17,0)</f>
        <v>2760</v>
      </c>
      <c r="P2855" s="35">
        <f>ROUND((Reference!I$16*List!$H2855)+Reference!I$17,0)</f>
        <v>2869</v>
      </c>
      <c r="Q2855" s="35">
        <f>ROUND((Reference!J$16*List!$H2855)+Reference!J$17,0)</f>
        <v>3322</v>
      </c>
      <c r="R2855" s="35">
        <f>ROUND((Reference!K$16*List!$H2855)+Reference!K$17,0)</f>
        <v>3427</v>
      </c>
      <c r="S2855" s="35">
        <f>ROUND((Reference!L$16*List!$H2855)+Reference!L$17,0)</f>
        <v>3698</v>
      </c>
      <c r="T2855" s="35">
        <f>ROUND((Reference!M$16*List!$H2855)+Reference!M$17,0)</f>
        <v>4416</v>
      </c>
      <c r="U2855" s="35">
        <f>ROUND((Reference!N$16*List!$H2855)+Reference!N$17,0)</f>
        <v>17819</v>
      </c>
      <c r="V2855" s="36">
        <f>ROUND((Reference!O$16*List!$H2855)+Reference!O$17,0)</f>
        <v>662</v>
      </c>
      <c r="W2855" s="36">
        <f>ROUND((Reference!P$16*List!$H2855)+Reference!P$17,0)</f>
        <v>933</v>
      </c>
      <c r="X2855" s="36">
        <f>ROUND((Reference!Q$16*List!$H2855)+Reference!Q$17,0)</f>
        <v>467</v>
      </c>
      <c r="Y2855" s="37"/>
      <c r="Z2855" s="4" t="str">
        <f t="shared" si="89"/>
        <v>SEVIER, Utah</v>
      </c>
      <c r="AA2855" s="50" t="s">
        <v>746</v>
      </c>
      <c r="AB2855" s="38" t="s">
        <v>54</v>
      </c>
      <c r="AC2855" s="43" t="s">
        <v>7834</v>
      </c>
      <c r="AD2855" s="45"/>
      <c r="AE2855">
        <f t="shared" si="90"/>
        <v>0.87650000000000006</v>
      </c>
    </row>
    <row r="2856" spans="1:31" x14ac:dyDescent="0.35">
      <c r="A2856" s="28" t="s">
        <v>7886</v>
      </c>
      <c r="B2856" s="48" t="s">
        <v>7887</v>
      </c>
      <c r="C2856" s="49">
        <v>99946</v>
      </c>
      <c r="D2856" s="30" t="s">
        <v>242</v>
      </c>
      <c r="E2856" s="50" t="s">
        <v>1260</v>
      </c>
      <c r="F2856" s="55" t="s">
        <v>7834</v>
      </c>
      <c r="G2856" s="33" t="s">
        <v>64</v>
      </c>
      <c r="H2856" s="52">
        <v>0.87650000000000006</v>
      </c>
      <c r="I2856" s="35">
        <f>ROUND((Reference!B$16*List!$H2856)+Reference!B$17,0)</f>
        <v>1020</v>
      </c>
      <c r="J2856" s="35">
        <f>ROUND((Reference!C$16*List!$H2856)+Reference!C$17,0)</f>
        <v>1522</v>
      </c>
      <c r="K2856" s="35">
        <f>ROUND((Reference!D$16*List!$H2856)+Reference!D$17,0)</f>
        <v>1824</v>
      </c>
      <c r="L2856" s="35">
        <f>ROUND((Reference!E$16*List!$H2856)+Reference!E$17,0)</f>
        <v>2254</v>
      </c>
      <c r="M2856" s="35">
        <f>ROUND((Reference!F$16*List!$H2856)+Reference!F$17,0)</f>
        <v>2349</v>
      </c>
      <c r="N2856" s="35">
        <f>ROUND((Reference!G$16*List!$H2856)+Reference!G$17,0)</f>
        <v>2659</v>
      </c>
      <c r="O2856" s="35">
        <f>ROUND((Reference!H$16*List!$H2856)+Reference!H$17,0)</f>
        <v>2760</v>
      </c>
      <c r="P2856" s="35">
        <f>ROUND((Reference!I$16*List!$H2856)+Reference!I$17,0)</f>
        <v>2869</v>
      </c>
      <c r="Q2856" s="35">
        <f>ROUND((Reference!J$16*List!$H2856)+Reference!J$17,0)</f>
        <v>3322</v>
      </c>
      <c r="R2856" s="35">
        <f>ROUND((Reference!K$16*List!$H2856)+Reference!K$17,0)</f>
        <v>3427</v>
      </c>
      <c r="S2856" s="35">
        <f>ROUND((Reference!L$16*List!$H2856)+Reference!L$17,0)</f>
        <v>3698</v>
      </c>
      <c r="T2856" s="35">
        <f>ROUND((Reference!M$16*List!$H2856)+Reference!M$17,0)</f>
        <v>4416</v>
      </c>
      <c r="U2856" s="35">
        <f>ROUND((Reference!N$16*List!$H2856)+Reference!N$17,0)</f>
        <v>17819</v>
      </c>
      <c r="V2856" s="36">
        <f>ROUND((Reference!O$16*List!$H2856)+Reference!O$17,0)</f>
        <v>662</v>
      </c>
      <c r="W2856" s="36">
        <f>ROUND((Reference!P$16*List!$H2856)+Reference!P$17,0)</f>
        <v>933</v>
      </c>
      <c r="X2856" s="36">
        <f>ROUND((Reference!Q$16*List!$H2856)+Reference!Q$17,0)</f>
        <v>467</v>
      </c>
      <c r="Y2856" s="37"/>
      <c r="Z2856" s="4" t="str">
        <f t="shared" si="89"/>
        <v>SUMMIT, Utah</v>
      </c>
      <c r="AA2856" s="50" t="s">
        <v>1260</v>
      </c>
      <c r="AB2856" s="38" t="s">
        <v>54</v>
      </c>
      <c r="AC2856" s="43" t="s">
        <v>7834</v>
      </c>
      <c r="AD2856" s="45"/>
      <c r="AE2856">
        <f t="shared" si="90"/>
        <v>0.87650000000000006</v>
      </c>
    </row>
    <row r="2857" spans="1:31" x14ac:dyDescent="0.35">
      <c r="A2857" s="28" t="s">
        <v>7888</v>
      </c>
      <c r="B2857" s="48" t="s">
        <v>7889</v>
      </c>
      <c r="C2857" s="49">
        <v>41620</v>
      </c>
      <c r="D2857" s="30" t="s">
        <v>1531</v>
      </c>
      <c r="E2857" s="50" t="s">
        <v>7890</v>
      </c>
      <c r="F2857" s="54" t="s">
        <v>7834</v>
      </c>
      <c r="G2857" s="33" t="s">
        <v>53</v>
      </c>
      <c r="H2857" s="34">
        <v>0.95120000000000005</v>
      </c>
      <c r="I2857" s="35">
        <f>ROUND((Reference!B$16*List!$H2857)+Reference!B$17,0)</f>
        <v>1084</v>
      </c>
      <c r="J2857" s="35">
        <f>ROUND((Reference!C$16*List!$H2857)+Reference!C$17,0)</f>
        <v>1617</v>
      </c>
      <c r="K2857" s="35">
        <f>ROUND((Reference!D$16*List!$H2857)+Reference!D$17,0)</f>
        <v>1938</v>
      </c>
      <c r="L2857" s="35">
        <f>ROUND((Reference!E$16*List!$H2857)+Reference!E$17,0)</f>
        <v>2396</v>
      </c>
      <c r="M2857" s="35">
        <f>ROUND((Reference!F$16*List!$H2857)+Reference!F$17,0)</f>
        <v>2496</v>
      </c>
      <c r="N2857" s="35">
        <f>ROUND((Reference!G$16*List!$H2857)+Reference!G$17,0)</f>
        <v>2826</v>
      </c>
      <c r="O2857" s="35">
        <f>ROUND((Reference!H$16*List!$H2857)+Reference!H$17,0)</f>
        <v>2934</v>
      </c>
      <c r="P2857" s="35">
        <f>ROUND((Reference!I$16*List!$H2857)+Reference!I$17,0)</f>
        <v>3049</v>
      </c>
      <c r="Q2857" s="35">
        <f>ROUND((Reference!J$16*List!$H2857)+Reference!J$17,0)</f>
        <v>3530</v>
      </c>
      <c r="R2857" s="35">
        <f>ROUND((Reference!K$16*List!$H2857)+Reference!K$17,0)</f>
        <v>3642</v>
      </c>
      <c r="S2857" s="35">
        <f>ROUND((Reference!L$16*List!$H2857)+Reference!L$17,0)</f>
        <v>3930</v>
      </c>
      <c r="T2857" s="35">
        <f>ROUND((Reference!M$16*List!$H2857)+Reference!M$17,0)</f>
        <v>4693</v>
      </c>
      <c r="U2857" s="35">
        <f>ROUND((Reference!N$16*List!$H2857)+Reference!N$17,0)</f>
        <v>18937</v>
      </c>
      <c r="V2857" s="36">
        <f>ROUND((Reference!O$16*List!$H2857)+Reference!O$17,0)</f>
        <v>704</v>
      </c>
      <c r="W2857" s="36">
        <f>ROUND((Reference!P$16*List!$H2857)+Reference!P$17,0)</f>
        <v>992</v>
      </c>
      <c r="X2857" s="36">
        <f>ROUND((Reference!Q$16*List!$H2857)+Reference!Q$17,0)</f>
        <v>496</v>
      </c>
      <c r="Y2857" s="37"/>
      <c r="Z2857" s="4" t="str">
        <f t="shared" si="89"/>
        <v>TOOELE, Utah</v>
      </c>
      <c r="AA2857" s="38" t="s">
        <v>7890</v>
      </c>
      <c r="AB2857" s="38" t="s">
        <v>54</v>
      </c>
      <c r="AC2857" s="32" t="s">
        <v>7834</v>
      </c>
      <c r="AD2857" s="39"/>
      <c r="AE2857">
        <f t="shared" si="90"/>
        <v>0.95120000000000005</v>
      </c>
    </row>
    <row r="2858" spans="1:31" x14ac:dyDescent="0.35">
      <c r="A2858" s="28" t="s">
        <v>7891</v>
      </c>
      <c r="B2858" s="48" t="s">
        <v>7892</v>
      </c>
      <c r="C2858" s="51">
        <v>99946</v>
      </c>
      <c r="D2858" s="30" t="s">
        <v>242</v>
      </c>
      <c r="E2858" s="38" t="s">
        <v>7893</v>
      </c>
      <c r="F2858" s="55" t="s">
        <v>7834</v>
      </c>
      <c r="G2858" s="33" t="s">
        <v>64</v>
      </c>
      <c r="H2858" s="34">
        <v>0.87650000000000006</v>
      </c>
      <c r="I2858" s="35">
        <f>ROUND((Reference!B$16*List!$H2858)+Reference!B$17,0)</f>
        <v>1020</v>
      </c>
      <c r="J2858" s="35">
        <f>ROUND((Reference!C$16*List!$H2858)+Reference!C$17,0)</f>
        <v>1522</v>
      </c>
      <c r="K2858" s="35">
        <f>ROUND((Reference!D$16*List!$H2858)+Reference!D$17,0)</f>
        <v>1824</v>
      </c>
      <c r="L2858" s="35">
        <f>ROUND((Reference!E$16*List!$H2858)+Reference!E$17,0)</f>
        <v>2254</v>
      </c>
      <c r="M2858" s="35">
        <f>ROUND((Reference!F$16*List!$H2858)+Reference!F$17,0)</f>
        <v>2349</v>
      </c>
      <c r="N2858" s="35">
        <f>ROUND((Reference!G$16*List!$H2858)+Reference!G$17,0)</f>
        <v>2659</v>
      </c>
      <c r="O2858" s="35">
        <f>ROUND((Reference!H$16*List!$H2858)+Reference!H$17,0)</f>
        <v>2760</v>
      </c>
      <c r="P2858" s="35">
        <f>ROUND((Reference!I$16*List!$H2858)+Reference!I$17,0)</f>
        <v>2869</v>
      </c>
      <c r="Q2858" s="35">
        <f>ROUND((Reference!J$16*List!$H2858)+Reference!J$17,0)</f>
        <v>3322</v>
      </c>
      <c r="R2858" s="35">
        <f>ROUND((Reference!K$16*List!$H2858)+Reference!K$17,0)</f>
        <v>3427</v>
      </c>
      <c r="S2858" s="35">
        <f>ROUND((Reference!L$16*List!$H2858)+Reference!L$17,0)</f>
        <v>3698</v>
      </c>
      <c r="T2858" s="35">
        <f>ROUND((Reference!M$16*List!$H2858)+Reference!M$17,0)</f>
        <v>4416</v>
      </c>
      <c r="U2858" s="35">
        <f>ROUND((Reference!N$16*List!$H2858)+Reference!N$17,0)</f>
        <v>17819</v>
      </c>
      <c r="V2858" s="36">
        <f>ROUND((Reference!O$16*List!$H2858)+Reference!O$17,0)</f>
        <v>662</v>
      </c>
      <c r="W2858" s="36">
        <f>ROUND((Reference!P$16*List!$H2858)+Reference!P$17,0)</f>
        <v>933</v>
      </c>
      <c r="X2858" s="36">
        <f>ROUND((Reference!Q$16*List!$H2858)+Reference!Q$17,0)</f>
        <v>467</v>
      </c>
      <c r="Y2858" s="37"/>
      <c r="Z2858" s="4" t="str">
        <f t="shared" si="89"/>
        <v>UINTAH, Utah</v>
      </c>
      <c r="AA2858" s="38" t="s">
        <v>7893</v>
      </c>
      <c r="AB2858" s="38" t="s">
        <v>54</v>
      </c>
      <c r="AC2858" s="32" t="s">
        <v>7834</v>
      </c>
      <c r="AD2858" s="39"/>
      <c r="AE2858">
        <f t="shared" si="90"/>
        <v>0.87650000000000006</v>
      </c>
    </row>
    <row r="2859" spans="1:31" x14ac:dyDescent="0.35">
      <c r="A2859" s="28" t="s">
        <v>7894</v>
      </c>
      <c r="B2859" s="48" t="s">
        <v>7895</v>
      </c>
      <c r="C2859" s="49">
        <v>39340</v>
      </c>
      <c r="D2859" s="30" t="s">
        <v>1434</v>
      </c>
      <c r="E2859" s="50" t="s">
        <v>242</v>
      </c>
      <c r="F2859" s="54" t="s">
        <v>7834</v>
      </c>
      <c r="G2859" s="33" t="s">
        <v>53</v>
      </c>
      <c r="H2859" s="52">
        <v>0.93890000000000007</v>
      </c>
      <c r="I2859" s="35">
        <f>ROUND((Reference!B$16*List!$H2859)+Reference!B$17,0)</f>
        <v>1074</v>
      </c>
      <c r="J2859" s="35">
        <f>ROUND((Reference!C$16*List!$H2859)+Reference!C$17,0)</f>
        <v>1602</v>
      </c>
      <c r="K2859" s="35">
        <f>ROUND((Reference!D$16*List!$H2859)+Reference!D$17,0)</f>
        <v>1919</v>
      </c>
      <c r="L2859" s="35">
        <f>ROUND((Reference!E$16*List!$H2859)+Reference!E$17,0)</f>
        <v>2372</v>
      </c>
      <c r="M2859" s="35">
        <f>ROUND((Reference!F$16*List!$H2859)+Reference!F$17,0)</f>
        <v>2472</v>
      </c>
      <c r="N2859" s="35">
        <f>ROUND((Reference!G$16*List!$H2859)+Reference!G$17,0)</f>
        <v>2798</v>
      </c>
      <c r="O2859" s="35">
        <f>ROUND((Reference!H$16*List!$H2859)+Reference!H$17,0)</f>
        <v>2905</v>
      </c>
      <c r="P2859" s="35">
        <f>ROUND((Reference!I$16*List!$H2859)+Reference!I$17,0)</f>
        <v>3019</v>
      </c>
      <c r="Q2859" s="35">
        <f>ROUND((Reference!J$16*List!$H2859)+Reference!J$17,0)</f>
        <v>3496</v>
      </c>
      <c r="R2859" s="35">
        <f>ROUND((Reference!K$16*List!$H2859)+Reference!K$17,0)</f>
        <v>3607</v>
      </c>
      <c r="S2859" s="35">
        <f>ROUND((Reference!L$16*List!$H2859)+Reference!L$17,0)</f>
        <v>3892</v>
      </c>
      <c r="T2859" s="35">
        <f>ROUND((Reference!M$16*List!$H2859)+Reference!M$17,0)</f>
        <v>4648</v>
      </c>
      <c r="U2859" s="35">
        <f>ROUND((Reference!N$16*List!$H2859)+Reference!N$17,0)</f>
        <v>18753</v>
      </c>
      <c r="V2859" s="36">
        <f>ROUND((Reference!O$16*List!$H2859)+Reference!O$17,0)</f>
        <v>697</v>
      </c>
      <c r="W2859" s="36">
        <f>ROUND((Reference!P$16*List!$H2859)+Reference!P$17,0)</f>
        <v>982</v>
      </c>
      <c r="X2859" s="36">
        <f>ROUND((Reference!Q$16*List!$H2859)+Reference!Q$17,0)</f>
        <v>491</v>
      </c>
      <c r="Y2859" s="37"/>
      <c r="Z2859" s="4" t="str">
        <f t="shared" si="89"/>
        <v>UTAH, Utah</v>
      </c>
      <c r="AA2859" s="50" t="s">
        <v>242</v>
      </c>
      <c r="AB2859" s="38" t="s">
        <v>54</v>
      </c>
      <c r="AC2859" s="43" t="s">
        <v>7834</v>
      </c>
      <c r="AD2859" s="45"/>
      <c r="AE2859">
        <f t="shared" si="90"/>
        <v>0.93890000000000007</v>
      </c>
    </row>
    <row r="2860" spans="1:31" x14ac:dyDescent="0.35">
      <c r="A2860" s="28" t="s">
        <v>7896</v>
      </c>
      <c r="B2860" s="48" t="s">
        <v>7897</v>
      </c>
      <c r="C2860" s="49">
        <v>99946</v>
      </c>
      <c r="D2860" s="30" t="s">
        <v>242</v>
      </c>
      <c r="E2860" s="50" t="s">
        <v>7898</v>
      </c>
      <c r="F2860" s="55" t="s">
        <v>7834</v>
      </c>
      <c r="G2860" s="33" t="s">
        <v>64</v>
      </c>
      <c r="H2860" s="52">
        <v>0.87650000000000006</v>
      </c>
      <c r="I2860" s="35">
        <f>ROUND((Reference!B$16*List!$H2860)+Reference!B$17,0)</f>
        <v>1020</v>
      </c>
      <c r="J2860" s="35">
        <f>ROUND((Reference!C$16*List!$H2860)+Reference!C$17,0)</f>
        <v>1522</v>
      </c>
      <c r="K2860" s="35">
        <f>ROUND((Reference!D$16*List!$H2860)+Reference!D$17,0)</f>
        <v>1824</v>
      </c>
      <c r="L2860" s="35">
        <f>ROUND((Reference!E$16*List!$H2860)+Reference!E$17,0)</f>
        <v>2254</v>
      </c>
      <c r="M2860" s="35">
        <f>ROUND((Reference!F$16*List!$H2860)+Reference!F$17,0)</f>
        <v>2349</v>
      </c>
      <c r="N2860" s="35">
        <f>ROUND((Reference!G$16*List!$H2860)+Reference!G$17,0)</f>
        <v>2659</v>
      </c>
      <c r="O2860" s="35">
        <f>ROUND((Reference!H$16*List!$H2860)+Reference!H$17,0)</f>
        <v>2760</v>
      </c>
      <c r="P2860" s="35">
        <f>ROUND((Reference!I$16*List!$H2860)+Reference!I$17,0)</f>
        <v>2869</v>
      </c>
      <c r="Q2860" s="35">
        <f>ROUND((Reference!J$16*List!$H2860)+Reference!J$17,0)</f>
        <v>3322</v>
      </c>
      <c r="R2860" s="35">
        <f>ROUND((Reference!K$16*List!$H2860)+Reference!K$17,0)</f>
        <v>3427</v>
      </c>
      <c r="S2860" s="35">
        <f>ROUND((Reference!L$16*List!$H2860)+Reference!L$17,0)</f>
        <v>3698</v>
      </c>
      <c r="T2860" s="35">
        <f>ROUND((Reference!M$16*List!$H2860)+Reference!M$17,0)</f>
        <v>4416</v>
      </c>
      <c r="U2860" s="35">
        <f>ROUND((Reference!N$16*List!$H2860)+Reference!N$17,0)</f>
        <v>17819</v>
      </c>
      <c r="V2860" s="36">
        <f>ROUND((Reference!O$16*List!$H2860)+Reference!O$17,0)</f>
        <v>662</v>
      </c>
      <c r="W2860" s="36">
        <f>ROUND((Reference!P$16*List!$H2860)+Reference!P$17,0)</f>
        <v>933</v>
      </c>
      <c r="X2860" s="36">
        <f>ROUND((Reference!Q$16*List!$H2860)+Reference!Q$17,0)</f>
        <v>467</v>
      </c>
      <c r="Y2860" s="37"/>
      <c r="Z2860" s="4" t="str">
        <f t="shared" si="89"/>
        <v>WASATCH, Utah</v>
      </c>
      <c r="AA2860" s="50" t="s">
        <v>7898</v>
      </c>
      <c r="AB2860" s="38" t="s">
        <v>54</v>
      </c>
      <c r="AC2860" s="43" t="s">
        <v>7834</v>
      </c>
      <c r="AD2860" s="45"/>
      <c r="AE2860">
        <f t="shared" si="90"/>
        <v>0.87650000000000006</v>
      </c>
    </row>
    <row r="2861" spans="1:31" x14ac:dyDescent="0.35">
      <c r="A2861" s="28" t="s">
        <v>7899</v>
      </c>
      <c r="B2861" s="48" t="s">
        <v>7900</v>
      </c>
      <c r="C2861" s="51">
        <v>41100</v>
      </c>
      <c r="D2861" s="30" t="s">
        <v>1509</v>
      </c>
      <c r="E2861" s="38" t="s">
        <v>259</v>
      </c>
      <c r="F2861" s="54" t="s">
        <v>7834</v>
      </c>
      <c r="G2861" s="33" t="s">
        <v>53</v>
      </c>
      <c r="H2861" s="52">
        <v>0.94810000000000005</v>
      </c>
      <c r="I2861" s="35">
        <f>ROUND((Reference!B$16*List!$H2861)+Reference!B$17,0)</f>
        <v>1082</v>
      </c>
      <c r="J2861" s="35">
        <f>ROUND((Reference!C$16*List!$H2861)+Reference!C$17,0)</f>
        <v>1613</v>
      </c>
      <c r="K2861" s="35">
        <f>ROUND((Reference!D$16*List!$H2861)+Reference!D$17,0)</f>
        <v>1933</v>
      </c>
      <c r="L2861" s="35">
        <f>ROUND((Reference!E$16*List!$H2861)+Reference!E$17,0)</f>
        <v>2390</v>
      </c>
      <c r="M2861" s="35">
        <f>ROUND((Reference!F$16*List!$H2861)+Reference!F$17,0)</f>
        <v>2490</v>
      </c>
      <c r="N2861" s="35">
        <f>ROUND((Reference!G$16*List!$H2861)+Reference!G$17,0)</f>
        <v>2819</v>
      </c>
      <c r="O2861" s="35">
        <f>ROUND((Reference!H$16*List!$H2861)+Reference!H$17,0)</f>
        <v>2926</v>
      </c>
      <c r="P2861" s="35">
        <f>ROUND((Reference!I$16*List!$H2861)+Reference!I$17,0)</f>
        <v>3041</v>
      </c>
      <c r="Q2861" s="35">
        <f>ROUND((Reference!J$16*List!$H2861)+Reference!J$17,0)</f>
        <v>3522</v>
      </c>
      <c r="R2861" s="35">
        <f>ROUND((Reference!K$16*List!$H2861)+Reference!K$17,0)</f>
        <v>3633</v>
      </c>
      <c r="S2861" s="35">
        <f>ROUND((Reference!L$16*List!$H2861)+Reference!L$17,0)</f>
        <v>3920</v>
      </c>
      <c r="T2861" s="35">
        <f>ROUND((Reference!M$16*List!$H2861)+Reference!M$17,0)</f>
        <v>4682</v>
      </c>
      <c r="U2861" s="35">
        <f>ROUND((Reference!N$16*List!$H2861)+Reference!N$17,0)</f>
        <v>18891</v>
      </c>
      <c r="V2861" s="36">
        <f>ROUND((Reference!O$16*List!$H2861)+Reference!O$17,0)</f>
        <v>702</v>
      </c>
      <c r="W2861" s="36">
        <f>ROUND((Reference!P$16*List!$H2861)+Reference!P$17,0)</f>
        <v>990</v>
      </c>
      <c r="X2861" s="36">
        <f>ROUND((Reference!Q$16*List!$H2861)+Reference!Q$17,0)</f>
        <v>495</v>
      </c>
      <c r="Y2861" s="37"/>
      <c r="Z2861" s="4" t="str">
        <f t="shared" si="89"/>
        <v>WASHINGTON, Utah</v>
      </c>
      <c r="AA2861" s="50" t="s">
        <v>259</v>
      </c>
      <c r="AB2861" s="38" t="s">
        <v>54</v>
      </c>
      <c r="AC2861" s="43" t="s">
        <v>7834</v>
      </c>
      <c r="AD2861" s="45"/>
      <c r="AE2861">
        <f t="shared" si="90"/>
        <v>0.94810000000000005</v>
      </c>
    </row>
    <row r="2862" spans="1:31" x14ac:dyDescent="0.35">
      <c r="A2862" s="28" t="s">
        <v>7901</v>
      </c>
      <c r="B2862" s="48" t="s">
        <v>7902</v>
      </c>
      <c r="C2862" s="51">
        <v>99946</v>
      </c>
      <c r="D2862" s="30" t="s">
        <v>242</v>
      </c>
      <c r="E2862" s="38" t="s">
        <v>2044</v>
      </c>
      <c r="F2862" s="55" t="s">
        <v>7834</v>
      </c>
      <c r="G2862" s="33" t="s">
        <v>64</v>
      </c>
      <c r="H2862" s="52">
        <v>0.87650000000000006</v>
      </c>
      <c r="I2862" s="35">
        <f>ROUND((Reference!B$16*List!$H2862)+Reference!B$17,0)</f>
        <v>1020</v>
      </c>
      <c r="J2862" s="35">
        <f>ROUND((Reference!C$16*List!$H2862)+Reference!C$17,0)</f>
        <v>1522</v>
      </c>
      <c r="K2862" s="35">
        <f>ROUND((Reference!D$16*List!$H2862)+Reference!D$17,0)</f>
        <v>1824</v>
      </c>
      <c r="L2862" s="35">
        <f>ROUND((Reference!E$16*List!$H2862)+Reference!E$17,0)</f>
        <v>2254</v>
      </c>
      <c r="M2862" s="35">
        <f>ROUND((Reference!F$16*List!$H2862)+Reference!F$17,0)</f>
        <v>2349</v>
      </c>
      <c r="N2862" s="35">
        <f>ROUND((Reference!G$16*List!$H2862)+Reference!G$17,0)</f>
        <v>2659</v>
      </c>
      <c r="O2862" s="35">
        <f>ROUND((Reference!H$16*List!$H2862)+Reference!H$17,0)</f>
        <v>2760</v>
      </c>
      <c r="P2862" s="35">
        <f>ROUND((Reference!I$16*List!$H2862)+Reference!I$17,0)</f>
        <v>2869</v>
      </c>
      <c r="Q2862" s="35">
        <f>ROUND((Reference!J$16*List!$H2862)+Reference!J$17,0)</f>
        <v>3322</v>
      </c>
      <c r="R2862" s="35">
        <f>ROUND((Reference!K$16*List!$H2862)+Reference!K$17,0)</f>
        <v>3427</v>
      </c>
      <c r="S2862" s="35">
        <f>ROUND((Reference!L$16*List!$H2862)+Reference!L$17,0)</f>
        <v>3698</v>
      </c>
      <c r="T2862" s="35">
        <f>ROUND((Reference!M$16*List!$H2862)+Reference!M$17,0)</f>
        <v>4416</v>
      </c>
      <c r="U2862" s="35">
        <f>ROUND((Reference!N$16*List!$H2862)+Reference!N$17,0)</f>
        <v>17819</v>
      </c>
      <c r="V2862" s="36">
        <f>ROUND((Reference!O$16*List!$H2862)+Reference!O$17,0)</f>
        <v>662</v>
      </c>
      <c r="W2862" s="36">
        <f>ROUND((Reference!P$16*List!$H2862)+Reference!P$17,0)</f>
        <v>933</v>
      </c>
      <c r="X2862" s="36">
        <f>ROUND((Reference!Q$16*List!$H2862)+Reference!Q$17,0)</f>
        <v>467</v>
      </c>
      <c r="Y2862" s="37"/>
      <c r="Z2862" s="4" t="str">
        <f t="shared" si="89"/>
        <v>WAYNE, Utah</v>
      </c>
      <c r="AA2862" s="50" t="s">
        <v>2044</v>
      </c>
      <c r="AB2862" s="38" t="s">
        <v>54</v>
      </c>
      <c r="AC2862" s="43" t="s">
        <v>7834</v>
      </c>
      <c r="AD2862" s="45"/>
      <c r="AE2862">
        <f t="shared" si="90"/>
        <v>0.87650000000000006</v>
      </c>
    </row>
    <row r="2863" spans="1:31" x14ac:dyDescent="0.35">
      <c r="A2863" s="28" t="s">
        <v>7903</v>
      </c>
      <c r="B2863" s="48" t="s">
        <v>7904</v>
      </c>
      <c r="C2863" s="49">
        <v>36260</v>
      </c>
      <c r="D2863" s="30" t="s">
        <v>1333</v>
      </c>
      <c r="E2863" s="50" t="s">
        <v>7905</v>
      </c>
      <c r="F2863" s="54" t="s">
        <v>7834</v>
      </c>
      <c r="G2863" s="33" t="s">
        <v>53</v>
      </c>
      <c r="H2863" s="34">
        <v>0.90580000000000005</v>
      </c>
      <c r="I2863" s="35">
        <f>ROUND((Reference!B$16*List!$H2863)+Reference!B$17,0)</f>
        <v>1046</v>
      </c>
      <c r="J2863" s="35">
        <f>ROUND((Reference!C$16*List!$H2863)+Reference!C$17,0)</f>
        <v>1559</v>
      </c>
      <c r="K2863" s="35">
        <f>ROUND((Reference!D$16*List!$H2863)+Reference!D$17,0)</f>
        <v>1868</v>
      </c>
      <c r="L2863" s="35">
        <f>ROUND((Reference!E$16*List!$H2863)+Reference!E$17,0)</f>
        <v>2310</v>
      </c>
      <c r="M2863" s="35">
        <f>ROUND((Reference!F$16*List!$H2863)+Reference!F$17,0)</f>
        <v>2406</v>
      </c>
      <c r="N2863" s="35">
        <f>ROUND((Reference!G$16*List!$H2863)+Reference!G$17,0)</f>
        <v>2724</v>
      </c>
      <c r="O2863" s="35">
        <f>ROUND((Reference!H$16*List!$H2863)+Reference!H$17,0)</f>
        <v>2828</v>
      </c>
      <c r="P2863" s="35">
        <f>ROUND((Reference!I$16*List!$H2863)+Reference!I$17,0)</f>
        <v>2940</v>
      </c>
      <c r="Q2863" s="35">
        <f>ROUND((Reference!J$16*List!$H2863)+Reference!J$17,0)</f>
        <v>3404</v>
      </c>
      <c r="R2863" s="35">
        <f>ROUND((Reference!K$16*List!$H2863)+Reference!K$17,0)</f>
        <v>3511</v>
      </c>
      <c r="S2863" s="35">
        <f>ROUND((Reference!L$16*List!$H2863)+Reference!L$17,0)</f>
        <v>3789</v>
      </c>
      <c r="T2863" s="35">
        <f>ROUND((Reference!M$16*List!$H2863)+Reference!M$17,0)</f>
        <v>4525</v>
      </c>
      <c r="U2863" s="35">
        <f>ROUND((Reference!N$16*List!$H2863)+Reference!N$17,0)</f>
        <v>18258</v>
      </c>
      <c r="V2863" s="36">
        <f>ROUND((Reference!O$16*List!$H2863)+Reference!O$17,0)</f>
        <v>679</v>
      </c>
      <c r="W2863" s="36">
        <f>ROUND((Reference!P$16*List!$H2863)+Reference!P$17,0)</f>
        <v>956</v>
      </c>
      <c r="X2863" s="36">
        <f>ROUND((Reference!Q$16*List!$H2863)+Reference!Q$17,0)</f>
        <v>478</v>
      </c>
      <c r="Y2863" s="37"/>
      <c r="Z2863" s="4" t="str">
        <f t="shared" si="89"/>
        <v>WEBER, Utah</v>
      </c>
      <c r="AA2863" s="38" t="s">
        <v>7905</v>
      </c>
      <c r="AB2863" s="38" t="s">
        <v>54</v>
      </c>
      <c r="AC2863" s="32" t="s">
        <v>7834</v>
      </c>
      <c r="AD2863" s="39"/>
      <c r="AE2863">
        <f t="shared" si="90"/>
        <v>0.90580000000000005</v>
      </c>
    </row>
    <row r="2864" spans="1:31" x14ac:dyDescent="0.35">
      <c r="A2864" s="28" t="s">
        <v>7906</v>
      </c>
      <c r="B2864" s="48" t="s">
        <v>7907</v>
      </c>
      <c r="C2864" s="51">
        <v>99946</v>
      </c>
      <c r="D2864" s="30" t="s">
        <v>242</v>
      </c>
      <c r="E2864" s="38" t="s">
        <v>334</v>
      </c>
      <c r="F2864" s="54" t="s">
        <v>7834</v>
      </c>
      <c r="G2864" s="33" t="s">
        <v>64</v>
      </c>
      <c r="H2864" s="34">
        <v>0.87650000000000006</v>
      </c>
      <c r="I2864" s="35">
        <f>ROUND((Reference!B$16*List!$H2864)+Reference!B$17,0)</f>
        <v>1020</v>
      </c>
      <c r="J2864" s="35">
        <f>ROUND((Reference!C$16*List!$H2864)+Reference!C$17,0)</f>
        <v>1522</v>
      </c>
      <c r="K2864" s="35">
        <f>ROUND((Reference!D$16*List!$H2864)+Reference!D$17,0)</f>
        <v>1824</v>
      </c>
      <c r="L2864" s="35">
        <f>ROUND((Reference!E$16*List!$H2864)+Reference!E$17,0)</f>
        <v>2254</v>
      </c>
      <c r="M2864" s="35">
        <f>ROUND((Reference!F$16*List!$H2864)+Reference!F$17,0)</f>
        <v>2349</v>
      </c>
      <c r="N2864" s="35">
        <f>ROUND((Reference!G$16*List!$H2864)+Reference!G$17,0)</f>
        <v>2659</v>
      </c>
      <c r="O2864" s="35">
        <f>ROUND((Reference!H$16*List!$H2864)+Reference!H$17,0)</f>
        <v>2760</v>
      </c>
      <c r="P2864" s="35">
        <f>ROUND((Reference!I$16*List!$H2864)+Reference!I$17,0)</f>
        <v>2869</v>
      </c>
      <c r="Q2864" s="35">
        <f>ROUND((Reference!J$16*List!$H2864)+Reference!J$17,0)</f>
        <v>3322</v>
      </c>
      <c r="R2864" s="35">
        <f>ROUND((Reference!K$16*List!$H2864)+Reference!K$17,0)</f>
        <v>3427</v>
      </c>
      <c r="S2864" s="35">
        <f>ROUND((Reference!L$16*List!$H2864)+Reference!L$17,0)</f>
        <v>3698</v>
      </c>
      <c r="T2864" s="35">
        <f>ROUND((Reference!M$16*List!$H2864)+Reference!M$17,0)</f>
        <v>4416</v>
      </c>
      <c r="U2864" s="35">
        <f>ROUND((Reference!N$16*List!$H2864)+Reference!N$17,0)</f>
        <v>17819</v>
      </c>
      <c r="V2864" s="36">
        <f>ROUND((Reference!O$16*List!$H2864)+Reference!O$17,0)</f>
        <v>662</v>
      </c>
      <c r="W2864" s="36">
        <f>ROUND((Reference!P$16*List!$H2864)+Reference!P$17,0)</f>
        <v>933</v>
      </c>
      <c r="X2864" s="36">
        <f>ROUND((Reference!Q$16*List!$H2864)+Reference!Q$17,0)</f>
        <v>467</v>
      </c>
      <c r="Y2864" s="37"/>
      <c r="Z2864" s="4" t="str">
        <f t="shared" si="89"/>
        <v>STATEWIDE, Utah</v>
      </c>
      <c r="AA2864" s="38" t="s">
        <v>334</v>
      </c>
      <c r="AB2864" s="38" t="s">
        <v>54</v>
      </c>
      <c r="AC2864" s="32" t="s">
        <v>7834</v>
      </c>
      <c r="AD2864" s="39"/>
      <c r="AE2864">
        <f t="shared" si="90"/>
        <v>0.87650000000000006</v>
      </c>
    </row>
    <row r="2865" spans="1:31" x14ac:dyDescent="0.35">
      <c r="A2865" s="28" t="s">
        <v>7908</v>
      </c>
      <c r="B2865" s="48" t="s">
        <v>7909</v>
      </c>
      <c r="C2865" s="49">
        <v>99947</v>
      </c>
      <c r="D2865" s="30" t="s">
        <v>246</v>
      </c>
      <c r="E2865" s="50" t="s">
        <v>7910</v>
      </c>
      <c r="F2865" s="55" t="s">
        <v>7911</v>
      </c>
      <c r="G2865" s="33" t="s">
        <v>64</v>
      </c>
      <c r="H2865" s="52">
        <v>0.94430000000000003</v>
      </c>
      <c r="I2865" s="35">
        <f>ROUND((Reference!B$16*List!$H2865)+Reference!B$17,0)</f>
        <v>1079</v>
      </c>
      <c r="J2865" s="35">
        <f>ROUND((Reference!C$16*List!$H2865)+Reference!C$17,0)</f>
        <v>1609</v>
      </c>
      <c r="K2865" s="35">
        <f>ROUND((Reference!D$16*List!$H2865)+Reference!D$17,0)</f>
        <v>1927</v>
      </c>
      <c r="L2865" s="35">
        <f>ROUND((Reference!E$16*List!$H2865)+Reference!E$17,0)</f>
        <v>2383</v>
      </c>
      <c r="M2865" s="35">
        <f>ROUND((Reference!F$16*List!$H2865)+Reference!F$17,0)</f>
        <v>2482</v>
      </c>
      <c r="N2865" s="35">
        <f>ROUND((Reference!G$16*List!$H2865)+Reference!G$17,0)</f>
        <v>2810</v>
      </c>
      <c r="O2865" s="35">
        <f>ROUND((Reference!H$16*List!$H2865)+Reference!H$17,0)</f>
        <v>2918</v>
      </c>
      <c r="P2865" s="35">
        <f>ROUND((Reference!I$16*List!$H2865)+Reference!I$17,0)</f>
        <v>3032</v>
      </c>
      <c r="Q2865" s="35">
        <f>ROUND((Reference!J$16*List!$H2865)+Reference!J$17,0)</f>
        <v>3511</v>
      </c>
      <c r="R2865" s="35">
        <f>ROUND((Reference!K$16*List!$H2865)+Reference!K$17,0)</f>
        <v>3622</v>
      </c>
      <c r="S2865" s="35">
        <f>ROUND((Reference!L$16*List!$H2865)+Reference!L$17,0)</f>
        <v>3908</v>
      </c>
      <c r="T2865" s="35">
        <f>ROUND((Reference!M$16*List!$H2865)+Reference!M$17,0)</f>
        <v>4668</v>
      </c>
      <c r="U2865" s="35">
        <f>ROUND((Reference!N$16*List!$H2865)+Reference!N$17,0)</f>
        <v>18834</v>
      </c>
      <c r="V2865" s="36">
        <f>ROUND((Reference!O$16*List!$H2865)+Reference!O$17,0)</f>
        <v>700</v>
      </c>
      <c r="W2865" s="36">
        <f>ROUND((Reference!P$16*List!$H2865)+Reference!P$17,0)</f>
        <v>987</v>
      </c>
      <c r="X2865" s="36">
        <f>ROUND((Reference!Q$16*List!$H2865)+Reference!Q$17,0)</f>
        <v>493</v>
      </c>
      <c r="Y2865" s="37"/>
      <c r="Z2865" s="4" t="str">
        <f t="shared" si="89"/>
        <v>ADDISON, Vermont</v>
      </c>
      <c r="AA2865" s="50" t="s">
        <v>7910</v>
      </c>
      <c r="AB2865" s="38" t="s">
        <v>54</v>
      </c>
      <c r="AC2865" s="43" t="s">
        <v>7911</v>
      </c>
      <c r="AD2865" s="45"/>
      <c r="AE2865">
        <f t="shared" si="90"/>
        <v>0.94430000000000003</v>
      </c>
    </row>
    <row r="2866" spans="1:31" x14ac:dyDescent="0.35">
      <c r="A2866" s="28" t="s">
        <v>7912</v>
      </c>
      <c r="B2866" s="48" t="s">
        <v>7913</v>
      </c>
      <c r="C2866" s="49">
        <v>99947</v>
      </c>
      <c r="D2866" s="30" t="s">
        <v>246</v>
      </c>
      <c r="E2866" s="50" t="s">
        <v>7914</v>
      </c>
      <c r="F2866" s="55" t="s">
        <v>7911</v>
      </c>
      <c r="G2866" s="33" t="s">
        <v>64</v>
      </c>
      <c r="H2866" s="52">
        <v>0.94430000000000003</v>
      </c>
      <c r="I2866" s="35">
        <f>ROUND((Reference!B$16*List!$H2866)+Reference!B$17,0)</f>
        <v>1079</v>
      </c>
      <c r="J2866" s="35">
        <f>ROUND((Reference!C$16*List!$H2866)+Reference!C$17,0)</f>
        <v>1609</v>
      </c>
      <c r="K2866" s="35">
        <f>ROUND((Reference!D$16*List!$H2866)+Reference!D$17,0)</f>
        <v>1927</v>
      </c>
      <c r="L2866" s="35">
        <f>ROUND((Reference!E$16*List!$H2866)+Reference!E$17,0)</f>
        <v>2383</v>
      </c>
      <c r="M2866" s="35">
        <f>ROUND((Reference!F$16*List!$H2866)+Reference!F$17,0)</f>
        <v>2482</v>
      </c>
      <c r="N2866" s="35">
        <f>ROUND((Reference!G$16*List!$H2866)+Reference!G$17,0)</f>
        <v>2810</v>
      </c>
      <c r="O2866" s="35">
        <f>ROUND((Reference!H$16*List!$H2866)+Reference!H$17,0)</f>
        <v>2918</v>
      </c>
      <c r="P2866" s="35">
        <f>ROUND((Reference!I$16*List!$H2866)+Reference!I$17,0)</f>
        <v>3032</v>
      </c>
      <c r="Q2866" s="35">
        <f>ROUND((Reference!J$16*List!$H2866)+Reference!J$17,0)</f>
        <v>3511</v>
      </c>
      <c r="R2866" s="35">
        <f>ROUND((Reference!K$16*List!$H2866)+Reference!K$17,0)</f>
        <v>3622</v>
      </c>
      <c r="S2866" s="35">
        <f>ROUND((Reference!L$16*List!$H2866)+Reference!L$17,0)</f>
        <v>3908</v>
      </c>
      <c r="T2866" s="35">
        <f>ROUND((Reference!M$16*List!$H2866)+Reference!M$17,0)</f>
        <v>4668</v>
      </c>
      <c r="U2866" s="35">
        <f>ROUND((Reference!N$16*List!$H2866)+Reference!N$17,0)</f>
        <v>18834</v>
      </c>
      <c r="V2866" s="36">
        <f>ROUND((Reference!O$16*List!$H2866)+Reference!O$17,0)</f>
        <v>700</v>
      </c>
      <c r="W2866" s="36">
        <f>ROUND((Reference!P$16*List!$H2866)+Reference!P$17,0)</f>
        <v>987</v>
      </c>
      <c r="X2866" s="36">
        <f>ROUND((Reference!Q$16*List!$H2866)+Reference!Q$17,0)</f>
        <v>493</v>
      </c>
      <c r="Y2866" s="37"/>
      <c r="Z2866" s="4" t="str">
        <f t="shared" si="89"/>
        <v>BENNINGTON, Vermont</v>
      </c>
      <c r="AA2866" s="50" t="s">
        <v>7914</v>
      </c>
      <c r="AB2866" s="38" t="s">
        <v>54</v>
      </c>
      <c r="AC2866" s="43" t="s">
        <v>7911</v>
      </c>
      <c r="AD2866" s="45"/>
      <c r="AE2866">
        <f t="shared" si="90"/>
        <v>0.94430000000000003</v>
      </c>
    </row>
    <row r="2867" spans="1:31" x14ac:dyDescent="0.35">
      <c r="A2867" s="28" t="s">
        <v>7915</v>
      </c>
      <c r="B2867" s="48" t="s">
        <v>7916</v>
      </c>
      <c r="C2867" s="49">
        <v>99947</v>
      </c>
      <c r="D2867" s="30" t="s">
        <v>246</v>
      </c>
      <c r="E2867" s="50" t="s">
        <v>7917</v>
      </c>
      <c r="F2867" s="55" t="s">
        <v>7911</v>
      </c>
      <c r="G2867" s="33" t="s">
        <v>64</v>
      </c>
      <c r="H2867" s="34">
        <v>0.94430000000000003</v>
      </c>
      <c r="I2867" s="35">
        <f>ROUND((Reference!B$16*List!$H2867)+Reference!B$17,0)</f>
        <v>1079</v>
      </c>
      <c r="J2867" s="35">
        <f>ROUND((Reference!C$16*List!$H2867)+Reference!C$17,0)</f>
        <v>1609</v>
      </c>
      <c r="K2867" s="35">
        <f>ROUND((Reference!D$16*List!$H2867)+Reference!D$17,0)</f>
        <v>1927</v>
      </c>
      <c r="L2867" s="35">
        <f>ROUND((Reference!E$16*List!$H2867)+Reference!E$17,0)</f>
        <v>2383</v>
      </c>
      <c r="M2867" s="35">
        <f>ROUND((Reference!F$16*List!$H2867)+Reference!F$17,0)</f>
        <v>2482</v>
      </c>
      <c r="N2867" s="35">
        <f>ROUND((Reference!G$16*List!$H2867)+Reference!G$17,0)</f>
        <v>2810</v>
      </c>
      <c r="O2867" s="35">
        <f>ROUND((Reference!H$16*List!$H2867)+Reference!H$17,0)</f>
        <v>2918</v>
      </c>
      <c r="P2867" s="35">
        <f>ROUND((Reference!I$16*List!$H2867)+Reference!I$17,0)</f>
        <v>3032</v>
      </c>
      <c r="Q2867" s="35">
        <f>ROUND((Reference!J$16*List!$H2867)+Reference!J$17,0)</f>
        <v>3511</v>
      </c>
      <c r="R2867" s="35">
        <f>ROUND((Reference!K$16*List!$H2867)+Reference!K$17,0)</f>
        <v>3622</v>
      </c>
      <c r="S2867" s="35">
        <f>ROUND((Reference!L$16*List!$H2867)+Reference!L$17,0)</f>
        <v>3908</v>
      </c>
      <c r="T2867" s="35">
        <f>ROUND((Reference!M$16*List!$H2867)+Reference!M$17,0)</f>
        <v>4668</v>
      </c>
      <c r="U2867" s="35">
        <f>ROUND((Reference!N$16*List!$H2867)+Reference!N$17,0)</f>
        <v>18834</v>
      </c>
      <c r="V2867" s="36">
        <f>ROUND((Reference!O$16*List!$H2867)+Reference!O$17,0)</f>
        <v>700</v>
      </c>
      <c r="W2867" s="36">
        <f>ROUND((Reference!P$16*List!$H2867)+Reference!P$17,0)</f>
        <v>987</v>
      </c>
      <c r="X2867" s="36">
        <f>ROUND((Reference!Q$16*List!$H2867)+Reference!Q$17,0)</f>
        <v>493</v>
      </c>
      <c r="Y2867" s="37"/>
      <c r="Z2867" s="4" t="str">
        <f t="shared" si="89"/>
        <v>CALEDONIA, Vermont</v>
      </c>
      <c r="AA2867" s="38" t="s">
        <v>7917</v>
      </c>
      <c r="AB2867" s="38" t="s">
        <v>54</v>
      </c>
      <c r="AC2867" s="32" t="s">
        <v>7911</v>
      </c>
      <c r="AD2867" s="39"/>
      <c r="AE2867">
        <f t="shared" si="90"/>
        <v>0.94430000000000003</v>
      </c>
    </row>
    <row r="2868" spans="1:31" x14ac:dyDescent="0.35">
      <c r="A2868" s="28" t="s">
        <v>7918</v>
      </c>
      <c r="B2868" s="48" t="s">
        <v>7919</v>
      </c>
      <c r="C2868" s="49">
        <v>15540</v>
      </c>
      <c r="D2868" s="30" t="s">
        <v>470</v>
      </c>
      <c r="E2868" s="50" t="s">
        <v>7920</v>
      </c>
      <c r="F2868" s="54" t="s">
        <v>7911</v>
      </c>
      <c r="G2868" s="33" t="s">
        <v>53</v>
      </c>
      <c r="H2868" s="52">
        <v>0.95520000000000005</v>
      </c>
      <c r="I2868" s="35">
        <f>ROUND((Reference!B$16*List!$H2868)+Reference!B$17,0)</f>
        <v>1088</v>
      </c>
      <c r="J2868" s="35">
        <f>ROUND((Reference!C$16*List!$H2868)+Reference!C$17,0)</f>
        <v>1623</v>
      </c>
      <c r="K2868" s="35">
        <f>ROUND((Reference!D$16*List!$H2868)+Reference!D$17,0)</f>
        <v>1944</v>
      </c>
      <c r="L2868" s="35">
        <f>ROUND((Reference!E$16*List!$H2868)+Reference!E$17,0)</f>
        <v>2403</v>
      </c>
      <c r="M2868" s="35">
        <f>ROUND((Reference!F$16*List!$H2868)+Reference!F$17,0)</f>
        <v>2504</v>
      </c>
      <c r="N2868" s="35">
        <f>ROUND((Reference!G$16*List!$H2868)+Reference!G$17,0)</f>
        <v>2834</v>
      </c>
      <c r="O2868" s="35">
        <f>ROUND((Reference!H$16*List!$H2868)+Reference!H$17,0)</f>
        <v>2943</v>
      </c>
      <c r="P2868" s="35">
        <f>ROUND((Reference!I$16*List!$H2868)+Reference!I$17,0)</f>
        <v>3059</v>
      </c>
      <c r="Q2868" s="35">
        <f>ROUND((Reference!J$16*List!$H2868)+Reference!J$17,0)</f>
        <v>3541</v>
      </c>
      <c r="R2868" s="35">
        <f>ROUND((Reference!K$16*List!$H2868)+Reference!K$17,0)</f>
        <v>3654</v>
      </c>
      <c r="S2868" s="35">
        <f>ROUND((Reference!L$16*List!$H2868)+Reference!L$17,0)</f>
        <v>3942</v>
      </c>
      <c r="T2868" s="35">
        <f>ROUND((Reference!M$16*List!$H2868)+Reference!M$17,0)</f>
        <v>4708</v>
      </c>
      <c r="U2868" s="35">
        <f>ROUND((Reference!N$16*List!$H2868)+Reference!N$17,0)</f>
        <v>18997</v>
      </c>
      <c r="V2868" s="36">
        <f>ROUND((Reference!O$16*List!$H2868)+Reference!O$17,0)</f>
        <v>706</v>
      </c>
      <c r="W2868" s="36">
        <f>ROUND((Reference!P$16*List!$H2868)+Reference!P$17,0)</f>
        <v>995</v>
      </c>
      <c r="X2868" s="36">
        <f>ROUND((Reference!Q$16*List!$H2868)+Reference!Q$17,0)</f>
        <v>498</v>
      </c>
      <c r="Y2868" s="37"/>
      <c r="Z2868" s="4" t="str">
        <f t="shared" si="89"/>
        <v>CHITTENDEN, Vermont</v>
      </c>
      <c r="AA2868" s="50" t="s">
        <v>7920</v>
      </c>
      <c r="AB2868" s="38" t="s">
        <v>54</v>
      </c>
      <c r="AC2868" s="43" t="s">
        <v>7911</v>
      </c>
      <c r="AD2868" s="45"/>
      <c r="AE2868">
        <f t="shared" si="90"/>
        <v>0.95520000000000005</v>
      </c>
    </row>
    <row r="2869" spans="1:31" x14ac:dyDescent="0.35">
      <c r="A2869" s="28" t="s">
        <v>7921</v>
      </c>
      <c r="B2869" s="48" t="s">
        <v>7922</v>
      </c>
      <c r="C2869" s="49">
        <v>99947</v>
      </c>
      <c r="D2869" s="30" t="s">
        <v>246</v>
      </c>
      <c r="E2869" s="50" t="s">
        <v>3822</v>
      </c>
      <c r="F2869" s="55" t="s">
        <v>7911</v>
      </c>
      <c r="G2869" s="33" t="s">
        <v>64</v>
      </c>
      <c r="H2869" s="52">
        <v>0.94430000000000003</v>
      </c>
      <c r="I2869" s="35">
        <f>ROUND((Reference!B$16*List!$H2869)+Reference!B$17,0)</f>
        <v>1079</v>
      </c>
      <c r="J2869" s="35">
        <f>ROUND((Reference!C$16*List!$H2869)+Reference!C$17,0)</f>
        <v>1609</v>
      </c>
      <c r="K2869" s="35">
        <f>ROUND((Reference!D$16*List!$H2869)+Reference!D$17,0)</f>
        <v>1927</v>
      </c>
      <c r="L2869" s="35">
        <f>ROUND((Reference!E$16*List!$H2869)+Reference!E$17,0)</f>
        <v>2383</v>
      </c>
      <c r="M2869" s="35">
        <f>ROUND((Reference!F$16*List!$H2869)+Reference!F$17,0)</f>
        <v>2482</v>
      </c>
      <c r="N2869" s="35">
        <f>ROUND((Reference!G$16*List!$H2869)+Reference!G$17,0)</f>
        <v>2810</v>
      </c>
      <c r="O2869" s="35">
        <f>ROUND((Reference!H$16*List!$H2869)+Reference!H$17,0)</f>
        <v>2918</v>
      </c>
      <c r="P2869" s="35">
        <f>ROUND((Reference!I$16*List!$H2869)+Reference!I$17,0)</f>
        <v>3032</v>
      </c>
      <c r="Q2869" s="35">
        <f>ROUND((Reference!J$16*List!$H2869)+Reference!J$17,0)</f>
        <v>3511</v>
      </c>
      <c r="R2869" s="35">
        <f>ROUND((Reference!K$16*List!$H2869)+Reference!K$17,0)</f>
        <v>3622</v>
      </c>
      <c r="S2869" s="35">
        <f>ROUND((Reference!L$16*List!$H2869)+Reference!L$17,0)</f>
        <v>3908</v>
      </c>
      <c r="T2869" s="35">
        <f>ROUND((Reference!M$16*List!$H2869)+Reference!M$17,0)</f>
        <v>4668</v>
      </c>
      <c r="U2869" s="35">
        <f>ROUND((Reference!N$16*List!$H2869)+Reference!N$17,0)</f>
        <v>18834</v>
      </c>
      <c r="V2869" s="36">
        <f>ROUND((Reference!O$16*List!$H2869)+Reference!O$17,0)</f>
        <v>700</v>
      </c>
      <c r="W2869" s="36">
        <f>ROUND((Reference!P$16*List!$H2869)+Reference!P$17,0)</f>
        <v>987</v>
      </c>
      <c r="X2869" s="36">
        <f>ROUND((Reference!Q$16*List!$H2869)+Reference!Q$17,0)</f>
        <v>493</v>
      </c>
      <c r="Y2869" s="37"/>
      <c r="Z2869" s="4" t="str">
        <f t="shared" si="89"/>
        <v>ESSEX, Vermont</v>
      </c>
      <c r="AA2869" s="50" t="s">
        <v>3822</v>
      </c>
      <c r="AB2869" s="38" t="s">
        <v>54</v>
      </c>
      <c r="AC2869" s="43" t="s">
        <v>7911</v>
      </c>
      <c r="AD2869" s="45"/>
      <c r="AE2869">
        <f t="shared" si="90"/>
        <v>0.94430000000000003</v>
      </c>
    </row>
    <row r="2870" spans="1:31" x14ac:dyDescent="0.35">
      <c r="A2870" s="28" t="s">
        <v>7923</v>
      </c>
      <c r="B2870" s="48" t="s">
        <v>7924</v>
      </c>
      <c r="C2870" s="49">
        <v>15540</v>
      </c>
      <c r="D2870" s="30" t="s">
        <v>470</v>
      </c>
      <c r="E2870" s="50" t="s">
        <v>176</v>
      </c>
      <c r="F2870" s="54" t="s">
        <v>7911</v>
      </c>
      <c r="G2870" s="33" t="s">
        <v>53</v>
      </c>
      <c r="H2870" s="52">
        <v>0.95520000000000005</v>
      </c>
      <c r="I2870" s="35">
        <f>ROUND((Reference!B$16*List!$H2870)+Reference!B$17,0)</f>
        <v>1088</v>
      </c>
      <c r="J2870" s="35">
        <f>ROUND((Reference!C$16*List!$H2870)+Reference!C$17,0)</f>
        <v>1623</v>
      </c>
      <c r="K2870" s="35">
        <f>ROUND((Reference!D$16*List!$H2870)+Reference!D$17,0)</f>
        <v>1944</v>
      </c>
      <c r="L2870" s="35">
        <f>ROUND((Reference!E$16*List!$H2870)+Reference!E$17,0)</f>
        <v>2403</v>
      </c>
      <c r="M2870" s="35">
        <f>ROUND((Reference!F$16*List!$H2870)+Reference!F$17,0)</f>
        <v>2504</v>
      </c>
      <c r="N2870" s="35">
        <f>ROUND((Reference!G$16*List!$H2870)+Reference!G$17,0)</f>
        <v>2834</v>
      </c>
      <c r="O2870" s="35">
        <f>ROUND((Reference!H$16*List!$H2870)+Reference!H$17,0)</f>
        <v>2943</v>
      </c>
      <c r="P2870" s="35">
        <f>ROUND((Reference!I$16*List!$H2870)+Reference!I$17,0)</f>
        <v>3059</v>
      </c>
      <c r="Q2870" s="35">
        <f>ROUND((Reference!J$16*List!$H2870)+Reference!J$17,0)</f>
        <v>3541</v>
      </c>
      <c r="R2870" s="35">
        <f>ROUND((Reference!K$16*List!$H2870)+Reference!K$17,0)</f>
        <v>3654</v>
      </c>
      <c r="S2870" s="35">
        <f>ROUND((Reference!L$16*List!$H2870)+Reference!L$17,0)</f>
        <v>3942</v>
      </c>
      <c r="T2870" s="35">
        <f>ROUND((Reference!M$16*List!$H2870)+Reference!M$17,0)</f>
        <v>4708</v>
      </c>
      <c r="U2870" s="35">
        <f>ROUND((Reference!N$16*List!$H2870)+Reference!N$17,0)</f>
        <v>18997</v>
      </c>
      <c r="V2870" s="36">
        <f>ROUND((Reference!O$16*List!$H2870)+Reference!O$17,0)</f>
        <v>706</v>
      </c>
      <c r="W2870" s="36">
        <f>ROUND((Reference!P$16*List!$H2870)+Reference!P$17,0)</f>
        <v>995</v>
      </c>
      <c r="X2870" s="36">
        <f>ROUND((Reference!Q$16*List!$H2870)+Reference!Q$17,0)</f>
        <v>498</v>
      </c>
      <c r="Y2870" s="37"/>
      <c r="Z2870" s="4" t="str">
        <f t="shared" si="89"/>
        <v>FRANKLIN, Vermont</v>
      </c>
      <c r="AA2870" s="50" t="s">
        <v>176</v>
      </c>
      <c r="AB2870" s="38" t="s">
        <v>54</v>
      </c>
      <c r="AC2870" s="43" t="s">
        <v>7911</v>
      </c>
      <c r="AD2870" s="45"/>
      <c r="AE2870">
        <f t="shared" si="90"/>
        <v>0.95520000000000005</v>
      </c>
    </row>
    <row r="2871" spans="1:31" x14ac:dyDescent="0.35">
      <c r="A2871" s="28" t="s">
        <v>7925</v>
      </c>
      <c r="B2871" s="48" t="s">
        <v>7926</v>
      </c>
      <c r="C2871" s="51">
        <v>15540</v>
      </c>
      <c r="D2871" s="30" t="s">
        <v>470</v>
      </c>
      <c r="E2871" s="38" t="s">
        <v>7927</v>
      </c>
      <c r="F2871" s="54" t="s">
        <v>7911</v>
      </c>
      <c r="G2871" s="33" t="s">
        <v>53</v>
      </c>
      <c r="H2871" s="52">
        <v>0.95520000000000005</v>
      </c>
      <c r="I2871" s="35">
        <f>ROUND((Reference!B$16*List!$H2871)+Reference!B$17,0)</f>
        <v>1088</v>
      </c>
      <c r="J2871" s="35">
        <f>ROUND((Reference!C$16*List!$H2871)+Reference!C$17,0)</f>
        <v>1623</v>
      </c>
      <c r="K2871" s="35">
        <f>ROUND((Reference!D$16*List!$H2871)+Reference!D$17,0)</f>
        <v>1944</v>
      </c>
      <c r="L2871" s="35">
        <f>ROUND((Reference!E$16*List!$H2871)+Reference!E$17,0)</f>
        <v>2403</v>
      </c>
      <c r="M2871" s="35">
        <f>ROUND((Reference!F$16*List!$H2871)+Reference!F$17,0)</f>
        <v>2504</v>
      </c>
      <c r="N2871" s="35">
        <f>ROUND((Reference!G$16*List!$H2871)+Reference!G$17,0)</f>
        <v>2834</v>
      </c>
      <c r="O2871" s="35">
        <f>ROUND((Reference!H$16*List!$H2871)+Reference!H$17,0)</f>
        <v>2943</v>
      </c>
      <c r="P2871" s="35">
        <f>ROUND((Reference!I$16*List!$H2871)+Reference!I$17,0)</f>
        <v>3059</v>
      </c>
      <c r="Q2871" s="35">
        <f>ROUND((Reference!J$16*List!$H2871)+Reference!J$17,0)</f>
        <v>3541</v>
      </c>
      <c r="R2871" s="35">
        <f>ROUND((Reference!K$16*List!$H2871)+Reference!K$17,0)</f>
        <v>3654</v>
      </c>
      <c r="S2871" s="35">
        <f>ROUND((Reference!L$16*List!$H2871)+Reference!L$17,0)</f>
        <v>3942</v>
      </c>
      <c r="T2871" s="35">
        <f>ROUND((Reference!M$16*List!$H2871)+Reference!M$17,0)</f>
        <v>4708</v>
      </c>
      <c r="U2871" s="35">
        <f>ROUND((Reference!N$16*List!$H2871)+Reference!N$17,0)</f>
        <v>18997</v>
      </c>
      <c r="V2871" s="36">
        <f>ROUND((Reference!O$16*List!$H2871)+Reference!O$17,0)</f>
        <v>706</v>
      </c>
      <c r="W2871" s="36">
        <f>ROUND((Reference!P$16*List!$H2871)+Reference!P$17,0)</f>
        <v>995</v>
      </c>
      <c r="X2871" s="36">
        <f>ROUND((Reference!Q$16*List!$H2871)+Reference!Q$17,0)</f>
        <v>498</v>
      </c>
      <c r="Y2871" s="37"/>
      <c r="Z2871" s="4" t="str">
        <f t="shared" si="89"/>
        <v>GRAND ISLE, Vermont</v>
      </c>
      <c r="AA2871" s="50" t="s">
        <v>7927</v>
      </c>
      <c r="AB2871" s="38" t="s">
        <v>54</v>
      </c>
      <c r="AC2871" s="43" t="s">
        <v>7911</v>
      </c>
      <c r="AD2871" s="45"/>
      <c r="AE2871">
        <f t="shared" si="90"/>
        <v>0.95520000000000005</v>
      </c>
    </row>
    <row r="2872" spans="1:31" x14ac:dyDescent="0.35">
      <c r="A2872" s="28" t="s">
        <v>7928</v>
      </c>
      <c r="B2872" s="48" t="s">
        <v>7929</v>
      </c>
      <c r="C2872" s="51">
        <v>99947</v>
      </c>
      <c r="D2872" s="30" t="s">
        <v>246</v>
      </c>
      <c r="E2872" s="38" t="s">
        <v>7930</v>
      </c>
      <c r="F2872" s="55" t="s">
        <v>7911</v>
      </c>
      <c r="G2872" s="33" t="s">
        <v>64</v>
      </c>
      <c r="H2872" s="34">
        <v>0.94430000000000003</v>
      </c>
      <c r="I2872" s="35">
        <f>ROUND((Reference!B$16*List!$H2872)+Reference!B$17,0)</f>
        <v>1079</v>
      </c>
      <c r="J2872" s="35">
        <f>ROUND((Reference!C$16*List!$H2872)+Reference!C$17,0)</f>
        <v>1609</v>
      </c>
      <c r="K2872" s="35">
        <f>ROUND((Reference!D$16*List!$H2872)+Reference!D$17,0)</f>
        <v>1927</v>
      </c>
      <c r="L2872" s="35">
        <f>ROUND((Reference!E$16*List!$H2872)+Reference!E$17,0)</f>
        <v>2383</v>
      </c>
      <c r="M2872" s="35">
        <f>ROUND((Reference!F$16*List!$H2872)+Reference!F$17,0)</f>
        <v>2482</v>
      </c>
      <c r="N2872" s="35">
        <f>ROUND((Reference!G$16*List!$H2872)+Reference!G$17,0)</f>
        <v>2810</v>
      </c>
      <c r="O2872" s="35">
        <f>ROUND((Reference!H$16*List!$H2872)+Reference!H$17,0)</f>
        <v>2918</v>
      </c>
      <c r="P2872" s="35">
        <f>ROUND((Reference!I$16*List!$H2872)+Reference!I$17,0)</f>
        <v>3032</v>
      </c>
      <c r="Q2872" s="35">
        <f>ROUND((Reference!J$16*List!$H2872)+Reference!J$17,0)</f>
        <v>3511</v>
      </c>
      <c r="R2872" s="35">
        <f>ROUND((Reference!K$16*List!$H2872)+Reference!K$17,0)</f>
        <v>3622</v>
      </c>
      <c r="S2872" s="35">
        <f>ROUND((Reference!L$16*List!$H2872)+Reference!L$17,0)</f>
        <v>3908</v>
      </c>
      <c r="T2872" s="35">
        <f>ROUND((Reference!M$16*List!$H2872)+Reference!M$17,0)</f>
        <v>4668</v>
      </c>
      <c r="U2872" s="35">
        <f>ROUND((Reference!N$16*List!$H2872)+Reference!N$17,0)</f>
        <v>18834</v>
      </c>
      <c r="V2872" s="36">
        <f>ROUND((Reference!O$16*List!$H2872)+Reference!O$17,0)</f>
        <v>700</v>
      </c>
      <c r="W2872" s="36">
        <f>ROUND((Reference!P$16*List!$H2872)+Reference!P$17,0)</f>
        <v>987</v>
      </c>
      <c r="X2872" s="36">
        <f>ROUND((Reference!Q$16*List!$H2872)+Reference!Q$17,0)</f>
        <v>493</v>
      </c>
      <c r="Y2872" s="37"/>
      <c r="Z2872" s="4" t="str">
        <f t="shared" si="89"/>
        <v>LAMOILLE, Vermont</v>
      </c>
      <c r="AA2872" s="38" t="s">
        <v>7930</v>
      </c>
      <c r="AB2872" s="38" t="s">
        <v>54</v>
      </c>
      <c r="AC2872" s="32" t="s">
        <v>7911</v>
      </c>
      <c r="AD2872" s="39"/>
      <c r="AE2872">
        <f t="shared" si="90"/>
        <v>0.94430000000000003</v>
      </c>
    </row>
    <row r="2873" spans="1:31" x14ac:dyDescent="0.35">
      <c r="A2873" s="28" t="s">
        <v>7931</v>
      </c>
      <c r="B2873" s="48" t="s">
        <v>7932</v>
      </c>
      <c r="C2873" s="49">
        <v>99947</v>
      </c>
      <c r="D2873" s="30" t="s">
        <v>246</v>
      </c>
      <c r="E2873" s="50" t="s">
        <v>907</v>
      </c>
      <c r="F2873" s="55" t="s">
        <v>7911</v>
      </c>
      <c r="G2873" s="33" t="s">
        <v>64</v>
      </c>
      <c r="H2873" s="52">
        <v>0.94430000000000003</v>
      </c>
      <c r="I2873" s="35">
        <f>ROUND((Reference!B$16*List!$H2873)+Reference!B$17,0)</f>
        <v>1079</v>
      </c>
      <c r="J2873" s="35">
        <f>ROUND((Reference!C$16*List!$H2873)+Reference!C$17,0)</f>
        <v>1609</v>
      </c>
      <c r="K2873" s="35">
        <f>ROUND((Reference!D$16*List!$H2873)+Reference!D$17,0)</f>
        <v>1927</v>
      </c>
      <c r="L2873" s="35">
        <f>ROUND((Reference!E$16*List!$H2873)+Reference!E$17,0)</f>
        <v>2383</v>
      </c>
      <c r="M2873" s="35">
        <f>ROUND((Reference!F$16*List!$H2873)+Reference!F$17,0)</f>
        <v>2482</v>
      </c>
      <c r="N2873" s="35">
        <f>ROUND((Reference!G$16*List!$H2873)+Reference!G$17,0)</f>
        <v>2810</v>
      </c>
      <c r="O2873" s="35">
        <f>ROUND((Reference!H$16*List!$H2873)+Reference!H$17,0)</f>
        <v>2918</v>
      </c>
      <c r="P2873" s="35">
        <f>ROUND((Reference!I$16*List!$H2873)+Reference!I$17,0)</f>
        <v>3032</v>
      </c>
      <c r="Q2873" s="35">
        <f>ROUND((Reference!J$16*List!$H2873)+Reference!J$17,0)</f>
        <v>3511</v>
      </c>
      <c r="R2873" s="35">
        <f>ROUND((Reference!K$16*List!$H2873)+Reference!K$17,0)</f>
        <v>3622</v>
      </c>
      <c r="S2873" s="35">
        <f>ROUND((Reference!L$16*List!$H2873)+Reference!L$17,0)</f>
        <v>3908</v>
      </c>
      <c r="T2873" s="35">
        <f>ROUND((Reference!M$16*List!$H2873)+Reference!M$17,0)</f>
        <v>4668</v>
      </c>
      <c r="U2873" s="35">
        <f>ROUND((Reference!N$16*List!$H2873)+Reference!N$17,0)</f>
        <v>18834</v>
      </c>
      <c r="V2873" s="36">
        <f>ROUND((Reference!O$16*List!$H2873)+Reference!O$17,0)</f>
        <v>700</v>
      </c>
      <c r="W2873" s="36">
        <f>ROUND((Reference!P$16*List!$H2873)+Reference!P$17,0)</f>
        <v>987</v>
      </c>
      <c r="X2873" s="36">
        <f>ROUND((Reference!Q$16*List!$H2873)+Reference!Q$17,0)</f>
        <v>493</v>
      </c>
      <c r="Y2873" s="37"/>
      <c r="Z2873" s="4" t="str">
        <f t="shared" si="89"/>
        <v>ORANGE, Vermont</v>
      </c>
      <c r="AA2873" s="50" t="s">
        <v>907</v>
      </c>
      <c r="AB2873" s="38" t="s">
        <v>54</v>
      </c>
      <c r="AC2873" s="43" t="s">
        <v>7911</v>
      </c>
      <c r="AD2873" s="45"/>
      <c r="AE2873">
        <f t="shared" si="90"/>
        <v>0.94430000000000003</v>
      </c>
    </row>
    <row r="2874" spans="1:31" x14ac:dyDescent="0.35">
      <c r="A2874" s="28" t="s">
        <v>7933</v>
      </c>
      <c r="B2874" s="48" t="s">
        <v>7934</v>
      </c>
      <c r="C2874" s="49">
        <v>99947</v>
      </c>
      <c r="D2874" s="30" t="s">
        <v>246</v>
      </c>
      <c r="E2874" s="50" t="s">
        <v>3614</v>
      </c>
      <c r="F2874" s="55" t="s">
        <v>7911</v>
      </c>
      <c r="G2874" s="33" t="s">
        <v>64</v>
      </c>
      <c r="H2874" s="34">
        <v>0.94430000000000003</v>
      </c>
      <c r="I2874" s="35">
        <f>ROUND((Reference!B$16*List!$H2874)+Reference!B$17,0)</f>
        <v>1079</v>
      </c>
      <c r="J2874" s="35">
        <f>ROUND((Reference!C$16*List!$H2874)+Reference!C$17,0)</f>
        <v>1609</v>
      </c>
      <c r="K2874" s="35">
        <f>ROUND((Reference!D$16*List!$H2874)+Reference!D$17,0)</f>
        <v>1927</v>
      </c>
      <c r="L2874" s="35">
        <f>ROUND((Reference!E$16*List!$H2874)+Reference!E$17,0)</f>
        <v>2383</v>
      </c>
      <c r="M2874" s="35">
        <f>ROUND((Reference!F$16*List!$H2874)+Reference!F$17,0)</f>
        <v>2482</v>
      </c>
      <c r="N2874" s="35">
        <f>ROUND((Reference!G$16*List!$H2874)+Reference!G$17,0)</f>
        <v>2810</v>
      </c>
      <c r="O2874" s="35">
        <f>ROUND((Reference!H$16*List!$H2874)+Reference!H$17,0)</f>
        <v>2918</v>
      </c>
      <c r="P2874" s="35">
        <f>ROUND((Reference!I$16*List!$H2874)+Reference!I$17,0)</f>
        <v>3032</v>
      </c>
      <c r="Q2874" s="35">
        <f>ROUND((Reference!J$16*List!$H2874)+Reference!J$17,0)</f>
        <v>3511</v>
      </c>
      <c r="R2874" s="35">
        <f>ROUND((Reference!K$16*List!$H2874)+Reference!K$17,0)</f>
        <v>3622</v>
      </c>
      <c r="S2874" s="35">
        <f>ROUND((Reference!L$16*List!$H2874)+Reference!L$17,0)</f>
        <v>3908</v>
      </c>
      <c r="T2874" s="35">
        <f>ROUND((Reference!M$16*List!$H2874)+Reference!M$17,0)</f>
        <v>4668</v>
      </c>
      <c r="U2874" s="35">
        <f>ROUND((Reference!N$16*List!$H2874)+Reference!N$17,0)</f>
        <v>18834</v>
      </c>
      <c r="V2874" s="36">
        <f>ROUND((Reference!O$16*List!$H2874)+Reference!O$17,0)</f>
        <v>700</v>
      </c>
      <c r="W2874" s="36">
        <f>ROUND((Reference!P$16*List!$H2874)+Reference!P$17,0)</f>
        <v>987</v>
      </c>
      <c r="X2874" s="36">
        <f>ROUND((Reference!Q$16*List!$H2874)+Reference!Q$17,0)</f>
        <v>493</v>
      </c>
      <c r="Y2874" s="37"/>
      <c r="Z2874" s="4" t="str">
        <f t="shared" si="89"/>
        <v>ORLEANS, Vermont</v>
      </c>
      <c r="AA2874" s="38" t="s">
        <v>3614</v>
      </c>
      <c r="AB2874" s="38" t="s">
        <v>54</v>
      </c>
      <c r="AC2874" s="32" t="s">
        <v>7911</v>
      </c>
      <c r="AD2874" s="39"/>
      <c r="AE2874">
        <f t="shared" si="90"/>
        <v>0.94430000000000003</v>
      </c>
    </row>
    <row r="2875" spans="1:31" x14ac:dyDescent="0.35">
      <c r="A2875" s="28" t="s">
        <v>7935</v>
      </c>
      <c r="B2875" s="48" t="s">
        <v>7936</v>
      </c>
      <c r="C2875" s="51">
        <v>99947</v>
      </c>
      <c r="D2875" s="30" t="s">
        <v>246</v>
      </c>
      <c r="E2875" s="38" t="s">
        <v>7937</v>
      </c>
      <c r="F2875" s="55" t="s">
        <v>7911</v>
      </c>
      <c r="G2875" s="33" t="s">
        <v>64</v>
      </c>
      <c r="H2875" s="52">
        <v>0.94430000000000003</v>
      </c>
      <c r="I2875" s="35">
        <f>ROUND((Reference!B$16*List!$H2875)+Reference!B$17,0)</f>
        <v>1079</v>
      </c>
      <c r="J2875" s="35">
        <f>ROUND((Reference!C$16*List!$H2875)+Reference!C$17,0)</f>
        <v>1609</v>
      </c>
      <c r="K2875" s="35">
        <f>ROUND((Reference!D$16*List!$H2875)+Reference!D$17,0)</f>
        <v>1927</v>
      </c>
      <c r="L2875" s="35">
        <f>ROUND((Reference!E$16*List!$H2875)+Reference!E$17,0)</f>
        <v>2383</v>
      </c>
      <c r="M2875" s="35">
        <f>ROUND((Reference!F$16*List!$H2875)+Reference!F$17,0)</f>
        <v>2482</v>
      </c>
      <c r="N2875" s="35">
        <f>ROUND((Reference!G$16*List!$H2875)+Reference!G$17,0)</f>
        <v>2810</v>
      </c>
      <c r="O2875" s="35">
        <f>ROUND((Reference!H$16*List!$H2875)+Reference!H$17,0)</f>
        <v>2918</v>
      </c>
      <c r="P2875" s="35">
        <f>ROUND((Reference!I$16*List!$H2875)+Reference!I$17,0)</f>
        <v>3032</v>
      </c>
      <c r="Q2875" s="35">
        <f>ROUND((Reference!J$16*List!$H2875)+Reference!J$17,0)</f>
        <v>3511</v>
      </c>
      <c r="R2875" s="35">
        <f>ROUND((Reference!K$16*List!$H2875)+Reference!K$17,0)</f>
        <v>3622</v>
      </c>
      <c r="S2875" s="35">
        <f>ROUND((Reference!L$16*List!$H2875)+Reference!L$17,0)</f>
        <v>3908</v>
      </c>
      <c r="T2875" s="35">
        <f>ROUND((Reference!M$16*List!$H2875)+Reference!M$17,0)</f>
        <v>4668</v>
      </c>
      <c r="U2875" s="35">
        <f>ROUND((Reference!N$16*List!$H2875)+Reference!N$17,0)</f>
        <v>18834</v>
      </c>
      <c r="V2875" s="36">
        <f>ROUND((Reference!O$16*List!$H2875)+Reference!O$17,0)</f>
        <v>700</v>
      </c>
      <c r="W2875" s="36">
        <f>ROUND((Reference!P$16*List!$H2875)+Reference!P$17,0)</f>
        <v>987</v>
      </c>
      <c r="X2875" s="36">
        <f>ROUND((Reference!Q$16*List!$H2875)+Reference!Q$17,0)</f>
        <v>493</v>
      </c>
      <c r="Y2875" s="37"/>
      <c r="Z2875" s="4" t="str">
        <f t="shared" si="89"/>
        <v>RUTLAND, Vermont</v>
      </c>
      <c r="AA2875" s="50" t="s">
        <v>7937</v>
      </c>
      <c r="AB2875" s="38" t="s">
        <v>54</v>
      </c>
      <c r="AC2875" s="43" t="s">
        <v>7911</v>
      </c>
      <c r="AD2875" s="45"/>
      <c r="AE2875">
        <f t="shared" si="90"/>
        <v>0.94430000000000003</v>
      </c>
    </row>
    <row r="2876" spans="1:31" x14ac:dyDescent="0.35">
      <c r="A2876" s="28" t="s">
        <v>7938</v>
      </c>
      <c r="B2876" s="48" t="s">
        <v>7939</v>
      </c>
      <c r="C2876" s="49">
        <v>99947</v>
      </c>
      <c r="D2876" s="30" t="s">
        <v>246</v>
      </c>
      <c r="E2876" s="50" t="s">
        <v>259</v>
      </c>
      <c r="F2876" s="55" t="s">
        <v>7911</v>
      </c>
      <c r="G2876" s="33" t="s">
        <v>64</v>
      </c>
      <c r="H2876" s="52">
        <v>0.94430000000000003</v>
      </c>
      <c r="I2876" s="35">
        <f>ROUND((Reference!B$16*List!$H2876)+Reference!B$17,0)</f>
        <v>1079</v>
      </c>
      <c r="J2876" s="35">
        <f>ROUND((Reference!C$16*List!$H2876)+Reference!C$17,0)</f>
        <v>1609</v>
      </c>
      <c r="K2876" s="35">
        <f>ROUND((Reference!D$16*List!$H2876)+Reference!D$17,0)</f>
        <v>1927</v>
      </c>
      <c r="L2876" s="35">
        <f>ROUND((Reference!E$16*List!$H2876)+Reference!E$17,0)</f>
        <v>2383</v>
      </c>
      <c r="M2876" s="35">
        <f>ROUND((Reference!F$16*List!$H2876)+Reference!F$17,0)</f>
        <v>2482</v>
      </c>
      <c r="N2876" s="35">
        <f>ROUND((Reference!G$16*List!$H2876)+Reference!G$17,0)</f>
        <v>2810</v>
      </c>
      <c r="O2876" s="35">
        <f>ROUND((Reference!H$16*List!$H2876)+Reference!H$17,0)</f>
        <v>2918</v>
      </c>
      <c r="P2876" s="35">
        <f>ROUND((Reference!I$16*List!$H2876)+Reference!I$17,0)</f>
        <v>3032</v>
      </c>
      <c r="Q2876" s="35">
        <f>ROUND((Reference!J$16*List!$H2876)+Reference!J$17,0)</f>
        <v>3511</v>
      </c>
      <c r="R2876" s="35">
        <f>ROUND((Reference!K$16*List!$H2876)+Reference!K$17,0)</f>
        <v>3622</v>
      </c>
      <c r="S2876" s="35">
        <f>ROUND((Reference!L$16*List!$H2876)+Reference!L$17,0)</f>
        <v>3908</v>
      </c>
      <c r="T2876" s="35">
        <f>ROUND((Reference!M$16*List!$H2876)+Reference!M$17,0)</f>
        <v>4668</v>
      </c>
      <c r="U2876" s="35">
        <f>ROUND((Reference!N$16*List!$H2876)+Reference!N$17,0)</f>
        <v>18834</v>
      </c>
      <c r="V2876" s="36">
        <f>ROUND((Reference!O$16*List!$H2876)+Reference!O$17,0)</f>
        <v>700</v>
      </c>
      <c r="W2876" s="36">
        <f>ROUND((Reference!P$16*List!$H2876)+Reference!P$17,0)</f>
        <v>987</v>
      </c>
      <c r="X2876" s="36">
        <f>ROUND((Reference!Q$16*List!$H2876)+Reference!Q$17,0)</f>
        <v>493</v>
      </c>
      <c r="Y2876" s="37"/>
      <c r="Z2876" s="4" t="str">
        <f t="shared" si="89"/>
        <v>WASHINGTON, Vermont</v>
      </c>
      <c r="AA2876" s="50" t="s">
        <v>259</v>
      </c>
      <c r="AB2876" s="38" t="s">
        <v>54</v>
      </c>
      <c r="AC2876" s="43" t="s">
        <v>7911</v>
      </c>
      <c r="AD2876" s="45"/>
      <c r="AE2876">
        <f t="shared" si="90"/>
        <v>0.94430000000000003</v>
      </c>
    </row>
    <row r="2877" spans="1:31" x14ac:dyDescent="0.35">
      <c r="A2877" s="28" t="s">
        <v>7940</v>
      </c>
      <c r="B2877" s="48" t="s">
        <v>7941</v>
      </c>
      <c r="C2877" s="49">
        <v>99947</v>
      </c>
      <c r="D2877" s="30" t="s">
        <v>246</v>
      </c>
      <c r="E2877" s="50" t="s">
        <v>1312</v>
      </c>
      <c r="F2877" s="55" t="s">
        <v>7911</v>
      </c>
      <c r="G2877" s="33" t="s">
        <v>64</v>
      </c>
      <c r="H2877" s="34">
        <v>0.94430000000000003</v>
      </c>
      <c r="I2877" s="35">
        <f>ROUND((Reference!B$16*List!$H2877)+Reference!B$17,0)</f>
        <v>1079</v>
      </c>
      <c r="J2877" s="35">
        <f>ROUND((Reference!C$16*List!$H2877)+Reference!C$17,0)</f>
        <v>1609</v>
      </c>
      <c r="K2877" s="35">
        <f>ROUND((Reference!D$16*List!$H2877)+Reference!D$17,0)</f>
        <v>1927</v>
      </c>
      <c r="L2877" s="35">
        <f>ROUND((Reference!E$16*List!$H2877)+Reference!E$17,0)</f>
        <v>2383</v>
      </c>
      <c r="M2877" s="35">
        <f>ROUND((Reference!F$16*List!$H2877)+Reference!F$17,0)</f>
        <v>2482</v>
      </c>
      <c r="N2877" s="35">
        <f>ROUND((Reference!G$16*List!$H2877)+Reference!G$17,0)</f>
        <v>2810</v>
      </c>
      <c r="O2877" s="35">
        <f>ROUND((Reference!H$16*List!$H2877)+Reference!H$17,0)</f>
        <v>2918</v>
      </c>
      <c r="P2877" s="35">
        <f>ROUND((Reference!I$16*List!$H2877)+Reference!I$17,0)</f>
        <v>3032</v>
      </c>
      <c r="Q2877" s="35">
        <f>ROUND((Reference!J$16*List!$H2877)+Reference!J$17,0)</f>
        <v>3511</v>
      </c>
      <c r="R2877" s="35">
        <f>ROUND((Reference!K$16*List!$H2877)+Reference!K$17,0)</f>
        <v>3622</v>
      </c>
      <c r="S2877" s="35">
        <f>ROUND((Reference!L$16*List!$H2877)+Reference!L$17,0)</f>
        <v>3908</v>
      </c>
      <c r="T2877" s="35">
        <f>ROUND((Reference!M$16*List!$H2877)+Reference!M$17,0)</f>
        <v>4668</v>
      </c>
      <c r="U2877" s="35">
        <f>ROUND((Reference!N$16*List!$H2877)+Reference!N$17,0)</f>
        <v>18834</v>
      </c>
      <c r="V2877" s="36">
        <f>ROUND((Reference!O$16*List!$H2877)+Reference!O$17,0)</f>
        <v>700</v>
      </c>
      <c r="W2877" s="36">
        <f>ROUND((Reference!P$16*List!$H2877)+Reference!P$17,0)</f>
        <v>987</v>
      </c>
      <c r="X2877" s="36">
        <f>ROUND((Reference!Q$16*List!$H2877)+Reference!Q$17,0)</f>
        <v>493</v>
      </c>
      <c r="Y2877" s="37"/>
      <c r="Z2877" s="4" t="str">
        <f t="shared" si="89"/>
        <v>WINDHAM, Vermont</v>
      </c>
      <c r="AA2877" s="38" t="s">
        <v>1312</v>
      </c>
      <c r="AB2877" s="38" t="s">
        <v>54</v>
      </c>
      <c r="AC2877" s="32" t="s">
        <v>7911</v>
      </c>
      <c r="AD2877" s="39"/>
      <c r="AE2877">
        <f t="shared" si="90"/>
        <v>0.94430000000000003</v>
      </c>
    </row>
    <row r="2878" spans="1:31" x14ac:dyDescent="0.35">
      <c r="A2878" s="28" t="s">
        <v>7942</v>
      </c>
      <c r="B2878" s="48" t="s">
        <v>7943</v>
      </c>
      <c r="C2878" s="49">
        <v>99947</v>
      </c>
      <c r="D2878" s="30" t="s">
        <v>246</v>
      </c>
      <c r="E2878" s="50" t="s">
        <v>7944</v>
      </c>
      <c r="F2878" s="55" t="s">
        <v>7911</v>
      </c>
      <c r="G2878" s="33" t="s">
        <v>64</v>
      </c>
      <c r="H2878" s="52">
        <v>0.94430000000000003</v>
      </c>
      <c r="I2878" s="35">
        <f>ROUND((Reference!B$16*List!$H2878)+Reference!B$17,0)</f>
        <v>1079</v>
      </c>
      <c r="J2878" s="35">
        <f>ROUND((Reference!C$16*List!$H2878)+Reference!C$17,0)</f>
        <v>1609</v>
      </c>
      <c r="K2878" s="35">
        <f>ROUND((Reference!D$16*List!$H2878)+Reference!D$17,0)</f>
        <v>1927</v>
      </c>
      <c r="L2878" s="35">
        <f>ROUND((Reference!E$16*List!$H2878)+Reference!E$17,0)</f>
        <v>2383</v>
      </c>
      <c r="M2878" s="35">
        <f>ROUND((Reference!F$16*List!$H2878)+Reference!F$17,0)</f>
        <v>2482</v>
      </c>
      <c r="N2878" s="35">
        <f>ROUND((Reference!G$16*List!$H2878)+Reference!G$17,0)</f>
        <v>2810</v>
      </c>
      <c r="O2878" s="35">
        <f>ROUND((Reference!H$16*List!$H2878)+Reference!H$17,0)</f>
        <v>2918</v>
      </c>
      <c r="P2878" s="35">
        <f>ROUND((Reference!I$16*List!$H2878)+Reference!I$17,0)</f>
        <v>3032</v>
      </c>
      <c r="Q2878" s="35">
        <f>ROUND((Reference!J$16*List!$H2878)+Reference!J$17,0)</f>
        <v>3511</v>
      </c>
      <c r="R2878" s="35">
        <f>ROUND((Reference!K$16*List!$H2878)+Reference!K$17,0)</f>
        <v>3622</v>
      </c>
      <c r="S2878" s="35">
        <f>ROUND((Reference!L$16*List!$H2878)+Reference!L$17,0)</f>
        <v>3908</v>
      </c>
      <c r="T2878" s="35">
        <f>ROUND((Reference!M$16*List!$H2878)+Reference!M$17,0)</f>
        <v>4668</v>
      </c>
      <c r="U2878" s="35">
        <f>ROUND((Reference!N$16*List!$H2878)+Reference!N$17,0)</f>
        <v>18834</v>
      </c>
      <c r="V2878" s="36">
        <f>ROUND((Reference!O$16*List!$H2878)+Reference!O$17,0)</f>
        <v>700</v>
      </c>
      <c r="W2878" s="36">
        <f>ROUND((Reference!P$16*List!$H2878)+Reference!P$17,0)</f>
        <v>987</v>
      </c>
      <c r="X2878" s="36">
        <f>ROUND((Reference!Q$16*List!$H2878)+Reference!Q$17,0)</f>
        <v>493</v>
      </c>
      <c r="Y2878" s="37"/>
      <c r="Z2878" s="4" t="str">
        <f t="shared" si="89"/>
        <v>WINDSOR, Vermont</v>
      </c>
      <c r="AA2878" s="50" t="s">
        <v>7944</v>
      </c>
      <c r="AB2878" s="38" t="s">
        <v>54</v>
      </c>
      <c r="AC2878" s="43" t="s">
        <v>7911</v>
      </c>
      <c r="AD2878" s="45"/>
      <c r="AE2878">
        <f t="shared" si="90"/>
        <v>0.94430000000000003</v>
      </c>
    </row>
    <row r="2879" spans="1:31" x14ac:dyDescent="0.35">
      <c r="A2879" s="28" t="s">
        <v>7945</v>
      </c>
      <c r="B2879" s="48" t="s">
        <v>7946</v>
      </c>
      <c r="C2879" s="49">
        <v>99947</v>
      </c>
      <c r="D2879" s="30" t="s">
        <v>246</v>
      </c>
      <c r="E2879" s="50" t="s">
        <v>334</v>
      </c>
      <c r="F2879" s="55" t="s">
        <v>7911</v>
      </c>
      <c r="G2879" s="33" t="s">
        <v>64</v>
      </c>
      <c r="H2879" s="52">
        <v>0.94430000000000003</v>
      </c>
      <c r="I2879" s="35">
        <f>ROUND((Reference!B$16*List!$H2879)+Reference!B$17,0)</f>
        <v>1079</v>
      </c>
      <c r="J2879" s="35">
        <f>ROUND((Reference!C$16*List!$H2879)+Reference!C$17,0)</f>
        <v>1609</v>
      </c>
      <c r="K2879" s="35">
        <f>ROUND((Reference!D$16*List!$H2879)+Reference!D$17,0)</f>
        <v>1927</v>
      </c>
      <c r="L2879" s="35">
        <f>ROUND((Reference!E$16*List!$H2879)+Reference!E$17,0)</f>
        <v>2383</v>
      </c>
      <c r="M2879" s="35">
        <f>ROUND((Reference!F$16*List!$H2879)+Reference!F$17,0)</f>
        <v>2482</v>
      </c>
      <c r="N2879" s="35">
        <f>ROUND((Reference!G$16*List!$H2879)+Reference!G$17,0)</f>
        <v>2810</v>
      </c>
      <c r="O2879" s="35">
        <f>ROUND((Reference!H$16*List!$H2879)+Reference!H$17,0)</f>
        <v>2918</v>
      </c>
      <c r="P2879" s="35">
        <f>ROUND((Reference!I$16*List!$H2879)+Reference!I$17,0)</f>
        <v>3032</v>
      </c>
      <c r="Q2879" s="35">
        <f>ROUND((Reference!J$16*List!$H2879)+Reference!J$17,0)</f>
        <v>3511</v>
      </c>
      <c r="R2879" s="35">
        <f>ROUND((Reference!K$16*List!$H2879)+Reference!K$17,0)</f>
        <v>3622</v>
      </c>
      <c r="S2879" s="35">
        <f>ROUND((Reference!L$16*List!$H2879)+Reference!L$17,0)</f>
        <v>3908</v>
      </c>
      <c r="T2879" s="35">
        <f>ROUND((Reference!M$16*List!$H2879)+Reference!M$17,0)</f>
        <v>4668</v>
      </c>
      <c r="U2879" s="35">
        <f>ROUND((Reference!N$16*List!$H2879)+Reference!N$17,0)</f>
        <v>18834</v>
      </c>
      <c r="V2879" s="36">
        <f>ROUND((Reference!O$16*List!$H2879)+Reference!O$17,0)</f>
        <v>700</v>
      </c>
      <c r="W2879" s="36">
        <f>ROUND((Reference!P$16*List!$H2879)+Reference!P$17,0)</f>
        <v>987</v>
      </c>
      <c r="X2879" s="36">
        <f>ROUND((Reference!Q$16*List!$H2879)+Reference!Q$17,0)</f>
        <v>493</v>
      </c>
      <c r="Y2879" s="37"/>
      <c r="Z2879" s="4" t="str">
        <f t="shared" si="89"/>
        <v>STATEWIDE, Vermont</v>
      </c>
      <c r="AA2879" s="50" t="s">
        <v>334</v>
      </c>
      <c r="AB2879" s="38" t="s">
        <v>54</v>
      </c>
      <c r="AC2879" s="43" t="s">
        <v>7911</v>
      </c>
      <c r="AD2879" s="45"/>
      <c r="AE2879">
        <f t="shared" si="90"/>
        <v>0.94430000000000003</v>
      </c>
    </row>
    <row r="2880" spans="1:31" x14ac:dyDescent="0.35">
      <c r="A2880" s="28" t="s">
        <v>7947</v>
      </c>
      <c r="B2880" s="48" t="s">
        <v>7948</v>
      </c>
      <c r="C2880" s="49">
        <v>99949</v>
      </c>
      <c r="D2880" s="30" t="s">
        <v>254</v>
      </c>
      <c r="E2880" s="50" t="s">
        <v>7949</v>
      </c>
      <c r="F2880" s="55" t="s">
        <v>7950</v>
      </c>
      <c r="G2880" s="33" t="s">
        <v>64</v>
      </c>
      <c r="H2880" s="34">
        <v>0.81220000000000003</v>
      </c>
      <c r="I2880" s="35">
        <f>ROUND((Reference!B$16*List!$H2880)+Reference!B$17,0)</f>
        <v>965</v>
      </c>
      <c r="J2880" s="35">
        <f>ROUND((Reference!C$16*List!$H2880)+Reference!C$17,0)</f>
        <v>1440</v>
      </c>
      <c r="K2880" s="35">
        <f>ROUND((Reference!D$16*List!$H2880)+Reference!D$17,0)</f>
        <v>1725</v>
      </c>
      <c r="L2880" s="35">
        <f>ROUND((Reference!E$16*List!$H2880)+Reference!E$17,0)</f>
        <v>2133</v>
      </c>
      <c r="M2880" s="35">
        <f>ROUND((Reference!F$16*List!$H2880)+Reference!F$17,0)</f>
        <v>2222</v>
      </c>
      <c r="N2880" s="35">
        <f>ROUND((Reference!G$16*List!$H2880)+Reference!G$17,0)</f>
        <v>2515</v>
      </c>
      <c r="O2880" s="35">
        <f>ROUND((Reference!H$16*List!$H2880)+Reference!H$17,0)</f>
        <v>2611</v>
      </c>
      <c r="P2880" s="35">
        <f>ROUND((Reference!I$16*List!$H2880)+Reference!I$17,0)</f>
        <v>2714</v>
      </c>
      <c r="Q2880" s="35">
        <f>ROUND((Reference!J$16*List!$H2880)+Reference!J$17,0)</f>
        <v>3142</v>
      </c>
      <c r="R2880" s="35">
        <f>ROUND((Reference!K$16*List!$H2880)+Reference!K$17,0)</f>
        <v>3242</v>
      </c>
      <c r="S2880" s="35">
        <f>ROUND((Reference!L$16*List!$H2880)+Reference!L$17,0)</f>
        <v>3498</v>
      </c>
      <c r="T2880" s="35">
        <f>ROUND((Reference!M$16*List!$H2880)+Reference!M$17,0)</f>
        <v>4178</v>
      </c>
      <c r="U2880" s="35">
        <f>ROUND((Reference!N$16*List!$H2880)+Reference!N$17,0)</f>
        <v>16857</v>
      </c>
      <c r="V2880" s="36">
        <f>ROUND((Reference!O$16*List!$H2880)+Reference!O$17,0)</f>
        <v>627</v>
      </c>
      <c r="W2880" s="36">
        <f>ROUND((Reference!P$16*List!$H2880)+Reference!P$17,0)</f>
        <v>883</v>
      </c>
      <c r="X2880" s="36">
        <f>ROUND((Reference!Q$16*List!$H2880)+Reference!Q$17,0)</f>
        <v>441</v>
      </c>
      <c r="Y2880" s="37"/>
      <c r="Z2880" s="4" t="str">
        <f t="shared" si="89"/>
        <v>ACCOMACK, Virginia</v>
      </c>
      <c r="AA2880" s="38" t="s">
        <v>7949</v>
      </c>
      <c r="AB2880" s="38" t="s">
        <v>54</v>
      </c>
      <c r="AC2880" s="32" t="s">
        <v>7950</v>
      </c>
      <c r="AD2880" s="39"/>
      <c r="AE2880">
        <f t="shared" si="90"/>
        <v>0.81220000000000003</v>
      </c>
    </row>
    <row r="2881" spans="1:31" x14ac:dyDescent="0.35">
      <c r="A2881" s="28" t="s">
        <v>7951</v>
      </c>
      <c r="B2881" s="48" t="s">
        <v>7952</v>
      </c>
      <c r="C2881" s="51">
        <v>16820</v>
      </c>
      <c r="D2881" s="30" t="s">
        <v>536</v>
      </c>
      <c r="E2881" s="38" t="s">
        <v>7953</v>
      </c>
      <c r="F2881" s="54" t="s">
        <v>7950</v>
      </c>
      <c r="G2881" s="33" t="s">
        <v>53</v>
      </c>
      <c r="H2881" s="52">
        <v>0.91310000000000002</v>
      </c>
      <c r="I2881" s="35">
        <f>ROUND((Reference!B$16*List!$H2881)+Reference!B$17,0)</f>
        <v>1052</v>
      </c>
      <c r="J2881" s="35">
        <f>ROUND((Reference!C$16*List!$H2881)+Reference!C$17,0)</f>
        <v>1569</v>
      </c>
      <c r="K2881" s="35">
        <f>ROUND((Reference!D$16*List!$H2881)+Reference!D$17,0)</f>
        <v>1880</v>
      </c>
      <c r="L2881" s="35">
        <f>ROUND((Reference!E$16*List!$H2881)+Reference!E$17,0)</f>
        <v>2324</v>
      </c>
      <c r="M2881" s="35">
        <f>ROUND((Reference!F$16*List!$H2881)+Reference!F$17,0)</f>
        <v>2421</v>
      </c>
      <c r="N2881" s="35">
        <f>ROUND((Reference!G$16*List!$H2881)+Reference!G$17,0)</f>
        <v>2740</v>
      </c>
      <c r="O2881" s="35">
        <f>ROUND((Reference!H$16*List!$H2881)+Reference!H$17,0)</f>
        <v>2845</v>
      </c>
      <c r="P2881" s="35">
        <f>ROUND((Reference!I$16*List!$H2881)+Reference!I$17,0)</f>
        <v>2957</v>
      </c>
      <c r="Q2881" s="35">
        <f>ROUND((Reference!J$16*List!$H2881)+Reference!J$17,0)</f>
        <v>3424</v>
      </c>
      <c r="R2881" s="35">
        <f>ROUND((Reference!K$16*List!$H2881)+Reference!K$17,0)</f>
        <v>3532</v>
      </c>
      <c r="S2881" s="35">
        <f>ROUND((Reference!L$16*List!$H2881)+Reference!L$17,0)</f>
        <v>3811</v>
      </c>
      <c r="T2881" s="35">
        <f>ROUND((Reference!M$16*List!$H2881)+Reference!M$17,0)</f>
        <v>4552</v>
      </c>
      <c r="U2881" s="35">
        <f>ROUND((Reference!N$16*List!$H2881)+Reference!N$17,0)</f>
        <v>18367</v>
      </c>
      <c r="V2881" s="36">
        <f>ROUND((Reference!O$16*List!$H2881)+Reference!O$17,0)</f>
        <v>683</v>
      </c>
      <c r="W2881" s="36">
        <f>ROUND((Reference!P$16*List!$H2881)+Reference!P$17,0)</f>
        <v>962</v>
      </c>
      <c r="X2881" s="36">
        <f>ROUND((Reference!Q$16*List!$H2881)+Reference!Q$17,0)</f>
        <v>481</v>
      </c>
      <c r="Y2881" s="37"/>
      <c r="Z2881" s="4" t="str">
        <f t="shared" si="89"/>
        <v>ALBEMARLE, Virginia</v>
      </c>
      <c r="AA2881" s="50" t="s">
        <v>7953</v>
      </c>
      <c r="AB2881" s="38" t="s">
        <v>54</v>
      </c>
      <c r="AC2881" s="43" t="s">
        <v>7950</v>
      </c>
      <c r="AD2881" s="45"/>
      <c r="AE2881">
        <f t="shared" si="90"/>
        <v>0.91310000000000002</v>
      </c>
    </row>
    <row r="2882" spans="1:31" x14ac:dyDescent="0.35">
      <c r="A2882" s="28" t="s">
        <v>7954</v>
      </c>
      <c r="B2882" s="48" t="s">
        <v>7955</v>
      </c>
      <c r="C2882" s="49">
        <v>99949</v>
      </c>
      <c r="D2882" s="30" t="s">
        <v>254</v>
      </c>
      <c r="E2882" s="50" t="s">
        <v>5559</v>
      </c>
      <c r="F2882" s="54" t="s">
        <v>7950</v>
      </c>
      <c r="G2882" s="33" t="s">
        <v>64</v>
      </c>
      <c r="H2882" s="52">
        <v>0.81220000000000003</v>
      </c>
      <c r="I2882" s="35">
        <f>ROUND((Reference!B$16*List!$H2882)+Reference!B$17,0)</f>
        <v>965</v>
      </c>
      <c r="J2882" s="35">
        <f>ROUND((Reference!C$16*List!$H2882)+Reference!C$17,0)</f>
        <v>1440</v>
      </c>
      <c r="K2882" s="35">
        <f>ROUND((Reference!D$16*List!$H2882)+Reference!D$17,0)</f>
        <v>1725</v>
      </c>
      <c r="L2882" s="35">
        <f>ROUND((Reference!E$16*List!$H2882)+Reference!E$17,0)</f>
        <v>2133</v>
      </c>
      <c r="M2882" s="35">
        <f>ROUND((Reference!F$16*List!$H2882)+Reference!F$17,0)</f>
        <v>2222</v>
      </c>
      <c r="N2882" s="35">
        <f>ROUND((Reference!G$16*List!$H2882)+Reference!G$17,0)</f>
        <v>2515</v>
      </c>
      <c r="O2882" s="35">
        <f>ROUND((Reference!H$16*List!$H2882)+Reference!H$17,0)</f>
        <v>2611</v>
      </c>
      <c r="P2882" s="35">
        <f>ROUND((Reference!I$16*List!$H2882)+Reference!I$17,0)</f>
        <v>2714</v>
      </c>
      <c r="Q2882" s="35">
        <f>ROUND((Reference!J$16*List!$H2882)+Reference!J$17,0)</f>
        <v>3142</v>
      </c>
      <c r="R2882" s="35">
        <f>ROUND((Reference!K$16*List!$H2882)+Reference!K$17,0)</f>
        <v>3242</v>
      </c>
      <c r="S2882" s="35">
        <f>ROUND((Reference!L$16*List!$H2882)+Reference!L$17,0)</f>
        <v>3498</v>
      </c>
      <c r="T2882" s="35">
        <f>ROUND((Reference!M$16*List!$H2882)+Reference!M$17,0)</f>
        <v>4178</v>
      </c>
      <c r="U2882" s="35">
        <f>ROUND((Reference!N$16*List!$H2882)+Reference!N$17,0)</f>
        <v>16857</v>
      </c>
      <c r="V2882" s="36">
        <f>ROUND((Reference!O$16*List!$H2882)+Reference!O$17,0)</f>
        <v>627</v>
      </c>
      <c r="W2882" s="36">
        <f>ROUND((Reference!P$16*List!$H2882)+Reference!P$17,0)</f>
        <v>883</v>
      </c>
      <c r="X2882" s="36">
        <f>ROUND((Reference!Q$16*List!$H2882)+Reference!Q$17,0)</f>
        <v>441</v>
      </c>
      <c r="Y2882" s="37"/>
      <c r="Z2882" s="4" t="str">
        <f t="shared" si="89"/>
        <v>ALLEGHANY, Virginia</v>
      </c>
      <c r="AA2882" s="50" t="s">
        <v>5559</v>
      </c>
      <c r="AB2882" s="38" t="s">
        <v>54</v>
      </c>
      <c r="AC2882" s="43" t="s">
        <v>7950</v>
      </c>
      <c r="AD2882" s="45"/>
      <c r="AE2882">
        <f t="shared" si="90"/>
        <v>0.81220000000000003</v>
      </c>
    </row>
    <row r="2883" spans="1:31" x14ac:dyDescent="0.35">
      <c r="A2883" s="28" t="s">
        <v>7956</v>
      </c>
      <c r="B2883" s="48" t="s">
        <v>7957</v>
      </c>
      <c r="C2883" s="49">
        <v>40060</v>
      </c>
      <c r="D2883" s="30" t="s">
        <v>1466</v>
      </c>
      <c r="E2883" s="50" t="s">
        <v>7958</v>
      </c>
      <c r="F2883" s="55" t="s">
        <v>7950</v>
      </c>
      <c r="G2883" s="33" t="s">
        <v>53</v>
      </c>
      <c r="H2883" s="34">
        <v>0.93510000000000004</v>
      </c>
      <c r="I2883" s="35">
        <f>ROUND((Reference!B$16*List!$H2883)+Reference!B$17,0)</f>
        <v>1071</v>
      </c>
      <c r="J2883" s="35">
        <f>ROUND((Reference!C$16*List!$H2883)+Reference!C$17,0)</f>
        <v>1597</v>
      </c>
      <c r="K2883" s="35">
        <f>ROUND((Reference!D$16*List!$H2883)+Reference!D$17,0)</f>
        <v>1913</v>
      </c>
      <c r="L2883" s="35">
        <f>ROUND((Reference!E$16*List!$H2883)+Reference!E$17,0)</f>
        <v>2365</v>
      </c>
      <c r="M2883" s="35">
        <f>ROUND((Reference!F$16*List!$H2883)+Reference!F$17,0)</f>
        <v>2464</v>
      </c>
      <c r="N2883" s="35">
        <f>ROUND((Reference!G$16*List!$H2883)+Reference!G$17,0)</f>
        <v>2790</v>
      </c>
      <c r="O2883" s="35">
        <f>ROUND((Reference!H$16*List!$H2883)+Reference!H$17,0)</f>
        <v>2896</v>
      </c>
      <c r="P2883" s="35">
        <f>ROUND((Reference!I$16*List!$H2883)+Reference!I$17,0)</f>
        <v>3010</v>
      </c>
      <c r="Q2883" s="35">
        <f>ROUND((Reference!J$16*List!$H2883)+Reference!J$17,0)</f>
        <v>3485</v>
      </c>
      <c r="R2883" s="35">
        <f>ROUND((Reference!K$16*List!$H2883)+Reference!K$17,0)</f>
        <v>3596</v>
      </c>
      <c r="S2883" s="35">
        <f>ROUND((Reference!L$16*List!$H2883)+Reference!L$17,0)</f>
        <v>3880</v>
      </c>
      <c r="T2883" s="35">
        <f>ROUND((Reference!M$16*List!$H2883)+Reference!M$17,0)</f>
        <v>4634</v>
      </c>
      <c r="U2883" s="35">
        <f>ROUND((Reference!N$16*List!$H2883)+Reference!N$17,0)</f>
        <v>18696</v>
      </c>
      <c r="V2883" s="36">
        <f>ROUND((Reference!O$16*List!$H2883)+Reference!O$17,0)</f>
        <v>695</v>
      </c>
      <c r="W2883" s="36">
        <f>ROUND((Reference!P$16*List!$H2883)+Reference!P$17,0)</f>
        <v>979</v>
      </c>
      <c r="X2883" s="36">
        <f>ROUND((Reference!Q$16*List!$H2883)+Reference!Q$17,0)</f>
        <v>490</v>
      </c>
      <c r="Y2883" s="37"/>
      <c r="Z2883" s="4" t="str">
        <f t="shared" si="89"/>
        <v>AMELIA, Virginia</v>
      </c>
      <c r="AA2883" s="38" t="s">
        <v>7958</v>
      </c>
      <c r="AB2883" s="38" t="s">
        <v>54</v>
      </c>
      <c r="AC2883" s="32" t="s">
        <v>7950</v>
      </c>
      <c r="AD2883" s="39"/>
      <c r="AE2883">
        <f t="shared" si="90"/>
        <v>0.93510000000000004</v>
      </c>
    </row>
    <row r="2884" spans="1:31" x14ac:dyDescent="0.35">
      <c r="A2884" s="28" t="s">
        <v>7959</v>
      </c>
      <c r="B2884" s="48" t="s">
        <v>7960</v>
      </c>
      <c r="C2884" s="51">
        <v>31340</v>
      </c>
      <c r="D2884" s="30" t="s">
        <v>1149</v>
      </c>
      <c r="E2884" s="38" t="s">
        <v>7961</v>
      </c>
      <c r="F2884" s="54" t="s">
        <v>7950</v>
      </c>
      <c r="G2884" s="33" t="s">
        <v>53</v>
      </c>
      <c r="H2884" s="34">
        <v>0.84199999999999997</v>
      </c>
      <c r="I2884" s="35">
        <f>ROUND((Reference!B$16*List!$H2884)+Reference!B$17,0)</f>
        <v>991</v>
      </c>
      <c r="J2884" s="35">
        <f>ROUND((Reference!C$16*List!$H2884)+Reference!C$17,0)</f>
        <v>1478</v>
      </c>
      <c r="K2884" s="35">
        <f>ROUND((Reference!D$16*List!$H2884)+Reference!D$17,0)</f>
        <v>1771</v>
      </c>
      <c r="L2884" s="35">
        <f>ROUND((Reference!E$16*List!$H2884)+Reference!E$17,0)</f>
        <v>2189</v>
      </c>
      <c r="M2884" s="35">
        <f>ROUND((Reference!F$16*List!$H2884)+Reference!F$17,0)</f>
        <v>2280</v>
      </c>
      <c r="N2884" s="35">
        <f>ROUND((Reference!G$16*List!$H2884)+Reference!G$17,0)</f>
        <v>2582</v>
      </c>
      <c r="O2884" s="35">
        <f>ROUND((Reference!H$16*List!$H2884)+Reference!H$17,0)</f>
        <v>2680</v>
      </c>
      <c r="P2884" s="35">
        <f>ROUND((Reference!I$16*List!$H2884)+Reference!I$17,0)</f>
        <v>2786</v>
      </c>
      <c r="Q2884" s="35">
        <f>ROUND((Reference!J$16*List!$H2884)+Reference!J$17,0)</f>
        <v>3226</v>
      </c>
      <c r="R2884" s="35">
        <f>ROUND((Reference!K$16*List!$H2884)+Reference!K$17,0)</f>
        <v>3328</v>
      </c>
      <c r="S2884" s="35">
        <f>ROUND((Reference!L$16*List!$H2884)+Reference!L$17,0)</f>
        <v>3591</v>
      </c>
      <c r="T2884" s="35">
        <f>ROUND((Reference!M$16*List!$H2884)+Reference!M$17,0)</f>
        <v>4288</v>
      </c>
      <c r="U2884" s="35">
        <f>ROUND((Reference!N$16*List!$H2884)+Reference!N$17,0)</f>
        <v>17303</v>
      </c>
      <c r="V2884" s="36">
        <f>ROUND((Reference!O$16*List!$H2884)+Reference!O$17,0)</f>
        <v>643</v>
      </c>
      <c r="W2884" s="36">
        <f>ROUND((Reference!P$16*List!$H2884)+Reference!P$17,0)</f>
        <v>906</v>
      </c>
      <c r="X2884" s="36">
        <f>ROUND((Reference!Q$16*List!$H2884)+Reference!Q$17,0)</f>
        <v>453</v>
      </c>
      <c r="Y2884" s="37"/>
      <c r="Z2884" s="4" t="str">
        <f t="shared" si="89"/>
        <v>AMHERST, Virginia</v>
      </c>
      <c r="AA2884" s="38" t="s">
        <v>7961</v>
      </c>
      <c r="AB2884" s="38" t="s">
        <v>54</v>
      </c>
      <c r="AC2884" s="32" t="s">
        <v>7950</v>
      </c>
      <c r="AD2884" s="39"/>
      <c r="AE2884">
        <f t="shared" si="90"/>
        <v>0.84199999999999997</v>
      </c>
    </row>
    <row r="2885" spans="1:31" x14ac:dyDescent="0.35">
      <c r="A2885" s="28" t="s">
        <v>7962</v>
      </c>
      <c r="B2885" s="48" t="s">
        <v>7963</v>
      </c>
      <c r="C2885" s="49">
        <v>31340</v>
      </c>
      <c r="D2885" s="30" t="s">
        <v>1149</v>
      </c>
      <c r="E2885" s="50" t="s">
        <v>7964</v>
      </c>
      <c r="F2885" s="54" t="s">
        <v>7950</v>
      </c>
      <c r="G2885" s="33" t="s">
        <v>53</v>
      </c>
      <c r="H2885" s="52">
        <v>0.84199999999999997</v>
      </c>
      <c r="I2885" s="35">
        <f>ROUND((Reference!B$16*List!$H2885)+Reference!B$17,0)</f>
        <v>991</v>
      </c>
      <c r="J2885" s="35">
        <f>ROUND((Reference!C$16*List!$H2885)+Reference!C$17,0)</f>
        <v>1478</v>
      </c>
      <c r="K2885" s="35">
        <f>ROUND((Reference!D$16*List!$H2885)+Reference!D$17,0)</f>
        <v>1771</v>
      </c>
      <c r="L2885" s="35">
        <f>ROUND((Reference!E$16*List!$H2885)+Reference!E$17,0)</f>
        <v>2189</v>
      </c>
      <c r="M2885" s="35">
        <f>ROUND((Reference!F$16*List!$H2885)+Reference!F$17,0)</f>
        <v>2280</v>
      </c>
      <c r="N2885" s="35">
        <f>ROUND((Reference!G$16*List!$H2885)+Reference!G$17,0)</f>
        <v>2582</v>
      </c>
      <c r="O2885" s="35">
        <f>ROUND((Reference!H$16*List!$H2885)+Reference!H$17,0)</f>
        <v>2680</v>
      </c>
      <c r="P2885" s="35">
        <f>ROUND((Reference!I$16*List!$H2885)+Reference!I$17,0)</f>
        <v>2786</v>
      </c>
      <c r="Q2885" s="35">
        <f>ROUND((Reference!J$16*List!$H2885)+Reference!J$17,0)</f>
        <v>3226</v>
      </c>
      <c r="R2885" s="35">
        <f>ROUND((Reference!K$16*List!$H2885)+Reference!K$17,0)</f>
        <v>3328</v>
      </c>
      <c r="S2885" s="35">
        <f>ROUND((Reference!L$16*List!$H2885)+Reference!L$17,0)</f>
        <v>3591</v>
      </c>
      <c r="T2885" s="35">
        <f>ROUND((Reference!M$16*List!$H2885)+Reference!M$17,0)</f>
        <v>4288</v>
      </c>
      <c r="U2885" s="35">
        <f>ROUND((Reference!N$16*List!$H2885)+Reference!N$17,0)</f>
        <v>17303</v>
      </c>
      <c r="V2885" s="36">
        <f>ROUND((Reference!O$16*List!$H2885)+Reference!O$17,0)</f>
        <v>643</v>
      </c>
      <c r="W2885" s="36">
        <f>ROUND((Reference!P$16*List!$H2885)+Reference!P$17,0)</f>
        <v>906</v>
      </c>
      <c r="X2885" s="36">
        <f>ROUND((Reference!Q$16*List!$H2885)+Reference!Q$17,0)</f>
        <v>453</v>
      </c>
      <c r="Y2885" s="37"/>
      <c r="Z2885" s="4" t="str">
        <f t="shared" si="89"/>
        <v>APPOMATTOX, Virginia</v>
      </c>
      <c r="AA2885" s="50" t="s">
        <v>7964</v>
      </c>
      <c r="AB2885" s="38" t="s">
        <v>54</v>
      </c>
      <c r="AC2885" s="43" t="s">
        <v>7950</v>
      </c>
      <c r="AD2885" s="45"/>
      <c r="AE2885">
        <f t="shared" si="90"/>
        <v>0.84199999999999997</v>
      </c>
    </row>
    <row r="2886" spans="1:31" x14ac:dyDescent="0.35">
      <c r="A2886" s="28" t="s">
        <v>7965</v>
      </c>
      <c r="B2886" s="48" t="s">
        <v>7966</v>
      </c>
      <c r="C2886" s="49">
        <v>47894</v>
      </c>
      <c r="D2886" s="30" t="s">
        <v>1336</v>
      </c>
      <c r="E2886" s="50" t="s">
        <v>7967</v>
      </c>
      <c r="F2886" s="54" t="s">
        <v>7950</v>
      </c>
      <c r="G2886" s="33" t="s">
        <v>53</v>
      </c>
      <c r="H2886" s="34">
        <v>1.0406</v>
      </c>
      <c r="I2886" s="35">
        <f>ROUND((Reference!B$16*List!$H2886)+Reference!B$17,0)</f>
        <v>1161</v>
      </c>
      <c r="J2886" s="35">
        <f>ROUND((Reference!C$16*List!$H2886)+Reference!C$17,0)</f>
        <v>1732</v>
      </c>
      <c r="K2886" s="35">
        <f>ROUND((Reference!D$16*List!$H2886)+Reference!D$17,0)</f>
        <v>2075</v>
      </c>
      <c r="L2886" s="35">
        <f>ROUND((Reference!E$16*List!$H2886)+Reference!E$17,0)</f>
        <v>2565</v>
      </c>
      <c r="M2886" s="35">
        <f>ROUND((Reference!F$16*List!$H2886)+Reference!F$17,0)</f>
        <v>2672</v>
      </c>
      <c r="N2886" s="35">
        <f>ROUND((Reference!G$16*List!$H2886)+Reference!G$17,0)</f>
        <v>3025</v>
      </c>
      <c r="O2886" s="35">
        <f>ROUND((Reference!H$16*List!$H2886)+Reference!H$17,0)</f>
        <v>3141</v>
      </c>
      <c r="P2886" s="35">
        <f>ROUND((Reference!I$16*List!$H2886)+Reference!I$17,0)</f>
        <v>3264</v>
      </c>
      <c r="Q2886" s="35">
        <f>ROUND((Reference!J$16*List!$H2886)+Reference!J$17,0)</f>
        <v>3780</v>
      </c>
      <c r="R2886" s="35">
        <f>ROUND((Reference!K$16*List!$H2886)+Reference!K$17,0)</f>
        <v>3899</v>
      </c>
      <c r="S2886" s="35">
        <f>ROUND((Reference!L$16*List!$H2886)+Reference!L$17,0)</f>
        <v>4207</v>
      </c>
      <c r="T2886" s="35">
        <f>ROUND((Reference!M$16*List!$H2886)+Reference!M$17,0)</f>
        <v>5025</v>
      </c>
      <c r="U2886" s="35">
        <f>ROUND((Reference!N$16*List!$H2886)+Reference!N$17,0)</f>
        <v>20275</v>
      </c>
      <c r="V2886" s="36">
        <f>ROUND((Reference!O$16*List!$H2886)+Reference!O$17,0)</f>
        <v>754</v>
      </c>
      <c r="W2886" s="36">
        <f>ROUND((Reference!P$16*List!$H2886)+Reference!P$17,0)</f>
        <v>1062</v>
      </c>
      <c r="X2886" s="36">
        <f>ROUND((Reference!Q$16*List!$H2886)+Reference!Q$17,0)</f>
        <v>531</v>
      </c>
      <c r="Y2886" s="37"/>
      <c r="Z2886" s="4" t="str">
        <f t="shared" si="89"/>
        <v>ARLINGTON, Virginia</v>
      </c>
      <c r="AA2886" s="38" t="s">
        <v>7967</v>
      </c>
      <c r="AB2886" s="38" t="s">
        <v>54</v>
      </c>
      <c r="AC2886" s="32" t="s">
        <v>7950</v>
      </c>
      <c r="AD2886" s="39"/>
      <c r="AE2886">
        <f t="shared" si="90"/>
        <v>1.0406</v>
      </c>
    </row>
    <row r="2887" spans="1:31" x14ac:dyDescent="0.35">
      <c r="A2887" s="28" t="s">
        <v>7968</v>
      </c>
      <c r="B2887" s="48" t="s">
        <v>7969</v>
      </c>
      <c r="C2887" s="51">
        <v>44420</v>
      </c>
      <c r="D2887" s="30" t="s">
        <v>1649</v>
      </c>
      <c r="E2887" s="38" t="s">
        <v>7970</v>
      </c>
      <c r="F2887" s="54" t="s">
        <v>7950</v>
      </c>
      <c r="G2887" s="33" t="s">
        <v>53</v>
      </c>
      <c r="H2887" s="52">
        <v>0.98830000000000007</v>
      </c>
      <c r="I2887" s="35">
        <f>ROUND((Reference!B$16*List!$H2887)+Reference!B$17,0)</f>
        <v>1116</v>
      </c>
      <c r="J2887" s="35">
        <f>ROUND((Reference!C$16*List!$H2887)+Reference!C$17,0)</f>
        <v>1665</v>
      </c>
      <c r="K2887" s="35">
        <f>ROUND((Reference!D$16*List!$H2887)+Reference!D$17,0)</f>
        <v>1995</v>
      </c>
      <c r="L2887" s="35">
        <f>ROUND((Reference!E$16*List!$H2887)+Reference!E$17,0)</f>
        <v>2466</v>
      </c>
      <c r="M2887" s="35">
        <f>ROUND((Reference!F$16*List!$H2887)+Reference!F$17,0)</f>
        <v>2569</v>
      </c>
      <c r="N2887" s="35">
        <f>ROUND((Reference!G$16*List!$H2887)+Reference!G$17,0)</f>
        <v>2908</v>
      </c>
      <c r="O2887" s="35">
        <f>ROUND((Reference!H$16*List!$H2887)+Reference!H$17,0)</f>
        <v>3020</v>
      </c>
      <c r="P2887" s="35">
        <f>ROUND((Reference!I$16*List!$H2887)+Reference!I$17,0)</f>
        <v>3138</v>
      </c>
      <c r="Q2887" s="35">
        <f>ROUND((Reference!J$16*List!$H2887)+Reference!J$17,0)</f>
        <v>3634</v>
      </c>
      <c r="R2887" s="35">
        <f>ROUND((Reference!K$16*List!$H2887)+Reference!K$17,0)</f>
        <v>3749</v>
      </c>
      <c r="S2887" s="35">
        <f>ROUND((Reference!L$16*List!$H2887)+Reference!L$17,0)</f>
        <v>4045</v>
      </c>
      <c r="T2887" s="35">
        <f>ROUND((Reference!M$16*List!$H2887)+Reference!M$17,0)</f>
        <v>4831</v>
      </c>
      <c r="U2887" s="35">
        <f>ROUND((Reference!N$16*List!$H2887)+Reference!N$17,0)</f>
        <v>19492</v>
      </c>
      <c r="V2887" s="36">
        <f>ROUND((Reference!O$16*List!$H2887)+Reference!O$17,0)</f>
        <v>725</v>
      </c>
      <c r="W2887" s="36">
        <f>ROUND((Reference!P$16*List!$H2887)+Reference!P$17,0)</f>
        <v>1021</v>
      </c>
      <c r="X2887" s="36">
        <f>ROUND((Reference!Q$16*List!$H2887)+Reference!Q$17,0)</f>
        <v>511</v>
      </c>
      <c r="Y2887" s="37"/>
      <c r="Z2887" s="4" t="str">
        <f t="shared" si="89"/>
        <v>AUGUSTA, Virginia</v>
      </c>
      <c r="AA2887" s="50" t="s">
        <v>7970</v>
      </c>
      <c r="AB2887" s="38" t="s">
        <v>54</v>
      </c>
      <c r="AC2887" s="43" t="s">
        <v>7950</v>
      </c>
      <c r="AD2887" s="45"/>
      <c r="AE2887">
        <f t="shared" si="90"/>
        <v>0.98830000000000007</v>
      </c>
    </row>
    <row r="2888" spans="1:31" x14ac:dyDescent="0.35">
      <c r="A2888" s="28" t="s">
        <v>7971</v>
      </c>
      <c r="B2888" s="48" t="s">
        <v>7972</v>
      </c>
      <c r="C2888" s="49">
        <v>99949</v>
      </c>
      <c r="D2888" s="30" t="s">
        <v>254</v>
      </c>
      <c r="E2888" s="50" t="s">
        <v>3235</v>
      </c>
      <c r="F2888" s="54" t="s">
        <v>7950</v>
      </c>
      <c r="G2888" s="33" t="s">
        <v>64</v>
      </c>
      <c r="H2888" s="52">
        <v>0.81220000000000003</v>
      </c>
      <c r="I2888" s="35">
        <f>ROUND((Reference!B$16*List!$H2888)+Reference!B$17,0)</f>
        <v>965</v>
      </c>
      <c r="J2888" s="35">
        <f>ROUND((Reference!C$16*List!$H2888)+Reference!C$17,0)</f>
        <v>1440</v>
      </c>
      <c r="K2888" s="35">
        <f>ROUND((Reference!D$16*List!$H2888)+Reference!D$17,0)</f>
        <v>1725</v>
      </c>
      <c r="L2888" s="35">
        <f>ROUND((Reference!E$16*List!$H2888)+Reference!E$17,0)</f>
        <v>2133</v>
      </c>
      <c r="M2888" s="35">
        <f>ROUND((Reference!F$16*List!$H2888)+Reference!F$17,0)</f>
        <v>2222</v>
      </c>
      <c r="N2888" s="35">
        <f>ROUND((Reference!G$16*List!$H2888)+Reference!G$17,0)</f>
        <v>2515</v>
      </c>
      <c r="O2888" s="35">
        <f>ROUND((Reference!H$16*List!$H2888)+Reference!H$17,0)</f>
        <v>2611</v>
      </c>
      <c r="P2888" s="35">
        <f>ROUND((Reference!I$16*List!$H2888)+Reference!I$17,0)</f>
        <v>2714</v>
      </c>
      <c r="Q2888" s="35">
        <f>ROUND((Reference!J$16*List!$H2888)+Reference!J$17,0)</f>
        <v>3142</v>
      </c>
      <c r="R2888" s="35">
        <f>ROUND((Reference!K$16*List!$H2888)+Reference!K$17,0)</f>
        <v>3242</v>
      </c>
      <c r="S2888" s="35">
        <f>ROUND((Reference!L$16*List!$H2888)+Reference!L$17,0)</f>
        <v>3498</v>
      </c>
      <c r="T2888" s="35">
        <f>ROUND((Reference!M$16*List!$H2888)+Reference!M$17,0)</f>
        <v>4178</v>
      </c>
      <c r="U2888" s="35">
        <f>ROUND((Reference!N$16*List!$H2888)+Reference!N$17,0)</f>
        <v>16857</v>
      </c>
      <c r="V2888" s="36">
        <f>ROUND((Reference!O$16*List!$H2888)+Reference!O$17,0)</f>
        <v>627</v>
      </c>
      <c r="W2888" s="36">
        <f>ROUND((Reference!P$16*List!$H2888)+Reference!P$17,0)</f>
        <v>883</v>
      </c>
      <c r="X2888" s="36">
        <f>ROUND((Reference!Q$16*List!$H2888)+Reference!Q$17,0)</f>
        <v>441</v>
      </c>
      <c r="Y2888" s="37"/>
      <c r="Z2888" s="4" t="str">
        <f t="shared" si="89"/>
        <v>BATH, Virginia</v>
      </c>
      <c r="AA2888" s="50" t="s">
        <v>3235</v>
      </c>
      <c r="AB2888" s="38" t="s">
        <v>54</v>
      </c>
      <c r="AC2888" s="43" t="s">
        <v>7950</v>
      </c>
      <c r="AD2888" s="45"/>
      <c r="AE2888">
        <f t="shared" si="90"/>
        <v>0.81220000000000003</v>
      </c>
    </row>
    <row r="2889" spans="1:31" x14ac:dyDescent="0.35">
      <c r="A2889" s="28" t="s">
        <v>7973</v>
      </c>
      <c r="B2889" s="48" t="s">
        <v>7974</v>
      </c>
      <c r="C2889" s="49">
        <v>31340</v>
      </c>
      <c r="D2889" s="30" t="s">
        <v>1149</v>
      </c>
      <c r="E2889" s="50" t="s">
        <v>6478</v>
      </c>
      <c r="F2889" s="55" t="s">
        <v>7950</v>
      </c>
      <c r="G2889" s="33" t="s">
        <v>53</v>
      </c>
      <c r="H2889" s="52">
        <v>0.84199999999999997</v>
      </c>
      <c r="I2889" s="35">
        <f>ROUND((Reference!B$16*List!$H2889)+Reference!B$17,0)</f>
        <v>991</v>
      </c>
      <c r="J2889" s="35">
        <f>ROUND((Reference!C$16*List!$H2889)+Reference!C$17,0)</f>
        <v>1478</v>
      </c>
      <c r="K2889" s="35">
        <f>ROUND((Reference!D$16*List!$H2889)+Reference!D$17,0)</f>
        <v>1771</v>
      </c>
      <c r="L2889" s="35">
        <f>ROUND((Reference!E$16*List!$H2889)+Reference!E$17,0)</f>
        <v>2189</v>
      </c>
      <c r="M2889" s="35">
        <f>ROUND((Reference!F$16*List!$H2889)+Reference!F$17,0)</f>
        <v>2280</v>
      </c>
      <c r="N2889" s="35">
        <f>ROUND((Reference!G$16*List!$H2889)+Reference!G$17,0)</f>
        <v>2582</v>
      </c>
      <c r="O2889" s="35">
        <f>ROUND((Reference!H$16*List!$H2889)+Reference!H$17,0)</f>
        <v>2680</v>
      </c>
      <c r="P2889" s="35">
        <f>ROUND((Reference!I$16*List!$H2889)+Reference!I$17,0)</f>
        <v>2786</v>
      </c>
      <c r="Q2889" s="35">
        <f>ROUND((Reference!J$16*List!$H2889)+Reference!J$17,0)</f>
        <v>3226</v>
      </c>
      <c r="R2889" s="35">
        <f>ROUND((Reference!K$16*List!$H2889)+Reference!K$17,0)</f>
        <v>3328</v>
      </c>
      <c r="S2889" s="35">
        <f>ROUND((Reference!L$16*List!$H2889)+Reference!L$17,0)</f>
        <v>3591</v>
      </c>
      <c r="T2889" s="35">
        <f>ROUND((Reference!M$16*List!$H2889)+Reference!M$17,0)</f>
        <v>4288</v>
      </c>
      <c r="U2889" s="35">
        <f>ROUND((Reference!N$16*List!$H2889)+Reference!N$17,0)</f>
        <v>17303</v>
      </c>
      <c r="V2889" s="36">
        <f>ROUND((Reference!O$16*List!$H2889)+Reference!O$17,0)</f>
        <v>643</v>
      </c>
      <c r="W2889" s="36">
        <f>ROUND((Reference!P$16*List!$H2889)+Reference!P$17,0)</f>
        <v>906</v>
      </c>
      <c r="X2889" s="36">
        <f>ROUND((Reference!Q$16*List!$H2889)+Reference!Q$17,0)</f>
        <v>453</v>
      </c>
      <c r="Y2889" s="37"/>
      <c r="Z2889" s="4" t="str">
        <f t="shared" si="89"/>
        <v>BEDFORD, Virginia</v>
      </c>
      <c r="AA2889" s="50" t="s">
        <v>6478</v>
      </c>
      <c r="AB2889" s="38" t="s">
        <v>54</v>
      </c>
      <c r="AC2889" s="43" t="s">
        <v>7950</v>
      </c>
      <c r="AD2889" s="45"/>
      <c r="AE2889">
        <f t="shared" si="90"/>
        <v>0.84199999999999997</v>
      </c>
    </row>
    <row r="2890" spans="1:31" x14ac:dyDescent="0.35">
      <c r="A2890" s="28" t="s">
        <v>7975</v>
      </c>
      <c r="B2890" s="48" t="s">
        <v>7976</v>
      </c>
      <c r="C2890" s="49">
        <v>99949</v>
      </c>
      <c r="D2890" s="30" t="s">
        <v>254</v>
      </c>
      <c r="E2890" s="50" t="s">
        <v>7977</v>
      </c>
      <c r="F2890" s="54" t="s">
        <v>7950</v>
      </c>
      <c r="G2890" s="33" t="s">
        <v>64</v>
      </c>
      <c r="H2890" s="52">
        <v>0.81220000000000003</v>
      </c>
      <c r="I2890" s="35">
        <f>ROUND((Reference!B$16*List!$H2890)+Reference!B$17,0)</f>
        <v>965</v>
      </c>
      <c r="J2890" s="35">
        <f>ROUND((Reference!C$16*List!$H2890)+Reference!C$17,0)</f>
        <v>1440</v>
      </c>
      <c r="K2890" s="35">
        <f>ROUND((Reference!D$16*List!$H2890)+Reference!D$17,0)</f>
        <v>1725</v>
      </c>
      <c r="L2890" s="35">
        <f>ROUND((Reference!E$16*List!$H2890)+Reference!E$17,0)</f>
        <v>2133</v>
      </c>
      <c r="M2890" s="35">
        <f>ROUND((Reference!F$16*List!$H2890)+Reference!F$17,0)</f>
        <v>2222</v>
      </c>
      <c r="N2890" s="35">
        <f>ROUND((Reference!G$16*List!$H2890)+Reference!G$17,0)</f>
        <v>2515</v>
      </c>
      <c r="O2890" s="35">
        <f>ROUND((Reference!H$16*List!$H2890)+Reference!H$17,0)</f>
        <v>2611</v>
      </c>
      <c r="P2890" s="35">
        <f>ROUND((Reference!I$16*List!$H2890)+Reference!I$17,0)</f>
        <v>2714</v>
      </c>
      <c r="Q2890" s="35">
        <f>ROUND((Reference!J$16*List!$H2890)+Reference!J$17,0)</f>
        <v>3142</v>
      </c>
      <c r="R2890" s="35">
        <f>ROUND((Reference!K$16*List!$H2890)+Reference!K$17,0)</f>
        <v>3242</v>
      </c>
      <c r="S2890" s="35">
        <f>ROUND((Reference!L$16*List!$H2890)+Reference!L$17,0)</f>
        <v>3498</v>
      </c>
      <c r="T2890" s="35">
        <f>ROUND((Reference!M$16*List!$H2890)+Reference!M$17,0)</f>
        <v>4178</v>
      </c>
      <c r="U2890" s="35">
        <f>ROUND((Reference!N$16*List!$H2890)+Reference!N$17,0)</f>
        <v>16857</v>
      </c>
      <c r="V2890" s="36">
        <f>ROUND((Reference!O$16*List!$H2890)+Reference!O$17,0)</f>
        <v>627</v>
      </c>
      <c r="W2890" s="36">
        <f>ROUND((Reference!P$16*List!$H2890)+Reference!P$17,0)</f>
        <v>883</v>
      </c>
      <c r="X2890" s="36">
        <f>ROUND((Reference!Q$16*List!$H2890)+Reference!Q$17,0)</f>
        <v>441</v>
      </c>
      <c r="Y2890" s="37"/>
      <c r="Z2890" s="4" t="str">
        <f t="shared" si="89"/>
        <v>BLAND, Virginia</v>
      </c>
      <c r="AA2890" s="50" t="s">
        <v>7977</v>
      </c>
      <c r="AB2890" s="38" t="s">
        <v>54</v>
      </c>
      <c r="AC2890" s="43" t="s">
        <v>7950</v>
      </c>
      <c r="AD2890" s="45"/>
      <c r="AE2890">
        <f t="shared" si="90"/>
        <v>0.81220000000000003</v>
      </c>
    </row>
    <row r="2891" spans="1:31" x14ac:dyDescent="0.35">
      <c r="A2891" s="28" t="s">
        <v>7978</v>
      </c>
      <c r="B2891" s="48" t="s">
        <v>7979</v>
      </c>
      <c r="C2891" s="49">
        <v>40220</v>
      </c>
      <c r="D2891" s="30" t="s">
        <v>1472</v>
      </c>
      <c r="E2891" s="50" t="s">
        <v>7980</v>
      </c>
      <c r="F2891" s="55" t="s">
        <v>7950</v>
      </c>
      <c r="G2891" s="33" t="s">
        <v>53</v>
      </c>
      <c r="H2891" s="52">
        <v>0.84760000000000002</v>
      </c>
      <c r="I2891" s="35">
        <f>ROUND((Reference!B$16*List!$H2891)+Reference!B$17,0)</f>
        <v>996</v>
      </c>
      <c r="J2891" s="35">
        <f>ROUND((Reference!C$16*List!$H2891)+Reference!C$17,0)</f>
        <v>1485</v>
      </c>
      <c r="K2891" s="35">
        <f>ROUND((Reference!D$16*List!$H2891)+Reference!D$17,0)</f>
        <v>1779</v>
      </c>
      <c r="L2891" s="35">
        <f>ROUND((Reference!E$16*List!$H2891)+Reference!E$17,0)</f>
        <v>2200</v>
      </c>
      <c r="M2891" s="35">
        <f>ROUND((Reference!F$16*List!$H2891)+Reference!F$17,0)</f>
        <v>2292</v>
      </c>
      <c r="N2891" s="35">
        <f>ROUND((Reference!G$16*List!$H2891)+Reference!G$17,0)</f>
        <v>2594</v>
      </c>
      <c r="O2891" s="35">
        <f>ROUND((Reference!H$16*List!$H2891)+Reference!H$17,0)</f>
        <v>2693</v>
      </c>
      <c r="P2891" s="35">
        <f>ROUND((Reference!I$16*List!$H2891)+Reference!I$17,0)</f>
        <v>2799</v>
      </c>
      <c r="Q2891" s="35">
        <f>ROUND((Reference!J$16*List!$H2891)+Reference!J$17,0)</f>
        <v>3241</v>
      </c>
      <c r="R2891" s="35">
        <f>ROUND((Reference!K$16*List!$H2891)+Reference!K$17,0)</f>
        <v>3344</v>
      </c>
      <c r="S2891" s="35">
        <f>ROUND((Reference!L$16*List!$H2891)+Reference!L$17,0)</f>
        <v>3608</v>
      </c>
      <c r="T2891" s="35">
        <f>ROUND((Reference!M$16*List!$H2891)+Reference!M$17,0)</f>
        <v>4309</v>
      </c>
      <c r="U2891" s="35">
        <f>ROUND((Reference!N$16*List!$H2891)+Reference!N$17,0)</f>
        <v>17386</v>
      </c>
      <c r="V2891" s="36">
        <f>ROUND((Reference!O$16*List!$H2891)+Reference!O$17,0)</f>
        <v>646</v>
      </c>
      <c r="W2891" s="36">
        <f>ROUND((Reference!P$16*List!$H2891)+Reference!P$17,0)</f>
        <v>911</v>
      </c>
      <c r="X2891" s="36">
        <f>ROUND((Reference!Q$16*List!$H2891)+Reference!Q$17,0)</f>
        <v>455</v>
      </c>
      <c r="Y2891" s="37"/>
      <c r="Z2891" s="4" t="str">
        <f t="shared" si="89"/>
        <v>BOTETOURT, Virginia</v>
      </c>
      <c r="AA2891" s="50" t="s">
        <v>7980</v>
      </c>
      <c r="AB2891" s="38" t="s">
        <v>54</v>
      </c>
      <c r="AC2891" s="43" t="s">
        <v>7950</v>
      </c>
      <c r="AD2891" s="45"/>
      <c r="AE2891">
        <f t="shared" si="90"/>
        <v>0.84760000000000002</v>
      </c>
    </row>
    <row r="2892" spans="1:31" x14ac:dyDescent="0.35">
      <c r="A2892" s="28" t="s">
        <v>7981</v>
      </c>
      <c r="B2892" s="48" t="s">
        <v>7982</v>
      </c>
      <c r="C2892" s="51">
        <v>99949</v>
      </c>
      <c r="D2892" s="30" t="s">
        <v>254</v>
      </c>
      <c r="E2892" s="38" t="s">
        <v>5581</v>
      </c>
      <c r="F2892" s="54" t="s">
        <v>7950</v>
      </c>
      <c r="G2892" s="33" t="s">
        <v>64</v>
      </c>
      <c r="H2892" s="52">
        <v>0.81220000000000003</v>
      </c>
      <c r="I2892" s="35">
        <f>ROUND((Reference!B$16*List!$H2892)+Reference!B$17,0)</f>
        <v>965</v>
      </c>
      <c r="J2892" s="35">
        <f>ROUND((Reference!C$16*List!$H2892)+Reference!C$17,0)</f>
        <v>1440</v>
      </c>
      <c r="K2892" s="35">
        <f>ROUND((Reference!D$16*List!$H2892)+Reference!D$17,0)</f>
        <v>1725</v>
      </c>
      <c r="L2892" s="35">
        <f>ROUND((Reference!E$16*List!$H2892)+Reference!E$17,0)</f>
        <v>2133</v>
      </c>
      <c r="M2892" s="35">
        <f>ROUND((Reference!F$16*List!$H2892)+Reference!F$17,0)</f>
        <v>2222</v>
      </c>
      <c r="N2892" s="35">
        <f>ROUND((Reference!G$16*List!$H2892)+Reference!G$17,0)</f>
        <v>2515</v>
      </c>
      <c r="O2892" s="35">
        <f>ROUND((Reference!H$16*List!$H2892)+Reference!H$17,0)</f>
        <v>2611</v>
      </c>
      <c r="P2892" s="35">
        <f>ROUND((Reference!I$16*List!$H2892)+Reference!I$17,0)</f>
        <v>2714</v>
      </c>
      <c r="Q2892" s="35">
        <f>ROUND((Reference!J$16*List!$H2892)+Reference!J$17,0)</f>
        <v>3142</v>
      </c>
      <c r="R2892" s="35">
        <f>ROUND((Reference!K$16*List!$H2892)+Reference!K$17,0)</f>
        <v>3242</v>
      </c>
      <c r="S2892" s="35">
        <f>ROUND((Reference!L$16*List!$H2892)+Reference!L$17,0)</f>
        <v>3498</v>
      </c>
      <c r="T2892" s="35">
        <f>ROUND((Reference!M$16*List!$H2892)+Reference!M$17,0)</f>
        <v>4178</v>
      </c>
      <c r="U2892" s="35">
        <f>ROUND((Reference!N$16*List!$H2892)+Reference!N$17,0)</f>
        <v>16857</v>
      </c>
      <c r="V2892" s="36">
        <f>ROUND((Reference!O$16*List!$H2892)+Reference!O$17,0)</f>
        <v>627</v>
      </c>
      <c r="W2892" s="36">
        <f>ROUND((Reference!P$16*List!$H2892)+Reference!P$17,0)</f>
        <v>883</v>
      </c>
      <c r="X2892" s="36">
        <f>ROUND((Reference!Q$16*List!$H2892)+Reference!Q$17,0)</f>
        <v>441</v>
      </c>
      <c r="Y2892" s="37"/>
      <c r="Z2892" s="4" t="str">
        <f t="shared" si="89"/>
        <v>BRUNSWICK, Virginia</v>
      </c>
      <c r="AA2892" s="50" t="s">
        <v>5581</v>
      </c>
      <c r="AB2892" s="38" t="s">
        <v>54</v>
      </c>
      <c r="AC2892" s="43" t="s">
        <v>7950</v>
      </c>
      <c r="AD2892" s="45"/>
      <c r="AE2892">
        <f t="shared" si="90"/>
        <v>0.81220000000000003</v>
      </c>
    </row>
    <row r="2893" spans="1:31" x14ac:dyDescent="0.35">
      <c r="A2893" s="28" t="s">
        <v>7983</v>
      </c>
      <c r="B2893" s="48" t="s">
        <v>7984</v>
      </c>
      <c r="C2893" s="49">
        <v>99949</v>
      </c>
      <c r="D2893" s="30" t="s">
        <v>254</v>
      </c>
      <c r="E2893" s="50" t="s">
        <v>2722</v>
      </c>
      <c r="F2893" s="54" t="s">
        <v>7950</v>
      </c>
      <c r="G2893" s="33" t="s">
        <v>64</v>
      </c>
      <c r="H2893" s="34">
        <v>0.81220000000000003</v>
      </c>
      <c r="I2893" s="35">
        <f>ROUND((Reference!B$16*List!$H2893)+Reference!B$17,0)</f>
        <v>965</v>
      </c>
      <c r="J2893" s="35">
        <f>ROUND((Reference!C$16*List!$H2893)+Reference!C$17,0)</f>
        <v>1440</v>
      </c>
      <c r="K2893" s="35">
        <f>ROUND((Reference!D$16*List!$H2893)+Reference!D$17,0)</f>
        <v>1725</v>
      </c>
      <c r="L2893" s="35">
        <f>ROUND((Reference!E$16*List!$H2893)+Reference!E$17,0)</f>
        <v>2133</v>
      </c>
      <c r="M2893" s="35">
        <f>ROUND((Reference!F$16*List!$H2893)+Reference!F$17,0)</f>
        <v>2222</v>
      </c>
      <c r="N2893" s="35">
        <f>ROUND((Reference!G$16*List!$H2893)+Reference!G$17,0)</f>
        <v>2515</v>
      </c>
      <c r="O2893" s="35">
        <f>ROUND((Reference!H$16*List!$H2893)+Reference!H$17,0)</f>
        <v>2611</v>
      </c>
      <c r="P2893" s="35">
        <f>ROUND((Reference!I$16*List!$H2893)+Reference!I$17,0)</f>
        <v>2714</v>
      </c>
      <c r="Q2893" s="35">
        <f>ROUND((Reference!J$16*List!$H2893)+Reference!J$17,0)</f>
        <v>3142</v>
      </c>
      <c r="R2893" s="35">
        <f>ROUND((Reference!K$16*List!$H2893)+Reference!K$17,0)</f>
        <v>3242</v>
      </c>
      <c r="S2893" s="35">
        <f>ROUND((Reference!L$16*List!$H2893)+Reference!L$17,0)</f>
        <v>3498</v>
      </c>
      <c r="T2893" s="35">
        <f>ROUND((Reference!M$16*List!$H2893)+Reference!M$17,0)</f>
        <v>4178</v>
      </c>
      <c r="U2893" s="35">
        <f>ROUND((Reference!N$16*List!$H2893)+Reference!N$17,0)</f>
        <v>16857</v>
      </c>
      <c r="V2893" s="36">
        <f>ROUND((Reference!O$16*List!$H2893)+Reference!O$17,0)</f>
        <v>627</v>
      </c>
      <c r="W2893" s="36">
        <f>ROUND((Reference!P$16*List!$H2893)+Reference!P$17,0)</f>
        <v>883</v>
      </c>
      <c r="X2893" s="36">
        <f>ROUND((Reference!Q$16*List!$H2893)+Reference!Q$17,0)</f>
        <v>441</v>
      </c>
      <c r="Y2893" s="37"/>
      <c r="Z2893" s="4" t="str">
        <f t="shared" si="89"/>
        <v>BUCHANAN, Virginia</v>
      </c>
      <c r="AA2893" s="38" t="s">
        <v>2722</v>
      </c>
      <c r="AB2893" s="38" t="s">
        <v>54</v>
      </c>
      <c r="AC2893" s="32" t="s">
        <v>7950</v>
      </c>
      <c r="AD2893" s="39"/>
      <c r="AE2893">
        <f t="shared" si="90"/>
        <v>0.81220000000000003</v>
      </c>
    </row>
    <row r="2894" spans="1:31" x14ac:dyDescent="0.35">
      <c r="A2894" s="28" t="s">
        <v>7985</v>
      </c>
      <c r="B2894" s="48" t="s">
        <v>7986</v>
      </c>
      <c r="C2894" s="51">
        <v>99949</v>
      </c>
      <c r="D2894" s="30" t="s">
        <v>254</v>
      </c>
      <c r="E2894" s="38" t="s">
        <v>7987</v>
      </c>
      <c r="F2894" s="55" t="s">
        <v>7950</v>
      </c>
      <c r="G2894" s="33" t="s">
        <v>64</v>
      </c>
      <c r="H2894" s="34">
        <v>0.81220000000000003</v>
      </c>
      <c r="I2894" s="35">
        <f>ROUND((Reference!B$16*List!$H2894)+Reference!B$17,0)</f>
        <v>965</v>
      </c>
      <c r="J2894" s="35">
        <f>ROUND((Reference!C$16*List!$H2894)+Reference!C$17,0)</f>
        <v>1440</v>
      </c>
      <c r="K2894" s="35">
        <f>ROUND((Reference!D$16*List!$H2894)+Reference!D$17,0)</f>
        <v>1725</v>
      </c>
      <c r="L2894" s="35">
        <f>ROUND((Reference!E$16*List!$H2894)+Reference!E$17,0)</f>
        <v>2133</v>
      </c>
      <c r="M2894" s="35">
        <f>ROUND((Reference!F$16*List!$H2894)+Reference!F$17,0)</f>
        <v>2222</v>
      </c>
      <c r="N2894" s="35">
        <f>ROUND((Reference!G$16*List!$H2894)+Reference!G$17,0)</f>
        <v>2515</v>
      </c>
      <c r="O2894" s="35">
        <f>ROUND((Reference!H$16*List!$H2894)+Reference!H$17,0)</f>
        <v>2611</v>
      </c>
      <c r="P2894" s="35">
        <f>ROUND((Reference!I$16*List!$H2894)+Reference!I$17,0)</f>
        <v>2714</v>
      </c>
      <c r="Q2894" s="35">
        <f>ROUND((Reference!J$16*List!$H2894)+Reference!J$17,0)</f>
        <v>3142</v>
      </c>
      <c r="R2894" s="35">
        <f>ROUND((Reference!K$16*List!$H2894)+Reference!K$17,0)</f>
        <v>3242</v>
      </c>
      <c r="S2894" s="35">
        <f>ROUND((Reference!L$16*List!$H2894)+Reference!L$17,0)</f>
        <v>3498</v>
      </c>
      <c r="T2894" s="35">
        <f>ROUND((Reference!M$16*List!$H2894)+Reference!M$17,0)</f>
        <v>4178</v>
      </c>
      <c r="U2894" s="35">
        <f>ROUND((Reference!N$16*List!$H2894)+Reference!N$17,0)</f>
        <v>16857</v>
      </c>
      <c r="V2894" s="36">
        <f>ROUND((Reference!O$16*List!$H2894)+Reference!O$17,0)</f>
        <v>627</v>
      </c>
      <c r="W2894" s="36">
        <f>ROUND((Reference!P$16*List!$H2894)+Reference!P$17,0)</f>
        <v>883</v>
      </c>
      <c r="X2894" s="36">
        <f>ROUND((Reference!Q$16*List!$H2894)+Reference!Q$17,0)</f>
        <v>441</v>
      </c>
      <c r="Y2894" s="37"/>
      <c r="Z2894" s="4" t="str">
        <f t="shared" si="89"/>
        <v>BUCKINGHAM, Virginia</v>
      </c>
      <c r="AA2894" s="38" t="s">
        <v>7987</v>
      </c>
      <c r="AB2894" s="38" t="s">
        <v>54</v>
      </c>
      <c r="AC2894" s="32" t="s">
        <v>7950</v>
      </c>
      <c r="AD2894" s="39"/>
      <c r="AE2894">
        <f t="shared" si="90"/>
        <v>0.81220000000000003</v>
      </c>
    </row>
    <row r="2895" spans="1:31" x14ac:dyDescent="0.35">
      <c r="A2895" s="28" t="s">
        <v>7988</v>
      </c>
      <c r="B2895" s="48" t="s">
        <v>7989</v>
      </c>
      <c r="C2895" s="49">
        <v>31340</v>
      </c>
      <c r="D2895" s="30" t="s">
        <v>1149</v>
      </c>
      <c r="E2895" s="50" t="s">
        <v>3271</v>
      </c>
      <c r="F2895" s="55" t="s">
        <v>7950</v>
      </c>
      <c r="G2895" s="33" t="s">
        <v>53</v>
      </c>
      <c r="H2895" s="52">
        <v>0.84199999999999997</v>
      </c>
      <c r="I2895" s="35">
        <f>ROUND((Reference!B$16*List!$H2895)+Reference!B$17,0)</f>
        <v>991</v>
      </c>
      <c r="J2895" s="35">
        <f>ROUND((Reference!C$16*List!$H2895)+Reference!C$17,0)</f>
        <v>1478</v>
      </c>
      <c r="K2895" s="35">
        <f>ROUND((Reference!D$16*List!$H2895)+Reference!D$17,0)</f>
        <v>1771</v>
      </c>
      <c r="L2895" s="35">
        <f>ROUND((Reference!E$16*List!$H2895)+Reference!E$17,0)</f>
        <v>2189</v>
      </c>
      <c r="M2895" s="35">
        <f>ROUND((Reference!F$16*List!$H2895)+Reference!F$17,0)</f>
        <v>2280</v>
      </c>
      <c r="N2895" s="35">
        <f>ROUND((Reference!G$16*List!$H2895)+Reference!G$17,0)</f>
        <v>2582</v>
      </c>
      <c r="O2895" s="35">
        <f>ROUND((Reference!H$16*List!$H2895)+Reference!H$17,0)</f>
        <v>2680</v>
      </c>
      <c r="P2895" s="35">
        <f>ROUND((Reference!I$16*List!$H2895)+Reference!I$17,0)</f>
        <v>2786</v>
      </c>
      <c r="Q2895" s="35">
        <f>ROUND((Reference!J$16*List!$H2895)+Reference!J$17,0)</f>
        <v>3226</v>
      </c>
      <c r="R2895" s="35">
        <f>ROUND((Reference!K$16*List!$H2895)+Reference!K$17,0)</f>
        <v>3328</v>
      </c>
      <c r="S2895" s="35">
        <f>ROUND((Reference!L$16*List!$H2895)+Reference!L$17,0)</f>
        <v>3591</v>
      </c>
      <c r="T2895" s="35">
        <f>ROUND((Reference!M$16*List!$H2895)+Reference!M$17,0)</f>
        <v>4288</v>
      </c>
      <c r="U2895" s="35">
        <f>ROUND((Reference!N$16*List!$H2895)+Reference!N$17,0)</f>
        <v>17303</v>
      </c>
      <c r="V2895" s="36">
        <f>ROUND((Reference!O$16*List!$H2895)+Reference!O$17,0)</f>
        <v>643</v>
      </c>
      <c r="W2895" s="36">
        <f>ROUND((Reference!P$16*List!$H2895)+Reference!P$17,0)</f>
        <v>906</v>
      </c>
      <c r="X2895" s="36">
        <f>ROUND((Reference!Q$16*List!$H2895)+Reference!Q$17,0)</f>
        <v>453</v>
      </c>
      <c r="Y2895" s="37"/>
      <c r="Z2895" s="4" t="str">
        <f t="shared" ref="Z2895:Z2958" si="91">CONCATENATE(AA2895, AB2895, AC2895)</f>
        <v>CAMPBELL, Virginia</v>
      </c>
      <c r="AA2895" s="50" t="s">
        <v>3271</v>
      </c>
      <c r="AB2895" s="38" t="s">
        <v>54</v>
      </c>
      <c r="AC2895" s="43" t="s">
        <v>7950</v>
      </c>
      <c r="AD2895" s="45"/>
      <c r="AE2895">
        <f t="shared" ref="AE2895:AE2958" si="92">IFERROR(INDEX($AH:$AH,MATCH($C2895,$AF:$AF,0)),"")</f>
        <v>0.84199999999999997</v>
      </c>
    </row>
    <row r="2896" spans="1:31" x14ac:dyDescent="0.35">
      <c r="A2896" s="28" t="s">
        <v>7990</v>
      </c>
      <c r="B2896" s="48" t="s">
        <v>7991</v>
      </c>
      <c r="C2896" s="51">
        <v>99949</v>
      </c>
      <c r="D2896" s="30" t="s">
        <v>254</v>
      </c>
      <c r="E2896" s="38" t="s">
        <v>3755</v>
      </c>
      <c r="F2896" s="54" t="s">
        <v>7950</v>
      </c>
      <c r="G2896" s="33" t="s">
        <v>64</v>
      </c>
      <c r="H2896" s="52">
        <v>0.81220000000000003</v>
      </c>
      <c r="I2896" s="35">
        <f>ROUND((Reference!B$16*List!$H2896)+Reference!B$17,0)</f>
        <v>965</v>
      </c>
      <c r="J2896" s="35">
        <f>ROUND((Reference!C$16*List!$H2896)+Reference!C$17,0)</f>
        <v>1440</v>
      </c>
      <c r="K2896" s="35">
        <f>ROUND((Reference!D$16*List!$H2896)+Reference!D$17,0)</f>
        <v>1725</v>
      </c>
      <c r="L2896" s="35">
        <f>ROUND((Reference!E$16*List!$H2896)+Reference!E$17,0)</f>
        <v>2133</v>
      </c>
      <c r="M2896" s="35">
        <f>ROUND((Reference!F$16*List!$H2896)+Reference!F$17,0)</f>
        <v>2222</v>
      </c>
      <c r="N2896" s="35">
        <f>ROUND((Reference!G$16*List!$H2896)+Reference!G$17,0)</f>
        <v>2515</v>
      </c>
      <c r="O2896" s="35">
        <f>ROUND((Reference!H$16*List!$H2896)+Reference!H$17,0)</f>
        <v>2611</v>
      </c>
      <c r="P2896" s="35">
        <f>ROUND((Reference!I$16*List!$H2896)+Reference!I$17,0)</f>
        <v>2714</v>
      </c>
      <c r="Q2896" s="35">
        <f>ROUND((Reference!J$16*List!$H2896)+Reference!J$17,0)</f>
        <v>3142</v>
      </c>
      <c r="R2896" s="35">
        <f>ROUND((Reference!K$16*List!$H2896)+Reference!K$17,0)</f>
        <v>3242</v>
      </c>
      <c r="S2896" s="35">
        <f>ROUND((Reference!L$16*List!$H2896)+Reference!L$17,0)</f>
        <v>3498</v>
      </c>
      <c r="T2896" s="35">
        <f>ROUND((Reference!M$16*List!$H2896)+Reference!M$17,0)</f>
        <v>4178</v>
      </c>
      <c r="U2896" s="35">
        <f>ROUND((Reference!N$16*List!$H2896)+Reference!N$17,0)</f>
        <v>16857</v>
      </c>
      <c r="V2896" s="36">
        <f>ROUND((Reference!O$16*List!$H2896)+Reference!O$17,0)</f>
        <v>627</v>
      </c>
      <c r="W2896" s="36">
        <f>ROUND((Reference!P$16*List!$H2896)+Reference!P$17,0)</f>
        <v>883</v>
      </c>
      <c r="X2896" s="36">
        <f>ROUND((Reference!Q$16*List!$H2896)+Reference!Q$17,0)</f>
        <v>441</v>
      </c>
      <c r="Y2896" s="37"/>
      <c r="Z2896" s="4" t="str">
        <f t="shared" si="91"/>
        <v>CAROLINE, Virginia</v>
      </c>
      <c r="AA2896" s="50" t="s">
        <v>3755</v>
      </c>
      <c r="AB2896" s="38" t="s">
        <v>54</v>
      </c>
      <c r="AC2896" s="43" t="s">
        <v>7950</v>
      </c>
      <c r="AD2896" s="45"/>
      <c r="AE2896">
        <f t="shared" si="92"/>
        <v>0.81220000000000003</v>
      </c>
    </row>
    <row r="2897" spans="1:31" x14ac:dyDescent="0.35">
      <c r="A2897" s="28" t="s">
        <v>7992</v>
      </c>
      <c r="B2897" s="48" t="s">
        <v>7993</v>
      </c>
      <c r="C2897" s="49">
        <v>99949</v>
      </c>
      <c r="D2897" s="30" t="s">
        <v>254</v>
      </c>
      <c r="E2897" s="50" t="s">
        <v>527</v>
      </c>
      <c r="F2897" s="55" t="s">
        <v>7950</v>
      </c>
      <c r="G2897" s="33" t="s">
        <v>64</v>
      </c>
      <c r="H2897" s="34">
        <v>0.81220000000000003</v>
      </c>
      <c r="I2897" s="35">
        <f>ROUND((Reference!B$16*List!$H2897)+Reference!B$17,0)</f>
        <v>965</v>
      </c>
      <c r="J2897" s="35">
        <f>ROUND((Reference!C$16*List!$H2897)+Reference!C$17,0)</f>
        <v>1440</v>
      </c>
      <c r="K2897" s="35">
        <f>ROUND((Reference!D$16*List!$H2897)+Reference!D$17,0)</f>
        <v>1725</v>
      </c>
      <c r="L2897" s="35">
        <f>ROUND((Reference!E$16*List!$H2897)+Reference!E$17,0)</f>
        <v>2133</v>
      </c>
      <c r="M2897" s="35">
        <f>ROUND((Reference!F$16*List!$H2897)+Reference!F$17,0)</f>
        <v>2222</v>
      </c>
      <c r="N2897" s="35">
        <f>ROUND((Reference!G$16*List!$H2897)+Reference!G$17,0)</f>
        <v>2515</v>
      </c>
      <c r="O2897" s="35">
        <f>ROUND((Reference!H$16*List!$H2897)+Reference!H$17,0)</f>
        <v>2611</v>
      </c>
      <c r="P2897" s="35">
        <f>ROUND((Reference!I$16*List!$H2897)+Reference!I$17,0)</f>
        <v>2714</v>
      </c>
      <c r="Q2897" s="35">
        <f>ROUND((Reference!J$16*List!$H2897)+Reference!J$17,0)</f>
        <v>3142</v>
      </c>
      <c r="R2897" s="35">
        <f>ROUND((Reference!K$16*List!$H2897)+Reference!K$17,0)</f>
        <v>3242</v>
      </c>
      <c r="S2897" s="35">
        <f>ROUND((Reference!L$16*List!$H2897)+Reference!L$17,0)</f>
        <v>3498</v>
      </c>
      <c r="T2897" s="35">
        <f>ROUND((Reference!M$16*List!$H2897)+Reference!M$17,0)</f>
        <v>4178</v>
      </c>
      <c r="U2897" s="35">
        <f>ROUND((Reference!N$16*List!$H2897)+Reference!N$17,0)</f>
        <v>16857</v>
      </c>
      <c r="V2897" s="36">
        <f>ROUND((Reference!O$16*List!$H2897)+Reference!O$17,0)</f>
        <v>627</v>
      </c>
      <c r="W2897" s="36">
        <f>ROUND((Reference!P$16*List!$H2897)+Reference!P$17,0)</f>
        <v>883</v>
      </c>
      <c r="X2897" s="36">
        <f>ROUND((Reference!Q$16*List!$H2897)+Reference!Q$17,0)</f>
        <v>441</v>
      </c>
      <c r="Y2897" s="37"/>
      <c r="Z2897" s="4" t="str">
        <f t="shared" si="91"/>
        <v>CARROLL, Virginia</v>
      </c>
      <c r="AA2897" s="38" t="s">
        <v>527</v>
      </c>
      <c r="AB2897" s="38" t="s">
        <v>54</v>
      </c>
      <c r="AC2897" s="32" t="s">
        <v>7950</v>
      </c>
      <c r="AD2897" s="39"/>
      <c r="AE2897">
        <f t="shared" si="92"/>
        <v>0.81220000000000003</v>
      </c>
    </row>
    <row r="2898" spans="1:31" x14ac:dyDescent="0.35">
      <c r="A2898" s="28" t="s">
        <v>7994</v>
      </c>
      <c r="B2898" s="48" t="s">
        <v>7995</v>
      </c>
      <c r="C2898" s="51">
        <v>40060</v>
      </c>
      <c r="D2898" s="30" t="s">
        <v>1466</v>
      </c>
      <c r="E2898" s="38" t="s">
        <v>7996</v>
      </c>
      <c r="F2898" s="54" t="s">
        <v>7950</v>
      </c>
      <c r="G2898" s="33" t="s">
        <v>53</v>
      </c>
      <c r="H2898" s="52">
        <v>0.93510000000000004</v>
      </c>
      <c r="I2898" s="35">
        <f>ROUND((Reference!B$16*List!$H2898)+Reference!B$17,0)</f>
        <v>1071</v>
      </c>
      <c r="J2898" s="35">
        <f>ROUND((Reference!C$16*List!$H2898)+Reference!C$17,0)</f>
        <v>1597</v>
      </c>
      <c r="K2898" s="35">
        <f>ROUND((Reference!D$16*List!$H2898)+Reference!D$17,0)</f>
        <v>1913</v>
      </c>
      <c r="L2898" s="35">
        <f>ROUND((Reference!E$16*List!$H2898)+Reference!E$17,0)</f>
        <v>2365</v>
      </c>
      <c r="M2898" s="35">
        <f>ROUND((Reference!F$16*List!$H2898)+Reference!F$17,0)</f>
        <v>2464</v>
      </c>
      <c r="N2898" s="35">
        <f>ROUND((Reference!G$16*List!$H2898)+Reference!G$17,0)</f>
        <v>2790</v>
      </c>
      <c r="O2898" s="35">
        <f>ROUND((Reference!H$16*List!$H2898)+Reference!H$17,0)</f>
        <v>2896</v>
      </c>
      <c r="P2898" s="35">
        <f>ROUND((Reference!I$16*List!$H2898)+Reference!I$17,0)</f>
        <v>3010</v>
      </c>
      <c r="Q2898" s="35">
        <f>ROUND((Reference!J$16*List!$H2898)+Reference!J$17,0)</f>
        <v>3485</v>
      </c>
      <c r="R2898" s="35">
        <f>ROUND((Reference!K$16*List!$H2898)+Reference!K$17,0)</f>
        <v>3596</v>
      </c>
      <c r="S2898" s="35">
        <f>ROUND((Reference!L$16*List!$H2898)+Reference!L$17,0)</f>
        <v>3880</v>
      </c>
      <c r="T2898" s="35">
        <f>ROUND((Reference!M$16*List!$H2898)+Reference!M$17,0)</f>
        <v>4634</v>
      </c>
      <c r="U2898" s="35">
        <f>ROUND((Reference!N$16*List!$H2898)+Reference!N$17,0)</f>
        <v>18696</v>
      </c>
      <c r="V2898" s="36">
        <f>ROUND((Reference!O$16*List!$H2898)+Reference!O$17,0)</f>
        <v>695</v>
      </c>
      <c r="W2898" s="36">
        <f>ROUND((Reference!P$16*List!$H2898)+Reference!P$17,0)</f>
        <v>979</v>
      </c>
      <c r="X2898" s="36">
        <f>ROUND((Reference!Q$16*List!$H2898)+Reference!Q$17,0)</f>
        <v>490</v>
      </c>
      <c r="Y2898" s="37"/>
      <c r="Z2898" s="4" t="str">
        <f t="shared" si="91"/>
        <v>CHARLES CITY, Virginia</v>
      </c>
      <c r="AA2898" s="50" t="s">
        <v>7996</v>
      </c>
      <c r="AB2898" s="38" t="s">
        <v>54</v>
      </c>
      <c r="AC2898" s="43" t="s">
        <v>7950</v>
      </c>
      <c r="AD2898" s="45"/>
      <c r="AE2898">
        <f t="shared" si="92"/>
        <v>0.93510000000000004</v>
      </c>
    </row>
    <row r="2899" spans="1:31" x14ac:dyDescent="0.35">
      <c r="A2899" s="28" t="s">
        <v>7997</v>
      </c>
      <c r="B2899" s="48" t="s">
        <v>7998</v>
      </c>
      <c r="C2899" s="49">
        <v>99949</v>
      </c>
      <c r="D2899" s="30" t="s">
        <v>254</v>
      </c>
      <c r="E2899" s="50" t="s">
        <v>1372</v>
      </c>
      <c r="F2899" s="54" t="s">
        <v>7950</v>
      </c>
      <c r="G2899" s="33" t="s">
        <v>64</v>
      </c>
      <c r="H2899" s="52">
        <v>0.81220000000000003</v>
      </c>
      <c r="I2899" s="35">
        <f>ROUND((Reference!B$16*List!$H2899)+Reference!B$17,0)</f>
        <v>965</v>
      </c>
      <c r="J2899" s="35">
        <f>ROUND((Reference!C$16*List!$H2899)+Reference!C$17,0)</f>
        <v>1440</v>
      </c>
      <c r="K2899" s="35">
        <f>ROUND((Reference!D$16*List!$H2899)+Reference!D$17,0)</f>
        <v>1725</v>
      </c>
      <c r="L2899" s="35">
        <f>ROUND((Reference!E$16*List!$H2899)+Reference!E$17,0)</f>
        <v>2133</v>
      </c>
      <c r="M2899" s="35">
        <f>ROUND((Reference!F$16*List!$H2899)+Reference!F$17,0)</f>
        <v>2222</v>
      </c>
      <c r="N2899" s="35">
        <f>ROUND((Reference!G$16*List!$H2899)+Reference!G$17,0)</f>
        <v>2515</v>
      </c>
      <c r="O2899" s="35">
        <f>ROUND((Reference!H$16*List!$H2899)+Reference!H$17,0)</f>
        <v>2611</v>
      </c>
      <c r="P2899" s="35">
        <f>ROUND((Reference!I$16*List!$H2899)+Reference!I$17,0)</f>
        <v>2714</v>
      </c>
      <c r="Q2899" s="35">
        <f>ROUND((Reference!J$16*List!$H2899)+Reference!J$17,0)</f>
        <v>3142</v>
      </c>
      <c r="R2899" s="35">
        <f>ROUND((Reference!K$16*List!$H2899)+Reference!K$17,0)</f>
        <v>3242</v>
      </c>
      <c r="S2899" s="35">
        <f>ROUND((Reference!L$16*List!$H2899)+Reference!L$17,0)</f>
        <v>3498</v>
      </c>
      <c r="T2899" s="35">
        <f>ROUND((Reference!M$16*List!$H2899)+Reference!M$17,0)</f>
        <v>4178</v>
      </c>
      <c r="U2899" s="35">
        <f>ROUND((Reference!N$16*List!$H2899)+Reference!N$17,0)</f>
        <v>16857</v>
      </c>
      <c r="V2899" s="36">
        <f>ROUND((Reference!O$16*List!$H2899)+Reference!O$17,0)</f>
        <v>627</v>
      </c>
      <c r="W2899" s="36">
        <f>ROUND((Reference!P$16*List!$H2899)+Reference!P$17,0)</f>
        <v>883</v>
      </c>
      <c r="X2899" s="36">
        <f>ROUND((Reference!Q$16*List!$H2899)+Reference!Q$17,0)</f>
        <v>441</v>
      </c>
      <c r="Y2899" s="37"/>
      <c r="Z2899" s="4" t="str">
        <f t="shared" si="91"/>
        <v>CHARLOTTE, Virginia</v>
      </c>
      <c r="AA2899" s="50" t="s">
        <v>1372</v>
      </c>
      <c r="AB2899" s="38" t="s">
        <v>54</v>
      </c>
      <c r="AC2899" s="43" t="s">
        <v>7950</v>
      </c>
      <c r="AD2899" s="45"/>
      <c r="AE2899">
        <f t="shared" si="92"/>
        <v>0.81220000000000003</v>
      </c>
    </row>
    <row r="2900" spans="1:31" x14ac:dyDescent="0.35">
      <c r="A2900" s="28" t="s">
        <v>7999</v>
      </c>
      <c r="B2900" s="48" t="s">
        <v>8000</v>
      </c>
      <c r="C2900" s="49">
        <v>40060</v>
      </c>
      <c r="D2900" s="30" t="s">
        <v>1466</v>
      </c>
      <c r="E2900" s="50" t="s">
        <v>6684</v>
      </c>
      <c r="F2900" s="55" t="s">
        <v>7950</v>
      </c>
      <c r="G2900" s="33" t="s">
        <v>53</v>
      </c>
      <c r="H2900" s="52">
        <v>0.93510000000000004</v>
      </c>
      <c r="I2900" s="35">
        <f>ROUND((Reference!B$16*List!$H2900)+Reference!B$17,0)</f>
        <v>1071</v>
      </c>
      <c r="J2900" s="35">
        <f>ROUND((Reference!C$16*List!$H2900)+Reference!C$17,0)</f>
        <v>1597</v>
      </c>
      <c r="K2900" s="35">
        <f>ROUND((Reference!D$16*List!$H2900)+Reference!D$17,0)</f>
        <v>1913</v>
      </c>
      <c r="L2900" s="35">
        <f>ROUND((Reference!E$16*List!$H2900)+Reference!E$17,0)</f>
        <v>2365</v>
      </c>
      <c r="M2900" s="35">
        <f>ROUND((Reference!F$16*List!$H2900)+Reference!F$17,0)</f>
        <v>2464</v>
      </c>
      <c r="N2900" s="35">
        <f>ROUND((Reference!G$16*List!$H2900)+Reference!G$17,0)</f>
        <v>2790</v>
      </c>
      <c r="O2900" s="35">
        <f>ROUND((Reference!H$16*List!$H2900)+Reference!H$17,0)</f>
        <v>2896</v>
      </c>
      <c r="P2900" s="35">
        <f>ROUND((Reference!I$16*List!$H2900)+Reference!I$17,0)</f>
        <v>3010</v>
      </c>
      <c r="Q2900" s="35">
        <f>ROUND((Reference!J$16*List!$H2900)+Reference!J$17,0)</f>
        <v>3485</v>
      </c>
      <c r="R2900" s="35">
        <f>ROUND((Reference!K$16*List!$H2900)+Reference!K$17,0)</f>
        <v>3596</v>
      </c>
      <c r="S2900" s="35">
        <f>ROUND((Reference!L$16*List!$H2900)+Reference!L$17,0)</f>
        <v>3880</v>
      </c>
      <c r="T2900" s="35">
        <f>ROUND((Reference!M$16*List!$H2900)+Reference!M$17,0)</f>
        <v>4634</v>
      </c>
      <c r="U2900" s="35">
        <f>ROUND((Reference!N$16*List!$H2900)+Reference!N$17,0)</f>
        <v>18696</v>
      </c>
      <c r="V2900" s="36">
        <f>ROUND((Reference!O$16*List!$H2900)+Reference!O$17,0)</f>
        <v>695</v>
      </c>
      <c r="W2900" s="36">
        <f>ROUND((Reference!P$16*List!$H2900)+Reference!P$17,0)</f>
        <v>979</v>
      </c>
      <c r="X2900" s="36">
        <f>ROUND((Reference!Q$16*List!$H2900)+Reference!Q$17,0)</f>
        <v>490</v>
      </c>
      <c r="Y2900" s="37"/>
      <c r="Z2900" s="4" t="str">
        <f t="shared" si="91"/>
        <v>CHESTERFIELD, Virginia</v>
      </c>
      <c r="AA2900" s="50" t="s">
        <v>6684</v>
      </c>
      <c r="AB2900" s="38" t="s">
        <v>54</v>
      </c>
      <c r="AC2900" s="43" t="s">
        <v>7950</v>
      </c>
      <c r="AD2900" s="45"/>
      <c r="AE2900">
        <f t="shared" si="92"/>
        <v>0.93510000000000004</v>
      </c>
    </row>
    <row r="2901" spans="1:31" x14ac:dyDescent="0.35">
      <c r="A2901" s="28" t="s">
        <v>8001</v>
      </c>
      <c r="B2901" s="48" t="s">
        <v>8002</v>
      </c>
      <c r="C2901" s="49">
        <v>47894</v>
      </c>
      <c r="D2901" s="30" t="s">
        <v>1336</v>
      </c>
      <c r="E2901" s="50" t="s">
        <v>106</v>
      </c>
      <c r="F2901" s="54" t="s">
        <v>7950</v>
      </c>
      <c r="G2901" s="33" t="s">
        <v>53</v>
      </c>
      <c r="H2901" s="52">
        <v>1.0406</v>
      </c>
      <c r="I2901" s="35">
        <f>ROUND((Reference!B$16*List!$H2901)+Reference!B$17,0)</f>
        <v>1161</v>
      </c>
      <c r="J2901" s="35">
        <f>ROUND((Reference!C$16*List!$H2901)+Reference!C$17,0)</f>
        <v>1732</v>
      </c>
      <c r="K2901" s="35">
        <f>ROUND((Reference!D$16*List!$H2901)+Reference!D$17,0)</f>
        <v>2075</v>
      </c>
      <c r="L2901" s="35">
        <f>ROUND((Reference!E$16*List!$H2901)+Reference!E$17,0)</f>
        <v>2565</v>
      </c>
      <c r="M2901" s="35">
        <f>ROUND((Reference!F$16*List!$H2901)+Reference!F$17,0)</f>
        <v>2672</v>
      </c>
      <c r="N2901" s="35">
        <f>ROUND((Reference!G$16*List!$H2901)+Reference!G$17,0)</f>
        <v>3025</v>
      </c>
      <c r="O2901" s="35">
        <f>ROUND((Reference!H$16*List!$H2901)+Reference!H$17,0)</f>
        <v>3141</v>
      </c>
      <c r="P2901" s="35">
        <f>ROUND((Reference!I$16*List!$H2901)+Reference!I$17,0)</f>
        <v>3264</v>
      </c>
      <c r="Q2901" s="35">
        <f>ROUND((Reference!J$16*List!$H2901)+Reference!J$17,0)</f>
        <v>3780</v>
      </c>
      <c r="R2901" s="35">
        <f>ROUND((Reference!K$16*List!$H2901)+Reference!K$17,0)</f>
        <v>3899</v>
      </c>
      <c r="S2901" s="35">
        <f>ROUND((Reference!L$16*List!$H2901)+Reference!L$17,0)</f>
        <v>4207</v>
      </c>
      <c r="T2901" s="35">
        <f>ROUND((Reference!M$16*List!$H2901)+Reference!M$17,0)</f>
        <v>5025</v>
      </c>
      <c r="U2901" s="35">
        <f>ROUND((Reference!N$16*List!$H2901)+Reference!N$17,0)</f>
        <v>20275</v>
      </c>
      <c r="V2901" s="36">
        <f>ROUND((Reference!O$16*List!$H2901)+Reference!O$17,0)</f>
        <v>754</v>
      </c>
      <c r="W2901" s="36">
        <f>ROUND((Reference!P$16*List!$H2901)+Reference!P$17,0)</f>
        <v>1062</v>
      </c>
      <c r="X2901" s="36">
        <f>ROUND((Reference!Q$16*List!$H2901)+Reference!Q$17,0)</f>
        <v>531</v>
      </c>
      <c r="Y2901" s="37"/>
      <c r="Z2901" s="4" t="str">
        <f t="shared" si="91"/>
        <v>CLARKE, Virginia</v>
      </c>
      <c r="AA2901" s="50" t="s">
        <v>106</v>
      </c>
      <c r="AB2901" s="38" t="s">
        <v>54</v>
      </c>
      <c r="AC2901" s="43" t="s">
        <v>7950</v>
      </c>
      <c r="AD2901" s="45"/>
      <c r="AE2901">
        <f t="shared" si="92"/>
        <v>1.0406</v>
      </c>
    </row>
    <row r="2902" spans="1:31" x14ac:dyDescent="0.35">
      <c r="A2902" s="28" t="s">
        <v>8003</v>
      </c>
      <c r="B2902" s="48" t="s">
        <v>8004</v>
      </c>
      <c r="C2902" s="51">
        <v>40220</v>
      </c>
      <c r="D2902" s="30" t="s">
        <v>1472</v>
      </c>
      <c r="E2902" s="38" t="s">
        <v>6222</v>
      </c>
      <c r="F2902" s="55" t="s">
        <v>7950</v>
      </c>
      <c r="G2902" s="33" t="s">
        <v>53</v>
      </c>
      <c r="H2902" s="52">
        <v>0.84760000000000002</v>
      </c>
      <c r="I2902" s="35">
        <f>ROUND((Reference!B$16*List!$H2902)+Reference!B$17,0)</f>
        <v>996</v>
      </c>
      <c r="J2902" s="35">
        <f>ROUND((Reference!C$16*List!$H2902)+Reference!C$17,0)</f>
        <v>1485</v>
      </c>
      <c r="K2902" s="35">
        <f>ROUND((Reference!D$16*List!$H2902)+Reference!D$17,0)</f>
        <v>1779</v>
      </c>
      <c r="L2902" s="35">
        <f>ROUND((Reference!E$16*List!$H2902)+Reference!E$17,0)</f>
        <v>2200</v>
      </c>
      <c r="M2902" s="35">
        <f>ROUND((Reference!F$16*List!$H2902)+Reference!F$17,0)</f>
        <v>2292</v>
      </c>
      <c r="N2902" s="35">
        <f>ROUND((Reference!G$16*List!$H2902)+Reference!G$17,0)</f>
        <v>2594</v>
      </c>
      <c r="O2902" s="35">
        <f>ROUND((Reference!H$16*List!$H2902)+Reference!H$17,0)</f>
        <v>2693</v>
      </c>
      <c r="P2902" s="35">
        <f>ROUND((Reference!I$16*List!$H2902)+Reference!I$17,0)</f>
        <v>2799</v>
      </c>
      <c r="Q2902" s="35">
        <f>ROUND((Reference!J$16*List!$H2902)+Reference!J$17,0)</f>
        <v>3241</v>
      </c>
      <c r="R2902" s="35">
        <f>ROUND((Reference!K$16*List!$H2902)+Reference!K$17,0)</f>
        <v>3344</v>
      </c>
      <c r="S2902" s="35">
        <f>ROUND((Reference!L$16*List!$H2902)+Reference!L$17,0)</f>
        <v>3608</v>
      </c>
      <c r="T2902" s="35">
        <f>ROUND((Reference!M$16*List!$H2902)+Reference!M$17,0)</f>
        <v>4309</v>
      </c>
      <c r="U2902" s="35">
        <f>ROUND((Reference!N$16*List!$H2902)+Reference!N$17,0)</f>
        <v>17386</v>
      </c>
      <c r="V2902" s="36">
        <f>ROUND((Reference!O$16*List!$H2902)+Reference!O$17,0)</f>
        <v>646</v>
      </c>
      <c r="W2902" s="36">
        <f>ROUND((Reference!P$16*List!$H2902)+Reference!P$17,0)</f>
        <v>911</v>
      </c>
      <c r="X2902" s="36">
        <f>ROUND((Reference!Q$16*List!$H2902)+Reference!Q$17,0)</f>
        <v>455</v>
      </c>
      <c r="Y2902" s="37"/>
      <c r="Z2902" s="4" t="str">
        <f t="shared" si="91"/>
        <v>CRAIG, Virginia</v>
      </c>
      <c r="AA2902" s="50" t="s">
        <v>6222</v>
      </c>
      <c r="AB2902" s="38" t="s">
        <v>54</v>
      </c>
      <c r="AC2902" s="43" t="s">
        <v>7950</v>
      </c>
      <c r="AD2902" s="45"/>
      <c r="AE2902">
        <f t="shared" si="92"/>
        <v>0.84760000000000002</v>
      </c>
    </row>
    <row r="2903" spans="1:31" x14ac:dyDescent="0.35">
      <c r="A2903" s="28" t="s">
        <v>8005</v>
      </c>
      <c r="B2903" s="48" t="s">
        <v>8006</v>
      </c>
      <c r="C2903" s="49">
        <v>47894</v>
      </c>
      <c r="D2903" s="30" t="s">
        <v>1336</v>
      </c>
      <c r="E2903" s="50" t="s">
        <v>8007</v>
      </c>
      <c r="F2903" s="54" t="s">
        <v>7950</v>
      </c>
      <c r="G2903" s="33" t="s">
        <v>53</v>
      </c>
      <c r="H2903" s="34">
        <v>1.0406</v>
      </c>
      <c r="I2903" s="35">
        <f>ROUND((Reference!B$16*List!$H2903)+Reference!B$17,0)</f>
        <v>1161</v>
      </c>
      <c r="J2903" s="35">
        <f>ROUND((Reference!C$16*List!$H2903)+Reference!C$17,0)</f>
        <v>1732</v>
      </c>
      <c r="K2903" s="35">
        <f>ROUND((Reference!D$16*List!$H2903)+Reference!D$17,0)</f>
        <v>2075</v>
      </c>
      <c r="L2903" s="35">
        <f>ROUND((Reference!E$16*List!$H2903)+Reference!E$17,0)</f>
        <v>2565</v>
      </c>
      <c r="M2903" s="35">
        <f>ROUND((Reference!F$16*List!$H2903)+Reference!F$17,0)</f>
        <v>2672</v>
      </c>
      <c r="N2903" s="35">
        <f>ROUND((Reference!G$16*List!$H2903)+Reference!G$17,0)</f>
        <v>3025</v>
      </c>
      <c r="O2903" s="35">
        <f>ROUND((Reference!H$16*List!$H2903)+Reference!H$17,0)</f>
        <v>3141</v>
      </c>
      <c r="P2903" s="35">
        <f>ROUND((Reference!I$16*List!$H2903)+Reference!I$17,0)</f>
        <v>3264</v>
      </c>
      <c r="Q2903" s="35">
        <f>ROUND((Reference!J$16*List!$H2903)+Reference!J$17,0)</f>
        <v>3780</v>
      </c>
      <c r="R2903" s="35">
        <f>ROUND((Reference!K$16*List!$H2903)+Reference!K$17,0)</f>
        <v>3899</v>
      </c>
      <c r="S2903" s="35">
        <f>ROUND((Reference!L$16*List!$H2903)+Reference!L$17,0)</f>
        <v>4207</v>
      </c>
      <c r="T2903" s="35">
        <f>ROUND((Reference!M$16*List!$H2903)+Reference!M$17,0)</f>
        <v>5025</v>
      </c>
      <c r="U2903" s="35">
        <f>ROUND((Reference!N$16*List!$H2903)+Reference!N$17,0)</f>
        <v>20275</v>
      </c>
      <c r="V2903" s="36">
        <f>ROUND((Reference!O$16*List!$H2903)+Reference!O$17,0)</f>
        <v>754</v>
      </c>
      <c r="W2903" s="36">
        <f>ROUND((Reference!P$16*List!$H2903)+Reference!P$17,0)</f>
        <v>1062</v>
      </c>
      <c r="X2903" s="36">
        <f>ROUND((Reference!Q$16*List!$H2903)+Reference!Q$17,0)</f>
        <v>531</v>
      </c>
      <c r="Y2903" s="37"/>
      <c r="Z2903" s="4" t="str">
        <f t="shared" si="91"/>
        <v>CULPEPER, Virginia</v>
      </c>
      <c r="AA2903" s="38" t="s">
        <v>8007</v>
      </c>
      <c r="AB2903" s="38" t="s">
        <v>54</v>
      </c>
      <c r="AC2903" s="32" t="s">
        <v>7950</v>
      </c>
      <c r="AD2903" s="39"/>
      <c r="AE2903">
        <f t="shared" si="92"/>
        <v>1.0406</v>
      </c>
    </row>
    <row r="2904" spans="1:31" x14ac:dyDescent="0.35">
      <c r="A2904" s="28" t="s">
        <v>8008</v>
      </c>
      <c r="B2904" s="48" t="s">
        <v>8009</v>
      </c>
      <c r="C2904" s="51">
        <v>99949</v>
      </c>
      <c r="D2904" s="30" t="s">
        <v>254</v>
      </c>
      <c r="E2904" s="38" t="s">
        <v>2254</v>
      </c>
      <c r="F2904" s="54" t="s">
        <v>7950</v>
      </c>
      <c r="G2904" s="33" t="s">
        <v>64</v>
      </c>
      <c r="H2904" s="52">
        <v>0.81220000000000003</v>
      </c>
      <c r="I2904" s="35">
        <f>ROUND((Reference!B$16*List!$H2904)+Reference!B$17,0)</f>
        <v>965</v>
      </c>
      <c r="J2904" s="35">
        <f>ROUND((Reference!C$16*List!$H2904)+Reference!C$17,0)</f>
        <v>1440</v>
      </c>
      <c r="K2904" s="35">
        <f>ROUND((Reference!D$16*List!$H2904)+Reference!D$17,0)</f>
        <v>1725</v>
      </c>
      <c r="L2904" s="35">
        <f>ROUND((Reference!E$16*List!$H2904)+Reference!E$17,0)</f>
        <v>2133</v>
      </c>
      <c r="M2904" s="35">
        <f>ROUND((Reference!F$16*List!$H2904)+Reference!F$17,0)</f>
        <v>2222</v>
      </c>
      <c r="N2904" s="35">
        <f>ROUND((Reference!G$16*List!$H2904)+Reference!G$17,0)</f>
        <v>2515</v>
      </c>
      <c r="O2904" s="35">
        <f>ROUND((Reference!H$16*List!$H2904)+Reference!H$17,0)</f>
        <v>2611</v>
      </c>
      <c r="P2904" s="35">
        <f>ROUND((Reference!I$16*List!$H2904)+Reference!I$17,0)</f>
        <v>2714</v>
      </c>
      <c r="Q2904" s="35">
        <f>ROUND((Reference!J$16*List!$H2904)+Reference!J$17,0)</f>
        <v>3142</v>
      </c>
      <c r="R2904" s="35">
        <f>ROUND((Reference!K$16*List!$H2904)+Reference!K$17,0)</f>
        <v>3242</v>
      </c>
      <c r="S2904" s="35">
        <f>ROUND((Reference!L$16*List!$H2904)+Reference!L$17,0)</f>
        <v>3498</v>
      </c>
      <c r="T2904" s="35">
        <f>ROUND((Reference!M$16*List!$H2904)+Reference!M$17,0)</f>
        <v>4178</v>
      </c>
      <c r="U2904" s="35">
        <f>ROUND((Reference!N$16*List!$H2904)+Reference!N$17,0)</f>
        <v>16857</v>
      </c>
      <c r="V2904" s="36">
        <f>ROUND((Reference!O$16*List!$H2904)+Reference!O$17,0)</f>
        <v>627</v>
      </c>
      <c r="W2904" s="36">
        <f>ROUND((Reference!P$16*List!$H2904)+Reference!P$17,0)</f>
        <v>883</v>
      </c>
      <c r="X2904" s="36">
        <f>ROUND((Reference!Q$16*List!$H2904)+Reference!Q$17,0)</f>
        <v>441</v>
      </c>
      <c r="Y2904" s="37"/>
      <c r="Z2904" s="4" t="str">
        <f t="shared" si="91"/>
        <v>CUMBERLAND, Virginia</v>
      </c>
      <c r="AA2904" s="50" t="s">
        <v>2254</v>
      </c>
      <c r="AB2904" s="38" t="s">
        <v>54</v>
      </c>
      <c r="AC2904" s="43" t="s">
        <v>7950</v>
      </c>
      <c r="AD2904" s="45"/>
      <c r="AE2904">
        <f t="shared" si="92"/>
        <v>0.81220000000000003</v>
      </c>
    </row>
    <row r="2905" spans="1:31" x14ac:dyDescent="0.35">
      <c r="A2905" s="28" t="s">
        <v>8010</v>
      </c>
      <c r="B2905" s="48" t="s">
        <v>8011</v>
      </c>
      <c r="C2905" s="51">
        <v>99949</v>
      </c>
      <c r="D2905" s="30" t="s">
        <v>254</v>
      </c>
      <c r="E2905" s="38" t="s">
        <v>8012</v>
      </c>
      <c r="F2905" s="54" t="s">
        <v>7950</v>
      </c>
      <c r="G2905" s="33" t="s">
        <v>64</v>
      </c>
      <c r="H2905" s="52">
        <v>0.81220000000000003</v>
      </c>
      <c r="I2905" s="35">
        <f>ROUND((Reference!B$16*List!$H2905)+Reference!B$17,0)</f>
        <v>965</v>
      </c>
      <c r="J2905" s="35">
        <f>ROUND((Reference!C$16*List!$H2905)+Reference!C$17,0)</f>
        <v>1440</v>
      </c>
      <c r="K2905" s="35">
        <f>ROUND((Reference!D$16*List!$H2905)+Reference!D$17,0)</f>
        <v>1725</v>
      </c>
      <c r="L2905" s="35">
        <f>ROUND((Reference!E$16*List!$H2905)+Reference!E$17,0)</f>
        <v>2133</v>
      </c>
      <c r="M2905" s="35">
        <f>ROUND((Reference!F$16*List!$H2905)+Reference!F$17,0)</f>
        <v>2222</v>
      </c>
      <c r="N2905" s="35">
        <f>ROUND((Reference!G$16*List!$H2905)+Reference!G$17,0)</f>
        <v>2515</v>
      </c>
      <c r="O2905" s="35">
        <f>ROUND((Reference!H$16*List!$H2905)+Reference!H$17,0)</f>
        <v>2611</v>
      </c>
      <c r="P2905" s="35">
        <f>ROUND((Reference!I$16*List!$H2905)+Reference!I$17,0)</f>
        <v>2714</v>
      </c>
      <c r="Q2905" s="35">
        <f>ROUND((Reference!J$16*List!$H2905)+Reference!J$17,0)</f>
        <v>3142</v>
      </c>
      <c r="R2905" s="35">
        <f>ROUND((Reference!K$16*List!$H2905)+Reference!K$17,0)</f>
        <v>3242</v>
      </c>
      <c r="S2905" s="35">
        <f>ROUND((Reference!L$16*List!$H2905)+Reference!L$17,0)</f>
        <v>3498</v>
      </c>
      <c r="T2905" s="35">
        <f>ROUND((Reference!M$16*List!$H2905)+Reference!M$17,0)</f>
        <v>4178</v>
      </c>
      <c r="U2905" s="35">
        <f>ROUND((Reference!N$16*List!$H2905)+Reference!N$17,0)</f>
        <v>16857</v>
      </c>
      <c r="V2905" s="36">
        <f>ROUND((Reference!O$16*List!$H2905)+Reference!O$17,0)</f>
        <v>627</v>
      </c>
      <c r="W2905" s="36">
        <f>ROUND((Reference!P$16*List!$H2905)+Reference!P$17,0)</f>
        <v>883</v>
      </c>
      <c r="X2905" s="36">
        <f>ROUND((Reference!Q$16*List!$H2905)+Reference!Q$17,0)</f>
        <v>441</v>
      </c>
      <c r="Y2905" s="37"/>
      <c r="Z2905" s="4" t="str">
        <f t="shared" si="91"/>
        <v>DICKENSON, Virginia</v>
      </c>
      <c r="AA2905" s="50" t="s">
        <v>8012</v>
      </c>
      <c r="AB2905" s="38" t="s">
        <v>54</v>
      </c>
      <c r="AC2905" s="43" t="s">
        <v>7950</v>
      </c>
      <c r="AD2905" s="45"/>
      <c r="AE2905">
        <f t="shared" si="92"/>
        <v>0.81220000000000003</v>
      </c>
    </row>
    <row r="2906" spans="1:31" x14ac:dyDescent="0.35">
      <c r="A2906" s="28" t="s">
        <v>8013</v>
      </c>
      <c r="B2906" s="48" t="s">
        <v>8014</v>
      </c>
      <c r="C2906" s="49">
        <v>40060</v>
      </c>
      <c r="D2906" s="30" t="s">
        <v>1466</v>
      </c>
      <c r="E2906" s="50" t="s">
        <v>8015</v>
      </c>
      <c r="F2906" s="54" t="s">
        <v>7950</v>
      </c>
      <c r="G2906" s="33" t="s">
        <v>53</v>
      </c>
      <c r="H2906" s="34">
        <v>0.93510000000000004</v>
      </c>
      <c r="I2906" s="35">
        <f>ROUND((Reference!B$16*List!$H2906)+Reference!B$17,0)</f>
        <v>1071</v>
      </c>
      <c r="J2906" s="35">
        <f>ROUND((Reference!C$16*List!$H2906)+Reference!C$17,0)</f>
        <v>1597</v>
      </c>
      <c r="K2906" s="35">
        <f>ROUND((Reference!D$16*List!$H2906)+Reference!D$17,0)</f>
        <v>1913</v>
      </c>
      <c r="L2906" s="35">
        <f>ROUND((Reference!E$16*List!$H2906)+Reference!E$17,0)</f>
        <v>2365</v>
      </c>
      <c r="M2906" s="35">
        <f>ROUND((Reference!F$16*List!$H2906)+Reference!F$17,0)</f>
        <v>2464</v>
      </c>
      <c r="N2906" s="35">
        <f>ROUND((Reference!G$16*List!$H2906)+Reference!G$17,0)</f>
        <v>2790</v>
      </c>
      <c r="O2906" s="35">
        <f>ROUND((Reference!H$16*List!$H2906)+Reference!H$17,0)</f>
        <v>2896</v>
      </c>
      <c r="P2906" s="35">
        <f>ROUND((Reference!I$16*List!$H2906)+Reference!I$17,0)</f>
        <v>3010</v>
      </c>
      <c r="Q2906" s="35">
        <f>ROUND((Reference!J$16*List!$H2906)+Reference!J$17,0)</f>
        <v>3485</v>
      </c>
      <c r="R2906" s="35">
        <f>ROUND((Reference!K$16*List!$H2906)+Reference!K$17,0)</f>
        <v>3596</v>
      </c>
      <c r="S2906" s="35">
        <f>ROUND((Reference!L$16*List!$H2906)+Reference!L$17,0)</f>
        <v>3880</v>
      </c>
      <c r="T2906" s="35">
        <f>ROUND((Reference!M$16*List!$H2906)+Reference!M$17,0)</f>
        <v>4634</v>
      </c>
      <c r="U2906" s="35">
        <f>ROUND((Reference!N$16*List!$H2906)+Reference!N$17,0)</f>
        <v>18696</v>
      </c>
      <c r="V2906" s="36">
        <f>ROUND((Reference!O$16*List!$H2906)+Reference!O$17,0)</f>
        <v>695</v>
      </c>
      <c r="W2906" s="36">
        <f>ROUND((Reference!P$16*List!$H2906)+Reference!P$17,0)</f>
        <v>979</v>
      </c>
      <c r="X2906" s="36">
        <f>ROUND((Reference!Q$16*List!$H2906)+Reference!Q$17,0)</f>
        <v>490</v>
      </c>
      <c r="Y2906" s="37"/>
      <c r="Z2906" s="4" t="str">
        <f t="shared" si="91"/>
        <v>DINWIDDIE, Virginia</v>
      </c>
      <c r="AA2906" s="38" t="s">
        <v>8015</v>
      </c>
      <c r="AB2906" s="38" t="s">
        <v>54</v>
      </c>
      <c r="AC2906" s="32" t="s">
        <v>7950</v>
      </c>
      <c r="AD2906" s="39"/>
      <c r="AE2906">
        <f t="shared" si="92"/>
        <v>0.93510000000000004</v>
      </c>
    </row>
    <row r="2907" spans="1:31" x14ac:dyDescent="0.35">
      <c r="A2907" s="28" t="s">
        <v>8016</v>
      </c>
      <c r="B2907" s="48" t="s">
        <v>8017</v>
      </c>
      <c r="C2907" s="49">
        <v>99949</v>
      </c>
      <c r="D2907" s="30" t="s">
        <v>254</v>
      </c>
      <c r="E2907" s="50" t="s">
        <v>3822</v>
      </c>
      <c r="F2907" s="54" t="s">
        <v>7950</v>
      </c>
      <c r="G2907" s="33" t="s">
        <v>64</v>
      </c>
      <c r="H2907" s="52">
        <v>0.81220000000000003</v>
      </c>
      <c r="I2907" s="35">
        <f>ROUND((Reference!B$16*List!$H2907)+Reference!B$17,0)</f>
        <v>965</v>
      </c>
      <c r="J2907" s="35">
        <f>ROUND((Reference!C$16*List!$H2907)+Reference!C$17,0)</f>
        <v>1440</v>
      </c>
      <c r="K2907" s="35">
        <f>ROUND((Reference!D$16*List!$H2907)+Reference!D$17,0)</f>
        <v>1725</v>
      </c>
      <c r="L2907" s="35">
        <f>ROUND((Reference!E$16*List!$H2907)+Reference!E$17,0)</f>
        <v>2133</v>
      </c>
      <c r="M2907" s="35">
        <f>ROUND((Reference!F$16*List!$H2907)+Reference!F$17,0)</f>
        <v>2222</v>
      </c>
      <c r="N2907" s="35">
        <f>ROUND((Reference!G$16*List!$H2907)+Reference!G$17,0)</f>
        <v>2515</v>
      </c>
      <c r="O2907" s="35">
        <f>ROUND((Reference!H$16*List!$H2907)+Reference!H$17,0)</f>
        <v>2611</v>
      </c>
      <c r="P2907" s="35">
        <f>ROUND((Reference!I$16*List!$H2907)+Reference!I$17,0)</f>
        <v>2714</v>
      </c>
      <c r="Q2907" s="35">
        <f>ROUND((Reference!J$16*List!$H2907)+Reference!J$17,0)</f>
        <v>3142</v>
      </c>
      <c r="R2907" s="35">
        <f>ROUND((Reference!K$16*List!$H2907)+Reference!K$17,0)</f>
        <v>3242</v>
      </c>
      <c r="S2907" s="35">
        <f>ROUND((Reference!L$16*List!$H2907)+Reference!L$17,0)</f>
        <v>3498</v>
      </c>
      <c r="T2907" s="35">
        <f>ROUND((Reference!M$16*List!$H2907)+Reference!M$17,0)</f>
        <v>4178</v>
      </c>
      <c r="U2907" s="35">
        <f>ROUND((Reference!N$16*List!$H2907)+Reference!N$17,0)</f>
        <v>16857</v>
      </c>
      <c r="V2907" s="36">
        <f>ROUND((Reference!O$16*List!$H2907)+Reference!O$17,0)</f>
        <v>627</v>
      </c>
      <c r="W2907" s="36">
        <f>ROUND((Reference!P$16*List!$H2907)+Reference!P$17,0)</f>
        <v>883</v>
      </c>
      <c r="X2907" s="36">
        <f>ROUND((Reference!Q$16*List!$H2907)+Reference!Q$17,0)</f>
        <v>441</v>
      </c>
      <c r="Y2907" s="37"/>
      <c r="Z2907" s="4" t="str">
        <f t="shared" si="91"/>
        <v>ESSEX, Virginia</v>
      </c>
      <c r="AA2907" s="50" t="s">
        <v>3822</v>
      </c>
      <c r="AB2907" s="38" t="s">
        <v>54</v>
      </c>
      <c r="AC2907" s="43" t="s">
        <v>7950</v>
      </c>
      <c r="AD2907" s="45"/>
      <c r="AE2907">
        <f t="shared" si="92"/>
        <v>0.81220000000000003</v>
      </c>
    </row>
    <row r="2908" spans="1:31" x14ac:dyDescent="0.35">
      <c r="A2908" s="28" t="s">
        <v>8018</v>
      </c>
      <c r="B2908" s="48" t="s">
        <v>8019</v>
      </c>
      <c r="C2908" s="49">
        <v>47894</v>
      </c>
      <c r="D2908" s="30" t="s">
        <v>1336</v>
      </c>
      <c r="E2908" s="50" t="s">
        <v>8020</v>
      </c>
      <c r="F2908" s="55" t="s">
        <v>7950</v>
      </c>
      <c r="G2908" s="33" t="s">
        <v>53</v>
      </c>
      <c r="H2908" s="52">
        <v>1.0406</v>
      </c>
      <c r="I2908" s="35">
        <f>ROUND((Reference!B$16*List!$H2908)+Reference!B$17,0)</f>
        <v>1161</v>
      </c>
      <c r="J2908" s="35">
        <f>ROUND((Reference!C$16*List!$H2908)+Reference!C$17,0)</f>
        <v>1732</v>
      </c>
      <c r="K2908" s="35">
        <f>ROUND((Reference!D$16*List!$H2908)+Reference!D$17,0)</f>
        <v>2075</v>
      </c>
      <c r="L2908" s="35">
        <f>ROUND((Reference!E$16*List!$H2908)+Reference!E$17,0)</f>
        <v>2565</v>
      </c>
      <c r="M2908" s="35">
        <f>ROUND((Reference!F$16*List!$H2908)+Reference!F$17,0)</f>
        <v>2672</v>
      </c>
      <c r="N2908" s="35">
        <f>ROUND((Reference!G$16*List!$H2908)+Reference!G$17,0)</f>
        <v>3025</v>
      </c>
      <c r="O2908" s="35">
        <f>ROUND((Reference!H$16*List!$H2908)+Reference!H$17,0)</f>
        <v>3141</v>
      </c>
      <c r="P2908" s="35">
        <f>ROUND((Reference!I$16*List!$H2908)+Reference!I$17,0)</f>
        <v>3264</v>
      </c>
      <c r="Q2908" s="35">
        <f>ROUND((Reference!J$16*List!$H2908)+Reference!J$17,0)</f>
        <v>3780</v>
      </c>
      <c r="R2908" s="35">
        <f>ROUND((Reference!K$16*List!$H2908)+Reference!K$17,0)</f>
        <v>3899</v>
      </c>
      <c r="S2908" s="35">
        <f>ROUND((Reference!L$16*List!$H2908)+Reference!L$17,0)</f>
        <v>4207</v>
      </c>
      <c r="T2908" s="35">
        <f>ROUND((Reference!M$16*List!$H2908)+Reference!M$17,0)</f>
        <v>5025</v>
      </c>
      <c r="U2908" s="35">
        <f>ROUND((Reference!N$16*List!$H2908)+Reference!N$17,0)</f>
        <v>20275</v>
      </c>
      <c r="V2908" s="36">
        <f>ROUND((Reference!O$16*List!$H2908)+Reference!O$17,0)</f>
        <v>754</v>
      </c>
      <c r="W2908" s="36">
        <f>ROUND((Reference!P$16*List!$H2908)+Reference!P$17,0)</f>
        <v>1062</v>
      </c>
      <c r="X2908" s="36">
        <f>ROUND((Reference!Q$16*List!$H2908)+Reference!Q$17,0)</f>
        <v>531</v>
      </c>
      <c r="Y2908" s="37"/>
      <c r="Z2908" s="4" t="str">
        <f t="shared" si="91"/>
        <v>FAIRFAX, Virginia</v>
      </c>
      <c r="AA2908" s="50" t="s">
        <v>8020</v>
      </c>
      <c r="AB2908" s="38" t="s">
        <v>54</v>
      </c>
      <c r="AC2908" s="43" t="s">
        <v>7950</v>
      </c>
      <c r="AD2908" s="45"/>
      <c r="AE2908">
        <f t="shared" si="92"/>
        <v>1.0406</v>
      </c>
    </row>
    <row r="2909" spans="1:31" x14ac:dyDescent="0.35">
      <c r="A2909" s="28" t="s">
        <v>8021</v>
      </c>
      <c r="B2909" s="48" t="s">
        <v>8022</v>
      </c>
      <c r="C2909" s="49">
        <v>47894</v>
      </c>
      <c r="D2909" s="30" t="s">
        <v>1336</v>
      </c>
      <c r="E2909" s="50" t="s">
        <v>8023</v>
      </c>
      <c r="F2909" s="54" t="s">
        <v>7950</v>
      </c>
      <c r="G2909" s="33" t="s">
        <v>53</v>
      </c>
      <c r="H2909" s="34">
        <v>1.0406</v>
      </c>
      <c r="I2909" s="35">
        <f>ROUND((Reference!B$16*List!$H2909)+Reference!B$17,0)</f>
        <v>1161</v>
      </c>
      <c r="J2909" s="35">
        <f>ROUND((Reference!C$16*List!$H2909)+Reference!C$17,0)</f>
        <v>1732</v>
      </c>
      <c r="K2909" s="35">
        <f>ROUND((Reference!D$16*List!$H2909)+Reference!D$17,0)</f>
        <v>2075</v>
      </c>
      <c r="L2909" s="35">
        <f>ROUND((Reference!E$16*List!$H2909)+Reference!E$17,0)</f>
        <v>2565</v>
      </c>
      <c r="M2909" s="35">
        <f>ROUND((Reference!F$16*List!$H2909)+Reference!F$17,0)</f>
        <v>2672</v>
      </c>
      <c r="N2909" s="35">
        <f>ROUND((Reference!G$16*List!$H2909)+Reference!G$17,0)</f>
        <v>3025</v>
      </c>
      <c r="O2909" s="35">
        <f>ROUND((Reference!H$16*List!$H2909)+Reference!H$17,0)</f>
        <v>3141</v>
      </c>
      <c r="P2909" s="35">
        <f>ROUND((Reference!I$16*List!$H2909)+Reference!I$17,0)</f>
        <v>3264</v>
      </c>
      <c r="Q2909" s="35">
        <f>ROUND((Reference!J$16*List!$H2909)+Reference!J$17,0)</f>
        <v>3780</v>
      </c>
      <c r="R2909" s="35">
        <f>ROUND((Reference!K$16*List!$H2909)+Reference!K$17,0)</f>
        <v>3899</v>
      </c>
      <c r="S2909" s="35">
        <f>ROUND((Reference!L$16*List!$H2909)+Reference!L$17,0)</f>
        <v>4207</v>
      </c>
      <c r="T2909" s="35">
        <f>ROUND((Reference!M$16*List!$H2909)+Reference!M$17,0)</f>
        <v>5025</v>
      </c>
      <c r="U2909" s="35">
        <f>ROUND((Reference!N$16*List!$H2909)+Reference!N$17,0)</f>
        <v>20275</v>
      </c>
      <c r="V2909" s="36">
        <f>ROUND((Reference!O$16*List!$H2909)+Reference!O$17,0)</f>
        <v>754</v>
      </c>
      <c r="W2909" s="36">
        <f>ROUND((Reference!P$16*List!$H2909)+Reference!P$17,0)</f>
        <v>1062</v>
      </c>
      <c r="X2909" s="36">
        <f>ROUND((Reference!Q$16*List!$H2909)+Reference!Q$17,0)</f>
        <v>531</v>
      </c>
      <c r="Y2909" s="37"/>
      <c r="Z2909" s="4" t="str">
        <f t="shared" si="91"/>
        <v>FAUQUIER, Virginia</v>
      </c>
      <c r="AA2909" s="38" t="s">
        <v>8023</v>
      </c>
      <c r="AB2909" s="38" t="s">
        <v>54</v>
      </c>
      <c r="AC2909" s="32" t="s">
        <v>7950</v>
      </c>
      <c r="AD2909" s="39"/>
      <c r="AE2909">
        <f t="shared" si="92"/>
        <v>1.0406</v>
      </c>
    </row>
    <row r="2910" spans="1:31" x14ac:dyDescent="0.35">
      <c r="A2910" s="28" t="s">
        <v>8024</v>
      </c>
      <c r="B2910" s="48" t="s">
        <v>8025</v>
      </c>
      <c r="C2910" s="49">
        <v>99949</v>
      </c>
      <c r="D2910" s="30" t="s">
        <v>254</v>
      </c>
      <c r="E2910" s="50" t="s">
        <v>1786</v>
      </c>
      <c r="F2910" s="54" t="s">
        <v>7950</v>
      </c>
      <c r="G2910" s="33" t="s">
        <v>64</v>
      </c>
      <c r="H2910" s="52">
        <v>0.81220000000000003</v>
      </c>
      <c r="I2910" s="35">
        <f>ROUND((Reference!B$16*List!$H2910)+Reference!B$17,0)</f>
        <v>965</v>
      </c>
      <c r="J2910" s="35">
        <f>ROUND((Reference!C$16*List!$H2910)+Reference!C$17,0)</f>
        <v>1440</v>
      </c>
      <c r="K2910" s="35">
        <f>ROUND((Reference!D$16*List!$H2910)+Reference!D$17,0)</f>
        <v>1725</v>
      </c>
      <c r="L2910" s="35">
        <f>ROUND((Reference!E$16*List!$H2910)+Reference!E$17,0)</f>
        <v>2133</v>
      </c>
      <c r="M2910" s="35">
        <f>ROUND((Reference!F$16*List!$H2910)+Reference!F$17,0)</f>
        <v>2222</v>
      </c>
      <c r="N2910" s="35">
        <f>ROUND((Reference!G$16*List!$H2910)+Reference!G$17,0)</f>
        <v>2515</v>
      </c>
      <c r="O2910" s="35">
        <f>ROUND((Reference!H$16*List!$H2910)+Reference!H$17,0)</f>
        <v>2611</v>
      </c>
      <c r="P2910" s="35">
        <f>ROUND((Reference!I$16*List!$H2910)+Reference!I$17,0)</f>
        <v>2714</v>
      </c>
      <c r="Q2910" s="35">
        <f>ROUND((Reference!J$16*List!$H2910)+Reference!J$17,0)</f>
        <v>3142</v>
      </c>
      <c r="R2910" s="35">
        <f>ROUND((Reference!K$16*List!$H2910)+Reference!K$17,0)</f>
        <v>3242</v>
      </c>
      <c r="S2910" s="35">
        <f>ROUND((Reference!L$16*List!$H2910)+Reference!L$17,0)</f>
        <v>3498</v>
      </c>
      <c r="T2910" s="35">
        <f>ROUND((Reference!M$16*List!$H2910)+Reference!M$17,0)</f>
        <v>4178</v>
      </c>
      <c r="U2910" s="35">
        <f>ROUND((Reference!N$16*List!$H2910)+Reference!N$17,0)</f>
        <v>16857</v>
      </c>
      <c r="V2910" s="36">
        <f>ROUND((Reference!O$16*List!$H2910)+Reference!O$17,0)</f>
        <v>627</v>
      </c>
      <c r="W2910" s="36">
        <f>ROUND((Reference!P$16*List!$H2910)+Reference!P$17,0)</f>
        <v>883</v>
      </c>
      <c r="X2910" s="36">
        <f>ROUND((Reference!Q$16*List!$H2910)+Reference!Q$17,0)</f>
        <v>441</v>
      </c>
      <c r="Y2910" s="37"/>
      <c r="Z2910" s="4" t="str">
        <f t="shared" si="91"/>
        <v>FLOYD, Virginia</v>
      </c>
      <c r="AA2910" s="50" t="s">
        <v>1786</v>
      </c>
      <c r="AB2910" s="38" t="s">
        <v>54</v>
      </c>
      <c r="AC2910" s="43" t="s">
        <v>7950</v>
      </c>
      <c r="AD2910" s="45"/>
      <c r="AE2910">
        <f t="shared" si="92"/>
        <v>0.81220000000000003</v>
      </c>
    </row>
    <row r="2911" spans="1:31" x14ac:dyDescent="0.35">
      <c r="A2911" s="28" t="s">
        <v>8026</v>
      </c>
      <c r="B2911" s="48" t="s">
        <v>8027</v>
      </c>
      <c r="C2911" s="49">
        <v>16820</v>
      </c>
      <c r="D2911" s="30" t="s">
        <v>536</v>
      </c>
      <c r="E2911" s="50" t="s">
        <v>8028</v>
      </c>
      <c r="F2911" s="55" t="s">
        <v>7950</v>
      </c>
      <c r="G2911" s="33" t="s">
        <v>53</v>
      </c>
      <c r="H2911" s="52">
        <v>0.91310000000000002</v>
      </c>
      <c r="I2911" s="35">
        <f>ROUND((Reference!B$16*List!$H2911)+Reference!B$17,0)</f>
        <v>1052</v>
      </c>
      <c r="J2911" s="35">
        <f>ROUND((Reference!C$16*List!$H2911)+Reference!C$17,0)</f>
        <v>1569</v>
      </c>
      <c r="K2911" s="35">
        <f>ROUND((Reference!D$16*List!$H2911)+Reference!D$17,0)</f>
        <v>1880</v>
      </c>
      <c r="L2911" s="35">
        <f>ROUND((Reference!E$16*List!$H2911)+Reference!E$17,0)</f>
        <v>2324</v>
      </c>
      <c r="M2911" s="35">
        <f>ROUND((Reference!F$16*List!$H2911)+Reference!F$17,0)</f>
        <v>2421</v>
      </c>
      <c r="N2911" s="35">
        <f>ROUND((Reference!G$16*List!$H2911)+Reference!G$17,0)</f>
        <v>2740</v>
      </c>
      <c r="O2911" s="35">
        <f>ROUND((Reference!H$16*List!$H2911)+Reference!H$17,0)</f>
        <v>2845</v>
      </c>
      <c r="P2911" s="35">
        <f>ROUND((Reference!I$16*List!$H2911)+Reference!I$17,0)</f>
        <v>2957</v>
      </c>
      <c r="Q2911" s="35">
        <f>ROUND((Reference!J$16*List!$H2911)+Reference!J$17,0)</f>
        <v>3424</v>
      </c>
      <c r="R2911" s="35">
        <f>ROUND((Reference!K$16*List!$H2911)+Reference!K$17,0)</f>
        <v>3532</v>
      </c>
      <c r="S2911" s="35">
        <f>ROUND((Reference!L$16*List!$H2911)+Reference!L$17,0)</f>
        <v>3811</v>
      </c>
      <c r="T2911" s="35">
        <f>ROUND((Reference!M$16*List!$H2911)+Reference!M$17,0)</f>
        <v>4552</v>
      </c>
      <c r="U2911" s="35">
        <f>ROUND((Reference!N$16*List!$H2911)+Reference!N$17,0)</f>
        <v>18367</v>
      </c>
      <c r="V2911" s="36">
        <f>ROUND((Reference!O$16*List!$H2911)+Reference!O$17,0)</f>
        <v>683</v>
      </c>
      <c r="W2911" s="36">
        <f>ROUND((Reference!P$16*List!$H2911)+Reference!P$17,0)</f>
        <v>962</v>
      </c>
      <c r="X2911" s="36">
        <f>ROUND((Reference!Q$16*List!$H2911)+Reference!Q$17,0)</f>
        <v>481</v>
      </c>
      <c r="Y2911" s="37"/>
      <c r="Z2911" s="4" t="str">
        <f t="shared" si="91"/>
        <v>FLUVANNA, Virginia</v>
      </c>
      <c r="AA2911" s="50" t="s">
        <v>8028</v>
      </c>
      <c r="AB2911" s="38" t="s">
        <v>54</v>
      </c>
      <c r="AC2911" s="43" t="s">
        <v>7950</v>
      </c>
      <c r="AD2911" s="45"/>
      <c r="AE2911">
        <f t="shared" si="92"/>
        <v>0.91310000000000002</v>
      </c>
    </row>
    <row r="2912" spans="1:31" x14ac:dyDescent="0.35">
      <c r="A2912" s="28" t="s">
        <v>8029</v>
      </c>
      <c r="B2912" s="48" t="s">
        <v>8030</v>
      </c>
      <c r="C2912" s="49">
        <v>40220</v>
      </c>
      <c r="D2912" s="30" t="s">
        <v>1472</v>
      </c>
      <c r="E2912" s="50" t="s">
        <v>176</v>
      </c>
      <c r="F2912" s="55" t="s">
        <v>7950</v>
      </c>
      <c r="G2912" s="33" t="s">
        <v>53</v>
      </c>
      <c r="H2912" s="52">
        <v>0.84760000000000002</v>
      </c>
      <c r="I2912" s="35">
        <f>ROUND((Reference!B$16*List!$H2912)+Reference!B$17,0)</f>
        <v>996</v>
      </c>
      <c r="J2912" s="35">
        <f>ROUND((Reference!C$16*List!$H2912)+Reference!C$17,0)</f>
        <v>1485</v>
      </c>
      <c r="K2912" s="35">
        <f>ROUND((Reference!D$16*List!$H2912)+Reference!D$17,0)</f>
        <v>1779</v>
      </c>
      <c r="L2912" s="35">
        <f>ROUND((Reference!E$16*List!$H2912)+Reference!E$17,0)</f>
        <v>2200</v>
      </c>
      <c r="M2912" s="35">
        <f>ROUND((Reference!F$16*List!$H2912)+Reference!F$17,0)</f>
        <v>2292</v>
      </c>
      <c r="N2912" s="35">
        <f>ROUND((Reference!G$16*List!$H2912)+Reference!G$17,0)</f>
        <v>2594</v>
      </c>
      <c r="O2912" s="35">
        <f>ROUND((Reference!H$16*List!$H2912)+Reference!H$17,0)</f>
        <v>2693</v>
      </c>
      <c r="P2912" s="35">
        <f>ROUND((Reference!I$16*List!$H2912)+Reference!I$17,0)</f>
        <v>2799</v>
      </c>
      <c r="Q2912" s="35">
        <f>ROUND((Reference!J$16*List!$H2912)+Reference!J$17,0)</f>
        <v>3241</v>
      </c>
      <c r="R2912" s="35">
        <f>ROUND((Reference!K$16*List!$H2912)+Reference!K$17,0)</f>
        <v>3344</v>
      </c>
      <c r="S2912" s="35">
        <f>ROUND((Reference!L$16*List!$H2912)+Reference!L$17,0)</f>
        <v>3608</v>
      </c>
      <c r="T2912" s="35">
        <f>ROUND((Reference!M$16*List!$H2912)+Reference!M$17,0)</f>
        <v>4309</v>
      </c>
      <c r="U2912" s="35">
        <f>ROUND((Reference!N$16*List!$H2912)+Reference!N$17,0)</f>
        <v>17386</v>
      </c>
      <c r="V2912" s="36">
        <f>ROUND((Reference!O$16*List!$H2912)+Reference!O$17,0)</f>
        <v>646</v>
      </c>
      <c r="W2912" s="36">
        <f>ROUND((Reference!P$16*List!$H2912)+Reference!P$17,0)</f>
        <v>911</v>
      </c>
      <c r="X2912" s="36">
        <f>ROUND((Reference!Q$16*List!$H2912)+Reference!Q$17,0)</f>
        <v>455</v>
      </c>
      <c r="Y2912" s="37"/>
      <c r="Z2912" s="4" t="str">
        <f t="shared" si="91"/>
        <v>FRANKLIN, Virginia</v>
      </c>
      <c r="AA2912" s="50" t="s">
        <v>176</v>
      </c>
      <c r="AB2912" s="38" t="s">
        <v>54</v>
      </c>
      <c r="AC2912" s="43" t="s">
        <v>7950</v>
      </c>
      <c r="AD2912" s="45"/>
      <c r="AE2912">
        <f t="shared" si="92"/>
        <v>0.84760000000000002</v>
      </c>
    </row>
    <row r="2913" spans="1:31" x14ac:dyDescent="0.35">
      <c r="A2913" s="28" t="s">
        <v>8031</v>
      </c>
      <c r="B2913" s="48" t="s">
        <v>8032</v>
      </c>
      <c r="C2913" s="49">
        <v>49020</v>
      </c>
      <c r="D2913" s="30" t="s">
        <v>1796</v>
      </c>
      <c r="E2913" s="50" t="s">
        <v>3769</v>
      </c>
      <c r="F2913" s="55" t="s">
        <v>7950</v>
      </c>
      <c r="G2913" s="33" t="s">
        <v>53</v>
      </c>
      <c r="H2913" s="52">
        <v>0.89470000000000005</v>
      </c>
      <c r="I2913" s="35">
        <f>ROUND((Reference!B$16*List!$H2913)+Reference!B$17,0)</f>
        <v>1036</v>
      </c>
      <c r="J2913" s="35">
        <f>ROUND((Reference!C$16*List!$H2913)+Reference!C$17,0)</f>
        <v>1545</v>
      </c>
      <c r="K2913" s="35">
        <f>ROUND((Reference!D$16*List!$H2913)+Reference!D$17,0)</f>
        <v>1851</v>
      </c>
      <c r="L2913" s="35">
        <f>ROUND((Reference!E$16*List!$H2913)+Reference!E$17,0)</f>
        <v>2289</v>
      </c>
      <c r="M2913" s="35">
        <f>ROUND((Reference!F$16*List!$H2913)+Reference!F$17,0)</f>
        <v>2384</v>
      </c>
      <c r="N2913" s="35">
        <f>ROUND((Reference!G$16*List!$H2913)+Reference!G$17,0)</f>
        <v>2699</v>
      </c>
      <c r="O2913" s="35">
        <f>ROUND((Reference!H$16*List!$H2913)+Reference!H$17,0)</f>
        <v>2803</v>
      </c>
      <c r="P2913" s="35">
        <f>ROUND((Reference!I$16*List!$H2913)+Reference!I$17,0)</f>
        <v>2913</v>
      </c>
      <c r="Q2913" s="35">
        <f>ROUND((Reference!J$16*List!$H2913)+Reference!J$17,0)</f>
        <v>3373</v>
      </c>
      <c r="R2913" s="35">
        <f>ROUND((Reference!K$16*List!$H2913)+Reference!K$17,0)</f>
        <v>3479</v>
      </c>
      <c r="S2913" s="35">
        <f>ROUND((Reference!L$16*List!$H2913)+Reference!L$17,0)</f>
        <v>3754</v>
      </c>
      <c r="T2913" s="35">
        <f>ROUND((Reference!M$16*List!$H2913)+Reference!M$17,0)</f>
        <v>4484</v>
      </c>
      <c r="U2913" s="35">
        <f>ROUND((Reference!N$16*List!$H2913)+Reference!N$17,0)</f>
        <v>18091</v>
      </c>
      <c r="V2913" s="36">
        <f>ROUND((Reference!O$16*List!$H2913)+Reference!O$17,0)</f>
        <v>673</v>
      </c>
      <c r="W2913" s="36">
        <f>ROUND((Reference!P$16*List!$H2913)+Reference!P$17,0)</f>
        <v>948</v>
      </c>
      <c r="X2913" s="36">
        <f>ROUND((Reference!Q$16*List!$H2913)+Reference!Q$17,0)</f>
        <v>474</v>
      </c>
      <c r="Y2913" s="37"/>
      <c r="Z2913" s="4" t="str">
        <f t="shared" si="91"/>
        <v>FREDERICK, Virginia</v>
      </c>
      <c r="AA2913" s="50" t="s">
        <v>3769</v>
      </c>
      <c r="AB2913" s="38" t="s">
        <v>54</v>
      </c>
      <c r="AC2913" s="43" t="s">
        <v>7950</v>
      </c>
      <c r="AD2913" s="45"/>
      <c r="AE2913">
        <f t="shared" si="92"/>
        <v>0.89470000000000005</v>
      </c>
    </row>
    <row r="2914" spans="1:31" x14ac:dyDescent="0.35">
      <c r="A2914" s="28" t="s">
        <v>8033</v>
      </c>
      <c r="B2914" s="48" t="s">
        <v>8034</v>
      </c>
      <c r="C2914" s="49">
        <v>13980</v>
      </c>
      <c r="D2914" s="30" t="s">
        <v>413</v>
      </c>
      <c r="E2914" s="50" t="s">
        <v>7011</v>
      </c>
      <c r="F2914" s="54" t="s">
        <v>7950</v>
      </c>
      <c r="G2914" s="33" t="s">
        <v>53</v>
      </c>
      <c r="H2914" s="34">
        <v>0.85600000000000009</v>
      </c>
      <c r="I2914" s="35">
        <f>ROUND((Reference!B$16*List!$H2914)+Reference!B$17,0)</f>
        <v>1003</v>
      </c>
      <c r="J2914" s="35">
        <f>ROUND((Reference!C$16*List!$H2914)+Reference!C$17,0)</f>
        <v>1496</v>
      </c>
      <c r="K2914" s="35">
        <f>ROUND((Reference!D$16*List!$H2914)+Reference!D$17,0)</f>
        <v>1792</v>
      </c>
      <c r="L2914" s="35">
        <f>ROUND((Reference!E$16*List!$H2914)+Reference!E$17,0)</f>
        <v>2215</v>
      </c>
      <c r="M2914" s="35">
        <f>ROUND((Reference!F$16*List!$H2914)+Reference!F$17,0)</f>
        <v>2308</v>
      </c>
      <c r="N2914" s="35">
        <f>ROUND((Reference!G$16*List!$H2914)+Reference!G$17,0)</f>
        <v>2613</v>
      </c>
      <c r="O2914" s="35">
        <f>ROUND((Reference!H$16*List!$H2914)+Reference!H$17,0)</f>
        <v>2713</v>
      </c>
      <c r="P2914" s="35">
        <f>ROUND((Reference!I$16*List!$H2914)+Reference!I$17,0)</f>
        <v>2820</v>
      </c>
      <c r="Q2914" s="35">
        <f>ROUND((Reference!J$16*List!$H2914)+Reference!J$17,0)</f>
        <v>3265</v>
      </c>
      <c r="R2914" s="35">
        <f>ROUND((Reference!K$16*List!$H2914)+Reference!K$17,0)</f>
        <v>3368</v>
      </c>
      <c r="S2914" s="35">
        <f>ROUND((Reference!L$16*List!$H2914)+Reference!L$17,0)</f>
        <v>3634</v>
      </c>
      <c r="T2914" s="35">
        <f>ROUND((Reference!M$16*List!$H2914)+Reference!M$17,0)</f>
        <v>4340</v>
      </c>
      <c r="U2914" s="35">
        <f>ROUND((Reference!N$16*List!$H2914)+Reference!N$17,0)</f>
        <v>17512</v>
      </c>
      <c r="V2914" s="36">
        <f>ROUND((Reference!O$16*List!$H2914)+Reference!O$17,0)</f>
        <v>651</v>
      </c>
      <c r="W2914" s="36">
        <f>ROUND((Reference!P$16*List!$H2914)+Reference!P$17,0)</f>
        <v>917</v>
      </c>
      <c r="X2914" s="36">
        <f>ROUND((Reference!Q$16*List!$H2914)+Reference!Q$17,0)</f>
        <v>459</v>
      </c>
      <c r="Y2914" s="37"/>
      <c r="Z2914" s="4" t="str">
        <f t="shared" si="91"/>
        <v>GILES, Virginia</v>
      </c>
      <c r="AA2914" s="38" t="s">
        <v>7011</v>
      </c>
      <c r="AB2914" s="38" t="s">
        <v>54</v>
      </c>
      <c r="AC2914" s="32" t="s">
        <v>7950</v>
      </c>
      <c r="AD2914" s="39"/>
      <c r="AE2914">
        <f t="shared" si="92"/>
        <v>0.85600000000000009</v>
      </c>
    </row>
    <row r="2915" spans="1:31" x14ac:dyDescent="0.35">
      <c r="A2915" s="28" t="s">
        <v>8035</v>
      </c>
      <c r="B2915" s="48" t="s">
        <v>8036</v>
      </c>
      <c r="C2915" s="49">
        <v>47260</v>
      </c>
      <c r="D2915" s="30" t="s">
        <v>5594</v>
      </c>
      <c r="E2915" s="50" t="s">
        <v>5268</v>
      </c>
      <c r="F2915" s="55" t="s">
        <v>7950</v>
      </c>
      <c r="G2915" s="33" t="s">
        <v>53</v>
      </c>
      <c r="H2915" s="52">
        <v>0.89660000000000006</v>
      </c>
      <c r="I2915" s="35">
        <f>ROUND((Reference!B$16*List!$H2915)+Reference!B$17,0)</f>
        <v>1038</v>
      </c>
      <c r="J2915" s="35">
        <f>ROUND((Reference!C$16*List!$H2915)+Reference!C$17,0)</f>
        <v>1548</v>
      </c>
      <c r="K2915" s="35">
        <f>ROUND((Reference!D$16*List!$H2915)+Reference!D$17,0)</f>
        <v>1854</v>
      </c>
      <c r="L2915" s="35">
        <f>ROUND((Reference!E$16*List!$H2915)+Reference!E$17,0)</f>
        <v>2292</v>
      </c>
      <c r="M2915" s="35">
        <f>ROUND((Reference!F$16*List!$H2915)+Reference!F$17,0)</f>
        <v>2388</v>
      </c>
      <c r="N2915" s="35">
        <f>ROUND((Reference!G$16*List!$H2915)+Reference!G$17,0)</f>
        <v>2704</v>
      </c>
      <c r="O2915" s="35">
        <f>ROUND((Reference!H$16*List!$H2915)+Reference!H$17,0)</f>
        <v>2807</v>
      </c>
      <c r="P2915" s="35">
        <f>ROUND((Reference!I$16*List!$H2915)+Reference!I$17,0)</f>
        <v>2917</v>
      </c>
      <c r="Q2915" s="35">
        <f>ROUND((Reference!J$16*List!$H2915)+Reference!J$17,0)</f>
        <v>3378</v>
      </c>
      <c r="R2915" s="35">
        <f>ROUND((Reference!K$16*List!$H2915)+Reference!K$17,0)</f>
        <v>3485</v>
      </c>
      <c r="S2915" s="35">
        <f>ROUND((Reference!L$16*List!$H2915)+Reference!L$17,0)</f>
        <v>3760</v>
      </c>
      <c r="T2915" s="35">
        <f>ROUND((Reference!M$16*List!$H2915)+Reference!M$17,0)</f>
        <v>4491</v>
      </c>
      <c r="U2915" s="35">
        <f>ROUND((Reference!N$16*List!$H2915)+Reference!N$17,0)</f>
        <v>18120</v>
      </c>
      <c r="V2915" s="36">
        <f>ROUND((Reference!O$16*List!$H2915)+Reference!O$17,0)</f>
        <v>674</v>
      </c>
      <c r="W2915" s="36">
        <f>ROUND((Reference!P$16*List!$H2915)+Reference!P$17,0)</f>
        <v>949</v>
      </c>
      <c r="X2915" s="36">
        <f>ROUND((Reference!Q$16*List!$H2915)+Reference!Q$17,0)</f>
        <v>475</v>
      </c>
      <c r="Y2915" s="37"/>
      <c r="Z2915" s="4" t="str">
        <f t="shared" si="91"/>
        <v>GLOUCESTER, Virginia</v>
      </c>
      <c r="AA2915" s="50" t="s">
        <v>5268</v>
      </c>
      <c r="AB2915" s="38" t="s">
        <v>54</v>
      </c>
      <c r="AC2915" s="43" t="s">
        <v>7950</v>
      </c>
      <c r="AD2915" s="45"/>
      <c r="AE2915">
        <f t="shared" si="92"/>
        <v>0.89660000000000006</v>
      </c>
    </row>
    <row r="2916" spans="1:31" x14ac:dyDescent="0.35">
      <c r="A2916" s="28" t="s">
        <v>8037</v>
      </c>
      <c r="B2916" s="48" t="s">
        <v>8038</v>
      </c>
      <c r="C2916" s="51">
        <v>40060</v>
      </c>
      <c r="D2916" s="30" t="s">
        <v>1466</v>
      </c>
      <c r="E2916" s="38" t="s">
        <v>8039</v>
      </c>
      <c r="F2916" s="55" t="s">
        <v>7950</v>
      </c>
      <c r="G2916" s="33" t="s">
        <v>53</v>
      </c>
      <c r="H2916" s="34">
        <v>0.93510000000000004</v>
      </c>
      <c r="I2916" s="35">
        <f>ROUND((Reference!B$16*List!$H2916)+Reference!B$17,0)</f>
        <v>1071</v>
      </c>
      <c r="J2916" s="35">
        <f>ROUND((Reference!C$16*List!$H2916)+Reference!C$17,0)</f>
        <v>1597</v>
      </c>
      <c r="K2916" s="35">
        <f>ROUND((Reference!D$16*List!$H2916)+Reference!D$17,0)</f>
        <v>1913</v>
      </c>
      <c r="L2916" s="35">
        <f>ROUND((Reference!E$16*List!$H2916)+Reference!E$17,0)</f>
        <v>2365</v>
      </c>
      <c r="M2916" s="35">
        <f>ROUND((Reference!F$16*List!$H2916)+Reference!F$17,0)</f>
        <v>2464</v>
      </c>
      <c r="N2916" s="35">
        <f>ROUND((Reference!G$16*List!$H2916)+Reference!G$17,0)</f>
        <v>2790</v>
      </c>
      <c r="O2916" s="35">
        <f>ROUND((Reference!H$16*List!$H2916)+Reference!H$17,0)</f>
        <v>2896</v>
      </c>
      <c r="P2916" s="35">
        <f>ROUND((Reference!I$16*List!$H2916)+Reference!I$17,0)</f>
        <v>3010</v>
      </c>
      <c r="Q2916" s="35">
        <f>ROUND((Reference!J$16*List!$H2916)+Reference!J$17,0)</f>
        <v>3485</v>
      </c>
      <c r="R2916" s="35">
        <f>ROUND((Reference!K$16*List!$H2916)+Reference!K$17,0)</f>
        <v>3596</v>
      </c>
      <c r="S2916" s="35">
        <f>ROUND((Reference!L$16*List!$H2916)+Reference!L$17,0)</f>
        <v>3880</v>
      </c>
      <c r="T2916" s="35">
        <f>ROUND((Reference!M$16*List!$H2916)+Reference!M$17,0)</f>
        <v>4634</v>
      </c>
      <c r="U2916" s="35">
        <f>ROUND((Reference!N$16*List!$H2916)+Reference!N$17,0)</f>
        <v>18696</v>
      </c>
      <c r="V2916" s="36">
        <f>ROUND((Reference!O$16*List!$H2916)+Reference!O$17,0)</f>
        <v>695</v>
      </c>
      <c r="W2916" s="36">
        <f>ROUND((Reference!P$16*List!$H2916)+Reference!P$17,0)</f>
        <v>979</v>
      </c>
      <c r="X2916" s="36">
        <f>ROUND((Reference!Q$16*List!$H2916)+Reference!Q$17,0)</f>
        <v>490</v>
      </c>
      <c r="Y2916" s="37"/>
      <c r="Z2916" s="4" t="str">
        <f t="shared" si="91"/>
        <v>GOOCHLAND, Virginia</v>
      </c>
      <c r="AA2916" s="38" t="s">
        <v>8039</v>
      </c>
      <c r="AB2916" s="38" t="s">
        <v>54</v>
      </c>
      <c r="AC2916" s="32" t="s">
        <v>7950</v>
      </c>
      <c r="AD2916" s="39"/>
      <c r="AE2916">
        <f t="shared" si="92"/>
        <v>0.93510000000000004</v>
      </c>
    </row>
    <row r="2917" spans="1:31" x14ac:dyDescent="0.35">
      <c r="A2917" s="28" t="s">
        <v>8040</v>
      </c>
      <c r="B2917" s="48" t="s">
        <v>8041</v>
      </c>
      <c r="C2917" s="51">
        <v>99949</v>
      </c>
      <c r="D2917" s="30" t="s">
        <v>254</v>
      </c>
      <c r="E2917" s="38" t="s">
        <v>3329</v>
      </c>
      <c r="F2917" s="54" t="s">
        <v>7950</v>
      </c>
      <c r="G2917" s="33" t="s">
        <v>64</v>
      </c>
      <c r="H2917" s="52">
        <v>0.81220000000000003</v>
      </c>
      <c r="I2917" s="35">
        <f>ROUND((Reference!B$16*List!$H2917)+Reference!B$17,0)</f>
        <v>965</v>
      </c>
      <c r="J2917" s="35">
        <f>ROUND((Reference!C$16*List!$H2917)+Reference!C$17,0)</f>
        <v>1440</v>
      </c>
      <c r="K2917" s="35">
        <f>ROUND((Reference!D$16*List!$H2917)+Reference!D$17,0)</f>
        <v>1725</v>
      </c>
      <c r="L2917" s="35">
        <f>ROUND((Reference!E$16*List!$H2917)+Reference!E$17,0)</f>
        <v>2133</v>
      </c>
      <c r="M2917" s="35">
        <f>ROUND((Reference!F$16*List!$H2917)+Reference!F$17,0)</f>
        <v>2222</v>
      </c>
      <c r="N2917" s="35">
        <f>ROUND((Reference!G$16*List!$H2917)+Reference!G$17,0)</f>
        <v>2515</v>
      </c>
      <c r="O2917" s="35">
        <f>ROUND((Reference!H$16*List!$H2917)+Reference!H$17,0)</f>
        <v>2611</v>
      </c>
      <c r="P2917" s="35">
        <f>ROUND((Reference!I$16*List!$H2917)+Reference!I$17,0)</f>
        <v>2714</v>
      </c>
      <c r="Q2917" s="35">
        <f>ROUND((Reference!J$16*List!$H2917)+Reference!J$17,0)</f>
        <v>3142</v>
      </c>
      <c r="R2917" s="35">
        <f>ROUND((Reference!K$16*List!$H2917)+Reference!K$17,0)</f>
        <v>3242</v>
      </c>
      <c r="S2917" s="35">
        <f>ROUND((Reference!L$16*List!$H2917)+Reference!L$17,0)</f>
        <v>3498</v>
      </c>
      <c r="T2917" s="35">
        <f>ROUND((Reference!M$16*List!$H2917)+Reference!M$17,0)</f>
        <v>4178</v>
      </c>
      <c r="U2917" s="35">
        <f>ROUND((Reference!N$16*List!$H2917)+Reference!N$17,0)</f>
        <v>16857</v>
      </c>
      <c r="V2917" s="36">
        <f>ROUND((Reference!O$16*List!$H2917)+Reference!O$17,0)</f>
        <v>627</v>
      </c>
      <c r="W2917" s="36">
        <f>ROUND((Reference!P$16*List!$H2917)+Reference!P$17,0)</f>
        <v>883</v>
      </c>
      <c r="X2917" s="36">
        <f>ROUND((Reference!Q$16*List!$H2917)+Reference!Q$17,0)</f>
        <v>441</v>
      </c>
      <c r="Y2917" s="37"/>
      <c r="Z2917" s="4" t="str">
        <f t="shared" si="91"/>
        <v>GRAYSON, Virginia</v>
      </c>
      <c r="AA2917" s="50" t="s">
        <v>3329</v>
      </c>
      <c r="AB2917" s="38" t="s">
        <v>54</v>
      </c>
      <c r="AC2917" s="43" t="s">
        <v>7950</v>
      </c>
      <c r="AD2917" s="45"/>
      <c r="AE2917">
        <f t="shared" si="92"/>
        <v>0.81220000000000003</v>
      </c>
    </row>
    <row r="2918" spans="1:31" x14ac:dyDescent="0.35">
      <c r="A2918" s="28" t="s">
        <v>8042</v>
      </c>
      <c r="B2918" s="48" t="s">
        <v>8043</v>
      </c>
      <c r="C2918" s="49">
        <v>16820</v>
      </c>
      <c r="D2918" s="30" t="s">
        <v>536</v>
      </c>
      <c r="E2918" s="50" t="s">
        <v>186</v>
      </c>
      <c r="F2918" s="54" t="s">
        <v>7950</v>
      </c>
      <c r="G2918" s="33" t="s">
        <v>53</v>
      </c>
      <c r="H2918" s="34">
        <v>0.91310000000000002</v>
      </c>
      <c r="I2918" s="35">
        <f>ROUND((Reference!B$16*List!$H2918)+Reference!B$17,0)</f>
        <v>1052</v>
      </c>
      <c r="J2918" s="35">
        <f>ROUND((Reference!C$16*List!$H2918)+Reference!C$17,0)</f>
        <v>1569</v>
      </c>
      <c r="K2918" s="35">
        <f>ROUND((Reference!D$16*List!$H2918)+Reference!D$17,0)</f>
        <v>1880</v>
      </c>
      <c r="L2918" s="35">
        <f>ROUND((Reference!E$16*List!$H2918)+Reference!E$17,0)</f>
        <v>2324</v>
      </c>
      <c r="M2918" s="35">
        <f>ROUND((Reference!F$16*List!$H2918)+Reference!F$17,0)</f>
        <v>2421</v>
      </c>
      <c r="N2918" s="35">
        <f>ROUND((Reference!G$16*List!$H2918)+Reference!G$17,0)</f>
        <v>2740</v>
      </c>
      <c r="O2918" s="35">
        <f>ROUND((Reference!H$16*List!$H2918)+Reference!H$17,0)</f>
        <v>2845</v>
      </c>
      <c r="P2918" s="35">
        <f>ROUND((Reference!I$16*List!$H2918)+Reference!I$17,0)</f>
        <v>2957</v>
      </c>
      <c r="Q2918" s="35">
        <f>ROUND((Reference!J$16*List!$H2918)+Reference!J$17,0)</f>
        <v>3424</v>
      </c>
      <c r="R2918" s="35">
        <f>ROUND((Reference!K$16*List!$H2918)+Reference!K$17,0)</f>
        <v>3532</v>
      </c>
      <c r="S2918" s="35">
        <f>ROUND((Reference!L$16*List!$H2918)+Reference!L$17,0)</f>
        <v>3811</v>
      </c>
      <c r="T2918" s="35">
        <f>ROUND((Reference!M$16*List!$H2918)+Reference!M$17,0)</f>
        <v>4552</v>
      </c>
      <c r="U2918" s="35">
        <f>ROUND((Reference!N$16*List!$H2918)+Reference!N$17,0)</f>
        <v>18367</v>
      </c>
      <c r="V2918" s="36">
        <f>ROUND((Reference!O$16*List!$H2918)+Reference!O$17,0)</f>
        <v>683</v>
      </c>
      <c r="W2918" s="36">
        <f>ROUND((Reference!P$16*List!$H2918)+Reference!P$17,0)</f>
        <v>962</v>
      </c>
      <c r="X2918" s="36">
        <f>ROUND((Reference!Q$16*List!$H2918)+Reference!Q$17,0)</f>
        <v>481</v>
      </c>
      <c r="Y2918" s="37"/>
      <c r="Z2918" s="4" t="str">
        <f t="shared" si="91"/>
        <v>GREENE, Virginia</v>
      </c>
      <c r="AA2918" s="38" t="s">
        <v>186</v>
      </c>
      <c r="AB2918" s="38" t="s">
        <v>54</v>
      </c>
      <c r="AC2918" s="32" t="s">
        <v>7950</v>
      </c>
      <c r="AD2918" s="39"/>
      <c r="AE2918">
        <f t="shared" si="92"/>
        <v>0.91310000000000002</v>
      </c>
    </row>
    <row r="2919" spans="1:31" x14ac:dyDescent="0.35">
      <c r="A2919" s="28" t="s">
        <v>8044</v>
      </c>
      <c r="B2919" s="48" t="s">
        <v>8045</v>
      </c>
      <c r="C2919" s="51">
        <v>99949</v>
      </c>
      <c r="D2919" s="30" t="s">
        <v>254</v>
      </c>
      <c r="E2919" s="38" t="s">
        <v>8046</v>
      </c>
      <c r="F2919" s="54" t="s">
        <v>7950</v>
      </c>
      <c r="G2919" s="33" t="s">
        <v>64</v>
      </c>
      <c r="H2919" s="52">
        <v>0.81220000000000003</v>
      </c>
      <c r="I2919" s="35">
        <f>ROUND((Reference!B$16*List!$H2919)+Reference!B$17,0)</f>
        <v>965</v>
      </c>
      <c r="J2919" s="35">
        <f>ROUND((Reference!C$16*List!$H2919)+Reference!C$17,0)</f>
        <v>1440</v>
      </c>
      <c r="K2919" s="35">
        <f>ROUND((Reference!D$16*List!$H2919)+Reference!D$17,0)</f>
        <v>1725</v>
      </c>
      <c r="L2919" s="35">
        <f>ROUND((Reference!E$16*List!$H2919)+Reference!E$17,0)</f>
        <v>2133</v>
      </c>
      <c r="M2919" s="35">
        <f>ROUND((Reference!F$16*List!$H2919)+Reference!F$17,0)</f>
        <v>2222</v>
      </c>
      <c r="N2919" s="35">
        <f>ROUND((Reference!G$16*List!$H2919)+Reference!G$17,0)</f>
        <v>2515</v>
      </c>
      <c r="O2919" s="35">
        <f>ROUND((Reference!H$16*List!$H2919)+Reference!H$17,0)</f>
        <v>2611</v>
      </c>
      <c r="P2919" s="35">
        <f>ROUND((Reference!I$16*List!$H2919)+Reference!I$17,0)</f>
        <v>2714</v>
      </c>
      <c r="Q2919" s="35">
        <f>ROUND((Reference!J$16*List!$H2919)+Reference!J$17,0)</f>
        <v>3142</v>
      </c>
      <c r="R2919" s="35">
        <f>ROUND((Reference!K$16*List!$H2919)+Reference!K$17,0)</f>
        <v>3242</v>
      </c>
      <c r="S2919" s="35">
        <f>ROUND((Reference!L$16*List!$H2919)+Reference!L$17,0)</f>
        <v>3498</v>
      </c>
      <c r="T2919" s="35">
        <f>ROUND((Reference!M$16*List!$H2919)+Reference!M$17,0)</f>
        <v>4178</v>
      </c>
      <c r="U2919" s="35">
        <f>ROUND((Reference!N$16*List!$H2919)+Reference!N$17,0)</f>
        <v>16857</v>
      </c>
      <c r="V2919" s="36">
        <f>ROUND((Reference!O$16*List!$H2919)+Reference!O$17,0)</f>
        <v>627</v>
      </c>
      <c r="W2919" s="36">
        <f>ROUND((Reference!P$16*List!$H2919)+Reference!P$17,0)</f>
        <v>883</v>
      </c>
      <c r="X2919" s="36">
        <f>ROUND((Reference!Q$16*List!$H2919)+Reference!Q$17,0)</f>
        <v>441</v>
      </c>
      <c r="Y2919" s="37"/>
      <c r="Z2919" s="4" t="str">
        <f t="shared" si="91"/>
        <v>GREENSVILLE, Virginia</v>
      </c>
      <c r="AA2919" s="50" t="s">
        <v>8046</v>
      </c>
      <c r="AB2919" s="38" t="s">
        <v>54</v>
      </c>
      <c r="AC2919" s="43" t="s">
        <v>7950</v>
      </c>
      <c r="AD2919" s="45"/>
      <c r="AE2919">
        <f t="shared" si="92"/>
        <v>0.81220000000000003</v>
      </c>
    </row>
    <row r="2920" spans="1:31" x14ac:dyDescent="0.35">
      <c r="A2920" s="28" t="s">
        <v>8047</v>
      </c>
      <c r="B2920" s="48" t="s">
        <v>8048</v>
      </c>
      <c r="C2920" s="51">
        <v>99949</v>
      </c>
      <c r="D2920" s="30" t="s">
        <v>254</v>
      </c>
      <c r="E2920" s="38" t="s">
        <v>5666</v>
      </c>
      <c r="F2920" s="54" t="s">
        <v>7950</v>
      </c>
      <c r="G2920" s="33" t="s">
        <v>64</v>
      </c>
      <c r="H2920" s="34">
        <v>0.81220000000000003</v>
      </c>
      <c r="I2920" s="35">
        <f>ROUND((Reference!B$16*List!$H2920)+Reference!B$17,0)</f>
        <v>965</v>
      </c>
      <c r="J2920" s="35">
        <f>ROUND((Reference!C$16*List!$H2920)+Reference!C$17,0)</f>
        <v>1440</v>
      </c>
      <c r="K2920" s="35">
        <f>ROUND((Reference!D$16*List!$H2920)+Reference!D$17,0)</f>
        <v>1725</v>
      </c>
      <c r="L2920" s="35">
        <f>ROUND((Reference!E$16*List!$H2920)+Reference!E$17,0)</f>
        <v>2133</v>
      </c>
      <c r="M2920" s="35">
        <f>ROUND((Reference!F$16*List!$H2920)+Reference!F$17,0)</f>
        <v>2222</v>
      </c>
      <c r="N2920" s="35">
        <f>ROUND((Reference!G$16*List!$H2920)+Reference!G$17,0)</f>
        <v>2515</v>
      </c>
      <c r="O2920" s="35">
        <f>ROUND((Reference!H$16*List!$H2920)+Reference!H$17,0)</f>
        <v>2611</v>
      </c>
      <c r="P2920" s="35">
        <f>ROUND((Reference!I$16*List!$H2920)+Reference!I$17,0)</f>
        <v>2714</v>
      </c>
      <c r="Q2920" s="35">
        <f>ROUND((Reference!J$16*List!$H2920)+Reference!J$17,0)</f>
        <v>3142</v>
      </c>
      <c r="R2920" s="35">
        <f>ROUND((Reference!K$16*List!$H2920)+Reference!K$17,0)</f>
        <v>3242</v>
      </c>
      <c r="S2920" s="35">
        <f>ROUND((Reference!L$16*List!$H2920)+Reference!L$17,0)</f>
        <v>3498</v>
      </c>
      <c r="T2920" s="35">
        <f>ROUND((Reference!M$16*List!$H2920)+Reference!M$17,0)</f>
        <v>4178</v>
      </c>
      <c r="U2920" s="35">
        <f>ROUND((Reference!N$16*List!$H2920)+Reference!N$17,0)</f>
        <v>16857</v>
      </c>
      <c r="V2920" s="36">
        <f>ROUND((Reference!O$16*List!$H2920)+Reference!O$17,0)</f>
        <v>627</v>
      </c>
      <c r="W2920" s="36">
        <f>ROUND((Reference!P$16*List!$H2920)+Reference!P$17,0)</f>
        <v>883</v>
      </c>
      <c r="X2920" s="36">
        <f>ROUND((Reference!Q$16*List!$H2920)+Reference!Q$17,0)</f>
        <v>441</v>
      </c>
      <c r="Y2920" s="37"/>
      <c r="Z2920" s="4" t="str">
        <f t="shared" si="91"/>
        <v>HALIFAX, Virginia</v>
      </c>
      <c r="AA2920" s="38" t="s">
        <v>5666</v>
      </c>
      <c r="AB2920" s="38" t="s">
        <v>54</v>
      </c>
      <c r="AC2920" s="32" t="s">
        <v>7950</v>
      </c>
      <c r="AD2920" s="39"/>
      <c r="AE2920">
        <f t="shared" si="92"/>
        <v>0.81220000000000003</v>
      </c>
    </row>
    <row r="2921" spans="1:31" x14ac:dyDescent="0.35">
      <c r="A2921" s="28" t="s">
        <v>8049</v>
      </c>
      <c r="B2921" s="48" t="s">
        <v>8050</v>
      </c>
      <c r="C2921" s="51">
        <v>40060</v>
      </c>
      <c r="D2921" s="30" t="s">
        <v>1466</v>
      </c>
      <c r="E2921" s="38" t="s">
        <v>8051</v>
      </c>
      <c r="F2921" s="54" t="s">
        <v>7950</v>
      </c>
      <c r="G2921" s="33" t="s">
        <v>53</v>
      </c>
      <c r="H2921" s="52">
        <v>0.93510000000000004</v>
      </c>
      <c r="I2921" s="35">
        <f>ROUND((Reference!B$16*List!$H2921)+Reference!B$17,0)</f>
        <v>1071</v>
      </c>
      <c r="J2921" s="35">
        <f>ROUND((Reference!C$16*List!$H2921)+Reference!C$17,0)</f>
        <v>1597</v>
      </c>
      <c r="K2921" s="35">
        <f>ROUND((Reference!D$16*List!$H2921)+Reference!D$17,0)</f>
        <v>1913</v>
      </c>
      <c r="L2921" s="35">
        <f>ROUND((Reference!E$16*List!$H2921)+Reference!E$17,0)</f>
        <v>2365</v>
      </c>
      <c r="M2921" s="35">
        <f>ROUND((Reference!F$16*List!$H2921)+Reference!F$17,0)</f>
        <v>2464</v>
      </c>
      <c r="N2921" s="35">
        <f>ROUND((Reference!G$16*List!$H2921)+Reference!G$17,0)</f>
        <v>2790</v>
      </c>
      <c r="O2921" s="35">
        <f>ROUND((Reference!H$16*List!$H2921)+Reference!H$17,0)</f>
        <v>2896</v>
      </c>
      <c r="P2921" s="35">
        <f>ROUND((Reference!I$16*List!$H2921)+Reference!I$17,0)</f>
        <v>3010</v>
      </c>
      <c r="Q2921" s="35">
        <f>ROUND((Reference!J$16*List!$H2921)+Reference!J$17,0)</f>
        <v>3485</v>
      </c>
      <c r="R2921" s="35">
        <f>ROUND((Reference!K$16*List!$H2921)+Reference!K$17,0)</f>
        <v>3596</v>
      </c>
      <c r="S2921" s="35">
        <f>ROUND((Reference!L$16*List!$H2921)+Reference!L$17,0)</f>
        <v>3880</v>
      </c>
      <c r="T2921" s="35">
        <f>ROUND((Reference!M$16*List!$H2921)+Reference!M$17,0)</f>
        <v>4634</v>
      </c>
      <c r="U2921" s="35">
        <f>ROUND((Reference!N$16*List!$H2921)+Reference!N$17,0)</f>
        <v>18696</v>
      </c>
      <c r="V2921" s="36">
        <f>ROUND((Reference!O$16*List!$H2921)+Reference!O$17,0)</f>
        <v>695</v>
      </c>
      <c r="W2921" s="36">
        <f>ROUND((Reference!P$16*List!$H2921)+Reference!P$17,0)</f>
        <v>979</v>
      </c>
      <c r="X2921" s="36">
        <f>ROUND((Reference!Q$16*List!$H2921)+Reference!Q$17,0)</f>
        <v>490</v>
      </c>
      <c r="Y2921" s="37"/>
      <c r="Z2921" s="4" t="str">
        <f t="shared" si="91"/>
        <v>HANOVER, Virginia</v>
      </c>
      <c r="AA2921" s="50" t="s">
        <v>8051</v>
      </c>
      <c r="AB2921" s="38" t="s">
        <v>54</v>
      </c>
      <c r="AC2921" s="43" t="s">
        <v>7950</v>
      </c>
      <c r="AD2921" s="45"/>
      <c r="AE2921">
        <f t="shared" si="92"/>
        <v>0.93510000000000004</v>
      </c>
    </row>
    <row r="2922" spans="1:31" x14ac:dyDescent="0.35">
      <c r="A2922" s="28" t="s">
        <v>8052</v>
      </c>
      <c r="B2922" s="48" t="s">
        <v>8053</v>
      </c>
      <c r="C2922" s="51">
        <v>40060</v>
      </c>
      <c r="D2922" s="30" t="s">
        <v>1466</v>
      </c>
      <c r="E2922" s="38" t="s">
        <v>8054</v>
      </c>
      <c r="F2922" s="54" t="s">
        <v>7950</v>
      </c>
      <c r="G2922" s="33" t="s">
        <v>53</v>
      </c>
      <c r="H2922" s="52">
        <v>0.93510000000000004</v>
      </c>
      <c r="I2922" s="35">
        <f>ROUND((Reference!B$16*List!$H2922)+Reference!B$17,0)</f>
        <v>1071</v>
      </c>
      <c r="J2922" s="35">
        <f>ROUND((Reference!C$16*List!$H2922)+Reference!C$17,0)</f>
        <v>1597</v>
      </c>
      <c r="K2922" s="35">
        <f>ROUND((Reference!D$16*List!$H2922)+Reference!D$17,0)</f>
        <v>1913</v>
      </c>
      <c r="L2922" s="35">
        <f>ROUND((Reference!E$16*List!$H2922)+Reference!E$17,0)</f>
        <v>2365</v>
      </c>
      <c r="M2922" s="35">
        <f>ROUND((Reference!F$16*List!$H2922)+Reference!F$17,0)</f>
        <v>2464</v>
      </c>
      <c r="N2922" s="35">
        <f>ROUND((Reference!G$16*List!$H2922)+Reference!G$17,0)</f>
        <v>2790</v>
      </c>
      <c r="O2922" s="35">
        <f>ROUND((Reference!H$16*List!$H2922)+Reference!H$17,0)</f>
        <v>2896</v>
      </c>
      <c r="P2922" s="35">
        <f>ROUND((Reference!I$16*List!$H2922)+Reference!I$17,0)</f>
        <v>3010</v>
      </c>
      <c r="Q2922" s="35">
        <f>ROUND((Reference!J$16*List!$H2922)+Reference!J$17,0)</f>
        <v>3485</v>
      </c>
      <c r="R2922" s="35">
        <f>ROUND((Reference!K$16*List!$H2922)+Reference!K$17,0)</f>
        <v>3596</v>
      </c>
      <c r="S2922" s="35">
        <f>ROUND((Reference!L$16*List!$H2922)+Reference!L$17,0)</f>
        <v>3880</v>
      </c>
      <c r="T2922" s="35">
        <f>ROUND((Reference!M$16*List!$H2922)+Reference!M$17,0)</f>
        <v>4634</v>
      </c>
      <c r="U2922" s="35">
        <f>ROUND((Reference!N$16*List!$H2922)+Reference!N$17,0)</f>
        <v>18696</v>
      </c>
      <c r="V2922" s="36">
        <f>ROUND((Reference!O$16*List!$H2922)+Reference!O$17,0)</f>
        <v>695</v>
      </c>
      <c r="W2922" s="36">
        <f>ROUND((Reference!P$16*List!$H2922)+Reference!P$17,0)</f>
        <v>979</v>
      </c>
      <c r="X2922" s="36">
        <f>ROUND((Reference!Q$16*List!$H2922)+Reference!Q$17,0)</f>
        <v>490</v>
      </c>
      <c r="Y2922" s="37"/>
      <c r="Z2922" s="4" t="str">
        <f t="shared" si="91"/>
        <v>HENRICO, Virginia</v>
      </c>
      <c r="AA2922" s="50" t="s">
        <v>8054</v>
      </c>
      <c r="AB2922" s="38" t="s">
        <v>54</v>
      </c>
      <c r="AC2922" s="43" t="s">
        <v>7950</v>
      </c>
      <c r="AD2922" s="45"/>
      <c r="AE2922">
        <f t="shared" si="92"/>
        <v>0.93510000000000004</v>
      </c>
    </row>
    <row r="2923" spans="1:31" x14ac:dyDescent="0.35">
      <c r="A2923" s="28" t="s">
        <v>8055</v>
      </c>
      <c r="B2923" s="48" t="s">
        <v>8056</v>
      </c>
      <c r="C2923" s="51">
        <v>99949</v>
      </c>
      <c r="D2923" s="30" t="s">
        <v>254</v>
      </c>
      <c r="E2923" s="38" t="s">
        <v>194</v>
      </c>
      <c r="F2923" s="55" t="s">
        <v>7950</v>
      </c>
      <c r="G2923" s="33" t="s">
        <v>64</v>
      </c>
      <c r="H2923" s="52">
        <v>0.81220000000000003</v>
      </c>
      <c r="I2923" s="35">
        <f>ROUND((Reference!B$16*List!$H2923)+Reference!B$17,0)</f>
        <v>965</v>
      </c>
      <c r="J2923" s="35">
        <f>ROUND((Reference!C$16*List!$H2923)+Reference!C$17,0)</f>
        <v>1440</v>
      </c>
      <c r="K2923" s="35">
        <f>ROUND((Reference!D$16*List!$H2923)+Reference!D$17,0)</f>
        <v>1725</v>
      </c>
      <c r="L2923" s="35">
        <f>ROUND((Reference!E$16*List!$H2923)+Reference!E$17,0)</f>
        <v>2133</v>
      </c>
      <c r="M2923" s="35">
        <f>ROUND((Reference!F$16*List!$H2923)+Reference!F$17,0)</f>
        <v>2222</v>
      </c>
      <c r="N2923" s="35">
        <f>ROUND((Reference!G$16*List!$H2923)+Reference!G$17,0)</f>
        <v>2515</v>
      </c>
      <c r="O2923" s="35">
        <f>ROUND((Reference!H$16*List!$H2923)+Reference!H$17,0)</f>
        <v>2611</v>
      </c>
      <c r="P2923" s="35">
        <f>ROUND((Reference!I$16*List!$H2923)+Reference!I$17,0)</f>
        <v>2714</v>
      </c>
      <c r="Q2923" s="35">
        <f>ROUND((Reference!J$16*List!$H2923)+Reference!J$17,0)</f>
        <v>3142</v>
      </c>
      <c r="R2923" s="35">
        <f>ROUND((Reference!K$16*List!$H2923)+Reference!K$17,0)</f>
        <v>3242</v>
      </c>
      <c r="S2923" s="35">
        <f>ROUND((Reference!L$16*List!$H2923)+Reference!L$17,0)</f>
        <v>3498</v>
      </c>
      <c r="T2923" s="35">
        <f>ROUND((Reference!M$16*List!$H2923)+Reference!M$17,0)</f>
        <v>4178</v>
      </c>
      <c r="U2923" s="35">
        <f>ROUND((Reference!N$16*List!$H2923)+Reference!N$17,0)</f>
        <v>16857</v>
      </c>
      <c r="V2923" s="36">
        <f>ROUND((Reference!O$16*List!$H2923)+Reference!O$17,0)</f>
        <v>627</v>
      </c>
      <c r="W2923" s="36">
        <f>ROUND((Reference!P$16*List!$H2923)+Reference!P$17,0)</f>
        <v>883</v>
      </c>
      <c r="X2923" s="36">
        <f>ROUND((Reference!Q$16*List!$H2923)+Reference!Q$17,0)</f>
        <v>441</v>
      </c>
      <c r="Y2923" s="37"/>
      <c r="Z2923" s="4" t="str">
        <f t="shared" si="91"/>
        <v>HENRY, Virginia</v>
      </c>
      <c r="AA2923" s="50" t="s">
        <v>194</v>
      </c>
      <c r="AB2923" s="38" t="s">
        <v>54</v>
      </c>
      <c r="AC2923" s="43" t="s">
        <v>7950</v>
      </c>
      <c r="AD2923" s="45"/>
      <c r="AE2923">
        <f t="shared" si="92"/>
        <v>0.81220000000000003</v>
      </c>
    </row>
    <row r="2924" spans="1:31" x14ac:dyDescent="0.35">
      <c r="A2924" s="28" t="s">
        <v>8057</v>
      </c>
      <c r="B2924" s="48" t="s">
        <v>8058</v>
      </c>
      <c r="C2924" s="49">
        <v>99949</v>
      </c>
      <c r="D2924" s="30" t="s">
        <v>254</v>
      </c>
      <c r="E2924" s="50" t="s">
        <v>6050</v>
      </c>
      <c r="F2924" s="54" t="s">
        <v>7950</v>
      </c>
      <c r="G2924" s="33" t="s">
        <v>64</v>
      </c>
      <c r="H2924" s="34">
        <v>0.81220000000000003</v>
      </c>
      <c r="I2924" s="35">
        <f>ROUND((Reference!B$16*List!$H2924)+Reference!B$17,0)</f>
        <v>965</v>
      </c>
      <c r="J2924" s="35">
        <f>ROUND((Reference!C$16*List!$H2924)+Reference!C$17,0)</f>
        <v>1440</v>
      </c>
      <c r="K2924" s="35">
        <f>ROUND((Reference!D$16*List!$H2924)+Reference!D$17,0)</f>
        <v>1725</v>
      </c>
      <c r="L2924" s="35">
        <f>ROUND((Reference!E$16*List!$H2924)+Reference!E$17,0)</f>
        <v>2133</v>
      </c>
      <c r="M2924" s="35">
        <f>ROUND((Reference!F$16*List!$H2924)+Reference!F$17,0)</f>
        <v>2222</v>
      </c>
      <c r="N2924" s="35">
        <f>ROUND((Reference!G$16*List!$H2924)+Reference!G$17,0)</f>
        <v>2515</v>
      </c>
      <c r="O2924" s="35">
        <f>ROUND((Reference!H$16*List!$H2924)+Reference!H$17,0)</f>
        <v>2611</v>
      </c>
      <c r="P2924" s="35">
        <f>ROUND((Reference!I$16*List!$H2924)+Reference!I$17,0)</f>
        <v>2714</v>
      </c>
      <c r="Q2924" s="35">
        <f>ROUND((Reference!J$16*List!$H2924)+Reference!J$17,0)</f>
        <v>3142</v>
      </c>
      <c r="R2924" s="35">
        <f>ROUND((Reference!K$16*List!$H2924)+Reference!K$17,0)</f>
        <v>3242</v>
      </c>
      <c r="S2924" s="35">
        <f>ROUND((Reference!L$16*List!$H2924)+Reference!L$17,0)</f>
        <v>3498</v>
      </c>
      <c r="T2924" s="35">
        <f>ROUND((Reference!M$16*List!$H2924)+Reference!M$17,0)</f>
        <v>4178</v>
      </c>
      <c r="U2924" s="35">
        <f>ROUND((Reference!N$16*List!$H2924)+Reference!N$17,0)</f>
        <v>16857</v>
      </c>
      <c r="V2924" s="36">
        <f>ROUND((Reference!O$16*List!$H2924)+Reference!O$17,0)</f>
        <v>627</v>
      </c>
      <c r="W2924" s="36">
        <f>ROUND((Reference!P$16*List!$H2924)+Reference!P$17,0)</f>
        <v>883</v>
      </c>
      <c r="X2924" s="36">
        <f>ROUND((Reference!Q$16*List!$H2924)+Reference!Q$17,0)</f>
        <v>441</v>
      </c>
      <c r="Y2924" s="37"/>
      <c r="Z2924" s="4" t="str">
        <f t="shared" si="91"/>
        <v>HIGHLAND, Virginia</v>
      </c>
      <c r="AA2924" s="38" t="s">
        <v>6050</v>
      </c>
      <c r="AB2924" s="38" t="s">
        <v>54</v>
      </c>
      <c r="AC2924" s="32" t="s">
        <v>7950</v>
      </c>
      <c r="AD2924" s="39"/>
      <c r="AE2924">
        <f t="shared" si="92"/>
        <v>0.81220000000000003</v>
      </c>
    </row>
    <row r="2925" spans="1:31" x14ac:dyDescent="0.35">
      <c r="A2925" s="28" t="s">
        <v>8059</v>
      </c>
      <c r="B2925" s="48" t="s">
        <v>8060</v>
      </c>
      <c r="C2925" s="51">
        <v>47260</v>
      </c>
      <c r="D2925" s="30" t="s">
        <v>5594</v>
      </c>
      <c r="E2925" s="38" t="s">
        <v>8061</v>
      </c>
      <c r="F2925" s="54" t="s">
        <v>7950</v>
      </c>
      <c r="G2925" s="33" t="s">
        <v>53</v>
      </c>
      <c r="H2925" s="34">
        <v>0.89660000000000006</v>
      </c>
      <c r="I2925" s="35">
        <f>ROUND((Reference!B$16*List!$H2925)+Reference!B$17,0)</f>
        <v>1038</v>
      </c>
      <c r="J2925" s="35">
        <f>ROUND((Reference!C$16*List!$H2925)+Reference!C$17,0)</f>
        <v>1548</v>
      </c>
      <c r="K2925" s="35">
        <f>ROUND((Reference!D$16*List!$H2925)+Reference!D$17,0)</f>
        <v>1854</v>
      </c>
      <c r="L2925" s="35">
        <f>ROUND((Reference!E$16*List!$H2925)+Reference!E$17,0)</f>
        <v>2292</v>
      </c>
      <c r="M2925" s="35">
        <f>ROUND((Reference!F$16*List!$H2925)+Reference!F$17,0)</f>
        <v>2388</v>
      </c>
      <c r="N2925" s="35">
        <f>ROUND((Reference!G$16*List!$H2925)+Reference!G$17,0)</f>
        <v>2704</v>
      </c>
      <c r="O2925" s="35">
        <f>ROUND((Reference!H$16*List!$H2925)+Reference!H$17,0)</f>
        <v>2807</v>
      </c>
      <c r="P2925" s="35">
        <f>ROUND((Reference!I$16*List!$H2925)+Reference!I$17,0)</f>
        <v>2917</v>
      </c>
      <c r="Q2925" s="35">
        <f>ROUND((Reference!J$16*List!$H2925)+Reference!J$17,0)</f>
        <v>3378</v>
      </c>
      <c r="R2925" s="35">
        <f>ROUND((Reference!K$16*List!$H2925)+Reference!K$17,0)</f>
        <v>3485</v>
      </c>
      <c r="S2925" s="35">
        <f>ROUND((Reference!L$16*List!$H2925)+Reference!L$17,0)</f>
        <v>3760</v>
      </c>
      <c r="T2925" s="35">
        <f>ROUND((Reference!M$16*List!$H2925)+Reference!M$17,0)</f>
        <v>4491</v>
      </c>
      <c r="U2925" s="35">
        <f>ROUND((Reference!N$16*List!$H2925)+Reference!N$17,0)</f>
        <v>18120</v>
      </c>
      <c r="V2925" s="36">
        <f>ROUND((Reference!O$16*List!$H2925)+Reference!O$17,0)</f>
        <v>674</v>
      </c>
      <c r="W2925" s="36">
        <f>ROUND((Reference!P$16*List!$H2925)+Reference!P$17,0)</f>
        <v>949</v>
      </c>
      <c r="X2925" s="36">
        <f>ROUND((Reference!Q$16*List!$H2925)+Reference!Q$17,0)</f>
        <v>475</v>
      </c>
      <c r="Y2925" s="37"/>
      <c r="Z2925" s="4" t="str">
        <f t="shared" si="91"/>
        <v>ISLE OF WIGHT, Virginia</v>
      </c>
      <c r="AA2925" s="38" t="s">
        <v>8061</v>
      </c>
      <c r="AB2925" s="38" t="s">
        <v>54</v>
      </c>
      <c r="AC2925" s="32" t="s">
        <v>7950</v>
      </c>
      <c r="AD2925" s="39"/>
      <c r="AE2925">
        <f t="shared" si="92"/>
        <v>0.89660000000000006</v>
      </c>
    </row>
    <row r="2926" spans="1:31" x14ac:dyDescent="0.35">
      <c r="A2926" s="28" t="s">
        <v>8062</v>
      </c>
      <c r="B2926" s="48" t="s">
        <v>8063</v>
      </c>
      <c r="C2926" s="49">
        <v>47260</v>
      </c>
      <c r="D2926" s="30" t="s">
        <v>5594</v>
      </c>
      <c r="E2926" s="50" t="s">
        <v>8064</v>
      </c>
      <c r="F2926" s="54" t="s">
        <v>7950</v>
      </c>
      <c r="G2926" s="33" t="s">
        <v>53</v>
      </c>
      <c r="H2926" s="34">
        <v>0.89660000000000006</v>
      </c>
      <c r="I2926" s="35">
        <f>ROUND((Reference!B$16*List!$H2926)+Reference!B$17,0)</f>
        <v>1038</v>
      </c>
      <c r="J2926" s="35">
        <f>ROUND((Reference!C$16*List!$H2926)+Reference!C$17,0)</f>
        <v>1548</v>
      </c>
      <c r="K2926" s="35">
        <f>ROUND((Reference!D$16*List!$H2926)+Reference!D$17,0)</f>
        <v>1854</v>
      </c>
      <c r="L2926" s="35">
        <f>ROUND((Reference!E$16*List!$H2926)+Reference!E$17,0)</f>
        <v>2292</v>
      </c>
      <c r="M2926" s="35">
        <f>ROUND((Reference!F$16*List!$H2926)+Reference!F$17,0)</f>
        <v>2388</v>
      </c>
      <c r="N2926" s="35">
        <f>ROUND((Reference!G$16*List!$H2926)+Reference!G$17,0)</f>
        <v>2704</v>
      </c>
      <c r="O2926" s="35">
        <f>ROUND((Reference!H$16*List!$H2926)+Reference!H$17,0)</f>
        <v>2807</v>
      </c>
      <c r="P2926" s="35">
        <f>ROUND((Reference!I$16*List!$H2926)+Reference!I$17,0)</f>
        <v>2917</v>
      </c>
      <c r="Q2926" s="35">
        <f>ROUND((Reference!J$16*List!$H2926)+Reference!J$17,0)</f>
        <v>3378</v>
      </c>
      <c r="R2926" s="35">
        <f>ROUND((Reference!K$16*List!$H2926)+Reference!K$17,0)</f>
        <v>3485</v>
      </c>
      <c r="S2926" s="35">
        <f>ROUND((Reference!L$16*List!$H2926)+Reference!L$17,0)</f>
        <v>3760</v>
      </c>
      <c r="T2926" s="35">
        <f>ROUND((Reference!M$16*List!$H2926)+Reference!M$17,0)</f>
        <v>4491</v>
      </c>
      <c r="U2926" s="35">
        <f>ROUND((Reference!N$16*List!$H2926)+Reference!N$17,0)</f>
        <v>18120</v>
      </c>
      <c r="V2926" s="36">
        <f>ROUND((Reference!O$16*List!$H2926)+Reference!O$17,0)</f>
        <v>674</v>
      </c>
      <c r="W2926" s="36">
        <f>ROUND((Reference!P$16*List!$H2926)+Reference!P$17,0)</f>
        <v>949</v>
      </c>
      <c r="X2926" s="36">
        <f>ROUND((Reference!Q$16*List!$H2926)+Reference!Q$17,0)</f>
        <v>475</v>
      </c>
      <c r="Y2926" s="37"/>
      <c r="Z2926" s="4" t="str">
        <f t="shared" si="91"/>
        <v>JAMES CITY, Virginia</v>
      </c>
      <c r="AA2926" s="38" t="s">
        <v>8064</v>
      </c>
      <c r="AB2926" s="38" t="s">
        <v>54</v>
      </c>
      <c r="AC2926" s="32" t="s">
        <v>7950</v>
      </c>
      <c r="AD2926" s="39"/>
      <c r="AE2926">
        <f t="shared" si="92"/>
        <v>0.89660000000000006</v>
      </c>
    </row>
    <row r="2927" spans="1:31" x14ac:dyDescent="0.35">
      <c r="A2927" s="28" t="s">
        <v>8065</v>
      </c>
      <c r="B2927" s="48" t="s">
        <v>8066</v>
      </c>
      <c r="C2927" s="51">
        <v>40060</v>
      </c>
      <c r="D2927" s="30" t="s">
        <v>1466</v>
      </c>
      <c r="E2927" s="38" t="s">
        <v>8067</v>
      </c>
      <c r="F2927" s="55" t="s">
        <v>7950</v>
      </c>
      <c r="G2927" s="33" t="s">
        <v>53</v>
      </c>
      <c r="H2927" s="52">
        <v>0.93510000000000004</v>
      </c>
      <c r="I2927" s="35">
        <f>ROUND((Reference!B$16*List!$H2927)+Reference!B$17,0)</f>
        <v>1071</v>
      </c>
      <c r="J2927" s="35">
        <f>ROUND((Reference!C$16*List!$H2927)+Reference!C$17,0)</f>
        <v>1597</v>
      </c>
      <c r="K2927" s="35">
        <f>ROUND((Reference!D$16*List!$H2927)+Reference!D$17,0)</f>
        <v>1913</v>
      </c>
      <c r="L2927" s="35">
        <f>ROUND((Reference!E$16*List!$H2927)+Reference!E$17,0)</f>
        <v>2365</v>
      </c>
      <c r="M2927" s="35">
        <f>ROUND((Reference!F$16*List!$H2927)+Reference!F$17,0)</f>
        <v>2464</v>
      </c>
      <c r="N2927" s="35">
        <f>ROUND((Reference!G$16*List!$H2927)+Reference!G$17,0)</f>
        <v>2790</v>
      </c>
      <c r="O2927" s="35">
        <f>ROUND((Reference!H$16*List!$H2927)+Reference!H$17,0)</f>
        <v>2896</v>
      </c>
      <c r="P2927" s="35">
        <f>ROUND((Reference!I$16*List!$H2927)+Reference!I$17,0)</f>
        <v>3010</v>
      </c>
      <c r="Q2927" s="35">
        <f>ROUND((Reference!J$16*List!$H2927)+Reference!J$17,0)</f>
        <v>3485</v>
      </c>
      <c r="R2927" s="35">
        <f>ROUND((Reference!K$16*List!$H2927)+Reference!K$17,0)</f>
        <v>3596</v>
      </c>
      <c r="S2927" s="35">
        <f>ROUND((Reference!L$16*List!$H2927)+Reference!L$17,0)</f>
        <v>3880</v>
      </c>
      <c r="T2927" s="35">
        <f>ROUND((Reference!M$16*List!$H2927)+Reference!M$17,0)</f>
        <v>4634</v>
      </c>
      <c r="U2927" s="35">
        <f>ROUND((Reference!N$16*List!$H2927)+Reference!N$17,0)</f>
        <v>18696</v>
      </c>
      <c r="V2927" s="36">
        <f>ROUND((Reference!O$16*List!$H2927)+Reference!O$17,0)</f>
        <v>695</v>
      </c>
      <c r="W2927" s="36">
        <f>ROUND((Reference!P$16*List!$H2927)+Reference!P$17,0)</f>
        <v>979</v>
      </c>
      <c r="X2927" s="36">
        <f>ROUND((Reference!Q$16*List!$H2927)+Reference!Q$17,0)</f>
        <v>490</v>
      </c>
      <c r="Y2927" s="37"/>
      <c r="Z2927" s="4" t="str">
        <f t="shared" si="91"/>
        <v>KING AND QUEEN, Virginia</v>
      </c>
      <c r="AA2927" s="50" t="s">
        <v>8067</v>
      </c>
      <c r="AB2927" s="38" t="s">
        <v>54</v>
      </c>
      <c r="AC2927" s="43" t="s">
        <v>7950</v>
      </c>
      <c r="AD2927" s="45"/>
      <c r="AE2927">
        <f t="shared" si="92"/>
        <v>0.93510000000000004</v>
      </c>
    </row>
    <row r="2928" spans="1:31" x14ac:dyDescent="0.35">
      <c r="A2928" s="28" t="s">
        <v>8068</v>
      </c>
      <c r="B2928" s="48" t="s">
        <v>8069</v>
      </c>
      <c r="C2928" s="51">
        <v>99949</v>
      </c>
      <c r="D2928" s="30" t="s">
        <v>254</v>
      </c>
      <c r="E2928" s="38" t="s">
        <v>8070</v>
      </c>
      <c r="F2928" s="54" t="s">
        <v>7950</v>
      </c>
      <c r="G2928" s="33" t="s">
        <v>64</v>
      </c>
      <c r="H2928" s="52">
        <v>0.81220000000000003</v>
      </c>
      <c r="I2928" s="35">
        <f>ROUND((Reference!B$16*List!$H2928)+Reference!B$17,0)</f>
        <v>965</v>
      </c>
      <c r="J2928" s="35">
        <f>ROUND((Reference!C$16*List!$H2928)+Reference!C$17,0)</f>
        <v>1440</v>
      </c>
      <c r="K2928" s="35">
        <f>ROUND((Reference!D$16*List!$H2928)+Reference!D$17,0)</f>
        <v>1725</v>
      </c>
      <c r="L2928" s="35">
        <f>ROUND((Reference!E$16*List!$H2928)+Reference!E$17,0)</f>
        <v>2133</v>
      </c>
      <c r="M2928" s="35">
        <f>ROUND((Reference!F$16*List!$H2928)+Reference!F$17,0)</f>
        <v>2222</v>
      </c>
      <c r="N2928" s="35">
        <f>ROUND((Reference!G$16*List!$H2928)+Reference!G$17,0)</f>
        <v>2515</v>
      </c>
      <c r="O2928" s="35">
        <f>ROUND((Reference!H$16*List!$H2928)+Reference!H$17,0)</f>
        <v>2611</v>
      </c>
      <c r="P2928" s="35">
        <f>ROUND((Reference!I$16*List!$H2928)+Reference!I$17,0)</f>
        <v>2714</v>
      </c>
      <c r="Q2928" s="35">
        <f>ROUND((Reference!J$16*List!$H2928)+Reference!J$17,0)</f>
        <v>3142</v>
      </c>
      <c r="R2928" s="35">
        <f>ROUND((Reference!K$16*List!$H2928)+Reference!K$17,0)</f>
        <v>3242</v>
      </c>
      <c r="S2928" s="35">
        <f>ROUND((Reference!L$16*List!$H2928)+Reference!L$17,0)</f>
        <v>3498</v>
      </c>
      <c r="T2928" s="35">
        <f>ROUND((Reference!M$16*List!$H2928)+Reference!M$17,0)</f>
        <v>4178</v>
      </c>
      <c r="U2928" s="35">
        <f>ROUND((Reference!N$16*List!$H2928)+Reference!N$17,0)</f>
        <v>16857</v>
      </c>
      <c r="V2928" s="36">
        <f>ROUND((Reference!O$16*List!$H2928)+Reference!O$17,0)</f>
        <v>627</v>
      </c>
      <c r="W2928" s="36">
        <f>ROUND((Reference!P$16*List!$H2928)+Reference!P$17,0)</f>
        <v>883</v>
      </c>
      <c r="X2928" s="36">
        <f>ROUND((Reference!Q$16*List!$H2928)+Reference!Q$17,0)</f>
        <v>441</v>
      </c>
      <c r="Y2928" s="37"/>
      <c r="Z2928" s="4" t="str">
        <f t="shared" si="91"/>
        <v>KING GEORGE, Virginia</v>
      </c>
      <c r="AA2928" s="50" t="s">
        <v>8070</v>
      </c>
      <c r="AB2928" s="38" t="s">
        <v>54</v>
      </c>
      <c r="AC2928" s="43" t="s">
        <v>7950</v>
      </c>
      <c r="AD2928" s="45"/>
      <c r="AE2928">
        <f t="shared" si="92"/>
        <v>0.81220000000000003</v>
      </c>
    </row>
    <row r="2929" spans="1:31" x14ac:dyDescent="0.35">
      <c r="A2929" s="28" t="s">
        <v>8071</v>
      </c>
      <c r="B2929" s="48" t="s">
        <v>8072</v>
      </c>
      <c r="C2929" s="49">
        <v>40060</v>
      </c>
      <c r="D2929" s="30" t="s">
        <v>1466</v>
      </c>
      <c r="E2929" s="50" t="s">
        <v>8073</v>
      </c>
      <c r="F2929" s="54" t="s">
        <v>7950</v>
      </c>
      <c r="G2929" s="33" t="s">
        <v>53</v>
      </c>
      <c r="H2929" s="52">
        <v>0.93510000000000004</v>
      </c>
      <c r="I2929" s="35">
        <f>ROUND((Reference!B$16*List!$H2929)+Reference!B$17,0)</f>
        <v>1071</v>
      </c>
      <c r="J2929" s="35">
        <f>ROUND((Reference!C$16*List!$H2929)+Reference!C$17,0)</f>
        <v>1597</v>
      </c>
      <c r="K2929" s="35">
        <f>ROUND((Reference!D$16*List!$H2929)+Reference!D$17,0)</f>
        <v>1913</v>
      </c>
      <c r="L2929" s="35">
        <f>ROUND((Reference!E$16*List!$H2929)+Reference!E$17,0)</f>
        <v>2365</v>
      </c>
      <c r="M2929" s="35">
        <f>ROUND((Reference!F$16*List!$H2929)+Reference!F$17,0)</f>
        <v>2464</v>
      </c>
      <c r="N2929" s="35">
        <f>ROUND((Reference!G$16*List!$H2929)+Reference!G$17,0)</f>
        <v>2790</v>
      </c>
      <c r="O2929" s="35">
        <f>ROUND((Reference!H$16*List!$H2929)+Reference!H$17,0)</f>
        <v>2896</v>
      </c>
      <c r="P2929" s="35">
        <f>ROUND((Reference!I$16*List!$H2929)+Reference!I$17,0)</f>
        <v>3010</v>
      </c>
      <c r="Q2929" s="35">
        <f>ROUND((Reference!J$16*List!$H2929)+Reference!J$17,0)</f>
        <v>3485</v>
      </c>
      <c r="R2929" s="35">
        <f>ROUND((Reference!K$16*List!$H2929)+Reference!K$17,0)</f>
        <v>3596</v>
      </c>
      <c r="S2929" s="35">
        <f>ROUND((Reference!L$16*List!$H2929)+Reference!L$17,0)</f>
        <v>3880</v>
      </c>
      <c r="T2929" s="35">
        <f>ROUND((Reference!M$16*List!$H2929)+Reference!M$17,0)</f>
        <v>4634</v>
      </c>
      <c r="U2929" s="35">
        <f>ROUND((Reference!N$16*List!$H2929)+Reference!N$17,0)</f>
        <v>18696</v>
      </c>
      <c r="V2929" s="36">
        <f>ROUND((Reference!O$16*List!$H2929)+Reference!O$17,0)</f>
        <v>695</v>
      </c>
      <c r="W2929" s="36">
        <f>ROUND((Reference!P$16*List!$H2929)+Reference!P$17,0)</f>
        <v>979</v>
      </c>
      <c r="X2929" s="36">
        <f>ROUND((Reference!Q$16*List!$H2929)+Reference!Q$17,0)</f>
        <v>490</v>
      </c>
      <c r="Y2929" s="37"/>
      <c r="Z2929" s="4" t="str">
        <f t="shared" si="91"/>
        <v>KING WILLIAM, Virginia</v>
      </c>
      <c r="AA2929" s="50" t="s">
        <v>8073</v>
      </c>
      <c r="AB2929" s="38" t="s">
        <v>54</v>
      </c>
      <c r="AC2929" s="43" t="s">
        <v>7950</v>
      </c>
      <c r="AD2929" s="45"/>
      <c r="AE2929">
        <f t="shared" si="92"/>
        <v>0.93510000000000004</v>
      </c>
    </row>
    <row r="2930" spans="1:31" x14ac:dyDescent="0.35">
      <c r="A2930" s="28" t="s">
        <v>8074</v>
      </c>
      <c r="B2930" s="48" t="s">
        <v>8075</v>
      </c>
      <c r="C2930" s="49">
        <v>99949</v>
      </c>
      <c r="D2930" s="30" t="s">
        <v>254</v>
      </c>
      <c r="E2930" s="50" t="s">
        <v>5074</v>
      </c>
      <c r="F2930" s="54" t="s">
        <v>7950</v>
      </c>
      <c r="G2930" s="33" t="s">
        <v>64</v>
      </c>
      <c r="H2930" s="52">
        <v>0.81220000000000003</v>
      </c>
      <c r="I2930" s="35">
        <f>ROUND((Reference!B$16*List!$H2930)+Reference!B$17,0)</f>
        <v>965</v>
      </c>
      <c r="J2930" s="35">
        <f>ROUND((Reference!C$16*List!$H2930)+Reference!C$17,0)</f>
        <v>1440</v>
      </c>
      <c r="K2930" s="35">
        <f>ROUND((Reference!D$16*List!$H2930)+Reference!D$17,0)</f>
        <v>1725</v>
      </c>
      <c r="L2930" s="35">
        <f>ROUND((Reference!E$16*List!$H2930)+Reference!E$17,0)</f>
        <v>2133</v>
      </c>
      <c r="M2930" s="35">
        <f>ROUND((Reference!F$16*List!$H2930)+Reference!F$17,0)</f>
        <v>2222</v>
      </c>
      <c r="N2930" s="35">
        <f>ROUND((Reference!G$16*List!$H2930)+Reference!G$17,0)</f>
        <v>2515</v>
      </c>
      <c r="O2930" s="35">
        <f>ROUND((Reference!H$16*List!$H2930)+Reference!H$17,0)</f>
        <v>2611</v>
      </c>
      <c r="P2930" s="35">
        <f>ROUND((Reference!I$16*List!$H2930)+Reference!I$17,0)</f>
        <v>2714</v>
      </c>
      <c r="Q2930" s="35">
        <f>ROUND((Reference!J$16*List!$H2930)+Reference!J$17,0)</f>
        <v>3142</v>
      </c>
      <c r="R2930" s="35">
        <f>ROUND((Reference!K$16*List!$H2930)+Reference!K$17,0)</f>
        <v>3242</v>
      </c>
      <c r="S2930" s="35">
        <f>ROUND((Reference!L$16*List!$H2930)+Reference!L$17,0)</f>
        <v>3498</v>
      </c>
      <c r="T2930" s="35">
        <f>ROUND((Reference!M$16*List!$H2930)+Reference!M$17,0)</f>
        <v>4178</v>
      </c>
      <c r="U2930" s="35">
        <f>ROUND((Reference!N$16*List!$H2930)+Reference!N$17,0)</f>
        <v>16857</v>
      </c>
      <c r="V2930" s="36">
        <f>ROUND((Reference!O$16*List!$H2930)+Reference!O$17,0)</f>
        <v>627</v>
      </c>
      <c r="W2930" s="36">
        <f>ROUND((Reference!P$16*List!$H2930)+Reference!P$17,0)</f>
        <v>883</v>
      </c>
      <c r="X2930" s="36">
        <f>ROUND((Reference!Q$16*List!$H2930)+Reference!Q$17,0)</f>
        <v>441</v>
      </c>
      <c r="Y2930" s="37"/>
      <c r="Z2930" s="4" t="str">
        <f t="shared" si="91"/>
        <v>LANCASTER, Virginia</v>
      </c>
      <c r="AA2930" s="50" t="s">
        <v>5074</v>
      </c>
      <c r="AB2930" s="38" t="s">
        <v>54</v>
      </c>
      <c r="AC2930" s="43" t="s">
        <v>7950</v>
      </c>
      <c r="AD2930" s="45"/>
      <c r="AE2930">
        <f t="shared" si="92"/>
        <v>0.81220000000000003</v>
      </c>
    </row>
    <row r="2931" spans="1:31" x14ac:dyDescent="0.35">
      <c r="A2931" s="28" t="s">
        <v>8076</v>
      </c>
      <c r="B2931" s="48" t="s">
        <v>8077</v>
      </c>
      <c r="C2931" s="51">
        <v>99949</v>
      </c>
      <c r="D2931" s="30" t="s">
        <v>254</v>
      </c>
      <c r="E2931" s="38" t="s">
        <v>224</v>
      </c>
      <c r="F2931" s="55" t="s">
        <v>7950</v>
      </c>
      <c r="G2931" s="33" t="s">
        <v>64</v>
      </c>
      <c r="H2931" s="52">
        <v>0.81220000000000003</v>
      </c>
      <c r="I2931" s="35">
        <f>ROUND((Reference!B$16*List!$H2931)+Reference!B$17,0)</f>
        <v>965</v>
      </c>
      <c r="J2931" s="35">
        <f>ROUND((Reference!C$16*List!$H2931)+Reference!C$17,0)</f>
        <v>1440</v>
      </c>
      <c r="K2931" s="35">
        <f>ROUND((Reference!D$16*List!$H2931)+Reference!D$17,0)</f>
        <v>1725</v>
      </c>
      <c r="L2931" s="35">
        <f>ROUND((Reference!E$16*List!$H2931)+Reference!E$17,0)</f>
        <v>2133</v>
      </c>
      <c r="M2931" s="35">
        <f>ROUND((Reference!F$16*List!$H2931)+Reference!F$17,0)</f>
        <v>2222</v>
      </c>
      <c r="N2931" s="35">
        <f>ROUND((Reference!G$16*List!$H2931)+Reference!G$17,0)</f>
        <v>2515</v>
      </c>
      <c r="O2931" s="35">
        <f>ROUND((Reference!H$16*List!$H2931)+Reference!H$17,0)</f>
        <v>2611</v>
      </c>
      <c r="P2931" s="35">
        <f>ROUND((Reference!I$16*List!$H2931)+Reference!I$17,0)</f>
        <v>2714</v>
      </c>
      <c r="Q2931" s="35">
        <f>ROUND((Reference!J$16*List!$H2931)+Reference!J$17,0)</f>
        <v>3142</v>
      </c>
      <c r="R2931" s="35">
        <f>ROUND((Reference!K$16*List!$H2931)+Reference!K$17,0)</f>
        <v>3242</v>
      </c>
      <c r="S2931" s="35">
        <f>ROUND((Reference!L$16*List!$H2931)+Reference!L$17,0)</f>
        <v>3498</v>
      </c>
      <c r="T2931" s="35">
        <f>ROUND((Reference!M$16*List!$H2931)+Reference!M$17,0)</f>
        <v>4178</v>
      </c>
      <c r="U2931" s="35">
        <f>ROUND((Reference!N$16*List!$H2931)+Reference!N$17,0)</f>
        <v>16857</v>
      </c>
      <c r="V2931" s="36">
        <f>ROUND((Reference!O$16*List!$H2931)+Reference!O$17,0)</f>
        <v>627</v>
      </c>
      <c r="W2931" s="36">
        <f>ROUND((Reference!P$16*List!$H2931)+Reference!P$17,0)</f>
        <v>883</v>
      </c>
      <c r="X2931" s="36">
        <f>ROUND((Reference!Q$16*List!$H2931)+Reference!Q$17,0)</f>
        <v>441</v>
      </c>
      <c r="Y2931" s="37"/>
      <c r="Z2931" s="4" t="str">
        <f t="shared" si="91"/>
        <v>LEE, Virginia</v>
      </c>
      <c r="AA2931" s="50" t="s">
        <v>224</v>
      </c>
      <c r="AB2931" s="38" t="s">
        <v>54</v>
      </c>
      <c r="AC2931" s="43" t="s">
        <v>7950</v>
      </c>
      <c r="AD2931" s="45"/>
      <c r="AE2931">
        <f t="shared" si="92"/>
        <v>0.81220000000000003</v>
      </c>
    </row>
    <row r="2932" spans="1:31" x14ac:dyDescent="0.35">
      <c r="A2932" s="28" t="s">
        <v>8078</v>
      </c>
      <c r="B2932" s="48" t="s">
        <v>8079</v>
      </c>
      <c r="C2932" s="49">
        <v>47894</v>
      </c>
      <c r="D2932" s="30" t="s">
        <v>1336</v>
      </c>
      <c r="E2932" s="50" t="s">
        <v>8080</v>
      </c>
      <c r="F2932" s="54" t="s">
        <v>7950</v>
      </c>
      <c r="G2932" s="33" t="s">
        <v>53</v>
      </c>
      <c r="H2932" s="52">
        <v>1.0406</v>
      </c>
      <c r="I2932" s="35">
        <f>ROUND((Reference!B$16*List!$H2932)+Reference!B$17,0)</f>
        <v>1161</v>
      </c>
      <c r="J2932" s="35">
        <f>ROUND((Reference!C$16*List!$H2932)+Reference!C$17,0)</f>
        <v>1732</v>
      </c>
      <c r="K2932" s="35">
        <f>ROUND((Reference!D$16*List!$H2932)+Reference!D$17,0)</f>
        <v>2075</v>
      </c>
      <c r="L2932" s="35">
        <f>ROUND((Reference!E$16*List!$H2932)+Reference!E$17,0)</f>
        <v>2565</v>
      </c>
      <c r="M2932" s="35">
        <f>ROUND((Reference!F$16*List!$H2932)+Reference!F$17,0)</f>
        <v>2672</v>
      </c>
      <c r="N2932" s="35">
        <f>ROUND((Reference!G$16*List!$H2932)+Reference!G$17,0)</f>
        <v>3025</v>
      </c>
      <c r="O2932" s="35">
        <f>ROUND((Reference!H$16*List!$H2932)+Reference!H$17,0)</f>
        <v>3141</v>
      </c>
      <c r="P2932" s="35">
        <f>ROUND((Reference!I$16*List!$H2932)+Reference!I$17,0)</f>
        <v>3264</v>
      </c>
      <c r="Q2932" s="35">
        <f>ROUND((Reference!J$16*List!$H2932)+Reference!J$17,0)</f>
        <v>3780</v>
      </c>
      <c r="R2932" s="35">
        <f>ROUND((Reference!K$16*List!$H2932)+Reference!K$17,0)</f>
        <v>3899</v>
      </c>
      <c r="S2932" s="35">
        <f>ROUND((Reference!L$16*List!$H2932)+Reference!L$17,0)</f>
        <v>4207</v>
      </c>
      <c r="T2932" s="35">
        <f>ROUND((Reference!M$16*List!$H2932)+Reference!M$17,0)</f>
        <v>5025</v>
      </c>
      <c r="U2932" s="35">
        <f>ROUND((Reference!N$16*List!$H2932)+Reference!N$17,0)</f>
        <v>20275</v>
      </c>
      <c r="V2932" s="36">
        <f>ROUND((Reference!O$16*List!$H2932)+Reference!O$17,0)</f>
        <v>754</v>
      </c>
      <c r="W2932" s="36">
        <f>ROUND((Reference!P$16*List!$H2932)+Reference!P$17,0)</f>
        <v>1062</v>
      </c>
      <c r="X2932" s="36">
        <f>ROUND((Reference!Q$16*List!$H2932)+Reference!Q$17,0)</f>
        <v>531</v>
      </c>
      <c r="Y2932" s="37"/>
      <c r="Z2932" s="4" t="str">
        <f t="shared" si="91"/>
        <v>LOUDOUN, Virginia</v>
      </c>
      <c r="AA2932" s="50" t="s">
        <v>8080</v>
      </c>
      <c r="AB2932" s="38" t="s">
        <v>54</v>
      </c>
      <c r="AC2932" s="43" t="s">
        <v>7950</v>
      </c>
      <c r="AD2932" s="45"/>
      <c r="AE2932">
        <f t="shared" si="92"/>
        <v>1.0406</v>
      </c>
    </row>
    <row r="2933" spans="1:31" x14ac:dyDescent="0.35">
      <c r="A2933" s="28" t="s">
        <v>8081</v>
      </c>
      <c r="B2933" s="48" t="s">
        <v>8082</v>
      </c>
      <c r="C2933" s="51">
        <v>99949</v>
      </c>
      <c r="D2933" s="30" t="s">
        <v>254</v>
      </c>
      <c r="E2933" s="38" t="s">
        <v>2833</v>
      </c>
      <c r="F2933" s="55" t="s">
        <v>7950</v>
      </c>
      <c r="G2933" s="33" t="s">
        <v>64</v>
      </c>
      <c r="H2933" s="52">
        <v>0.81220000000000003</v>
      </c>
      <c r="I2933" s="35">
        <f>ROUND((Reference!B$16*List!$H2933)+Reference!B$17,0)</f>
        <v>965</v>
      </c>
      <c r="J2933" s="35">
        <f>ROUND((Reference!C$16*List!$H2933)+Reference!C$17,0)</f>
        <v>1440</v>
      </c>
      <c r="K2933" s="35">
        <f>ROUND((Reference!D$16*List!$H2933)+Reference!D$17,0)</f>
        <v>1725</v>
      </c>
      <c r="L2933" s="35">
        <f>ROUND((Reference!E$16*List!$H2933)+Reference!E$17,0)</f>
        <v>2133</v>
      </c>
      <c r="M2933" s="35">
        <f>ROUND((Reference!F$16*List!$H2933)+Reference!F$17,0)</f>
        <v>2222</v>
      </c>
      <c r="N2933" s="35">
        <f>ROUND((Reference!G$16*List!$H2933)+Reference!G$17,0)</f>
        <v>2515</v>
      </c>
      <c r="O2933" s="35">
        <f>ROUND((Reference!H$16*List!$H2933)+Reference!H$17,0)</f>
        <v>2611</v>
      </c>
      <c r="P2933" s="35">
        <f>ROUND((Reference!I$16*List!$H2933)+Reference!I$17,0)</f>
        <v>2714</v>
      </c>
      <c r="Q2933" s="35">
        <f>ROUND((Reference!J$16*List!$H2933)+Reference!J$17,0)</f>
        <v>3142</v>
      </c>
      <c r="R2933" s="35">
        <f>ROUND((Reference!K$16*List!$H2933)+Reference!K$17,0)</f>
        <v>3242</v>
      </c>
      <c r="S2933" s="35">
        <f>ROUND((Reference!L$16*List!$H2933)+Reference!L$17,0)</f>
        <v>3498</v>
      </c>
      <c r="T2933" s="35">
        <f>ROUND((Reference!M$16*List!$H2933)+Reference!M$17,0)</f>
        <v>4178</v>
      </c>
      <c r="U2933" s="35">
        <f>ROUND((Reference!N$16*List!$H2933)+Reference!N$17,0)</f>
        <v>16857</v>
      </c>
      <c r="V2933" s="36">
        <f>ROUND((Reference!O$16*List!$H2933)+Reference!O$17,0)</f>
        <v>627</v>
      </c>
      <c r="W2933" s="36">
        <f>ROUND((Reference!P$16*List!$H2933)+Reference!P$17,0)</f>
        <v>883</v>
      </c>
      <c r="X2933" s="36">
        <f>ROUND((Reference!Q$16*List!$H2933)+Reference!Q$17,0)</f>
        <v>441</v>
      </c>
      <c r="Y2933" s="37"/>
      <c r="Z2933" s="4" t="str">
        <f t="shared" si="91"/>
        <v>LOUISA, Virginia</v>
      </c>
      <c r="AA2933" s="50" t="s">
        <v>2833</v>
      </c>
      <c r="AB2933" s="38" t="s">
        <v>54</v>
      </c>
      <c r="AC2933" s="43" t="s">
        <v>7950</v>
      </c>
      <c r="AD2933" s="45"/>
      <c r="AE2933">
        <f t="shared" si="92"/>
        <v>0.81220000000000003</v>
      </c>
    </row>
    <row r="2934" spans="1:31" x14ac:dyDescent="0.35">
      <c r="A2934" s="28" t="s">
        <v>8083</v>
      </c>
      <c r="B2934" s="48" t="s">
        <v>8084</v>
      </c>
      <c r="C2934" s="51">
        <v>99949</v>
      </c>
      <c r="D2934" s="30" t="s">
        <v>254</v>
      </c>
      <c r="E2934" s="38" t="s">
        <v>8085</v>
      </c>
      <c r="F2934" s="55" t="s">
        <v>7950</v>
      </c>
      <c r="G2934" s="33" t="s">
        <v>64</v>
      </c>
      <c r="H2934" s="52">
        <v>0.81220000000000003</v>
      </c>
      <c r="I2934" s="35">
        <f>ROUND((Reference!B$16*List!$H2934)+Reference!B$17,0)</f>
        <v>965</v>
      </c>
      <c r="J2934" s="35">
        <f>ROUND((Reference!C$16*List!$H2934)+Reference!C$17,0)</f>
        <v>1440</v>
      </c>
      <c r="K2934" s="35">
        <f>ROUND((Reference!D$16*List!$H2934)+Reference!D$17,0)</f>
        <v>1725</v>
      </c>
      <c r="L2934" s="35">
        <f>ROUND((Reference!E$16*List!$H2934)+Reference!E$17,0)</f>
        <v>2133</v>
      </c>
      <c r="M2934" s="35">
        <f>ROUND((Reference!F$16*List!$H2934)+Reference!F$17,0)</f>
        <v>2222</v>
      </c>
      <c r="N2934" s="35">
        <f>ROUND((Reference!G$16*List!$H2934)+Reference!G$17,0)</f>
        <v>2515</v>
      </c>
      <c r="O2934" s="35">
        <f>ROUND((Reference!H$16*List!$H2934)+Reference!H$17,0)</f>
        <v>2611</v>
      </c>
      <c r="P2934" s="35">
        <f>ROUND((Reference!I$16*List!$H2934)+Reference!I$17,0)</f>
        <v>2714</v>
      </c>
      <c r="Q2934" s="35">
        <f>ROUND((Reference!J$16*List!$H2934)+Reference!J$17,0)</f>
        <v>3142</v>
      </c>
      <c r="R2934" s="35">
        <f>ROUND((Reference!K$16*List!$H2934)+Reference!K$17,0)</f>
        <v>3242</v>
      </c>
      <c r="S2934" s="35">
        <f>ROUND((Reference!L$16*List!$H2934)+Reference!L$17,0)</f>
        <v>3498</v>
      </c>
      <c r="T2934" s="35">
        <f>ROUND((Reference!M$16*List!$H2934)+Reference!M$17,0)</f>
        <v>4178</v>
      </c>
      <c r="U2934" s="35">
        <f>ROUND((Reference!N$16*List!$H2934)+Reference!N$17,0)</f>
        <v>16857</v>
      </c>
      <c r="V2934" s="36">
        <f>ROUND((Reference!O$16*List!$H2934)+Reference!O$17,0)</f>
        <v>627</v>
      </c>
      <c r="W2934" s="36">
        <f>ROUND((Reference!P$16*List!$H2934)+Reference!P$17,0)</f>
        <v>883</v>
      </c>
      <c r="X2934" s="36">
        <f>ROUND((Reference!Q$16*List!$H2934)+Reference!Q$17,0)</f>
        <v>441</v>
      </c>
      <c r="Y2934" s="37"/>
      <c r="Z2934" s="4" t="str">
        <f t="shared" si="91"/>
        <v>LUNENBURG, Virginia</v>
      </c>
      <c r="AA2934" s="50" t="s">
        <v>8085</v>
      </c>
      <c r="AB2934" s="38" t="s">
        <v>54</v>
      </c>
      <c r="AC2934" s="43" t="s">
        <v>7950</v>
      </c>
      <c r="AD2934" s="45"/>
      <c r="AE2934">
        <f t="shared" si="92"/>
        <v>0.81220000000000003</v>
      </c>
    </row>
    <row r="2935" spans="1:31" x14ac:dyDescent="0.35">
      <c r="A2935" s="28" t="s">
        <v>8086</v>
      </c>
      <c r="B2935" s="48" t="s">
        <v>8087</v>
      </c>
      <c r="C2935" s="49">
        <v>47894</v>
      </c>
      <c r="D2935" s="30" t="s">
        <v>1336</v>
      </c>
      <c r="E2935" s="50" t="s">
        <v>241</v>
      </c>
      <c r="F2935" s="54" t="s">
        <v>7950</v>
      </c>
      <c r="G2935" s="33" t="s">
        <v>53</v>
      </c>
      <c r="H2935" s="52">
        <v>1.0406</v>
      </c>
      <c r="I2935" s="35">
        <f>ROUND((Reference!B$16*List!$H2935)+Reference!B$17,0)</f>
        <v>1161</v>
      </c>
      <c r="J2935" s="35">
        <f>ROUND((Reference!C$16*List!$H2935)+Reference!C$17,0)</f>
        <v>1732</v>
      </c>
      <c r="K2935" s="35">
        <f>ROUND((Reference!D$16*List!$H2935)+Reference!D$17,0)</f>
        <v>2075</v>
      </c>
      <c r="L2935" s="35">
        <f>ROUND((Reference!E$16*List!$H2935)+Reference!E$17,0)</f>
        <v>2565</v>
      </c>
      <c r="M2935" s="35">
        <f>ROUND((Reference!F$16*List!$H2935)+Reference!F$17,0)</f>
        <v>2672</v>
      </c>
      <c r="N2935" s="35">
        <f>ROUND((Reference!G$16*List!$H2935)+Reference!G$17,0)</f>
        <v>3025</v>
      </c>
      <c r="O2935" s="35">
        <f>ROUND((Reference!H$16*List!$H2935)+Reference!H$17,0)</f>
        <v>3141</v>
      </c>
      <c r="P2935" s="35">
        <f>ROUND((Reference!I$16*List!$H2935)+Reference!I$17,0)</f>
        <v>3264</v>
      </c>
      <c r="Q2935" s="35">
        <f>ROUND((Reference!J$16*List!$H2935)+Reference!J$17,0)</f>
        <v>3780</v>
      </c>
      <c r="R2935" s="35">
        <f>ROUND((Reference!K$16*List!$H2935)+Reference!K$17,0)</f>
        <v>3899</v>
      </c>
      <c r="S2935" s="35">
        <f>ROUND((Reference!L$16*List!$H2935)+Reference!L$17,0)</f>
        <v>4207</v>
      </c>
      <c r="T2935" s="35">
        <f>ROUND((Reference!M$16*List!$H2935)+Reference!M$17,0)</f>
        <v>5025</v>
      </c>
      <c r="U2935" s="35">
        <f>ROUND((Reference!N$16*List!$H2935)+Reference!N$17,0)</f>
        <v>20275</v>
      </c>
      <c r="V2935" s="36">
        <f>ROUND((Reference!O$16*List!$H2935)+Reference!O$17,0)</f>
        <v>754</v>
      </c>
      <c r="W2935" s="36">
        <f>ROUND((Reference!P$16*List!$H2935)+Reference!P$17,0)</f>
        <v>1062</v>
      </c>
      <c r="X2935" s="36">
        <f>ROUND((Reference!Q$16*List!$H2935)+Reference!Q$17,0)</f>
        <v>531</v>
      </c>
      <c r="Y2935" s="37"/>
      <c r="Z2935" s="4" t="str">
        <f t="shared" si="91"/>
        <v>MADISON, Virginia</v>
      </c>
      <c r="AA2935" s="50" t="s">
        <v>241</v>
      </c>
      <c r="AB2935" s="38" t="s">
        <v>54</v>
      </c>
      <c r="AC2935" s="43" t="s">
        <v>7950</v>
      </c>
      <c r="AD2935" s="45"/>
      <c r="AE2935">
        <f t="shared" si="92"/>
        <v>1.0406</v>
      </c>
    </row>
    <row r="2936" spans="1:31" x14ac:dyDescent="0.35">
      <c r="A2936" s="28" t="s">
        <v>8088</v>
      </c>
      <c r="B2936" s="48" t="s">
        <v>8089</v>
      </c>
      <c r="C2936" s="51">
        <v>47260</v>
      </c>
      <c r="D2936" s="30" t="s">
        <v>5594</v>
      </c>
      <c r="E2936" s="38" t="s">
        <v>8090</v>
      </c>
      <c r="F2936" s="54" t="s">
        <v>7950</v>
      </c>
      <c r="G2936" s="33" t="s">
        <v>53</v>
      </c>
      <c r="H2936" s="52">
        <v>0.89660000000000006</v>
      </c>
      <c r="I2936" s="35">
        <f>ROUND((Reference!B$16*List!$H2936)+Reference!B$17,0)</f>
        <v>1038</v>
      </c>
      <c r="J2936" s="35">
        <f>ROUND((Reference!C$16*List!$H2936)+Reference!C$17,0)</f>
        <v>1548</v>
      </c>
      <c r="K2936" s="35">
        <f>ROUND((Reference!D$16*List!$H2936)+Reference!D$17,0)</f>
        <v>1854</v>
      </c>
      <c r="L2936" s="35">
        <f>ROUND((Reference!E$16*List!$H2936)+Reference!E$17,0)</f>
        <v>2292</v>
      </c>
      <c r="M2936" s="35">
        <f>ROUND((Reference!F$16*List!$H2936)+Reference!F$17,0)</f>
        <v>2388</v>
      </c>
      <c r="N2936" s="35">
        <f>ROUND((Reference!G$16*List!$H2936)+Reference!G$17,0)</f>
        <v>2704</v>
      </c>
      <c r="O2936" s="35">
        <f>ROUND((Reference!H$16*List!$H2936)+Reference!H$17,0)</f>
        <v>2807</v>
      </c>
      <c r="P2936" s="35">
        <f>ROUND((Reference!I$16*List!$H2936)+Reference!I$17,0)</f>
        <v>2917</v>
      </c>
      <c r="Q2936" s="35">
        <f>ROUND((Reference!J$16*List!$H2936)+Reference!J$17,0)</f>
        <v>3378</v>
      </c>
      <c r="R2936" s="35">
        <f>ROUND((Reference!K$16*List!$H2936)+Reference!K$17,0)</f>
        <v>3485</v>
      </c>
      <c r="S2936" s="35">
        <f>ROUND((Reference!L$16*List!$H2936)+Reference!L$17,0)</f>
        <v>3760</v>
      </c>
      <c r="T2936" s="35">
        <f>ROUND((Reference!M$16*List!$H2936)+Reference!M$17,0)</f>
        <v>4491</v>
      </c>
      <c r="U2936" s="35">
        <f>ROUND((Reference!N$16*List!$H2936)+Reference!N$17,0)</f>
        <v>18120</v>
      </c>
      <c r="V2936" s="36">
        <f>ROUND((Reference!O$16*List!$H2936)+Reference!O$17,0)</f>
        <v>674</v>
      </c>
      <c r="W2936" s="36">
        <f>ROUND((Reference!P$16*List!$H2936)+Reference!P$17,0)</f>
        <v>949</v>
      </c>
      <c r="X2936" s="36">
        <f>ROUND((Reference!Q$16*List!$H2936)+Reference!Q$17,0)</f>
        <v>475</v>
      </c>
      <c r="Y2936" s="37"/>
      <c r="Z2936" s="4" t="str">
        <f t="shared" si="91"/>
        <v>MATHEWS, Virginia</v>
      </c>
      <c r="AA2936" s="50" t="s">
        <v>8090</v>
      </c>
      <c r="AB2936" s="38" t="s">
        <v>54</v>
      </c>
      <c r="AC2936" s="43" t="s">
        <v>7950</v>
      </c>
      <c r="AD2936" s="45"/>
      <c r="AE2936">
        <f t="shared" si="92"/>
        <v>0.89660000000000006</v>
      </c>
    </row>
    <row r="2937" spans="1:31" x14ac:dyDescent="0.35">
      <c r="A2937" s="28" t="s">
        <v>8091</v>
      </c>
      <c r="B2937" s="48" t="s">
        <v>8092</v>
      </c>
      <c r="C2937" s="49">
        <v>99949</v>
      </c>
      <c r="D2937" s="30" t="s">
        <v>254</v>
      </c>
      <c r="E2937" s="50" t="s">
        <v>5712</v>
      </c>
      <c r="F2937" s="54" t="s">
        <v>7950</v>
      </c>
      <c r="G2937" s="33" t="s">
        <v>64</v>
      </c>
      <c r="H2937" s="34">
        <v>0.81220000000000003</v>
      </c>
      <c r="I2937" s="35">
        <f>ROUND((Reference!B$16*List!$H2937)+Reference!B$17,0)</f>
        <v>965</v>
      </c>
      <c r="J2937" s="35">
        <f>ROUND((Reference!C$16*List!$H2937)+Reference!C$17,0)</f>
        <v>1440</v>
      </c>
      <c r="K2937" s="35">
        <f>ROUND((Reference!D$16*List!$H2937)+Reference!D$17,0)</f>
        <v>1725</v>
      </c>
      <c r="L2937" s="35">
        <f>ROUND((Reference!E$16*List!$H2937)+Reference!E$17,0)</f>
        <v>2133</v>
      </c>
      <c r="M2937" s="35">
        <f>ROUND((Reference!F$16*List!$H2937)+Reference!F$17,0)</f>
        <v>2222</v>
      </c>
      <c r="N2937" s="35">
        <f>ROUND((Reference!G$16*List!$H2937)+Reference!G$17,0)</f>
        <v>2515</v>
      </c>
      <c r="O2937" s="35">
        <f>ROUND((Reference!H$16*List!$H2937)+Reference!H$17,0)</f>
        <v>2611</v>
      </c>
      <c r="P2937" s="35">
        <f>ROUND((Reference!I$16*List!$H2937)+Reference!I$17,0)</f>
        <v>2714</v>
      </c>
      <c r="Q2937" s="35">
        <f>ROUND((Reference!J$16*List!$H2937)+Reference!J$17,0)</f>
        <v>3142</v>
      </c>
      <c r="R2937" s="35">
        <f>ROUND((Reference!K$16*List!$H2937)+Reference!K$17,0)</f>
        <v>3242</v>
      </c>
      <c r="S2937" s="35">
        <f>ROUND((Reference!L$16*List!$H2937)+Reference!L$17,0)</f>
        <v>3498</v>
      </c>
      <c r="T2937" s="35">
        <f>ROUND((Reference!M$16*List!$H2937)+Reference!M$17,0)</f>
        <v>4178</v>
      </c>
      <c r="U2937" s="35">
        <f>ROUND((Reference!N$16*List!$H2937)+Reference!N$17,0)</f>
        <v>16857</v>
      </c>
      <c r="V2937" s="36">
        <f>ROUND((Reference!O$16*List!$H2937)+Reference!O$17,0)</f>
        <v>627</v>
      </c>
      <c r="W2937" s="36">
        <f>ROUND((Reference!P$16*List!$H2937)+Reference!P$17,0)</f>
        <v>883</v>
      </c>
      <c r="X2937" s="36">
        <f>ROUND((Reference!Q$16*List!$H2937)+Reference!Q$17,0)</f>
        <v>441</v>
      </c>
      <c r="Y2937" s="37"/>
      <c r="Z2937" s="4" t="str">
        <f t="shared" si="91"/>
        <v>MECKLENBURG, Virginia</v>
      </c>
      <c r="AA2937" s="38" t="s">
        <v>5712</v>
      </c>
      <c r="AB2937" s="38" t="s">
        <v>54</v>
      </c>
      <c r="AC2937" s="32" t="s">
        <v>7950</v>
      </c>
      <c r="AD2937" s="39"/>
      <c r="AE2937">
        <f t="shared" si="92"/>
        <v>0.81220000000000003</v>
      </c>
    </row>
    <row r="2938" spans="1:31" x14ac:dyDescent="0.35">
      <c r="A2938" s="28" t="s">
        <v>8093</v>
      </c>
      <c r="B2938" s="48" t="s">
        <v>8094</v>
      </c>
      <c r="C2938" s="51">
        <v>99949</v>
      </c>
      <c r="D2938" s="30" t="s">
        <v>254</v>
      </c>
      <c r="E2938" s="38" t="s">
        <v>1294</v>
      </c>
      <c r="F2938" s="54" t="s">
        <v>7950</v>
      </c>
      <c r="G2938" s="33" t="s">
        <v>64</v>
      </c>
      <c r="H2938" s="34">
        <v>0.81220000000000003</v>
      </c>
      <c r="I2938" s="35">
        <f>ROUND((Reference!B$16*List!$H2938)+Reference!B$17,0)</f>
        <v>965</v>
      </c>
      <c r="J2938" s="35">
        <f>ROUND((Reference!C$16*List!$H2938)+Reference!C$17,0)</f>
        <v>1440</v>
      </c>
      <c r="K2938" s="35">
        <f>ROUND((Reference!D$16*List!$H2938)+Reference!D$17,0)</f>
        <v>1725</v>
      </c>
      <c r="L2938" s="35">
        <f>ROUND((Reference!E$16*List!$H2938)+Reference!E$17,0)</f>
        <v>2133</v>
      </c>
      <c r="M2938" s="35">
        <f>ROUND((Reference!F$16*List!$H2938)+Reference!F$17,0)</f>
        <v>2222</v>
      </c>
      <c r="N2938" s="35">
        <f>ROUND((Reference!G$16*List!$H2938)+Reference!G$17,0)</f>
        <v>2515</v>
      </c>
      <c r="O2938" s="35">
        <f>ROUND((Reference!H$16*List!$H2938)+Reference!H$17,0)</f>
        <v>2611</v>
      </c>
      <c r="P2938" s="35">
        <f>ROUND((Reference!I$16*List!$H2938)+Reference!I$17,0)</f>
        <v>2714</v>
      </c>
      <c r="Q2938" s="35">
        <f>ROUND((Reference!J$16*List!$H2938)+Reference!J$17,0)</f>
        <v>3142</v>
      </c>
      <c r="R2938" s="35">
        <f>ROUND((Reference!K$16*List!$H2938)+Reference!K$17,0)</f>
        <v>3242</v>
      </c>
      <c r="S2938" s="35">
        <f>ROUND((Reference!L$16*List!$H2938)+Reference!L$17,0)</f>
        <v>3498</v>
      </c>
      <c r="T2938" s="35">
        <f>ROUND((Reference!M$16*List!$H2938)+Reference!M$17,0)</f>
        <v>4178</v>
      </c>
      <c r="U2938" s="35">
        <f>ROUND((Reference!N$16*List!$H2938)+Reference!N$17,0)</f>
        <v>16857</v>
      </c>
      <c r="V2938" s="36">
        <f>ROUND((Reference!O$16*List!$H2938)+Reference!O$17,0)</f>
        <v>627</v>
      </c>
      <c r="W2938" s="36">
        <f>ROUND((Reference!P$16*List!$H2938)+Reference!P$17,0)</f>
        <v>883</v>
      </c>
      <c r="X2938" s="36">
        <f>ROUND((Reference!Q$16*List!$H2938)+Reference!Q$17,0)</f>
        <v>441</v>
      </c>
      <c r="Y2938" s="37"/>
      <c r="Z2938" s="4" t="str">
        <f t="shared" si="91"/>
        <v>MIDDLESEX, Virginia</v>
      </c>
      <c r="AA2938" s="38" t="s">
        <v>1294</v>
      </c>
      <c r="AB2938" s="38" t="s">
        <v>54</v>
      </c>
      <c r="AC2938" s="32" t="s">
        <v>7950</v>
      </c>
      <c r="AD2938" s="39"/>
      <c r="AE2938">
        <f t="shared" si="92"/>
        <v>0.81220000000000003</v>
      </c>
    </row>
    <row r="2939" spans="1:31" x14ac:dyDescent="0.35">
      <c r="A2939" s="28" t="s">
        <v>8095</v>
      </c>
      <c r="B2939" s="48" t="s">
        <v>8096</v>
      </c>
      <c r="C2939" s="51">
        <v>13980</v>
      </c>
      <c r="D2939" s="30" t="s">
        <v>413</v>
      </c>
      <c r="E2939" s="38" t="s">
        <v>266</v>
      </c>
      <c r="F2939" s="55" t="s">
        <v>7950</v>
      </c>
      <c r="G2939" s="33" t="s">
        <v>53</v>
      </c>
      <c r="H2939" s="52">
        <v>0.85600000000000009</v>
      </c>
      <c r="I2939" s="35">
        <f>ROUND((Reference!B$16*List!$H2939)+Reference!B$17,0)</f>
        <v>1003</v>
      </c>
      <c r="J2939" s="35">
        <f>ROUND((Reference!C$16*List!$H2939)+Reference!C$17,0)</f>
        <v>1496</v>
      </c>
      <c r="K2939" s="35">
        <f>ROUND((Reference!D$16*List!$H2939)+Reference!D$17,0)</f>
        <v>1792</v>
      </c>
      <c r="L2939" s="35">
        <f>ROUND((Reference!E$16*List!$H2939)+Reference!E$17,0)</f>
        <v>2215</v>
      </c>
      <c r="M2939" s="35">
        <f>ROUND((Reference!F$16*List!$H2939)+Reference!F$17,0)</f>
        <v>2308</v>
      </c>
      <c r="N2939" s="35">
        <f>ROUND((Reference!G$16*List!$H2939)+Reference!G$17,0)</f>
        <v>2613</v>
      </c>
      <c r="O2939" s="35">
        <f>ROUND((Reference!H$16*List!$H2939)+Reference!H$17,0)</f>
        <v>2713</v>
      </c>
      <c r="P2939" s="35">
        <f>ROUND((Reference!I$16*List!$H2939)+Reference!I$17,0)</f>
        <v>2820</v>
      </c>
      <c r="Q2939" s="35">
        <f>ROUND((Reference!J$16*List!$H2939)+Reference!J$17,0)</f>
        <v>3265</v>
      </c>
      <c r="R2939" s="35">
        <f>ROUND((Reference!K$16*List!$H2939)+Reference!K$17,0)</f>
        <v>3368</v>
      </c>
      <c r="S2939" s="35">
        <f>ROUND((Reference!L$16*List!$H2939)+Reference!L$17,0)</f>
        <v>3634</v>
      </c>
      <c r="T2939" s="35">
        <f>ROUND((Reference!M$16*List!$H2939)+Reference!M$17,0)</f>
        <v>4340</v>
      </c>
      <c r="U2939" s="35">
        <f>ROUND((Reference!N$16*List!$H2939)+Reference!N$17,0)</f>
        <v>17512</v>
      </c>
      <c r="V2939" s="36">
        <f>ROUND((Reference!O$16*List!$H2939)+Reference!O$17,0)</f>
        <v>651</v>
      </c>
      <c r="W2939" s="36">
        <f>ROUND((Reference!P$16*List!$H2939)+Reference!P$17,0)</f>
        <v>917</v>
      </c>
      <c r="X2939" s="36">
        <f>ROUND((Reference!Q$16*List!$H2939)+Reference!Q$17,0)</f>
        <v>459</v>
      </c>
      <c r="Y2939" s="37"/>
      <c r="Z2939" s="4" t="str">
        <f t="shared" si="91"/>
        <v>MONTGOMERY, Virginia</v>
      </c>
      <c r="AA2939" s="50" t="s">
        <v>266</v>
      </c>
      <c r="AB2939" s="38" t="s">
        <v>54</v>
      </c>
      <c r="AC2939" s="43" t="s">
        <v>7950</v>
      </c>
      <c r="AD2939" s="45"/>
      <c r="AE2939">
        <f t="shared" si="92"/>
        <v>0.85600000000000009</v>
      </c>
    </row>
    <row r="2940" spans="1:31" x14ac:dyDescent="0.35">
      <c r="A2940" s="28" t="s">
        <v>8097</v>
      </c>
      <c r="B2940" s="48" t="s">
        <v>8098</v>
      </c>
      <c r="C2940" s="51">
        <v>16820</v>
      </c>
      <c r="D2940" s="30" t="s">
        <v>536</v>
      </c>
      <c r="E2940" s="38" t="s">
        <v>3442</v>
      </c>
      <c r="F2940" s="55" t="s">
        <v>7950</v>
      </c>
      <c r="G2940" s="33" t="s">
        <v>53</v>
      </c>
      <c r="H2940" s="34">
        <v>0.91310000000000002</v>
      </c>
      <c r="I2940" s="35">
        <f>ROUND((Reference!B$16*List!$H2940)+Reference!B$17,0)</f>
        <v>1052</v>
      </c>
      <c r="J2940" s="35">
        <f>ROUND((Reference!C$16*List!$H2940)+Reference!C$17,0)</f>
        <v>1569</v>
      </c>
      <c r="K2940" s="35">
        <f>ROUND((Reference!D$16*List!$H2940)+Reference!D$17,0)</f>
        <v>1880</v>
      </c>
      <c r="L2940" s="35">
        <f>ROUND((Reference!E$16*List!$H2940)+Reference!E$17,0)</f>
        <v>2324</v>
      </c>
      <c r="M2940" s="35">
        <f>ROUND((Reference!F$16*List!$H2940)+Reference!F$17,0)</f>
        <v>2421</v>
      </c>
      <c r="N2940" s="35">
        <f>ROUND((Reference!G$16*List!$H2940)+Reference!G$17,0)</f>
        <v>2740</v>
      </c>
      <c r="O2940" s="35">
        <f>ROUND((Reference!H$16*List!$H2940)+Reference!H$17,0)</f>
        <v>2845</v>
      </c>
      <c r="P2940" s="35">
        <f>ROUND((Reference!I$16*List!$H2940)+Reference!I$17,0)</f>
        <v>2957</v>
      </c>
      <c r="Q2940" s="35">
        <f>ROUND((Reference!J$16*List!$H2940)+Reference!J$17,0)</f>
        <v>3424</v>
      </c>
      <c r="R2940" s="35">
        <f>ROUND((Reference!K$16*List!$H2940)+Reference!K$17,0)</f>
        <v>3532</v>
      </c>
      <c r="S2940" s="35">
        <f>ROUND((Reference!L$16*List!$H2940)+Reference!L$17,0)</f>
        <v>3811</v>
      </c>
      <c r="T2940" s="35">
        <f>ROUND((Reference!M$16*List!$H2940)+Reference!M$17,0)</f>
        <v>4552</v>
      </c>
      <c r="U2940" s="35">
        <f>ROUND((Reference!N$16*List!$H2940)+Reference!N$17,0)</f>
        <v>18367</v>
      </c>
      <c r="V2940" s="36">
        <f>ROUND((Reference!O$16*List!$H2940)+Reference!O$17,0)</f>
        <v>683</v>
      </c>
      <c r="W2940" s="36">
        <f>ROUND((Reference!P$16*List!$H2940)+Reference!P$17,0)</f>
        <v>962</v>
      </c>
      <c r="X2940" s="36">
        <f>ROUND((Reference!Q$16*List!$H2940)+Reference!Q$17,0)</f>
        <v>481</v>
      </c>
      <c r="Y2940" s="37"/>
      <c r="Z2940" s="4" t="str">
        <f t="shared" si="91"/>
        <v>NELSON, Virginia</v>
      </c>
      <c r="AA2940" s="38" t="s">
        <v>3442</v>
      </c>
      <c r="AB2940" s="38" t="s">
        <v>54</v>
      </c>
      <c r="AC2940" s="32" t="s">
        <v>7950</v>
      </c>
      <c r="AD2940" s="39"/>
      <c r="AE2940">
        <f t="shared" si="92"/>
        <v>0.91310000000000002</v>
      </c>
    </row>
    <row r="2941" spans="1:31" x14ac:dyDescent="0.35">
      <c r="A2941" s="28" t="s">
        <v>8099</v>
      </c>
      <c r="B2941" s="48" t="s">
        <v>8100</v>
      </c>
      <c r="C2941" s="51">
        <v>40060</v>
      </c>
      <c r="D2941" s="30" t="s">
        <v>1466</v>
      </c>
      <c r="E2941" s="38" t="s">
        <v>8101</v>
      </c>
      <c r="F2941" s="54" t="s">
        <v>7950</v>
      </c>
      <c r="G2941" s="33" t="s">
        <v>53</v>
      </c>
      <c r="H2941" s="34">
        <v>0.93510000000000004</v>
      </c>
      <c r="I2941" s="35">
        <f>ROUND((Reference!B$16*List!$H2941)+Reference!B$17,0)</f>
        <v>1071</v>
      </c>
      <c r="J2941" s="35">
        <f>ROUND((Reference!C$16*List!$H2941)+Reference!C$17,0)</f>
        <v>1597</v>
      </c>
      <c r="K2941" s="35">
        <f>ROUND((Reference!D$16*List!$H2941)+Reference!D$17,0)</f>
        <v>1913</v>
      </c>
      <c r="L2941" s="35">
        <f>ROUND((Reference!E$16*List!$H2941)+Reference!E$17,0)</f>
        <v>2365</v>
      </c>
      <c r="M2941" s="35">
        <f>ROUND((Reference!F$16*List!$H2941)+Reference!F$17,0)</f>
        <v>2464</v>
      </c>
      <c r="N2941" s="35">
        <f>ROUND((Reference!G$16*List!$H2941)+Reference!G$17,0)</f>
        <v>2790</v>
      </c>
      <c r="O2941" s="35">
        <f>ROUND((Reference!H$16*List!$H2941)+Reference!H$17,0)</f>
        <v>2896</v>
      </c>
      <c r="P2941" s="35">
        <f>ROUND((Reference!I$16*List!$H2941)+Reference!I$17,0)</f>
        <v>3010</v>
      </c>
      <c r="Q2941" s="35">
        <f>ROUND((Reference!J$16*List!$H2941)+Reference!J$17,0)</f>
        <v>3485</v>
      </c>
      <c r="R2941" s="35">
        <f>ROUND((Reference!K$16*List!$H2941)+Reference!K$17,0)</f>
        <v>3596</v>
      </c>
      <c r="S2941" s="35">
        <f>ROUND((Reference!L$16*List!$H2941)+Reference!L$17,0)</f>
        <v>3880</v>
      </c>
      <c r="T2941" s="35">
        <f>ROUND((Reference!M$16*List!$H2941)+Reference!M$17,0)</f>
        <v>4634</v>
      </c>
      <c r="U2941" s="35">
        <f>ROUND((Reference!N$16*List!$H2941)+Reference!N$17,0)</f>
        <v>18696</v>
      </c>
      <c r="V2941" s="36">
        <f>ROUND((Reference!O$16*List!$H2941)+Reference!O$17,0)</f>
        <v>695</v>
      </c>
      <c r="W2941" s="36">
        <f>ROUND((Reference!P$16*List!$H2941)+Reference!P$17,0)</f>
        <v>979</v>
      </c>
      <c r="X2941" s="36">
        <f>ROUND((Reference!Q$16*List!$H2941)+Reference!Q$17,0)</f>
        <v>490</v>
      </c>
      <c r="Y2941" s="37"/>
      <c r="Z2941" s="4" t="str">
        <f t="shared" si="91"/>
        <v>NEW KENT, Virginia</v>
      </c>
      <c r="AA2941" s="38" t="s">
        <v>8101</v>
      </c>
      <c r="AB2941" s="38" t="s">
        <v>54</v>
      </c>
      <c r="AC2941" s="32" t="s">
        <v>7950</v>
      </c>
      <c r="AD2941" s="39"/>
      <c r="AE2941">
        <f t="shared" si="92"/>
        <v>0.93510000000000004</v>
      </c>
    </row>
    <row r="2942" spans="1:31" x14ac:dyDescent="0.35">
      <c r="A2942" s="28" t="s">
        <v>8102</v>
      </c>
      <c r="B2942" s="48" t="s">
        <v>8103</v>
      </c>
      <c r="C2942" s="51">
        <v>99949</v>
      </c>
      <c r="D2942" s="30" t="s">
        <v>254</v>
      </c>
      <c r="E2942" s="38" t="s">
        <v>5728</v>
      </c>
      <c r="F2942" s="54" t="s">
        <v>7950</v>
      </c>
      <c r="G2942" s="33" t="s">
        <v>64</v>
      </c>
      <c r="H2942" s="34">
        <v>0.81220000000000003</v>
      </c>
      <c r="I2942" s="35">
        <f>ROUND((Reference!B$16*List!$H2942)+Reference!B$17,0)</f>
        <v>965</v>
      </c>
      <c r="J2942" s="35">
        <f>ROUND((Reference!C$16*List!$H2942)+Reference!C$17,0)</f>
        <v>1440</v>
      </c>
      <c r="K2942" s="35">
        <f>ROUND((Reference!D$16*List!$H2942)+Reference!D$17,0)</f>
        <v>1725</v>
      </c>
      <c r="L2942" s="35">
        <f>ROUND((Reference!E$16*List!$H2942)+Reference!E$17,0)</f>
        <v>2133</v>
      </c>
      <c r="M2942" s="35">
        <f>ROUND((Reference!F$16*List!$H2942)+Reference!F$17,0)</f>
        <v>2222</v>
      </c>
      <c r="N2942" s="35">
        <f>ROUND((Reference!G$16*List!$H2942)+Reference!G$17,0)</f>
        <v>2515</v>
      </c>
      <c r="O2942" s="35">
        <f>ROUND((Reference!H$16*List!$H2942)+Reference!H$17,0)</f>
        <v>2611</v>
      </c>
      <c r="P2942" s="35">
        <f>ROUND((Reference!I$16*List!$H2942)+Reference!I$17,0)</f>
        <v>2714</v>
      </c>
      <c r="Q2942" s="35">
        <f>ROUND((Reference!J$16*List!$H2942)+Reference!J$17,0)</f>
        <v>3142</v>
      </c>
      <c r="R2942" s="35">
        <f>ROUND((Reference!K$16*List!$H2942)+Reference!K$17,0)</f>
        <v>3242</v>
      </c>
      <c r="S2942" s="35">
        <f>ROUND((Reference!L$16*List!$H2942)+Reference!L$17,0)</f>
        <v>3498</v>
      </c>
      <c r="T2942" s="35">
        <f>ROUND((Reference!M$16*List!$H2942)+Reference!M$17,0)</f>
        <v>4178</v>
      </c>
      <c r="U2942" s="35">
        <f>ROUND((Reference!N$16*List!$H2942)+Reference!N$17,0)</f>
        <v>16857</v>
      </c>
      <c r="V2942" s="36">
        <f>ROUND((Reference!O$16*List!$H2942)+Reference!O$17,0)</f>
        <v>627</v>
      </c>
      <c r="W2942" s="36">
        <f>ROUND((Reference!P$16*List!$H2942)+Reference!P$17,0)</f>
        <v>883</v>
      </c>
      <c r="X2942" s="36">
        <f>ROUND((Reference!Q$16*List!$H2942)+Reference!Q$17,0)</f>
        <v>441</v>
      </c>
      <c r="Y2942" s="37"/>
      <c r="Z2942" s="4" t="str">
        <f t="shared" si="91"/>
        <v>NORTHAMPTON, Virginia</v>
      </c>
      <c r="AA2942" s="38" t="s">
        <v>5728</v>
      </c>
      <c r="AB2942" s="38" t="s">
        <v>54</v>
      </c>
      <c r="AC2942" s="32" t="s">
        <v>7950</v>
      </c>
      <c r="AD2942" s="39"/>
      <c r="AE2942">
        <f t="shared" si="92"/>
        <v>0.81220000000000003</v>
      </c>
    </row>
    <row r="2943" spans="1:31" x14ac:dyDescent="0.35">
      <c r="A2943" s="28" t="s">
        <v>8104</v>
      </c>
      <c r="B2943" s="48" t="s">
        <v>8105</v>
      </c>
      <c r="C2943" s="49">
        <v>99949</v>
      </c>
      <c r="D2943" s="30" t="s">
        <v>254</v>
      </c>
      <c r="E2943" s="50" t="s">
        <v>6588</v>
      </c>
      <c r="F2943" s="54" t="s">
        <v>7950</v>
      </c>
      <c r="G2943" s="33" t="s">
        <v>64</v>
      </c>
      <c r="H2943" s="34">
        <v>0.81220000000000003</v>
      </c>
      <c r="I2943" s="35">
        <f>ROUND((Reference!B$16*List!$H2943)+Reference!B$17,0)</f>
        <v>965</v>
      </c>
      <c r="J2943" s="35">
        <f>ROUND((Reference!C$16*List!$H2943)+Reference!C$17,0)</f>
        <v>1440</v>
      </c>
      <c r="K2943" s="35">
        <f>ROUND((Reference!D$16*List!$H2943)+Reference!D$17,0)</f>
        <v>1725</v>
      </c>
      <c r="L2943" s="35">
        <f>ROUND((Reference!E$16*List!$H2943)+Reference!E$17,0)</f>
        <v>2133</v>
      </c>
      <c r="M2943" s="35">
        <f>ROUND((Reference!F$16*List!$H2943)+Reference!F$17,0)</f>
        <v>2222</v>
      </c>
      <c r="N2943" s="35">
        <f>ROUND((Reference!G$16*List!$H2943)+Reference!G$17,0)</f>
        <v>2515</v>
      </c>
      <c r="O2943" s="35">
        <f>ROUND((Reference!H$16*List!$H2943)+Reference!H$17,0)</f>
        <v>2611</v>
      </c>
      <c r="P2943" s="35">
        <f>ROUND((Reference!I$16*List!$H2943)+Reference!I$17,0)</f>
        <v>2714</v>
      </c>
      <c r="Q2943" s="35">
        <f>ROUND((Reference!J$16*List!$H2943)+Reference!J$17,0)</f>
        <v>3142</v>
      </c>
      <c r="R2943" s="35">
        <f>ROUND((Reference!K$16*List!$H2943)+Reference!K$17,0)</f>
        <v>3242</v>
      </c>
      <c r="S2943" s="35">
        <f>ROUND((Reference!L$16*List!$H2943)+Reference!L$17,0)</f>
        <v>3498</v>
      </c>
      <c r="T2943" s="35">
        <f>ROUND((Reference!M$16*List!$H2943)+Reference!M$17,0)</f>
        <v>4178</v>
      </c>
      <c r="U2943" s="35">
        <f>ROUND((Reference!N$16*List!$H2943)+Reference!N$17,0)</f>
        <v>16857</v>
      </c>
      <c r="V2943" s="36">
        <f>ROUND((Reference!O$16*List!$H2943)+Reference!O$17,0)</f>
        <v>627</v>
      </c>
      <c r="W2943" s="36">
        <f>ROUND((Reference!P$16*List!$H2943)+Reference!P$17,0)</f>
        <v>883</v>
      </c>
      <c r="X2943" s="36">
        <f>ROUND((Reference!Q$16*List!$H2943)+Reference!Q$17,0)</f>
        <v>441</v>
      </c>
      <c r="Y2943" s="37"/>
      <c r="Z2943" s="4" t="str">
        <f t="shared" si="91"/>
        <v>NORTHUMBERLND, Virginia</v>
      </c>
      <c r="AA2943" s="38" t="s">
        <v>6588</v>
      </c>
      <c r="AB2943" s="38" t="s">
        <v>54</v>
      </c>
      <c r="AC2943" s="32" t="s">
        <v>7950</v>
      </c>
      <c r="AD2943" s="39"/>
      <c r="AE2943">
        <f t="shared" si="92"/>
        <v>0.81220000000000003</v>
      </c>
    </row>
    <row r="2944" spans="1:31" x14ac:dyDescent="0.35">
      <c r="A2944" s="28" t="s">
        <v>8106</v>
      </c>
      <c r="B2944" s="48" t="s">
        <v>8107</v>
      </c>
      <c r="C2944" s="51">
        <v>99949</v>
      </c>
      <c r="D2944" s="30" t="s">
        <v>254</v>
      </c>
      <c r="E2944" s="38" t="s">
        <v>8108</v>
      </c>
      <c r="F2944" s="55" t="s">
        <v>7950</v>
      </c>
      <c r="G2944" s="33" t="s">
        <v>64</v>
      </c>
      <c r="H2944" s="34">
        <v>0.81220000000000003</v>
      </c>
      <c r="I2944" s="35">
        <f>ROUND((Reference!B$16*List!$H2944)+Reference!B$17,0)</f>
        <v>965</v>
      </c>
      <c r="J2944" s="35">
        <f>ROUND((Reference!C$16*List!$H2944)+Reference!C$17,0)</f>
        <v>1440</v>
      </c>
      <c r="K2944" s="35">
        <f>ROUND((Reference!D$16*List!$H2944)+Reference!D$17,0)</f>
        <v>1725</v>
      </c>
      <c r="L2944" s="35">
        <f>ROUND((Reference!E$16*List!$H2944)+Reference!E$17,0)</f>
        <v>2133</v>
      </c>
      <c r="M2944" s="35">
        <f>ROUND((Reference!F$16*List!$H2944)+Reference!F$17,0)</f>
        <v>2222</v>
      </c>
      <c r="N2944" s="35">
        <f>ROUND((Reference!G$16*List!$H2944)+Reference!G$17,0)</f>
        <v>2515</v>
      </c>
      <c r="O2944" s="35">
        <f>ROUND((Reference!H$16*List!$H2944)+Reference!H$17,0)</f>
        <v>2611</v>
      </c>
      <c r="P2944" s="35">
        <f>ROUND((Reference!I$16*List!$H2944)+Reference!I$17,0)</f>
        <v>2714</v>
      </c>
      <c r="Q2944" s="35">
        <f>ROUND((Reference!J$16*List!$H2944)+Reference!J$17,0)</f>
        <v>3142</v>
      </c>
      <c r="R2944" s="35">
        <f>ROUND((Reference!K$16*List!$H2944)+Reference!K$17,0)</f>
        <v>3242</v>
      </c>
      <c r="S2944" s="35">
        <f>ROUND((Reference!L$16*List!$H2944)+Reference!L$17,0)</f>
        <v>3498</v>
      </c>
      <c r="T2944" s="35">
        <f>ROUND((Reference!M$16*List!$H2944)+Reference!M$17,0)</f>
        <v>4178</v>
      </c>
      <c r="U2944" s="35">
        <f>ROUND((Reference!N$16*List!$H2944)+Reference!N$17,0)</f>
        <v>16857</v>
      </c>
      <c r="V2944" s="36">
        <f>ROUND((Reference!O$16*List!$H2944)+Reference!O$17,0)</f>
        <v>627</v>
      </c>
      <c r="W2944" s="36">
        <f>ROUND((Reference!P$16*List!$H2944)+Reference!P$17,0)</f>
        <v>883</v>
      </c>
      <c r="X2944" s="36">
        <f>ROUND((Reference!Q$16*List!$H2944)+Reference!Q$17,0)</f>
        <v>441</v>
      </c>
      <c r="Y2944" s="37"/>
      <c r="Z2944" s="4" t="str">
        <f t="shared" si="91"/>
        <v>NOTTOWAY, Virginia</v>
      </c>
      <c r="AA2944" s="38" t="s">
        <v>8108</v>
      </c>
      <c r="AB2944" s="38" t="s">
        <v>54</v>
      </c>
      <c r="AC2944" s="32" t="s">
        <v>7950</v>
      </c>
      <c r="AD2944" s="39"/>
      <c r="AE2944">
        <f t="shared" si="92"/>
        <v>0.81220000000000003</v>
      </c>
    </row>
    <row r="2945" spans="1:31" x14ac:dyDescent="0.35">
      <c r="A2945" s="28" t="s">
        <v>8109</v>
      </c>
      <c r="B2945" s="48" t="s">
        <v>8110</v>
      </c>
      <c r="C2945" s="51">
        <v>99949</v>
      </c>
      <c r="D2945" s="30" t="s">
        <v>254</v>
      </c>
      <c r="E2945" s="38" t="s">
        <v>907</v>
      </c>
      <c r="F2945" s="55" t="s">
        <v>7950</v>
      </c>
      <c r="G2945" s="33" t="s">
        <v>64</v>
      </c>
      <c r="H2945" s="52">
        <v>0.81220000000000003</v>
      </c>
      <c r="I2945" s="35">
        <f>ROUND((Reference!B$16*List!$H2945)+Reference!B$17,0)</f>
        <v>965</v>
      </c>
      <c r="J2945" s="35">
        <f>ROUND((Reference!C$16*List!$H2945)+Reference!C$17,0)</f>
        <v>1440</v>
      </c>
      <c r="K2945" s="35">
        <f>ROUND((Reference!D$16*List!$H2945)+Reference!D$17,0)</f>
        <v>1725</v>
      </c>
      <c r="L2945" s="35">
        <f>ROUND((Reference!E$16*List!$H2945)+Reference!E$17,0)</f>
        <v>2133</v>
      </c>
      <c r="M2945" s="35">
        <f>ROUND((Reference!F$16*List!$H2945)+Reference!F$17,0)</f>
        <v>2222</v>
      </c>
      <c r="N2945" s="35">
        <f>ROUND((Reference!G$16*List!$H2945)+Reference!G$17,0)</f>
        <v>2515</v>
      </c>
      <c r="O2945" s="35">
        <f>ROUND((Reference!H$16*List!$H2945)+Reference!H$17,0)</f>
        <v>2611</v>
      </c>
      <c r="P2945" s="35">
        <f>ROUND((Reference!I$16*List!$H2945)+Reference!I$17,0)</f>
        <v>2714</v>
      </c>
      <c r="Q2945" s="35">
        <f>ROUND((Reference!J$16*List!$H2945)+Reference!J$17,0)</f>
        <v>3142</v>
      </c>
      <c r="R2945" s="35">
        <f>ROUND((Reference!K$16*List!$H2945)+Reference!K$17,0)</f>
        <v>3242</v>
      </c>
      <c r="S2945" s="35">
        <f>ROUND((Reference!L$16*List!$H2945)+Reference!L$17,0)</f>
        <v>3498</v>
      </c>
      <c r="T2945" s="35">
        <f>ROUND((Reference!M$16*List!$H2945)+Reference!M$17,0)</f>
        <v>4178</v>
      </c>
      <c r="U2945" s="35">
        <f>ROUND((Reference!N$16*List!$H2945)+Reference!N$17,0)</f>
        <v>16857</v>
      </c>
      <c r="V2945" s="36">
        <f>ROUND((Reference!O$16*List!$H2945)+Reference!O$17,0)</f>
        <v>627</v>
      </c>
      <c r="W2945" s="36">
        <f>ROUND((Reference!P$16*List!$H2945)+Reference!P$17,0)</f>
        <v>883</v>
      </c>
      <c r="X2945" s="36">
        <f>ROUND((Reference!Q$16*List!$H2945)+Reference!Q$17,0)</f>
        <v>441</v>
      </c>
      <c r="Y2945" s="37"/>
      <c r="Z2945" s="4" t="str">
        <f t="shared" si="91"/>
        <v>ORANGE, Virginia</v>
      </c>
      <c r="AA2945" s="50" t="s">
        <v>907</v>
      </c>
      <c r="AB2945" s="38" t="s">
        <v>54</v>
      </c>
      <c r="AC2945" s="43" t="s">
        <v>7950</v>
      </c>
      <c r="AD2945" s="45"/>
      <c r="AE2945">
        <f t="shared" si="92"/>
        <v>0.81220000000000003</v>
      </c>
    </row>
    <row r="2946" spans="1:31" x14ac:dyDescent="0.35">
      <c r="A2946" s="28" t="s">
        <v>8111</v>
      </c>
      <c r="B2946" s="48" t="s">
        <v>8112</v>
      </c>
      <c r="C2946" s="49">
        <v>99949</v>
      </c>
      <c r="D2946" s="30" t="s">
        <v>254</v>
      </c>
      <c r="E2946" s="50" t="s">
        <v>2871</v>
      </c>
      <c r="F2946" s="54" t="s">
        <v>7950</v>
      </c>
      <c r="G2946" s="33" t="s">
        <v>64</v>
      </c>
      <c r="H2946" s="34">
        <v>0.81220000000000003</v>
      </c>
      <c r="I2946" s="35">
        <f>ROUND((Reference!B$16*List!$H2946)+Reference!B$17,0)</f>
        <v>965</v>
      </c>
      <c r="J2946" s="35">
        <f>ROUND((Reference!C$16*List!$H2946)+Reference!C$17,0)</f>
        <v>1440</v>
      </c>
      <c r="K2946" s="35">
        <f>ROUND((Reference!D$16*List!$H2946)+Reference!D$17,0)</f>
        <v>1725</v>
      </c>
      <c r="L2946" s="35">
        <f>ROUND((Reference!E$16*List!$H2946)+Reference!E$17,0)</f>
        <v>2133</v>
      </c>
      <c r="M2946" s="35">
        <f>ROUND((Reference!F$16*List!$H2946)+Reference!F$17,0)</f>
        <v>2222</v>
      </c>
      <c r="N2946" s="35">
        <f>ROUND((Reference!G$16*List!$H2946)+Reference!G$17,0)</f>
        <v>2515</v>
      </c>
      <c r="O2946" s="35">
        <f>ROUND((Reference!H$16*List!$H2946)+Reference!H$17,0)</f>
        <v>2611</v>
      </c>
      <c r="P2946" s="35">
        <f>ROUND((Reference!I$16*List!$H2946)+Reference!I$17,0)</f>
        <v>2714</v>
      </c>
      <c r="Q2946" s="35">
        <f>ROUND((Reference!J$16*List!$H2946)+Reference!J$17,0)</f>
        <v>3142</v>
      </c>
      <c r="R2946" s="35">
        <f>ROUND((Reference!K$16*List!$H2946)+Reference!K$17,0)</f>
        <v>3242</v>
      </c>
      <c r="S2946" s="35">
        <f>ROUND((Reference!L$16*List!$H2946)+Reference!L$17,0)</f>
        <v>3498</v>
      </c>
      <c r="T2946" s="35">
        <f>ROUND((Reference!M$16*List!$H2946)+Reference!M$17,0)</f>
        <v>4178</v>
      </c>
      <c r="U2946" s="35">
        <f>ROUND((Reference!N$16*List!$H2946)+Reference!N$17,0)</f>
        <v>16857</v>
      </c>
      <c r="V2946" s="36">
        <f>ROUND((Reference!O$16*List!$H2946)+Reference!O$17,0)</f>
        <v>627</v>
      </c>
      <c r="W2946" s="36">
        <f>ROUND((Reference!P$16*List!$H2946)+Reference!P$17,0)</f>
        <v>883</v>
      </c>
      <c r="X2946" s="36">
        <f>ROUND((Reference!Q$16*List!$H2946)+Reference!Q$17,0)</f>
        <v>441</v>
      </c>
      <c r="Y2946" s="37"/>
      <c r="Z2946" s="4" t="str">
        <f t="shared" si="91"/>
        <v>PAGE, Virginia</v>
      </c>
      <c r="AA2946" s="38" t="s">
        <v>2871</v>
      </c>
      <c r="AB2946" s="38" t="s">
        <v>54</v>
      </c>
      <c r="AC2946" s="32" t="s">
        <v>7950</v>
      </c>
      <c r="AD2946" s="39"/>
      <c r="AE2946">
        <f t="shared" si="92"/>
        <v>0.81220000000000003</v>
      </c>
    </row>
    <row r="2947" spans="1:31" x14ac:dyDescent="0.35">
      <c r="A2947" s="28" t="s">
        <v>8113</v>
      </c>
      <c r="B2947" s="48" t="s">
        <v>8114</v>
      </c>
      <c r="C2947" s="49">
        <v>99949</v>
      </c>
      <c r="D2947" s="30" t="s">
        <v>254</v>
      </c>
      <c r="E2947" s="50" t="s">
        <v>8115</v>
      </c>
      <c r="F2947" s="55" t="s">
        <v>7950</v>
      </c>
      <c r="G2947" s="33" t="s">
        <v>64</v>
      </c>
      <c r="H2947" s="34">
        <v>0.81220000000000003</v>
      </c>
      <c r="I2947" s="35">
        <f>ROUND((Reference!B$16*List!$H2947)+Reference!B$17,0)</f>
        <v>965</v>
      </c>
      <c r="J2947" s="35">
        <f>ROUND((Reference!C$16*List!$H2947)+Reference!C$17,0)</f>
        <v>1440</v>
      </c>
      <c r="K2947" s="35">
        <f>ROUND((Reference!D$16*List!$H2947)+Reference!D$17,0)</f>
        <v>1725</v>
      </c>
      <c r="L2947" s="35">
        <f>ROUND((Reference!E$16*List!$H2947)+Reference!E$17,0)</f>
        <v>2133</v>
      </c>
      <c r="M2947" s="35">
        <f>ROUND((Reference!F$16*List!$H2947)+Reference!F$17,0)</f>
        <v>2222</v>
      </c>
      <c r="N2947" s="35">
        <f>ROUND((Reference!G$16*List!$H2947)+Reference!G$17,0)</f>
        <v>2515</v>
      </c>
      <c r="O2947" s="35">
        <f>ROUND((Reference!H$16*List!$H2947)+Reference!H$17,0)</f>
        <v>2611</v>
      </c>
      <c r="P2947" s="35">
        <f>ROUND((Reference!I$16*List!$H2947)+Reference!I$17,0)</f>
        <v>2714</v>
      </c>
      <c r="Q2947" s="35">
        <f>ROUND((Reference!J$16*List!$H2947)+Reference!J$17,0)</f>
        <v>3142</v>
      </c>
      <c r="R2947" s="35">
        <f>ROUND((Reference!K$16*List!$H2947)+Reference!K$17,0)</f>
        <v>3242</v>
      </c>
      <c r="S2947" s="35">
        <f>ROUND((Reference!L$16*List!$H2947)+Reference!L$17,0)</f>
        <v>3498</v>
      </c>
      <c r="T2947" s="35">
        <f>ROUND((Reference!M$16*List!$H2947)+Reference!M$17,0)</f>
        <v>4178</v>
      </c>
      <c r="U2947" s="35">
        <f>ROUND((Reference!N$16*List!$H2947)+Reference!N$17,0)</f>
        <v>16857</v>
      </c>
      <c r="V2947" s="36">
        <f>ROUND((Reference!O$16*List!$H2947)+Reference!O$17,0)</f>
        <v>627</v>
      </c>
      <c r="W2947" s="36">
        <f>ROUND((Reference!P$16*List!$H2947)+Reference!P$17,0)</f>
        <v>883</v>
      </c>
      <c r="X2947" s="36">
        <f>ROUND((Reference!Q$16*List!$H2947)+Reference!Q$17,0)</f>
        <v>441</v>
      </c>
      <c r="Y2947" s="37"/>
      <c r="Z2947" s="4" t="str">
        <f t="shared" si="91"/>
        <v>PATRICK, Virginia</v>
      </c>
      <c r="AA2947" s="38" t="s">
        <v>8115</v>
      </c>
      <c r="AB2947" s="38" t="s">
        <v>54</v>
      </c>
      <c r="AC2947" s="32" t="s">
        <v>7950</v>
      </c>
      <c r="AD2947" s="39"/>
      <c r="AE2947">
        <f t="shared" si="92"/>
        <v>0.81220000000000003</v>
      </c>
    </row>
    <row r="2948" spans="1:31" x14ac:dyDescent="0.35">
      <c r="A2948" s="28" t="s">
        <v>8116</v>
      </c>
      <c r="B2948" s="48" t="s">
        <v>8117</v>
      </c>
      <c r="C2948" s="49">
        <v>99949</v>
      </c>
      <c r="D2948" s="30" t="s">
        <v>254</v>
      </c>
      <c r="E2948" s="50" t="s">
        <v>8118</v>
      </c>
      <c r="F2948" s="55" t="s">
        <v>7950</v>
      </c>
      <c r="G2948" s="33" t="s">
        <v>64</v>
      </c>
      <c r="H2948" s="52">
        <v>0.81220000000000003</v>
      </c>
      <c r="I2948" s="35">
        <f>ROUND((Reference!B$16*List!$H2948)+Reference!B$17,0)</f>
        <v>965</v>
      </c>
      <c r="J2948" s="35">
        <f>ROUND((Reference!C$16*List!$H2948)+Reference!C$17,0)</f>
        <v>1440</v>
      </c>
      <c r="K2948" s="35">
        <f>ROUND((Reference!D$16*List!$H2948)+Reference!D$17,0)</f>
        <v>1725</v>
      </c>
      <c r="L2948" s="35">
        <f>ROUND((Reference!E$16*List!$H2948)+Reference!E$17,0)</f>
        <v>2133</v>
      </c>
      <c r="M2948" s="35">
        <f>ROUND((Reference!F$16*List!$H2948)+Reference!F$17,0)</f>
        <v>2222</v>
      </c>
      <c r="N2948" s="35">
        <f>ROUND((Reference!G$16*List!$H2948)+Reference!G$17,0)</f>
        <v>2515</v>
      </c>
      <c r="O2948" s="35">
        <f>ROUND((Reference!H$16*List!$H2948)+Reference!H$17,0)</f>
        <v>2611</v>
      </c>
      <c r="P2948" s="35">
        <f>ROUND((Reference!I$16*List!$H2948)+Reference!I$17,0)</f>
        <v>2714</v>
      </c>
      <c r="Q2948" s="35">
        <f>ROUND((Reference!J$16*List!$H2948)+Reference!J$17,0)</f>
        <v>3142</v>
      </c>
      <c r="R2948" s="35">
        <f>ROUND((Reference!K$16*List!$H2948)+Reference!K$17,0)</f>
        <v>3242</v>
      </c>
      <c r="S2948" s="35">
        <f>ROUND((Reference!L$16*List!$H2948)+Reference!L$17,0)</f>
        <v>3498</v>
      </c>
      <c r="T2948" s="35">
        <f>ROUND((Reference!M$16*List!$H2948)+Reference!M$17,0)</f>
        <v>4178</v>
      </c>
      <c r="U2948" s="35">
        <f>ROUND((Reference!N$16*List!$H2948)+Reference!N$17,0)</f>
        <v>16857</v>
      </c>
      <c r="V2948" s="36">
        <f>ROUND((Reference!O$16*List!$H2948)+Reference!O$17,0)</f>
        <v>627</v>
      </c>
      <c r="W2948" s="36">
        <f>ROUND((Reference!P$16*List!$H2948)+Reference!P$17,0)</f>
        <v>883</v>
      </c>
      <c r="X2948" s="36">
        <f>ROUND((Reference!Q$16*List!$H2948)+Reference!Q$17,0)</f>
        <v>441</v>
      </c>
      <c r="Y2948" s="37"/>
      <c r="Z2948" s="4" t="str">
        <f t="shared" si="91"/>
        <v>PITTSYLVANIA, Virginia</v>
      </c>
      <c r="AA2948" s="50" t="s">
        <v>8118</v>
      </c>
      <c r="AB2948" s="38" t="s">
        <v>54</v>
      </c>
      <c r="AC2948" s="43" t="s">
        <v>7950</v>
      </c>
      <c r="AD2948" s="45"/>
      <c r="AE2948">
        <f t="shared" si="92"/>
        <v>0.81220000000000003</v>
      </c>
    </row>
    <row r="2949" spans="1:31" x14ac:dyDescent="0.35">
      <c r="A2949" s="28" t="s">
        <v>8119</v>
      </c>
      <c r="B2949" s="48" t="s">
        <v>8120</v>
      </c>
      <c r="C2949" s="51">
        <v>40060</v>
      </c>
      <c r="D2949" s="30" t="s">
        <v>1466</v>
      </c>
      <c r="E2949" s="38" t="s">
        <v>8121</v>
      </c>
      <c r="F2949" s="55" t="s">
        <v>7950</v>
      </c>
      <c r="G2949" s="33" t="s">
        <v>53</v>
      </c>
      <c r="H2949" s="34">
        <v>0.93510000000000004</v>
      </c>
      <c r="I2949" s="35">
        <f>ROUND((Reference!B$16*List!$H2949)+Reference!B$17,0)</f>
        <v>1071</v>
      </c>
      <c r="J2949" s="35">
        <f>ROUND((Reference!C$16*List!$H2949)+Reference!C$17,0)</f>
        <v>1597</v>
      </c>
      <c r="K2949" s="35">
        <f>ROUND((Reference!D$16*List!$H2949)+Reference!D$17,0)</f>
        <v>1913</v>
      </c>
      <c r="L2949" s="35">
        <f>ROUND((Reference!E$16*List!$H2949)+Reference!E$17,0)</f>
        <v>2365</v>
      </c>
      <c r="M2949" s="35">
        <f>ROUND((Reference!F$16*List!$H2949)+Reference!F$17,0)</f>
        <v>2464</v>
      </c>
      <c r="N2949" s="35">
        <f>ROUND((Reference!G$16*List!$H2949)+Reference!G$17,0)</f>
        <v>2790</v>
      </c>
      <c r="O2949" s="35">
        <f>ROUND((Reference!H$16*List!$H2949)+Reference!H$17,0)</f>
        <v>2896</v>
      </c>
      <c r="P2949" s="35">
        <f>ROUND((Reference!I$16*List!$H2949)+Reference!I$17,0)</f>
        <v>3010</v>
      </c>
      <c r="Q2949" s="35">
        <f>ROUND((Reference!J$16*List!$H2949)+Reference!J$17,0)</f>
        <v>3485</v>
      </c>
      <c r="R2949" s="35">
        <f>ROUND((Reference!K$16*List!$H2949)+Reference!K$17,0)</f>
        <v>3596</v>
      </c>
      <c r="S2949" s="35">
        <f>ROUND((Reference!L$16*List!$H2949)+Reference!L$17,0)</f>
        <v>3880</v>
      </c>
      <c r="T2949" s="35">
        <f>ROUND((Reference!M$16*List!$H2949)+Reference!M$17,0)</f>
        <v>4634</v>
      </c>
      <c r="U2949" s="35">
        <f>ROUND((Reference!N$16*List!$H2949)+Reference!N$17,0)</f>
        <v>18696</v>
      </c>
      <c r="V2949" s="36">
        <f>ROUND((Reference!O$16*List!$H2949)+Reference!O$17,0)</f>
        <v>695</v>
      </c>
      <c r="W2949" s="36">
        <f>ROUND((Reference!P$16*List!$H2949)+Reference!P$17,0)</f>
        <v>979</v>
      </c>
      <c r="X2949" s="36">
        <f>ROUND((Reference!Q$16*List!$H2949)+Reference!Q$17,0)</f>
        <v>490</v>
      </c>
      <c r="Y2949" s="37"/>
      <c r="Z2949" s="4" t="str">
        <f t="shared" si="91"/>
        <v>POWHATAN, Virginia</v>
      </c>
      <c r="AA2949" s="38" t="s">
        <v>8121</v>
      </c>
      <c r="AB2949" s="38" t="s">
        <v>54</v>
      </c>
      <c r="AC2949" s="32" t="s">
        <v>7950</v>
      </c>
      <c r="AD2949" s="39"/>
      <c r="AE2949">
        <f t="shared" si="92"/>
        <v>0.93510000000000004</v>
      </c>
    </row>
    <row r="2950" spans="1:31" x14ac:dyDescent="0.35">
      <c r="A2950" s="28" t="s">
        <v>8122</v>
      </c>
      <c r="B2950" s="48" t="s">
        <v>8123</v>
      </c>
      <c r="C2950" s="49">
        <v>99949</v>
      </c>
      <c r="D2950" s="30" t="s">
        <v>254</v>
      </c>
      <c r="E2950" s="50" t="s">
        <v>8124</v>
      </c>
      <c r="F2950" s="54" t="s">
        <v>7950</v>
      </c>
      <c r="G2950" s="33" t="s">
        <v>64</v>
      </c>
      <c r="H2950" s="34">
        <v>0.81220000000000003</v>
      </c>
      <c r="I2950" s="35">
        <f>ROUND((Reference!B$16*List!$H2950)+Reference!B$17,0)</f>
        <v>965</v>
      </c>
      <c r="J2950" s="35">
        <f>ROUND((Reference!C$16*List!$H2950)+Reference!C$17,0)</f>
        <v>1440</v>
      </c>
      <c r="K2950" s="35">
        <f>ROUND((Reference!D$16*List!$H2950)+Reference!D$17,0)</f>
        <v>1725</v>
      </c>
      <c r="L2950" s="35">
        <f>ROUND((Reference!E$16*List!$H2950)+Reference!E$17,0)</f>
        <v>2133</v>
      </c>
      <c r="M2950" s="35">
        <f>ROUND((Reference!F$16*List!$H2950)+Reference!F$17,0)</f>
        <v>2222</v>
      </c>
      <c r="N2950" s="35">
        <f>ROUND((Reference!G$16*List!$H2950)+Reference!G$17,0)</f>
        <v>2515</v>
      </c>
      <c r="O2950" s="35">
        <f>ROUND((Reference!H$16*List!$H2950)+Reference!H$17,0)</f>
        <v>2611</v>
      </c>
      <c r="P2950" s="35">
        <f>ROUND((Reference!I$16*List!$H2950)+Reference!I$17,0)</f>
        <v>2714</v>
      </c>
      <c r="Q2950" s="35">
        <f>ROUND((Reference!J$16*List!$H2950)+Reference!J$17,0)</f>
        <v>3142</v>
      </c>
      <c r="R2950" s="35">
        <f>ROUND((Reference!K$16*List!$H2950)+Reference!K$17,0)</f>
        <v>3242</v>
      </c>
      <c r="S2950" s="35">
        <f>ROUND((Reference!L$16*List!$H2950)+Reference!L$17,0)</f>
        <v>3498</v>
      </c>
      <c r="T2950" s="35">
        <f>ROUND((Reference!M$16*List!$H2950)+Reference!M$17,0)</f>
        <v>4178</v>
      </c>
      <c r="U2950" s="35">
        <f>ROUND((Reference!N$16*List!$H2950)+Reference!N$17,0)</f>
        <v>16857</v>
      </c>
      <c r="V2950" s="36">
        <f>ROUND((Reference!O$16*List!$H2950)+Reference!O$17,0)</f>
        <v>627</v>
      </c>
      <c r="W2950" s="36">
        <f>ROUND((Reference!P$16*List!$H2950)+Reference!P$17,0)</f>
        <v>883</v>
      </c>
      <c r="X2950" s="36">
        <f>ROUND((Reference!Q$16*List!$H2950)+Reference!Q$17,0)</f>
        <v>441</v>
      </c>
      <c r="Y2950" s="37"/>
      <c r="Z2950" s="4" t="str">
        <f t="shared" si="91"/>
        <v>PRINCE EDWARD, Virginia</v>
      </c>
      <c r="AA2950" s="38" t="s">
        <v>8124</v>
      </c>
      <c r="AB2950" s="38" t="s">
        <v>54</v>
      </c>
      <c r="AC2950" s="32" t="s">
        <v>7950</v>
      </c>
      <c r="AD2950" s="39"/>
      <c r="AE2950">
        <f t="shared" si="92"/>
        <v>0.81220000000000003</v>
      </c>
    </row>
    <row r="2951" spans="1:31" x14ac:dyDescent="0.35">
      <c r="A2951" s="28" t="s">
        <v>8125</v>
      </c>
      <c r="B2951" s="48" t="s">
        <v>8126</v>
      </c>
      <c r="C2951" s="49">
        <v>40060</v>
      </c>
      <c r="D2951" s="30" t="s">
        <v>1466</v>
      </c>
      <c r="E2951" s="50" t="s">
        <v>8127</v>
      </c>
      <c r="F2951" s="55" t="s">
        <v>7950</v>
      </c>
      <c r="G2951" s="33" t="s">
        <v>53</v>
      </c>
      <c r="H2951" s="52">
        <v>0.93510000000000004</v>
      </c>
      <c r="I2951" s="35">
        <f>ROUND((Reference!B$16*List!$H2951)+Reference!B$17,0)</f>
        <v>1071</v>
      </c>
      <c r="J2951" s="35">
        <f>ROUND((Reference!C$16*List!$H2951)+Reference!C$17,0)</f>
        <v>1597</v>
      </c>
      <c r="K2951" s="35">
        <f>ROUND((Reference!D$16*List!$H2951)+Reference!D$17,0)</f>
        <v>1913</v>
      </c>
      <c r="L2951" s="35">
        <f>ROUND((Reference!E$16*List!$H2951)+Reference!E$17,0)</f>
        <v>2365</v>
      </c>
      <c r="M2951" s="35">
        <f>ROUND((Reference!F$16*List!$H2951)+Reference!F$17,0)</f>
        <v>2464</v>
      </c>
      <c r="N2951" s="35">
        <f>ROUND((Reference!G$16*List!$H2951)+Reference!G$17,0)</f>
        <v>2790</v>
      </c>
      <c r="O2951" s="35">
        <f>ROUND((Reference!H$16*List!$H2951)+Reference!H$17,0)</f>
        <v>2896</v>
      </c>
      <c r="P2951" s="35">
        <f>ROUND((Reference!I$16*List!$H2951)+Reference!I$17,0)</f>
        <v>3010</v>
      </c>
      <c r="Q2951" s="35">
        <f>ROUND((Reference!J$16*List!$H2951)+Reference!J$17,0)</f>
        <v>3485</v>
      </c>
      <c r="R2951" s="35">
        <f>ROUND((Reference!K$16*List!$H2951)+Reference!K$17,0)</f>
        <v>3596</v>
      </c>
      <c r="S2951" s="35">
        <f>ROUND((Reference!L$16*List!$H2951)+Reference!L$17,0)</f>
        <v>3880</v>
      </c>
      <c r="T2951" s="35">
        <f>ROUND((Reference!M$16*List!$H2951)+Reference!M$17,0)</f>
        <v>4634</v>
      </c>
      <c r="U2951" s="35">
        <f>ROUND((Reference!N$16*List!$H2951)+Reference!N$17,0)</f>
        <v>18696</v>
      </c>
      <c r="V2951" s="36">
        <f>ROUND((Reference!O$16*List!$H2951)+Reference!O$17,0)</f>
        <v>695</v>
      </c>
      <c r="W2951" s="36">
        <f>ROUND((Reference!P$16*List!$H2951)+Reference!P$17,0)</f>
        <v>979</v>
      </c>
      <c r="X2951" s="36">
        <f>ROUND((Reference!Q$16*List!$H2951)+Reference!Q$17,0)</f>
        <v>490</v>
      </c>
      <c r="Y2951" s="37"/>
      <c r="Z2951" s="4" t="str">
        <f t="shared" si="91"/>
        <v>PRINCE GEORGE, Virginia</v>
      </c>
      <c r="AA2951" s="50" t="s">
        <v>8127</v>
      </c>
      <c r="AB2951" s="38" t="s">
        <v>54</v>
      </c>
      <c r="AC2951" s="43" t="s">
        <v>7950</v>
      </c>
      <c r="AD2951" s="45"/>
      <c r="AE2951">
        <f t="shared" si="92"/>
        <v>0.93510000000000004</v>
      </c>
    </row>
    <row r="2952" spans="1:31" x14ac:dyDescent="0.35">
      <c r="A2952" s="28" t="s">
        <v>8128</v>
      </c>
      <c r="B2952" s="48" t="s">
        <v>8129</v>
      </c>
      <c r="C2952" s="51">
        <v>47894</v>
      </c>
      <c r="D2952" s="30" t="s">
        <v>1336</v>
      </c>
      <c r="E2952" s="38" t="s">
        <v>8130</v>
      </c>
      <c r="F2952" s="55" t="s">
        <v>7950</v>
      </c>
      <c r="G2952" s="33" t="s">
        <v>53</v>
      </c>
      <c r="H2952" s="52">
        <v>1.0406</v>
      </c>
      <c r="I2952" s="35">
        <f>ROUND((Reference!B$16*List!$H2952)+Reference!B$17,0)</f>
        <v>1161</v>
      </c>
      <c r="J2952" s="35">
        <f>ROUND((Reference!C$16*List!$H2952)+Reference!C$17,0)</f>
        <v>1732</v>
      </c>
      <c r="K2952" s="35">
        <f>ROUND((Reference!D$16*List!$H2952)+Reference!D$17,0)</f>
        <v>2075</v>
      </c>
      <c r="L2952" s="35">
        <f>ROUND((Reference!E$16*List!$H2952)+Reference!E$17,0)</f>
        <v>2565</v>
      </c>
      <c r="M2952" s="35">
        <f>ROUND((Reference!F$16*List!$H2952)+Reference!F$17,0)</f>
        <v>2672</v>
      </c>
      <c r="N2952" s="35">
        <f>ROUND((Reference!G$16*List!$H2952)+Reference!G$17,0)</f>
        <v>3025</v>
      </c>
      <c r="O2952" s="35">
        <f>ROUND((Reference!H$16*List!$H2952)+Reference!H$17,0)</f>
        <v>3141</v>
      </c>
      <c r="P2952" s="35">
        <f>ROUND((Reference!I$16*List!$H2952)+Reference!I$17,0)</f>
        <v>3264</v>
      </c>
      <c r="Q2952" s="35">
        <f>ROUND((Reference!J$16*List!$H2952)+Reference!J$17,0)</f>
        <v>3780</v>
      </c>
      <c r="R2952" s="35">
        <f>ROUND((Reference!K$16*List!$H2952)+Reference!K$17,0)</f>
        <v>3899</v>
      </c>
      <c r="S2952" s="35">
        <f>ROUND((Reference!L$16*List!$H2952)+Reference!L$17,0)</f>
        <v>4207</v>
      </c>
      <c r="T2952" s="35">
        <f>ROUND((Reference!M$16*List!$H2952)+Reference!M$17,0)</f>
        <v>5025</v>
      </c>
      <c r="U2952" s="35">
        <f>ROUND((Reference!N$16*List!$H2952)+Reference!N$17,0)</f>
        <v>20275</v>
      </c>
      <c r="V2952" s="36">
        <f>ROUND((Reference!O$16*List!$H2952)+Reference!O$17,0)</f>
        <v>754</v>
      </c>
      <c r="W2952" s="36">
        <f>ROUND((Reference!P$16*List!$H2952)+Reference!P$17,0)</f>
        <v>1062</v>
      </c>
      <c r="X2952" s="36">
        <f>ROUND((Reference!Q$16*List!$H2952)+Reference!Q$17,0)</f>
        <v>531</v>
      </c>
      <c r="Y2952" s="37"/>
      <c r="Z2952" s="4" t="str">
        <f t="shared" si="91"/>
        <v>PRINCE WILLIAM, Virginia</v>
      </c>
      <c r="AA2952" s="50" t="s">
        <v>8130</v>
      </c>
      <c r="AB2952" s="38" t="s">
        <v>54</v>
      </c>
      <c r="AC2952" s="43" t="s">
        <v>7950</v>
      </c>
      <c r="AD2952" s="45"/>
      <c r="AE2952">
        <f t="shared" si="92"/>
        <v>1.0406</v>
      </c>
    </row>
    <row r="2953" spans="1:31" x14ac:dyDescent="0.35">
      <c r="A2953" s="28" t="s">
        <v>8131</v>
      </c>
      <c r="B2953" s="48" t="s">
        <v>8132</v>
      </c>
      <c r="C2953" s="51">
        <v>13980</v>
      </c>
      <c r="D2953" s="30" t="s">
        <v>413</v>
      </c>
      <c r="E2953" s="38" t="s">
        <v>722</v>
      </c>
      <c r="F2953" s="54" t="s">
        <v>7950</v>
      </c>
      <c r="G2953" s="33" t="s">
        <v>53</v>
      </c>
      <c r="H2953" s="34">
        <v>0.85600000000000009</v>
      </c>
      <c r="I2953" s="35">
        <f>ROUND((Reference!B$16*List!$H2953)+Reference!B$17,0)</f>
        <v>1003</v>
      </c>
      <c r="J2953" s="35">
        <f>ROUND((Reference!C$16*List!$H2953)+Reference!C$17,0)</f>
        <v>1496</v>
      </c>
      <c r="K2953" s="35">
        <f>ROUND((Reference!D$16*List!$H2953)+Reference!D$17,0)</f>
        <v>1792</v>
      </c>
      <c r="L2953" s="35">
        <f>ROUND((Reference!E$16*List!$H2953)+Reference!E$17,0)</f>
        <v>2215</v>
      </c>
      <c r="M2953" s="35">
        <f>ROUND((Reference!F$16*List!$H2953)+Reference!F$17,0)</f>
        <v>2308</v>
      </c>
      <c r="N2953" s="35">
        <f>ROUND((Reference!G$16*List!$H2953)+Reference!G$17,0)</f>
        <v>2613</v>
      </c>
      <c r="O2953" s="35">
        <f>ROUND((Reference!H$16*List!$H2953)+Reference!H$17,0)</f>
        <v>2713</v>
      </c>
      <c r="P2953" s="35">
        <f>ROUND((Reference!I$16*List!$H2953)+Reference!I$17,0)</f>
        <v>2820</v>
      </c>
      <c r="Q2953" s="35">
        <f>ROUND((Reference!J$16*List!$H2953)+Reference!J$17,0)</f>
        <v>3265</v>
      </c>
      <c r="R2953" s="35">
        <f>ROUND((Reference!K$16*List!$H2953)+Reference!K$17,0)</f>
        <v>3368</v>
      </c>
      <c r="S2953" s="35">
        <f>ROUND((Reference!L$16*List!$H2953)+Reference!L$17,0)</f>
        <v>3634</v>
      </c>
      <c r="T2953" s="35">
        <f>ROUND((Reference!M$16*List!$H2953)+Reference!M$17,0)</f>
        <v>4340</v>
      </c>
      <c r="U2953" s="35">
        <f>ROUND((Reference!N$16*List!$H2953)+Reference!N$17,0)</f>
        <v>17512</v>
      </c>
      <c r="V2953" s="36">
        <f>ROUND((Reference!O$16*List!$H2953)+Reference!O$17,0)</f>
        <v>651</v>
      </c>
      <c r="W2953" s="36">
        <f>ROUND((Reference!P$16*List!$H2953)+Reference!P$17,0)</f>
        <v>917</v>
      </c>
      <c r="X2953" s="36">
        <f>ROUND((Reference!Q$16*List!$H2953)+Reference!Q$17,0)</f>
        <v>459</v>
      </c>
      <c r="Y2953" s="37"/>
      <c r="Z2953" s="4" t="str">
        <f t="shared" si="91"/>
        <v>PULASKI, Virginia</v>
      </c>
      <c r="AA2953" s="38" t="s">
        <v>722</v>
      </c>
      <c r="AB2953" s="38" t="s">
        <v>54</v>
      </c>
      <c r="AC2953" s="32" t="s">
        <v>7950</v>
      </c>
      <c r="AD2953" s="39"/>
      <c r="AE2953">
        <f t="shared" si="92"/>
        <v>0.85600000000000009</v>
      </c>
    </row>
    <row r="2954" spans="1:31" x14ac:dyDescent="0.35">
      <c r="A2954" s="28" t="s">
        <v>8133</v>
      </c>
      <c r="B2954" s="48" t="s">
        <v>8134</v>
      </c>
      <c r="C2954" s="51">
        <v>47894</v>
      </c>
      <c r="D2954" s="30" t="s">
        <v>1336</v>
      </c>
      <c r="E2954" s="38" t="s">
        <v>8135</v>
      </c>
      <c r="F2954" s="55" t="s">
        <v>7950</v>
      </c>
      <c r="G2954" s="33" t="s">
        <v>53</v>
      </c>
      <c r="H2954" s="52">
        <v>1.0406</v>
      </c>
      <c r="I2954" s="35">
        <f>ROUND((Reference!B$16*List!$H2954)+Reference!B$17,0)</f>
        <v>1161</v>
      </c>
      <c r="J2954" s="35">
        <f>ROUND((Reference!C$16*List!$H2954)+Reference!C$17,0)</f>
        <v>1732</v>
      </c>
      <c r="K2954" s="35">
        <f>ROUND((Reference!D$16*List!$H2954)+Reference!D$17,0)</f>
        <v>2075</v>
      </c>
      <c r="L2954" s="35">
        <f>ROUND((Reference!E$16*List!$H2954)+Reference!E$17,0)</f>
        <v>2565</v>
      </c>
      <c r="M2954" s="35">
        <f>ROUND((Reference!F$16*List!$H2954)+Reference!F$17,0)</f>
        <v>2672</v>
      </c>
      <c r="N2954" s="35">
        <f>ROUND((Reference!G$16*List!$H2954)+Reference!G$17,0)</f>
        <v>3025</v>
      </c>
      <c r="O2954" s="35">
        <f>ROUND((Reference!H$16*List!$H2954)+Reference!H$17,0)</f>
        <v>3141</v>
      </c>
      <c r="P2954" s="35">
        <f>ROUND((Reference!I$16*List!$H2954)+Reference!I$17,0)</f>
        <v>3264</v>
      </c>
      <c r="Q2954" s="35">
        <f>ROUND((Reference!J$16*List!$H2954)+Reference!J$17,0)</f>
        <v>3780</v>
      </c>
      <c r="R2954" s="35">
        <f>ROUND((Reference!K$16*List!$H2954)+Reference!K$17,0)</f>
        <v>3899</v>
      </c>
      <c r="S2954" s="35">
        <f>ROUND((Reference!L$16*List!$H2954)+Reference!L$17,0)</f>
        <v>4207</v>
      </c>
      <c r="T2954" s="35">
        <f>ROUND((Reference!M$16*List!$H2954)+Reference!M$17,0)</f>
        <v>5025</v>
      </c>
      <c r="U2954" s="35">
        <f>ROUND((Reference!N$16*List!$H2954)+Reference!N$17,0)</f>
        <v>20275</v>
      </c>
      <c r="V2954" s="36">
        <f>ROUND((Reference!O$16*List!$H2954)+Reference!O$17,0)</f>
        <v>754</v>
      </c>
      <c r="W2954" s="36">
        <f>ROUND((Reference!P$16*List!$H2954)+Reference!P$17,0)</f>
        <v>1062</v>
      </c>
      <c r="X2954" s="36">
        <f>ROUND((Reference!Q$16*List!$H2954)+Reference!Q$17,0)</f>
        <v>531</v>
      </c>
      <c r="Y2954" s="37"/>
      <c r="Z2954" s="4" t="str">
        <f t="shared" si="91"/>
        <v>RAPPAHANNOCK, Virginia</v>
      </c>
      <c r="AA2954" s="50" t="s">
        <v>8135</v>
      </c>
      <c r="AB2954" s="38" t="s">
        <v>54</v>
      </c>
      <c r="AC2954" s="43" t="s">
        <v>7950</v>
      </c>
      <c r="AD2954" s="45"/>
      <c r="AE2954">
        <f t="shared" si="92"/>
        <v>1.0406</v>
      </c>
    </row>
    <row r="2955" spans="1:31" x14ac:dyDescent="0.35">
      <c r="A2955" s="28" t="s">
        <v>8136</v>
      </c>
      <c r="B2955" s="48" t="s">
        <v>8137</v>
      </c>
      <c r="C2955" s="51">
        <v>99949</v>
      </c>
      <c r="D2955" s="30" t="s">
        <v>254</v>
      </c>
      <c r="E2955" s="38" t="s">
        <v>1961</v>
      </c>
      <c r="F2955" s="55" t="s">
        <v>7950</v>
      </c>
      <c r="G2955" s="33" t="s">
        <v>64</v>
      </c>
      <c r="H2955" s="34">
        <v>0.81220000000000003</v>
      </c>
      <c r="I2955" s="35">
        <f>ROUND((Reference!B$16*List!$H2955)+Reference!B$17,0)</f>
        <v>965</v>
      </c>
      <c r="J2955" s="35">
        <f>ROUND((Reference!C$16*List!$H2955)+Reference!C$17,0)</f>
        <v>1440</v>
      </c>
      <c r="K2955" s="35">
        <f>ROUND((Reference!D$16*List!$H2955)+Reference!D$17,0)</f>
        <v>1725</v>
      </c>
      <c r="L2955" s="35">
        <f>ROUND((Reference!E$16*List!$H2955)+Reference!E$17,0)</f>
        <v>2133</v>
      </c>
      <c r="M2955" s="35">
        <f>ROUND((Reference!F$16*List!$H2955)+Reference!F$17,0)</f>
        <v>2222</v>
      </c>
      <c r="N2955" s="35">
        <f>ROUND((Reference!G$16*List!$H2955)+Reference!G$17,0)</f>
        <v>2515</v>
      </c>
      <c r="O2955" s="35">
        <f>ROUND((Reference!H$16*List!$H2955)+Reference!H$17,0)</f>
        <v>2611</v>
      </c>
      <c r="P2955" s="35">
        <f>ROUND((Reference!I$16*List!$H2955)+Reference!I$17,0)</f>
        <v>2714</v>
      </c>
      <c r="Q2955" s="35">
        <f>ROUND((Reference!J$16*List!$H2955)+Reference!J$17,0)</f>
        <v>3142</v>
      </c>
      <c r="R2955" s="35">
        <f>ROUND((Reference!K$16*List!$H2955)+Reference!K$17,0)</f>
        <v>3242</v>
      </c>
      <c r="S2955" s="35">
        <f>ROUND((Reference!L$16*List!$H2955)+Reference!L$17,0)</f>
        <v>3498</v>
      </c>
      <c r="T2955" s="35">
        <f>ROUND((Reference!M$16*List!$H2955)+Reference!M$17,0)</f>
        <v>4178</v>
      </c>
      <c r="U2955" s="35">
        <f>ROUND((Reference!N$16*List!$H2955)+Reference!N$17,0)</f>
        <v>16857</v>
      </c>
      <c r="V2955" s="36">
        <f>ROUND((Reference!O$16*List!$H2955)+Reference!O$17,0)</f>
        <v>627</v>
      </c>
      <c r="W2955" s="36">
        <f>ROUND((Reference!P$16*List!$H2955)+Reference!P$17,0)</f>
        <v>883</v>
      </c>
      <c r="X2955" s="36">
        <f>ROUND((Reference!Q$16*List!$H2955)+Reference!Q$17,0)</f>
        <v>441</v>
      </c>
      <c r="Y2955" s="37"/>
      <c r="Z2955" s="4" t="str">
        <f t="shared" si="91"/>
        <v>RICHMOND, Virginia</v>
      </c>
      <c r="AA2955" s="38" t="s">
        <v>1961</v>
      </c>
      <c r="AB2955" s="38" t="s">
        <v>54</v>
      </c>
      <c r="AC2955" s="32" t="s">
        <v>7950</v>
      </c>
      <c r="AD2955" s="39"/>
      <c r="AE2955">
        <f t="shared" si="92"/>
        <v>0.81220000000000003</v>
      </c>
    </row>
    <row r="2956" spans="1:31" x14ac:dyDescent="0.35">
      <c r="A2956" s="28" t="s">
        <v>8138</v>
      </c>
      <c r="B2956" s="48" t="s">
        <v>8139</v>
      </c>
      <c r="C2956" s="51">
        <v>40220</v>
      </c>
      <c r="D2956" s="30" t="s">
        <v>1472</v>
      </c>
      <c r="E2956" s="38" t="s">
        <v>8140</v>
      </c>
      <c r="F2956" s="54" t="s">
        <v>7950</v>
      </c>
      <c r="G2956" s="33" t="s">
        <v>53</v>
      </c>
      <c r="H2956" s="34">
        <v>0.84760000000000002</v>
      </c>
      <c r="I2956" s="35">
        <f>ROUND((Reference!B$16*List!$H2956)+Reference!B$17,0)</f>
        <v>996</v>
      </c>
      <c r="J2956" s="35">
        <f>ROUND((Reference!C$16*List!$H2956)+Reference!C$17,0)</f>
        <v>1485</v>
      </c>
      <c r="K2956" s="35">
        <f>ROUND((Reference!D$16*List!$H2956)+Reference!D$17,0)</f>
        <v>1779</v>
      </c>
      <c r="L2956" s="35">
        <f>ROUND((Reference!E$16*List!$H2956)+Reference!E$17,0)</f>
        <v>2200</v>
      </c>
      <c r="M2956" s="35">
        <f>ROUND((Reference!F$16*List!$H2956)+Reference!F$17,0)</f>
        <v>2292</v>
      </c>
      <c r="N2956" s="35">
        <f>ROUND((Reference!G$16*List!$H2956)+Reference!G$17,0)</f>
        <v>2594</v>
      </c>
      <c r="O2956" s="35">
        <f>ROUND((Reference!H$16*List!$H2956)+Reference!H$17,0)</f>
        <v>2693</v>
      </c>
      <c r="P2956" s="35">
        <f>ROUND((Reference!I$16*List!$H2956)+Reference!I$17,0)</f>
        <v>2799</v>
      </c>
      <c r="Q2956" s="35">
        <f>ROUND((Reference!J$16*List!$H2956)+Reference!J$17,0)</f>
        <v>3241</v>
      </c>
      <c r="R2956" s="35">
        <f>ROUND((Reference!K$16*List!$H2956)+Reference!K$17,0)</f>
        <v>3344</v>
      </c>
      <c r="S2956" s="35">
        <f>ROUND((Reference!L$16*List!$H2956)+Reference!L$17,0)</f>
        <v>3608</v>
      </c>
      <c r="T2956" s="35">
        <f>ROUND((Reference!M$16*List!$H2956)+Reference!M$17,0)</f>
        <v>4309</v>
      </c>
      <c r="U2956" s="35">
        <f>ROUND((Reference!N$16*List!$H2956)+Reference!N$17,0)</f>
        <v>17386</v>
      </c>
      <c r="V2956" s="36">
        <f>ROUND((Reference!O$16*List!$H2956)+Reference!O$17,0)</f>
        <v>646</v>
      </c>
      <c r="W2956" s="36">
        <f>ROUND((Reference!P$16*List!$H2956)+Reference!P$17,0)</f>
        <v>911</v>
      </c>
      <c r="X2956" s="36">
        <f>ROUND((Reference!Q$16*List!$H2956)+Reference!Q$17,0)</f>
        <v>455</v>
      </c>
      <c r="Y2956" s="37"/>
      <c r="Z2956" s="4" t="str">
        <f t="shared" si="91"/>
        <v>ROANOKE, Virginia</v>
      </c>
      <c r="AA2956" s="38" t="s">
        <v>8140</v>
      </c>
      <c r="AB2956" s="38" t="s">
        <v>54</v>
      </c>
      <c r="AC2956" s="32" t="s">
        <v>7950</v>
      </c>
      <c r="AD2956" s="39"/>
      <c r="AE2956">
        <f t="shared" si="92"/>
        <v>0.84760000000000002</v>
      </c>
    </row>
    <row r="2957" spans="1:31" x14ac:dyDescent="0.35">
      <c r="A2957" s="28" t="s">
        <v>8141</v>
      </c>
      <c r="B2957" s="48" t="s">
        <v>8142</v>
      </c>
      <c r="C2957" s="51">
        <v>99949</v>
      </c>
      <c r="D2957" s="30" t="s">
        <v>254</v>
      </c>
      <c r="E2957" s="38" t="s">
        <v>8143</v>
      </c>
      <c r="F2957" s="54" t="s">
        <v>7950</v>
      </c>
      <c r="G2957" s="33" t="s">
        <v>64</v>
      </c>
      <c r="H2957" s="52">
        <v>0.81220000000000003</v>
      </c>
      <c r="I2957" s="35">
        <f>ROUND((Reference!B$16*List!$H2957)+Reference!B$17,0)</f>
        <v>965</v>
      </c>
      <c r="J2957" s="35">
        <f>ROUND((Reference!C$16*List!$H2957)+Reference!C$17,0)</f>
        <v>1440</v>
      </c>
      <c r="K2957" s="35">
        <f>ROUND((Reference!D$16*List!$H2957)+Reference!D$17,0)</f>
        <v>1725</v>
      </c>
      <c r="L2957" s="35">
        <f>ROUND((Reference!E$16*List!$H2957)+Reference!E$17,0)</f>
        <v>2133</v>
      </c>
      <c r="M2957" s="35">
        <f>ROUND((Reference!F$16*List!$H2957)+Reference!F$17,0)</f>
        <v>2222</v>
      </c>
      <c r="N2957" s="35">
        <f>ROUND((Reference!G$16*List!$H2957)+Reference!G$17,0)</f>
        <v>2515</v>
      </c>
      <c r="O2957" s="35">
        <f>ROUND((Reference!H$16*List!$H2957)+Reference!H$17,0)</f>
        <v>2611</v>
      </c>
      <c r="P2957" s="35">
        <f>ROUND((Reference!I$16*List!$H2957)+Reference!I$17,0)</f>
        <v>2714</v>
      </c>
      <c r="Q2957" s="35">
        <f>ROUND((Reference!J$16*List!$H2957)+Reference!J$17,0)</f>
        <v>3142</v>
      </c>
      <c r="R2957" s="35">
        <f>ROUND((Reference!K$16*List!$H2957)+Reference!K$17,0)</f>
        <v>3242</v>
      </c>
      <c r="S2957" s="35">
        <f>ROUND((Reference!L$16*List!$H2957)+Reference!L$17,0)</f>
        <v>3498</v>
      </c>
      <c r="T2957" s="35">
        <f>ROUND((Reference!M$16*List!$H2957)+Reference!M$17,0)</f>
        <v>4178</v>
      </c>
      <c r="U2957" s="35">
        <f>ROUND((Reference!N$16*List!$H2957)+Reference!N$17,0)</f>
        <v>16857</v>
      </c>
      <c r="V2957" s="36">
        <f>ROUND((Reference!O$16*List!$H2957)+Reference!O$17,0)</f>
        <v>627</v>
      </c>
      <c r="W2957" s="36">
        <f>ROUND((Reference!P$16*List!$H2957)+Reference!P$17,0)</f>
        <v>883</v>
      </c>
      <c r="X2957" s="36">
        <f>ROUND((Reference!Q$16*List!$H2957)+Reference!Q$17,0)</f>
        <v>441</v>
      </c>
      <c r="Y2957" s="37"/>
      <c r="Z2957" s="4" t="str">
        <f t="shared" si="91"/>
        <v>ROCKBRIDGE, Virginia</v>
      </c>
      <c r="AA2957" s="50" t="s">
        <v>8143</v>
      </c>
      <c r="AB2957" s="38" t="s">
        <v>54</v>
      </c>
      <c r="AC2957" s="43" t="s">
        <v>7950</v>
      </c>
      <c r="AD2957" s="45"/>
      <c r="AE2957">
        <f t="shared" si="92"/>
        <v>0.81220000000000003</v>
      </c>
    </row>
    <row r="2958" spans="1:31" x14ac:dyDescent="0.35">
      <c r="A2958" s="28" t="s">
        <v>8144</v>
      </c>
      <c r="B2958" s="48" t="s">
        <v>8145</v>
      </c>
      <c r="C2958" s="49">
        <v>25500</v>
      </c>
      <c r="D2958" s="30" t="s">
        <v>883</v>
      </c>
      <c r="E2958" s="50" t="s">
        <v>5238</v>
      </c>
      <c r="F2958" s="54" t="s">
        <v>7950</v>
      </c>
      <c r="G2958" s="33" t="s">
        <v>53</v>
      </c>
      <c r="H2958" s="34">
        <v>0.93740000000000001</v>
      </c>
      <c r="I2958" s="35">
        <f>ROUND((Reference!B$16*List!$H2958)+Reference!B$17,0)</f>
        <v>1073</v>
      </c>
      <c r="J2958" s="35">
        <f>ROUND((Reference!C$16*List!$H2958)+Reference!C$17,0)</f>
        <v>1600</v>
      </c>
      <c r="K2958" s="35">
        <f>ROUND((Reference!D$16*List!$H2958)+Reference!D$17,0)</f>
        <v>1917</v>
      </c>
      <c r="L2958" s="35">
        <f>ROUND((Reference!E$16*List!$H2958)+Reference!E$17,0)</f>
        <v>2370</v>
      </c>
      <c r="M2958" s="35">
        <f>ROUND((Reference!F$16*List!$H2958)+Reference!F$17,0)</f>
        <v>2469</v>
      </c>
      <c r="N2958" s="35">
        <f>ROUND((Reference!G$16*List!$H2958)+Reference!G$17,0)</f>
        <v>2795</v>
      </c>
      <c r="O2958" s="35">
        <f>ROUND((Reference!H$16*List!$H2958)+Reference!H$17,0)</f>
        <v>2902</v>
      </c>
      <c r="P2958" s="35">
        <f>ROUND((Reference!I$16*List!$H2958)+Reference!I$17,0)</f>
        <v>3016</v>
      </c>
      <c r="Q2958" s="35">
        <f>ROUND((Reference!J$16*List!$H2958)+Reference!J$17,0)</f>
        <v>3492</v>
      </c>
      <c r="R2958" s="35">
        <f>ROUND((Reference!K$16*List!$H2958)+Reference!K$17,0)</f>
        <v>3602</v>
      </c>
      <c r="S2958" s="35">
        <f>ROUND((Reference!L$16*List!$H2958)+Reference!L$17,0)</f>
        <v>3887</v>
      </c>
      <c r="T2958" s="35">
        <f>ROUND((Reference!M$16*List!$H2958)+Reference!M$17,0)</f>
        <v>4642</v>
      </c>
      <c r="U2958" s="35">
        <f>ROUND((Reference!N$16*List!$H2958)+Reference!N$17,0)</f>
        <v>18730</v>
      </c>
      <c r="V2958" s="36">
        <f>ROUND((Reference!O$16*List!$H2958)+Reference!O$17,0)</f>
        <v>696</v>
      </c>
      <c r="W2958" s="36">
        <f>ROUND((Reference!P$16*List!$H2958)+Reference!P$17,0)</f>
        <v>981</v>
      </c>
      <c r="X2958" s="36">
        <f>ROUND((Reference!Q$16*List!$H2958)+Reference!Q$17,0)</f>
        <v>491</v>
      </c>
      <c r="Y2958" s="37"/>
      <c r="Z2958" s="4" t="str">
        <f t="shared" si="91"/>
        <v>ROCKINGHAM, Virginia</v>
      </c>
      <c r="AA2958" s="38" t="s">
        <v>5238</v>
      </c>
      <c r="AB2958" s="38" t="s">
        <v>54</v>
      </c>
      <c r="AC2958" s="32" t="s">
        <v>7950</v>
      </c>
      <c r="AD2958" s="39"/>
      <c r="AE2958">
        <f t="shared" si="92"/>
        <v>0.93740000000000001</v>
      </c>
    </row>
    <row r="2959" spans="1:31" x14ac:dyDescent="0.35">
      <c r="A2959" s="28" t="s">
        <v>8146</v>
      </c>
      <c r="B2959" s="48" t="s">
        <v>8147</v>
      </c>
      <c r="C2959" s="51">
        <v>99949</v>
      </c>
      <c r="D2959" s="30" t="s">
        <v>254</v>
      </c>
      <c r="E2959" s="38" t="s">
        <v>291</v>
      </c>
      <c r="F2959" s="55" t="s">
        <v>7950</v>
      </c>
      <c r="G2959" s="33" t="s">
        <v>64</v>
      </c>
      <c r="H2959" s="52">
        <v>0.81220000000000003</v>
      </c>
      <c r="I2959" s="35">
        <f>ROUND((Reference!B$16*List!$H2959)+Reference!B$17,0)</f>
        <v>965</v>
      </c>
      <c r="J2959" s="35">
        <f>ROUND((Reference!C$16*List!$H2959)+Reference!C$17,0)</f>
        <v>1440</v>
      </c>
      <c r="K2959" s="35">
        <f>ROUND((Reference!D$16*List!$H2959)+Reference!D$17,0)</f>
        <v>1725</v>
      </c>
      <c r="L2959" s="35">
        <f>ROUND((Reference!E$16*List!$H2959)+Reference!E$17,0)</f>
        <v>2133</v>
      </c>
      <c r="M2959" s="35">
        <f>ROUND((Reference!F$16*List!$H2959)+Reference!F$17,0)</f>
        <v>2222</v>
      </c>
      <c r="N2959" s="35">
        <f>ROUND((Reference!G$16*List!$H2959)+Reference!G$17,0)</f>
        <v>2515</v>
      </c>
      <c r="O2959" s="35">
        <f>ROUND((Reference!H$16*List!$H2959)+Reference!H$17,0)</f>
        <v>2611</v>
      </c>
      <c r="P2959" s="35">
        <f>ROUND((Reference!I$16*List!$H2959)+Reference!I$17,0)</f>
        <v>2714</v>
      </c>
      <c r="Q2959" s="35">
        <f>ROUND((Reference!J$16*List!$H2959)+Reference!J$17,0)</f>
        <v>3142</v>
      </c>
      <c r="R2959" s="35">
        <f>ROUND((Reference!K$16*List!$H2959)+Reference!K$17,0)</f>
        <v>3242</v>
      </c>
      <c r="S2959" s="35">
        <f>ROUND((Reference!L$16*List!$H2959)+Reference!L$17,0)</f>
        <v>3498</v>
      </c>
      <c r="T2959" s="35">
        <f>ROUND((Reference!M$16*List!$H2959)+Reference!M$17,0)</f>
        <v>4178</v>
      </c>
      <c r="U2959" s="35">
        <f>ROUND((Reference!N$16*List!$H2959)+Reference!N$17,0)</f>
        <v>16857</v>
      </c>
      <c r="V2959" s="36">
        <f>ROUND((Reference!O$16*List!$H2959)+Reference!O$17,0)</f>
        <v>627</v>
      </c>
      <c r="W2959" s="36">
        <f>ROUND((Reference!P$16*List!$H2959)+Reference!P$17,0)</f>
        <v>883</v>
      </c>
      <c r="X2959" s="36">
        <f>ROUND((Reference!Q$16*List!$H2959)+Reference!Q$17,0)</f>
        <v>441</v>
      </c>
      <c r="Y2959" s="37"/>
      <c r="Z2959" s="4" t="str">
        <f t="shared" ref="Z2959:Z3022" si="93">CONCATENATE(AA2959, AB2959, AC2959)</f>
        <v>RUSSELL, Virginia</v>
      </c>
      <c r="AA2959" s="50" t="s">
        <v>291</v>
      </c>
      <c r="AB2959" s="38" t="s">
        <v>54</v>
      </c>
      <c r="AC2959" s="43" t="s">
        <v>7950</v>
      </c>
      <c r="AD2959" s="45"/>
      <c r="AE2959">
        <f t="shared" ref="AE2959:AE3022" si="94">IFERROR(INDEX($AH:$AH,MATCH($C2959,$AF:$AF,0)),"")</f>
        <v>0.81220000000000003</v>
      </c>
    </row>
    <row r="2960" spans="1:31" x14ac:dyDescent="0.35">
      <c r="A2960" s="28" t="s">
        <v>8148</v>
      </c>
      <c r="B2960" s="48" t="s">
        <v>8149</v>
      </c>
      <c r="C2960" s="51">
        <v>28700</v>
      </c>
      <c r="D2960" s="30" t="s">
        <v>1027</v>
      </c>
      <c r="E2960" s="38" t="s">
        <v>736</v>
      </c>
      <c r="F2960" s="55" t="s">
        <v>7950</v>
      </c>
      <c r="G2960" s="33" t="s">
        <v>53</v>
      </c>
      <c r="H2960" s="34">
        <v>0.7117</v>
      </c>
      <c r="I2960" s="35">
        <f>ROUND((Reference!B$16*List!$H2960)+Reference!B$17,0)</f>
        <v>879</v>
      </c>
      <c r="J2960" s="35">
        <f>ROUND((Reference!C$16*List!$H2960)+Reference!C$17,0)</f>
        <v>1311</v>
      </c>
      <c r="K2960" s="35">
        <f>ROUND((Reference!D$16*List!$H2960)+Reference!D$17,0)</f>
        <v>1571</v>
      </c>
      <c r="L2960" s="35">
        <f>ROUND((Reference!E$16*List!$H2960)+Reference!E$17,0)</f>
        <v>1942</v>
      </c>
      <c r="M2960" s="35">
        <f>ROUND((Reference!F$16*List!$H2960)+Reference!F$17,0)</f>
        <v>2023</v>
      </c>
      <c r="N2960" s="35">
        <f>ROUND((Reference!G$16*List!$H2960)+Reference!G$17,0)</f>
        <v>2291</v>
      </c>
      <c r="O2960" s="35">
        <f>ROUND((Reference!H$16*List!$H2960)+Reference!H$17,0)</f>
        <v>2378</v>
      </c>
      <c r="P2960" s="35">
        <f>ROUND((Reference!I$16*List!$H2960)+Reference!I$17,0)</f>
        <v>2472</v>
      </c>
      <c r="Q2960" s="35">
        <f>ROUND((Reference!J$16*List!$H2960)+Reference!J$17,0)</f>
        <v>2862</v>
      </c>
      <c r="R2960" s="35">
        <f>ROUND((Reference!K$16*List!$H2960)+Reference!K$17,0)</f>
        <v>2953</v>
      </c>
      <c r="S2960" s="35">
        <f>ROUND((Reference!L$16*List!$H2960)+Reference!L$17,0)</f>
        <v>3186</v>
      </c>
      <c r="T2960" s="35">
        <f>ROUND((Reference!M$16*List!$H2960)+Reference!M$17,0)</f>
        <v>3805</v>
      </c>
      <c r="U2960" s="35">
        <f>ROUND((Reference!N$16*List!$H2960)+Reference!N$17,0)</f>
        <v>15352</v>
      </c>
      <c r="V2960" s="36">
        <f>ROUND((Reference!O$16*List!$H2960)+Reference!O$17,0)</f>
        <v>571</v>
      </c>
      <c r="W2960" s="36">
        <f>ROUND((Reference!P$16*List!$H2960)+Reference!P$17,0)</f>
        <v>804</v>
      </c>
      <c r="X2960" s="36">
        <f>ROUND((Reference!Q$16*List!$H2960)+Reference!Q$17,0)</f>
        <v>402</v>
      </c>
      <c r="Y2960" s="37"/>
      <c r="Z2960" s="4" t="str">
        <f t="shared" si="93"/>
        <v>SCOTT, Virginia</v>
      </c>
      <c r="AA2960" s="38" t="s">
        <v>736</v>
      </c>
      <c r="AB2960" s="38" t="s">
        <v>54</v>
      </c>
      <c r="AC2960" s="32" t="s">
        <v>7950</v>
      </c>
      <c r="AD2960" s="39"/>
      <c r="AE2960">
        <f t="shared" si="94"/>
        <v>0.7117</v>
      </c>
    </row>
    <row r="2961" spans="1:31" x14ac:dyDescent="0.35">
      <c r="A2961" s="28" t="s">
        <v>8150</v>
      </c>
      <c r="B2961" s="48" t="s">
        <v>8151</v>
      </c>
      <c r="C2961" s="51">
        <v>99949</v>
      </c>
      <c r="D2961" s="30" t="s">
        <v>254</v>
      </c>
      <c r="E2961" s="38" t="s">
        <v>8152</v>
      </c>
      <c r="F2961" s="54" t="s">
        <v>7950</v>
      </c>
      <c r="G2961" s="33" t="s">
        <v>64</v>
      </c>
      <c r="H2961" s="34">
        <v>0.81220000000000003</v>
      </c>
      <c r="I2961" s="35">
        <f>ROUND((Reference!B$16*List!$H2961)+Reference!B$17,0)</f>
        <v>965</v>
      </c>
      <c r="J2961" s="35">
        <f>ROUND((Reference!C$16*List!$H2961)+Reference!C$17,0)</f>
        <v>1440</v>
      </c>
      <c r="K2961" s="35">
        <f>ROUND((Reference!D$16*List!$H2961)+Reference!D$17,0)</f>
        <v>1725</v>
      </c>
      <c r="L2961" s="35">
        <f>ROUND((Reference!E$16*List!$H2961)+Reference!E$17,0)</f>
        <v>2133</v>
      </c>
      <c r="M2961" s="35">
        <f>ROUND((Reference!F$16*List!$H2961)+Reference!F$17,0)</f>
        <v>2222</v>
      </c>
      <c r="N2961" s="35">
        <f>ROUND((Reference!G$16*List!$H2961)+Reference!G$17,0)</f>
        <v>2515</v>
      </c>
      <c r="O2961" s="35">
        <f>ROUND((Reference!H$16*List!$H2961)+Reference!H$17,0)</f>
        <v>2611</v>
      </c>
      <c r="P2961" s="35">
        <f>ROUND((Reference!I$16*List!$H2961)+Reference!I$17,0)</f>
        <v>2714</v>
      </c>
      <c r="Q2961" s="35">
        <f>ROUND((Reference!J$16*List!$H2961)+Reference!J$17,0)</f>
        <v>3142</v>
      </c>
      <c r="R2961" s="35">
        <f>ROUND((Reference!K$16*List!$H2961)+Reference!K$17,0)</f>
        <v>3242</v>
      </c>
      <c r="S2961" s="35">
        <f>ROUND((Reference!L$16*List!$H2961)+Reference!L$17,0)</f>
        <v>3498</v>
      </c>
      <c r="T2961" s="35">
        <f>ROUND((Reference!M$16*List!$H2961)+Reference!M$17,0)</f>
        <v>4178</v>
      </c>
      <c r="U2961" s="35">
        <f>ROUND((Reference!N$16*List!$H2961)+Reference!N$17,0)</f>
        <v>16857</v>
      </c>
      <c r="V2961" s="36">
        <f>ROUND((Reference!O$16*List!$H2961)+Reference!O$17,0)</f>
        <v>627</v>
      </c>
      <c r="W2961" s="36">
        <f>ROUND((Reference!P$16*List!$H2961)+Reference!P$17,0)</f>
        <v>883</v>
      </c>
      <c r="X2961" s="36">
        <f>ROUND((Reference!Q$16*List!$H2961)+Reference!Q$17,0)</f>
        <v>441</v>
      </c>
      <c r="Y2961" s="37"/>
      <c r="Z2961" s="4" t="str">
        <f t="shared" si="93"/>
        <v>SHENANDOAH, Virginia</v>
      </c>
      <c r="AA2961" s="38" t="s">
        <v>8152</v>
      </c>
      <c r="AB2961" s="38" t="s">
        <v>54</v>
      </c>
      <c r="AC2961" s="32" t="s">
        <v>7950</v>
      </c>
      <c r="AD2961" s="39"/>
      <c r="AE2961">
        <f t="shared" si="94"/>
        <v>0.81220000000000003</v>
      </c>
    </row>
    <row r="2962" spans="1:31" x14ac:dyDescent="0.35">
      <c r="A2962" s="28" t="s">
        <v>8153</v>
      </c>
      <c r="B2962" s="48" t="s">
        <v>8154</v>
      </c>
      <c r="C2962" s="49">
        <v>99949</v>
      </c>
      <c r="D2962" s="30" t="s">
        <v>254</v>
      </c>
      <c r="E2962" s="50" t="s">
        <v>8155</v>
      </c>
      <c r="F2962" s="54" t="s">
        <v>7950</v>
      </c>
      <c r="G2962" s="33" t="s">
        <v>64</v>
      </c>
      <c r="H2962" s="34">
        <v>0.81220000000000003</v>
      </c>
      <c r="I2962" s="35">
        <f>ROUND((Reference!B$16*List!$H2962)+Reference!B$17,0)</f>
        <v>965</v>
      </c>
      <c r="J2962" s="35">
        <f>ROUND((Reference!C$16*List!$H2962)+Reference!C$17,0)</f>
        <v>1440</v>
      </c>
      <c r="K2962" s="35">
        <f>ROUND((Reference!D$16*List!$H2962)+Reference!D$17,0)</f>
        <v>1725</v>
      </c>
      <c r="L2962" s="35">
        <f>ROUND((Reference!E$16*List!$H2962)+Reference!E$17,0)</f>
        <v>2133</v>
      </c>
      <c r="M2962" s="35">
        <f>ROUND((Reference!F$16*List!$H2962)+Reference!F$17,0)</f>
        <v>2222</v>
      </c>
      <c r="N2962" s="35">
        <f>ROUND((Reference!G$16*List!$H2962)+Reference!G$17,0)</f>
        <v>2515</v>
      </c>
      <c r="O2962" s="35">
        <f>ROUND((Reference!H$16*List!$H2962)+Reference!H$17,0)</f>
        <v>2611</v>
      </c>
      <c r="P2962" s="35">
        <f>ROUND((Reference!I$16*List!$H2962)+Reference!I$17,0)</f>
        <v>2714</v>
      </c>
      <c r="Q2962" s="35">
        <f>ROUND((Reference!J$16*List!$H2962)+Reference!J$17,0)</f>
        <v>3142</v>
      </c>
      <c r="R2962" s="35">
        <f>ROUND((Reference!K$16*List!$H2962)+Reference!K$17,0)</f>
        <v>3242</v>
      </c>
      <c r="S2962" s="35">
        <f>ROUND((Reference!L$16*List!$H2962)+Reference!L$17,0)</f>
        <v>3498</v>
      </c>
      <c r="T2962" s="35">
        <f>ROUND((Reference!M$16*List!$H2962)+Reference!M$17,0)</f>
        <v>4178</v>
      </c>
      <c r="U2962" s="35">
        <f>ROUND((Reference!N$16*List!$H2962)+Reference!N$17,0)</f>
        <v>16857</v>
      </c>
      <c r="V2962" s="36">
        <f>ROUND((Reference!O$16*List!$H2962)+Reference!O$17,0)</f>
        <v>627</v>
      </c>
      <c r="W2962" s="36">
        <f>ROUND((Reference!P$16*List!$H2962)+Reference!P$17,0)</f>
        <v>883</v>
      </c>
      <c r="X2962" s="36">
        <f>ROUND((Reference!Q$16*List!$H2962)+Reference!Q$17,0)</f>
        <v>441</v>
      </c>
      <c r="Y2962" s="37"/>
      <c r="Z2962" s="4" t="str">
        <f t="shared" si="93"/>
        <v>SMYTH, Virginia</v>
      </c>
      <c r="AA2962" s="38" t="s">
        <v>8155</v>
      </c>
      <c r="AB2962" s="38" t="s">
        <v>54</v>
      </c>
      <c r="AC2962" s="32" t="s">
        <v>7950</v>
      </c>
      <c r="AD2962" s="39"/>
      <c r="AE2962">
        <f t="shared" si="94"/>
        <v>0.81220000000000003</v>
      </c>
    </row>
    <row r="2963" spans="1:31" x14ac:dyDescent="0.35">
      <c r="A2963" s="28" t="s">
        <v>8156</v>
      </c>
      <c r="B2963" s="48" t="s">
        <v>8157</v>
      </c>
      <c r="C2963" s="51">
        <v>47260</v>
      </c>
      <c r="D2963" s="30" t="s">
        <v>5594</v>
      </c>
      <c r="E2963" s="38" t="s">
        <v>8158</v>
      </c>
      <c r="F2963" s="54" t="s">
        <v>7950</v>
      </c>
      <c r="G2963" s="33" t="s">
        <v>53</v>
      </c>
      <c r="H2963" s="34">
        <v>0.89660000000000006</v>
      </c>
      <c r="I2963" s="35">
        <f>ROUND((Reference!B$16*List!$H2963)+Reference!B$17,0)</f>
        <v>1038</v>
      </c>
      <c r="J2963" s="35">
        <f>ROUND((Reference!C$16*List!$H2963)+Reference!C$17,0)</f>
        <v>1548</v>
      </c>
      <c r="K2963" s="35">
        <f>ROUND((Reference!D$16*List!$H2963)+Reference!D$17,0)</f>
        <v>1854</v>
      </c>
      <c r="L2963" s="35">
        <f>ROUND((Reference!E$16*List!$H2963)+Reference!E$17,0)</f>
        <v>2292</v>
      </c>
      <c r="M2963" s="35">
        <f>ROUND((Reference!F$16*List!$H2963)+Reference!F$17,0)</f>
        <v>2388</v>
      </c>
      <c r="N2963" s="35">
        <f>ROUND((Reference!G$16*List!$H2963)+Reference!G$17,0)</f>
        <v>2704</v>
      </c>
      <c r="O2963" s="35">
        <f>ROUND((Reference!H$16*List!$H2963)+Reference!H$17,0)</f>
        <v>2807</v>
      </c>
      <c r="P2963" s="35">
        <f>ROUND((Reference!I$16*List!$H2963)+Reference!I$17,0)</f>
        <v>2917</v>
      </c>
      <c r="Q2963" s="35">
        <f>ROUND((Reference!J$16*List!$H2963)+Reference!J$17,0)</f>
        <v>3378</v>
      </c>
      <c r="R2963" s="35">
        <f>ROUND((Reference!K$16*List!$H2963)+Reference!K$17,0)</f>
        <v>3485</v>
      </c>
      <c r="S2963" s="35">
        <f>ROUND((Reference!L$16*List!$H2963)+Reference!L$17,0)</f>
        <v>3760</v>
      </c>
      <c r="T2963" s="35">
        <f>ROUND((Reference!M$16*List!$H2963)+Reference!M$17,0)</f>
        <v>4491</v>
      </c>
      <c r="U2963" s="35">
        <f>ROUND((Reference!N$16*List!$H2963)+Reference!N$17,0)</f>
        <v>18120</v>
      </c>
      <c r="V2963" s="36">
        <f>ROUND((Reference!O$16*List!$H2963)+Reference!O$17,0)</f>
        <v>674</v>
      </c>
      <c r="W2963" s="36">
        <f>ROUND((Reference!P$16*List!$H2963)+Reference!P$17,0)</f>
        <v>949</v>
      </c>
      <c r="X2963" s="36">
        <f>ROUND((Reference!Q$16*List!$H2963)+Reference!Q$17,0)</f>
        <v>475</v>
      </c>
      <c r="Y2963" s="37"/>
      <c r="Z2963" s="4" t="str">
        <f t="shared" si="93"/>
        <v>SOUTHAMPTON, Virginia</v>
      </c>
      <c r="AA2963" s="38" t="s">
        <v>8158</v>
      </c>
      <c r="AB2963" s="38" t="s">
        <v>54</v>
      </c>
      <c r="AC2963" s="32" t="s">
        <v>7950</v>
      </c>
      <c r="AD2963" s="39"/>
      <c r="AE2963">
        <f t="shared" si="94"/>
        <v>0.89660000000000006</v>
      </c>
    </row>
    <row r="2964" spans="1:31" x14ac:dyDescent="0.35">
      <c r="A2964" s="28" t="s">
        <v>8159</v>
      </c>
      <c r="B2964" s="48" t="s">
        <v>8160</v>
      </c>
      <c r="C2964" s="51">
        <v>47894</v>
      </c>
      <c r="D2964" s="30" t="s">
        <v>1336</v>
      </c>
      <c r="E2964" s="38" t="s">
        <v>8161</v>
      </c>
      <c r="F2964" s="54" t="s">
        <v>7950</v>
      </c>
      <c r="G2964" s="33" t="s">
        <v>53</v>
      </c>
      <c r="H2964" s="34">
        <v>1.0406</v>
      </c>
      <c r="I2964" s="35">
        <f>ROUND((Reference!B$16*List!$H2964)+Reference!B$17,0)</f>
        <v>1161</v>
      </c>
      <c r="J2964" s="35">
        <f>ROUND((Reference!C$16*List!$H2964)+Reference!C$17,0)</f>
        <v>1732</v>
      </c>
      <c r="K2964" s="35">
        <f>ROUND((Reference!D$16*List!$H2964)+Reference!D$17,0)</f>
        <v>2075</v>
      </c>
      <c r="L2964" s="35">
        <f>ROUND((Reference!E$16*List!$H2964)+Reference!E$17,0)</f>
        <v>2565</v>
      </c>
      <c r="M2964" s="35">
        <f>ROUND((Reference!F$16*List!$H2964)+Reference!F$17,0)</f>
        <v>2672</v>
      </c>
      <c r="N2964" s="35">
        <f>ROUND((Reference!G$16*List!$H2964)+Reference!G$17,0)</f>
        <v>3025</v>
      </c>
      <c r="O2964" s="35">
        <f>ROUND((Reference!H$16*List!$H2964)+Reference!H$17,0)</f>
        <v>3141</v>
      </c>
      <c r="P2964" s="35">
        <f>ROUND((Reference!I$16*List!$H2964)+Reference!I$17,0)</f>
        <v>3264</v>
      </c>
      <c r="Q2964" s="35">
        <f>ROUND((Reference!J$16*List!$H2964)+Reference!J$17,0)</f>
        <v>3780</v>
      </c>
      <c r="R2964" s="35">
        <f>ROUND((Reference!K$16*List!$H2964)+Reference!K$17,0)</f>
        <v>3899</v>
      </c>
      <c r="S2964" s="35">
        <f>ROUND((Reference!L$16*List!$H2964)+Reference!L$17,0)</f>
        <v>4207</v>
      </c>
      <c r="T2964" s="35">
        <f>ROUND((Reference!M$16*List!$H2964)+Reference!M$17,0)</f>
        <v>5025</v>
      </c>
      <c r="U2964" s="35">
        <f>ROUND((Reference!N$16*List!$H2964)+Reference!N$17,0)</f>
        <v>20275</v>
      </c>
      <c r="V2964" s="36">
        <f>ROUND((Reference!O$16*List!$H2964)+Reference!O$17,0)</f>
        <v>754</v>
      </c>
      <c r="W2964" s="36">
        <f>ROUND((Reference!P$16*List!$H2964)+Reference!P$17,0)</f>
        <v>1062</v>
      </c>
      <c r="X2964" s="36">
        <f>ROUND((Reference!Q$16*List!$H2964)+Reference!Q$17,0)</f>
        <v>531</v>
      </c>
      <c r="Y2964" s="37"/>
      <c r="Z2964" s="4" t="str">
        <f t="shared" si="93"/>
        <v>SPOTSYLVANIA, Virginia</v>
      </c>
      <c r="AA2964" s="38" t="s">
        <v>8161</v>
      </c>
      <c r="AB2964" s="38" t="s">
        <v>54</v>
      </c>
      <c r="AC2964" s="32" t="s">
        <v>7950</v>
      </c>
      <c r="AD2964" s="39"/>
      <c r="AE2964">
        <f t="shared" si="94"/>
        <v>1.0406</v>
      </c>
    </row>
    <row r="2965" spans="1:31" x14ac:dyDescent="0.35">
      <c r="A2965" s="28" t="s">
        <v>8162</v>
      </c>
      <c r="B2965" s="48" t="s">
        <v>8163</v>
      </c>
      <c r="C2965" s="51">
        <v>47894</v>
      </c>
      <c r="D2965" s="30" t="s">
        <v>1336</v>
      </c>
      <c r="E2965" s="38" t="s">
        <v>3183</v>
      </c>
      <c r="F2965" s="54" t="s">
        <v>7950</v>
      </c>
      <c r="G2965" s="33" t="s">
        <v>53</v>
      </c>
      <c r="H2965" s="52">
        <v>1.0406</v>
      </c>
      <c r="I2965" s="35">
        <f>ROUND((Reference!B$16*List!$H2965)+Reference!B$17,0)</f>
        <v>1161</v>
      </c>
      <c r="J2965" s="35">
        <f>ROUND((Reference!C$16*List!$H2965)+Reference!C$17,0)</f>
        <v>1732</v>
      </c>
      <c r="K2965" s="35">
        <f>ROUND((Reference!D$16*List!$H2965)+Reference!D$17,0)</f>
        <v>2075</v>
      </c>
      <c r="L2965" s="35">
        <f>ROUND((Reference!E$16*List!$H2965)+Reference!E$17,0)</f>
        <v>2565</v>
      </c>
      <c r="M2965" s="35">
        <f>ROUND((Reference!F$16*List!$H2965)+Reference!F$17,0)</f>
        <v>2672</v>
      </c>
      <c r="N2965" s="35">
        <f>ROUND((Reference!G$16*List!$H2965)+Reference!G$17,0)</f>
        <v>3025</v>
      </c>
      <c r="O2965" s="35">
        <f>ROUND((Reference!H$16*List!$H2965)+Reference!H$17,0)</f>
        <v>3141</v>
      </c>
      <c r="P2965" s="35">
        <f>ROUND((Reference!I$16*List!$H2965)+Reference!I$17,0)</f>
        <v>3264</v>
      </c>
      <c r="Q2965" s="35">
        <f>ROUND((Reference!J$16*List!$H2965)+Reference!J$17,0)</f>
        <v>3780</v>
      </c>
      <c r="R2965" s="35">
        <f>ROUND((Reference!K$16*List!$H2965)+Reference!K$17,0)</f>
        <v>3899</v>
      </c>
      <c r="S2965" s="35">
        <f>ROUND((Reference!L$16*List!$H2965)+Reference!L$17,0)</f>
        <v>4207</v>
      </c>
      <c r="T2965" s="35">
        <f>ROUND((Reference!M$16*List!$H2965)+Reference!M$17,0)</f>
        <v>5025</v>
      </c>
      <c r="U2965" s="35">
        <f>ROUND((Reference!N$16*List!$H2965)+Reference!N$17,0)</f>
        <v>20275</v>
      </c>
      <c r="V2965" s="36">
        <f>ROUND((Reference!O$16*List!$H2965)+Reference!O$17,0)</f>
        <v>754</v>
      </c>
      <c r="W2965" s="36">
        <f>ROUND((Reference!P$16*List!$H2965)+Reference!P$17,0)</f>
        <v>1062</v>
      </c>
      <c r="X2965" s="36">
        <f>ROUND((Reference!Q$16*List!$H2965)+Reference!Q$17,0)</f>
        <v>531</v>
      </c>
      <c r="Y2965" s="37"/>
      <c r="Z2965" s="4" t="str">
        <f t="shared" si="93"/>
        <v>STAFFORD, Virginia</v>
      </c>
      <c r="AA2965" s="50" t="s">
        <v>3183</v>
      </c>
      <c r="AB2965" s="38" t="s">
        <v>54</v>
      </c>
      <c r="AC2965" s="43" t="s">
        <v>7950</v>
      </c>
      <c r="AD2965" s="45"/>
      <c r="AE2965">
        <f t="shared" si="94"/>
        <v>1.0406</v>
      </c>
    </row>
    <row r="2966" spans="1:31" x14ac:dyDescent="0.35">
      <c r="A2966" s="28" t="s">
        <v>8164</v>
      </c>
      <c r="B2966" s="48" t="s">
        <v>8165</v>
      </c>
      <c r="C2966" s="49">
        <v>99949</v>
      </c>
      <c r="D2966" s="30" t="s">
        <v>254</v>
      </c>
      <c r="E2966" s="50" t="s">
        <v>5781</v>
      </c>
      <c r="F2966" s="55" t="s">
        <v>7950</v>
      </c>
      <c r="G2966" s="33" t="s">
        <v>64</v>
      </c>
      <c r="H2966" s="34">
        <v>0.81220000000000003</v>
      </c>
      <c r="I2966" s="35">
        <f>ROUND((Reference!B$16*List!$H2966)+Reference!B$17,0)</f>
        <v>965</v>
      </c>
      <c r="J2966" s="35">
        <f>ROUND((Reference!C$16*List!$H2966)+Reference!C$17,0)</f>
        <v>1440</v>
      </c>
      <c r="K2966" s="35">
        <f>ROUND((Reference!D$16*List!$H2966)+Reference!D$17,0)</f>
        <v>1725</v>
      </c>
      <c r="L2966" s="35">
        <f>ROUND((Reference!E$16*List!$H2966)+Reference!E$17,0)</f>
        <v>2133</v>
      </c>
      <c r="M2966" s="35">
        <f>ROUND((Reference!F$16*List!$H2966)+Reference!F$17,0)</f>
        <v>2222</v>
      </c>
      <c r="N2966" s="35">
        <f>ROUND((Reference!G$16*List!$H2966)+Reference!G$17,0)</f>
        <v>2515</v>
      </c>
      <c r="O2966" s="35">
        <f>ROUND((Reference!H$16*List!$H2966)+Reference!H$17,0)</f>
        <v>2611</v>
      </c>
      <c r="P2966" s="35">
        <f>ROUND((Reference!I$16*List!$H2966)+Reference!I$17,0)</f>
        <v>2714</v>
      </c>
      <c r="Q2966" s="35">
        <f>ROUND((Reference!J$16*List!$H2966)+Reference!J$17,0)</f>
        <v>3142</v>
      </c>
      <c r="R2966" s="35">
        <f>ROUND((Reference!K$16*List!$H2966)+Reference!K$17,0)</f>
        <v>3242</v>
      </c>
      <c r="S2966" s="35">
        <f>ROUND((Reference!L$16*List!$H2966)+Reference!L$17,0)</f>
        <v>3498</v>
      </c>
      <c r="T2966" s="35">
        <f>ROUND((Reference!M$16*List!$H2966)+Reference!M$17,0)</f>
        <v>4178</v>
      </c>
      <c r="U2966" s="35">
        <f>ROUND((Reference!N$16*List!$H2966)+Reference!N$17,0)</f>
        <v>16857</v>
      </c>
      <c r="V2966" s="36">
        <f>ROUND((Reference!O$16*List!$H2966)+Reference!O$17,0)</f>
        <v>627</v>
      </c>
      <c r="W2966" s="36">
        <f>ROUND((Reference!P$16*List!$H2966)+Reference!P$17,0)</f>
        <v>883</v>
      </c>
      <c r="X2966" s="36">
        <f>ROUND((Reference!Q$16*List!$H2966)+Reference!Q$17,0)</f>
        <v>441</v>
      </c>
      <c r="Y2966" s="37"/>
      <c r="Z2966" s="4" t="str">
        <f t="shared" si="93"/>
        <v>SURRY, Virginia</v>
      </c>
      <c r="AA2966" s="38" t="s">
        <v>5781</v>
      </c>
      <c r="AB2966" s="38" t="s">
        <v>54</v>
      </c>
      <c r="AC2966" s="32" t="s">
        <v>7950</v>
      </c>
      <c r="AD2966" s="39"/>
      <c r="AE2966">
        <f t="shared" si="94"/>
        <v>0.81220000000000003</v>
      </c>
    </row>
    <row r="2967" spans="1:31" x14ac:dyDescent="0.35">
      <c r="A2967" s="28" t="s">
        <v>8166</v>
      </c>
      <c r="B2967" s="48" t="s">
        <v>8167</v>
      </c>
      <c r="C2967" s="51">
        <v>40060</v>
      </c>
      <c r="D2967" s="30" t="s">
        <v>1466</v>
      </c>
      <c r="E2967" s="38" t="s">
        <v>1328</v>
      </c>
      <c r="F2967" s="55" t="s">
        <v>7950</v>
      </c>
      <c r="G2967" s="33" t="s">
        <v>53</v>
      </c>
      <c r="H2967" s="34">
        <v>0.93510000000000004</v>
      </c>
      <c r="I2967" s="35">
        <f>ROUND((Reference!B$16*List!$H2967)+Reference!B$17,0)</f>
        <v>1071</v>
      </c>
      <c r="J2967" s="35">
        <f>ROUND((Reference!C$16*List!$H2967)+Reference!C$17,0)</f>
        <v>1597</v>
      </c>
      <c r="K2967" s="35">
        <f>ROUND((Reference!D$16*List!$H2967)+Reference!D$17,0)</f>
        <v>1913</v>
      </c>
      <c r="L2967" s="35">
        <f>ROUND((Reference!E$16*List!$H2967)+Reference!E$17,0)</f>
        <v>2365</v>
      </c>
      <c r="M2967" s="35">
        <f>ROUND((Reference!F$16*List!$H2967)+Reference!F$17,0)</f>
        <v>2464</v>
      </c>
      <c r="N2967" s="35">
        <f>ROUND((Reference!G$16*List!$H2967)+Reference!G$17,0)</f>
        <v>2790</v>
      </c>
      <c r="O2967" s="35">
        <f>ROUND((Reference!H$16*List!$H2967)+Reference!H$17,0)</f>
        <v>2896</v>
      </c>
      <c r="P2967" s="35">
        <f>ROUND((Reference!I$16*List!$H2967)+Reference!I$17,0)</f>
        <v>3010</v>
      </c>
      <c r="Q2967" s="35">
        <f>ROUND((Reference!J$16*List!$H2967)+Reference!J$17,0)</f>
        <v>3485</v>
      </c>
      <c r="R2967" s="35">
        <f>ROUND((Reference!K$16*List!$H2967)+Reference!K$17,0)</f>
        <v>3596</v>
      </c>
      <c r="S2967" s="35">
        <f>ROUND((Reference!L$16*List!$H2967)+Reference!L$17,0)</f>
        <v>3880</v>
      </c>
      <c r="T2967" s="35">
        <f>ROUND((Reference!M$16*List!$H2967)+Reference!M$17,0)</f>
        <v>4634</v>
      </c>
      <c r="U2967" s="35">
        <f>ROUND((Reference!N$16*List!$H2967)+Reference!N$17,0)</f>
        <v>18696</v>
      </c>
      <c r="V2967" s="36">
        <f>ROUND((Reference!O$16*List!$H2967)+Reference!O$17,0)</f>
        <v>695</v>
      </c>
      <c r="W2967" s="36">
        <f>ROUND((Reference!P$16*List!$H2967)+Reference!P$17,0)</f>
        <v>979</v>
      </c>
      <c r="X2967" s="36">
        <f>ROUND((Reference!Q$16*List!$H2967)+Reference!Q$17,0)</f>
        <v>490</v>
      </c>
      <c r="Y2967" s="37"/>
      <c r="Z2967" s="4" t="str">
        <f t="shared" si="93"/>
        <v>SUSSEX, Virginia</v>
      </c>
      <c r="AA2967" s="38" t="s">
        <v>1328</v>
      </c>
      <c r="AB2967" s="38" t="s">
        <v>54</v>
      </c>
      <c r="AC2967" s="32" t="s">
        <v>7950</v>
      </c>
      <c r="AD2967" s="39"/>
      <c r="AE2967">
        <f t="shared" si="94"/>
        <v>0.93510000000000004</v>
      </c>
    </row>
    <row r="2968" spans="1:31" x14ac:dyDescent="0.35">
      <c r="A2968" s="28" t="s">
        <v>8168</v>
      </c>
      <c r="B2968" s="48" t="s">
        <v>8169</v>
      </c>
      <c r="C2968" s="49">
        <v>99949</v>
      </c>
      <c r="D2968" s="30" t="s">
        <v>254</v>
      </c>
      <c r="E2968" s="50" t="s">
        <v>2435</v>
      </c>
      <c r="F2968" s="55" t="s">
        <v>7950</v>
      </c>
      <c r="G2968" s="33" t="s">
        <v>64</v>
      </c>
      <c r="H2968" s="52">
        <v>0.81220000000000003</v>
      </c>
      <c r="I2968" s="35">
        <f>ROUND((Reference!B$16*List!$H2968)+Reference!B$17,0)</f>
        <v>965</v>
      </c>
      <c r="J2968" s="35">
        <f>ROUND((Reference!C$16*List!$H2968)+Reference!C$17,0)</f>
        <v>1440</v>
      </c>
      <c r="K2968" s="35">
        <f>ROUND((Reference!D$16*List!$H2968)+Reference!D$17,0)</f>
        <v>1725</v>
      </c>
      <c r="L2968" s="35">
        <f>ROUND((Reference!E$16*List!$H2968)+Reference!E$17,0)</f>
        <v>2133</v>
      </c>
      <c r="M2968" s="35">
        <f>ROUND((Reference!F$16*List!$H2968)+Reference!F$17,0)</f>
        <v>2222</v>
      </c>
      <c r="N2968" s="35">
        <f>ROUND((Reference!G$16*List!$H2968)+Reference!G$17,0)</f>
        <v>2515</v>
      </c>
      <c r="O2968" s="35">
        <f>ROUND((Reference!H$16*List!$H2968)+Reference!H$17,0)</f>
        <v>2611</v>
      </c>
      <c r="P2968" s="35">
        <f>ROUND((Reference!I$16*List!$H2968)+Reference!I$17,0)</f>
        <v>2714</v>
      </c>
      <c r="Q2968" s="35">
        <f>ROUND((Reference!J$16*List!$H2968)+Reference!J$17,0)</f>
        <v>3142</v>
      </c>
      <c r="R2968" s="35">
        <f>ROUND((Reference!K$16*List!$H2968)+Reference!K$17,0)</f>
        <v>3242</v>
      </c>
      <c r="S2968" s="35">
        <f>ROUND((Reference!L$16*List!$H2968)+Reference!L$17,0)</f>
        <v>3498</v>
      </c>
      <c r="T2968" s="35">
        <f>ROUND((Reference!M$16*List!$H2968)+Reference!M$17,0)</f>
        <v>4178</v>
      </c>
      <c r="U2968" s="35">
        <f>ROUND((Reference!N$16*List!$H2968)+Reference!N$17,0)</f>
        <v>16857</v>
      </c>
      <c r="V2968" s="36">
        <f>ROUND((Reference!O$16*List!$H2968)+Reference!O$17,0)</f>
        <v>627</v>
      </c>
      <c r="W2968" s="36">
        <f>ROUND((Reference!P$16*List!$H2968)+Reference!P$17,0)</f>
        <v>883</v>
      </c>
      <c r="X2968" s="36">
        <f>ROUND((Reference!Q$16*List!$H2968)+Reference!Q$17,0)</f>
        <v>441</v>
      </c>
      <c r="Y2968" s="37"/>
      <c r="Z2968" s="4" t="str">
        <f t="shared" si="93"/>
        <v>TAZEWELL, Virginia</v>
      </c>
      <c r="AA2968" s="50" t="s">
        <v>2435</v>
      </c>
      <c r="AB2968" s="38" t="s">
        <v>54</v>
      </c>
      <c r="AC2968" s="43" t="s">
        <v>7950</v>
      </c>
      <c r="AD2968" s="45"/>
      <c r="AE2968">
        <f t="shared" si="94"/>
        <v>0.81220000000000003</v>
      </c>
    </row>
    <row r="2969" spans="1:31" x14ac:dyDescent="0.35">
      <c r="A2969" s="28" t="s">
        <v>8170</v>
      </c>
      <c r="B2969" s="48" t="s">
        <v>8171</v>
      </c>
      <c r="C2969" s="49">
        <v>47894</v>
      </c>
      <c r="D2969" s="30" t="s">
        <v>1336</v>
      </c>
      <c r="E2969" s="50" t="s">
        <v>2039</v>
      </c>
      <c r="F2969" s="55" t="s">
        <v>7950</v>
      </c>
      <c r="G2969" s="33" t="s">
        <v>53</v>
      </c>
      <c r="H2969" s="52">
        <v>1.0406</v>
      </c>
      <c r="I2969" s="35">
        <f>ROUND((Reference!B$16*List!$H2969)+Reference!B$17,0)</f>
        <v>1161</v>
      </c>
      <c r="J2969" s="35">
        <f>ROUND((Reference!C$16*List!$H2969)+Reference!C$17,0)</f>
        <v>1732</v>
      </c>
      <c r="K2969" s="35">
        <f>ROUND((Reference!D$16*List!$H2969)+Reference!D$17,0)</f>
        <v>2075</v>
      </c>
      <c r="L2969" s="35">
        <f>ROUND((Reference!E$16*List!$H2969)+Reference!E$17,0)</f>
        <v>2565</v>
      </c>
      <c r="M2969" s="35">
        <f>ROUND((Reference!F$16*List!$H2969)+Reference!F$17,0)</f>
        <v>2672</v>
      </c>
      <c r="N2969" s="35">
        <f>ROUND((Reference!G$16*List!$H2969)+Reference!G$17,0)</f>
        <v>3025</v>
      </c>
      <c r="O2969" s="35">
        <f>ROUND((Reference!H$16*List!$H2969)+Reference!H$17,0)</f>
        <v>3141</v>
      </c>
      <c r="P2969" s="35">
        <f>ROUND((Reference!I$16*List!$H2969)+Reference!I$17,0)</f>
        <v>3264</v>
      </c>
      <c r="Q2969" s="35">
        <f>ROUND((Reference!J$16*List!$H2969)+Reference!J$17,0)</f>
        <v>3780</v>
      </c>
      <c r="R2969" s="35">
        <f>ROUND((Reference!K$16*List!$H2969)+Reference!K$17,0)</f>
        <v>3899</v>
      </c>
      <c r="S2969" s="35">
        <f>ROUND((Reference!L$16*List!$H2969)+Reference!L$17,0)</f>
        <v>4207</v>
      </c>
      <c r="T2969" s="35">
        <f>ROUND((Reference!M$16*List!$H2969)+Reference!M$17,0)</f>
        <v>5025</v>
      </c>
      <c r="U2969" s="35">
        <f>ROUND((Reference!N$16*List!$H2969)+Reference!N$17,0)</f>
        <v>20275</v>
      </c>
      <c r="V2969" s="36">
        <f>ROUND((Reference!O$16*List!$H2969)+Reference!O$17,0)</f>
        <v>754</v>
      </c>
      <c r="W2969" s="36">
        <f>ROUND((Reference!P$16*List!$H2969)+Reference!P$17,0)</f>
        <v>1062</v>
      </c>
      <c r="X2969" s="36">
        <f>ROUND((Reference!Q$16*List!$H2969)+Reference!Q$17,0)</f>
        <v>531</v>
      </c>
      <c r="Y2969" s="37"/>
      <c r="Z2969" s="4" t="str">
        <f t="shared" si="93"/>
        <v>WARREN, Virginia</v>
      </c>
      <c r="AA2969" s="50" t="s">
        <v>2039</v>
      </c>
      <c r="AB2969" s="38" t="s">
        <v>54</v>
      </c>
      <c r="AC2969" s="43" t="s">
        <v>7950</v>
      </c>
      <c r="AD2969" s="45"/>
      <c r="AE2969">
        <f t="shared" si="94"/>
        <v>1.0406</v>
      </c>
    </row>
    <row r="2970" spans="1:31" x14ac:dyDescent="0.35">
      <c r="A2970" s="28" t="s">
        <v>8172</v>
      </c>
      <c r="B2970" s="48" t="s">
        <v>8173</v>
      </c>
      <c r="C2970" s="51">
        <v>28700</v>
      </c>
      <c r="D2970" s="30" t="s">
        <v>1027</v>
      </c>
      <c r="E2970" s="38" t="s">
        <v>259</v>
      </c>
      <c r="F2970" s="55" t="s">
        <v>7950</v>
      </c>
      <c r="G2970" s="33" t="s">
        <v>53</v>
      </c>
      <c r="H2970" s="52">
        <v>0.7117</v>
      </c>
      <c r="I2970" s="35">
        <f>ROUND((Reference!B$16*List!$H2970)+Reference!B$17,0)</f>
        <v>879</v>
      </c>
      <c r="J2970" s="35">
        <f>ROUND((Reference!C$16*List!$H2970)+Reference!C$17,0)</f>
        <v>1311</v>
      </c>
      <c r="K2970" s="35">
        <f>ROUND((Reference!D$16*List!$H2970)+Reference!D$17,0)</f>
        <v>1571</v>
      </c>
      <c r="L2970" s="35">
        <f>ROUND((Reference!E$16*List!$H2970)+Reference!E$17,0)</f>
        <v>1942</v>
      </c>
      <c r="M2970" s="35">
        <f>ROUND((Reference!F$16*List!$H2970)+Reference!F$17,0)</f>
        <v>2023</v>
      </c>
      <c r="N2970" s="35">
        <f>ROUND((Reference!G$16*List!$H2970)+Reference!G$17,0)</f>
        <v>2291</v>
      </c>
      <c r="O2970" s="35">
        <f>ROUND((Reference!H$16*List!$H2970)+Reference!H$17,0)</f>
        <v>2378</v>
      </c>
      <c r="P2970" s="35">
        <f>ROUND((Reference!I$16*List!$H2970)+Reference!I$17,0)</f>
        <v>2472</v>
      </c>
      <c r="Q2970" s="35">
        <f>ROUND((Reference!J$16*List!$H2970)+Reference!J$17,0)</f>
        <v>2862</v>
      </c>
      <c r="R2970" s="35">
        <f>ROUND((Reference!K$16*List!$H2970)+Reference!K$17,0)</f>
        <v>2953</v>
      </c>
      <c r="S2970" s="35">
        <f>ROUND((Reference!L$16*List!$H2970)+Reference!L$17,0)</f>
        <v>3186</v>
      </c>
      <c r="T2970" s="35">
        <f>ROUND((Reference!M$16*List!$H2970)+Reference!M$17,0)</f>
        <v>3805</v>
      </c>
      <c r="U2970" s="35">
        <f>ROUND((Reference!N$16*List!$H2970)+Reference!N$17,0)</f>
        <v>15352</v>
      </c>
      <c r="V2970" s="36">
        <f>ROUND((Reference!O$16*List!$H2970)+Reference!O$17,0)</f>
        <v>571</v>
      </c>
      <c r="W2970" s="36">
        <f>ROUND((Reference!P$16*List!$H2970)+Reference!P$17,0)</f>
        <v>804</v>
      </c>
      <c r="X2970" s="36">
        <f>ROUND((Reference!Q$16*List!$H2970)+Reference!Q$17,0)</f>
        <v>402</v>
      </c>
      <c r="Y2970" s="37"/>
      <c r="Z2970" s="4" t="str">
        <f t="shared" si="93"/>
        <v>WASHINGTON, Virginia</v>
      </c>
      <c r="AA2970" s="50" t="s">
        <v>259</v>
      </c>
      <c r="AB2970" s="38" t="s">
        <v>54</v>
      </c>
      <c r="AC2970" s="43" t="s">
        <v>7950</v>
      </c>
      <c r="AD2970" s="45"/>
      <c r="AE2970">
        <f t="shared" si="94"/>
        <v>0.7117</v>
      </c>
    </row>
    <row r="2971" spans="1:31" x14ac:dyDescent="0.35">
      <c r="A2971" s="28" t="s">
        <v>8174</v>
      </c>
      <c r="B2971" s="48" t="s">
        <v>8175</v>
      </c>
      <c r="C2971" s="51">
        <v>99949</v>
      </c>
      <c r="D2971" s="30" t="s">
        <v>254</v>
      </c>
      <c r="E2971" s="38" t="s">
        <v>6627</v>
      </c>
      <c r="F2971" s="55" t="s">
        <v>7950</v>
      </c>
      <c r="G2971" s="33" t="s">
        <v>64</v>
      </c>
      <c r="H2971" s="34">
        <v>0.81220000000000003</v>
      </c>
      <c r="I2971" s="35">
        <f>ROUND((Reference!B$16*List!$H2971)+Reference!B$17,0)</f>
        <v>965</v>
      </c>
      <c r="J2971" s="35">
        <f>ROUND((Reference!C$16*List!$H2971)+Reference!C$17,0)</f>
        <v>1440</v>
      </c>
      <c r="K2971" s="35">
        <f>ROUND((Reference!D$16*List!$H2971)+Reference!D$17,0)</f>
        <v>1725</v>
      </c>
      <c r="L2971" s="35">
        <f>ROUND((Reference!E$16*List!$H2971)+Reference!E$17,0)</f>
        <v>2133</v>
      </c>
      <c r="M2971" s="35">
        <f>ROUND((Reference!F$16*List!$H2971)+Reference!F$17,0)</f>
        <v>2222</v>
      </c>
      <c r="N2971" s="35">
        <f>ROUND((Reference!G$16*List!$H2971)+Reference!G$17,0)</f>
        <v>2515</v>
      </c>
      <c r="O2971" s="35">
        <f>ROUND((Reference!H$16*List!$H2971)+Reference!H$17,0)</f>
        <v>2611</v>
      </c>
      <c r="P2971" s="35">
        <f>ROUND((Reference!I$16*List!$H2971)+Reference!I$17,0)</f>
        <v>2714</v>
      </c>
      <c r="Q2971" s="35">
        <f>ROUND((Reference!J$16*List!$H2971)+Reference!J$17,0)</f>
        <v>3142</v>
      </c>
      <c r="R2971" s="35">
        <f>ROUND((Reference!K$16*List!$H2971)+Reference!K$17,0)</f>
        <v>3242</v>
      </c>
      <c r="S2971" s="35">
        <f>ROUND((Reference!L$16*List!$H2971)+Reference!L$17,0)</f>
        <v>3498</v>
      </c>
      <c r="T2971" s="35">
        <f>ROUND((Reference!M$16*List!$H2971)+Reference!M$17,0)</f>
        <v>4178</v>
      </c>
      <c r="U2971" s="35">
        <f>ROUND((Reference!N$16*List!$H2971)+Reference!N$17,0)</f>
        <v>16857</v>
      </c>
      <c r="V2971" s="36">
        <f>ROUND((Reference!O$16*List!$H2971)+Reference!O$17,0)</f>
        <v>627</v>
      </c>
      <c r="W2971" s="36">
        <f>ROUND((Reference!P$16*List!$H2971)+Reference!P$17,0)</f>
        <v>883</v>
      </c>
      <c r="X2971" s="36">
        <f>ROUND((Reference!Q$16*List!$H2971)+Reference!Q$17,0)</f>
        <v>441</v>
      </c>
      <c r="Y2971" s="37"/>
      <c r="Z2971" s="4" t="str">
        <f t="shared" si="93"/>
        <v>WESTMORELAND, Virginia</v>
      </c>
      <c r="AA2971" s="38" t="s">
        <v>6627</v>
      </c>
      <c r="AB2971" s="38" t="s">
        <v>54</v>
      </c>
      <c r="AC2971" s="32" t="s">
        <v>7950</v>
      </c>
      <c r="AD2971" s="39"/>
      <c r="AE2971">
        <f t="shared" si="94"/>
        <v>0.81220000000000003</v>
      </c>
    </row>
    <row r="2972" spans="1:31" x14ac:dyDescent="0.35">
      <c r="A2972" s="28" t="s">
        <v>8176</v>
      </c>
      <c r="B2972" s="48" t="s">
        <v>8177</v>
      </c>
      <c r="C2972" s="51">
        <v>99949</v>
      </c>
      <c r="D2972" s="30" t="s">
        <v>254</v>
      </c>
      <c r="E2972" s="38" t="s">
        <v>7815</v>
      </c>
      <c r="F2972" s="55" t="s">
        <v>7950</v>
      </c>
      <c r="G2972" s="33" t="s">
        <v>64</v>
      </c>
      <c r="H2972" s="52">
        <v>0.81220000000000003</v>
      </c>
      <c r="I2972" s="35">
        <f>ROUND((Reference!B$16*List!$H2972)+Reference!B$17,0)</f>
        <v>965</v>
      </c>
      <c r="J2972" s="35">
        <f>ROUND((Reference!C$16*List!$H2972)+Reference!C$17,0)</f>
        <v>1440</v>
      </c>
      <c r="K2972" s="35">
        <f>ROUND((Reference!D$16*List!$H2972)+Reference!D$17,0)</f>
        <v>1725</v>
      </c>
      <c r="L2972" s="35">
        <f>ROUND((Reference!E$16*List!$H2972)+Reference!E$17,0)</f>
        <v>2133</v>
      </c>
      <c r="M2972" s="35">
        <f>ROUND((Reference!F$16*List!$H2972)+Reference!F$17,0)</f>
        <v>2222</v>
      </c>
      <c r="N2972" s="35">
        <f>ROUND((Reference!G$16*List!$H2972)+Reference!G$17,0)</f>
        <v>2515</v>
      </c>
      <c r="O2972" s="35">
        <f>ROUND((Reference!H$16*List!$H2972)+Reference!H$17,0)</f>
        <v>2611</v>
      </c>
      <c r="P2972" s="35">
        <f>ROUND((Reference!I$16*List!$H2972)+Reference!I$17,0)</f>
        <v>2714</v>
      </c>
      <c r="Q2972" s="35">
        <f>ROUND((Reference!J$16*List!$H2972)+Reference!J$17,0)</f>
        <v>3142</v>
      </c>
      <c r="R2972" s="35">
        <f>ROUND((Reference!K$16*List!$H2972)+Reference!K$17,0)</f>
        <v>3242</v>
      </c>
      <c r="S2972" s="35">
        <f>ROUND((Reference!L$16*List!$H2972)+Reference!L$17,0)</f>
        <v>3498</v>
      </c>
      <c r="T2972" s="35">
        <f>ROUND((Reference!M$16*List!$H2972)+Reference!M$17,0)</f>
        <v>4178</v>
      </c>
      <c r="U2972" s="35">
        <f>ROUND((Reference!N$16*List!$H2972)+Reference!N$17,0)</f>
        <v>16857</v>
      </c>
      <c r="V2972" s="36">
        <f>ROUND((Reference!O$16*List!$H2972)+Reference!O$17,0)</f>
        <v>627</v>
      </c>
      <c r="W2972" s="36">
        <f>ROUND((Reference!P$16*List!$H2972)+Reference!P$17,0)</f>
        <v>883</v>
      </c>
      <c r="X2972" s="36">
        <f>ROUND((Reference!Q$16*List!$H2972)+Reference!Q$17,0)</f>
        <v>441</v>
      </c>
      <c r="Y2972" s="37"/>
      <c r="Z2972" s="4" t="str">
        <f t="shared" si="93"/>
        <v>WISE, Virginia</v>
      </c>
      <c r="AA2972" s="50" t="s">
        <v>7815</v>
      </c>
      <c r="AB2972" s="38" t="s">
        <v>54</v>
      </c>
      <c r="AC2972" s="43" t="s">
        <v>7950</v>
      </c>
      <c r="AD2972" s="45"/>
      <c r="AE2972">
        <f t="shared" si="94"/>
        <v>0.81220000000000003</v>
      </c>
    </row>
    <row r="2973" spans="1:31" x14ac:dyDescent="0.35">
      <c r="A2973" s="28" t="s">
        <v>8178</v>
      </c>
      <c r="B2973" s="48" t="s">
        <v>8179</v>
      </c>
      <c r="C2973" s="51">
        <v>99949</v>
      </c>
      <c r="D2973" s="30" t="s">
        <v>254</v>
      </c>
      <c r="E2973" s="38" t="s">
        <v>8180</v>
      </c>
      <c r="F2973" s="54" t="s">
        <v>7950</v>
      </c>
      <c r="G2973" s="33" t="s">
        <v>64</v>
      </c>
      <c r="H2973" s="52">
        <v>0.81220000000000003</v>
      </c>
      <c r="I2973" s="35">
        <f>ROUND((Reference!B$16*List!$H2973)+Reference!B$17,0)</f>
        <v>965</v>
      </c>
      <c r="J2973" s="35">
        <f>ROUND((Reference!C$16*List!$H2973)+Reference!C$17,0)</f>
        <v>1440</v>
      </c>
      <c r="K2973" s="35">
        <f>ROUND((Reference!D$16*List!$H2973)+Reference!D$17,0)</f>
        <v>1725</v>
      </c>
      <c r="L2973" s="35">
        <f>ROUND((Reference!E$16*List!$H2973)+Reference!E$17,0)</f>
        <v>2133</v>
      </c>
      <c r="M2973" s="35">
        <f>ROUND((Reference!F$16*List!$H2973)+Reference!F$17,0)</f>
        <v>2222</v>
      </c>
      <c r="N2973" s="35">
        <f>ROUND((Reference!G$16*List!$H2973)+Reference!G$17,0)</f>
        <v>2515</v>
      </c>
      <c r="O2973" s="35">
        <f>ROUND((Reference!H$16*List!$H2973)+Reference!H$17,0)</f>
        <v>2611</v>
      </c>
      <c r="P2973" s="35">
        <f>ROUND((Reference!I$16*List!$H2973)+Reference!I$17,0)</f>
        <v>2714</v>
      </c>
      <c r="Q2973" s="35">
        <f>ROUND((Reference!J$16*List!$H2973)+Reference!J$17,0)</f>
        <v>3142</v>
      </c>
      <c r="R2973" s="35">
        <f>ROUND((Reference!K$16*List!$H2973)+Reference!K$17,0)</f>
        <v>3242</v>
      </c>
      <c r="S2973" s="35">
        <f>ROUND((Reference!L$16*List!$H2973)+Reference!L$17,0)</f>
        <v>3498</v>
      </c>
      <c r="T2973" s="35">
        <f>ROUND((Reference!M$16*List!$H2973)+Reference!M$17,0)</f>
        <v>4178</v>
      </c>
      <c r="U2973" s="35">
        <f>ROUND((Reference!N$16*List!$H2973)+Reference!N$17,0)</f>
        <v>16857</v>
      </c>
      <c r="V2973" s="36">
        <f>ROUND((Reference!O$16*List!$H2973)+Reference!O$17,0)</f>
        <v>627</v>
      </c>
      <c r="W2973" s="36">
        <f>ROUND((Reference!P$16*List!$H2973)+Reference!P$17,0)</f>
        <v>883</v>
      </c>
      <c r="X2973" s="36">
        <f>ROUND((Reference!Q$16*List!$H2973)+Reference!Q$17,0)</f>
        <v>441</v>
      </c>
      <c r="Y2973" s="37"/>
      <c r="Z2973" s="4" t="str">
        <f t="shared" si="93"/>
        <v>WYTHE, Virginia</v>
      </c>
      <c r="AA2973" s="50" t="s">
        <v>8180</v>
      </c>
      <c r="AB2973" s="38" t="s">
        <v>54</v>
      </c>
      <c r="AC2973" s="43" t="s">
        <v>7950</v>
      </c>
      <c r="AD2973" s="45"/>
      <c r="AE2973">
        <f t="shared" si="94"/>
        <v>0.81220000000000003</v>
      </c>
    </row>
    <row r="2974" spans="1:31" x14ac:dyDescent="0.35">
      <c r="A2974" s="28" t="s">
        <v>8181</v>
      </c>
      <c r="B2974" s="48" t="s">
        <v>8182</v>
      </c>
      <c r="C2974" s="49">
        <v>47260</v>
      </c>
      <c r="D2974" s="30" t="s">
        <v>5594</v>
      </c>
      <c r="E2974" s="50" t="s">
        <v>3737</v>
      </c>
      <c r="F2974" s="55" t="s">
        <v>7950</v>
      </c>
      <c r="G2974" s="33" t="s">
        <v>53</v>
      </c>
      <c r="H2974" s="34">
        <v>0.89660000000000006</v>
      </c>
      <c r="I2974" s="35">
        <f>ROUND((Reference!B$16*List!$H2974)+Reference!B$17,0)</f>
        <v>1038</v>
      </c>
      <c r="J2974" s="35">
        <f>ROUND((Reference!C$16*List!$H2974)+Reference!C$17,0)</f>
        <v>1548</v>
      </c>
      <c r="K2974" s="35">
        <f>ROUND((Reference!D$16*List!$H2974)+Reference!D$17,0)</f>
        <v>1854</v>
      </c>
      <c r="L2974" s="35">
        <f>ROUND((Reference!E$16*List!$H2974)+Reference!E$17,0)</f>
        <v>2292</v>
      </c>
      <c r="M2974" s="35">
        <f>ROUND((Reference!F$16*List!$H2974)+Reference!F$17,0)</f>
        <v>2388</v>
      </c>
      <c r="N2974" s="35">
        <f>ROUND((Reference!G$16*List!$H2974)+Reference!G$17,0)</f>
        <v>2704</v>
      </c>
      <c r="O2974" s="35">
        <f>ROUND((Reference!H$16*List!$H2974)+Reference!H$17,0)</f>
        <v>2807</v>
      </c>
      <c r="P2974" s="35">
        <f>ROUND((Reference!I$16*List!$H2974)+Reference!I$17,0)</f>
        <v>2917</v>
      </c>
      <c r="Q2974" s="35">
        <f>ROUND((Reference!J$16*List!$H2974)+Reference!J$17,0)</f>
        <v>3378</v>
      </c>
      <c r="R2974" s="35">
        <f>ROUND((Reference!K$16*List!$H2974)+Reference!K$17,0)</f>
        <v>3485</v>
      </c>
      <c r="S2974" s="35">
        <f>ROUND((Reference!L$16*List!$H2974)+Reference!L$17,0)</f>
        <v>3760</v>
      </c>
      <c r="T2974" s="35">
        <f>ROUND((Reference!M$16*List!$H2974)+Reference!M$17,0)</f>
        <v>4491</v>
      </c>
      <c r="U2974" s="35">
        <f>ROUND((Reference!N$16*List!$H2974)+Reference!N$17,0)</f>
        <v>18120</v>
      </c>
      <c r="V2974" s="36">
        <f>ROUND((Reference!O$16*List!$H2974)+Reference!O$17,0)</f>
        <v>674</v>
      </c>
      <c r="W2974" s="36">
        <f>ROUND((Reference!P$16*List!$H2974)+Reference!P$17,0)</f>
        <v>949</v>
      </c>
      <c r="X2974" s="36">
        <f>ROUND((Reference!Q$16*List!$H2974)+Reference!Q$17,0)</f>
        <v>475</v>
      </c>
      <c r="Y2974" s="37"/>
      <c r="Z2974" s="4" t="str">
        <f t="shared" si="93"/>
        <v>YORK, Virginia</v>
      </c>
      <c r="AA2974" s="38" t="s">
        <v>3737</v>
      </c>
      <c r="AB2974" s="38" t="s">
        <v>54</v>
      </c>
      <c r="AC2974" s="32" t="s">
        <v>7950</v>
      </c>
      <c r="AD2974" s="39"/>
      <c r="AE2974">
        <f t="shared" si="94"/>
        <v>0.89660000000000006</v>
      </c>
    </row>
    <row r="2975" spans="1:31" x14ac:dyDescent="0.35">
      <c r="A2975" s="28" t="s">
        <v>7847</v>
      </c>
      <c r="B2975" s="48" t="s">
        <v>8183</v>
      </c>
      <c r="C2975" s="49">
        <v>47894</v>
      </c>
      <c r="D2975" s="30" t="s">
        <v>1336</v>
      </c>
      <c r="E2975" s="50" t="s">
        <v>8184</v>
      </c>
      <c r="F2975" s="54" t="s">
        <v>7950</v>
      </c>
      <c r="G2975" s="33" t="s">
        <v>53</v>
      </c>
      <c r="H2975" s="34">
        <v>1.0406</v>
      </c>
      <c r="I2975" s="35">
        <f>ROUND((Reference!B$16*List!$H2975)+Reference!B$17,0)</f>
        <v>1161</v>
      </c>
      <c r="J2975" s="35">
        <f>ROUND((Reference!C$16*List!$H2975)+Reference!C$17,0)</f>
        <v>1732</v>
      </c>
      <c r="K2975" s="35">
        <f>ROUND((Reference!D$16*List!$H2975)+Reference!D$17,0)</f>
        <v>2075</v>
      </c>
      <c r="L2975" s="35">
        <f>ROUND((Reference!E$16*List!$H2975)+Reference!E$17,0)</f>
        <v>2565</v>
      </c>
      <c r="M2975" s="35">
        <f>ROUND((Reference!F$16*List!$H2975)+Reference!F$17,0)</f>
        <v>2672</v>
      </c>
      <c r="N2975" s="35">
        <f>ROUND((Reference!G$16*List!$H2975)+Reference!G$17,0)</f>
        <v>3025</v>
      </c>
      <c r="O2975" s="35">
        <f>ROUND((Reference!H$16*List!$H2975)+Reference!H$17,0)</f>
        <v>3141</v>
      </c>
      <c r="P2975" s="35">
        <f>ROUND((Reference!I$16*List!$H2975)+Reference!I$17,0)</f>
        <v>3264</v>
      </c>
      <c r="Q2975" s="35">
        <f>ROUND((Reference!J$16*List!$H2975)+Reference!J$17,0)</f>
        <v>3780</v>
      </c>
      <c r="R2975" s="35">
        <f>ROUND((Reference!K$16*List!$H2975)+Reference!K$17,0)</f>
        <v>3899</v>
      </c>
      <c r="S2975" s="35">
        <f>ROUND((Reference!L$16*List!$H2975)+Reference!L$17,0)</f>
        <v>4207</v>
      </c>
      <c r="T2975" s="35">
        <f>ROUND((Reference!M$16*List!$H2975)+Reference!M$17,0)</f>
        <v>5025</v>
      </c>
      <c r="U2975" s="35">
        <f>ROUND((Reference!N$16*List!$H2975)+Reference!N$17,0)</f>
        <v>20275</v>
      </c>
      <c r="V2975" s="36">
        <f>ROUND((Reference!O$16*List!$H2975)+Reference!O$17,0)</f>
        <v>754</v>
      </c>
      <c r="W2975" s="36">
        <f>ROUND((Reference!P$16*List!$H2975)+Reference!P$17,0)</f>
        <v>1062</v>
      </c>
      <c r="X2975" s="36">
        <f>ROUND((Reference!Q$16*List!$H2975)+Reference!Q$17,0)</f>
        <v>531</v>
      </c>
      <c r="Y2975" s="37"/>
      <c r="Z2975" s="4" t="str">
        <f t="shared" si="93"/>
        <v>ALEXANDRIA CITY, Virginia</v>
      </c>
      <c r="AA2975" s="38" t="s">
        <v>8184</v>
      </c>
      <c r="AB2975" s="38" t="s">
        <v>54</v>
      </c>
      <c r="AC2975" s="32" t="s">
        <v>7950</v>
      </c>
      <c r="AD2975" s="39"/>
      <c r="AE2975">
        <f t="shared" si="94"/>
        <v>1.0406</v>
      </c>
    </row>
    <row r="2976" spans="1:31" x14ac:dyDescent="0.35">
      <c r="A2976" s="28" t="s">
        <v>8185</v>
      </c>
      <c r="B2976" s="48" t="s">
        <v>8186</v>
      </c>
      <c r="C2976" s="51">
        <v>28700</v>
      </c>
      <c r="D2976" s="30" t="s">
        <v>1027</v>
      </c>
      <c r="E2976" s="38" t="s">
        <v>8187</v>
      </c>
      <c r="F2976" s="54" t="s">
        <v>7950</v>
      </c>
      <c r="G2976" s="33" t="s">
        <v>53</v>
      </c>
      <c r="H2976" s="34">
        <v>0.7117</v>
      </c>
      <c r="I2976" s="35">
        <f>ROUND((Reference!B$16*List!$H2976)+Reference!B$17,0)</f>
        <v>879</v>
      </c>
      <c r="J2976" s="35">
        <f>ROUND((Reference!C$16*List!$H2976)+Reference!C$17,0)</f>
        <v>1311</v>
      </c>
      <c r="K2976" s="35">
        <f>ROUND((Reference!D$16*List!$H2976)+Reference!D$17,0)</f>
        <v>1571</v>
      </c>
      <c r="L2976" s="35">
        <f>ROUND((Reference!E$16*List!$H2976)+Reference!E$17,0)</f>
        <v>1942</v>
      </c>
      <c r="M2976" s="35">
        <f>ROUND((Reference!F$16*List!$H2976)+Reference!F$17,0)</f>
        <v>2023</v>
      </c>
      <c r="N2976" s="35">
        <f>ROUND((Reference!G$16*List!$H2976)+Reference!G$17,0)</f>
        <v>2291</v>
      </c>
      <c r="O2976" s="35">
        <f>ROUND((Reference!H$16*List!$H2976)+Reference!H$17,0)</f>
        <v>2378</v>
      </c>
      <c r="P2976" s="35">
        <f>ROUND((Reference!I$16*List!$H2976)+Reference!I$17,0)</f>
        <v>2472</v>
      </c>
      <c r="Q2976" s="35">
        <f>ROUND((Reference!J$16*List!$H2976)+Reference!J$17,0)</f>
        <v>2862</v>
      </c>
      <c r="R2976" s="35">
        <f>ROUND((Reference!K$16*List!$H2976)+Reference!K$17,0)</f>
        <v>2953</v>
      </c>
      <c r="S2976" s="35">
        <f>ROUND((Reference!L$16*List!$H2976)+Reference!L$17,0)</f>
        <v>3186</v>
      </c>
      <c r="T2976" s="35">
        <f>ROUND((Reference!M$16*List!$H2976)+Reference!M$17,0)</f>
        <v>3805</v>
      </c>
      <c r="U2976" s="35">
        <f>ROUND((Reference!N$16*List!$H2976)+Reference!N$17,0)</f>
        <v>15352</v>
      </c>
      <c r="V2976" s="36">
        <f>ROUND((Reference!O$16*List!$H2976)+Reference!O$17,0)</f>
        <v>571</v>
      </c>
      <c r="W2976" s="36">
        <f>ROUND((Reference!P$16*List!$H2976)+Reference!P$17,0)</f>
        <v>804</v>
      </c>
      <c r="X2976" s="36">
        <f>ROUND((Reference!Q$16*List!$H2976)+Reference!Q$17,0)</f>
        <v>402</v>
      </c>
      <c r="Y2976" s="37"/>
      <c r="Z2976" s="4" t="str">
        <f t="shared" si="93"/>
        <v>BRISTOL CITY, Virginia</v>
      </c>
      <c r="AA2976" s="38" t="s">
        <v>8187</v>
      </c>
      <c r="AB2976" s="38" t="s">
        <v>54</v>
      </c>
      <c r="AC2976" s="32" t="s">
        <v>7950</v>
      </c>
      <c r="AD2976" s="39"/>
      <c r="AE2976">
        <f t="shared" si="94"/>
        <v>0.7117</v>
      </c>
    </row>
    <row r="2977" spans="1:31" x14ac:dyDescent="0.35">
      <c r="A2977" s="28" t="s">
        <v>8188</v>
      </c>
      <c r="B2977" s="48" t="s">
        <v>8189</v>
      </c>
      <c r="C2977" s="51">
        <v>99949</v>
      </c>
      <c r="D2977" s="30" t="s">
        <v>254</v>
      </c>
      <c r="E2977" s="38" t="s">
        <v>8190</v>
      </c>
      <c r="F2977" s="54" t="s">
        <v>7950</v>
      </c>
      <c r="G2977" s="33" t="s">
        <v>64</v>
      </c>
      <c r="H2977" s="34">
        <v>0.81220000000000003</v>
      </c>
      <c r="I2977" s="35">
        <f>ROUND((Reference!B$16*List!$H2977)+Reference!B$17,0)</f>
        <v>965</v>
      </c>
      <c r="J2977" s="35">
        <f>ROUND((Reference!C$16*List!$H2977)+Reference!C$17,0)</f>
        <v>1440</v>
      </c>
      <c r="K2977" s="35">
        <f>ROUND((Reference!D$16*List!$H2977)+Reference!D$17,0)</f>
        <v>1725</v>
      </c>
      <c r="L2977" s="35">
        <f>ROUND((Reference!E$16*List!$H2977)+Reference!E$17,0)</f>
        <v>2133</v>
      </c>
      <c r="M2977" s="35">
        <f>ROUND((Reference!F$16*List!$H2977)+Reference!F$17,0)</f>
        <v>2222</v>
      </c>
      <c r="N2977" s="35">
        <f>ROUND((Reference!G$16*List!$H2977)+Reference!G$17,0)</f>
        <v>2515</v>
      </c>
      <c r="O2977" s="35">
        <f>ROUND((Reference!H$16*List!$H2977)+Reference!H$17,0)</f>
        <v>2611</v>
      </c>
      <c r="P2977" s="35">
        <f>ROUND((Reference!I$16*List!$H2977)+Reference!I$17,0)</f>
        <v>2714</v>
      </c>
      <c r="Q2977" s="35">
        <f>ROUND((Reference!J$16*List!$H2977)+Reference!J$17,0)</f>
        <v>3142</v>
      </c>
      <c r="R2977" s="35">
        <f>ROUND((Reference!K$16*List!$H2977)+Reference!K$17,0)</f>
        <v>3242</v>
      </c>
      <c r="S2977" s="35">
        <f>ROUND((Reference!L$16*List!$H2977)+Reference!L$17,0)</f>
        <v>3498</v>
      </c>
      <c r="T2977" s="35">
        <f>ROUND((Reference!M$16*List!$H2977)+Reference!M$17,0)</f>
        <v>4178</v>
      </c>
      <c r="U2977" s="35">
        <f>ROUND((Reference!N$16*List!$H2977)+Reference!N$17,0)</f>
        <v>16857</v>
      </c>
      <c r="V2977" s="36">
        <f>ROUND((Reference!O$16*List!$H2977)+Reference!O$17,0)</f>
        <v>627</v>
      </c>
      <c r="W2977" s="36">
        <f>ROUND((Reference!P$16*List!$H2977)+Reference!P$17,0)</f>
        <v>883</v>
      </c>
      <c r="X2977" s="36">
        <f>ROUND((Reference!Q$16*List!$H2977)+Reference!Q$17,0)</f>
        <v>441</v>
      </c>
      <c r="Y2977" s="37"/>
      <c r="Z2977" s="4" t="str">
        <f t="shared" si="93"/>
        <v>BUENA VISTA CITY, Virginia</v>
      </c>
      <c r="AA2977" s="38" t="s">
        <v>8190</v>
      </c>
      <c r="AB2977" s="38" t="s">
        <v>54</v>
      </c>
      <c r="AC2977" s="32" t="s">
        <v>7950</v>
      </c>
      <c r="AD2977" s="39"/>
      <c r="AE2977">
        <f t="shared" si="94"/>
        <v>0.81220000000000003</v>
      </c>
    </row>
    <row r="2978" spans="1:31" x14ac:dyDescent="0.35">
      <c r="A2978" s="28" t="s">
        <v>8191</v>
      </c>
      <c r="B2978" s="48" t="s">
        <v>8192</v>
      </c>
      <c r="C2978" s="51">
        <v>16820</v>
      </c>
      <c r="D2978" s="30" t="s">
        <v>536</v>
      </c>
      <c r="E2978" s="38" t="s">
        <v>8193</v>
      </c>
      <c r="F2978" s="55" t="s">
        <v>7950</v>
      </c>
      <c r="G2978" s="33" t="s">
        <v>53</v>
      </c>
      <c r="H2978" s="34">
        <v>0.91310000000000002</v>
      </c>
      <c r="I2978" s="35">
        <f>ROUND((Reference!B$16*List!$H2978)+Reference!B$17,0)</f>
        <v>1052</v>
      </c>
      <c r="J2978" s="35">
        <f>ROUND((Reference!C$16*List!$H2978)+Reference!C$17,0)</f>
        <v>1569</v>
      </c>
      <c r="K2978" s="35">
        <f>ROUND((Reference!D$16*List!$H2978)+Reference!D$17,0)</f>
        <v>1880</v>
      </c>
      <c r="L2978" s="35">
        <f>ROUND((Reference!E$16*List!$H2978)+Reference!E$17,0)</f>
        <v>2324</v>
      </c>
      <c r="M2978" s="35">
        <f>ROUND((Reference!F$16*List!$H2978)+Reference!F$17,0)</f>
        <v>2421</v>
      </c>
      <c r="N2978" s="35">
        <f>ROUND((Reference!G$16*List!$H2978)+Reference!G$17,0)</f>
        <v>2740</v>
      </c>
      <c r="O2978" s="35">
        <f>ROUND((Reference!H$16*List!$H2978)+Reference!H$17,0)</f>
        <v>2845</v>
      </c>
      <c r="P2978" s="35">
        <f>ROUND((Reference!I$16*List!$H2978)+Reference!I$17,0)</f>
        <v>2957</v>
      </c>
      <c r="Q2978" s="35">
        <f>ROUND((Reference!J$16*List!$H2978)+Reference!J$17,0)</f>
        <v>3424</v>
      </c>
      <c r="R2978" s="35">
        <f>ROUND((Reference!K$16*List!$H2978)+Reference!K$17,0)</f>
        <v>3532</v>
      </c>
      <c r="S2978" s="35">
        <f>ROUND((Reference!L$16*List!$H2978)+Reference!L$17,0)</f>
        <v>3811</v>
      </c>
      <c r="T2978" s="35">
        <f>ROUND((Reference!M$16*List!$H2978)+Reference!M$17,0)</f>
        <v>4552</v>
      </c>
      <c r="U2978" s="35">
        <f>ROUND((Reference!N$16*List!$H2978)+Reference!N$17,0)</f>
        <v>18367</v>
      </c>
      <c r="V2978" s="36">
        <f>ROUND((Reference!O$16*List!$H2978)+Reference!O$17,0)</f>
        <v>683</v>
      </c>
      <c r="W2978" s="36">
        <f>ROUND((Reference!P$16*List!$H2978)+Reference!P$17,0)</f>
        <v>962</v>
      </c>
      <c r="X2978" s="36">
        <f>ROUND((Reference!Q$16*List!$H2978)+Reference!Q$17,0)</f>
        <v>481</v>
      </c>
      <c r="Y2978" s="37"/>
      <c r="Z2978" s="4" t="str">
        <f t="shared" si="93"/>
        <v>CHARLOTTESVILLE CITY, Virginia</v>
      </c>
      <c r="AA2978" s="38" t="s">
        <v>8193</v>
      </c>
      <c r="AB2978" s="38" t="s">
        <v>54</v>
      </c>
      <c r="AC2978" s="32" t="s">
        <v>7950</v>
      </c>
      <c r="AD2978" s="39"/>
      <c r="AE2978">
        <f t="shared" si="94"/>
        <v>0.91310000000000002</v>
      </c>
    </row>
    <row r="2979" spans="1:31" x14ac:dyDescent="0.35">
      <c r="A2979" s="28" t="s">
        <v>8194</v>
      </c>
      <c r="B2979" s="48" t="s">
        <v>8195</v>
      </c>
      <c r="C2979" s="49">
        <v>47260</v>
      </c>
      <c r="D2979" s="30" t="s">
        <v>5594</v>
      </c>
      <c r="E2979" s="50" t="s">
        <v>8196</v>
      </c>
      <c r="F2979" s="54" t="s">
        <v>7950</v>
      </c>
      <c r="G2979" s="33" t="s">
        <v>53</v>
      </c>
      <c r="H2979" s="34">
        <v>0.89660000000000006</v>
      </c>
      <c r="I2979" s="35">
        <f>ROUND((Reference!B$16*List!$H2979)+Reference!B$17,0)</f>
        <v>1038</v>
      </c>
      <c r="J2979" s="35">
        <f>ROUND((Reference!C$16*List!$H2979)+Reference!C$17,0)</f>
        <v>1548</v>
      </c>
      <c r="K2979" s="35">
        <f>ROUND((Reference!D$16*List!$H2979)+Reference!D$17,0)</f>
        <v>1854</v>
      </c>
      <c r="L2979" s="35">
        <f>ROUND((Reference!E$16*List!$H2979)+Reference!E$17,0)</f>
        <v>2292</v>
      </c>
      <c r="M2979" s="35">
        <f>ROUND((Reference!F$16*List!$H2979)+Reference!F$17,0)</f>
        <v>2388</v>
      </c>
      <c r="N2979" s="35">
        <f>ROUND((Reference!G$16*List!$H2979)+Reference!G$17,0)</f>
        <v>2704</v>
      </c>
      <c r="O2979" s="35">
        <f>ROUND((Reference!H$16*List!$H2979)+Reference!H$17,0)</f>
        <v>2807</v>
      </c>
      <c r="P2979" s="35">
        <f>ROUND((Reference!I$16*List!$H2979)+Reference!I$17,0)</f>
        <v>2917</v>
      </c>
      <c r="Q2979" s="35">
        <f>ROUND((Reference!J$16*List!$H2979)+Reference!J$17,0)</f>
        <v>3378</v>
      </c>
      <c r="R2979" s="35">
        <f>ROUND((Reference!K$16*List!$H2979)+Reference!K$17,0)</f>
        <v>3485</v>
      </c>
      <c r="S2979" s="35">
        <f>ROUND((Reference!L$16*List!$H2979)+Reference!L$17,0)</f>
        <v>3760</v>
      </c>
      <c r="T2979" s="35">
        <f>ROUND((Reference!M$16*List!$H2979)+Reference!M$17,0)</f>
        <v>4491</v>
      </c>
      <c r="U2979" s="35">
        <f>ROUND((Reference!N$16*List!$H2979)+Reference!N$17,0)</f>
        <v>18120</v>
      </c>
      <c r="V2979" s="36">
        <f>ROUND((Reference!O$16*List!$H2979)+Reference!O$17,0)</f>
        <v>674</v>
      </c>
      <c r="W2979" s="36">
        <f>ROUND((Reference!P$16*List!$H2979)+Reference!P$17,0)</f>
        <v>949</v>
      </c>
      <c r="X2979" s="36">
        <f>ROUND((Reference!Q$16*List!$H2979)+Reference!Q$17,0)</f>
        <v>475</v>
      </c>
      <c r="Y2979" s="37"/>
      <c r="Z2979" s="4" t="str">
        <f t="shared" si="93"/>
        <v>CHESAPEAKE CITY, Virginia</v>
      </c>
      <c r="AA2979" s="38" t="s">
        <v>8196</v>
      </c>
      <c r="AB2979" s="38" t="s">
        <v>54</v>
      </c>
      <c r="AC2979" s="32" t="s">
        <v>7950</v>
      </c>
      <c r="AD2979" s="39"/>
      <c r="AE2979">
        <f t="shared" si="94"/>
        <v>0.89660000000000006</v>
      </c>
    </row>
    <row r="2980" spans="1:31" x14ac:dyDescent="0.35">
      <c r="A2980" s="28" t="s">
        <v>8197</v>
      </c>
      <c r="B2980" s="48" t="s">
        <v>8198</v>
      </c>
      <c r="C2980" s="49">
        <v>40060</v>
      </c>
      <c r="D2980" s="30" t="s">
        <v>1466</v>
      </c>
      <c r="E2980" s="50" t="s">
        <v>8199</v>
      </c>
      <c r="F2980" s="54" t="s">
        <v>7950</v>
      </c>
      <c r="G2980" s="33" t="s">
        <v>53</v>
      </c>
      <c r="H2980" s="52">
        <v>0.93510000000000004</v>
      </c>
      <c r="I2980" s="35">
        <f>ROUND((Reference!B$16*List!$H2980)+Reference!B$17,0)</f>
        <v>1071</v>
      </c>
      <c r="J2980" s="35">
        <f>ROUND((Reference!C$16*List!$H2980)+Reference!C$17,0)</f>
        <v>1597</v>
      </c>
      <c r="K2980" s="35">
        <f>ROUND((Reference!D$16*List!$H2980)+Reference!D$17,0)</f>
        <v>1913</v>
      </c>
      <c r="L2980" s="35">
        <f>ROUND((Reference!E$16*List!$H2980)+Reference!E$17,0)</f>
        <v>2365</v>
      </c>
      <c r="M2980" s="35">
        <f>ROUND((Reference!F$16*List!$H2980)+Reference!F$17,0)</f>
        <v>2464</v>
      </c>
      <c r="N2980" s="35">
        <f>ROUND((Reference!G$16*List!$H2980)+Reference!G$17,0)</f>
        <v>2790</v>
      </c>
      <c r="O2980" s="35">
        <f>ROUND((Reference!H$16*List!$H2980)+Reference!H$17,0)</f>
        <v>2896</v>
      </c>
      <c r="P2980" s="35">
        <f>ROUND((Reference!I$16*List!$H2980)+Reference!I$17,0)</f>
        <v>3010</v>
      </c>
      <c r="Q2980" s="35">
        <f>ROUND((Reference!J$16*List!$H2980)+Reference!J$17,0)</f>
        <v>3485</v>
      </c>
      <c r="R2980" s="35">
        <f>ROUND((Reference!K$16*List!$H2980)+Reference!K$17,0)</f>
        <v>3596</v>
      </c>
      <c r="S2980" s="35">
        <f>ROUND((Reference!L$16*List!$H2980)+Reference!L$17,0)</f>
        <v>3880</v>
      </c>
      <c r="T2980" s="35">
        <f>ROUND((Reference!M$16*List!$H2980)+Reference!M$17,0)</f>
        <v>4634</v>
      </c>
      <c r="U2980" s="35">
        <f>ROUND((Reference!N$16*List!$H2980)+Reference!N$17,0)</f>
        <v>18696</v>
      </c>
      <c r="V2980" s="36">
        <f>ROUND((Reference!O$16*List!$H2980)+Reference!O$17,0)</f>
        <v>695</v>
      </c>
      <c r="W2980" s="36">
        <f>ROUND((Reference!P$16*List!$H2980)+Reference!P$17,0)</f>
        <v>979</v>
      </c>
      <c r="X2980" s="36">
        <f>ROUND((Reference!Q$16*List!$H2980)+Reference!Q$17,0)</f>
        <v>490</v>
      </c>
      <c r="Y2980" s="37"/>
      <c r="Z2980" s="4" t="str">
        <f t="shared" si="93"/>
        <v>COLONIAL HEIGHTS CITY, Virginia</v>
      </c>
      <c r="AA2980" s="50" t="s">
        <v>8199</v>
      </c>
      <c r="AB2980" s="38" t="s">
        <v>54</v>
      </c>
      <c r="AC2980" s="43" t="s">
        <v>7950</v>
      </c>
      <c r="AD2980" s="45"/>
      <c r="AE2980">
        <f t="shared" si="94"/>
        <v>0.93510000000000004</v>
      </c>
    </row>
    <row r="2981" spans="1:31" x14ac:dyDescent="0.35">
      <c r="A2981" s="28" t="s">
        <v>8200</v>
      </c>
      <c r="B2981" s="48" t="s">
        <v>8201</v>
      </c>
      <c r="C2981" s="51">
        <v>99949</v>
      </c>
      <c r="D2981" s="30" t="s">
        <v>254</v>
      </c>
      <c r="E2981" s="38" t="s">
        <v>8202</v>
      </c>
      <c r="F2981" s="54" t="s">
        <v>7950</v>
      </c>
      <c r="G2981" s="33" t="s">
        <v>64</v>
      </c>
      <c r="H2981" s="34">
        <v>0.81220000000000003</v>
      </c>
      <c r="I2981" s="35">
        <f>ROUND((Reference!B$16*List!$H2981)+Reference!B$17,0)</f>
        <v>965</v>
      </c>
      <c r="J2981" s="35">
        <f>ROUND((Reference!C$16*List!$H2981)+Reference!C$17,0)</f>
        <v>1440</v>
      </c>
      <c r="K2981" s="35">
        <f>ROUND((Reference!D$16*List!$H2981)+Reference!D$17,0)</f>
        <v>1725</v>
      </c>
      <c r="L2981" s="35">
        <f>ROUND((Reference!E$16*List!$H2981)+Reference!E$17,0)</f>
        <v>2133</v>
      </c>
      <c r="M2981" s="35">
        <f>ROUND((Reference!F$16*List!$H2981)+Reference!F$17,0)</f>
        <v>2222</v>
      </c>
      <c r="N2981" s="35">
        <f>ROUND((Reference!G$16*List!$H2981)+Reference!G$17,0)</f>
        <v>2515</v>
      </c>
      <c r="O2981" s="35">
        <f>ROUND((Reference!H$16*List!$H2981)+Reference!H$17,0)</f>
        <v>2611</v>
      </c>
      <c r="P2981" s="35">
        <f>ROUND((Reference!I$16*List!$H2981)+Reference!I$17,0)</f>
        <v>2714</v>
      </c>
      <c r="Q2981" s="35">
        <f>ROUND((Reference!J$16*List!$H2981)+Reference!J$17,0)</f>
        <v>3142</v>
      </c>
      <c r="R2981" s="35">
        <f>ROUND((Reference!K$16*List!$H2981)+Reference!K$17,0)</f>
        <v>3242</v>
      </c>
      <c r="S2981" s="35">
        <f>ROUND((Reference!L$16*List!$H2981)+Reference!L$17,0)</f>
        <v>3498</v>
      </c>
      <c r="T2981" s="35">
        <f>ROUND((Reference!M$16*List!$H2981)+Reference!M$17,0)</f>
        <v>4178</v>
      </c>
      <c r="U2981" s="35">
        <f>ROUND((Reference!N$16*List!$H2981)+Reference!N$17,0)</f>
        <v>16857</v>
      </c>
      <c r="V2981" s="36">
        <f>ROUND((Reference!O$16*List!$H2981)+Reference!O$17,0)</f>
        <v>627</v>
      </c>
      <c r="W2981" s="36">
        <f>ROUND((Reference!P$16*List!$H2981)+Reference!P$17,0)</f>
        <v>883</v>
      </c>
      <c r="X2981" s="36">
        <f>ROUND((Reference!Q$16*List!$H2981)+Reference!Q$17,0)</f>
        <v>441</v>
      </c>
      <c r="Y2981" s="37"/>
      <c r="Z2981" s="4" t="str">
        <f t="shared" si="93"/>
        <v>COVINGTON CITY, Virginia</v>
      </c>
      <c r="AA2981" s="38" t="s">
        <v>8202</v>
      </c>
      <c r="AB2981" s="38" t="s">
        <v>54</v>
      </c>
      <c r="AC2981" s="32" t="s">
        <v>7950</v>
      </c>
      <c r="AD2981" s="39"/>
      <c r="AE2981">
        <f t="shared" si="94"/>
        <v>0.81220000000000003</v>
      </c>
    </row>
    <row r="2982" spans="1:31" x14ac:dyDescent="0.35">
      <c r="A2982" s="28" t="s">
        <v>8203</v>
      </c>
      <c r="B2982" s="48" t="s">
        <v>8204</v>
      </c>
      <c r="C2982" s="49">
        <v>99949</v>
      </c>
      <c r="D2982" s="30" t="s">
        <v>254</v>
      </c>
      <c r="E2982" s="50" t="s">
        <v>8205</v>
      </c>
      <c r="F2982" s="54" t="s">
        <v>7950</v>
      </c>
      <c r="G2982" s="33" t="s">
        <v>64</v>
      </c>
      <c r="H2982" s="34">
        <v>0.81220000000000003</v>
      </c>
      <c r="I2982" s="35">
        <f>ROUND((Reference!B$16*List!$H2982)+Reference!B$17,0)</f>
        <v>965</v>
      </c>
      <c r="J2982" s="35">
        <f>ROUND((Reference!C$16*List!$H2982)+Reference!C$17,0)</f>
        <v>1440</v>
      </c>
      <c r="K2982" s="35">
        <f>ROUND((Reference!D$16*List!$H2982)+Reference!D$17,0)</f>
        <v>1725</v>
      </c>
      <c r="L2982" s="35">
        <f>ROUND((Reference!E$16*List!$H2982)+Reference!E$17,0)</f>
        <v>2133</v>
      </c>
      <c r="M2982" s="35">
        <f>ROUND((Reference!F$16*List!$H2982)+Reference!F$17,0)</f>
        <v>2222</v>
      </c>
      <c r="N2982" s="35">
        <f>ROUND((Reference!G$16*List!$H2982)+Reference!G$17,0)</f>
        <v>2515</v>
      </c>
      <c r="O2982" s="35">
        <f>ROUND((Reference!H$16*List!$H2982)+Reference!H$17,0)</f>
        <v>2611</v>
      </c>
      <c r="P2982" s="35">
        <f>ROUND((Reference!I$16*List!$H2982)+Reference!I$17,0)</f>
        <v>2714</v>
      </c>
      <c r="Q2982" s="35">
        <f>ROUND((Reference!J$16*List!$H2982)+Reference!J$17,0)</f>
        <v>3142</v>
      </c>
      <c r="R2982" s="35">
        <f>ROUND((Reference!K$16*List!$H2982)+Reference!K$17,0)</f>
        <v>3242</v>
      </c>
      <c r="S2982" s="35">
        <f>ROUND((Reference!L$16*List!$H2982)+Reference!L$17,0)</f>
        <v>3498</v>
      </c>
      <c r="T2982" s="35">
        <f>ROUND((Reference!M$16*List!$H2982)+Reference!M$17,0)</f>
        <v>4178</v>
      </c>
      <c r="U2982" s="35">
        <f>ROUND((Reference!N$16*List!$H2982)+Reference!N$17,0)</f>
        <v>16857</v>
      </c>
      <c r="V2982" s="36">
        <f>ROUND((Reference!O$16*List!$H2982)+Reference!O$17,0)</f>
        <v>627</v>
      </c>
      <c r="W2982" s="36">
        <f>ROUND((Reference!P$16*List!$H2982)+Reference!P$17,0)</f>
        <v>883</v>
      </c>
      <c r="X2982" s="36">
        <f>ROUND((Reference!Q$16*List!$H2982)+Reference!Q$17,0)</f>
        <v>441</v>
      </c>
      <c r="Y2982" s="37"/>
      <c r="Z2982" s="4" t="str">
        <f t="shared" si="93"/>
        <v>DANVILLE CITY, Virginia</v>
      </c>
      <c r="AA2982" s="38" t="s">
        <v>8205</v>
      </c>
      <c r="AB2982" s="38" t="s">
        <v>54</v>
      </c>
      <c r="AC2982" s="32" t="s">
        <v>7950</v>
      </c>
      <c r="AD2982" s="39"/>
      <c r="AE2982">
        <f t="shared" si="94"/>
        <v>0.81220000000000003</v>
      </c>
    </row>
    <row r="2983" spans="1:31" x14ac:dyDescent="0.35">
      <c r="A2983" s="28" t="s">
        <v>8206</v>
      </c>
      <c r="B2983" s="48" t="s">
        <v>8207</v>
      </c>
      <c r="C2983" s="49">
        <v>99949</v>
      </c>
      <c r="D2983" s="30" t="s">
        <v>254</v>
      </c>
      <c r="E2983" s="50" t="s">
        <v>8208</v>
      </c>
      <c r="F2983" s="54" t="s">
        <v>7950</v>
      </c>
      <c r="G2983" s="33" t="s">
        <v>64</v>
      </c>
      <c r="H2983" s="34">
        <v>0.81220000000000003</v>
      </c>
      <c r="I2983" s="35">
        <f>ROUND((Reference!B$16*List!$H2983)+Reference!B$17,0)</f>
        <v>965</v>
      </c>
      <c r="J2983" s="35">
        <f>ROUND((Reference!C$16*List!$H2983)+Reference!C$17,0)</f>
        <v>1440</v>
      </c>
      <c r="K2983" s="35">
        <f>ROUND((Reference!D$16*List!$H2983)+Reference!D$17,0)</f>
        <v>1725</v>
      </c>
      <c r="L2983" s="35">
        <f>ROUND((Reference!E$16*List!$H2983)+Reference!E$17,0)</f>
        <v>2133</v>
      </c>
      <c r="M2983" s="35">
        <f>ROUND((Reference!F$16*List!$H2983)+Reference!F$17,0)</f>
        <v>2222</v>
      </c>
      <c r="N2983" s="35">
        <f>ROUND((Reference!G$16*List!$H2983)+Reference!G$17,0)</f>
        <v>2515</v>
      </c>
      <c r="O2983" s="35">
        <f>ROUND((Reference!H$16*List!$H2983)+Reference!H$17,0)</f>
        <v>2611</v>
      </c>
      <c r="P2983" s="35">
        <f>ROUND((Reference!I$16*List!$H2983)+Reference!I$17,0)</f>
        <v>2714</v>
      </c>
      <c r="Q2983" s="35">
        <f>ROUND((Reference!J$16*List!$H2983)+Reference!J$17,0)</f>
        <v>3142</v>
      </c>
      <c r="R2983" s="35">
        <f>ROUND((Reference!K$16*List!$H2983)+Reference!K$17,0)</f>
        <v>3242</v>
      </c>
      <c r="S2983" s="35">
        <f>ROUND((Reference!L$16*List!$H2983)+Reference!L$17,0)</f>
        <v>3498</v>
      </c>
      <c r="T2983" s="35">
        <f>ROUND((Reference!M$16*List!$H2983)+Reference!M$17,0)</f>
        <v>4178</v>
      </c>
      <c r="U2983" s="35">
        <f>ROUND((Reference!N$16*List!$H2983)+Reference!N$17,0)</f>
        <v>16857</v>
      </c>
      <c r="V2983" s="36">
        <f>ROUND((Reference!O$16*List!$H2983)+Reference!O$17,0)</f>
        <v>627</v>
      </c>
      <c r="W2983" s="36">
        <f>ROUND((Reference!P$16*List!$H2983)+Reference!P$17,0)</f>
        <v>883</v>
      </c>
      <c r="X2983" s="36">
        <f>ROUND((Reference!Q$16*List!$H2983)+Reference!Q$17,0)</f>
        <v>441</v>
      </c>
      <c r="Y2983" s="37"/>
      <c r="Z2983" s="4" t="str">
        <f t="shared" si="93"/>
        <v>EMPORIA CITY, Virginia</v>
      </c>
      <c r="AA2983" s="38" t="s">
        <v>8208</v>
      </c>
      <c r="AB2983" s="38" t="s">
        <v>54</v>
      </c>
      <c r="AC2983" s="32" t="s">
        <v>7950</v>
      </c>
      <c r="AD2983" s="39"/>
      <c r="AE2983">
        <f t="shared" si="94"/>
        <v>0.81220000000000003</v>
      </c>
    </row>
    <row r="2984" spans="1:31" x14ac:dyDescent="0.35">
      <c r="A2984" s="28" t="s">
        <v>8209</v>
      </c>
      <c r="B2984" s="48" t="s">
        <v>8210</v>
      </c>
      <c r="C2984" s="49">
        <v>47894</v>
      </c>
      <c r="D2984" s="30" t="s">
        <v>1336</v>
      </c>
      <c r="E2984" s="50" t="s">
        <v>8211</v>
      </c>
      <c r="F2984" s="55" t="s">
        <v>7950</v>
      </c>
      <c r="G2984" s="33" t="s">
        <v>53</v>
      </c>
      <c r="H2984" s="52">
        <v>1.0406</v>
      </c>
      <c r="I2984" s="35">
        <f>ROUND((Reference!B$16*List!$H2984)+Reference!B$17,0)</f>
        <v>1161</v>
      </c>
      <c r="J2984" s="35">
        <f>ROUND((Reference!C$16*List!$H2984)+Reference!C$17,0)</f>
        <v>1732</v>
      </c>
      <c r="K2984" s="35">
        <f>ROUND((Reference!D$16*List!$H2984)+Reference!D$17,0)</f>
        <v>2075</v>
      </c>
      <c r="L2984" s="35">
        <f>ROUND((Reference!E$16*List!$H2984)+Reference!E$17,0)</f>
        <v>2565</v>
      </c>
      <c r="M2984" s="35">
        <f>ROUND((Reference!F$16*List!$H2984)+Reference!F$17,0)</f>
        <v>2672</v>
      </c>
      <c r="N2984" s="35">
        <f>ROUND((Reference!G$16*List!$H2984)+Reference!G$17,0)</f>
        <v>3025</v>
      </c>
      <c r="O2984" s="35">
        <f>ROUND((Reference!H$16*List!$H2984)+Reference!H$17,0)</f>
        <v>3141</v>
      </c>
      <c r="P2984" s="35">
        <f>ROUND((Reference!I$16*List!$H2984)+Reference!I$17,0)</f>
        <v>3264</v>
      </c>
      <c r="Q2984" s="35">
        <f>ROUND((Reference!J$16*List!$H2984)+Reference!J$17,0)</f>
        <v>3780</v>
      </c>
      <c r="R2984" s="35">
        <f>ROUND((Reference!K$16*List!$H2984)+Reference!K$17,0)</f>
        <v>3899</v>
      </c>
      <c r="S2984" s="35">
        <f>ROUND((Reference!L$16*List!$H2984)+Reference!L$17,0)</f>
        <v>4207</v>
      </c>
      <c r="T2984" s="35">
        <f>ROUND((Reference!M$16*List!$H2984)+Reference!M$17,0)</f>
        <v>5025</v>
      </c>
      <c r="U2984" s="35">
        <f>ROUND((Reference!N$16*List!$H2984)+Reference!N$17,0)</f>
        <v>20275</v>
      </c>
      <c r="V2984" s="36">
        <f>ROUND((Reference!O$16*List!$H2984)+Reference!O$17,0)</f>
        <v>754</v>
      </c>
      <c r="W2984" s="36">
        <f>ROUND((Reference!P$16*List!$H2984)+Reference!P$17,0)</f>
        <v>1062</v>
      </c>
      <c r="X2984" s="36">
        <f>ROUND((Reference!Q$16*List!$H2984)+Reference!Q$17,0)</f>
        <v>531</v>
      </c>
      <c r="Y2984" s="37"/>
      <c r="Z2984" s="4" t="str">
        <f t="shared" si="93"/>
        <v>FAIRFAX CITY, Virginia</v>
      </c>
      <c r="AA2984" s="50" t="s">
        <v>8211</v>
      </c>
      <c r="AB2984" s="38" t="s">
        <v>54</v>
      </c>
      <c r="AC2984" s="43" t="s">
        <v>7950</v>
      </c>
      <c r="AD2984" s="45"/>
      <c r="AE2984">
        <f t="shared" si="94"/>
        <v>1.0406</v>
      </c>
    </row>
    <row r="2985" spans="1:31" x14ac:dyDescent="0.35">
      <c r="A2985" s="28" t="s">
        <v>8212</v>
      </c>
      <c r="B2985" s="48" t="s">
        <v>8213</v>
      </c>
      <c r="C2985" s="51">
        <v>47894</v>
      </c>
      <c r="D2985" s="30" t="s">
        <v>1336</v>
      </c>
      <c r="E2985" s="38" t="s">
        <v>8214</v>
      </c>
      <c r="F2985" s="54" t="s">
        <v>7950</v>
      </c>
      <c r="G2985" s="33" t="s">
        <v>53</v>
      </c>
      <c r="H2985" s="34">
        <v>1.0406</v>
      </c>
      <c r="I2985" s="35">
        <f>ROUND((Reference!B$16*List!$H2985)+Reference!B$17,0)</f>
        <v>1161</v>
      </c>
      <c r="J2985" s="35">
        <f>ROUND((Reference!C$16*List!$H2985)+Reference!C$17,0)</f>
        <v>1732</v>
      </c>
      <c r="K2985" s="35">
        <f>ROUND((Reference!D$16*List!$H2985)+Reference!D$17,0)</f>
        <v>2075</v>
      </c>
      <c r="L2985" s="35">
        <f>ROUND((Reference!E$16*List!$H2985)+Reference!E$17,0)</f>
        <v>2565</v>
      </c>
      <c r="M2985" s="35">
        <f>ROUND((Reference!F$16*List!$H2985)+Reference!F$17,0)</f>
        <v>2672</v>
      </c>
      <c r="N2985" s="35">
        <f>ROUND((Reference!G$16*List!$H2985)+Reference!G$17,0)</f>
        <v>3025</v>
      </c>
      <c r="O2985" s="35">
        <f>ROUND((Reference!H$16*List!$H2985)+Reference!H$17,0)</f>
        <v>3141</v>
      </c>
      <c r="P2985" s="35">
        <f>ROUND((Reference!I$16*List!$H2985)+Reference!I$17,0)</f>
        <v>3264</v>
      </c>
      <c r="Q2985" s="35">
        <f>ROUND((Reference!J$16*List!$H2985)+Reference!J$17,0)</f>
        <v>3780</v>
      </c>
      <c r="R2985" s="35">
        <f>ROUND((Reference!K$16*List!$H2985)+Reference!K$17,0)</f>
        <v>3899</v>
      </c>
      <c r="S2985" s="35">
        <f>ROUND((Reference!L$16*List!$H2985)+Reference!L$17,0)</f>
        <v>4207</v>
      </c>
      <c r="T2985" s="35">
        <f>ROUND((Reference!M$16*List!$H2985)+Reference!M$17,0)</f>
        <v>5025</v>
      </c>
      <c r="U2985" s="35">
        <f>ROUND((Reference!N$16*List!$H2985)+Reference!N$17,0)</f>
        <v>20275</v>
      </c>
      <c r="V2985" s="36">
        <f>ROUND((Reference!O$16*List!$H2985)+Reference!O$17,0)</f>
        <v>754</v>
      </c>
      <c r="W2985" s="36">
        <f>ROUND((Reference!P$16*List!$H2985)+Reference!P$17,0)</f>
        <v>1062</v>
      </c>
      <c r="X2985" s="36">
        <f>ROUND((Reference!Q$16*List!$H2985)+Reference!Q$17,0)</f>
        <v>531</v>
      </c>
      <c r="Y2985" s="37"/>
      <c r="Z2985" s="4" t="str">
        <f t="shared" si="93"/>
        <v>FALLS CHURCH CITY, Virginia</v>
      </c>
      <c r="AA2985" s="38" t="s">
        <v>8214</v>
      </c>
      <c r="AB2985" s="38" t="s">
        <v>54</v>
      </c>
      <c r="AC2985" s="32" t="s">
        <v>7950</v>
      </c>
      <c r="AD2985" s="39"/>
      <c r="AE2985">
        <f t="shared" si="94"/>
        <v>1.0406</v>
      </c>
    </row>
    <row r="2986" spans="1:31" x14ac:dyDescent="0.35">
      <c r="A2986" s="28" t="s">
        <v>8215</v>
      </c>
      <c r="B2986" s="48" t="s">
        <v>8216</v>
      </c>
      <c r="C2986" s="49">
        <v>47260</v>
      </c>
      <c r="D2986" s="30" t="s">
        <v>5594</v>
      </c>
      <c r="E2986" s="50" t="s">
        <v>8217</v>
      </c>
      <c r="F2986" s="54" t="s">
        <v>7950</v>
      </c>
      <c r="G2986" s="33" t="s">
        <v>53</v>
      </c>
      <c r="H2986" s="34">
        <v>0.89660000000000006</v>
      </c>
      <c r="I2986" s="35">
        <f>ROUND((Reference!B$16*List!$H2986)+Reference!B$17,0)</f>
        <v>1038</v>
      </c>
      <c r="J2986" s="35">
        <f>ROUND((Reference!C$16*List!$H2986)+Reference!C$17,0)</f>
        <v>1548</v>
      </c>
      <c r="K2986" s="35">
        <f>ROUND((Reference!D$16*List!$H2986)+Reference!D$17,0)</f>
        <v>1854</v>
      </c>
      <c r="L2986" s="35">
        <f>ROUND((Reference!E$16*List!$H2986)+Reference!E$17,0)</f>
        <v>2292</v>
      </c>
      <c r="M2986" s="35">
        <f>ROUND((Reference!F$16*List!$H2986)+Reference!F$17,0)</f>
        <v>2388</v>
      </c>
      <c r="N2986" s="35">
        <f>ROUND((Reference!G$16*List!$H2986)+Reference!G$17,0)</f>
        <v>2704</v>
      </c>
      <c r="O2986" s="35">
        <f>ROUND((Reference!H$16*List!$H2986)+Reference!H$17,0)</f>
        <v>2807</v>
      </c>
      <c r="P2986" s="35">
        <f>ROUND((Reference!I$16*List!$H2986)+Reference!I$17,0)</f>
        <v>2917</v>
      </c>
      <c r="Q2986" s="35">
        <f>ROUND((Reference!J$16*List!$H2986)+Reference!J$17,0)</f>
        <v>3378</v>
      </c>
      <c r="R2986" s="35">
        <f>ROUND((Reference!K$16*List!$H2986)+Reference!K$17,0)</f>
        <v>3485</v>
      </c>
      <c r="S2986" s="35">
        <f>ROUND((Reference!L$16*List!$H2986)+Reference!L$17,0)</f>
        <v>3760</v>
      </c>
      <c r="T2986" s="35">
        <f>ROUND((Reference!M$16*List!$H2986)+Reference!M$17,0)</f>
        <v>4491</v>
      </c>
      <c r="U2986" s="35">
        <f>ROUND((Reference!N$16*List!$H2986)+Reference!N$17,0)</f>
        <v>18120</v>
      </c>
      <c r="V2986" s="36">
        <f>ROUND((Reference!O$16*List!$H2986)+Reference!O$17,0)</f>
        <v>674</v>
      </c>
      <c r="W2986" s="36">
        <f>ROUND((Reference!P$16*List!$H2986)+Reference!P$17,0)</f>
        <v>949</v>
      </c>
      <c r="X2986" s="36">
        <f>ROUND((Reference!Q$16*List!$H2986)+Reference!Q$17,0)</f>
        <v>475</v>
      </c>
      <c r="Y2986" s="37"/>
      <c r="Z2986" s="4" t="str">
        <f t="shared" si="93"/>
        <v>FRANKLIN CITY, Virginia</v>
      </c>
      <c r="AA2986" s="38" t="s">
        <v>8217</v>
      </c>
      <c r="AB2986" s="38" t="s">
        <v>54</v>
      </c>
      <c r="AC2986" s="32" t="s">
        <v>7950</v>
      </c>
      <c r="AD2986" s="39"/>
      <c r="AE2986">
        <f t="shared" si="94"/>
        <v>0.89660000000000006</v>
      </c>
    </row>
    <row r="2987" spans="1:31" x14ac:dyDescent="0.35">
      <c r="A2987" s="28" t="s">
        <v>8218</v>
      </c>
      <c r="B2987" s="48" t="s">
        <v>8219</v>
      </c>
      <c r="C2987" s="49">
        <v>47894</v>
      </c>
      <c r="D2987" s="30" t="s">
        <v>1336</v>
      </c>
      <c r="E2987" s="50" t="s">
        <v>8220</v>
      </c>
      <c r="F2987" s="54" t="s">
        <v>7950</v>
      </c>
      <c r="G2987" s="33" t="s">
        <v>53</v>
      </c>
      <c r="H2987" s="34">
        <v>1.0406</v>
      </c>
      <c r="I2987" s="35">
        <f>ROUND((Reference!B$16*List!$H2987)+Reference!B$17,0)</f>
        <v>1161</v>
      </c>
      <c r="J2987" s="35">
        <f>ROUND((Reference!C$16*List!$H2987)+Reference!C$17,0)</f>
        <v>1732</v>
      </c>
      <c r="K2987" s="35">
        <f>ROUND((Reference!D$16*List!$H2987)+Reference!D$17,0)</f>
        <v>2075</v>
      </c>
      <c r="L2987" s="35">
        <f>ROUND((Reference!E$16*List!$H2987)+Reference!E$17,0)</f>
        <v>2565</v>
      </c>
      <c r="M2987" s="35">
        <f>ROUND((Reference!F$16*List!$H2987)+Reference!F$17,0)</f>
        <v>2672</v>
      </c>
      <c r="N2987" s="35">
        <f>ROUND((Reference!G$16*List!$H2987)+Reference!G$17,0)</f>
        <v>3025</v>
      </c>
      <c r="O2987" s="35">
        <f>ROUND((Reference!H$16*List!$H2987)+Reference!H$17,0)</f>
        <v>3141</v>
      </c>
      <c r="P2987" s="35">
        <f>ROUND((Reference!I$16*List!$H2987)+Reference!I$17,0)</f>
        <v>3264</v>
      </c>
      <c r="Q2987" s="35">
        <f>ROUND((Reference!J$16*List!$H2987)+Reference!J$17,0)</f>
        <v>3780</v>
      </c>
      <c r="R2987" s="35">
        <f>ROUND((Reference!K$16*List!$H2987)+Reference!K$17,0)</f>
        <v>3899</v>
      </c>
      <c r="S2987" s="35">
        <f>ROUND((Reference!L$16*List!$H2987)+Reference!L$17,0)</f>
        <v>4207</v>
      </c>
      <c r="T2987" s="35">
        <f>ROUND((Reference!M$16*List!$H2987)+Reference!M$17,0)</f>
        <v>5025</v>
      </c>
      <c r="U2987" s="35">
        <f>ROUND((Reference!N$16*List!$H2987)+Reference!N$17,0)</f>
        <v>20275</v>
      </c>
      <c r="V2987" s="36">
        <f>ROUND((Reference!O$16*List!$H2987)+Reference!O$17,0)</f>
        <v>754</v>
      </c>
      <c r="W2987" s="36">
        <f>ROUND((Reference!P$16*List!$H2987)+Reference!P$17,0)</f>
        <v>1062</v>
      </c>
      <c r="X2987" s="36">
        <f>ROUND((Reference!Q$16*List!$H2987)+Reference!Q$17,0)</f>
        <v>531</v>
      </c>
      <c r="Y2987" s="37"/>
      <c r="Z2987" s="4" t="str">
        <f t="shared" si="93"/>
        <v>FREDERICKSBURG CITY, Virginia</v>
      </c>
      <c r="AA2987" s="38" t="s">
        <v>8220</v>
      </c>
      <c r="AB2987" s="38" t="s">
        <v>54</v>
      </c>
      <c r="AC2987" s="32" t="s">
        <v>7950</v>
      </c>
      <c r="AD2987" s="39"/>
      <c r="AE2987">
        <f t="shared" si="94"/>
        <v>1.0406</v>
      </c>
    </row>
    <row r="2988" spans="1:31" x14ac:dyDescent="0.35">
      <c r="A2988" s="28" t="s">
        <v>8221</v>
      </c>
      <c r="B2988" s="48" t="s">
        <v>8222</v>
      </c>
      <c r="C2988" s="51">
        <v>99949</v>
      </c>
      <c r="D2988" s="30" t="s">
        <v>254</v>
      </c>
      <c r="E2988" s="38" t="s">
        <v>8223</v>
      </c>
      <c r="F2988" s="55" t="s">
        <v>7950</v>
      </c>
      <c r="G2988" s="33" t="s">
        <v>64</v>
      </c>
      <c r="H2988" s="52">
        <v>0.81220000000000003</v>
      </c>
      <c r="I2988" s="35">
        <f>ROUND((Reference!B$16*List!$H2988)+Reference!B$17,0)</f>
        <v>965</v>
      </c>
      <c r="J2988" s="35">
        <f>ROUND((Reference!C$16*List!$H2988)+Reference!C$17,0)</f>
        <v>1440</v>
      </c>
      <c r="K2988" s="35">
        <f>ROUND((Reference!D$16*List!$H2988)+Reference!D$17,0)</f>
        <v>1725</v>
      </c>
      <c r="L2988" s="35">
        <f>ROUND((Reference!E$16*List!$H2988)+Reference!E$17,0)</f>
        <v>2133</v>
      </c>
      <c r="M2988" s="35">
        <f>ROUND((Reference!F$16*List!$H2988)+Reference!F$17,0)</f>
        <v>2222</v>
      </c>
      <c r="N2988" s="35">
        <f>ROUND((Reference!G$16*List!$H2988)+Reference!G$17,0)</f>
        <v>2515</v>
      </c>
      <c r="O2988" s="35">
        <f>ROUND((Reference!H$16*List!$H2988)+Reference!H$17,0)</f>
        <v>2611</v>
      </c>
      <c r="P2988" s="35">
        <f>ROUND((Reference!I$16*List!$H2988)+Reference!I$17,0)</f>
        <v>2714</v>
      </c>
      <c r="Q2988" s="35">
        <f>ROUND((Reference!J$16*List!$H2988)+Reference!J$17,0)</f>
        <v>3142</v>
      </c>
      <c r="R2988" s="35">
        <f>ROUND((Reference!K$16*List!$H2988)+Reference!K$17,0)</f>
        <v>3242</v>
      </c>
      <c r="S2988" s="35">
        <f>ROUND((Reference!L$16*List!$H2988)+Reference!L$17,0)</f>
        <v>3498</v>
      </c>
      <c r="T2988" s="35">
        <f>ROUND((Reference!M$16*List!$H2988)+Reference!M$17,0)</f>
        <v>4178</v>
      </c>
      <c r="U2988" s="35">
        <f>ROUND((Reference!N$16*List!$H2988)+Reference!N$17,0)</f>
        <v>16857</v>
      </c>
      <c r="V2988" s="36">
        <f>ROUND((Reference!O$16*List!$H2988)+Reference!O$17,0)</f>
        <v>627</v>
      </c>
      <c r="W2988" s="36">
        <f>ROUND((Reference!P$16*List!$H2988)+Reference!P$17,0)</f>
        <v>883</v>
      </c>
      <c r="X2988" s="36">
        <f>ROUND((Reference!Q$16*List!$H2988)+Reference!Q$17,0)</f>
        <v>441</v>
      </c>
      <c r="Y2988" s="37"/>
      <c r="Z2988" s="4" t="str">
        <f t="shared" si="93"/>
        <v>GALAX CITY, Virginia</v>
      </c>
      <c r="AA2988" s="50" t="s">
        <v>8223</v>
      </c>
      <c r="AB2988" s="38" t="s">
        <v>54</v>
      </c>
      <c r="AC2988" s="43" t="s">
        <v>7950</v>
      </c>
      <c r="AD2988" s="45"/>
      <c r="AE2988">
        <f t="shared" si="94"/>
        <v>0.81220000000000003</v>
      </c>
    </row>
    <row r="2989" spans="1:31" x14ac:dyDescent="0.35">
      <c r="A2989" s="28" t="s">
        <v>8224</v>
      </c>
      <c r="B2989" s="48" t="s">
        <v>8225</v>
      </c>
      <c r="C2989" s="49">
        <v>47260</v>
      </c>
      <c r="D2989" s="30" t="s">
        <v>5594</v>
      </c>
      <c r="E2989" s="50" t="s">
        <v>8226</v>
      </c>
      <c r="F2989" s="54" t="s">
        <v>7950</v>
      </c>
      <c r="G2989" s="33" t="s">
        <v>53</v>
      </c>
      <c r="H2989" s="34">
        <v>0.89660000000000006</v>
      </c>
      <c r="I2989" s="35">
        <f>ROUND((Reference!B$16*List!$H2989)+Reference!B$17,0)</f>
        <v>1038</v>
      </c>
      <c r="J2989" s="35">
        <f>ROUND((Reference!C$16*List!$H2989)+Reference!C$17,0)</f>
        <v>1548</v>
      </c>
      <c r="K2989" s="35">
        <f>ROUND((Reference!D$16*List!$H2989)+Reference!D$17,0)</f>
        <v>1854</v>
      </c>
      <c r="L2989" s="35">
        <f>ROUND((Reference!E$16*List!$H2989)+Reference!E$17,0)</f>
        <v>2292</v>
      </c>
      <c r="M2989" s="35">
        <f>ROUND((Reference!F$16*List!$H2989)+Reference!F$17,0)</f>
        <v>2388</v>
      </c>
      <c r="N2989" s="35">
        <f>ROUND((Reference!G$16*List!$H2989)+Reference!G$17,0)</f>
        <v>2704</v>
      </c>
      <c r="O2989" s="35">
        <f>ROUND((Reference!H$16*List!$H2989)+Reference!H$17,0)</f>
        <v>2807</v>
      </c>
      <c r="P2989" s="35">
        <f>ROUND((Reference!I$16*List!$H2989)+Reference!I$17,0)</f>
        <v>2917</v>
      </c>
      <c r="Q2989" s="35">
        <f>ROUND((Reference!J$16*List!$H2989)+Reference!J$17,0)</f>
        <v>3378</v>
      </c>
      <c r="R2989" s="35">
        <f>ROUND((Reference!K$16*List!$H2989)+Reference!K$17,0)</f>
        <v>3485</v>
      </c>
      <c r="S2989" s="35">
        <f>ROUND((Reference!L$16*List!$H2989)+Reference!L$17,0)</f>
        <v>3760</v>
      </c>
      <c r="T2989" s="35">
        <f>ROUND((Reference!M$16*List!$H2989)+Reference!M$17,0)</f>
        <v>4491</v>
      </c>
      <c r="U2989" s="35">
        <f>ROUND((Reference!N$16*List!$H2989)+Reference!N$17,0)</f>
        <v>18120</v>
      </c>
      <c r="V2989" s="36">
        <f>ROUND((Reference!O$16*List!$H2989)+Reference!O$17,0)</f>
        <v>674</v>
      </c>
      <c r="W2989" s="36">
        <f>ROUND((Reference!P$16*List!$H2989)+Reference!P$17,0)</f>
        <v>949</v>
      </c>
      <c r="X2989" s="36">
        <f>ROUND((Reference!Q$16*List!$H2989)+Reference!Q$17,0)</f>
        <v>475</v>
      </c>
      <c r="Y2989" s="37"/>
      <c r="Z2989" s="4" t="str">
        <f t="shared" si="93"/>
        <v>HAMPTON CITY, Virginia</v>
      </c>
      <c r="AA2989" s="38" t="s">
        <v>8226</v>
      </c>
      <c r="AB2989" s="38" t="s">
        <v>54</v>
      </c>
      <c r="AC2989" s="32" t="s">
        <v>7950</v>
      </c>
      <c r="AD2989" s="39"/>
      <c r="AE2989">
        <f t="shared" si="94"/>
        <v>0.89660000000000006</v>
      </c>
    </row>
    <row r="2990" spans="1:31" x14ac:dyDescent="0.35">
      <c r="A2990" s="28" t="s">
        <v>8227</v>
      </c>
      <c r="B2990" s="48" t="s">
        <v>8228</v>
      </c>
      <c r="C2990" s="49">
        <v>25500</v>
      </c>
      <c r="D2990" s="30" t="s">
        <v>883</v>
      </c>
      <c r="E2990" s="50" t="s">
        <v>8229</v>
      </c>
      <c r="F2990" s="55" t="s">
        <v>7950</v>
      </c>
      <c r="G2990" s="33" t="s">
        <v>53</v>
      </c>
      <c r="H2990" s="52">
        <v>0.93740000000000001</v>
      </c>
      <c r="I2990" s="35">
        <f>ROUND((Reference!B$16*List!$H2990)+Reference!B$17,0)</f>
        <v>1073</v>
      </c>
      <c r="J2990" s="35">
        <f>ROUND((Reference!C$16*List!$H2990)+Reference!C$17,0)</f>
        <v>1600</v>
      </c>
      <c r="K2990" s="35">
        <f>ROUND((Reference!D$16*List!$H2990)+Reference!D$17,0)</f>
        <v>1917</v>
      </c>
      <c r="L2990" s="35">
        <f>ROUND((Reference!E$16*List!$H2990)+Reference!E$17,0)</f>
        <v>2370</v>
      </c>
      <c r="M2990" s="35">
        <f>ROUND((Reference!F$16*List!$H2990)+Reference!F$17,0)</f>
        <v>2469</v>
      </c>
      <c r="N2990" s="35">
        <f>ROUND((Reference!G$16*List!$H2990)+Reference!G$17,0)</f>
        <v>2795</v>
      </c>
      <c r="O2990" s="35">
        <f>ROUND((Reference!H$16*List!$H2990)+Reference!H$17,0)</f>
        <v>2902</v>
      </c>
      <c r="P2990" s="35">
        <f>ROUND((Reference!I$16*List!$H2990)+Reference!I$17,0)</f>
        <v>3016</v>
      </c>
      <c r="Q2990" s="35">
        <f>ROUND((Reference!J$16*List!$H2990)+Reference!J$17,0)</f>
        <v>3492</v>
      </c>
      <c r="R2990" s="35">
        <f>ROUND((Reference!K$16*List!$H2990)+Reference!K$17,0)</f>
        <v>3602</v>
      </c>
      <c r="S2990" s="35">
        <f>ROUND((Reference!L$16*List!$H2990)+Reference!L$17,0)</f>
        <v>3887</v>
      </c>
      <c r="T2990" s="35">
        <f>ROUND((Reference!M$16*List!$H2990)+Reference!M$17,0)</f>
        <v>4642</v>
      </c>
      <c r="U2990" s="35">
        <f>ROUND((Reference!N$16*List!$H2990)+Reference!N$17,0)</f>
        <v>18730</v>
      </c>
      <c r="V2990" s="36">
        <f>ROUND((Reference!O$16*List!$H2990)+Reference!O$17,0)</f>
        <v>696</v>
      </c>
      <c r="W2990" s="36">
        <f>ROUND((Reference!P$16*List!$H2990)+Reference!P$17,0)</f>
        <v>981</v>
      </c>
      <c r="X2990" s="36">
        <f>ROUND((Reference!Q$16*List!$H2990)+Reference!Q$17,0)</f>
        <v>491</v>
      </c>
      <c r="Y2990" s="37"/>
      <c r="Z2990" s="4" t="str">
        <f t="shared" si="93"/>
        <v>HARRISONBURG CITY, Virginia</v>
      </c>
      <c r="AA2990" s="50" t="s">
        <v>8229</v>
      </c>
      <c r="AB2990" s="38" t="s">
        <v>54</v>
      </c>
      <c r="AC2990" s="43" t="s">
        <v>7950</v>
      </c>
      <c r="AD2990" s="45"/>
      <c r="AE2990">
        <f t="shared" si="94"/>
        <v>0.93740000000000001</v>
      </c>
    </row>
    <row r="2991" spans="1:31" x14ac:dyDescent="0.35">
      <c r="A2991" s="28" t="s">
        <v>8230</v>
      </c>
      <c r="B2991" s="48" t="s">
        <v>8231</v>
      </c>
      <c r="C2991" s="51">
        <v>40060</v>
      </c>
      <c r="D2991" s="30" t="s">
        <v>1466</v>
      </c>
      <c r="E2991" s="38" t="s">
        <v>8232</v>
      </c>
      <c r="F2991" s="54" t="s">
        <v>7950</v>
      </c>
      <c r="G2991" s="33" t="s">
        <v>53</v>
      </c>
      <c r="H2991" s="52">
        <v>0.93510000000000004</v>
      </c>
      <c r="I2991" s="35">
        <f>ROUND((Reference!B$16*List!$H2991)+Reference!B$17,0)</f>
        <v>1071</v>
      </c>
      <c r="J2991" s="35">
        <f>ROUND((Reference!C$16*List!$H2991)+Reference!C$17,0)</f>
        <v>1597</v>
      </c>
      <c r="K2991" s="35">
        <f>ROUND((Reference!D$16*List!$H2991)+Reference!D$17,0)</f>
        <v>1913</v>
      </c>
      <c r="L2991" s="35">
        <f>ROUND((Reference!E$16*List!$H2991)+Reference!E$17,0)</f>
        <v>2365</v>
      </c>
      <c r="M2991" s="35">
        <f>ROUND((Reference!F$16*List!$H2991)+Reference!F$17,0)</f>
        <v>2464</v>
      </c>
      <c r="N2991" s="35">
        <f>ROUND((Reference!G$16*List!$H2991)+Reference!G$17,0)</f>
        <v>2790</v>
      </c>
      <c r="O2991" s="35">
        <f>ROUND((Reference!H$16*List!$H2991)+Reference!H$17,0)</f>
        <v>2896</v>
      </c>
      <c r="P2991" s="35">
        <f>ROUND((Reference!I$16*List!$H2991)+Reference!I$17,0)</f>
        <v>3010</v>
      </c>
      <c r="Q2991" s="35">
        <f>ROUND((Reference!J$16*List!$H2991)+Reference!J$17,0)</f>
        <v>3485</v>
      </c>
      <c r="R2991" s="35">
        <f>ROUND((Reference!K$16*List!$H2991)+Reference!K$17,0)</f>
        <v>3596</v>
      </c>
      <c r="S2991" s="35">
        <f>ROUND((Reference!L$16*List!$H2991)+Reference!L$17,0)</f>
        <v>3880</v>
      </c>
      <c r="T2991" s="35">
        <f>ROUND((Reference!M$16*List!$H2991)+Reference!M$17,0)</f>
        <v>4634</v>
      </c>
      <c r="U2991" s="35">
        <f>ROUND((Reference!N$16*List!$H2991)+Reference!N$17,0)</f>
        <v>18696</v>
      </c>
      <c r="V2991" s="36">
        <f>ROUND((Reference!O$16*List!$H2991)+Reference!O$17,0)</f>
        <v>695</v>
      </c>
      <c r="W2991" s="36">
        <f>ROUND((Reference!P$16*List!$H2991)+Reference!P$17,0)</f>
        <v>979</v>
      </c>
      <c r="X2991" s="36">
        <f>ROUND((Reference!Q$16*List!$H2991)+Reference!Q$17,0)</f>
        <v>490</v>
      </c>
      <c r="Y2991" s="37"/>
      <c r="Z2991" s="4" t="str">
        <f t="shared" si="93"/>
        <v>HOPEWELL CITY, Virginia</v>
      </c>
      <c r="AA2991" s="50" t="s">
        <v>8232</v>
      </c>
      <c r="AB2991" s="38" t="s">
        <v>54</v>
      </c>
      <c r="AC2991" s="43" t="s">
        <v>7950</v>
      </c>
      <c r="AD2991" s="45"/>
      <c r="AE2991">
        <f t="shared" si="94"/>
        <v>0.93510000000000004</v>
      </c>
    </row>
    <row r="2992" spans="1:31" x14ac:dyDescent="0.35">
      <c r="A2992" s="28" t="s">
        <v>8233</v>
      </c>
      <c r="B2992" s="48" t="s">
        <v>8234</v>
      </c>
      <c r="C2992" s="51">
        <v>99949</v>
      </c>
      <c r="D2992" s="30" t="s">
        <v>254</v>
      </c>
      <c r="E2992" s="38" t="s">
        <v>8235</v>
      </c>
      <c r="F2992" s="54" t="s">
        <v>7950</v>
      </c>
      <c r="G2992" s="33" t="s">
        <v>64</v>
      </c>
      <c r="H2992" s="34">
        <v>0.81220000000000003</v>
      </c>
      <c r="I2992" s="35">
        <f>ROUND((Reference!B$16*List!$H2992)+Reference!B$17,0)</f>
        <v>965</v>
      </c>
      <c r="J2992" s="35">
        <f>ROUND((Reference!C$16*List!$H2992)+Reference!C$17,0)</f>
        <v>1440</v>
      </c>
      <c r="K2992" s="35">
        <f>ROUND((Reference!D$16*List!$H2992)+Reference!D$17,0)</f>
        <v>1725</v>
      </c>
      <c r="L2992" s="35">
        <f>ROUND((Reference!E$16*List!$H2992)+Reference!E$17,0)</f>
        <v>2133</v>
      </c>
      <c r="M2992" s="35">
        <f>ROUND((Reference!F$16*List!$H2992)+Reference!F$17,0)</f>
        <v>2222</v>
      </c>
      <c r="N2992" s="35">
        <f>ROUND((Reference!G$16*List!$H2992)+Reference!G$17,0)</f>
        <v>2515</v>
      </c>
      <c r="O2992" s="35">
        <f>ROUND((Reference!H$16*List!$H2992)+Reference!H$17,0)</f>
        <v>2611</v>
      </c>
      <c r="P2992" s="35">
        <f>ROUND((Reference!I$16*List!$H2992)+Reference!I$17,0)</f>
        <v>2714</v>
      </c>
      <c r="Q2992" s="35">
        <f>ROUND((Reference!J$16*List!$H2992)+Reference!J$17,0)</f>
        <v>3142</v>
      </c>
      <c r="R2992" s="35">
        <f>ROUND((Reference!K$16*List!$H2992)+Reference!K$17,0)</f>
        <v>3242</v>
      </c>
      <c r="S2992" s="35">
        <f>ROUND((Reference!L$16*List!$H2992)+Reference!L$17,0)</f>
        <v>3498</v>
      </c>
      <c r="T2992" s="35">
        <f>ROUND((Reference!M$16*List!$H2992)+Reference!M$17,0)</f>
        <v>4178</v>
      </c>
      <c r="U2992" s="35">
        <f>ROUND((Reference!N$16*List!$H2992)+Reference!N$17,0)</f>
        <v>16857</v>
      </c>
      <c r="V2992" s="36">
        <f>ROUND((Reference!O$16*List!$H2992)+Reference!O$17,0)</f>
        <v>627</v>
      </c>
      <c r="W2992" s="36">
        <f>ROUND((Reference!P$16*List!$H2992)+Reference!P$17,0)</f>
        <v>883</v>
      </c>
      <c r="X2992" s="36">
        <f>ROUND((Reference!Q$16*List!$H2992)+Reference!Q$17,0)</f>
        <v>441</v>
      </c>
      <c r="Y2992" s="37"/>
      <c r="Z2992" s="4" t="str">
        <f t="shared" si="93"/>
        <v>LEXINGTON CITY, Virginia</v>
      </c>
      <c r="AA2992" s="38" t="s">
        <v>8235</v>
      </c>
      <c r="AB2992" s="38" t="s">
        <v>54</v>
      </c>
      <c r="AC2992" s="32" t="s">
        <v>7950</v>
      </c>
      <c r="AD2992" s="39"/>
      <c r="AE2992">
        <f t="shared" si="94"/>
        <v>0.81220000000000003</v>
      </c>
    </row>
    <row r="2993" spans="1:31" x14ac:dyDescent="0.35">
      <c r="A2993" s="28" t="s">
        <v>8236</v>
      </c>
      <c r="B2993" s="48" t="s">
        <v>8237</v>
      </c>
      <c r="C2993" s="51">
        <v>31340</v>
      </c>
      <c r="D2993" s="30" t="s">
        <v>1149</v>
      </c>
      <c r="E2993" s="38" t="s">
        <v>8238</v>
      </c>
      <c r="F2993" s="55" t="s">
        <v>7950</v>
      </c>
      <c r="G2993" s="33" t="s">
        <v>53</v>
      </c>
      <c r="H2993" s="34">
        <v>0.84199999999999997</v>
      </c>
      <c r="I2993" s="35">
        <f>ROUND((Reference!B$16*List!$H2993)+Reference!B$17,0)</f>
        <v>991</v>
      </c>
      <c r="J2993" s="35">
        <f>ROUND((Reference!C$16*List!$H2993)+Reference!C$17,0)</f>
        <v>1478</v>
      </c>
      <c r="K2993" s="35">
        <f>ROUND((Reference!D$16*List!$H2993)+Reference!D$17,0)</f>
        <v>1771</v>
      </c>
      <c r="L2993" s="35">
        <f>ROUND((Reference!E$16*List!$H2993)+Reference!E$17,0)</f>
        <v>2189</v>
      </c>
      <c r="M2993" s="35">
        <f>ROUND((Reference!F$16*List!$H2993)+Reference!F$17,0)</f>
        <v>2280</v>
      </c>
      <c r="N2993" s="35">
        <f>ROUND((Reference!G$16*List!$H2993)+Reference!G$17,0)</f>
        <v>2582</v>
      </c>
      <c r="O2993" s="35">
        <f>ROUND((Reference!H$16*List!$H2993)+Reference!H$17,0)</f>
        <v>2680</v>
      </c>
      <c r="P2993" s="35">
        <f>ROUND((Reference!I$16*List!$H2993)+Reference!I$17,0)</f>
        <v>2786</v>
      </c>
      <c r="Q2993" s="35">
        <f>ROUND((Reference!J$16*List!$H2993)+Reference!J$17,0)</f>
        <v>3226</v>
      </c>
      <c r="R2993" s="35">
        <f>ROUND((Reference!K$16*List!$H2993)+Reference!K$17,0)</f>
        <v>3328</v>
      </c>
      <c r="S2993" s="35">
        <f>ROUND((Reference!L$16*List!$H2993)+Reference!L$17,0)</f>
        <v>3591</v>
      </c>
      <c r="T2993" s="35">
        <f>ROUND((Reference!M$16*List!$H2993)+Reference!M$17,0)</f>
        <v>4288</v>
      </c>
      <c r="U2993" s="35">
        <f>ROUND((Reference!N$16*List!$H2993)+Reference!N$17,0)</f>
        <v>17303</v>
      </c>
      <c r="V2993" s="36">
        <f>ROUND((Reference!O$16*List!$H2993)+Reference!O$17,0)</f>
        <v>643</v>
      </c>
      <c r="W2993" s="36">
        <f>ROUND((Reference!P$16*List!$H2993)+Reference!P$17,0)</f>
        <v>906</v>
      </c>
      <c r="X2993" s="36">
        <f>ROUND((Reference!Q$16*List!$H2993)+Reference!Q$17,0)</f>
        <v>453</v>
      </c>
      <c r="Y2993" s="37"/>
      <c r="Z2993" s="4" t="str">
        <f t="shared" si="93"/>
        <v>LYNCHBURG CITY, Virginia</v>
      </c>
      <c r="AA2993" s="38" t="s">
        <v>8238</v>
      </c>
      <c r="AB2993" s="38" t="s">
        <v>54</v>
      </c>
      <c r="AC2993" s="32" t="s">
        <v>7950</v>
      </c>
      <c r="AD2993" s="39"/>
      <c r="AE2993">
        <f t="shared" si="94"/>
        <v>0.84199999999999997</v>
      </c>
    </row>
    <row r="2994" spans="1:31" x14ac:dyDescent="0.35">
      <c r="A2994" s="28" t="s">
        <v>8239</v>
      </c>
      <c r="B2994" s="48" t="s">
        <v>8240</v>
      </c>
      <c r="C2994" s="49">
        <v>47894</v>
      </c>
      <c r="D2994" s="30" t="s">
        <v>1336</v>
      </c>
      <c r="E2994" s="50" t="s">
        <v>8241</v>
      </c>
      <c r="F2994" s="55" t="s">
        <v>7950</v>
      </c>
      <c r="G2994" s="33" t="s">
        <v>53</v>
      </c>
      <c r="H2994" s="34">
        <v>1.0406</v>
      </c>
      <c r="I2994" s="35">
        <f>ROUND((Reference!B$16*List!$H2994)+Reference!B$17,0)</f>
        <v>1161</v>
      </c>
      <c r="J2994" s="35">
        <f>ROUND((Reference!C$16*List!$H2994)+Reference!C$17,0)</f>
        <v>1732</v>
      </c>
      <c r="K2994" s="35">
        <f>ROUND((Reference!D$16*List!$H2994)+Reference!D$17,0)</f>
        <v>2075</v>
      </c>
      <c r="L2994" s="35">
        <f>ROUND((Reference!E$16*List!$H2994)+Reference!E$17,0)</f>
        <v>2565</v>
      </c>
      <c r="M2994" s="35">
        <f>ROUND((Reference!F$16*List!$H2994)+Reference!F$17,0)</f>
        <v>2672</v>
      </c>
      <c r="N2994" s="35">
        <f>ROUND((Reference!G$16*List!$H2994)+Reference!G$17,0)</f>
        <v>3025</v>
      </c>
      <c r="O2994" s="35">
        <f>ROUND((Reference!H$16*List!$H2994)+Reference!H$17,0)</f>
        <v>3141</v>
      </c>
      <c r="P2994" s="35">
        <f>ROUND((Reference!I$16*List!$H2994)+Reference!I$17,0)</f>
        <v>3264</v>
      </c>
      <c r="Q2994" s="35">
        <f>ROUND((Reference!J$16*List!$H2994)+Reference!J$17,0)</f>
        <v>3780</v>
      </c>
      <c r="R2994" s="35">
        <f>ROUND((Reference!K$16*List!$H2994)+Reference!K$17,0)</f>
        <v>3899</v>
      </c>
      <c r="S2994" s="35">
        <f>ROUND((Reference!L$16*List!$H2994)+Reference!L$17,0)</f>
        <v>4207</v>
      </c>
      <c r="T2994" s="35">
        <f>ROUND((Reference!M$16*List!$H2994)+Reference!M$17,0)</f>
        <v>5025</v>
      </c>
      <c r="U2994" s="35">
        <f>ROUND((Reference!N$16*List!$H2994)+Reference!N$17,0)</f>
        <v>20275</v>
      </c>
      <c r="V2994" s="36">
        <f>ROUND((Reference!O$16*List!$H2994)+Reference!O$17,0)</f>
        <v>754</v>
      </c>
      <c r="W2994" s="36">
        <f>ROUND((Reference!P$16*List!$H2994)+Reference!P$17,0)</f>
        <v>1062</v>
      </c>
      <c r="X2994" s="36">
        <f>ROUND((Reference!Q$16*List!$H2994)+Reference!Q$17,0)</f>
        <v>531</v>
      </c>
      <c r="Y2994" s="37"/>
      <c r="Z2994" s="4" t="str">
        <f t="shared" si="93"/>
        <v>MANASSAS CITY, Virginia</v>
      </c>
      <c r="AA2994" s="38" t="s">
        <v>8241</v>
      </c>
      <c r="AB2994" s="38" t="s">
        <v>54</v>
      </c>
      <c r="AC2994" s="32" t="s">
        <v>7950</v>
      </c>
      <c r="AD2994" s="39"/>
      <c r="AE2994">
        <f t="shared" si="94"/>
        <v>1.0406</v>
      </c>
    </row>
    <row r="2995" spans="1:31" x14ac:dyDescent="0.35">
      <c r="A2995" s="28" t="s">
        <v>8242</v>
      </c>
      <c r="B2995" s="48" t="s">
        <v>8243</v>
      </c>
      <c r="C2995" s="49">
        <v>47894</v>
      </c>
      <c r="D2995" s="30" t="s">
        <v>1336</v>
      </c>
      <c r="E2995" s="50" t="s">
        <v>8244</v>
      </c>
      <c r="F2995" s="55" t="s">
        <v>7950</v>
      </c>
      <c r="G2995" s="33" t="s">
        <v>53</v>
      </c>
      <c r="H2995" s="34">
        <v>1.0406</v>
      </c>
      <c r="I2995" s="35">
        <f>ROUND((Reference!B$16*List!$H2995)+Reference!B$17,0)</f>
        <v>1161</v>
      </c>
      <c r="J2995" s="35">
        <f>ROUND((Reference!C$16*List!$H2995)+Reference!C$17,0)</f>
        <v>1732</v>
      </c>
      <c r="K2995" s="35">
        <f>ROUND((Reference!D$16*List!$H2995)+Reference!D$17,0)</f>
        <v>2075</v>
      </c>
      <c r="L2995" s="35">
        <f>ROUND((Reference!E$16*List!$H2995)+Reference!E$17,0)</f>
        <v>2565</v>
      </c>
      <c r="M2995" s="35">
        <f>ROUND((Reference!F$16*List!$H2995)+Reference!F$17,0)</f>
        <v>2672</v>
      </c>
      <c r="N2995" s="35">
        <f>ROUND((Reference!G$16*List!$H2995)+Reference!G$17,0)</f>
        <v>3025</v>
      </c>
      <c r="O2995" s="35">
        <f>ROUND((Reference!H$16*List!$H2995)+Reference!H$17,0)</f>
        <v>3141</v>
      </c>
      <c r="P2995" s="35">
        <f>ROUND((Reference!I$16*List!$H2995)+Reference!I$17,0)</f>
        <v>3264</v>
      </c>
      <c r="Q2995" s="35">
        <f>ROUND((Reference!J$16*List!$H2995)+Reference!J$17,0)</f>
        <v>3780</v>
      </c>
      <c r="R2995" s="35">
        <f>ROUND((Reference!K$16*List!$H2995)+Reference!K$17,0)</f>
        <v>3899</v>
      </c>
      <c r="S2995" s="35">
        <f>ROUND((Reference!L$16*List!$H2995)+Reference!L$17,0)</f>
        <v>4207</v>
      </c>
      <c r="T2995" s="35">
        <f>ROUND((Reference!M$16*List!$H2995)+Reference!M$17,0)</f>
        <v>5025</v>
      </c>
      <c r="U2995" s="35">
        <f>ROUND((Reference!N$16*List!$H2995)+Reference!N$17,0)</f>
        <v>20275</v>
      </c>
      <c r="V2995" s="36">
        <f>ROUND((Reference!O$16*List!$H2995)+Reference!O$17,0)</f>
        <v>754</v>
      </c>
      <c r="W2995" s="36">
        <f>ROUND((Reference!P$16*List!$H2995)+Reference!P$17,0)</f>
        <v>1062</v>
      </c>
      <c r="X2995" s="36">
        <f>ROUND((Reference!Q$16*List!$H2995)+Reference!Q$17,0)</f>
        <v>531</v>
      </c>
      <c r="Y2995" s="37"/>
      <c r="Z2995" s="4" t="str">
        <f t="shared" si="93"/>
        <v>MANASSAS PARK CITY, Virginia</v>
      </c>
      <c r="AA2995" s="38" t="s">
        <v>8244</v>
      </c>
      <c r="AB2995" s="38" t="s">
        <v>54</v>
      </c>
      <c r="AC2995" s="32" t="s">
        <v>7950</v>
      </c>
      <c r="AD2995" s="39"/>
      <c r="AE2995">
        <f t="shared" si="94"/>
        <v>1.0406</v>
      </c>
    </row>
    <row r="2996" spans="1:31" x14ac:dyDescent="0.35">
      <c r="A2996" s="28" t="s">
        <v>8245</v>
      </c>
      <c r="B2996" s="48" t="s">
        <v>8246</v>
      </c>
      <c r="C2996" s="51">
        <v>99949</v>
      </c>
      <c r="D2996" s="30" t="s">
        <v>254</v>
      </c>
      <c r="E2996" s="38" t="s">
        <v>8247</v>
      </c>
      <c r="F2996" s="54" t="s">
        <v>7950</v>
      </c>
      <c r="G2996" s="33" t="s">
        <v>64</v>
      </c>
      <c r="H2996" s="52">
        <v>0.81220000000000003</v>
      </c>
      <c r="I2996" s="35">
        <f>ROUND((Reference!B$16*List!$H2996)+Reference!B$17,0)</f>
        <v>965</v>
      </c>
      <c r="J2996" s="35">
        <f>ROUND((Reference!C$16*List!$H2996)+Reference!C$17,0)</f>
        <v>1440</v>
      </c>
      <c r="K2996" s="35">
        <f>ROUND((Reference!D$16*List!$H2996)+Reference!D$17,0)</f>
        <v>1725</v>
      </c>
      <c r="L2996" s="35">
        <f>ROUND((Reference!E$16*List!$H2996)+Reference!E$17,0)</f>
        <v>2133</v>
      </c>
      <c r="M2996" s="35">
        <f>ROUND((Reference!F$16*List!$H2996)+Reference!F$17,0)</f>
        <v>2222</v>
      </c>
      <c r="N2996" s="35">
        <f>ROUND((Reference!G$16*List!$H2996)+Reference!G$17,0)</f>
        <v>2515</v>
      </c>
      <c r="O2996" s="35">
        <f>ROUND((Reference!H$16*List!$H2996)+Reference!H$17,0)</f>
        <v>2611</v>
      </c>
      <c r="P2996" s="35">
        <f>ROUND((Reference!I$16*List!$H2996)+Reference!I$17,0)</f>
        <v>2714</v>
      </c>
      <c r="Q2996" s="35">
        <f>ROUND((Reference!J$16*List!$H2996)+Reference!J$17,0)</f>
        <v>3142</v>
      </c>
      <c r="R2996" s="35">
        <f>ROUND((Reference!K$16*List!$H2996)+Reference!K$17,0)</f>
        <v>3242</v>
      </c>
      <c r="S2996" s="35">
        <f>ROUND((Reference!L$16*List!$H2996)+Reference!L$17,0)</f>
        <v>3498</v>
      </c>
      <c r="T2996" s="35">
        <f>ROUND((Reference!M$16*List!$H2996)+Reference!M$17,0)</f>
        <v>4178</v>
      </c>
      <c r="U2996" s="35">
        <f>ROUND((Reference!N$16*List!$H2996)+Reference!N$17,0)</f>
        <v>16857</v>
      </c>
      <c r="V2996" s="36">
        <f>ROUND((Reference!O$16*List!$H2996)+Reference!O$17,0)</f>
        <v>627</v>
      </c>
      <c r="W2996" s="36">
        <f>ROUND((Reference!P$16*List!$H2996)+Reference!P$17,0)</f>
        <v>883</v>
      </c>
      <c r="X2996" s="36">
        <f>ROUND((Reference!Q$16*List!$H2996)+Reference!Q$17,0)</f>
        <v>441</v>
      </c>
      <c r="Y2996" s="37"/>
      <c r="Z2996" s="4" t="str">
        <f t="shared" si="93"/>
        <v>MARTINSVILLE CITY, Virginia</v>
      </c>
      <c r="AA2996" s="50" t="s">
        <v>8247</v>
      </c>
      <c r="AB2996" s="38" t="s">
        <v>54</v>
      </c>
      <c r="AC2996" s="43" t="s">
        <v>7950</v>
      </c>
      <c r="AD2996" s="45"/>
      <c r="AE2996">
        <f t="shared" si="94"/>
        <v>0.81220000000000003</v>
      </c>
    </row>
    <row r="2997" spans="1:31" x14ac:dyDescent="0.35">
      <c r="A2997" s="28" t="s">
        <v>8248</v>
      </c>
      <c r="B2997" s="48" t="s">
        <v>8249</v>
      </c>
      <c r="C2997" s="51">
        <v>47260</v>
      </c>
      <c r="D2997" s="30" t="s">
        <v>5594</v>
      </c>
      <c r="E2997" s="38" t="s">
        <v>8250</v>
      </c>
      <c r="F2997" s="54" t="s">
        <v>7950</v>
      </c>
      <c r="G2997" s="33" t="s">
        <v>53</v>
      </c>
      <c r="H2997" s="52">
        <v>0.89660000000000006</v>
      </c>
      <c r="I2997" s="35">
        <f>ROUND((Reference!B$16*List!$H2997)+Reference!B$17,0)</f>
        <v>1038</v>
      </c>
      <c r="J2997" s="35">
        <f>ROUND((Reference!C$16*List!$H2997)+Reference!C$17,0)</f>
        <v>1548</v>
      </c>
      <c r="K2997" s="35">
        <f>ROUND((Reference!D$16*List!$H2997)+Reference!D$17,0)</f>
        <v>1854</v>
      </c>
      <c r="L2997" s="35">
        <f>ROUND((Reference!E$16*List!$H2997)+Reference!E$17,0)</f>
        <v>2292</v>
      </c>
      <c r="M2997" s="35">
        <f>ROUND((Reference!F$16*List!$H2997)+Reference!F$17,0)</f>
        <v>2388</v>
      </c>
      <c r="N2997" s="35">
        <f>ROUND((Reference!G$16*List!$H2997)+Reference!G$17,0)</f>
        <v>2704</v>
      </c>
      <c r="O2997" s="35">
        <f>ROUND((Reference!H$16*List!$H2997)+Reference!H$17,0)</f>
        <v>2807</v>
      </c>
      <c r="P2997" s="35">
        <f>ROUND((Reference!I$16*List!$H2997)+Reference!I$17,0)</f>
        <v>2917</v>
      </c>
      <c r="Q2997" s="35">
        <f>ROUND((Reference!J$16*List!$H2997)+Reference!J$17,0)</f>
        <v>3378</v>
      </c>
      <c r="R2997" s="35">
        <f>ROUND((Reference!K$16*List!$H2997)+Reference!K$17,0)</f>
        <v>3485</v>
      </c>
      <c r="S2997" s="35">
        <f>ROUND((Reference!L$16*List!$H2997)+Reference!L$17,0)</f>
        <v>3760</v>
      </c>
      <c r="T2997" s="35">
        <f>ROUND((Reference!M$16*List!$H2997)+Reference!M$17,0)</f>
        <v>4491</v>
      </c>
      <c r="U2997" s="35">
        <f>ROUND((Reference!N$16*List!$H2997)+Reference!N$17,0)</f>
        <v>18120</v>
      </c>
      <c r="V2997" s="36">
        <f>ROUND((Reference!O$16*List!$H2997)+Reference!O$17,0)</f>
        <v>674</v>
      </c>
      <c r="W2997" s="36">
        <f>ROUND((Reference!P$16*List!$H2997)+Reference!P$17,0)</f>
        <v>949</v>
      </c>
      <c r="X2997" s="36">
        <f>ROUND((Reference!Q$16*List!$H2997)+Reference!Q$17,0)</f>
        <v>475</v>
      </c>
      <c r="Y2997" s="37"/>
      <c r="Z2997" s="4" t="str">
        <f t="shared" si="93"/>
        <v>NEWPORT NEWS CITY, Virginia</v>
      </c>
      <c r="AA2997" s="50" t="s">
        <v>8250</v>
      </c>
      <c r="AB2997" s="38" t="s">
        <v>54</v>
      </c>
      <c r="AC2997" s="43" t="s">
        <v>7950</v>
      </c>
      <c r="AD2997" s="45"/>
      <c r="AE2997">
        <f t="shared" si="94"/>
        <v>0.89660000000000006</v>
      </c>
    </row>
    <row r="2998" spans="1:31" x14ac:dyDescent="0.35">
      <c r="A2998" s="28" t="s">
        <v>8251</v>
      </c>
      <c r="B2998" s="48" t="s">
        <v>8252</v>
      </c>
      <c r="C2998" s="51">
        <v>47260</v>
      </c>
      <c r="D2998" s="30" t="s">
        <v>5594</v>
      </c>
      <c r="E2998" s="38" t="s">
        <v>8253</v>
      </c>
      <c r="F2998" s="54" t="s">
        <v>7950</v>
      </c>
      <c r="G2998" s="33" t="s">
        <v>53</v>
      </c>
      <c r="H2998" s="34">
        <v>0.89660000000000006</v>
      </c>
      <c r="I2998" s="35">
        <f>ROUND((Reference!B$16*List!$H2998)+Reference!B$17,0)</f>
        <v>1038</v>
      </c>
      <c r="J2998" s="35">
        <f>ROUND((Reference!C$16*List!$H2998)+Reference!C$17,0)</f>
        <v>1548</v>
      </c>
      <c r="K2998" s="35">
        <f>ROUND((Reference!D$16*List!$H2998)+Reference!D$17,0)</f>
        <v>1854</v>
      </c>
      <c r="L2998" s="35">
        <f>ROUND((Reference!E$16*List!$H2998)+Reference!E$17,0)</f>
        <v>2292</v>
      </c>
      <c r="M2998" s="35">
        <f>ROUND((Reference!F$16*List!$H2998)+Reference!F$17,0)</f>
        <v>2388</v>
      </c>
      <c r="N2998" s="35">
        <f>ROUND((Reference!G$16*List!$H2998)+Reference!G$17,0)</f>
        <v>2704</v>
      </c>
      <c r="O2998" s="35">
        <f>ROUND((Reference!H$16*List!$H2998)+Reference!H$17,0)</f>
        <v>2807</v>
      </c>
      <c r="P2998" s="35">
        <f>ROUND((Reference!I$16*List!$H2998)+Reference!I$17,0)</f>
        <v>2917</v>
      </c>
      <c r="Q2998" s="35">
        <f>ROUND((Reference!J$16*List!$H2998)+Reference!J$17,0)</f>
        <v>3378</v>
      </c>
      <c r="R2998" s="35">
        <f>ROUND((Reference!K$16*List!$H2998)+Reference!K$17,0)</f>
        <v>3485</v>
      </c>
      <c r="S2998" s="35">
        <f>ROUND((Reference!L$16*List!$H2998)+Reference!L$17,0)</f>
        <v>3760</v>
      </c>
      <c r="T2998" s="35">
        <f>ROUND((Reference!M$16*List!$H2998)+Reference!M$17,0)</f>
        <v>4491</v>
      </c>
      <c r="U2998" s="35">
        <f>ROUND((Reference!N$16*List!$H2998)+Reference!N$17,0)</f>
        <v>18120</v>
      </c>
      <c r="V2998" s="36">
        <f>ROUND((Reference!O$16*List!$H2998)+Reference!O$17,0)</f>
        <v>674</v>
      </c>
      <c r="W2998" s="36">
        <f>ROUND((Reference!P$16*List!$H2998)+Reference!P$17,0)</f>
        <v>949</v>
      </c>
      <c r="X2998" s="36">
        <f>ROUND((Reference!Q$16*List!$H2998)+Reference!Q$17,0)</f>
        <v>475</v>
      </c>
      <c r="Y2998" s="37"/>
      <c r="Z2998" s="4" t="str">
        <f t="shared" si="93"/>
        <v>NORFOLK CITY, Virginia</v>
      </c>
      <c r="AA2998" s="38" t="s">
        <v>8253</v>
      </c>
      <c r="AB2998" s="38" t="s">
        <v>54</v>
      </c>
      <c r="AC2998" s="32" t="s">
        <v>7950</v>
      </c>
      <c r="AD2998" s="39"/>
      <c r="AE2998">
        <f t="shared" si="94"/>
        <v>0.89660000000000006</v>
      </c>
    </row>
    <row r="2999" spans="1:31" x14ac:dyDescent="0.35">
      <c r="A2999" s="28" t="s">
        <v>8254</v>
      </c>
      <c r="B2999" s="48" t="s">
        <v>8255</v>
      </c>
      <c r="C2999" s="51">
        <v>99949</v>
      </c>
      <c r="D2999" s="30" t="s">
        <v>254</v>
      </c>
      <c r="E2999" s="38" t="s">
        <v>8256</v>
      </c>
      <c r="F2999" s="54" t="s">
        <v>7950</v>
      </c>
      <c r="G2999" s="33" t="s">
        <v>64</v>
      </c>
      <c r="H2999" s="34">
        <v>0.81220000000000003</v>
      </c>
      <c r="I2999" s="35">
        <f>ROUND((Reference!B$16*List!$H2999)+Reference!B$17,0)</f>
        <v>965</v>
      </c>
      <c r="J2999" s="35">
        <f>ROUND((Reference!C$16*List!$H2999)+Reference!C$17,0)</f>
        <v>1440</v>
      </c>
      <c r="K2999" s="35">
        <f>ROUND((Reference!D$16*List!$H2999)+Reference!D$17,0)</f>
        <v>1725</v>
      </c>
      <c r="L2999" s="35">
        <f>ROUND((Reference!E$16*List!$H2999)+Reference!E$17,0)</f>
        <v>2133</v>
      </c>
      <c r="M2999" s="35">
        <f>ROUND((Reference!F$16*List!$H2999)+Reference!F$17,0)</f>
        <v>2222</v>
      </c>
      <c r="N2999" s="35">
        <f>ROUND((Reference!G$16*List!$H2999)+Reference!G$17,0)</f>
        <v>2515</v>
      </c>
      <c r="O2999" s="35">
        <f>ROUND((Reference!H$16*List!$H2999)+Reference!H$17,0)</f>
        <v>2611</v>
      </c>
      <c r="P2999" s="35">
        <f>ROUND((Reference!I$16*List!$H2999)+Reference!I$17,0)</f>
        <v>2714</v>
      </c>
      <c r="Q2999" s="35">
        <f>ROUND((Reference!J$16*List!$H2999)+Reference!J$17,0)</f>
        <v>3142</v>
      </c>
      <c r="R2999" s="35">
        <f>ROUND((Reference!K$16*List!$H2999)+Reference!K$17,0)</f>
        <v>3242</v>
      </c>
      <c r="S2999" s="35">
        <f>ROUND((Reference!L$16*List!$H2999)+Reference!L$17,0)</f>
        <v>3498</v>
      </c>
      <c r="T2999" s="35">
        <f>ROUND((Reference!M$16*List!$H2999)+Reference!M$17,0)</f>
        <v>4178</v>
      </c>
      <c r="U2999" s="35">
        <f>ROUND((Reference!N$16*List!$H2999)+Reference!N$17,0)</f>
        <v>16857</v>
      </c>
      <c r="V2999" s="36">
        <f>ROUND((Reference!O$16*List!$H2999)+Reference!O$17,0)</f>
        <v>627</v>
      </c>
      <c r="W2999" s="36">
        <f>ROUND((Reference!P$16*List!$H2999)+Reference!P$17,0)</f>
        <v>883</v>
      </c>
      <c r="X2999" s="36">
        <f>ROUND((Reference!Q$16*List!$H2999)+Reference!Q$17,0)</f>
        <v>441</v>
      </c>
      <c r="Y2999" s="37"/>
      <c r="Z2999" s="4" t="str">
        <f t="shared" si="93"/>
        <v>NORTON CITY, Virginia</v>
      </c>
      <c r="AA2999" s="38" t="s">
        <v>8256</v>
      </c>
      <c r="AB2999" s="38" t="s">
        <v>54</v>
      </c>
      <c r="AC2999" s="32" t="s">
        <v>7950</v>
      </c>
      <c r="AD2999" s="39"/>
      <c r="AE2999">
        <f t="shared" si="94"/>
        <v>0.81220000000000003</v>
      </c>
    </row>
    <row r="3000" spans="1:31" x14ac:dyDescent="0.35">
      <c r="A3000" s="28" t="s">
        <v>8257</v>
      </c>
      <c r="B3000" s="48" t="s">
        <v>8258</v>
      </c>
      <c r="C3000" s="51">
        <v>40060</v>
      </c>
      <c r="D3000" s="30" t="s">
        <v>1466</v>
      </c>
      <c r="E3000" s="38" t="s">
        <v>8259</v>
      </c>
      <c r="F3000" s="55" t="s">
        <v>7950</v>
      </c>
      <c r="G3000" s="33" t="s">
        <v>53</v>
      </c>
      <c r="H3000" s="34">
        <v>0.93510000000000004</v>
      </c>
      <c r="I3000" s="35">
        <f>ROUND((Reference!B$16*List!$H3000)+Reference!B$17,0)</f>
        <v>1071</v>
      </c>
      <c r="J3000" s="35">
        <f>ROUND((Reference!C$16*List!$H3000)+Reference!C$17,0)</f>
        <v>1597</v>
      </c>
      <c r="K3000" s="35">
        <f>ROUND((Reference!D$16*List!$H3000)+Reference!D$17,0)</f>
        <v>1913</v>
      </c>
      <c r="L3000" s="35">
        <f>ROUND((Reference!E$16*List!$H3000)+Reference!E$17,0)</f>
        <v>2365</v>
      </c>
      <c r="M3000" s="35">
        <f>ROUND((Reference!F$16*List!$H3000)+Reference!F$17,0)</f>
        <v>2464</v>
      </c>
      <c r="N3000" s="35">
        <f>ROUND((Reference!G$16*List!$H3000)+Reference!G$17,0)</f>
        <v>2790</v>
      </c>
      <c r="O3000" s="35">
        <f>ROUND((Reference!H$16*List!$H3000)+Reference!H$17,0)</f>
        <v>2896</v>
      </c>
      <c r="P3000" s="35">
        <f>ROUND((Reference!I$16*List!$H3000)+Reference!I$17,0)</f>
        <v>3010</v>
      </c>
      <c r="Q3000" s="35">
        <f>ROUND((Reference!J$16*List!$H3000)+Reference!J$17,0)</f>
        <v>3485</v>
      </c>
      <c r="R3000" s="35">
        <f>ROUND((Reference!K$16*List!$H3000)+Reference!K$17,0)</f>
        <v>3596</v>
      </c>
      <c r="S3000" s="35">
        <f>ROUND((Reference!L$16*List!$H3000)+Reference!L$17,0)</f>
        <v>3880</v>
      </c>
      <c r="T3000" s="35">
        <f>ROUND((Reference!M$16*List!$H3000)+Reference!M$17,0)</f>
        <v>4634</v>
      </c>
      <c r="U3000" s="35">
        <f>ROUND((Reference!N$16*List!$H3000)+Reference!N$17,0)</f>
        <v>18696</v>
      </c>
      <c r="V3000" s="36">
        <f>ROUND((Reference!O$16*List!$H3000)+Reference!O$17,0)</f>
        <v>695</v>
      </c>
      <c r="W3000" s="36">
        <f>ROUND((Reference!P$16*List!$H3000)+Reference!P$17,0)</f>
        <v>979</v>
      </c>
      <c r="X3000" s="36">
        <f>ROUND((Reference!Q$16*List!$H3000)+Reference!Q$17,0)</f>
        <v>490</v>
      </c>
      <c r="Y3000" s="37"/>
      <c r="Z3000" s="4" t="str">
        <f t="shared" si="93"/>
        <v>PETERSBURG CITY, Virginia</v>
      </c>
      <c r="AA3000" s="38" t="s">
        <v>8259</v>
      </c>
      <c r="AB3000" s="38" t="s">
        <v>54</v>
      </c>
      <c r="AC3000" s="32" t="s">
        <v>7950</v>
      </c>
      <c r="AD3000" s="39"/>
      <c r="AE3000">
        <f t="shared" si="94"/>
        <v>0.93510000000000004</v>
      </c>
    </row>
    <row r="3001" spans="1:31" x14ac:dyDescent="0.35">
      <c r="A3001" s="28" t="s">
        <v>8260</v>
      </c>
      <c r="B3001" s="48" t="s">
        <v>8261</v>
      </c>
      <c r="C3001" s="49">
        <v>47260</v>
      </c>
      <c r="D3001" s="30" t="s">
        <v>5594</v>
      </c>
      <c r="E3001" s="50" t="s">
        <v>8262</v>
      </c>
      <c r="F3001" s="54" t="s">
        <v>7950</v>
      </c>
      <c r="G3001" s="33" t="s">
        <v>53</v>
      </c>
      <c r="H3001" s="52">
        <v>0.89660000000000006</v>
      </c>
      <c r="I3001" s="35">
        <f>ROUND((Reference!B$16*List!$H3001)+Reference!B$17,0)</f>
        <v>1038</v>
      </c>
      <c r="J3001" s="35">
        <f>ROUND((Reference!C$16*List!$H3001)+Reference!C$17,0)</f>
        <v>1548</v>
      </c>
      <c r="K3001" s="35">
        <f>ROUND((Reference!D$16*List!$H3001)+Reference!D$17,0)</f>
        <v>1854</v>
      </c>
      <c r="L3001" s="35">
        <f>ROUND((Reference!E$16*List!$H3001)+Reference!E$17,0)</f>
        <v>2292</v>
      </c>
      <c r="M3001" s="35">
        <f>ROUND((Reference!F$16*List!$H3001)+Reference!F$17,0)</f>
        <v>2388</v>
      </c>
      <c r="N3001" s="35">
        <f>ROUND((Reference!G$16*List!$H3001)+Reference!G$17,0)</f>
        <v>2704</v>
      </c>
      <c r="O3001" s="35">
        <f>ROUND((Reference!H$16*List!$H3001)+Reference!H$17,0)</f>
        <v>2807</v>
      </c>
      <c r="P3001" s="35">
        <f>ROUND((Reference!I$16*List!$H3001)+Reference!I$17,0)</f>
        <v>2917</v>
      </c>
      <c r="Q3001" s="35">
        <f>ROUND((Reference!J$16*List!$H3001)+Reference!J$17,0)</f>
        <v>3378</v>
      </c>
      <c r="R3001" s="35">
        <f>ROUND((Reference!K$16*List!$H3001)+Reference!K$17,0)</f>
        <v>3485</v>
      </c>
      <c r="S3001" s="35">
        <f>ROUND((Reference!L$16*List!$H3001)+Reference!L$17,0)</f>
        <v>3760</v>
      </c>
      <c r="T3001" s="35">
        <f>ROUND((Reference!M$16*List!$H3001)+Reference!M$17,0)</f>
        <v>4491</v>
      </c>
      <c r="U3001" s="35">
        <f>ROUND((Reference!N$16*List!$H3001)+Reference!N$17,0)</f>
        <v>18120</v>
      </c>
      <c r="V3001" s="36">
        <f>ROUND((Reference!O$16*List!$H3001)+Reference!O$17,0)</f>
        <v>674</v>
      </c>
      <c r="W3001" s="36">
        <f>ROUND((Reference!P$16*List!$H3001)+Reference!P$17,0)</f>
        <v>949</v>
      </c>
      <c r="X3001" s="36">
        <f>ROUND((Reference!Q$16*List!$H3001)+Reference!Q$17,0)</f>
        <v>475</v>
      </c>
      <c r="Y3001" s="37"/>
      <c r="Z3001" s="4" t="str">
        <f t="shared" si="93"/>
        <v>POQUOSON, Virginia</v>
      </c>
      <c r="AA3001" s="50" t="s">
        <v>8262</v>
      </c>
      <c r="AB3001" s="38" t="s">
        <v>54</v>
      </c>
      <c r="AC3001" s="43" t="s">
        <v>7950</v>
      </c>
      <c r="AD3001" s="45"/>
      <c r="AE3001">
        <f t="shared" si="94"/>
        <v>0.89660000000000006</v>
      </c>
    </row>
    <row r="3002" spans="1:31" x14ac:dyDescent="0.35">
      <c r="A3002" s="28" t="s">
        <v>8263</v>
      </c>
      <c r="B3002" s="48" t="s">
        <v>8264</v>
      </c>
      <c r="C3002" s="49">
        <v>47260</v>
      </c>
      <c r="D3002" s="30" t="s">
        <v>5594</v>
      </c>
      <c r="E3002" s="50" t="s">
        <v>8265</v>
      </c>
      <c r="F3002" s="55" t="s">
        <v>7950</v>
      </c>
      <c r="G3002" s="33" t="s">
        <v>53</v>
      </c>
      <c r="H3002" s="52">
        <v>0.89660000000000006</v>
      </c>
      <c r="I3002" s="35">
        <f>ROUND((Reference!B$16*List!$H3002)+Reference!B$17,0)</f>
        <v>1038</v>
      </c>
      <c r="J3002" s="35">
        <f>ROUND((Reference!C$16*List!$H3002)+Reference!C$17,0)</f>
        <v>1548</v>
      </c>
      <c r="K3002" s="35">
        <f>ROUND((Reference!D$16*List!$H3002)+Reference!D$17,0)</f>
        <v>1854</v>
      </c>
      <c r="L3002" s="35">
        <f>ROUND((Reference!E$16*List!$H3002)+Reference!E$17,0)</f>
        <v>2292</v>
      </c>
      <c r="M3002" s="35">
        <f>ROUND((Reference!F$16*List!$H3002)+Reference!F$17,0)</f>
        <v>2388</v>
      </c>
      <c r="N3002" s="35">
        <f>ROUND((Reference!G$16*List!$H3002)+Reference!G$17,0)</f>
        <v>2704</v>
      </c>
      <c r="O3002" s="35">
        <f>ROUND((Reference!H$16*List!$H3002)+Reference!H$17,0)</f>
        <v>2807</v>
      </c>
      <c r="P3002" s="35">
        <f>ROUND((Reference!I$16*List!$H3002)+Reference!I$17,0)</f>
        <v>2917</v>
      </c>
      <c r="Q3002" s="35">
        <f>ROUND((Reference!J$16*List!$H3002)+Reference!J$17,0)</f>
        <v>3378</v>
      </c>
      <c r="R3002" s="35">
        <f>ROUND((Reference!K$16*List!$H3002)+Reference!K$17,0)</f>
        <v>3485</v>
      </c>
      <c r="S3002" s="35">
        <f>ROUND((Reference!L$16*List!$H3002)+Reference!L$17,0)</f>
        <v>3760</v>
      </c>
      <c r="T3002" s="35">
        <f>ROUND((Reference!M$16*List!$H3002)+Reference!M$17,0)</f>
        <v>4491</v>
      </c>
      <c r="U3002" s="35">
        <f>ROUND((Reference!N$16*List!$H3002)+Reference!N$17,0)</f>
        <v>18120</v>
      </c>
      <c r="V3002" s="36">
        <f>ROUND((Reference!O$16*List!$H3002)+Reference!O$17,0)</f>
        <v>674</v>
      </c>
      <c r="W3002" s="36">
        <f>ROUND((Reference!P$16*List!$H3002)+Reference!P$17,0)</f>
        <v>949</v>
      </c>
      <c r="X3002" s="36">
        <f>ROUND((Reference!Q$16*List!$H3002)+Reference!Q$17,0)</f>
        <v>475</v>
      </c>
      <c r="Y3002" s="37"/>
      <c r="Z3002" s="4" t="str">
        <f t="shared" si="93"/>
        <v>PORTSMOUTH CITY, Virginia</v>
      </c>
      <c r="AA3002" s="50" t="s">
        <v>8265</v>
      </c>
      <c r="AB3002" s="38" t="s">
        <v>54</v>
      </c>
      <c r="AC3002" s="43" t="s">
        <v>7950</v>
      </c>
      <c r="AD3002" s="45"/>
      <c r="AE3002">
        <f t="shared" si="94"/>
        <v>0.89660000000000006</v>
      </c>
    </row>
    <row r="3003" spans="1:31" x14ac:dyDescent="0.35">
      <c r="A3003" s="28" t="s">
        <v>8266</v>
      </c>
      <c r="B3003" s="48" t="s">
        <v>8267</v>
      </c>
      <c r="C3003" s="49">
        <v>13980</v>
      </c>
      <c r="D3003" s="30" t="s">
        <v>413</v>
      </c>
      <c r="E3003" s="50" t="s">
        <v>8268</v>
      </c>
      <c r="F3003" s="54" t="s">
        <v>7950</v>
      </c>
      <c r="G3003" s="33" t="s">
        <v>53</v>
      </c>
      <c r="H3003" s="34">
        <v>0.85600000000000009</v>
      </c>
      <c r="I3003" s="35">
        <f>ROUND((Reference!B$16*List!$H3003)+Reference!B$17,0)</f>
        <v>1003</v>
      </c>
      <c r="J3003" s="35">
        <f>ROUND((Reference!C$16*List!$H3003)+Reference!C$17,0)</f>
        <v>1496</v>
      </c>
      <c r="K3003" s="35">
        <f>ROUND((Reference!D$16*List!$H3003)+Reference!D$17,0)</f>
        <v>1792</v>
      </c>
      <c r="L3003" s="35">
        <f>ROUND((Reference!E$16*List!$H3003)+Reference!E$17,0)</f>
        <v>2215</v>
      </c>
      <c r="M3003" s="35">
        <f>ROUND((Reference!F$16*List!$H3003)+Reference!F$17,0)</f>
        <v>2308</v>
      </c>
      <c r="N3003" s="35">
        <f>ROUND((Reference!G$16*List!$H3003)+Reference!G$17,0)</f>
        <v>2613</v>
      </c>
      <c r="O3003" s="35">
        <f>ROUND((Reference!H$16*List!$H3003)+Reference!H$17,0)</f>
        <v>2713</v>
      </c>
      <c r="P3003" s="35">
        <f>ROUND((Reference!I$16*List!$H3003)+Reference!I$17,0)</f>
        <v>2820</v>
      </c>
      <c r="Q3003" s="35">
        <f>ROUND((Reference!J$16*List!$H3003)+Reference!J$17,0)</f>
        <v>3265</v>
      </c>
      <c r="R3003" s="35">
        <f>ROUND((Reference!K$16*List!$H3003)+Reference!K$17,0)</f>
        <v>3368</v>
      </c>
      <c r="S3003" s="35">
        <f>ROUND((Reference!L$16*List!$H3003)+Reference!L$17,0)</f>
        <v>3634</v>
      </c>
      <c r="T3003" s="35">
        <f>ROUND((Reference!M$16*List!$H3003)+Reference!M$17,0)</f>
        <v>4340</v>
      </c>
      <c r="U3003" s="35">
        <f>ROUND((Reference!N$16*List!$H3003)+Reference!N$17,0)</f>
        <v>17512</v>
      </c>
      <c r="V3003" s="36">
        <f>ROUND((Reference!O$16*List!$H3003)+Reference!O$17,0)</f>
        <v>651</v>
      </c>
      <c r="W3003" s="36">
        <f>ROUND((Reference!P$16*List!$H3003)+Reference!P$17,0)</f>
        <v>917</v>
      </c>
      <c r="X3003" s="36">
        <f>ROUND((Reference!Q$16*List!$H3003)+Reference!Q$17,0)</f>
        <v>459</v>
      </c>
      <c r="Y3003" s="37"/>
      <c r="Z3003" s="4" t="str">
        <f t="shared" si="93"/>
        <v>RADFORD CITY, Virginia</v>
      </c>
      <c r="AA3003" s="38" t="s">
        <v>8268</v>
      </c>
      <c r="AB3003" s="38" t="s">
        <v>54</v>
      </c>
      <c r="AC3003" s="32" t="s">
        <v>7950</v>
      </c>
      <c r="AD3003" s="39"/>
      <c r="AE3003">
        <f t="shared" si="94"/>
        <v>0.85600000000000009</v>
      </c>
    </row>
    <row r="3004" spans="1:31" x14ac:dyDescent="0.35">
      <c r="A3004" s="28" t="s">
        <v>8269</v>
      </c>
      <c r="B3004" s="48" t="s">
        <v>8270</v>
      </c>
      <c r="C3004" s="49">
        <v>40060</v>
      </c>
      <c r="D3004" s="30" t="s">
        <v>1466</v>
      </c>
      <c r="E3004" s="50" t="s">
        <v>8271</v>
      </c>
      <c r="F3004" s="54" t="s">
        <v>7950</v>
      </c>
      <c r="G3004" s="33" t="s">
        <v>53</v>
      </c>
      <c r="H3004" s="52">
        <v>0.93510000000000004</v>
      </c>
      <c r="I3004" s="35">
        <f>ROUND((Reference!B$16*List!$H3004)+Reference!B$17,0)</f>
        <v>1071</v>
      </c>
      <c r="J3004" s="35">
        <f>ROUND((Reference!C$16*List!$H3004)+Reference!C$17,0)</f>
        <v>1597</v>
      </c>
      <c r="K3004" s="35">
        <f>ROUND((Reference!D$16*List!$H3004)+Reference!D$17,0)</f>
        <v>1913</v>
      </c>
      <c r="L3004" s="35">
        <f>ROUND((Reference!E$16*List!$H3004)+Reference!E$17,0)</f>
        <v>2365</v>
      </c>
      <c r="M3004" s="35">
        <f>ROUND((Reference!F$16*List!$H3004)+Reference!F$17,0)</f>
        <v>2464</v>
      </c>
      <c r="N3004" s="35">
        <f>ROUND((Reference!G$16*List!$H3004)+Reference!G$17,0)</f>
        <v>2790</v>
      </c>
      <c r="O3004" s="35">
        <f>ROUND((Reference!H$16*List!$H3004)+Reference!H$17,0)</f>
        <v>2896</v>
      </c>
      <c r="P3004" s="35">
        <f>ROUND((Reference!I$16*List!$H3004)+Reference!I$17,0)</f>
        <v>3010</v>
      </c>
      <c r="Q3004" s="35">
        <f>ROUND((Reference!J$16*List!$H3004)+Reference!J$17,0)</f>
        <v>3485</v>
      </c>
      <c r="R3004" s="35">
        <f>ROUND((Reference!K$16*List!$H3004)+Reference!K$17,0)</f>
        <v>3596</v>
      </c>
      <c r="S3004" s="35">
        <f>ROUND((Reference!L$16*List!$H3004)+Reference!L$17,0)</f>
        <v>3880</v>
      </c>
      <c r="T3004" s="35">
        <f>ROUND((Reference!M$16*List!$H3004)+Reference!M$17,0)</f>
        <v>4634</v>
      </c>
      <c r="U3004" s="35">
        <f>ROUND((Reference!N$16*List!$H3004)+Reference!N$17,0)</f>
        <v>18696</v>
      </c>
      <c r="V3004" s="36">
        <f>ROUND((Reference!O$16*List!$H3004)+Reference!O$17,0)</f>
        <v>695</v>
      </c>
      <c r="W3004" s="36">
        <f>ROUND((Reference!P$16*List!$H3004)+Reference!P$17,0)</f>
        <v>979</v>
      </c>
      <c r="X3004" s="36">
        <f>ROUND((Reference!Q$16*List!$H3004)+Reference!Q$17,0)</f>
        <v>490</v>
      </c>
      <c r="Y3004" s="37"/>
      <c r="Z3004" s="4" t="str">
        <f t="shared" si="93"/>
        <v>RICHMOND CITY, Virginia</v>
      </c>
      <c r="AA3004" s="50" t="s">
        <v>8271</v>
      </c>
      <c r="AB3004" s="38" t="s">
        <v>54</v>
      </c>
      <c r="AC3004" s="43" t="s">
        <v>7950</v>
      </c>
      <c r="AD3004" s="45"/>
      <c r="AE3004">
        <f t="shared" si="94"/>
        <v>0.93510000000000004</v>
      </c>
    </row>
    <row r="3005" spans="1:31" x14ac:dyDescent="0.35">
      <c r="A3005" s="28" t="s">
        <v>8272</v>
      </c>
      <c r="B3005" s="48" t="s">
        <v>8273</v>
      </c>
      <c r="C3005" s="49">
        <v>40220</v>
      </c>
      <c r="D3005" s="30" t="s">
        <v>1472</v>
      </c>
      <c r="E3005" s="50" t="s">
        <v>8274</v>
      </c>
      <c r="F3005" s="54" t="s">
        <v>7950</v>
      </c>
      <c r="G3005" s="33" t="s">
        <v>53</v>
      </c>
      <c r="H3005" s="52">
        <v>0.84760000000000002</v>
      </c>
      <c r="I3005" s="35">
        <f>ROUND((Reference!B$16*List!$H3005)+Reference!B$17,0)</f>
        <v>996</v>
      </c>
      <c r="J3005" s="35">
        <f>ROUND((Reference!C$16*List!$H3005)+Reference!C$17,0)</f>
        <v>1485</v>
      </c>
      <c r="K3005" s="35">
        <f>ROUND((Reference!D$16*List!$H3005)+Reference!D$17,0)</f>
        <v>1779</v>
      </c>
      <c r="L3005" s="35">
        <f>ROUND((Reference!E$16*List!$H3005)+Reference!E$17,0)</f>
        <v>2200</v>
      </c>
      <c r="M3005" s="35">
        <f>ROUND((Reference!F$16*List!$H3005)+Reference!F$17,0)</f>
        <v>2292</v>
      </c>
      <c r="N3005" s="35">
        <f>ROUND((Reference!G$16*List!$H3005)+Reference!G$17,0)</f>
        <v>2594</v>
      </c>
      <c r="O3005" s="35">
        <f>ROUND((Reference!H$16*List!$H3005)+Reference!H$17,0)</f>
        <v>2693</v>
      </c>
      <c r="P3005" s="35">
        <f>ROUND((Reference!I$16*List!$H3005)+Reference!I$17,0)</f>
        <v>2799</v>
      </c>
      <c r="Q3005" s="35">
        <f>ROUND((Reference!J$16*List!$H3005)+Reference!J$17,0)</f>
        <v>3241</v>
      </c>
      <c r="R3005" s="35">
        <f>ROUND((Reference!K$16*List!$H3005)+Reference!K$17,0)</f>
        <v>3344</v>
      </c>
      <c r="S3005" s="35">
        <f>ROUND((Reference!L$16*List!$H3005)+Reference!L$17,0)</f>
        <v>3608</v>
      </c>
      <c r="T3005" s="35">
        <f>ROUND((Reference!M$16*List!$H3005)+Reference!M$17,0)</f>
        <v>4309</v>
      </c>
      <c r="U3005" s="35">
        <f>ROUND((Reference!N$16*List!$H3005)+Reference!N$17,0)</f>
        <v>17386</v>
      </c>
      <c r="V3005" s="36">
        <f>ROUND((Reference!O$16*List!$H3005)+Reference!O$17,0)</f>
        <v>646</v>
      </c>
      <c r="W3005" s="36">
        <f>ROUND((Reference!P$16*List!$H3005)+Reference!P$17,0)</f>
        <v>911</v>
      </c>
      <c r="X3005" s="36">
        <f>ROUND((Reference!Q$16*List!$H3005)+Reference!Q$17,0)</f>
        <v>455</v>
      </c>
      <c r="Y3005" s="37"/>
      <c r="Z3005" s="4" t="str">
        <f t="shared" si="93"/>
        <v>ROANOKE CITY, Virginia</v>
      </c>
      <c r="AA3005" s="50" t="s">
        <v>8274</v>
      </c>
      <c r="AB3005" s="38" t="s">
        <v>54</v>
      </c>
      <c r="AC3005" s="43" t="s">
        <v>7950</v>
      </c>
      <c r="AD3005" s="45"/>
      <c r="AE3005">
        <f t="shared" si="94"/>
        <v>0.84760000000000002</v>
      </c>
    </row>
    <row r="3006" spans="1:31" x14ac:dyDescent="0.35">
      <c r="A3006" s="28" t="s">
        <v>8275</v>
      </c>
      <c r="B3006" s="48" t="s">
        <v>8276</v>
      </c>
      <c r="C3006" s="49">
        <v>40220</v>
      </c>
      <c r="D3006" s="30" t="s">
        <v>1472</v>
      </c>
      <c r="E3006" s="50" t="s">
        <v>8277</v>
      </c>
      <c r="F3006" s="54" t="s">
        <v>7950</v>
      </c>
      <c r="G3006" s="33" t="s">
        <v>53</v>
      </c>
      <c r="H3006" s="52">
        <v>0.84760000000000002</v>
      </c>
      <c r="I3006" s="35">
        <f>ROUND((Reference!B$16*List!$H3006)+Reference!B$17,0)</f>
        <v>996</v>
      </c>
      <c r="J3006" s="35">
        <f>ROUND((Reference!C$16*List!$H3006)+Reference!C$17,0)</f>
        <v>1485</v>
      </c>
      <c r="K3006" s="35">
        <f>ROUND((Reference!D$16*List!$H3006)+Reference!D$17,0)</f>
        <v>1779</v>
      </c>
      <c r="L3006" s="35">
        <f>ROUND((Reference!E$16*List!$H3006)+Reference!E$17,0)</f>
        <v>2200</v>
      </c>
      <c r="M3006" s="35">
        <f>ROUND((Reference!F$16*List!$H3006)+Reference!F$17,0)</f>
        <v>2292</v>
      </c>
      <c r="N3006" s="35">
        <f>ROUND((Reference!G$16*List!$H3006)+Reference!G$17,0)</f>
        <v>2594</v>
      </c>
      <c r="O3006" s="35">
        <f>ROUND((Reference!H$16*List!$H3006)+Reference!H$17,0)</f>
        <v>2693</v>
      </c>
      <c r="P3006" s="35">
        <f>ROUND((Reference!I$16*List!$H3006)+Reference!I$17,0)</f>
        <v>2799</v>
      </c>
      <c r="Q3006" s="35">
        <f>ROUND((Reference!J$16*List!$H3006)+Reference!J$17,0)</f>
        <v>3241</v>
      </c>
      <c r="R3006" s="35">
        <f>ROUND((Reference!K$16*List!$H3006)+Reference!K$17,0)</f>
        <v>3344</v>
      </c>
      <c r="S3006" s="35">
        <f>ROUND((Reference!L$16*List!$H3006)+Reference!L$17,0)</f>
        <v>3608</v>
      </c>
      <c r="T3006" s="35">
        <f>ROUND((Reference!M$16*List!$H3006)+Reference!M$17,0)</f>
        <v>4309</v>
      </c>
      <c r="U3006" s="35">
        <f>ROUND((Reference!N$16*List!$H3006)+Reference!N$17,0)</f>
        <v>17386</v>
      </c>
      <c r="V3006" s="36">
        <f>ROUND((Reference!O$16*List!$H3006)+Reference!O$17,0)</f>
        <v>646</v>
      </c>
      <c r="W3006" s="36">
        <f>ROUND((Reference!P$16*List!$H3006)+Reference!P$17,0)</f>
        <v>911</v>
      </c>
      <c r="X3006" s="36">
        <f>ROUND((Reference!Q$16*List!$H3006)+Reference!Q$17,0)</f>
        <v>455</v>
      </c>
      <c r="Y3006" s="37"/>
      <c r="Z3006" s="4" t="str">
        <f t="shared" si="93"/>
        <v>SALEM CITY, Virginia</v>
      </c>
      <c r="AA3006" s="50" t="s">
        <v>8277</v>
      </c>
      <c r="AB3006" s="38" t="s">
        <v>54</v>
      </c>
      <c r="AC3006" s="43" t="s">
        <v>7950</v>
      </c>
      <c r="AD3006" s="45"/>
      <c r="AE3006">
        <f t="shared" si="94"/>
        <v>0.84760000000000002</v>
      </c>
    </row>
    <row r="3007" spans="1:31" x14ac:dyDescent="0.35">
      <c r="A3007" s="28" t="s">
        <v>8278</v>
      </c>
      <c r="B3007" s="48" t="s">
        <v>8279</v>
      </c>
      <c r="C3007" s="49">
        <v>44420</v>
      </c>
      <c r="D3007" s="30" t="s">
        <v>1649</v>
      </c>
      <c r="E3007" s="50" t="s">
        <v>8280</v>
      </c>
      <c r="F3007" s="55" t="s">
        <v>7950</v>
      </c>
      <c r="G3007" s="33" t="s">
        <v>53</v>
      </c>
      <c r="H3007" s="34">
        <v>0.98830000000000007</v>
      </c>
      <c r="I3007" s="35">
        <f>ROUND((Reference!B$16*List!$H3007)+Reference!B$17,0)</f>
        <v>1116</v>
      </c>
      <c r="J3007" s="35">
        <f>ROUND((Reference!C$16*List!$H3007)+Reference!C$17,0)</f>
        <v>1665</v>
      </c>
      <c r="K3007" s="35">
        <f>ROUND((Reference!D$16*List!$H3007)+Reference!D$17,0)</f>
        <v>1995</v>
      </c>
      <c r="L3007" s="35">
        <f>ROUND((Reference!E$16*List!$H3007)+Reference!E$17,0)</f>
        <v>2466</v>
      </c>
      <c r="M3007" s="35">
        <f>ROUND((Reference!F$16*List!$H3007)+Reference!F$17,0)</f>
        <v>2569</v>
      </c>
      <c r="N3007" s="35">
        <f>ROUND((Reference!G$16*List!$H3007)+Reference!G$17,0)</f>
        <v>2908</v>
      </c>
      <c r="O3007" s="35">
        <f>ROUND((Reference!H$16*List!$H3007)+Reference!H$17,0)</f>
        <v>3020</v>
      </c>
      <c r="P3007" s="35">
        <f>ROUND((Reference!I$16*List!$H3007)+Reference!I$17,0)</f>
        <v>3138</v>
      </c>
      <c r="Q3007" s="35">
        <f>ROUND((Reference!J$16*List!$H3007)+Reference!J$17,0)</f>
        <v>3634</v>
      </c>
      <c r="R3007" s="35">
        <f>ROUND((Reference!K$16*List!$H3007)+Reference!K$17,0)</f>
        <v>3749</v>
      </c>
      <c r="S3007" s="35">
        <f>ROUND((Reference!L$16*List!$H3007)+Reference!L$17,0)</f>
        <v>4045</v>
      </c>
      <c r="T3007" s="35">
        <f>ROUND((Reference!M$16*List!$H3007)+Reference!M$17,0)</f>
        <v>4831</v>
      </c>
      <c r="U3007" s="35">
        <f>ROUND((Reference!N$16*List!$H3007)+Reference!N$17,0)</f>
        <v>19492</v>
      </c>
      <c r="V3007" s="36">
        <f>ROUND((Reference!O$16*List!$H3007)+Reference!O$17,0)</f>
        <v>725</v>
      </c>
      <c r="W3007" s="36">
        <f>ROUND((Reference!P$16*List!$H3007)+Reference!P$17,0)</f>
        <v>1021</v>
      </c>
      <c r="X3007" s="36">
        <f>ROUND((Reference!Q$16*List!$H3007)+Reference!Q$17,0)</f>
        <v>511</v>
      </c>
      <c r="Y3007" s="37"/>
      <c r="Z3007" s="4" t="str">
        <f t="shared" si="93"/>
        <v>STAUNTON CITY, Virginia</v>
      </c>
      <c r="AA3007" s="38" t="s">
        <v>8280</v>
      </c>
      <c r="AB3007" s="38" t="s">
        <v>54</v>
      </c>
      <c r="AC3007" s="32" t="s">
        <v>7950</v>
      </c>
      <c r="AD3007" s="39"/>
      <c r="AE3007">
        <f t="shared" si="94"/>
        <v>0.98830000000000007</v>
      </c>
    </row>
    <row r="3008" spans="1:31" x14ac:dyDescent="0.35">
      <c r="A3008" s="28" t="s">
        <v>8281</v>
      </c>
      <c r="B3008" s="48" t="s">
        <v>8282</v>
      </c>
      <c r="C3008" s="51">
        <v>47260</v>
      </c>
      <c r="D3008" s="30" t="s">
        <v>5594</v>
      </c>
      <c r="E3008" s="38" t="s">
        <v>8283</v>
      </c>
      <c r="F3008" s="54" t="s">
        <v>7950</v>
      </c>
      <c r="G3008" s="33" t="s">
        <v>53</v>
      </c>
      <c r="H3008" s="52">
        <v>0.89660000000000006</v>
      </c>
      <c r="I3008" s="35">
        <f>ROUND((Reference!B$16*List!$H3008)+Reference!B$17,0)</f>
        <v>1038</v>
      </c>
      <c r="J3008" s="35">
        <f>ROUND((Reference!C$16*List!$H3008)+Reference!C$17,0)</f>
        <v>1548</v>
      </c>
      <c r="K3008" s="35">
        <f>ROUND((Reference!D$16*List!$H3008)+Reference!D$17,0)</f>
        <v>1854</v>
      </c>
      <c r="L3008" s="35">
        <f>ROUND((Reference!E$16*List!$H3008)+Reference!E$17,0)</f>
        <v>2292</v>
      </c>
      <c r="M3008" s="35">
        <f>ROUND((Reference!F$16*List!$H3008)+Reference!F$17,0)</f>
        <v>2388</v>
      </c>
      <c r="N3008" s="35">
        <f>ROUND((Reference!G$16*List!$H3008)+Reference!G$17,0)</f>
        <v>2704</v>
      </c>
      <c r="O3008" s="35">
        <f>ROUND((Reference!H$16*List!$H3008)+Reference!H$17,0)</f>
        <v>2807</v>
      </c>
      <c r="P3008" s="35">
        <f>ROUND((Reference!I$16*List!$H3008)+Reference!I$17,0)</f>
        <v>2917</v>
      </c>
      <c r="Q3008" s="35">
        <f>ROUND((Reference!J$16*List!$H3008)+Reference!J$17,0)</f>
        <v>3378</v>
      </c>
      <c r="R3008" s="35">
        <f>ROUND((Reference!K$16*List!$H3008)+Reference!K$17,0)</f>
        <v>3485</v>
      </c>
      <c r="S3008" s="35">
        <f>ROUND((Reference!L$16*List!$H3008)+Reference!L$17,0)</f>
        <v>3760</v>
      </c>
      <c r="T3008" s="35">
        <f>ROUND((Reference!M$16*List!$H3008)+Reference!M$17,0)</f>
        <v>4491</v>
      </c>
      <c r="U3008" s="35">
        <f>ROUND((Reference!N$16*List!$H3008)+Reference!N$17,0)</f>
        <v>18120</v>
      </c>
      <c r="V3008" s="36">
        <f>ROUND((Reference!O$16*List!$H3008)+Reference!O$17,0)</f>
        <v>674</v>
      </c>
      <c r="W3008" s="36">
        <f>ROUND((Reference!P$16*List!$H3008)+Reference!P$17,0)</f>
        <v>949</v>
      </c>
      <c r="X3008" s="36">
        <f>ROUND((Reference!Q$16*List!$H3008)+Reference!Q$17,0)</f>
        <v>475</v>
      </c>
      <c r="Y3008" s="37"/>
      <c r="Z3008" s="4" t="str">
        <f t="shared" si="93"/>
        <v>SUFFOLK CITY, Virginia</v>
      </c>
      <c r="AA3008" s="50" t="s">
        <v>8283</v>
      </c>
      <c r="AB3008" s="38" t="s">
        <v>54</v>
      </c>
      <c r="AC3008" s="43" t="s">
        <v>7950</v>
      </c>
      <c r="AD3008" s="45"/>
      <c r="AE3008">
        <f t="shared" si="94"/>
        <v>0.89660000000000006</v>
      </c>
    </row>
    <row r="3009" spans="1:31" x14ac:dyDescent="0.35">
      <c r="A3009" s="28" t="s">
        <v>8284</v>
      </c>
      <c r="B3009" s="48" t="s">
        <v>8285</v>
      </c>
      <c r="C3009" s="49">
        <v>47260</v>
      </c>
      <c r="D3009" s="30" t="s">
        <v>5594</v>
      </c>
      <c r="E3009" s="50" t="s">
        <v>8286</v>
      </c>
      <c r="F3009" s="54" t="s">
        <v>7950</v>
      </c>
      <c r="G3009" s="33" t="s">
        <v>53</v>
      </c>
      <c r="H3009" s="52">
        <v>0.89660000000000006</v>
      </c>
      <c r="I3009" s="35">
        <f>ROUND((Reference!B$16*List!$H3009)+Reference!B$17,0)</f>
        <v>1038</v>
      </c>
      <c r="J3009" s="35">
        <f>ROUND((Reference!C$16*List!$H3009)+Reference!C$17,0)</f>
        <v>1548</v>
      </c>
      <c r="K3009" s="35">
        <f>ROUND((Reference!D$16*List!$H3009)+Reference!D$17,0)</f>
        <v>1854</v>
      </c>
      <c r="L3009" s="35">
        <f>ROUND((Reference!E$16*List!$H3009)+Reference!E$17,0)</f>
        <v>2292</v>
      </c>
      <c r="M3009" s="35">
        <f>ROUND((Reference!F$16*List!$H3009)+Reference!F$17,0)</f>
        <v>2388</v>
      </c>
      <c r="N3009" s="35">
        <f>ROUND((Reference!G$16*List!$H3009)+Reference!G$17,0)</f>
        <v>2704</v>
      </c>
      <c r="O3009" s="35">
        <f>ROUND((Reference!H$16*List!$H3009)+Reference!H$17,0)</f>
        <v>2807</v>
      </c>
      <c r="P3009" s="35">
        <f>ROUND((Reference!I$16*List!$H3009)+Reference!I$17,0)</f>
        <v>2917</v>
      </c>
      <c r="Q3009" s="35">
        <f>ROUND((Reference!J$16*List!$H3009)+Reference!J$17,0)</f>
        <v>3378</v>
      </c>
      <c r="R3009" s="35">
        <f>ROUND((Reference!K$16*List!$H3009)+Reference!K$17,0)</f>
        <v>3485</v>
      </c>
      <c r="S3009" s="35">
        <f>ROUND((Reference!L$16*List!$H3009)+Reference!L$17,0)</f>
        <v>3760</v>
      </c>
      <c r="T3009" s="35">
        <f>ROUND((Reference!M$16*List!$H3009)+Reference!M$17,0)</f>
        <v>4491</v>
      </c>
      <c r="U3009" s="35">
        <f>ROUND((Reference!N$16*List!$H3009)+Reference!N$17,0)</f>
        <v>18120</v>
      </c>
      <c r="V3009" s="36">
        <f>ROUND((Reference!O$16*List!$H3009)+Reference!O$17,0)</f>
        <v>674</v>
      </c>
      <c r="W3009" s="36">
        <f>ROUND((Reference!P$16*List!$H3009)+Reference!P$17,0)</f>
        <v>949</v>
      </c>
      <c r="X3009" s="36">
        <f>ROUND((Reference!Q$16*List!$H3009)+Reference!Q$17,0)</f>
        <v>475</v>
      </c>
      <c r="Y3009" s="37"/>
      <c r="Z3009" s="4" t="str">
        <f t="shared" si="93"/>
        <v>VIRGINIA BEACH CITY, Virginia</v>
      </c>
      <c r="AA3009" s="50" t="s">
        <v>8286</v>
      </c>
      <c r="AB3009" s="38" t="s">
        <v>54</v>
      </c>
      <c r="AC3009" s="43" t="s">
        <v>7950</v>
      </c>
      <c r="AD3009" s="45"/>
      <c r="AE3009">
        <f t="shared" si="94"/>
        <v>0.89660000000000006</v>
      </c>
    </row>
    <row r="3010" spans="1:31" x14ac:dyDescent="0.35">
      <c r="A3010" s="28" t="s">
        <v>8287</v>
      </c>
      <c r="B3010" s="48" t="s">
        <v>8288</v>
      </c>
      <c r="C3010" s="51">
        <v>44420</v>
      </c>
      <c r="D3010" s="30" t="s">
        <v>1649</v>
      </c>
      <c r="E3010" s="38" t="s">
        <v>8289</v>
      </c>
      <c r="F3010" s="55" t="s">
        <v>7950</v>
      </c>
      <c r="G3010" s="33" t="s">
        <v>53</v>
      </c>
      <c r="H3010" s="34">
        <v>0.98830000000000007</v>
      </c>
      <c r="I3010" s="35">
        <f>ROUND((Reference!B$16*List!$H3010)+Reference!B$17,0)</f>
        <v>1116</v>
      </c>
      <c r="J3010" s="35">
        <f>ROUND((Reference!C$16*List!$H3010)+Reference!C$17,0)</f>
        <v>1665</v>
      </c>
      <c r="K3010" s="35">
        <f>ROUND((Reference!D$16*List!$H3010)+Reference!D$17,0)</f>
        <v>1995</v>
      </c>
      <c r="L3010" s="35">
        <f>ROUND((Reference!E$16*List!$H3010)+Reference!E$17,0)</f>
        <v>2466</v>
      </c>
      <c r="M3010" s="35">
        <f>ROUND((Reference!F$16*List!$H3010)+Reference!F$17,0)</f>
        <v>2569</v>
      </c>
      <c r="N3010" s="35">
        <f>ROUND((Reference!G$16*List!$H3010)+Reference!G$17,0)</f>
        <v>2908</v>
      </c>
      <c r="O3010" s="35">
        <f>ROUND((Reference!H$16*List!$H3010)+Reference!H$17,0)</f>
        <v>3020</v>
      </c>
      <c r="P3010" s="35">
        <f>ROUND((Reference!I$16*List!$H3010)+Reference!I$17,0)</f>
        <v>3138</v>
      </c>
      <c r="Q3010" s="35">
        <f>ROUND((Reference!J$16*List!$H3010)+Reference!J$17,0)</f>
        <v>3634</v>
      </c>
      <c r="R3010" s="35">
        <f>ROUND((Reference!K$16*List!$H3010)+Reference!K$17,0)</f>
        <v>3749</v>
      </c>
      <c r="S3010" s="35">
        <f>ROUND((Reference!L$16*List!$H3010)+Reference!L$17,0)</f>
        <v>4045</v>
      </c>
      <c r="T3010" s="35">
        <f>ROUND((Reference!M$16*List!$H3010)+Reference!M$17,0)</f>
        <v>4831</v>
      </c>
      <c r="U3010" s="35">
        <f>ROUND((Reference!N$16*List!$H3010)+Reference!N$17,0)</f>
        <v>19492</v>
      </c>
      <c r="V3010" s="36">
        <f>ROUND((Reference!O$16*List!$H3010)+Reference!O$17,0)</f>
        <v>725</v>
      </c>
      <c r="W3010" s="36">
        <f>ROUND((Reference!P$16*List!$H3010)+Reference!P$17,0)</f>
        <v>1021</v>
      </c>
      <c r="X3010" s="36">
        <f>ROUND((Reference!Q$16*List!$H3010)+Reference!Q$17,0)</f>
        <v>511</v>
      </c>
      <c r="Y3010" s="37"/>
      <c r="Z3010" s="4" t="str">
        <f t="shared" si="93"/>
        <v>WAYNESBORO CITY, Virginia</v>
      </c>
      <c r="AA3010" s="38" t="s">
        <v>8289</v>
      </c>
      <c r="AB3010" s="38" t="s">
        <v>54</v>
      </c>
      <c r="AC3010" s="32" t="s">
        <v>7950</v>
      </c>
      <c r="AD3010" s="39"/>
      <c r="AE3010">
        <f t="shared" si="94"/>
        <v>0.98830000000000007</v>
      </c>
    </row>
    <row r="3011" spans="1:31" x14ac:dyDescent="0.35">
      <c r="A3011" s="28" t="s">
        <v>8290</v>
      </c>
      <c r="B3011" s="48" t="s">
        <v>8291</v>
      </c>
      <c r="C3011" s="51">
        <v>47260</v>
      </c>
      <c r="D3011" s="30" t="s">
        <v>5594</v>
      </c>
      <c r="E3011" s="38" t="s">
        <v>8292</v>
      </c>
      <c r="F3011" s="55" t="s">
        <v>7950</v>
      </c>
      <c r="G3011" s="33" t="s">
        <v>53</v>
      </c>
      <c r="H3011" s="52">
        <v>0.89660000000000006</v>
      </c>
      <c r="I3011" s="35">
        <f>ROUND((Reference!B$16*List!$H3011)+Reference!B$17,0)</f>
        <v>1038</v>
      </c>
      <c r="J3011" s="35">
        <f>ROUND((Reference!C$16*List!$H3011)+Reference!C$17,0)</f>
        <v>1548</v>
      </c>
      <c r="K3011" s="35">
        <f>ROUND((Reference!D$16*List!$H3011)+Reference!D$17,0)</f>
        <v>1854</v>
      </c>
      <c r="L3011" s="35">
        <f>ROUND((Reference!E$16*List!$H3011)+Reference!E$17,0)</f>
        <v>2292</v>
      </c>
      <c r="M3011" s="35">
        <f>ROUND((Reference!F$16*List!$H3011)+Reference!F$17,0)</f>
        <v>2388</v>
      </c>
      <c r="N3011" s="35">
        <f>ROUND((Reference!G$16*List!$H3011)+Reference!G$17,0)</f>
        <v>2704</v>
      </c>
      <c r="O3011" s="35">
        <f>ROUND((Reference!H$16*List!$H3011)+Reference!H$17,0)</f>
        <v>2807</v>
      </c>
      <c r="P3011" s="35">
        <f>ROUND((Reference!I$16*List!$H3011)+Reference!I$17,0)</f>
        <v>2917</v>
      </c>
      <c r="Q3011" s="35">
        <f>ROUND((Reference!J$16*List!$H3011)+Reference!J$17,0)</f>
        <v>3378</v>
      </c>
      <c r="R3011" s="35">
        <f>ROUND((Reference!K$16*List!$H3011)+Reference!K$17,0)</f>
        <v>3485</v>
      </c>
      <c r="S3011" s="35">
        <f>ROUND((Reference!L$16*List!$H3011)+Reference!L$17,0)</f>
        <v>3760</v>
      </c>
      <c r="T3011" s="35">
        <f>ROUND((Reference!M$16*List!$H3011)+Reference!M$17,0)</f>
        <v>4491</v>
      </c>
      <c r="U3011" s="35">
        <f>ROUND((Reference!N$16*List!$H3011)+Reference!N$17,0)</f>
        <v>18120</v>
      </c>
      <c r="V3011" s="36">
        <f>ROUND((Reference!O$16*List!$H3011)+Reference!O$17,0)</f>
        <v>674</v>
      </c>
      <c r="W3011" s="36">
        <f>ROUND((Reference!P$16*List!$H3011)+Reference!P$17,0)</f>
        <v>949</v>
      </c>
      <c r="X3011" s="36">
        <f>ROUND((Reference!Q$16*List!$H3011)+Reference!Q$17,0)</f>
        <v>475</v>
      </c>
      <c r="Y3011" s="37"/>
      <c r="Z3011" s="4" t="str">
        <f t="shared" si="93"/>
        <v>WILLIAMSBURG CITY, Virginia</v>
      </c>
      <c r="AA3011" s="50" t="s">
        <v>8292</v>
      </c>
      <c r="AB3011" s="38" t="s">
        <v>54</v>
      </c>
      <c r="AC3011" s="43" t="s">
        <v>7950</v>
      </c>
      <c r="AD3011" s="45"/>
      <c r="AE3011">
        <f t="shared" si="94"/>
        <v>0.89660000000000006</v>
      </c>
    </row>
    <row r="3012" spans="1:31" x14ac:dyDescent="0.35">
      <c r="A3012" s="28" t="s">
        <v>8293</v>
      </c>
      <c r="B3012" s="48" t="s">
        <v>8294</v>
      </c>
      <c r="C3012" s="51">
        <v>49020</v>
      </c>
      <c r="D3012" s="30" t="s">
        <v>1796</v>
      </c>
      <c r="E3012" s="38" t="s">
        <v>8295</v>
      </c>
      <c r="F3012" s="54" t="s">
        <v>7950</v>
      </c>
      <c r="G3012" s="33" t="s">
        <v>53</v>
      </c>
      <c r="H3012" s="34">
        <v>0.89470000000000005</v>
      </c>
      <c r="I3012" s="35">
        <f>ROUND((Reference!B$16*List!$H3012)+Reference!B$17,0)</f>
        <v>1036</v>
      </c>
      <c r="J3012" s="35">
        <f>ROUND((Reference!C$16*List!$H3012)+Reference!C$17,0)</f>
        <v>1545</v>
      </c>
      <c r="K3012" s="35">
        <f>ROUND((Reference!D$16*List!$H3012)+Reference!D$17,0)</f>
        <v>1851</v>
      </c>
      <c r="L3012" s="35">
        <f>ROUND((Reference!E$16*List!$H3012)+Reference!E$17,0)</f>
        <v>2289</v>
      </c>
      <c r="M3012" s="35">
        <f>ROUND((Reference!F$16*List!$H3012)+Reference!F$17,0)</f>
        <v>2384</v>
      </c>
      <c r="N3012" s="35">
        <f>ROUND((Reference!G$16*List!$H3012)+Reference!G$17,0)</f>
        <v>2699</v>
      </c>
      <c r="O3012" s="35">
        <f>ROUND((Reference!H$16*List!$H3012)+Reference!H$17,0)</f>
        <v>2803</v>
      </c>
      <c r="P3012" s="35">
        <f>ROUND((Reference!I$16*List!$H3012)+Reference!I$17,0)</f>
        <v>2913</v>
      </c>
      <c r="Q3012" s="35">
        <f>ROUND((Reference!J$16*List!$H3012)+Reference!J$17,0)</f>
        <v>3373</v>
      </c>
      <c r="R3012" s="35">
        <f>ROUND((Reference!K$16*List!$H3012)+Reference!K$17,0)</f>
        <v>3479</v>
      </c>
      <c r="S3012" s="35">
        <f>ROUND((Reference!L$16*List!$H3012)+Reference!L$17,0)</f>
        <v>3754</v>
      </c>
      <c r="T3012" s="35">
        <f>ROUND((Reference!M$16*List!$H3012)+Reference!M$17,0)</f>
        <v>4484</v>
      </c>
      <c r="U3012" s="35">
        <f>ROUND((Reference!N$16*List!$H3012)+Reference!N$17,0)</f>
        <v>18091</v>
      </c>
      <c r="V3012" s="36">
        <f>ROUND((Reference!O$16*List!$H3012)+Reference!O$17,0)</f>
        <v>673</v>
      </c>
      <c r="W3012" s="36">
        <f>ROUND((Reference!P$16*List!$H3012)+Reference!P$17,0)</f>
        <v>948</v>
      </c>
      <c r="X3012" s="36">
        <f>ROUND((Reference!Q$16*List!$H3012)+Reference!Q$17,0)</f>
        <v>474</v>
      </c>
      <c r="Y3012" s="37"/>
      <c r="Z3012" s="4" t="str">
        <f t="shared" si="93"/>
        <v>WINCHESTER CITY, Virginia</v>
      </c>
      <c r="AA3012" s="38" t="s">
        <v>8295</v>
      </c>
      <c r="AB3012" s="38" t="s">
        <v>54</v>
      </c>
      <c r="AC3012" s="32" t="s">
        <v>7950</v>
      </c>
      <c r="AD3012" s="39"/>
      <c r="AE3012">
        <f t="shared" si="94"/>
        <v>0.89470000000000005</v>
      </c>
    </row>
    <row r="3013" spans="1:31" x14ac:dyDescent="0.35">
      <c r="A3013" s="28" t="s">
        <v>8296</v>
      </c>
      <c r="B3013" s="48" t="s">
        <v>8297</v>
      </c>
      <c r="C3013" s="49">
        <v>99949</v>
      </c>
      <c r="D3013" s="30" t="s">
        <v>254</v>
      </c>
      <c r="E3013" s="50" t="s">
        <v>334</v>
      </c>
      <c r="F3013" s="54" t="s">
        <v>7950</v>
      </c>
      <c r="G3013" s="33" t="s">
        <v>64</v>
      </c>
      <c r="H3013" s="34">
        <v>0.81220000000000003</v>
      </c>
      <c r="I3013" s="35">
        <f>ROUND((Reference!B$16*List!$H3013)+Reference!B$17,0)</f>
        <v>965</v>
      </c>
      <c r="J3013" s="35">
        <f>ROUND((Reference!C$16*List!$H3013)+Reference!C$17,0)</f>
        <v>1440</v>
      </c>
      <c r="K3013" s="35">
        <f>ROUND((Reference!D$16*List!$H3013)+Reference!D$17,0)</f>
        <v>1725</v>
      </c>
      <c r="L3013" s="35">
        <f>ROUND((Reference!E$16*List!$H3013)+Reference!E$17,0)</f>
        <v>2133</v>
      </c>
      <c r="M3013" s="35">
        <f>ROUND((Reference!F$16*List!$H3013)+Reference!F$17,0)</f>
        <v>2222</v>
      </c>
      <c r="N3013" s="35">
        <f>ROUND((Reference!G$16*List!$H3013)+Reference!G$17,0)</f>
        <v>2515</v>
      </c>
      <c r="O3013" s="35">
        <f>ROUND((Reference!H$16*List!$H3013)+Reference!H$17,0)</f>
        <v>2611</v>
      </c>
      <c r="P3013" s="35">
        <f>ROUND((Reference!I$16*List!$H3013)+Reference!I$17,0)</f>
        <v>2714</v>
      </c>
      <c r="Q3013" s="35">
        <f>ROUND((Reference!J$16*List!$H3013)+Reference!J$17,0)</f>
        <v>3142</v>
      </c>
      <c r="R3013" s="35">
        <f>ROUND((Reference!K$16*List!$H3013)+Reference!K$17,0)</f>
        <v>3242</v>
      </c>
      <c r="S3013" s="35">
        <f>ROUND((Reference!L$16*List!$H3013)+Reference!L$17,0)</f>
        <v>3498</v>
      </c>
      <c r="T3013" s="35">
        <f>ROUND((Reference!M$16*List!$H3013)+Reference!M$17,0)</f>
        <v>4178</v>
      </c>
      <c r="U3013" s="35">
        <f>ROUND((Reference!N$16*List!$H3013)+Reference!N$17,0)</f>
        <v>16857</v>
      </c>
      <c r="V3013" s="36">
        <f>ROUND((Reference!O$16*List!$H3013)+Reference!O$17,0)</f>
        <v>627</v>
      </c>
      <c r="W3013" s="36">
        <f>ROUND((Reference!P$16*List!$H3013)+Reference!P$17,0)</f>
        <v>883</v>
      </c>
      <c r="X3013" s="36">
        <f>ROUND((Reference!Q$16*List!$H3013)+Reference!Q$17,0)</f>
        <v>441</v>
      </c>
      <c r="Y3013" s="37"/>
      <c r="Z3013" s="4" t="str">
        <f t="shared" si="93"/>
        <v>STATEWIDE, Virginia</v>
      </c>
      <c r="AA3013" s="38" t="s">
        <v>334</v>
      </c>
      <c r="AB3013" s="38" t="s">
        <v>54</v>
      </c>
      <c r="AC3013" s="32" t="s">
        <v>7950</v>
      </c>
      <c r="AD3013" s="39"/>
      <c r="AE3013">
        <f t="shared" si="94"/>
        <v>0.81220000000000003</v>
      </c>
    </row>
    <row r="3014" spans="1:31" x14ac:dyDescent="0.35">
      <c r="A3014" s="28" t="s">
        <v>8298</v>
      </c>
      <c r="B3014" s="48" t="s">
        <v>8299</v>
      </c>
      <c r="C3014" s="51">
        <v>99950</v>
      </c>
      <c r="D3014" s="30" t="s">
        <v>259</v>
      </c>
      <c r="E3014" s="38" t="s">
        <v>1037</v>
      </c>
      <c r="F3014" s="55" t="s">
        <v>8300</v>
      </c>
      <c r="G3014" s="33" t="s">
        <v>64</v>
      </c>
      <c r="H3014" s="52">
        <v>1.0270000000000001</v>
      </c>
      <c r="I3014" s="35">
        <f>ROUND((Reference!B$16*List!$H3014)+Reference!B$17,0)</f>
        <v>1149</v>
      </c>
      <c r="J3014" s="35">
        <f>ROUND((Reference!C$16*List!$H3014)+Reference!C$17,0)</f>
        <v>1714</v>
      </c>
      <c r="K3014" s="35">
        <f>ROUND((Reference!D$16*List!$H3014)+Reference!D$17,0)</f>
        <v>2054</v>
      </c>
      <c r="L3014" s="35">
        <f>ROUND((Reference!E$16*List!$H3014)+Reference!E$17,0)</f>
        <v>2539</v>
      </c>
      <c r="M3014" s="35">
        <f>ROUND((Reference!F$16*List!$H3014)+Reference!F$17,0)</f>
        <v>2645</v>
      </c>
      <c r="N3014" s="35">
        <f>ROUND((Reference!G$16*List!$H3014)+Reference!G$17,0)</f>
        <v>2995</v>
      </c>
      <c r="O3014" s="35">
        <f>ROUND((Reference!H$16*List!$H3014)+Reference!H$17,0)</f>
        <v>3109</v>
      </c>
      <c r="P3014" s="35">
        <f>ROUND((Reference!I$16*List!$H3014)+Reference!I$17,0)</f>
        <v>3232</v>
      </c>
      <c r="Q3014" s="35">
        <f>ROUND((Reference!J$16*List!$H3014)+Reference!J$17,0)</f>
        <v>3742</v>
      </c>
      <c r="R3014" s="35">
        <f>ROUND((Reference!K$16*List!$H3014)+Reference!K$17,0)</f>
        <v>3860</v>
      </c>
      <c r="S3014" s="35">
        <f>ROUND((Reference!L$16*List!$H3014)+Reference!L$17,0)</f>
        <v>4165</v>
      </c>
      <c r="T3014" s="35">
        <f>ROUND((Reference!M$16*List!$H3014)+Reference!M$17,0)</f>
        <v>4975</v>
      </c>
      <c r="U3014" s="35">
        <f>ROUND((Reference!N$16*List!$H3014)+Reference!N$17,0)</f>
        <v>20072</v>
      </c>
      <c r="V3014" s="36">
        <f>ROUND((Reference!O$16*List!$H3014)+Reference!O$17,0)</f>
        <v>746</v>
      </c>
      <c r="W3014" s="36">
        <f>ROUND((Reference!P$16*List!$H3014)+Reference!P$17,0)</f>
        <v>1051</v>
      </c>
      <c r="X3014" s="36">
        <f>ROUND((Reference!Q$16*List!$H3014)+Reference!Q$17,0)</f>
        <v>526</v>
      </c>
      <c r="Y3014" s="37"/>
      <c r="Z3014" s="4" t="str">
        <f t="shared" si="93"/>
        <v>ADAMS, Washington</v>
      </c>
      <c r="AA3014" s="50" t="s">
        <v>1037</v>
      </c>
      <c r="AB3014" s="38" t="s">
        <v>54</v>
      </c>
      <c r="AC3014" s="43" t="s">
        <v>8300</v>
      </c>
      <c r="AD3014" s="45"/>
      <c r="AE3014">
        <f t="shared" si="94"/>
        <v>1.0270000000000001</v>
      </c>
    </row>
    <row r="3015" spans="1:31" x14ac:dyDescent="0.35">
      <c r="A3015" s="28" t="s">
        <v>8301</v>
      </c>
      <c r="B3015" s="48" t="s">
        <v>8302</v>
      </c>
      <c r="C3015" s="51">
        <v>30300</v>
      </c>
      <c r="D3015" s="30" t="s">
        <v>1102</v>
      </c>
      <c r="E3015" s="38" t="s">
        <v>8303</v>
      </c>
      <c r="F3015" s="54" t="s">
        <v>8300</v>
      </c>
      <c r="G3015" s="33" t="s">
        <v>53</v>
      </c>
      <c r="H3015" s="34">
        <v>0.89200000000000002</v>
      </c>
      <c r="I3015" s="35">
        <f>ROUND((Reference!B$16*List!$H3015)+Reference!B$17,0)</f>
        <v>1034</v>
      </c>
      <c r="J3015" s="35">
        <f>ROUND((Reference!C$16*List!$H3015)+Reference!C$17,0)</f>
        <v>1542</v>
      </c>
      <c r="K3015" s="35">
        <f>ROUND((Reference!D$16*List!$H3015)+Reference!D$17,0)</f>
        <v>1847</v>
      </c>
      <c r="L3015" s="35">
        <f>ROUND((Reference!E$16*List!$H3015)+Reference!E$17,0)</f>
        <v>2284</v>
      </c>
      <c r="M3015" s="35">
        <f>ROUND((Reference!F$16*List!$H3015)+Reference!F$17,0)</f>
        <v>2379</v>
      </c>
      <c r="N3015" s="35">
        <f>ROUND((Reference!G$16*List!$H3015)+Reference!G$17,0)</f>
        <v>2693</v>
      </c>
      <c r="O3015" s="35">
        <f>ROUND((Reference!H$16*List!$H3015)+Reference!H$17,0)</f>
        <v>2796</v>
      </c>
      <c r="P3015" s="35">
        <f>ROUND((Reference!I$16*List!$H3015)+Reference!I$17,0)</f>
        <v>2906</v>
      </c>
      <c r="Q3015" s="35">
        <f>ROUND((Reference!J$16*List!$H3015)+Reference!J$17,0)</f>
        <v>3365</v>
      </c>
      <c r="R3015" s="35">
        <f>ROUND((Reference!K$16*List!$H3015)+Reference!K$17,0)</f>
        <v>3472</v>
      </c>
      <c r="S3015" s="35">
        <f>ROUND((Reference!L$16*List!$H3015)+Reference!L$17,0)</f>
        <v>3746</v>
      </c>
      <c r="T3015" s="35">
        <f>ROUND((Reference!M$16*List!$H3015)+Reference!M$17,0)</f>
        <v>4474</v>
      </c>
      <c r="U3015" s="35">
        <f>ROUND((Reference!N$16*List!$H3015)+Reference!N$17,0)</f>
        <v>18051</v>
      </c>
      <c r="V3015" s="36">
        <f>ROUND((Reference!O$16*List!$H3015)+Reference!O$17,0)</f>
        <v>671</v>
      </c>
      <c r="W3015" s="36">
        <f>ROUND((Reference!P$16*List!$H3015)+Reference!P$17,0)</f>
        <v>946</v>
      </c>
      <c r="X3015" s="36">
        <f>ROUND((Reference!Q$16*List!$H3015)+Reference!Q$17,0)</f>
        <v>473</v>
      </c>
      <c r="Y3015" s="37"/>
      <c r="Z3015" s="4" t="str">
        <f t="shared" si="93"/>
        <v>ASOTIN, Washington</v>
      </c>
      <c r="AA3015" s="38" t="s">
        <v>8303</v>
      </c>
      <c r="AB3015" s="38" t="s">
        <v>54</v>
      </c>
      <c r="AC3015" s="32" t="s">
        <v>8300</v>
      </c>
      <c r="AD3015" s="39"/>
      <c r="AE3015">
        <f t="shared" si="94"/>
        <v>0.89200000000000002</v>
      </c>
    </row>
    <row r="3016" spans="1:31" x14ac:dyDescent="0.35">
      <c r="A3016" s="28" t="s">
        <v>8304</v>
      </c>
      <c r="B3016" s="48" t="s">
        <v>8305</v>
      </c>
      <c r="C3016" s="51">
        <v>28420</v>
      </c>
      <c r="D3016" s="30" t="s">
        <v>1018</v>
      </c>
      <c r="E3016" s="38" t="s">
        <v>512</v>
      </c>
      <c r="F3016" s="54" t="s">
        <v>8300</v>
      </c>
      <c r="G3016" s="33" t="s">
        <v>53</v>
      </c>
      <c r="H3016" s="52">
        <v>0.96860000000000002</v>
      </c>
      <c r="I3016" s="35">
        <f>ROUND((Reference!B$16*List!$H3016)+Reference!B$17,0)</f>
        <v>1099</v>
      </c>
      <c r="J3016" s="35">
        <f>ROUND((Reference!C$16*List!$H3016)+Reference!C$17,0)</f>
        <v>1640</v>
      </c>
      <c r="K3016" s="35">
        <f>ROUND((Reference!D$16*List!$H3016)+Reference!D$17,0)</f>
        <v>1965</v>
      </c>
      <c r="L3016" s="35">
        <f>ROUND((Reference!E$16*List!$H3016)+Reference!E$17,0)</f>
        <v>2429</v>
      </c>
      <c r="M3016" s="35">
        <f>ROUND((Reference!F$16*List!$H3016)+Reference!F$17,0)</f>
        <v>2530</v>
      </c>
      <c r="N3016" s="35">
        <f>ROUND((Reference!G$16*List!$H3016)+Reference!G$17,0)</f>
        <v>2864</v>
      </c>
      <c r="O3016" s="35">
        <f>ROUND((Reference!H$16*List!$H3016)+Reference!H$17,0)</f>
        <v>2974</v>
      </c>
      <c r="P3016" s="35">
        <f>ROUND((Reference!I$16*List!$H3016)+Reference!I$17,0)</f>
        <v>3091</v>
      </c>
      <c r="Q3016" s="35">
        <f>ROUND((Reference!J$16*List!$H3016)+Reference!J$17,0)</f>
        <v>3579</v>
      </c>
      <c r="R3016" s="35">
        <f>ROUND((Reference!K$16*List!$H3016)+Reference!K$17,0)</f>
        <v>3692</v>
      </c>
      <c r="S3016" s="35">
        <f>ROUND((Reference!L$16*List!$H3016)+Reference!L$17,0)</f>
        <v>3984</v>
      </c>
      <c r="T3016" s="35">
        <f>ROUND((Reference!M$16*List!$H3016)+Reference!M$17,0)</f>
        <v>4758</v>
      </c>
      <c r="U3016" s="35">
        <f>ROUND((Reference!N$16*List!$H3016)+Reference!N$17,0)</f>
        <v>19197</v>
      </c>
      <c r="V3016" s="36">
        <f>ROUND((Reference!O$16*List!$H3016)+Reference!O$17,0)</f>
        <v>714</v>
      </c>
      <c r="W3016" s="36">
        <f>ROUND((Reference!P$16*List!$H3016)+Reference!P$17,0)</f>
        <v>1006</v>
      </c>
      <c r="X3016" s="36">
        <f>ROUND((Reference!Q$16*List!$H3016)+Reference!Q$17,0)</f>
        <v>503</v>
      </c>
      <c r="Y3016" s="37"/>
      <c r="Z3016" s="4" t="str">
        <f t="shared" si="93"/>
        <v>BENTON, Washington</v>
      </c>
      <c r="AA3016" s="50" t="s">
        <v>512</v>
      </c>
      <c r="AB3016" s="38" t="s">
        <v>54</v>
      </c>
      <c r="AC3016" s="43" t="s">
        <v>8300</v>
      </c>
      <c r="AD3016" s="45"/>
      <c r="AE3016">
        <f t="shared" si="94"/>
        <v>0.96860000000000002</v>
      </c>
    </row>
    <row r="3017" spans="1:31" x14ac:dyDescent="0.35">
      <c r="A3017" s="28" t="s">
        <v>8306</v>
      </c>
      <c r="B3017" s="48" t="s">
        <v>8307</v>
      </c>
      <c r="C3017" s="51">
        <v>48300</v>
      </c>
      <c r="D3017" s="30" t="s">
        <v>1768</v>
      </c>
      <c r="E3017" s="38" t="s">
        <v>8308</v>
      </c>
      <c r="F3017" s="54" t="s">
        <v>8300</v>
      </c>
      <c r="G3017" s="33" t="s">
        <v>53</v>
      </c>
      <c r="H3017" s="52">
        <v>0.95269999999999999</v>
      </c>
      <c r="I3017" s="35">
        <f>ROUND((Reference!B$16*List!$H3017)+Reference!B$17,0)</f>
        <v>1086</v>
      </c>
      <c r="J3017" s="35">
        <f>ROUND((Reference!C$16*List!$H3017)+Reference!C$17,0)</f>
        <v>1619</v>
      </c>
      <c r="K3017" s="35">
        <f>ROUND((Reference!D$16*List!$H3017)+Reference!D$17,0)</f>
        <v>1940</v>
      </c>
      <c r="L3017" s="35">
        <f>ROUND((Reference!E$16*List!$H3017)+Reference!E$17,0)</f>
        <v>2399</v>
      </c>
      <c r="M3017" s="35">
        <f>ROUND((Reference!F$16*List!$H3017)+Reference!F$17,0)</f>
        <v>2499</v>
      </c>
      <c r="N3017" s="35">
        <f>ROUND((Reference!G$16*List!$H3017)+Reference!G$17,0)</f>
        <v>2829</v>
      </c>
      <c r="O3017" s="35">
        <f>ROUND((Reference!H$16*List!$H3017)+Reference!H$17,0)</f>
        <v>2937</v>
      </c>
      <c r="P3017" s="35">
        <f>ROUND((Reference!I$16*List!$H3017)+Reference!I$17,0)</f>
        <v>3053</v>
      </c>
      <c r="Q3017" s="35">
        <f>ROUND((Reference!J$16*List!$H3017)+Reference!J$17,0)</f>
        <v>3534</v>
      </c>
      <c r="R3017" s="35">
        <f>ROUND((Reference!K$16*List!$H3017)+Reference!K$17,0)</f>
        <v>3646</v>
      </c>
      <c r="S3017" s="35">
        <f>ROUND((Reference!L$16*List!$H3017)+Reference!L$17,0)</f>
        <v>3934</v>
      </c>
      <c r="T3017" s="35">
        <f>ROUND((Reference!M$16*List!$H3017)+Reference!M$17,0)</f>
        <v>4699</v>
      </c>
      <c r="U3017" s="35">
        <f>ROUND((Reference!N$16*List!$H3017)+Reference!N$17,0)</f>
        <v>18959</v>
      </c>
      <c r="V3017" s="36">
        <f>ROUND((Reference!O$16*List!$H3017)+Reference!O$17,0)</f>
        <v>705</v>
      </c>
      <c r="W3017" s="36">
        <f>ROUND((Reference!P$16*List!$H3017)+Reference!P$17,0)</f>
        <v>993</v>
      </c>
      <c r="X3017" s="36">
        <f>ROUND((Reference!Q$16*List!$H3017)+Reference!Q$17,0)</f>
        <v>497</v>
      </c>
      <c r="Y3017" s="37"/>
      <c r="Z3017" s="4" t="str">
        <f t="shared" si="93"/>
        <v>CHELAN, Washington</v>
      </c>
      <c r="AA3017" s="50" t="s">
        <v>8308</v>
      </c>
      <c r="AB3017" s="38" t="s">
        <v>54</v>
      </c>
      <c r="AC3017" s="43" t="s">
        <v>8300</v>
      </c>
      <c r="AD3017" s="45"/>
      <c r="AE3017">
        <f t="shared" si="94"/>
        <v>0.95269999999999999</v>
      </c>
    </row>
    <row r="3018" spans="1:31" x14ac:dyDescent="0.35">
      <c r="A3018" s="28" t="s">
        <v>8309</v>
      </c>
      <c r="B3018" s="48" t="s">
        <v>8310</v>
      </c>
      <c r="C3018" s="51">
        <v>99950</v>
      </c>
      <c r="D3018" s="30" t="s">
        <v>259</v>
      </c>
      <c r="E3018" s="38" t="s">
        <v>8311</v>
      </c>
      <c r="F3018" s="55" t="s">
        <v>8300</v>
      </c>
      <c r="G3018" s="33" t="s">
        <v>64</v>
      </c>
      <c r="H3018" s="34">
        <v>1.0270000000000001</v>
      </c>
      <c r="I3018" s="35">
        <f>ROUND((Reference!B$16*List!$H3018)+Reference!B$17,0)</f>
        <v>1149</v>
      </c>
      <c r="J3018" s="35">
        <f>ROUND((Reference!C$16*List!$H3018)+Reference!C$17,0)</f>
        <v>1714</v>
      </c>
      <c r="K3018" s="35">
        <f>ROUND((Reference!D$16*List!$H3018)+Reference!D$17,0)</f>
        <v>2054</v>
      </c>
      <c r="L3018" s="35">
        <f>ROUND((Reference!E$16*List!$H3018)+Reference!E$17,0)</f>
        <v>2539</v>
      </c>
      <c r="M3018" s="35">
        <f>ROUND((Reference!F$16*List!$H3018)+Reference!F$17,0)</f>
        <v>2645</v>
      </c>
      <c r="N3018" s="35">
        <f>ROUND((Reference!G$16*List!$H3018)+Reference!G$17,0)</f>
        <v>2995</v>
      </c>
      <c r="O3018" s="35">
        <f>ROUND((Reference!H$16*List!$H3018)+Reference!H$17,0)</f>
        <v>3109</v>
      </c>
      <c r="P3018" s="35">
        <f>ROUND((Reference!I$16*List!$H3018)+Reference!I$17,0)</f>
        <v>3232</v>
      </c>
      <c r="Q3018" s="35">
        <f>ROUND((Reference!J$16*List!$H3018)+Reference!J$17,0)</f>
        <v>3742</v>
      </c>
      <c r="R3018" s="35">
        <f>ROUND((Reference!K$16*List!$H3018)+Reference!K$17,0)</f>
        <v>3860</v>
      </c>
      <c r="S3018" s="35">
        <f>ROUND((Reference!L$16*List!$H3018)+Reference!L$17,0)</f>
        <v>4165</v>
      </c>
      <c r="T3018" s="35">
        <f>ROUND((Reference!M$16*List!$H3018)+Reference!M$17,0)</f>
        <v>4975</v>
      </c>
      <c r="U3018" s="35">
        <f>ROUND((Reference!N$16*List!$H3018)+Reference!N$17,0)</f>
        <v>20072</v>
      </c>
      <c r="V3018" s="36">
        <f>ROUND((Reference!O$16*List!$H3018)+Reference!O$17,0)</f>
        <v>746</v>
      </c>
      <c r="W3018" s="36">
        <f>ROUND((Reference!P$16*List!$H3018)+Reference!P$17,0)</f>
        <v>1051</v>
      </c>
      <c r="X3018" s="36">
        <f>ROUND((Reference!Q$16*List!$H3018)+Reference!Q$17,0)</f>
        <v>526</v>
      </c>
      <c r="Y3018" s="37"/>
      <c r="Z3018" s="4" t="str">
        <f t="shared" si="93"/>
        <v>CLALLAM, Washington</v>
      </c>
      <c r="AA3018" s="38" t="s">
        <v>8311</v>
      </c>
      <c r="AB3018" s="38" t="s">
        <v>54</v>
      </c>
      <c r="AC3018" s="32" t="s">
        <v>8300</v>
      </c>
      <c r="AD3018" s="39"/>
      <c r="AE3018">
        <f t="shared" si="94"/>
        <v>1.0270000000000001</v>
      </c>
    </row>
    <row r="3019" spans="1:31" x14ac:dyDescent="0.35">
      <c r="A3019" s="28" t="s">
        <v>8312</v>
      </c>
      <c r="B3019" s="48" t="s">
        <v>8313</v>
      </c>
      <c r="C3019" s="49">
        <v>38900</v>
      </c>
      <c r="D3019" s="30" t="s">
        <v>1415</v>
      </c>
      <c r="E3019" s="50" t="s">
        <v>535</v>
      </c>
      <c r="F3019" s="54" t="s">
        <v>8300</v>
      </c>
      <c r="G3019" s="33" t="s">
        <v>53</v>
      </c>
      <c r="H3019" s="34">
        <v>1.2357</v>
      </c>
      <c r="I3019" s="35">
        <f>ROUND((Reference!B$16*List!$H3019)+Reference!B$17,0)</f>
        <v>1328</v>
      </c>
      <c r="J3019" s="35">
        <f>ROUND((Reference!C$16*List!$H3019)+Reference!C$17,0)</f>
        <v>1981</v>
      </c>
      <c r="K3019" s="35">
        <f>ROUND((Reference!D$16*List!$H3019)+Reference!D$17,0)</f>
        <v>2374</v>
      </c>
      <c r="L3019" s="35">
        <f>ROUND((Reference!E$16*List!$H3019)+Reference!E$17,0)</f>
        <v>2934</v>
      </c>
      <c r="M3019" s="35">
        <f>ROUND((Reference!F$16*List!$H3019)+Reference!F$17,0)</f>
        <v>3057</v>
      </c>
      <c r="N3019" s="35">
        <f>ROUND((Reference!G$16*List!$H3019)+Reference!G$17,0)</f>
        <v>3461</v>
      </c>
      <c r="O3019" s="35">
        <f>ROUND((Reference!H$16*List!$H3019)+Reference!H$17,0)</f>
        <v>3593</v>
      </c>
      <c r="P3019" s="35">
        <f>ROUND((Reference!I$16*List!$H3019)+Reference!I$17,0)</f>
        <v>3734</v>
      </c>
      <c r="Q3019" s="35">
        <f>ROUND((Reference!J$16*List!$H3019)+Reference!J$17,0)</f>
        <v>4324</v>
      </c>
      <c r="R3019" s="35">
        <f>ROUND((Reference!K$16*List!$H3019)+Reference!K$17,0)</f>
        <v>4461</v>
      </c>
      <c r="S3019" s="35">
        <f>ROUND((Reference!L$16*List!$H3019)+Reference!L$17,0)</f>
        <v>4813</v>
      </c>
      <c r="T3019" s="35">
        <f>ROUND((Reference!M$16*List!$H3019)+Reference!M$17,0)</f>
        <v>5749</v>
      </c>
      <c r="U3019" s="35">
        <f>ROUND((Reference!N$16*List!$H3019)+Reference!N$17,0)</f>
        <v>23195</v>
      </c>
      <c r="V3019" s="36">
        <f>ROUND((Reference!O$16*List!$H3019)+Reference!O$17,0)</f>
        <v>862</v>
      </c>
      <c r="W3019" s="36">
        <f>ROUND((Reference!P$16*List!$H3019)+Reference!P$17,0)</f>
        <v>1215</v>
      </c>
      <c r="X3019" s="36">
        <f>ROUND((Reference!Q$16*List!$H3019)+Reference!Q$17,0)</f>
        <v>607</v>
      </c>
      <c r="Y3019" s="37"/>
      <c r="Z3019" s="4" t="str">
        <f t="shared" si="93"/>
        <v>CLARK, Washington</v>
      </c>
      <c r="AA3019" s="38" t="s">
        <v>535</v>
      </c>
      <c r="AB3019" s="38" t="s">
        <v>54</v>
      </c>
      <c r="AC3019" s="32" t="s">
        <v>8300</v>
      </c>
      <c r="AD3019" s="39"/>
      <c r="AE3019">
        <f t="shared" si="94"/>
        <v>1.2357</v>
      </c>
    </row>
    <row r="3020" spans="1:31" x14ac:dyDescent="0.35">
      <c r="A3020" s="28" t="s">
        <v>8314</v>
      </c>
      <c r="B3020" s="48" t="s">
        <v>8315</v>
      </c>
      <c r="C3020" s="51">
        <v>99950</v>
      </c>
      <c r="D3020" s="30" t="s">
        <v>259</v>
      </c>
      <c r="E3020" s="38" t="s">
        <v>550</v>
      </c>
      <c r="F3020" s="54" t="s">
        <v>8300</v>
      </c>
      <c r="G3020" s="33" t="s">
        <v>64</v>
      </c>
      <c r="H3020" s="34">
        <v>1.0270000000000001</v>
      </c>
      <c r="I3020" s="35">
        <f>ROUND((Reference!B$16*List!$H3020)+Reference!B$17,0)</f>
        <v>1149</v>
      </c>
      <c r="J3020" s="35">
        <f>ROUND((Reference!C$16*List!$H3020)+Reference!C$17,0)</f>
        <v>1714</v>
      </c>
      <c r="K3020" s="35">
        <f>ROUND((Reference!D$16*List!$H3020)+Reference!D$17,0)</f>
        <v>2054</v>
      </c>
      <c r="L3020" s="35">
        <f>ROUND((Reference!E$16*List!$H3020)+Reference!E$17,0)</f>
        <v>2539</v>
      </c>
      <c r="M3020" s="35">
        <f>ROUND((Reference!F$16*List!$H3020)+Reference!F$17,0)</f>
        <v>2645</v>
      </c>
      <c r="N3020" s="35">
        <f>ROUND((Reference!G$16*List!$H3020)+Reference!G$17,0)</f>
        <v>2995</v>
      </c>
      <c r="O3020" s="35">
        <f>ROUND((Reference!H$16*List!$H3020)+Reference!H$17,0)</f>
        <v>3109</v>
      </c>
      <c r="P3020" s="35">
        <f>ROUND((Reference!I$16*List!$H3020)+Reference!I$17,0)</f>
        <v>3232</v>
      </c>
      <c r="Q3020" s="35">
        <f>ROUND((Reference!J$16*List!$H3020)+Reference!J$17,0)</f>
        <v>3742</v>
      </c>
      <c r="R3020" s="35">
        <f>ROUND((Reference!K$16*List!$H3020)+Reference!K$17,0)</f>
        <v>3860</v>
      </c>
      <c r="S3020" s="35">
        <f>ROUND((Reference!L$16*List!$H3020)+Reference!L$17,0)</f>
        <v>4165</v>
      </c>
      <c r="T3020" s="35">
        <f>ROUND((Reference!M$16*List!$H3020)+Reference!M$17,0)</f>
        <v>4975</v>
      </c>
      <c r="U3020" s="35">
        <f>ROUND((Reference!N$16*List!$H3020)+Reference!N$17,0)</f>
        <v>20072</v>
      </c>
      <c r="V3020" s="36">
        <f>ROUND((Reference!O$16*List!$H3020)+Reference!O$17,0)</f>
        <v>746</v>
      </c>
      <c r="W3020" s="36">
        <f>ROUND((Reference!P$16*List!$H3020)+Reference!P$17,0)</f>
        <v>1051</v>
      </c>
      <c r="X3020" s="36">
        <f>ROUND((Reference!Q$16*List!$H3020)+Reference!Q$17,0)</f>
        <v>526</v>
      </c>
      <c r="Y3020" s="37"/>
      <c r="Z3020" s="4" t="str">
        <f t="shared" si="93"/>
        <v>COLUMBIA, Washington</v>
      </c>
      <c r="AA3020" s="38" t="s">
        <v>550</v>
      </c>
      <c r="AB3020" s="38" t="s">
        <v>54</v>
      </c>
      <c r="AC3020" s="32" t="s">
        <v>8300</v>
      </c>
      <c r="AD3020" s="39"/>
      <c r="AE3020">
        <f t="shared" si="94"/>
        <v>1.0270000000000001</v>
      </c>
    </row>
    <row r="3021" spans="1:31" x14ac:dyDescent="0.35">
      <c r="A3021" s="28" t="s">
        <v>8316</v>
      </c>
      <c r="B3021" s="48" t="s">
        <v>8317</v>
      </c>
      <c r="C3021" s="51">
        <v>31020</v>
      </c>
      <c r="D3021" s="30" t="s">
        <v>1134</v>
      </c>
      <c r="E3021" s="38" t="s">
        <v>8318</v>
      </c>
      <c r="F3021" s="54" t="s">
        <v>8300</v>
      </c>
      <c r="G3021" s="33" t="s">
        <v>53</v>
      </c>
      <c r="H3021" s="34">
        <v>1.0574000000000001</v>
      </c>
      <c r="I3021" s="35">
        <f>ROUND((Reference!B$16*List!$H3021)+Reference!B$17,0)</f>
        <v>1175</v>
      </c>
      <c r="J3021" s="35">
        <f>ROUND((Reference!C$16*List!$H3021)+Reference!C$17,0)</f>
        <v>1753</v>
      </c>
      <c r="K3021" s="35">
        <f>ROUND((Reference!D$16*List!$H3021)+Reference!D$17,0)</f>
        <v>2101</v>
      </c>
      <c r="L3021" s="35">
        <f>ROUND((Reference!E$16*List!$H3021)+Reference!E$17,0)</f>
        <v>2597</v>
      </c>
      <c r="M3021" s="35">
        <f>ROUND((Reference!F$16*List!$H3021)+Reference!F$17,0)</f>
        <v>2705</v>
      </c>
      <c r="N3021" s="35">
        <f>ROUND((Reference!G$16*List!$H3021)+Reference!G$17,0)</f>
        <v>3063</v>
      </c>
      <c r="O3021" s="35">
        <f>ROUND((Reference!H$16*List!$H3021)+Reference!H$17,0)</f>
        <v>3180</v>
      </c>
      <c r="P3021" s="35">
        <f>ROUND((Reference!I$16*List!$H3021)+Reference!I$17,0)</f>
        <v>3305</v>
      </c>
      <c r="Q3021" s="35">
        <f>ROUND((Reference!J$16*List!$H3021)+Reference!J$17,0)</f>
        <v>3827</v>
      </c>
      <c r="R3021" s="35">
        <f>ROUND((Reference!K$16*List!$H3021)+Reference!K$17,0)</f>
        <v>3948</v>
      </c>
      <c r="S3021" s="35">
        <f>ROUND((Reference!L$16*List!$H3021)+Reference!L$17,0)</f>
        <v>4260</v>
      </c>
      <c r="T3021" s="35">
        <f>ROUND((Reference!M$16*List!$H3021)+Reference!M$17,0)</f>
        <v>5087</v>
      </c>
      <c r="U3021" s="35">
        <f>ROUND((Reference!N$16*List!$H3021)+Reference!N$17,0)</f>
        <v>20527</v>
      </c>
      <c r="V3021" s="36">
        <f>ROUND((Reference!O$16*List!$H3021)+Reference!O$17,0)</f>
        <v>763</v>
      </c>
      <c r="W3021" s="36">
        <f>ROUND((Reference!P$16*List!$H3021)+Reference!P$17,0)</f>
        <v>1075</v>
      </c>
      <c r="X3021" s="36">
        <f>ROUND((Reference!Q$16*List!$H3021)+Reference!Q$17,0)</f>
        <v>538</v>
      </c>
      <c r="Y3021" s="37"/>
      <c r="Z3021" s="4" t="str">
        <f t="shared" si="93"/>
        <v>COWLITZ, Washington</v>
      </c>
      <c r="AA3021" s="38" t="s">
        <v>8318</v>
      </c>
      <c r="AB3021" s="38" t="s">
        <v>54</v>
      </c>
      <c r="AC3021" s="32" t="s">
        <v>8300</v>
      </c>
      <c r="AD3021" s="39"/>
      <c r="AE3021">
        <f t="shared" si="94"/>
        <v>1.0574000000000001</v>
      </c>
    </row>
    <row r="3022" spans="1:31" x14ac:dyDescent="0.35">
      <c r="A3022" s="28" t="s">
        <v>8319</v>
      </c>
      <c r="B3022" s="48" t="s">
        <v>8320</v>
      </c>
      <c r="C3022" s="51">
        <v>48300</v>
      </c>
      <c r="D3022" s="30" t="s">
        <v>1768</v>
      </c>
      <c r="E3022" s="38" t="s">
        <v>1109</v>
      </c>
      <c r="F3022" s="54" t="s">
        <v>8300</v>
      </c>
      <c r="G3022" s="33" t="s">
        <v>53</v>
      </c>
      <c r="H3022" s="34">
        <v>0.95269999999999999</v>
      </c>
      <c r="I3022" s="35">
        <f>ROUND((Reference!B$16*List!$H3022)+Reference!B$17,0)</f>
        <v>1086</v>
      </c>
      <c r="J3022" s="35">
        <f>ROUND((Reference!C$16*List!$H3022)+Reference!C$17,0)</f>
        <v>1619</v>
      </c>
      <c r="K3022" s="35">
        <f>ROUND((Reference!D$16*List!$H3022)+Reference!D$17,0)</f>
        <v>1940</v>
      </c>
      <c r="L3022" s="35">
        <f>ROUND((Reference!E$16*List!$H3022)+Reference!E$17,0)</f>
        <v>2399</v>
      </c>
      <c r="M3022" s="35">
        <f>ROUND((Reference!F$16*List!$H3022)+Reference!F$17,0)</f>
        <v>2499</v>
      </c>
      <c r="N3022" s="35">
        <f>ROUND((Reference!G$16*List!$H3022)+Reference!G$17,0)</f>
        <v>2829</v>
      </c>
      <c r="O3022" s="35">
        <f>ROUND((Reference!H$16*List!$H3022)+Reference!H$17,0)</f>
        <v>2937</v>
      </c>
      <c r="P3022" s="35">
        <f>ROUND((Reference!I$16*List!$H3022)+Reference!I$17,0)</f>
        <v>3053</v>
      </c>
      <c r="Q3022" s="35">
        <f>ROUND((Reference!J$16*List!$H3022)+Reference!J$17,0)</f>
        <v>3534</v>
      </c>
      <c r="R3022" s="35">
        <f>ROUND((Reference!K$16*List!$H3022)+Reference!K$17,0)</f>
        <v>3646</v>
      </c>
      <c r="S3022" s="35">
        <f>ROUND((Reference!L$16*List!$H3022)+Reference!L$17,0)</f>
        <v>3934</v>
      </c>
      <c r="T3022" s="35">
        <f>ROUND((Reference!M$16*List!$H3022)+Reference!M$17,0)</f>
        <v>4699</v>
      </c>
      <c r="U3022" s="35">
        <f>ROUND((Reference!N$16*List!$H3022)+Reference!N$17,0)</f>
        <v>18959</v>
      </c>
      <c r="V3022" s="36">
        <f>ROUND((Reference!O$16*List!$H3022)+Reference!O$17,0)</f>
        <v>705</v>
      </c>
      <c r="W3022" s="36">
        <f>ROUND((Reference!P$16*List!$H3022)+Reference!P$17,0)</f>
        <v>993</v>
      </c>
      <c r="X3022" s="36">
        <f>ROUND((Reference!Q$16*List!$H3022)+Reference!Q$17,0)</f>
        <v>497</v>
      </c>
      <c r="Y3022" s="37"/>
      <c r="Z3022" s="4" t="str">
        <f t="shared" si="93"/>
        <v>DOUGLAS, Washington</v>
      </c>
      <c r="AA3022" s="38" t="s">
        <v>1109</v>
      </c>
      <c r="AB3022" s="38" t="s">
        <v>54</v>
      </c>
      <c r="AC3022" s="32" t="s">
        <v>8300</v>
      </c>
      <c r="AD3022" s="39"/>
      <c r="AE3022">
        <f t="shared" si="94"/>
        <v>0.95269999999999999</v>
      </c>
    </row>
    <row r="3023" spans="1:31" x14ac:dyDescent="0.35">
      <c r="A3023" s="28" t="s">
        <v>8321</v>
      </c>
      <c r="B3023" s="48" t="s">
        <v>8322</v>
      </c>
      <c r="C3023" s="49">
        <v>99950</v>
      </c>
      <c r="D3023" s="30" t="s">
        <v>259</v>
      </c>
      <c r="E3023" s="50" t="s">
        <v>8323</v>
      </c>
      <c r="F3023" s="55" t="s">
        <v>8300</v>
      </c>
      <c r="G3023" s="33" t="s">
        <v>64</v>
      </c>
      <c r="H3023" s="52">
        <v>1.0270000000000001</v>
      </c>
      <c r="I3023" s="35">
        <f>ROUND((Reference!B$16*List!$H3023)+Reference!B$17,0)</f>
        <v>1149</v>
      </c>
      <c r="J3023" s="35">
        <f>ROUND((Reference!C$16*List!$H3023)+Reference!C$17,0)</f>
        <v>1714</v>
      </c>
      <c r="K3023" s="35">
        <f>ROUND((Reference!D$16*List!$H3023)+Reference!D$17,0)</f>
        <v>2054</v>
      </c>
      <c r="L3023" s="35">
        <f>ROUND((Reference!E$16*List!$H3023)+Reference!E$17,0)</f>
        <v>2539</v>
      </c>
      <c r="M3023" s="35">
        <f>ROUND((Reference!F$16*List!$H3023)+Reference!F$17,0)</f>
        <v>2645</v>
      </c>
      <c r="N3023" s="35">
        <f>ROUND((Reference!G$16*List!$H3023)+Reference!G$17,0)</f>
        <v>2995</v>
      </c>
      <c r="O3023" s="35">
        <f>ROUND((Reference!H$16*List!$H3023)+Reference!H$17,0)</f>
        <v>3109</v>
      </c>
      <c r="P3023" s="35">
        <f>ROUND((Reference!I$16*List!$H3023)+Reference!I$17,0)</f>
        <v>3232</v>
      </c>
      <c r="Q3023" s="35">
        <f>ROUND((Reference!J$16*List!$H3023)+Reference!J$17,0)</f>
        <v>3742</v>
      </c>
      <c r="R3023" s="35">
        <f>ROUND((Reference!K$16*List!$H3023)+Reference!K$17,0)</f>
        <v>3860</v>
      </c>
      <c r="S3023" s="35">
        <f>ROUND((Reference!L$16*List!$H3023)+Reference!L$17,0)</f>
        <v>4165</v>
      </c>
      <c r="T3023" s="35">
        <f>ROUND((Reference!M$16*List!$H3023)+Reference!M$17,0)</f>
        <v>4975</v>
      </c>
      <c r="U3023" s="35">
        <f>ROUND((Reference!N$16*List!$H3023)+Reference!N$17,0)</f>
        <v>20072</v>
      </c>
      <c r="V3023" s="36">
        <f>ROUND((Reference!O$16*List!$H3023)+Reference!O$17,0)</f>
        <v>746</v>
      </c>
      <c r="W3023" s="36">
        <f>ROUND((Reference!P$16*List!$H3023)+Reference!P$17,0)</f>
        <v>1051</v>
      </c>
      <c r="X3023" s="36">
        <f>ROUND((Reference!Q$16*List!$H3023)+Reference!Q$17,0)</f>
        <v>526</v>
      </c>
      <c r="Y3023" s="37"/>
      <c r="Z3023" s="4" t="str">
        <f t="shared" ref="Z3023:Z3086" si="95">CONCATENATE(AA3023, AB3023, AC3023)</f>
        <v>FERRY, Washington</v>
      </c>
      <c r="AA3023" s="50" t="s">
        <v>8323</v>
      </c>
      <c r="AB3023" s="38" t="s">
        <v>54</v>
      </c>
      <c r="AC3023" s="43" t="s">
        <v>8300</v>
      </c>
      <c r="AD3023" s="45"/>
      <c r="AE3023">
        <f t="shared" ref="AE3023:AE3086" si="96">IFERROR(INDEX($AH:$AH,MATCH($C3023,$AF:$AF,0)),"")</f>
        <v>1.0270000000000001</v>
      </c>
    </row>
    <row r="3024" spans="1:31" x14ac:dyDescent="0.35">
      <c r="A3024" s="28" t="s">
        <v>8324</v>
      </c>
      <c r="B3024" s="48" t="s">
        <v>8325</v>
      </c>
      <c r="C3024" s="51">
        <v>28420</v>
      </c>
      <c r="D3024" s="30" t="s">
        <v>1018</v>
      </c>
      <c r="E3024" s="38" t="s">
        <v>176</v>
      </c>
      <c r="F3024" s="54" t="s">
        <v>8300</v>
      </c>
      <c r="G3024" s="33" t="s">
        <v>53</v>
      </c>
      <c r="H3024" s="52">
        <v>0.96860000000000002</v>
      </c>
      <c r="I3024" s="35">
        <f>ROUND((Reference!B$16*List!$H3024)+Reference!B$17,0)</f>
        <v>1099</v>
      </c>
      <c r="J3024" s="35">
        <f>ROUND((Reference!C$16*List!$H3024)+Reference!C$17,0)</f>
        <v>1640</v>
      </c>
      <c r="K3024" s="35">
        <f>ROUND((Reference!D$16*List!$H3024)+Reference!D$17,0)</f>
        <v>1965</v>
      </c>
      <c r="L3024" s="35">
        <f>ROUND((Reference!E$16*List!$H3024)+Reference!E$17,0)</f>
        <v>2429</v>
      </c>
      <c r="M3024" s="35">
        <f>ROUND((Reference!F$16*List!$H3024)+Reference!F$17,0)</f>
        <v>2530</v>
      </c>
      <c r="N3024" s="35">
        <f>ROUND((Reference!G$16*List!$H3024)+Reference!G$17,0)</f>
        <v>2864</v>
      </c>
      <c r="O3024" s="35">
        <f>ROUND((Reference!H$16*List!$H3024)+Reference!H$17,0)</f>
        <v>2974</v>
      </c>
      <c r="P3024" s="35">
        <f>ROUND((Reference!I$16*List!$H3024)+Reference!I$17,0)</f>
        <v>3091</v>
      </c>
      <c r="Q3024" s="35">
        <f>ROUND((Reference!J$16*List!$H3024)+Reference!J$17,0)</f>
        <v>3579</v>
      </c>
      <c r="R3024" s="35">
        <f>ROUND((Reference!K$16*List!$H3024)+Reference!K$17,0)</f>
        <v>3692</v>
      </c>
      <c r="S3024" s="35">
        <f>ROUND((Reference!L$16*List!$H3024)+Reference!L$17,0)</f>
        <v>3984</v>
      </c>
      <c r="T3024" s="35">
        <f>ROUND((Reference!M$16*List!$H3024)+Reference!M$17,0)</f>
        <v>4758</v>
      </c>
      <c r="U3024" s="35">
        <f>ROUND((Reference!N$16*List!$H3024)+Reference!N$17,0)</f>
        <v>19197</v>
      </c>
      <c r="V3024" s="36">
        <f>ROUND((Reference!O$16*List!$H3024)+Reference!O$17,0)</f>
        <v>714</v>
      </c>
      <c r="W3024" s="36">
        <f>ROUND((Reference!P$16*List!$H3024)+Reference!P$17,0)</f>
        <v>1006</v>
      </c>
      <c r="X3024" s="36">
        <f>ROUND((Reference!Q$16*List!$H3024)+Reference!Q$17,0)</f>
        <v>503</v>
      </c>
      <c r="Y3024" s="37"/>
      <c r="Z3024" s="4" t="str">
        <f t="shared" si="95"/>
        <v>FRANKLIN, Washington</v>
      </c>
      <c r="AA3024" s="50" t="s">
        <v>176</v>
      </c>
      <c r="AB3024" s="38" t="s">
        <v>54</v>
      </c>
      <c r="AC3024" s="43" t="s">
        <v>8300</v>
      </c>
      <c r="AD3024" s="45"/>
      <c r="AE3024">
        <f t="shared" si="96"/>
        <v>0.96860000000000002</v>
      </c>
    </row>
    <row r="3025" spans="1:31" x14ac:dyDescent="0.35">
      <c r="A3025" s="28" t="s">
        <v>8326</v>
      </c>
      <c r="B3025" s="48" t="s">
        <v>8327</v>
      </c>
      <c r="C3025" s="49">
        <v>99950</v>
      </c>
      <c r="D3025" s="30" t="s">
        <v>259</v>
      </c>
      <c r="E3025" s="50" t="s">
        <v>1129</v>
      </c>
      <c r="F3025" s="55" t="s">
        <v>8300</v>
      </c>
      <c r="G3025" s="33" t="s">
        <v>64</v>
      </c>
      <c r="H3025" s="52">
        <v>1.0270000000000001</v>
      </c>
      <c r="I3025" s="35">
        <f>ROUND((Reference!B$16*List!$H3025)+Reference!B$17,0)</f>
        <v>1149</v>
      </c>
      <c r="J3025" s="35">
        <f>ROUND((Reference!C$16*List!$H3025)+Reference!C$17,0)</f>
        <v>1714</v>
      </c>
      <c r="K3025" s="35">
        <f>ROUND((Reference!D$16*List!$H3025)+Reference!D$17,0)</f>
        <v>2054</v>
      </c>
      <c r="L3025" s="35">
        <f>ROUND((Reference!E$16*List!$H3025)+Reference!E$17,0)</f>
        <v>2539</v>
      </c>
      <c r="M3025" s="35">
        <f>ROUND((Reference!F$16*List!$H3025)+Reference!F$17,0)</f>
        <v>2645</v>
      </c>
      <c r="N3025" s="35">
        <f>ROUND((Reference!G$16*List!$H3025)+Reference!G$17,0)</f>
        <v>2995</v>
      </c>
      <c r="O3025" s="35">
        <f>ROUND((Reference!H$16*List!$H3025)+Reference!H$17,0)</f>
        <v>3109</v>
      </c>
      <c r="P3025" s="35">
        <f>ROUND((Reference!I$16*List!$H3025)+Reference!I$17,0)</f>
        <v>3232</v>
      </c>
      <c r="Q3025" s="35">
        <f>ROUND((Reference!J$16*List!$H3025)+Reference!J$17,0)</f>
        <v>3742</v>
      </c>
      <c r="R3025" s="35">
        <f>ROUND((Reference!K$16*List!$H3025)+Reference!K$17,0)</f>
        <v>3860</v>
      </c>
      <c r="S3025" s="35">
        <f>ROUND((Reference!L$16*List!$H3025)+Reference!L$17,0)</f>
        <v>4165</v>
      </c>
      <c r="T3025" s="35">
        <f>ROUND((Reference!M$16*List!$H3025)+Reference!M$17,0)</f>
        <v>4975</v>
      </c>
      <c r="U3025" s="35">
        <f>ROUND((Reference!N$16*List!$H3025)+Reference!N$17,0)</f>
        <v>20072</v>
      </c>
      <c r="V3025" s="36">
        <f>ROUND((Reference!O$16*List!$H3025)+Reference!O$17,0)</f>
        <v>746</v>
      </c>
      <c r="W3025" s="36">
        <f>ROUND((Reference!P$16*List!$H3025)+Reference!P$17,0)</f>
        <v>1051</v>
      </c>
      <c r="X3025" s="36">
        <f>ROUND((Reference!Q$16*List!$H3025)+Reference!Q$17,0)</f>
        <v>526</v>
      </c>
      <c r="Y3025" s="37"/>
      <c r="Z3025" s="4" t="str">
        <f t="shared" si="95"/>
        <v>GARFIELD, Washington</v>
      </c>
      <c r="AA3025" s="50" t="s">
        <v>1129</v>
      </c>
      <c r="AB3025" s="38" t="s">
        <v>54</v>
      </c>
      <c r="AC3025" s="43" t="s">
        <v>8300</v>
      </c>
      <c r="AD3025" s="45"/>
      <c r="AE3025">
        <f t="shared" si="96"/>
        <v>1.0270000000000001</v>
      </c>
    </row>
    <row r="3026" spans="1:31" x14ac:dyDescent="0.35">
      <c r="A3026" s="28" t="s">
        <v>8328</v>
      </c>
      <c r="B3026" s="48" t="s">
        <v>8329</v>
      </c>
      <c r="C3026" s="51">
        <v>99950</v>
      </c>
      <c r="D3026" s="30" t="s">
        <v>259</v>
      </c>
      <c r="E3026" s="38" t="s">
        <v>605</v>
      </c>
      <c r="F3026" s="55" t="s">
        <v>8300</v>
      </c>
      <c r="G3026" s="33" t="s">
        <v>64</v>
      </c>
      <c r="H3026" s="52">
        <v>1.0270000000000001</v>
      </c>
      <c r="I3026" s="35">
        <f>ROUND((Reference!B$16*List!$H3026)+Reference!B$17,0)</f>
        <v>1149</v>
      </c>
      <c r="J3026" s="35">
        <f>ROUND((Reference!C$16*List!$H3026)+Reference!C$17,0)</f>
        <v>1714</v>
      </c>
      <c r="K3026" s="35">
        <f>ROUND((Reference!D$16*List!$H3026)+Reference!D$17,0)</f>
        <v>2054</v>
      </c>
      <c r="L3026" s="35">
        <f>ROUND((Reference!E$16*List!$H3026)+Reference!E$17,0)</f>
        <v>2539</v>
      </c>
      <c r="M3026" s="35">
        <f>ROUND((Reference!F$16*List!$H3026)+Reference!F$17,0)</f>
        <v>2645</v>
      </c>
      <c r="N3026" s="35">
        <f>ROUND((Reference!G$16*List!$H3026)+Reference!G$17,0)</f>
        <v>2995</v>
      </c>
      <c r="O3026" s="35">
        <f>ROUND((Reference!H$16*List!$H3026)+Reference!H$17,0)</f>
        <v>3109</v>
      </c>
      <c r="P3026" s="35">
        <f>ROUND((Reference!I$16*List!$H3026)+Reference!I$17,0)</f>
        <v>3232</v>
      </c>
      <c r="Q3026" s="35">
        <f>ROUND((Reference!J$16*List!$H3026)+Reference!J$17,0)</f>
        <v>3742</v>
      </c>
      <c r="R3026" s="35">
        <f>ROUND((Reference!K$16*List!$H3026)+Reference!K$17,0)</f>
        <v>3860</v>
      </c>
      <c r="S3026" s="35">
        <f>ROUND((Reference!L$16*List!$H3026)+Reference!L$17,0)</f>
        <v>4165</v>
      </c>
      <c r="T3026" s="35">
        <f>ROUND((Reference!M$16*List!$H3026)+Reference!M$17,0)</f>
        <v>4975</v>
      </c>
      <c r="U3026" s="35">
        <f>ROUND((Reference!N$16*List!$H3026)+Reference!N$17,0)</f>
        <v>20072</v>
      </c>
      <c r="V3026" s="36">
        <f>ROUND((Reference!O$16*List!$H3026)+Reference!O$17,0)</f>
        <v>746</v>
      </c>
      <c r="W3026" s="36">
        <f>ROUND((Reference!P$16*List!$H3026)+Reference!P$17,0)</f>
        <v>1051</v>
      </c>
      <c r="X3026" s="36">
        <f>ROUND((Reference!Q$16*List!$H3026)+Reference!Q$17,0)</f>
        <v>526</v>
      </c>
      <c r="Y3026" s="37"/>
      <c r="Z3026" s="4" t="str">
        <f t="shared" si="95"/>
        <v>GRANT, Washington</v>
      </c>
      <c r="AA3026" s="50" t="s">
        <v>605</v>
      </c>
      <c r="AB3026" s="38" t="s">
        <v>54</v>
      </c>
      <c r="AC3026" s="43" t="s">
        <v>8300</v>
      </c>
      <c r="AD3026" s="45"/>
      <c r="AE3026">
        <f t="shared" si="96"/>
        <v>1.0270000000000001</v>
      </c>
    </row>
    <row r="3027" spans="1:31" x14ac:dyDescent="0.35">
      <c r="A3027" s="28" t="s">
        <v>8330</v>
      </c>
      <c r="B3027" s="48" t="s">
        <v>8331</v>
      </c>
      <c r="C3027" s="51">
        <v>99950</v>
      </c>
      <c r="D3027" s="30" t="s">
        <v>259</v>
      </c>
      <c r="E3027" s="38" t="s">
        <v>8332</v>
      </c>
      <c r="F3027" s="55" t="s">
        <v>8300</v>
      </c>
      <c r="G3027" s="33" t="s">
        <v>64</v>
      </c>
      <c r="H3027" s="52">
        <v>1.0270000000000001</v>
      </c>
      <c r="I3027" s="35">
        <f>ROUND((Reference!B$16*List!$H3027)+Reference!B$17,0)</f>
        <v>1149</v>
      </c>
      <c r="J3027" s="35">
        <f>ROUND((Reference!C$16*List!$H3027)+Reference!C$17,0)</f>
        <v>1714</v>
      </c>
      <c r="K3027" s="35">
        <f>ROUND((Reference!D$16*List!$H3027)+Reference!D$17,0)</f>
        <v>2054</v>
      </c>
      <c r="L3027" s="35">
        <f>ROUND((Reference!E$16*List!$H3027)+Reference!E$17,0)</f>
        <v>2539</v>
      </c>
      <c r="M3027" s="35">
        <f>ROUND((Reference!F$16*List!$H3027)+Reference!F$17,0)</f>
        <v>2645</v>
      </c>
      <c r="N3027" s="35">
        <f>ROUND((Reference!G$16*List!$H3027)+Reference!G$17,0)</f>
        <v>2995</v>
      </c>
      <c r="O3027" s="35">
        <f>ROUND((Reference!H$16*List!$H3027)+Reference!H$17,0)</f>
        <v>3109</v>
      </c>
      <c r="P3027" s="35">
        <f>ROUND((Reference!I$16*List!$H3027)+Reference!I$17,0)</f>
        <v>3232</v>
      </c>
      <c r="Q3027" s="35">
        <f>ROUND((Reference!J$16*List!$H3027)+Reference!J$17,0)</f>
        <v>3742</v>
      </c>
      <c r="R3027" s="35">
        <f>ROUND((Reference!K$16*List!$H3027)+Reference!K$17,0)</f>
        <v>3860</v>
      </c>
      <c r="S3027" s="35">
        <f>ROUND((Reference!L$16*List!$H3027)+Reference!L$17,0)</f>
        <v>4165</v>
      </c>
      <c r="T3027" s="35">
        <f>ROUND((Reference!M$16*List!$H3027)+Reference!M$17,0)</f>
        <v>4975</v>
      </c>
      <c r="U3027" s="35">
        <f>ROUND((Reference!N$16*List!$H3027)+Reference!N$17,0)</f>
        <v>20072</v>
      </c>
      <c r="V3027" s="36">
        <f>ROUND((Reference!O$16*List!$H3027)+Reference!O$17,0)</f>
        <v>746</v>
      </c>
      <c r="W3027" s="36">
        <f>ROUND((Reference!P$16*List!$H3027)+Reference!P$17,0)</f>
        <v>1051</v>
      </c>
      <c r="X3027" s="36">
        <f>ROUND((Reference!Q$16*List!$H3027)+Reference!Q$17,0)</f>
        <v>526</v>
      </c>
      <c r="Y3027" s="37"/>
      <c r="Z3027" s="4" t="str">
        <f t="shared" si="95"/>
        <v>GRAYS HARBOR, Washington</v>
      </c>
      <c r="AA3027" s="50" t="s">
        <v>8332</v>
      </c>
      <c r="AB3027" s="38" t="s">
        <v>54</v>
      </c>
      <c r="AC3027" s="43" t="s">
        <v>8300</v>
      </c>
      <c r="AD3027" s="45"/>
      <c r="AE3027">
        <f t="shared" si="96"/>
        <v>1.0270000000000001</v>
      </c>
    </row>
    <row r="3028" spans="1:31" x14ac:dyDescent="0.35">
      <c r="A3028" s="28" t="s">
        <v>8333</v>
      </c>
      <c r="B3028" s="48" t="s">
        <v>8334</v>
      </c>
      <c r="C3028" s="49">
        <v>99950</v>
      </c>
      <c r="D3028" s="30" t="s">
        <v>259</v>
      </c>
      <c r="E3028" s="50" t="s">
        <v>8335</v>
      </c>
      <c r="F3028" s="55" t="s">
        <v>8300</v>
      </c>
      <c r="G3028" s="33" t="s">
        <v>64</v>
      </c>
      <c r="H3028" s="52">
        <v>1.0270000000000001</v>
      </c>
      <c r="I3028" s="35">
        <f>ROUND((Reference!B$16*List!$H3028)+Reference!B$17,0)</f>
        <v>1149</v>
      </c>
      <c r="J3028" s="35">
        <f>ROUND((Reference!C$16*List!$H3028)+Reference!C$17,0)</f>
        <v>1714</v>
      </c>
      <c r="K3028" s="35">
        <f>ROUND((Reference!D$16*List!$H3028)+Reference!D$17,0)</f>
        <v>2054</v>
      </c>
      <c r="L3028" s="35">
        <f>ROUND((Reference!E$16*List!$H3028)+Reference!E$17,0)</f>
        <v>2539</v>
      </c>
      <c r="M3028" s="35">
        <f>ROUND((Reference!F$16*List!$H3028)+Reference!F$17,0)</f>
        <v>2645</v>
      </c>
      <c r="N3028" s="35">
        <f>ROUND((Reference!G$16*List!$H3028)+Reference!G$17,0)</f>
        <v>2995</v>
      </c>
      <c r="O3028" s="35">
        <f>ROUND((Reference!H$16*List!$H3028)+Reference!H$17,0)</f>
        <v>3109</v>
      </c>
      <c r="P3028" s="35">
        <f>ROUND((Reference!I$16*List!$H3028)+Reference!I$17,0)</f>
        <v>3232</v>
      </c>
      <c r="Q3028" s="35">
        <f>ROUND((Reference!J$16*List!$H3028)+Reference!J$17,0)</f>
        <v>3742</v>
      </c>
      <c r="R3028" s="35">
        <f>ROUND((Reference!K$16*List!$H3028)+Reference!K$17,0)</f>
        <v>3860</v>
      </c>
      <c r="S3028" s="35">
        <f>ROUND((Reference!L$16*List!$H3028)+Reference!L$17,0)</f>
        <v>4165</v>
      </c>
      <c r="T3028" s="35">
        <f>ROUND((Reference!M$16*List!$H3028)+Reference!M$17,0)</f>
        <v>4975</v>
      </c>
      <c r="U3028" s="35">
        <f>ROUND((Reference!N$16*List!$H3028)+Reference!N$17,0)</f>
        <v>20072</v>
      </c>
      <c r="V3028" s="36">
        <f>ROUND((Reference!O$16*List!$H3028)+Reference!O$17,0)</f>
        <v>746</v>
      </c>
      <c r="W3028" s="36">
        <f>ROUND((Reference!P$16*List!$H3028)+Reference!P$17,0)</f>
        <v>1051</v>
      </c>
      <c r="X3028" s="36">
        <f>ROUND((Reference!Q$16*List!$H3028)+Reference!Q$17,0)</f>
        <v>526</v>
      </c>
      <c r="Y3028" s="37"/>
      <c r="Z3028" s="4" t="str">
        <f t="shared" si="95"/>
        <v>ISLAND, Washington</v>
      </c>
      <c r="AA3028" s="50" t="s">
        <v>8335</v>
      </c>
      <c r="AB3028" s="38" t="s">
        <v>54</v>
      </c>
      <c r="AC3028" s="43" t="s">
        <v>8300</v>
      </c>
      <c r="AD3028" s="45"/>
      <c r="AE3028">
        <f t="shared" si="96"/>
        <v>1.0270000000000001</v>
      </c>
    </row>
    <row r="3029" spans="1:31" x14ac:dyDescent="0.35">
      <c r="A3029" s="28" t="s">
        <v>8336</v>
      </c>
      <c r="B3029" s="48" t="s">
        <v>8337</v>
      </c>
      <c r="C3029" s="49">
        <v>99950</v>
      </c>
      <c r="D3029" s="30" t="s">
        <v>259</v>
      </c>
      <c r="E3029" s="50" t="s">
        <v>206</v>
      </c>
      <c r="F3029" s="55" t="s">
        <v>8300</v>
      </c>
      <c r="G3029" s="33" t="s">
        <v>64</v>
      </c>
      <c r="H3029" s="52">
        <v>1.0270000000000001</v>
      </c>
      <c r="I3029" s="35">
        <f>ROUND((Reference!B$16*List!$H3029)+Reference!B$17,0)</f>
        <v>1149</v>
      </c>
      <c r="J3029" s="35">
        <f>ROUND((Reference!C$16*List!$H3029)+Reference!C$17,0)</f>
        <v>1714</v>
      </c>
      <c r="K3029" s="35">
        <f>ROUND((Reference!D$16*List!$H3029)+Reference!D$17,0)</f>
        <v>2054</v>
      </c>
      <c r="L3029" s="35">
        <f>ROUND((Reference!E$16*List!$H3029)+Reference!E$17,0)</f>
        <v>2539</v>
      </c>
      <c r="M3029" s="35">
        <f>ROUND((Reference!F$16*List!$H3029)+Reference!F$17,0)</f>
        <v>2645</v>
      </c>
      <c r="N3029" s="35">
        <f>ROUND((Reference!G$16*List!$H3029)+Reference!G$17,0)</f>
        <v>2995</v>
      </c>
      <c r="O3029" s="35">
        <f>ROUND((Reference!H$16*List!$H3029)+Reference!H$17,0)</f>
        <v>3109</v>
      </c>
      <c r="P3029" s="35">
        <f>ROUND((Reference!I$16*List!$H3029)+Reference!I$17,0)</f>
        <v>3232</v>
      </c>
      <c r="Q3029" s="35">
        <f>ROUND((Reference!J$16*List!$H3029)+Reference!J$17,0)</f>
        <v>3742</v>
      </c>
      <c r="R3029" s="35">
        <f>ROUND((Reference!K$16*List!$H3029)+Reference!K$17,0)</f>
        <v>3860</v>
      </c>
      <c r="S3029" s="35">
        <f>ROUND((Reference!L$16*List!$H3029)+Reference!L$17,0)</f>
        <v>4165</v>
      </c>
      <c r="T3029" s="35">
        <f>ROUND((Reference!M$16*List!$H3029)+Reference!M$17,0)</f>
        <v>4975</v>
      </c>
      <c r="U3029" s="35">
        <f>ROUND((Reference!N$16*List!$H3029)+Reference!N$17,0)</f>
        <v>20072</v>
      </c>
      <c r="V3029" s="36">
        <f>ROUND((Reference!O$16*List!$H3029)+Reference!O$17,0)</f>
        <v>746</v>
      </c>
      <c r="W3029" s="36">
        <f>ROUND((Reference!P$16*List!$H3029)+Reference!P$17,0)</f>
        <v>1051</v>
      </c>
      <c r="X3029" s="36">
        <f>ROUND((Reference!Q$16*List!$H3029)+Reference!Q$17,0)</f>
        <v>526</v>
      </c>
      <c r="Y3029" s="37"/>
      <c r="Z3029" s="4" t="str">
        <f t="shared" si="95"/>
        <v>JEFFERSON, Washington</v>
      </c>
      <c r="AA3029" s="50" t="s">
        <v>206</v>
      </c>
      <c r="AB3029" s="38" t="s">
        <v>54</v>
      </c>
      <c r="AC3029" s="43" t="s">
        <v>8300</v>
      </c>
      <c r="AD3029" s="45"/>
      <c r="AE3029">
        <f t="shared" si="96"/>
        <v>1.0270000000000001</v>
      </c>
    </row>
    <row r="3030" spans="1:31" x14ac:dyDescent="0.35">
      <c r="A3030" s="28" t="s">
        <v>8338</v>
      </c>
      <c r="B3030" s="48" t="s">
        <v>8339</v>
      </c>
      <c r="C3030" s="49">
        <v>42644</v>
      </c>
      <c r="D3030" s="30" t="s">
        <v>1585</v>
      </c>
      <c r="E3030" s="50" t="s">
        <v>7516</v>
      </c>
      <c r="F3030" s="54" t="s">
        <v>8300</v>
      </c>
      <c r="G3030" s="33" t="s">
        <v>53</v>
      </c>
      <c r="H3030" s="34">
        <v>1.1689000000000001</v>
      </c>
      <c r="I3030" s="35">
        <f>ROUND((Reference!B$16*List!$H3030)+Reference!B$17,0)</f>
        <v>1271</v>
      </c>
      <c r="J3030" s="35">
        <f>ROUND((Reference!C$16*List!$H3030)+Reference!C$17,0)</f>
        <v>1896</v>
      </c>
      <c r="K3030" s="35">
        <f>ROUND((Reference!D$16*List!$H3030)+Reference!D$17,0)</f>
        <v>2271</v>
      </c>
      <c r="L3030" s="35">
        <f>ROUND((Reference!E$16*List!$H3030)+Reference!E$17,0)</f>
        <v>2808</v>
      </c>
      <c r="M3030" s="35">
        <f>ROUND((Reference!F$16*List!$H3030)+Reference!F$17,0)</f>
        <v>2925</v>
      </c>
      <c r="N3030" s="35">
        <f>ROUND((Reference!G$16*List!$H3030)+Reference!G$17,0)</f>
        <v>3312</v>
      </c>
      <c r="O3030" s="35">
        <f>ROUND((Reference!H$16*List!$H3030)+Reference!H$17,0)</f>
        <v>3438</v>
      </c>
      <c r="P3030" s="35">
        <f>ROUND((Reference!I$16*List!$H3030)+Reference!I$17,0)</f>
        <v>3574</v>
      </c>
      <c r="Q3030" s="35">
        <f>ROUND((Reference!J$16*List!$H3030)+Reference!J$17,0)</f>
        <v>4138</v>
      </c>
      <c r="R3030" s="35">
        <f>ROUND((Reference!K$16*List!$H3030)+Reference!K$17,0)</f>
        <v>4269</v>
      </c>
      <c r="S3030" s="35">
        <f>ROUND((Reference!L$16*List!$H3030)+Reference!L$17,0)</f>
        <v>4606</v>
      </c>
      <c r="T3030" s="35">
        <f>ROUND((Reference!M$16*List!$H3030)+Reference!M$17,0)</f>
        <v>5501</v>
      </c>
      <c r="U3030" s="35">
        <f>ROUND((Reference!N$16*List!$H3030)+Reference!N$17,0)</f>
        <v>22195</v>
      </c>
      <c r="V3030" s="36">
        <f>ROUND((Reference!O$16*List!$H3030)+Reference!O$17,0)</f>
        <v>825</v>
      </c>
      <c r="W3030" s="36">
        <f>ROUND((Reference!P$16*List!$H3030)+Reference!P$17,0)</f>
        <v>1163</v>
      </c>
      <c r="X3030" s="36">
        <f>ROUND((Reference!Q$16*List!$H3030)+Reference!Q$17,0)</f>
        <v>581</v>
      </c>
      <c r="Y3030" s="37"/>
      <c r="Z3030" s="4" t="str">
        <f t="shared" si="95"/>
        <v>KING, Washington</v>
      </c>
      <c r="AA3030" s="38" t="s">
        <v>7516</v>
      </c>
      <c r="AB3030" s="38" t="s">
        <v>54</v>
      </c>
      <c r="AC3030" s="32" t="s">
        <v>8300</v>
      </c>
      <c r="AD3030" s="39"/>
      <c r="AE3030">
        <f t="shared" si="96"/>
        <v>1.1689000000000001</v>
      </c>
    </row>
    <row r="3031" spans="1:31" x14ac:dyDescent="0.35">
      <c r="A3031" s="28" t="s">
        <v>8340</v>
      </c>
      <c r="B3031" s="48" t="s">
        <v>8341</v>
      </c>
      <c r="C3031" s="51">
        <v>14740</v>
      </c>
      <c r="D3031" s="30" t="s">
        <v>444</v>
      </c>
      <c r="E3031" s="38" t="s">
        <v>8342</v>
      </c>
      <c r="F3031" s="54" t="s">
        <v>8300</v>
      </c>
      <c r="G3031" s="33" t="s">
        <v>53</v>
      </c>
      <c r="H3031" s="52">
        <v>1.1580000000000001</v>
      </c>
      <c r="I3031" s="35">
        <f>ROUND((Reference!B$16*List!$H3031)+Reference!B$17,0)</f>
        <v>1262</v>
      </c>
      <c r="J3031" s="35">
        <f>ROUND((Reference!C$16*List!$H3031)+Reference!C$17,0)</f>
        <v>1882</v>
      </c>
      <c r="K3031" s="35">
        <f>ROUND((Reference!D$16*List!$H3031)+Reference!D$17,0)</f>
        <v>2255</v>
      </c>
      <c r="L3031" s="35">
        <f>ROUND((Reference!E$16*List!$H3031)+Reference!E$17,0)</f>
        <v>2787</v>
      </c>
      <c r="M3031" s="35">
        <f>ROUND((Reference!F$16*List!$H3031)+Reference!F$17,0)</f>
        <v>2904</v>
      </c>
      <c r="N3031" s="35">
        <f>ROUND((Reference!G$16*List!$H3031)+Reference!G$17,0)</f>
        <v>3287</v>
      </c>
      <c r="O3031" s="35">
        <f>ROUND((Reference!H$16*List!$H3031)+Reference!H$17,0)</f>
        <v>3413</v>
      </c>
      <c r="P3031" s="35">
        <f>ROUND((Reference!I$16*List!$H3031)+Reference!I$17,0)</f>
        <v>3547</v>
      </c>
      <c r="Q3031" s="35">
        <f>ROUND((Reference!J$16*List!$H3031)+Reference!J$17,0)</f>
        <v>4107</v>
      </c>
      <c r="R3031" s="35">
        <f>ROUND((Reference!K$16*List!$H3031)+Reference!K$17,0)</f>
        <v>4237</v>
      </c>
      <c r="S3031" s="35">
        <f>ROUND((Reference!L$16*List!$H3031)+Reference!L$17,0)</f>
        <v>4572</v>
      </c>
      <c r="T3031" s="35">
        <f>ROUND((Reference!M$16*List!$H3031)+Reference!M$17,0)</f>
        <v>5461</v>
      </c>
      <c r="U3031" s="35">
        <f>ROUND((Reference!N$16*List!$H3031)+Reference!N$17,0)</f>
        <v>22032</v>
      </c>
      <c r="V3031" s="36">
        <f>ROUND((Reference!O$16*List!$H3031)+Reference!O$17,0)</f>
        <v>819</v>
      </c>
      <c r="W3031" s="36">
        <f>ROUND((Reference!P$16*List!$H3031)+Reference!P$17,0)</f>
        <v>1154</v>
      </c>
      <c r="X3031" s="36">
        <f>ROUND((Reference!Q$16*List!$H3031)+Reference!Q$17,0)</f>
        <v>577</v>
      </c>
      <c r="Y3031" s="37"/>
      <c r="Z3031" s="4" t="str">
        <f t="shared" si="95"/>
        <v>KITSAP, Washington</v>
      </c>
      <c r="AA3031" s="50" t="s">
        <v>8342</v>
      </c>
      <c r="AB3031" s="38" t="s">
        <v>54</v>
      </c>
      <c r="AC3031" s="43" t="s">
        <v>8300</v>
      </c>
      <c r="AD3031" s="45"/>
      <c r="AE3031">
        <f t="shared" si="96"/>
        <v>1.1580000000000001</v>
      </c>
    </row>
    <row r="3032" spans="1:31" x14ac:dyDescent="0.35">
      <c r="A3032" s="28" t="s">
        <v>8343</v>
      </c>
      <c r="B3032" s="48" t="s">
        <v>8344</v>
      </c>
      <c r="C3032" s="51">
        <v>99950</v>
      </c>
      <c r="D3032" s="30" t="s">
        <v>259</v>
      </c>
      <c r="E3032" s="38" t="s">
        <v>8345</v>
      </c>
      <c r="F3032" s="55" t="s">
        <v>8300</v>
      </c>
      <c r="G3032" s="33" t="s">
        <v>64</v>
      </c>
      <c r="H3032" s="34">
        <v>1.0270000000000001</v>
      </c>
      <c r="I3032" s="35">
        <f>ROUND((Reference!B$16*List!$H3032)+Reference!B$17,0)</f>
        <v>1149</v>
      </c>
      <c r="J3032" s="35">
        <f>ROUND((Reference!C$16*List!$H3032)+Reference!C$17,0)</f>
        <v>1714</v>
      </c>
      <c r="K3032" s="35">
        <f>ROUND((Reference!D$16*List!$H3032)+Reference!D$17,0)</f>
        <v>2054</v>
      </c>
      <c r="L3032" s="35">
        <f>ROUND((Reference!E$16*List!$H3032)+Reference!E$17,0)</f>
        <v>2539</v>
      </c>
      <c r="M3032" s="35">
        <f>ROUND((Reference!F$16*List!$H3032)+Reference!F$17,0)</f>
        <v>2645</v>
      </c>
      <c r="N3032" s="35">
        <f>ROUND((Reference!G$16*List!$H3032)+Reference!G$17,0)</f>
        <v>2995</v>
      </c>
      <c r="O3032" s="35">
        <f>ROUND((Reference!H$16*List!$H3032)+Reference!H$17,0)</f>
        <v>3109</v>
      </c>
      <c r="P3032" s="35">
        <f>ROUND((Reference!I$16*List!$H3032)+Reference!I$17,0)</f>
        <v>3232</v>
      </c>
      <c r="Q3032" s="35">
        <f>ROUND((Reference!J$16*List!$H3032)+Reference!J$17,0)</f>
        <v>3742</v>
      </c>
      <c r="R3032" s="35">
        <f>ROUND((Reference!K$16*List!$H3032)+Reference!K$17,0)</f>
        <v>3860</v>
      </c>
      <c r="S3032" s="35">
        <f>ROUND((Reference!L$16*List!$H3032)+Reference!L$17,0)</f>
        <v>4165</v>
      </c>
      <c r="T3032" s="35">
        <f>ROUND((Reference!M$16*List!$H3032)+Reference!M$17,0)</f>
        <v>4975</v>
      </c>
      <c r="U3032" s="35">
        <f>ROUND((Reference!N$16*List!$H3032)+Reference!N$17,0)</f>
        <v>20072</v>
      </c>
      <c r="V3032" s="36">
        <f>ROUND((Reference!O$16*List!$H3032)+Reference!O$17,0)</f>
        <v>746</v>
      </c>
      <c r="W3032" s="36">
        <f>ROUND((Reference!P$16*List!$H3032)+Reference!P$17,0)</f>
        <v>1051</v>
      </c>
      <c r="X3032" s="36">
        <f>ROUND((Reference!Q$16*List!$H3032)+Reference!Q$17,0)</f>
        <v>526</v>
      </c>
      <c r="Y3032" s="37"/>
      <c r="Z3032" s="4" t="str">
        <f t="shared" si="95"/>
        <v>KITTITAS, Washington</v>
      </c>
      <c r="AA3032" s="38" t="s">
        <v>8345</v>
      </c>
      <c r="AB3032" s="38" t="s">
        <v>54</v>
      </c>
      <c r="AC3032" s="32" t="s">
        <v>8300</v>
      </c>
      <c r="AD3032" s="39"/>
      <c r="AE3032">
        <f t="shared" si="96"/>
        <v>1.0270000000000001</v>
      </c>
    </row>
    <row r="3033" spans="1:31" x14ac:dyDescent="0.35">
      <c r="A3033" s="28" t="s">
        <v>8346</v>
      </c>
      <c r="B3033" s="48" t="s">
        <v>8347</v>
      </c>
      <c r="C3033" s="51">
        <v>99950</v>
      </c>
      <c r="D3033" s="30" t="s">
        <v>259</v>
      </c>
      <c r="E3033" s="38" t="s">
        <v>8348</v>
      </c>
      <c r="F3033" s="55" t="s">
        <v>8300</v>
      </c>
      <c r="G3033" s="33" t="s">
        <v>64</v>
      </c>
      <c r="H3033" s="34">
        <v>1.0270000000000001</v>
      </c>
      <c r="I3033" s="35">
        <f>ROUND((Reference!B$16*List!$H3033)+Reference!B$17,0)</f>
        <v>1149</v>
      </c>
      <c r="J3033" s="35">
        <f>ROUND((Reference!C$16*List!$H3033)+Reference!C$17,0)</f>
        <v>1714</v>
      </c>
      <c r="K3033" s="35">
        <f>ROUND((Reference!D$16*List!$H3033)+Reference!D$17,0)</f>
        <v>2054</v>
      </c>
      <c r="L3033" s="35">
        <f>ROUND((Reference!E$16*List!$H3033)+Reference!E$17,0)</f>
        <v>2539</v>
      </c>
      <c r="M3033" s="35">
        <f>ROUND((Reference!F$16*List!$H3033)+Reference!F$17,0)</f>
        <v>2645</v>
      </c>
      <c r="N3033" s="35">
        <f>ROUND((Reference!G$16*List!$H3033)+Reference!G$17,0)</f>
        <v>2995</v>
      </c>
      <c r="O3033" s="35">
        <f>ROUND((Reference!H$16*List!$H3033)+Reference!H$17,0)</f>
        <v>3109</v>
      </c>
      <c r="P3033" s="35">
        <f>ROUND((Reference!I$16*List!$H3033)+Reference!I$17,0)</f>
        <v>3232</v>
      </c>
      <c r="Q3033" s="35">
        <f>ROUND((Reference!J$16*List!$H3033)+Reference!J$17,0)</f>
        <v>3742</v>
      </c>
      <c r="R3033" s="35">
        <f>ROUND((Reference!K$16*List!$H3033)+Reference!K$17,0)</f>
        <v>3860</v>
      </c>
      <c r="S3033" s="35">
        <f>ROUND((Reference!L$16*List!$H3033)+Reference!L$17,0)</f>
        <v>4165</v>
      </c>
      <c r="T3033" s="35">
        <f>ROUND((Reference!M$16*List!$H3033)+Reference!M$17,0)</f>
        <v>4975</v>
      </c>
      <c r="U3033" s="35">
        <f>ROUND((Reference!N$16*List!$H3033)+Reference!N$17,0)</f>
        <v>20072</v>
      </c>
      <c r="V3033" s="36">
        <f>ROUND((Reference!O$16*List!$H3033)+Reference!O$17,0)</f>
        <v>746</v>
      </c>
      <c r="W3033" s="36">
        <f>ROUND((Reference!P$16*List!$H3033)+Reference!P$17,0)</f>
        <v>1051</v>
      </c>
      <c r="X3033" s="36">
        <f>ROUND((Reference!Q$16*List!$H3033)+Reference!Q$17,0)</f>
        <v>526</v>
      </c>
      <c r="Y3033" s="37"/>
      <c r="Z3033" s="4" t="str">
        <f t="shared" si="95"/>
        <v>KLICKITAT, Washington</v>
      </c>
      <c r="AA3033" s="38" t="s">
        <v>8348</v>
      </c>
      <c r="AB3033" s="38" t="s">
        <v>54</v>
      </c>
      <c r="AC3033" s="32" t="s">
        <v>8300</v>
      </c>
      <c r="AD3033" s="39"/>
      <c r="AE3033">
        <f t="shared" si="96"/>
        <v>1.0270000000000001</v>
      </c>
    </row>
    <row r="3034" spans="1:31" x14ac:dyDescent="0.35">
      <c r="A3034" s="28" t="s">
        <v>8349</v>
      </c>
      <c r="B3034" s="48" t="s">
        <v>8350</v>
      </c>
      <c r="C3034" s="51">
        <v>99950</v>
      </c>
      <c r="D3034" s="30" t="s">
        <v>259</v>
      </c>
      <c r="E3034" s="38" t="s">
        <v>2169</v>
      </c>
      <c r="F3034" s="55" t="s">
        <v>8300</v>
      </c>
      <c r="G3034" s="33" t="s">
        <v>64</v>
      </c>
      <c r="H3034" s="34">
        <v>1.0270000000000001</v>
      </c>
      <c r="I3034" s="35">
        <f>ROUND((Reference!B$16*List!$H3034)+Reference!B$17,0)</f>
        <v>1149</v>
      </c>
      <c r="J3034" s="35">
        <f>ROUND((Reference!C$16*List!$H3034)+Reference!C$17,0)</f>
        <v>1714</v>
      </c>
      <c r="K3034" s="35">
        <f>ROUND((Reference!D$16*List!$H3034)+Reference!D$17,0)</f>
        <v>2054</v>
      </c>
      <c r="L3034" s="35">
        <f>ROUND((Reference!E$16*List!$H3034)+Reference!E$17,0)</f>
        <v>2539</v>
      </c>
      <c r="M3034" s="35">
        <f>ROUND((Reference!F$16*List!$H3034)+Reference!F$17,0)</f>
        <v>2645</v>
      </c>
      <c r="N3034" s="35">
        <f>ROUND((Reference!G$16*List!$H3034)+Reference!G$17,0)</f>
        <v>2995</v>
      </c>
      <c r="O3034" s="35">
        <f>ROUND((Reference!H$16*List!$H3034)+Reference!H$17,0)</f>
        <v>3109</v>
      </c>
      <c r="P3034" s="35">
        <f>ROUND((Reference!I$16*List!$H3034)+Reference!I$17,0)</f>
        <v>3232</v>
      </c>
      <c r="Q3034" s="35">
        <f>ROUND((Reference!J$16*List!$H3034)+Reference!J$17,0)</f>
        <v>3742</v>
      </c>
      <c r="R3034" s="35">
        <f>ROUND((Reference!K$16*List!$H3034)+Reference!K$17,0)</f>
        <v>3860</v>
      </c>
      <c r="S3034" s="35">
        <f>ROUND((Reference!L$16*List!$H3034)+Reference!L$17,0)</f>
        <v>4165</v>
      </c>
      <c r="T3034" s="35">
        <f>ROUND((Reference!M$16*List!$H3034)+Reference!M$17,0)</f>
        <v>4975</v>
      </c>
      <c r="U3034" s="35">
        <f>ROUND((Reference!N$16*List!$H3034)+Reference!N$17,0)</f>
        <v>20072</v>
      </c>
      <c r="V3034" s="36">
        <f>ROUND((Reference!O$16*List!$H3034)+Reference!O$17,0)</f>
        <v>746</v>
      </c>
      <c r="W3034" s="36">
        <f>ROUND((Reference!P$16*List!$H3034)+Reference!P$17,0)</f>
        <v>1051</v>
      </c>
      <c r="X3034" s="36">
        <f>ROUND((Reference!Q$16*List!$H3034)+Reference!Q$17,0)</f>
        <v>526</v>
      </c>
      <c r="Y3034" s="37"/>
      <c r="Z3034" s="4" t="str">
        <f t="shared" si="95"/>
        <v>LEWIS, Washington</v>
      </c>
      <c r="AA3034" s="38" t="s">
        <v>2169</v>
      </c>
      <c r="AB3034" s="38" t="s">
        <v>54</v>
      </c>
      <c r="AC3034" s="32" t="s">
        <v>8300</v>
      </c>
      <c r="AD3034" s="39"/>
      <c r="AE3034">
        <f t="shared" si="96"/>
        <v>1.0270000000000001</v>
      </c>
    </row>
    <row r="3035" spans="1:31" x14ac:dyDescent="0.35">
      <c r="A3035" s="28" t="s">
        <v>8351</v>
      </c>
      <c r="B3035" s="48" t="s">
        <v>8352</v>
      </c>
      <c r="C3035" s="49">
        <v>99950</v>
      </c>
      <c r="D3035" s="30" t="s">
        <v>259</v>
      </c>
      <c r="E3035" s="50" t="s">
        <v>650</v>
      </c>
      <c r="F3035" s="55" t="s">
        <v>8300</v>
      </c>
      <c r="G3035" s="33" t="s">
        <v>64</v>
      </c>
      <c r="H3035" s="52">
        <v>1.0270000000000001</v>
      </c>
      <c r="I3035" s="35">
        <f>ROUND((Reference!B$16*List!$H3035)+Reference!B$17,0)</f>
        <v>1149</v>
      </c>
      <c r="J3035" s="35">
        <f>ROUND((Reference!C$16*List!$H3035)+Reference!C$17,0)</f>
        <v>1714</v>
      </c>
      <c r="K3035" s="35">
        <f>ROUND((Reference!D$16*List!$H3035)+Reference!D$17,0)</f>
        <v>2054</v>
      </c>
      <c r="L3035" s="35">
        <f>ROUND((Reference!E$16*List!$H3035)+Reference!E$17,0)</f>
        <v>2539</v>
      </c>
      <c r="M3035" s="35">
        <f>ROUND((Reference!F$16*List!$H3035)+Reference!F$17,0)</f>
        <v>2645</v>
      </c>
      <c r="N3035" s="35">
        <f>ROUND((Reference!G$16*List!$H3035)+Reference!G$17,0)</f>
        <v>2995</v>
      </c>
      <c r="O3035" s="35">
        <f>ROUND((Reference!H$16*List!$H3035)+Reference!H$17,0)</f>
        <v>3109</v>
      </c>
      <c r="P3035" s="35">
        <f>ROUND((Reference!I$16*List!$H3035)+Reference!I$17,0)</f>
        <v>3232</v>
      </c>
      <c r="Q3035" s="35">
        <f>ROUND((Reference!J$16*List!$H3035)+Reference!J$17,0)</f>
        <v>3742</v>
      </c>
      <c r="R3035" s="35">
        <f>ROUND((Reference!K$16*List!$H3035)+Reference!K$17,0)</f>
        <v>3860</v>
      </c>
      <c r="S3035" s="35">
        <f>ROUND((Reference!L$16*List!$H3035)+Reference!L$17,0)</f>
        <v>4165</v>
      </c>
      <c r="T3035" s="35">
        <f>ROUND((Reference!M$16*List!$H3035)+Reference!M$17,0)</f>
        <v>4975</v>
      </c>
      <c r="U3035" s="35">
        <f>ROUND((Reference!N$16*List!$H3035)+Reference!N$17,0)</f>
        <v>20072</v>
      </c>
      <c r="V3035" s="36">
        <f>ROUND((Reference!O$16*List!$H3035)+Reference!O$17,0)</f>
        <v>746</v>
      </c>
      <c r="W3035" s="36">
        <f>ROUND((Reference!P$16*List!$H3035)+Reference!P$17,0)</f>
        <v>1051</v>
      </c>
      <c r="X3035" s="36">
        <f>ROUND((Reference!Q$16*List!$H3035)+Reference!Q$17,0)</f>
        <v>526</v>
      </c>
      <c r="Y3035" s="37"/>
      <c r="Z3035" s="4" t="str">
        <f t="shared" si="95"/>
        <v>LINCOLN, Washington</v>
      </c>
      <c r="AA3035" s="50" t="s">
        <v>650</v>
      </c>
      <c r="AB3035" s="38" t="s">
        <v>54</v>
      </c>
      <c r="AC3035" s="43" t="s">
        <v>8300</v>
      </c>
      <c r="AD3035" s="45"/>
      <c r="AE3035">
        <f t="shared" si="96"/>
        <v>1.0270000000000001</v>
      </c>
    </row>
    <row r="3036" spans="1:31" x14ac:dyDescent="0.35">
      <c r="A3036" s="28" t="s">
        <v>8353</v>
      </c>
      <c r="B3036" s="48" t="s">
        <v>8354</v>
      </c>
      <c r="C3036" s="51">
        <v>99950</v>
      </c>
      <c r="D3036" s="30" t="s">
        <v>259</v>
      </c>
      <c r="E3036" s="38" t="s">
        <v>2367</v>
      </c>
      <c r="F3036" s="55" t="s">
        <v>8300</v>
      </c>
      <c r="G3036" s="33" t="s">
        <v>64</v>
      </c>
      <c r="H3036" s="34">
        <v>1.0270000000000001</v>
      </c>
      <c r="I3036" s="35">
        <f>ROUND((Reference!B$16*List!$H3036)+Reference!B$17,0)</f>
        <v>1149</v>
      </c>
      <c r="J3036" s="35">
        <f>ROUND((Reference!C$16*List!$H3036)+Reference!C$17,0)</f>
        <v>1714</v>
      </c>
      <c r="K3036" s="35">
        <f>ROUND((Reference!D$16*List!$H3036)+Reference!D$17,0)</f>
        <v>2054</v>
      </c>
      <c r="L3036" s="35">
        <f>ROUND((Reference!E$16*List!$H3036)+Reference!E$17,0)</f>
        <v>2539</v>
      </c>
      <c r="M3036" s="35">
        <f>ROUND((Reference!F$16*List!$H3036)+Reference!F$17,0)</f>
        <v>2645</v>
      </c>
      <c r="N3036" s="35">
        <f>ROUND((Reference!G$16*List!$H3036)+Reference!G$17,0)</f>
        <v>2995</v>
      </c>
      <c r="O3036" s="35">
        <f>ROUND((Reference!H$16*List!$H3036)+Reference!H$17,0)</f>
        <v>3109</v>
      </c>
      <c r="P3036" s="35">
        <f>ROUND((Reference!I$16*List!$H3036)+Reference!I$17,0)</f>
        <v>3232</v>
      </c>
      <c r="Q3036" s="35">
        <f>ROUND((Reference!J$16*List!$H3036)+Reference!J$17,0)</f>
        <v>3742</v>
      </c>
      <c r="R3036" s="35">
        <f>ROUND((Reference!K$16*List!$H3036)+Reference!K$17,0)</f>
        <v>3860</v>
      </c>
      <c r="S3036" s="35">
        <f>ROUND((Reference!L$16*List!$H3036)+Reference!L$17,0)</f>
        <v>4165</v>
      </c>
      <c r="T3036" s="35">
        <f>ROUND((Reference!M$16*List!$H3036)+Reference!M$17,0)</f>
        <v>4975</v>
      </c>
      <c r="U3036" s="35">
        <f>ROUND((Reference!N$16*List!$H3036)+Reference!N$17,0)</f>
        <v>20072</v>
      </c>
      <c r="V3036" s="36">
        <f>ROUND((Reference!O$16*List!$H3036)+Reference!O$17,0)</f>
        <v>746</v>
      </c>
      <c r="W3036" s="36">
        <f>ROUND((Reference!P$16*List!$H3036)+Reference!P$17,0)</f>
        <v>1051</v>
      </c>
      <c r="X3036" s="36">
        <f>ROUND((Reference!Q$16*List!$H3036)+Reference!Q$17,0)</f>
        <v>526</v>
      </c>
      <c r="Y3036" s="37"/>
      <c r="Z3036" s="4" t="str">
        <f t="shared" si="95"/>
        <v>MASON, Washington</v>
      </c>
      <c r="AA3036" s="38" t="s">
        <v>2367</v>
      </c>
      <c r="AB3036" s="38" t="s">
        <v>54</v>
      </c>
      <c r="AC3036" s="32" t="s">
        <v>8300</v>
      </c>
      <c r="AD3036" s="39"/>
      <c r="AE3036">
        <f t="shared" si="96"/>
        <v>1.0270000000000001</v>
      </c>
    </row>
    <row r="3037" spans="1:31" x14ac:dyDescent="0.35">
      <c r="A3037" s="28" t="s">
        <v>8355</v>
      </c>
      <c r="B3037" s="48" t="s">
        <v>8356</v>
      </c>
      <c r="C3037" s="49">
        <v>99950</v>
      </c>
      <c r="D3037" s="30" t="s">
        <v>259</v>
      </c>
      <c r="E3037" s="50" t="s">
        <v>8357</v>
      </c>
      <c r="F3037" s="55" t="s">
        <v>8300</v>
      </c>
      <c r="G3037" s="33" t="s">
        <v>64</v>
      </c>
      <c r="H3037" s="34">
        <v>1.0270000000000001</v>
      </c>
      <c r="I3037" s="35">
        <f>ROUND((Reference!B$16*List!$H3037)+Reference!B$17,0)</f>
        <v>1149</v>
      </c>
      <c r="J3037" s="35">
        <f>ROUND((Reference!C$16*List!$H3037)+Reference!C$17,0)</f>
        <v>1714</v>
      </c>
      <c r="K3037" s="35">
        <f>ROUND((Reference!D$16*List!$H3037)+Reference!D$17,0)</f>
        <v>2054</v>
      </c>
      <c r="L3037" s="35">
        <f>ROUND((Reference!E$16*List!$H3037)+Reference!E$17,0)</f>
        <v>2539</v>
      </c>
      <c r="M3037" s="35">
        <f>ROUND((Reference!F$16*List!$H3037)+Reference!F$17,0)</f>
        <v>2645</v>
      </c>
      <c r="N3037" s="35">
        <f>ROUND((Reference!G$16*List!$H3037)+Reference!G$17,0)</f>
        <v>2995</v>
      </c>
      <c r="O3037" s="35">
        <f>ROUND((Reference!H$16*List!$H3037)+Reference!H$17,0)</f>
        <v>3109</v>
      </c>
      <c r="P3037" s="35">
        <f>ROUND((Reference!I$16*List!$H3037)+Reference!I$17,0)</f>
        <v>3232</v>
      </c>
      <c r="Q3037" s="35">
        <f>ROUND((Reference!J$16*List!$H3037)+Reference!J$17,0)</f>
        <v>3742</v>
      </c>
      <c r="R3037" s="35">
        <f>ROUND((Reference!K$16*List!$H3037)+Reference!K$17,0)</f>
        <v>3860</v>
      </c>
      <c r="S3037" s="35">
        <f>ROUND((Reference!L$16*List!$H3037)+Reference!L$17,0)</f>
        <v>4165</v>
      </c>
      <c r="T3037" s="35">
        <f>ROUND((Reference!M$16*List!$H3037)+Reference!M$17,0)</f>
        <v>4975</v>
      </c>
      <c r="U3037" s="35">
        <f>ROUND((Reference!N$16*List!$H3037)+Reference!N$17,0)</f>
        <v>20072</v>
      </c>
      <c r="V3037" s="36">
        <f>ROUND((Reference!O$16*List!$H3037)+Reference!O$17,0)</f>
        <v>746</v>
      </c>
      <c r="W3037" s="36">
        <f>ROUND((Reference!P$16*List!$H3037)+Reference!P$17,0)</f>
        <v>1051</v>
      </c>
      <c r="X3037" s="36">
        <f>ROUND((Reference!Q$16*List!$H3037)+Reference!Q$17,0)</f>
        <v>526</v>
      </c>
      <c r="Y3037" s="37"/>
      <c r="Z3037" s="4" t="str">
        <f t="shared" si="95"/>
        <v>OKANOGAN, Washington</v>
      </c>
      <c r="AA3037" s="38" t="s">
        <v>8357</v>
      </c>
      <c r="AB3037" s="38" t="s">
        <v>54</v>
      </c>
      <c r="AC3037" s="32" t="s">
        <v>8300</v>
      </c>
      <c r="AD3037" s="39"/>
      <c r="AE3037">
        <f t="shared" si="96"/>
        <v>1.0270000000000001</v>
      </c>
    </row>
    <row r="3038" spans="1:31" x14ac:dyDescent="0.35">
      <c r="A3038" s="28" t="s">
        <v>8358</v>
      </c>
      <c r="B3038" s="48" t="s">
        <v>8359</v>
      </c>
      <c r="C3038" s="51">
        <v>99950</v>
      </c>
      <c r="D3038" s="30" t="s">
        <v>259</v>
      </c>
      <c r="E3038" s="38" t="s">
        <v>8360</v>
      </c>
      <c r="F3038" s="55" t="s">
        <v>8300</v>
      </c>
      <c r="G3038" s="33" t="s">
        <v>64</v>
      </c>
      <c r="H3038" s="34">
        <v>1.0270000000000001</v>
      </c>
      <c r="I3038" s="35">
        <f>ROUND((Reference!B$16*List!$H3038)+Reference!B$17,0)</f>
        <v>1149</v>
      </c>
      <c r="J3038" s="35">
        <f>ROUND((Reference!C$16*List!$H3038)+Reference!C$17,0)</f>
        <v>1714</v>
      </c>
      <c r="K3038" s="35">
        <f>ROUND((Reference!D$16*List!$H3038)+Reference!D$17,0)</f>
        <v>2054</v>
      </c>
      <c r="L3038" s="35">
        <f>ROUND((Reference!E$16*List!$H3038)+Reference!E$17,0)</f>
        <v>2539</v>
      </c>
      <c r="M3038" s="35">
        <f>ROUND((Reference!F$16*List!$H3038)+Reference!F$17,0)</f>
        <v>2645</v>
      </c>
      <c r="N3038" s="35">
        <f>ROUND((Reference!G$16*List!$H3038)+Reference!G$17,0)</f>
        <v>2995</v>
      </c>
      <c r="O3038" s="35">
        <f>ROUND((Reference!H$16*List!$H3038)+Reference!H$17,0)</f>
        <v>3109</v>
      </c>
      <c r="P3038" s="35">
        <f>ROUND((Reference!I$16*List!$H3038)+Reference!I$17,0)</f>
        <v>3232</v>
      </c>
      <c r="Q3038" s="35">
        <f>ROUND((Reference!J$16*List!$H3038)+Reference!J$17,0)</f>
        <v>3742</v>
      </c>
      <c r="R3038" s="35">
        <f>ROUND((Reference!K$16*List!$H3038)+Reference!K$17,0)</f>
        <v>3860</v>
      </c>
      <c r="S3038" s="35">
        <f>ROUND((Reference!L$16*List!$H3038)+Reference!L$17,0)</f>
        <v>4165</v>
      </c>
      <c r="T3038" s="35">
        <f>ROUND((Reference!M$16*List!$H3038)+Reference!M$17,0)</f>
        <v>4975</v>
      </c>
      <c r="U3038" s="35">
        <f>ROUND((Reference!N$16*List!$H3038)+Reference!N$17,0)</f>
        <v>20072</v>
      </c>
      <c r="V3038" s="36">
        <f>ROUND((Reference!O$16*List!$H3038)+Reference!O$17,0)</f>
        <v>746</v>
      </c>
      <c r="W3038" s="36">
        <f>ROUND((Reference!P$16*List!$H3038)+Reference!P$17,0)</f>
        <v>1051</v>
      </c>
      <c r="X3038" s="36">
        <f>ROUND((Reference!Q$16*List!$H3038)+Reference!Q$17,0)</f>
        <v>526</v>
      </c>
      <c r="Y3038" s="37"/>
      <c r="Z3038" s="4" t="str">
        <f t="shared" si="95"/>
        <v>PACIFIC, Washington</v>
      </c>
      <c r="AA3038" s="38" t="s">
        <v>8360</v>
      </c>
      <c r="AB3038" s="38" t="s">
        <v>54</v>
      </c>
      <c r="AC3038" s="32" t="s">
        <v>8300</v>
      </c>
      <c r="AD3038" s="39"/>
      <c r="AE3038">
        <f t="shared" si="96"/>
        <v>1.0270000000000001</v>
      </c>
    </row>
    <row r="3039" spans="1:31" x14ac:dyDescent="0.35">
      <c r="A3039" s="28" t="s">
        <v>8361</v>
      </c>
      <c r="B3039" s="48" t="s">
        <v>8362</v>
      </c>
      <c r="C3039" s="51">
        <v>99950</v>
      </c>
      <c r="D3039" s="30" t="s">
        <v>259</v>
      </c>
      <c r="E3039" s="38" t="s">
        <v>8363</v>
      </c>
      <c r="F3039" s="54" t="s">
        <v>8300</v>
      </c>
      <c r="G3039" s="33" t="s">
        <v>64</v>
      </c>
      <c r="H3039" s="34">
        <v>1.0270000000000001</v>
      </c>
      <c r="I3039" s="35">
        <f>ROUND((Reference!B$16*List!$H3039)+Reference!B$17,0)</f>
        <v>1149</v>
      </c>
      <c r="J3039" s="35">
        <f>ROUND((Reference!C$16*List!$H3039)+Reference!C$17,0)</f>
        <v>1714</v>
      </c>
      <c r="K3039" s="35">
        <f>ROUND((Reference!D$16*List!$H3039)+Reference!D$17,0)</f>
        <v>2054</v>
      </c>
      <c r="L3039" s="35">
        <f>ROUND((Reference!E$16*List!$H3039)+Reference!E$17,0)</f>
        <v>2539</v>
      </c>
      <c r="M3039" s="35">
        <f>ROUND((Reference!F$16*List!$H3039)+Reference!F$17,0)</f>
        <v>2645</v>
      </c>
      <c r="N3039" s="35">
        <f>ROUND((Reference!G$16*List!$H3039)+Reference!G$17,0)</f>
        <v>2995</v>
      </c>
      <c r="O3039" s="35">
        <f>ROUND((Reference!H$16*List!$H3039)+Reference!H$17,0)</f>
        <v>3109</v>
      </c>
      <c r="P3039" s="35">
        <f>ROUND((Reference!I$16*List!$H3039)+Reference!I$17,0)</f>
        <v>3232</v>
      </c>
      <c r="Q3039" s="35">
        <f>ROUND((Reference!J$16*List!$H3039)+Reference!J$17,0)</f>
        <v>3742</v>
      </c>
      <c r="R3039" s="35">
        <f>ROUND((Reference!K$16*List!$H3039)+Reference!K$17,0)</f>
        <v>3860</v>
      </c>
      <c r="S3039" s="35">
        <f>ROUND((Reference!L$16*List!$H3039)+Reference!L$17,0)</f>
        <v>4165</v>
      </c>
      <c r="T3039" s="35">
        <f>ROUND((Reference!M$16*List!$H3039)+Reference!M$17,0)</f>
        <v>4975</v>
      </c>
      <c r="U3039" s="35">
        <f>ROUND((Reference!N$16*List!$H3039)+Reference!N$17,0)</f>
        <v>20072</v>
      </c>
      <c r="V3039" s="36">
        <f>ROUND((Reference!O$16*List!$H3039)+Reference!O$17,0)</f>
        <v>746</v>
      </c>
      <c r="W3039" s="36">
        <f>ROUND((Reference!P$16*List!$H3039)+Reference!P$17,0)</f>
        <v>1051</v>
      </c>
      <c r="X3039" s="36">
        <f>ROUND((Reference!Q$16*List!$H3039)+Reference!Q$17,0)</f>
        <v>526</v>
      </c>
      <c r="Y3039" s="37"/>
      <c r="Z3039" s="4" t="str">
        <f t="shared" si="95"/>
        <v>PEND OREILLE, Washington</v>
      </c>
      <c r="AA3039" s="38" t="s">
        <v>8363</v>
      </c>
      <c r="AB3039" s="38" t="s">
        <v>54</v>
      </c>
      <c r="AC3039" s="32" t="s">
        <v>8300</v>
      </c>
      <c r="AD3039" s="39"/>
      <c r="AE3039">
        <f t="shared" si="96"/>
        <v>1.0270000000000001</v>
      </c>
    </row>
    <row r="3040" spans="1:31" x14ac:dyDescent="0.35">
      <c r="A3040" s="28" t="s">
        <v>8364</v>
      </c>
      <c r="B3040" s="48" t="s">
        <v>8365</v>
      </c>
      <c r="C3040" s="51">
        <v>45104</v>
      </c>
      <c r="D3040" s="30" t="s">
        <v>1663</v>
      </c>
      <c r="E3040" s="38" t="s">
        <v>1941</v>
      </c>
      <c r="F3040" s="54" t="s">
        <v>8300</v>
      </c>
      <c r="G3040" s="33" t="s">
        <v>53</v>
      </c>
      <c r="H3040" s="34">
        <v>1.1325000000000001</v>
      </c>
      <c r="I3040" s="35">
        <f>ROUND((Reference!B$16*List!$H3040)+Reference!B$17,0)</f>
        <v>1240</v>
      </c>
      <c r="J3040" s="35">
        <f>ROUND((Reference!C$16*List!$H3040)+Reference!C$17,0)</f>
        <v>1849</v>
      </c>
      <c r="K3040" s="35">
        <f>ROUND((Reference!D$16*List!$H3040)+Reference!D$17,0)</f>
        <v>2216</v>
      </c>
      <c r="L3040" s="35">
        <f>ROUND((Reference!E$16*List!$H3040)+Reference!E$17,0)</f>
        <v>2739</v>
      </c>
      <c r="M3040" s="35">
        <f>ROUND((Reference!F$16*List!$H3040)+Reference!F$17,0)</f>
        <v>2854</v>
      </c>
      <c r="N3040" s="35">
        <f>ROUND((Reference!G$16*List!$H3040)+Reference!G$17,0)</f>
        <v>3230</v>
      </c>
      <c r="O3040" s="35">
        <f>ROUND((Reference!H$16*List!$H3040)+Reference!H$17,0)</f>
        <v>3354</v>
      </c>
      <c r="P3040" s="35">
        <f>ROUND((Reference!I$16*List!$H3040)+Reference!I$17,0)</f>
        <v>3486</v>
      </c>
      <c r="Q3040" s="35">
        <f>ROUND((Reference!J$16*List!$H3040)+Reference!J$17,0)</f>
        <v>4036</v>
      </c>
      <c r="R3040" s="35">
        <f>ROUND((Reference!K$16*List!$H3040)+Reference!K$17,0)</f>
        <v>4164</v>
      </c>
      <c r="S3040" s="35">
        <f>ROUND((Reference!L$16*List!$H3040)+Reference!L$17,0)</f>
        <v>4493</v>
      </c>
      <c r="T3040" s="35">
        <f>ROUND((Reference!M$16*List!$H3040)+Reference!M$17,0)</f>
        <v>5366</v>
      </c>
      <c r="U3040" s="35">
        <f>ROUND((Reference!N$16*List!$H3040)+Reference!N$17,0)</f>
        <v>21651</v>
      </c>
      <c r="V3040" s="36">
        <f>ROUND((Reference!O$16*List!$H3040)+Reference!O$17,0)</f>
        <v>805</v>
      </c>
      <c r="W3040" s="36">
        <f>ROUND((Reference!P$16*List!$H3040)+Reference!P$17,0)</f>
        <v>1134</v>
      </c>
      <c r="X3040" s="36">
        <f>ROUND((Reference!Q$16*List!$H3040)+Reference!Q$17,0)</f>
        <v>567</v>
      </c>
      <c r="Y3040" s="37"/>
      <c r="Z3040" s="4" t="str">
        <f t="shared" si="95"/>
        <v>PIERCE, Washington</v>
      </c>
      <c r="AA3040" s="38" t="s">
        <v>1941</v>
      </c>
      <c r="AB3040" s="38" t="s">
        <v>54</v>
      </c>
      <c r="AC3040" s="32" t="s">
        <v>8300</v>
      </c>
      <c r="AD3040" s="39"/>
      <c r="AE3040">
        <f t="shared" si="96"/>
        <v>1.1325000000000001</v>
      </c>
    </row>
    <row r="3041" spans="1:31" x14ac:dyDescent="0.35">
      <c r="A3041" s="28" t="s">
        <v>8366</v>
      </c>
      <c r="B3041" s="48" t="s">
        <v>8367</v>
      </c>
      <c r="C3041" s="51">
        <v>99950</v>
      </c>
      <c r="D3041" s="30" t="s">
        <v>259</v>
      </c>
      <c r="E3041" s="38" t="s">
        <v>1248</v>
      </c>
      <c r="F3041" s="55" t="s">
        <v>8300</v>
      </c>
      <c r="G3041" s="33" t="s">
        <v>64</v>
      </c>
      <c r="H3041" s="34">
        <v>1.0270000000000001</v>
      </c>
      <c r="I3041" s="35">
        <f>ROUND((Reference!B$16*List!$H3041)+Reference!B$17,0)</f>
        <v>1149</v>
      </c>
      <c r="J3041" s="35">
        <f>ROUND((Reference!C$16*List!$H3041)+Reference!C$17,0)</f>
        <v>1714</v>
      </c>
      <c r="K3041" s="35">
        <f>ROUND((Reference!D$16*List!$H3041)+Reference!D$17,0)</f>
        <v>2054</v>
      </c>
      <c r="L3041" s="35">
        <f>ROUND((Reference!E$16*List!$H3041)+Reference!E$17,0)</f>
        <v>2539</v>
      </c>
      <c r="M3041" s="35">
        <f>ROUND((Reference!F$16*List!$H3041)+Reference!F$17,0)</f>
        <v>2645</v>
      </c>
      <c r="N3041" s="35">
        <f>ROUND((Reference!G$16*List!$H3041)+Reference!G$17,0)</f>
        <v>2995</v>
      </c>
      <c r="O3041" s="35">
        <f>ROUND((Reference!H$16*List!$H3041)+Reference!H$17,0)</f>
        <v>3109</v>
      </c>
      <c r="P3041" s="35">
        <f>ROUND((Reference!I$16*List!$H3041)+Reference!I$17,0)</f>
        <v>3232</v>
      </c>
      <c r="Q3041" s="35">
        <f>ROUND((Reference!J$16*List!$H3041)+Reference!J$17,0)</f>
        <v>3742</v>
      </c>
      <c r="R3041" s="35">
        <f>ROUND((Reference!K$16*List!$H3041)+Reference!K$17,0)</f>
        <v>3860</v>
      </c>
      <c r="S3041" s="35">
        <f>ROUND((Reference!L$16*List!$H3041)+Reference!L$17,0)</f>
        <v>4165</v>
      </c>
      <c r="T3041" s="35">
        <f>ROUND((Reference!M$16*List!$H3041)+Reference!M$17,0)</f>
        <v>4975</v>
      </c>
      <c r="U3041" s="35">
        <f>ROUND((Reference!N$16*List!$H3041)+Reference!N$17,0)</f>
        <v>20072</v>
      </c>
      <c r="V3041" s="36">
        <f>ROUND((Reference!O$16*List!$H3041)+Reference!O$17,0)</f>
        <v>746</v>
      </c>
      <c r="W3041" s="36">
        <f>ROUND((Reference!P$16*List!$H3041)+Reference!P$17,0)</f>
        <v>1051</v>
      </c>
      <c r="X3041" s="36">
        <f>ROUND((Reference!Q$16*List!$H3041)+Reference!Q$17,0)</f>
        <v>526</v>
      </c>
      <c r="Y3041" s="37"/>
      <c r="Z3041" s="4" t="str">
        <f t="shared" si="95"/>
        <v>SAN JUAN, Washington</v>
      </c>
      <c r="AA3041" s="38" t="s">
        <v>1248</v>
      </c>
      <c r="AB3041" s="38" t="s">
        <v>54</v>
      </c>
      <c r="AC3041" s="32" t="s">
        <v>8300</v>
      </c>
      <c r="AD3041" s="39"/>
      <c r="AE3041">
        <f t="shared" si="96"/>
        <v>1.0270000000000001</v>
      </c>
    </row>
    <row r="3042" spans="1:31" x14ac:dyDescent="0.35">
      <c r="A3042" s="28" t="s">
        <v>8368</v>
      </c>
      <c r="B3042" s="48" t="s">
        <v>8369</v>
      </c>
      <c r="C3042" s="49">
        <v>34580</v>
      </c>
      <c r="D3042" s="30" t="s">
        <v>1249</v>
      </c>
      <c r="E3042" s="50" t="s">
        <v>8370</v>
      </c>
      <c r="F3042" s="54" t="s">
        <v>8300</v>
      </c>
      <c r="G3042" s="33" t="s">
        <v>53</v>
      </c>
      <c r="H3042" s="52">
        <v>1.0067000000000002</v>
      </c>
      <c r="I3042" s="35">
        <f>ROUND((Reference!B$16*List!$H3042)+Reference!B$17,0)</f>
        <v>1132</v>
      </c>
      <c r="J3042" s="35">
        <f>ROUND((Reference!C$16*List!$H3042)+Reference!C$17,0)</f>
        <v>1688</v>
      </c>
      <c r="K3042" s="35">
        <f>ROUND((Reference!D$16*List!$H3042)+Reference!D$17,0)</f>
        <v>2023</v>
      </c>
      <c r="L3042" s="35">
        <f>ROUND((Reference!E$16*List!$H3042)+Reference!E$17,0)</f>
        <v>2501</v>
      </c>
      <c r="M3042" s="35">
        <f>ROUND((Reference!F$16*List!$H3042)+Reference!F$17,0)</f>
        <v>2605</v>
      </c>
      <c r="N3042" s="35">
        <f>ROUND((Reference!G$16*List!$H3042)+Reference!G$17,0)</f>
        <v>2949</v>
      </c>
      <c r="O3042" s="35">
        <f>ROUND((Reference!H$16*List!$H3042)+Reference!H$17,0)</f>
        <v>3062</v>
      </c>
      <c r="P3042" s="35">
        <f>ROUND((Reference!I$16*List!$H3042)+Reference!I$17,0)</f>
        <v>3183</v>
      </c>
      <c r="Q3042" s="35">
        <f>ROUND((Reference!J$16*List!$H3042)+Reference!J$17,0)</f>
        <v>3685</v>
      </c>
      <c r="R3042" s="35">
        <f>ROUND((Reference!K$16*List!$H3042)+Reference!K$17,0)</f>
        <v>3802</v>
      </c>
      <c r="S3042" s="35">
        <f>ROUND((Reference!L$16*List!$H3042)+Reference!L$17,0)</f>
        <v>4102</v>
      </c>
      <c r="T3042" s="35">
        <f>ROUND((Reference!M$16*List!$H3042)+Reference!M$17,0)</f>
        <v>4899</v>
      </c>
      <c r="U3042" s="35">
        <f>ROUND((Reference!N$16*List!$H3042)+Reference!N$17,0)</f>
        <v>19768</v>
      </c>
      <c r="V3042" s="36">
        <f>ROUND((Reference!O$16*List!$H3042)+Reference!O$17,0)</f>
        <v>735</v>
      </c>
      <c r="W3042" s="36">
        <f>ROUND((Reference!P$16*List!$H3042)+Reference!P$17,0)</f>
        <v>1035</v>
      </c>
      <c r="X3042" s="36">
        <f>ROUND((Reference!Q$16*List!$H3042)+Reference!Q$17,0)</f>
        <v>518</v>
      </c>
      <c r="Y3042" s="37"/>
      <c r="Z3042" s="4" t="str">
        <f t="shared" si="95"/>
        <v>SKAGIT, Washington</v>
      </c>
      <c r="AA3042" s="50" t="s">
        <v>8370</v>
      </c>
      <c r="AB3042" s="38" t="s">
        <v>54</v>
      </c>
      <c r="AC3042" s="43" t="s">
        <v>8300</v>
      </c>
      <c r="AD3042" s="45"/>
      <c r="AE3042">
        <f t="shared" si="96"/>
        <v>1.0067000000000002</v>
      </c>
    </row>
    <row r="3043" spans="1:31" x14ac:dyDescent="0.35">
      <c r="A3043" s="28" t="s">
        <v>8371</v>
      </c>
      <c r="B3043" s="48" t="s">
        <v>8372</v>
      </c>
      <c r="C3043" s="51">
        <v>38900</v>
      </c>
      <c r="D3043" s="30" t="s">
        <v>1415</v>
      </c>
      <c r="E3043" s="38" t="s">
        <v>8373</v>
      </c>
      <c r="F3043" s="54" t="s">
        <v>8300</v>
      </c>
      <c r="G3043" s="33" t="s">
        <v>53</v>
      </c>
      <c r="H3043" s="34">
        <v>1.2357</v>
      </c>
      <c r="I3043" s="35">
        <f>ROUND((Reference!B$16*List!$H3043)+Reference!B$17,0)</f>
        <v>1328</v>
      </c>
      <c r="J3043" s="35">
        <f>ROUND((Reference!C$16*List!$H3043)+Reference!C$17,0)</f>
        <v>1981</v>
      </c>
      <c r="K3043" s="35">
        <f>ROUND((Reference!D$16*List!$H3043)+Reference!D$17,0)</f>
        <v>2374</v>
      </c>
      <c r="L3043" s="35">
        <f>ROUND((Reference!E$16*List!$H3043)+Reference!E$17,0)</f>
        <v>2934</v>
      </c>
      <c r="M3043" s="35">
        <f>ROUND((Reference!F$16*List!$H3043)+Reference!F$17,0)</f>
        <v>3057</v>
      </c>
      <c r="N3043" s="35">
        <f>ROUND((Reference!G$16*List!$H3043)+Reference!G$17,0)</f>
        <v>3461</v>
      </c>
      <c r="O3043" s="35">
        <f>ROUND((Reference!H$16*List!$H3043)+Reference!H$17,0)</f>
        <v>3593</v>
      </c>
      <c r="P3043" s="35">
        <f>ROUND((Reference!I$16*List!$H3043)+Reference!I$17,0)</f>
        <v>3734</v>
      </c>
      <c r="Q3043" s="35">
        <f>ROUND((Reference!J$16*List!$H3043)+Reference!J$17,0)</f>
        <v>4324</v>
      </c>
      <c r="R3043" s="35">
        <f>ROUND((Reference!K$16*List!$H3043)+Reference!K$17,0)</f>
        <v>4461</v>
      </c>
      <c r="S3043" s="35">
        <f>ROUND((Reference!L$16*List!$H3043)+Reference!L$17,0)</f>
        <v>4813</v>
      </c>
      <c r="T3043" s="35">
        <f>ROUND((Reference!M$16*List!$H3043)+Reference!M$17,0)</f>
        <v>5749</v>
      </c>
      <c r="U3043" s="35">
        <f>ROUND((Reference!N$16*List!$H3043)+Reference!N$17,0)</f>
        <v>23195</v>
      </c>
      <c r="V3043" s="36">
        <f>ROUND((Reference!O$16*List!$H3043)+Reference!O$17,0)</f>
        <v>862</v>
      </c>
      <c r="W3043" s="36">
        <f>ROUND((Reference!P$16*List!$H3043)+Reference!P$17,0)</f>
        <v>1215</v>
      </c>
      <c r="X3043" s="36">
        <f>ROUND((Reference!Q$16*List!$H3043)+Reference!Q$17,0)</f>
        <v>607</v>
      </c>
      <c r="Y3043" s="37"/>
      <c r="Z3043" s="4" t="str">
        <f t="shared" si="95"/>
        <v>SKAMANIA, Washington</v>
      </c>
      <c r="AA3043" s="38" t="s">
        <v>8373</v>
      </c>
      <c r="AB3043" s="38" t="s">
        <v>54</v>
      </c>
      <c r="AC3043" s="32" t="s">
        <v>8300</v>
      </c>
      <c r="AD3043" s="39"/>
      <c r="AE3043">
        <f t="shared" si="96"/>
        <v>1.2357</v>
      </c>
    </row>
    <row r="3044" spans="1:31" x14ac:dyDescent="0.35">
      <c r="A3044" s="28" t="s">
        <v>8374</v>
      </c>
      <c r="B3044" s="48" t="s">
        <v>8375</v>
      </c>
      <c r="C3044" s="51">
        <v>42644</v>
      </c>
      <c r="D3044" s="30" t="s">
        <v>1585</v>
      </c>
      <c r="E3044" s="38" t="s">
        <v>8376</v>
      </c>
      <c r="F3044" s="54" t="s">
        <v>8300</v>
      </c>
      <c r="G3044" s="33" t="s">
        <v>53</v>
      </c>
      <c r="H3044" s="34">
        <v>1.1689000000000001</v>
      </c>
      <c r="I3044" s="35">
        <f>ROUND((Reference!B$16*List!$H3044)+Reference!B$17,0)</f>
        <v>1271</v>
      </c>
      <c r="J3044" s="35">
        <f>ROUND((Reference!C$16*List!$H3044)+Reference!C$17,0)</f>
        <v>1896</v>
      </c>
      <c r="K3044" s="35">
        <f>ROUND((Reference!D$16*List!$H3044)+Reference!D$17,0)</f>
        <v>2271</v>
      </c>
      <c r="L3044" s="35">
        <f>ROUND((Reference!E$16*List!$H3044)+Reference!E$17,0)</f>
        <v>2808</v>
      </c>
      <c r="M3044" s="35">
        <f>ROUND((Reference!F$16*List!$H3044)+Reference!F$17,0)</f>
        <v>2925</v>
      </c>
      <c r="N3044" s="35">
        <f>ROUND((Reference!G$16*List!$H3044)+Reference!G$17,0)</f>
        <v>3312</v>
      </c>
      <c r="O3044" s="35">
        <f>ROUND((Reference!H$16*List!$H3044)+Reference!H$17,0)</f>
        <v>3438</v>
      </c>
      <c r="P3044" s="35">
        <f>ROUND((Reference!I$16*List!$H3044)+Reference!I$17,0)</f>
        <v>3574</v>
      </c>
      <c r="Q3044" s="35">
        <f>ROUND((Reference!J$16*List!$H3044)+Reference!J$17,0)</f>
        <v>4138</v>
      </c>
      <c r="R3044" s="35">
        <f>ROUND((Reference!K$16*List!$H3044)+Reference!K$17,0)</f>
        <v>4269</v>
      </c>
      <c r="S3044" s="35">
        <f>ROUND((Reference!L$16*List!$H3044)+Reference!L$17,0)</f>
        <v>4606</v>
      </c>
      <c r="T3044" s="35">
        <f>ROUND((Reference!M$16*List!$H3044)+Reference!M$17,0)</f>
        <v>5501</v>
      </c>
      <c r="U3044" s="35">
        <f>ROUND((Reference!N$16*List!$H3044)+Reference!N$17,0)</f>
        <v>22195</v>
      </c>
      <c r="V3044" s="36">
        <f>ROUND((Reference!O$16*List!$H3044)+Reference!O$17,0)</f>
        <v>825</v>
      </c>
      <c r="W3044" s="36">
        <f>ROUND((Reference!P$16*List!$H3044)+Reference!P$17,0)</f>
        <v>1163</v>
      </c>
      <c r="X3044" s="36">
        <f>ROUND((Reference!Q$16*List!$H3044)+Reference!Q$17,0)</f>
        <v>581</v>
      </c>
      <c r="Y3044" s="37"/>
      <c r="Z3044" s="4" t="str">
        <f t="shared" si="95"/>
        <v>SNOHOMISH, Washington</v>
      </c>
      <c r="AA3044" s="38" t="s">
        <v>8376</v>
      </c>
      <c r="AB3044" s="38" t="s">
        <v>54</v>
      </c>
      <c r="AC3044" s="32" t="s">
        <v>8300</v>
      </c>
      <c r="AD3044" s="39"/>
      <c r="AE3044">
        <f t="shared" si="96"/>
        <v>1.1689000000000001</v>
      </c>
    </row>
    <row r="3045" spans="1:31" x14ac:dyDescent="0.35">
      <c r="A3045" s="28" t="s">
        <v>8377</v>
      </c>
      <c r="B3045" s="48" t="s">
        <v>8378</v>
      </c>
      <c r="C3045" s="49">
        <v>44060</v>
      </c>
      <c r="D3045" s="30" t="s">
        <v>1624</v>
      </c>
      <c r="E3045" s="50" t="s">
        <v>8379</v>
      </c>
      <c r="F3045" s="54" t="s">
        <v>8300</v>
      </c>
      <c r="G3045" s="33" t="s">
        <v>53</v>
      </c>
      <c r="H3045" s="52">
        <v>1.0735000000000001</v>
      </c>
      <c r="I3045" s="35">
        <f>ROUND((Reference!B$16*List!$H3045)+Reference!B$17,0)</f>
        <v>1189</v>
      </c>
      <c r="J3045" s="35">
        <f>ROUND((Reference!C$16*List!$H3045)+Reference!C$17,0)</f>
        <v>1774</v>
      </c>
      <c r="K3045" s="35">
        <f>ROUND((Reference!D$16*List!$H3045)+Reference!D$17,0)</f>
        <v>2125</v>
      </c>
      <c r="L3045" s="35">
        <f>ROUND((Reference!E$16*List!$H3045)+Reference!E$17,0)</f>
        <v>2627</v>
      </c>
      <c r="M3045" s="35">
        <f>ROUND((Reference!F$16*List!$H3045)+Reference!F$17,0)</f>
        <v>2737</v>
      </c>
      <c r="N3045" s="35">
        <f>ROUND((Reference!G$16*List!$H3045)+Reference!G$17,0)</f>
        <v>3099</v>
      </c>
      <c r="O3045" s="35">
        <f>ROUND((Reference!H$16*List!$H3045)+Reference!H$17,0)</f>
        <v>3217</v>
      </c>
      <c r="P3045" s="35">
        <f>ROUND((Reference!I$16*List!$H3045)+Reference!I$17,0)</f>
        <v>3344</v>
      </c>
      <c r="Q3045" s="35">
        <f>ROUND((Reference!J$16*List!$H3045)+Reference!J$17,0)</f>
        <v>3872</v>
      </c>
      <c r="R3045" s="35">
        <f>ROUND((Reference!K$16*List!$H3045)+Reference!K$17,0)</f>
        <v>3994</v>
      </c>
      <c r="S3045" s="35">
        <f>ROUND((Reference!L$16*List!$H3045)+Reference!L$17,0)</f>
        <v>4310</v>
      </c>
      <c r="T3045" s="35">
        <f>ROUND((Reference!M$16*List!$H3045)+Reference!M$17,0)</f>
        <v>5147</v>
      </c>
      <c r="U3045" s="35">
        <f>ROUND((Reference!N$16*List!$H3045)+Reference!N$17,0)</f>
        <v>20767</v>
      </c>
      <c r="V3045" s="36">
        <f>ROUND((Reference!O$16*List!$H3045)+Reference!O$17,0)</f>
        <v>772</v>
      </c>
      <c r="W3045" s="36">
        <f>ROUND((Reference!P$16*List!$H3045)+Reference!P$17,0)</f>
        <v>1088</v>
      </c>
      <c r="X3045" s="36">
        <f>ROUND((Reference!Q$16*List!$H3045)+Reference!Q$17,0)</f>
        <v>544</v>
      </c>
      <c r="Y3045" s="37"/>
      <c r="Z3045" s="4" t="str">
        <f t="shared" si="95"/>
        <v>SPOKANE, Washington</v>
      </c>
      <c r="AA3045" s="50" t="s">
        <v>8379</v>
      </c>
      <c r="AB3045" s="38" t="s">
        <v>54</v>
      </c>
      <c r="AC3045" s="43" t="s">
        <v>8300</v>
      </c>
      <c r="AD3045" s="45"/>
      <c r="AE3045">
        <f t="shared" si="96"/>
        <v>1.0735000000000001</v>
      </c>
    </row>
    <row r="3046" spans="1:31" x14ac:dyDescent="0.35">
      <c r="A3046" s="28" t="s">
        <v>8380</v>
      </c>
      <c r="B3046" s="48" t="s">
        <v>8381</v>
      </c>
      <c r="C3046" s="49">
        <v>44060</v>
      </c>
      <c r="D3046" s="30" t="s">
        <v>1624</v>
      </c>
      <c r="E3046" s="50" t="s">
        <v>3189</v>
      </c>
      <c r="F3046" s="54" t="s">
        <v>8300</v>
      </c>
      <c r="G3046" s="33" t="s">
        <v>53</v>
      </c>
      <c r="H3046" s="34">
        <v>1.0735000000000001</v>
      </c>
      <c r="I3046" s="35">
        <f>ROUND((Reference!B$16*List!$H3046)+Reference!B$17,0)</f>
        <v>1189</v>
      </c>
      <c r="J3046" s="35">
        <f>ROUND((Reference!C$16*List!$H3046)+Reference!C$17,0)</f>
        <v>1774</v>
      </c>
      <c r="K3046" s="35">
        <f>ROUND((Reference!D$16*List!$H3046)+Reference!D$17,0)</f>
        <v>2125</v>
      </c>
      <c r="L3046" s="35">
        <f>ROUND((Reference!E$16*List!$H3046)+Reference!E$17,0)</f>
        <v>2627</v>
      </c>
      <c r="M3046" s="35">
        <f>ROUND((Reference!F$16*List!$H3046)+Reference!F$17,0)</f>
        <v>2737</v>
      </c>
      <c r="N3046" s="35">
        <f>ROUND((Reference!G$16*List!$H3046)+Reference!G$17,0)</f>
        <v>3099</v>
      </c>
      <c r="O3046" s="35">
        <f>ROUND((Reference!H$16*List!$H3046)+Reference!H$17,0)</f>
        <v>3217</v>
      </c>
      <c r="P3046" s="35">
        <f>ROUND((Reference!I$16*List!$H3046)+Reference!I$17,0)</f>
        <v>3344</v>
      </c>
      <c r="Q3046" s="35">
        <f>ROUND((Reference!J$16*List!$H3046)+Reference!J$17,0)</f>
        <v>3872</v>
      </c>
      <c r="R3046" s="35">
        <f>ROUND((Reference!K$16*List!$H3046)+Reference!K$17,0)</f>
        <v>3994</v>
      </c>
      <c r="S3046" s="35">
        <f>ROUND((Reference!L$16*List!$H3046)+Reference!L$17,0)</f>
        <v>4310</v>
      </c>
      <c r="T3046" s="35">
        <f>ROUND((Reference!M$16*List!$H3046)+Reference!M$17,0)</f>
        <v>5147</v>
      </c>
      <c r="U3046" s="35">
        <f>ROUND((Reference!N$16*List!$H3046)+Reference!N$17,0)</f>
        <v>20767</v>
      </c>
      <c r="V3046" s="36">
        <f>ROUND((Reference!O$16*List!$H3046)+Reference!O$17,0)</f>
        <v>772</v>
      </c>
      <c r="W3046" s="36">
        <f>ROUND((Reference!P$16*List!$H3046)+Reference!P$17,0)</f>
        <v>1088</v>
      </c>
      <c r="X3046" s="36">
        <f>ROUND((Reference!Q$16*List!$H3046)+Reference!Q$17,0)</f>
        <v>544</v>
      </c>
      <c r="Y3046" s="37"/>
      <c r="Z3046" s="4" t="str">
        <f t="shared" si="95"/>
        <v>STEVENS, Washington</v>
      </c>
      <c r="AA3046" s="38" t="s">
        <v>3189</v>
      </c>
      <c r="AB3046" s="38" t="s">
        <v>54</v>
      </c>
      <c r="AC3046" s="32" t="s">
        <v>8300</v>
      </c>
      <c r="AD3046" s="39"/>
      <c r="AE3046">
        <f t="shared" si="96"/>
        <v>1.0735000000000001</v>
      </c>
    </row>
    <row r="3047" spans="1:31" x14ac:dyDescent="0.35">
      <c r="A3047" s="28" t="s">
        <v>8382</v>
      </c>
      <c r="B3047" s="48" t="s">
        <v>8383</v>
      </c>
      <c r="C3047" s="51">
        <v>36500</v>
      </c>
      <c r="D3047" s="30" t="s">
        <v>1344</v>
      </c>
      <c r="E3047" s="38" t="s">
        <v>5153</v>
      </c>
      <c r="F3047" s="54" t="s">
        <v>8300</v>
      </c>
      <c r="G3047" s="33" t="s">
        <v>53</v>
      </c>
      <c r="H3047" s="52">
        <v>1.1287</v>
      </c>
      <c r="I3047" s="35">
        <f>ROUND((Reference!B$16*List!$H3047)+Reference!B$17,0)</f>
        <v>1237</v>
      </c>
      <c r="J3047" s="35">
        <f>ROUND((Reference!C$16*List!$H3047)+Reference!C$17,0)</f>
        <v>1844</v>
      </c>
      <c r="K3047" s="35">
        <f>ROUND((Reference!D$16*List!$H3047)+Reference!D$17,0)</f>
        <v>2210</v>
      </c>
      <c r="L3047" s="35">
        <f>ROUND((Reference!E$16*List!$H3047)+Reference!E$17,0)</f>
        <v>2732</v>
      </c>
      <c r="M3047" s="35">
        <f>ROUND((Reference!F$16*List!$H3047)+Reference!F$17,0)</f>
        <v>2846</v>
      </c>
      <c r="N3047" s="35">
        <f>ROUND((Reference!G$16*List!$H3047)+Reference!G$17,0)</f>
        <v>3222</v>
      </c>
      <c r="O3047" s="35">
        <f>ROUND((Reference!H$16*List!$H3047)+Reference!H$17,0)</f>
        <v>3345</v>
      </c>
      <c r="P3047" s="35">
        <f>ROUND((Reference!I$16*List!$H3047)+Reference!I$17,0)</f>
        <v>3477</v>
      </c>
      <c r="Q3047" s="35">
        <f>ROUND((Reference!J$16*List!$H3047)+Reference!J$17,0)</f>
        <v>4026</v>
      </c>
      <c r="R3047" s="35">
        <f>ROUND((Reference!K$16*List!$H3047)+Reference!K$17,0)</f>
        <v>4153</v>
      </c>
      <c r="S3047" s="35">
        <f>ROUND((Reference!L$16*List!$H3047)+Reference!L$17,0)</f>
        <v>4481</v>
      </c>
      <c r="T3047" s="35">
        <f>ROUND((Reference!M$16*List!$H3047)+Reference!M$17,0)</f>
        <v>5352</v>
      </c>
      <c r="U3047" s="35">
        <f>ROUND((Reference!N$16*List!$H3047)+Reference!N$17,0)</f>
        <v>21594</v>
      </c>
      <c r="V3047" s="36">
        <f>ROUND((Reference!O$16*List!$H3047)+Reference!O$17,0)</f>
        <v>803</v>
      </c>
      <c r="W3047" s="36">
        <f>ROUND((Reference!P$16*List!$H3047)+Reference!P$17,0)</f>
        <v>1131</v>
      </c>
      <c r="X3047" s="36">
        <f>ROUND((Reference!Q$16*List!$H3047)+Reference!Q$17,0)</f>
        <v>566</v>
      </c>
      <c r="Y3047" s="37"/>
      <c r="Z3047" s="4" t="str">
        <f t="shared" si="95"/>
        <v>THURSTON, Washington</v>
      </c>
      <c r="AA3047" s="50" t="s">
        <v>5153</v>
      </c>
      <c r="AB3047" s="38" t="s">
        <v>54</v>
      </c>
      <c r="AC3047" s="43" t="s">
        <v>8300</v>
      </c>
      <c r="AD3047" s="45"/>
      <c r="AE3047">
        <f t="shared" si="96"/>
        <v>1.1287</v>
      </c>
    </row>
    <row r="3048" spans="1:31" x14ac:dyDescent="0.35">
      <c r="A3048" s="28" t="s">
        <v>8384</v>
      </c>
      <c r="B3048" s="48" t="s">
        <v>8385</v>
      </c>
      <c r="C3048" s="49">
        <v>99950</v>
      </c>
      <c r="D3048" s="30" t="s">
        <v>259</v>
      </c>
      <c r="E3048" s="50" t="s">
        <v>8386</v>
      </c>
      <c r="F3048" s="55" t="s">
        <v>8300</v>
      </c>
      <c r="G3048" s="33" t="s">
        <v>64</v>
      </c>
      <c r="H3048" s="34">
        <v>1.0270000000000001</v>
      </c>
      <c r="I3048" s="35">
        <f>ROUND((Reference!B$16*List!$H3048)+Reference!B$17,0)</f>
        <v>1149</v>
      </c>
      <c r="J3048" s="35">
        <f>ROUND((Reference!C$16*List!$H3048)+Reference!C$17,0)</f>
        <v>1714</v>
      </c>
      <c r="K3048" s="35">
        <f>ROUND((Reference!D$16*List!$H3048)+Reference!D$17,0)</f>
        <v>2054</v>
      </c>
      <c r="L3048" s="35">
        <f>ROUND((Reference!E$16*List!$H3048)+Reference!E$17,0)</f>
        <v>2539</v>
      </c>
      <c r="M3048" s="35">
        <f>ROUND((Reference!F$16*List!$H3048)+Reference!F$17,0)</f>
        <v>2645</v>
      </c>
      <c r="N3048" s="35">
        <f>ROUND((Reference!G$16*List!$H3048)+Reference!G$17,0)</f>
        <v>2995</v>
      </c>
      <c r="O3048" s="35">
        <f>ROUND((Reference!H$16*List!$H3048)+Reference!H$17,0)</f>
        <v>3109</v>
      </c>
      <c r="P3048" s="35">
        <f>ROUND((Reference!I$16*List!$H3048)+Reference!I$17,0)</f>
        <v>3232</v>
      </c>
      <c r="Q3048" s="35">
        <f>ROUND((Reference!J$16*List!$H3048)+Reference!J$17,0)</f>
        <v>3742</v>
      </c>
      <c r="R3048" s="35">
        <f>ROUND((Reference!K$16*List!$H3048)+Reference!K$17,0)</f>
        <v>3860</v>
      </c>
      <c r="S3048" s="35">
        <f>ROUND((Reference!L$16*List!$H3048)+Reference!L$17,0)</f>
        <v>4165</v>
      </c>
      <c r="T3048" s="35">
        <f>ROUND((Reference!M$16*List!$H3048)+Reference!M$17,0)</f>
        <v>4975</v>
      </c>
      <c r="U3048" s="35">
        <f>ROUND((Reference!N$16*List!$H3048)+Reference!N$17,0)</f>
        <v>20072</v>
      </c>
      <c r="V3048" s="36">
        <f>ROUND((Reference!O$16*List!$H3048)+Reference!O$17,0)</f>
        <v>746</v>
      </c>
      <c r="W3048" s="36">
        <f>ROUND((Reference!P$16*List!$H3048)+Reference!P$17,0)</f>
        <v>1051</v>
      </c>
      <c r="X3048" s="36">
        <f>ROUND((Reference!Q$16*List!$H3048)+Reference!Q$17,0)</f>
        <v>526</v>
      </c>
      <c r="Y3048" s="37"/>
      <c r="Z3048" s="4" t="str">
        <f t="shared" si="95"/>
        <v>WAHKIAKUM, Washington</v>
      </c>
      <c r="AA3048" s="38" t="s">
        <v>8386</v>
      </c>
      <c r="AB3048" s="38" t="s">
        <v>54</v>
      </c>
      <c r="AC3048" s="32" t="s">
        <v>8300</v>
      </c>
      <c r="AD3048" s="39"/>
      <c r="AE3048">
        <f t="shared" si="96"/>
        <v>1.0270000000000001</v>
      </c>
    </row>
    <row r="3049" spans="1:31" x14ac:dyDescent="0.35">
      <c r="A3049" s="28" t="s">
        <v>8387</v>
      </c>
      <c r="B3049" s="48" t="s">
        <v>8388</v>
      </c>
      <c r="C3049" s="51">
        <v>47460</v>
      </c>
      <c r="D3049" s="30" t="s">
        <v>1738</v>
      </c>
      <c r="E3049" s="38" t="s">
        <v>8389</v>
      </c>
      <c r="F3049" s="54" t="s">
        <v>8300</v>
      </c>
      <c r="G3049" s="33" t="s">
        <v>53</v>
      </c>
      <c r="H3049" s="34">
        <v>1.0433000000000001</v>
      </c>
      <c r="I3049" s="35">
        <f>ROUND((Reference!B$16*List!$H3049)+Reference!B$17,0)</f>
        <v>1163</v>
      </c>
      <c r="J3049" s="35">
        <f>ROUND((Reference!C$16*List!$H3049)+Reference!C$17,0)</f>
        <v>1735</v>
      </c>
      <c r="K3049" s="35">
        <f>ROUND((Reference!D$16*List!$H3049)+Reference!D$17,0)</f>
        <v>2079</v>
      </c>
      <c r="L3049" s="35">
        <f>ROUND((Reference!E$16*List!$H3049)+Reference!E$17,0)</f>
        <v>2570</v>
      </c>
      <c r="M3049" s="35">
        <f>ROUND((Reference!F$16*List!$H3049)+Reference!F$17,0)</f>
        <v>2678</v>
      </c>
      <c r="N3049" s="35">
        <f>ROUND((Reference!G$16*List!$H3049)+Reference!G$17,0)</f>
        <v>3031</v>
      </c>
      <c r="O3049" s="35">
        <f>ROUND((Reference!H$16*List!$H3049)+Reference!H$17,0)</f>
        <v>3147</v>
      </c>
      <c r="P3049" s="35">
        <f>ROUND((Reference!I$16*List!$H3049)+Reference!I$17,0)</f>
        <v>3271</v>
      </c>
      <c r="Q3049" s="35">
        <f>ROUND((Reference!J$16*List!$H3049)+Reference!J$17,0)</f>
        <v>3787</v>
      </c>
      <c r="R3049" s="35">
        <f>ROUND((Reference!K$16*List!$H3049)+Reference!K$17,0)</f>
        <v>3907</v>
      </c>
      <c r="S3049" s="35">
        <f>ROUND((Reference!L$16*List!$H3049)+Reference!L$17,0)</f>
        <v>4216</v>
      </c>
      <c r="T3049" s="35">
        <f>ROUND((Reference!M$16*List!$H3049)+Reference!M$17,0)</f>
        <v>5035</v>
      </c>
      <c r="U3049" s="35">
        <f>ROUND((Reference!N$16*List!$H3049)+Reference!N$17,0)</f>
        <v>20315</v>
      </c>
      <c r="V3049" s="36">
        <f>ROUND((Reference!O$16*List!$H3049)+Reference!O$17,0)</f>
        <v>755</v>
      </c>
      <c r="W3049" s="36">
        <f>ROUND((Reference!P$16*List!$H3049)+Reference!P$17,0)</f>
        <v>1064</v>
      </c>
      <c r="X3049" s="36">
        <f>ROUND((Reference!Q$16*List!$H3049)+Reference!Q$17,0)</f>
        <v>532</v>
      </c>
      <c r="Y3049" s="37"/>
      <c r="Z3049" s="4" t="str">
        <f t="shared" si="95"/>
        <v>WALLA WALLA, Washington</v>
      </c>
      <c r="AA3049" s="38" t="s">
        <v>8389</v>
      </c>
      <c r="AB3049" s="38" t="s">
        <v>54</v>
      </c>
      <c r="AC3049" s="32" t="s">
        <v>8300</v>
      </c>
      <c r="AD3049" s="39"/>
      <c r="AE3049">
        <f t="shared" si="96"/>
        <v>1.0433000000000001</v>
      </c>
    </row>
    <row r="3050" spans="1:31" x14ac:dyDescent="0.35">
      <c r="A3050" s="28" t="s">
        <v>8390</v>
      </c>
      <c r="B3050" s="48" t="s">
        <v>8391</v>
      </c>
      <c r="C3050" s="51">
        <v>13380</v>
      </c>
      <c r="D3050" s="30" t="s">
        <v>396</v>
      </c>
      <c r="E3050" s="38" t="s">
        <v>8392</v>
      </c>
      <c r="F3050" s="54" t="s">
        <v>8300</v>
      </c>
      <c r="G3050" s="33" t="s">
        <v>53</v>
      </c>
      <c r="H3050" s="52">
        <v>1.1781000000000001</v>
      </c>
      <c r="I3050" s="35">
        <f>ROUND((Reference!B$16*List!$H3050)+Reference!B$17,0)</f>
        <v>1279</v>
      </c>
      <c r="J3050" s="35">
        <f>ROUND((Reference!C$16*List!$H3050)+Reference!C$17,0)</f>
        <v>1908</v>
      </c>
      <c r="K3050" s="35">
        <f>ROUND((Reference!D$16*List!$H3050)+Reference!D$17,0)</f>
        <v>2286</v>
      </c>
      <c r="L3050" s="35">
        <f>ROUND((Reference!E$16*List!$H3050)+Reference!E$17,0)</f>
        <v>2825</v>
      </c>
      <c r="M3050" s="35">
        <f>ROUND((Reference!F$16*List!$H3050)+Reference!F$17,0)</f>
        <v>2943</v>
      </c>
      <c r="N3050" s="35">
        <f>ROUND((Reference!G$16*List!$H3050)+Reference!G$17,0)</f>
        <v>3332</v>
      </c>
      <c r="O3050" s="35">
        <f>ROUND((Reference!H$16*List!$H3050)+Reference!H$17,0)</f>
        <v>3460</v>
      </c>
      <c r="P3050" s="35">
        <f>ROUND((Reference!I$16*List!$H3050)+Reference!I$17,0)</f>
        <v>3596</v>
      </c>
      <c r="Q3050" s="35">
        <f>ROUND((Reference!J$16*List!$H3050)+Reference!J$17,0)</f>
        <v>4163</v>
      </c>
      <c r="R3050" s="35">
        <f>ROUND((Reference!K$16*List!$H3050)+Reference!K$17,0)</f>
        <v>4295</v>
      </c>
      <c r="S3050" s="35">
        <f>ROUND((Reference!L$16*List!$H3050)+Reference!L$17,0)</f>
        <v>4634</v>
      </c>
      <c r="T3050" s="35">
        <f>ROUND((Reference!M$16*List!$H3050)+Reference!M$17,0)</f>
        <v>5535</v>
      </c>
      <c r="U3050" s="35">
        <f>ROUND((Reference!N$16*List!$H3050)+Reference!N$17,0)</f>
        <v>22333</v>
      </c>
      <c r="V3050" s="36">
        <f>ROUND((Reference!O$16*List!$H3050)+Reference!O$17,0)</f>
        <v>830</v>
      </c>
      <c r="W3050" s="36">
        <f>ROUND((Reference!P$16*List!$H3050)+Reference!P$17,0)</f>
        <v>1170</v>
      </c>
      <c r="X3050" s="36">
        <f>ROUND((Reference!Q$16*List!$H3050)+Reference!Q$17,0)</f>
        <v>585</v>
      </c>
      <c r="Y3050" s="37"/>
      <c r="Z3050" s="4" t="str">
        <f t="shared" si="95"/>
        <v>WHATCOM, Washington</v>
      </c>
      <c r="AA3050" s="50" t="s">
        <v>8392</v>
      </c>
      <c r="AB3050" s="38" t="s">
        <v>54</v>
      </c>
      <c r="AC3050" s="43" t="s">
        <v>8300</v>
      </c>
      <c r="AD3050" s="45"/>
      <c r="AE3050">
        <f t="shared" si="96"/>
        <v>1.1781000000000001</v>
      </c>
    </row>
    <row r="3051" spans="1:31" x14ac:dyDescent="0.35">
      <c r="A3051" s="28" t="s">
        <v>8393</v>
      </c>
      <c r="B3051" s="48" t="s">
        <v>8394</v>
      </c>
      <c r="C3051" s="51">
        <v>99950</v>
      </c>
      <c r="D3051" s="30" t="s">
        <v>259</v>
      </c>
      <c r="E3051" s="38" t="s">
        <v>8395</v>
      </c>
      <c r="F3051" s="55" t="s">
        <v>8300</v>
      </c>
      <c r="G3051" s="33" t="s">
        <v>64</v>
      </c>
      <c r="H3051" s="52">
        <v>1.0270000000000001</v>
      </c>
      <c r="I3051" s="35">
        <f>ROUND((Reference!B$16*List!$H3051)+Reference!B$17,0)</f>
        <v>1149</v>
      </c>
      <c r="J3051" s="35">
        <f>ROUND((Reference!C$16*List!$H3051)+Reference!C$17,0)</f>
        <v>1714</v>
      </c>
      <c r="K3051" s="35">
        <f>ROUND((Reference!D$16*List!$H3051)+Reference!D$17,0)</f>
        <v>2054</v>
      </c>
      <c r="L3051" s="35">
        <f>ROUND((Reference!E$16*List!$H3051)+Reference!E$17,0)</f>
        <v>2539</v>
      </c>
      <c r="M3051" s="35">
        <f>ROUND((Reference!F$16*List!$H3051)+Reference!F$17,0)</f>
        <v>2645</v>
      </c>
      <c r="N3051" s="35">
        <f>ROUND((Reference!G$16*List!$H3051)+Reference!G$17,0)</f>
        <v>2995</v>
      </c>
      <c r="O3051" s="35">
        <f>ROUND((Reference!H$16*List!$H3051)+Reference!H$17,0)</f>
        <v>3109</v>
      </c>
      <c r="P3051" s="35">
        <f>ROUND((Reference!I$16*List!$H3051)+Reference!I$17,0)</f>
        <v>3232</v>
      </c>
      <c r="Q3051" s="35">
        <f>ROUND((Reference!J$16*List!$H3051)+Reference!J$17,0)</f>
        <v>3742</v>
      </c>
      <c r="R3051" s="35">
        <f>ROUND((Reference!K$16*List!$H3051)+Reference!K$17,0)</f>
        <v>3860</v>
      </c>
      <c r="S3051" s="35">
        <f>ROUND((Reference!L$16*List!$H3051)+Reference!L$17,0)</f>
        <v>4165</v>
      </c>
      <c r="T3051" s="35">
        <f>ROUND((Reference!M$16*List!$H3051)+Reference!M$17,0)</f>
        <v>4975</v>
      </c>
      <c r="U3051" s="35">
        <f>ROUND((Reference!N$16*List!$H3051)+Reference!N$17,0)</f>
        <v>20072</v>
      </c>
      <c r="V3051" s="36">
        <f>ROUND((Reference!O$16*List!$H3051)+Reference!O$17,0)</f>
        <v>746</v>
      </c>
      <c r="W3051" s="36">
        <f>ROUND((Reference!P$16*List!$H3051)+Reference!P$17,0)</f>
        <v>1051</v>
      </c>
      <c r="X3051" s="36">
        <f>ROUND((Reference!Q$16*List!$H3051)+Reference!Q$17,0)</f>
        <v>526</v>
      </c>
      <c r="Y3051" s="37"/>
      <c r="Z3051" s="4" t="str">
        <f t="shared" si="95"/>
        <v>WHITMAN, Washington</v>
      </c>
      <c r="AA3051" s="50" t="s">
        <v>8395</v>
      </c>
      <c r="AB3051" s="38" t="s">
        <v>54</v>
      </c>
      <c r="AC3051" s="43" t="s">
        <v>8300</v>
      </c>
      <c r="AD3051" s="45"/>
      <c r="AE3051">
        <f t="shared" si="96"/>
        <v>1.0270000000000001</v>
      </c>
    </row>
    <row r="3052" spans="1:31" x14ac:dyDescent="0.35">
      <c r="A3052" s="28" t="s">
        <v>8396</v>
      </c>
      <c r="B3052" s="48" t="s">
        <v>8397</v>
      </c>
      <c r="C3052" s="49">
        <v>49420</v>
      </c>
      <c r="D3052" s="30" t="s">
        <v>1807</v>
      </c>
      <c r="E3052" s="50" t="s">
        <v>8398</v>
      </c>
      <c r="F3052" s="54" t="s">
        <v>8300</v>
      </c>
      <c r="G3052" s="33" t="s">
        <v>53</v>
      </c>
      <c r="H3052" s="52">
        <v>0.94680000000000009</v>
      </c>
      <c r="I3052" s="35">
        <f>ROUND((Reference!B$16*List!$H3052)+Reference!B$17,0)</f>
        <v>1081</v>
      </c>
      <c r="J3052" s="35">
        <f>ROUND((Reference!C$16*List!$H3052)+Reference!C$17,0)</f>
        <v>1612</v>
      </c>
      <c r="K3052" s="35">
        <f>ROUND((Reference!D$16*List!$H3052)+Reference!D$17,0)</f>
        <v>1931</v>
      </c>
      <c r="L3052" s="35">
        <f>ROUND((Reference!E$16*List!$H3052)+Reference!E$17,0)</f>
        <v>2387</v>
      </c>
      <c r="M3052" s="35">
        <f>ROUND((Reference!F$16*List!$H3052)+Reference!F$17,0)</f>
        <v>2487</v>
      </c>
      <c r="N3052" s="35">
        <f>ROUND((Reference!G$16*List!$H3052)+Reference!G$17,0)</f>
        <v>2816</v>
      </c>
      <c r="O3052" s="35">
        <f>ROUND((Reference!H$16*List!$H3052)+Reference!H$17,0)</f>
        <v>2923</v>
      </c>
      <c r="P3052" s="35">
        <f>ROUND((Reference!I$16*List!$H3052)+Reference!I$17,0)</f>
        <v>3038</v>
      </c>
      <c r="Q3052" s="35">
        <f>ROUND((Reference!J$16*List!$H3052)+Reference!J$17,0)</f>
        <v>3518</v>
      </c>
      <c r="R3052" s="35">
        <f>ROUND((Reference!K$16*List!$H3052)+Reference!K$17,0)</f>
        <v>3629</v>
      </c>
      <c r="S3052" s="35">
        <f>ROUND((Reference!L$16*List!$H3052)+Reference!L$17,0)</f>
        <v>3916</v>
      </c>
      <c r="T3052" s="35">
        <f>ROUND((Reference!M$16*List!$H3052)+Reference!M$17,0)</f>
        <v>4677</v>
      </c>
      <c r="U3052" s="35">
        <f>ROUND((Reference!N$16*List!$H3052)+Reference!N$17,0)</f>
        <v>18871</v>
      </c>
      <c r="V3052" s="36">
        <f>ROUND((Reference!O$16*List!$H3052)+Reference!O$17,0)</f>
        <v>702</v>
      </c>
      <c r="W3052" s="36">
        <f>ROUND((Reference!P$16*List!$H3052)+Reference!P$17,0)</f>
        <v>989</v>
      </c>
      <c r="X3052" s="36">
        <f>ROUND((Reference!Q$16*List!$H3052)+Reference!Q$17,0)</f>
        <v>494</v>
      </c>
      <c r="Y3052" s="37"/>
      <c r="Z3052" s="4" t="str">
        <f t="shared" si="95"/>
        <v>YAKIMA, Washington</v>
      </c>
      <c r="AA3052" s="50" t="s">
        <v>8398</v>
      </c>
      <c r="AB3052" s="38" t="s">
        <v>54</v>
      </c>
      <c r="AC3052" s="43" t="s">
        <v>8300</v>
      </c>
      <c r="AD3052" s="45"/>
      <c r="AE3052">
        <f t="shared" si="96"/>
        <v>0.94680000000000009</v>
      </c>
    </row>
    <row r="3053" spans="1:31" x14ac:dyDescent="0.35">
      <c r="A3053" s="28" t="s">
        <v>8399</v>
      </c>
      <c r="B3053" s="48" t="s">
        <v>8400</v>
      </c>
      <c r="C3053" s="51">
        <v>99950</v>
      </c>
      <c r="D3053" s="30" t="s">
        <v>259</v>
      </c>
      <c r="E3053" s="38" t="s">
        <v>334</v>
      </c>
      <c r="F3053" s="54" t="s">
        <v>8300</v>
      </c>
      <c r="G3053" s="33" t="s">
        <v>64</v>
      </c>
      <c r="H3053" s="34">
        <v>1.0270000000000001</v>
      </c>
      <c r="I3053" s="35">
        <f>ROUND((Reference!B$16*List!$H3053)+Reference!B$17,0)</f>
        <v>1149</v>
      </c>
      <c r="J3053" s="35">
        <f>ROUND((Reference!C$16*List!$H3053)+Reference!C$17,0)</f>
        <v>1714</v>
      </c>
      <c r="K3053" s="35">
        <f>ROUND((Reference!D$16*List!$H3053)+Reference!D$17,0)</f>
        <v>2054</v>
      </c>
      <c r="L3053" s="35">
        <f>ROUND((Reference!E$16*List!$H3053)+Reference!E$17,0)</f>
        <v>2539</v>
      </c>
      <c r="M3053" s="35">
        <f>ROUND((Reference!F$16*List!$H3053)+Reference!F$17,0)</f>
        <v>2645</v>
      </c>
      <c r="N3053" s="35">
        <f>ROUND((Reference!G$16*List!$H3053)+Reference!G$17,0)</f>
        <v>2995</v>
      </c>
      <c r="O3053" s="35">
        <f>ROUND((Reference!H$16*List!$H3053)+Reference!H$17,0)</f>
        <v>3109</v>
      </c>
      <c r="P3053" s="35">
        <f>ROUND((Reference!I$16*List!$H3053)+Reference!I$17,0)</f>
        <v>3232</v>
      </c>
      <c r="Q3053" s="35">
        <f>ROUND((Reference!J$16*List!$H3053)+Reference!J$17,0)</f>
        <v>3742</v>
      </c>
      <c r="R3053" s="35">
        <f>ROUND((Reference!K$16*List!$H3053)+Reference!K$17,0)</f>
        <v>3860</v>
      </c>
      <c r="S3053" s="35">
        <f>ROUND((Reference!L$16*List!$H3053)+Reference!L$17,0)</f>
        <v>4165</v>
      </c>
      <c r="T3053" s="35">
        <f>ROUND((Reference!M$16*List!$H3053)+Reference!M$17,0)</f>
        <v>4975</v>
      </c>
      <c r="U3053" s="35">
        <f>ROUND((Reference!N$16*List!$H3053)+Reference!N$17,0)</f>
        <v>20072</v>
      </c>
      <c r="V3053" s="36">
        <f>ROUND((Reference!O$16*List!$H3053)+Reference!O$17,0)</f>
        <v>746</v>
      </c>
      <c r="W3053" s="36">
        <f>ROUND((Reference!P$16*List!$H3053)+Reference!P$17,0)</f>
        <v>1051</v>
      </c>
      <c r="X3053" s="36">
        <f>ROUND((Reference!Q$16*List!$H3053)+Reference!Q$17,0)</f>
        <v>526</v>
      </c>
      <c r="Y3053" s="37"/>
      <c r="Z3053" s="4" t="str">
        <f t="shared" si="95"/>
        <v>STATEWIDE, Washington</v>
      </c>
      <c r="AA3053" s="38" t="s">
        <v>334</v>
      </c>
      <c r="AB3053" s="38" t="s">
        <v>54</v>
      </c>
      <c r="AC3053" s="32" t="s">
        <v>8300</v>
      </c>
      <c r="AD3053" s="39"/>
      <c r="AE3053">
        <f t="shared" si="96"/>
        <v>1.0270000000000001</v>
      </c>
    </row>
    <row r="3054" spans="1:31" x14ac:dyDescent="0.35">
      <c r="A3054" s="28" t="s">
        <v>8401</v>
      </c>
      <c r="B3054" s="48" t="s">
        <v>8402</v>
      </c>
      <c r="C3054" s="51">
        <v>99951</v>
      </c>
      <c r="D3054" s="30" t="s">
        <v>263</v>
      </c>
      <c r="E3054" s="38" t="s">
        <v>63</v>
      </c>
      <c r="F3054" s="55" t="s">
        <v>8403</v>
      </c>
      <c r="G3054" s="33" t="s">
        <v>64</v>
      </c>
      <c r="H3054" s="34">
        <v>0.72370000000000001</v>
      </c>
      <c r="I3054" s="35">
        <f>ROUND((Reference!B$16*List!$H3054)+Reference!B$17,0)</f>
        <v>889</v>
      </c>
      <c r="J3054" s="35">
        <f>ROUND((Reference!C$16*List!$H3054)+Reference!C$17,0)</f>
        <v>1327</v>
      </c>
      <c r="K3054" s="35">
        <f>ROUND((Reference!D$16*List!$H3054)+Reference!D$17,0)</f>
        <v>1590</v>
      </c>
      <c r="L3054" s="35">
        <f>ROUND((Reference!E$16*List!$H3054)+Reference!E$17,0)</f>
        <v>1965</v>
      </c>
      <c r="M3054" s="35">
        <f>ROUND((Reference!F$16*List!$H3054)+Reference!F$17,0)</f>
        <v>2047</v>
      </c>
      <c r="N3054" s="35">
        <f>ROUND((Reference!G$16*List!$H3054)+Reference!G$17,0)</f>
        <v>2317</v>
      </c>
      <c r="O3054" s="35">
        <f>ROUND((Reference!H$16*List!$H3054)+Reference!H$17,0)</f>
        <v>2406</v>
      </c>
      <c r="P3054" s="35">
        <f>ROUND((Reference!I$16*List!$H3054)+Reference!I$17,0)</f>
        <v>2501</v>
      </c>
      <c r="Q3054" s="35">
        <f>ROUND((Reference!J$16*List!$H3054)+Reference!J$17,0)</f>
        <v>2896</v>
      </c>
      <c r="R3054" s="35">
        <f>ROUND((Reference!K$16*List!$H3054)+Reference!K$17,0)</f>
        <v>2987</v>
      </c>
      <c r="S3054" s="35">
        <f>ROUND((Reference!L$16*List!$H3054)+Reference!L$17,0)</f>
        <v>3223</v>
      </c>
      <c r="T3054" s="35">
        <f>ROUND((Reference!M$16*List!$H3054)+Reference!M$17,0)</f>
        <v>3850</v>
      </c>
      <c r="U3054" s="35">
        <f>ROUND((Reference!N$16*List!$H3054)+Reference!N$17,0)</f>
        <v>15532</v>
      </c>
      <c r="V3054" s="36">
        <f>ROUND((Reference!O$16*List!$H3054)+Reference!O$17,0)</f>
        <v>577</v>
      </c>
      <c r="W3054" s="36">
        <f>ROUND((Reference!P$16*List!$H3054)+Reference!P$17,0)</f>
        <v>814</v>
      </c>
      <c r="X3054" s="36">
        <f>ROUND((Reference!Q$16*List!$H3054)+Reference!Q$17,0)</f>
        <v>407</v>
      </c>
      <c r="Y3054" s="37"/>
      <c r="Z3054" s="4" t="str">
        <f t="shared" si="95"/>
        <v>BARBOUR, West Virginia</v>
      </c>
      <c r="AA3054" s="38" t="s">
        <v>63</v>
      </c>
      <c r="AB3054" s="38" t="s">
        <v>54</v>
      </c>
      <c r="AC3054" s="32" t="s">
        <v>8403</v>
      </c>
      <c r="AD3054" s="39"/>
      <c r="AE3054">
        <f t="shared" si="96"/>
        <v>0.72370000000000001</v>
      </c>
    </row>
    <row r="3055" spans="1:31" x14ac:dyDescent="0.35">
      <c r="A3055" s="28" t="s">
        <v>8404</v>
      </c>
      <c r="B3055" s="48" t="s">
        <v>8405</v>
      </c>
      <c r="C3055" s="51">
        <v>25180</v>
      </c>
      <c r="D3055" s="30" t="s">
        <v>866</v>
      </c>
      <c r="E3055" s="38" t="s">
        <v>6672</v>
      </c>
      <c r="F3055" s="54" t="s">
        <v>8403</v>
      </c>
      <c r="G3055" s="33" t="s">
        <v>53</v>
      </c>
      <c r="H3055" s="34">
        <v>0.83940000000000003</v>
      </c>
      <c r="I3055" s="35">
        <f>ROUND((Reference!B$16*List!$H3055)+Reference!B$17,0)</f>
        <v>989</v>
      </c>
      <c r="J3055" s="35">
        <f>ROUND((Reference!C$16*List!$H3055)+Reference!C$17,0)</f>
        <v>1475</v>
      </c>
      <c r="K3055" s="35">
        <f>ROUND((Reference!D$16*List!$H3055)+Reference!D$17,0)</f>
        <v>1767</v>
      </c>
      <c r="L3055" s="35">
        <f>ROUND((Reference!E$16*List!$H3055)+Reference!E$17,0)</f>
        <v>2184</v>
      </c>
      <c r="M3055" s="35">
        <f>ROUND((Reference!F$16*List!$H3055)+Reference!F$17,0)</f>
        <v>2275</v>
      </c>
      <c r="N3055" s="35">
        <f>ROUND((Reference!G$16*List!$H3055)+Reference!G$17,0)</f>
        <v>2576</v>
      </c>
      <c r="O3055" s="35">
        <f>ROUND((Reference!H$16*List!$H3055)+Reference!H$17,0)</f>
        <v>2674</v>
      </c>
      <c r="P3055" s="35">
        <f>ROUND((Reference!I$16*List!$H3055)+Reference!I$17,0)</f>
        <v>2780</v>
      </c>
      <c r="Q3055" s="35">
        <f>ROUND((Reference!J$16*List!$H3055)+Reference!J$17,0)</f>
        <v>3218</v>
      </c>
      <c r="R3055" s="35">
        <f>ROUND((Reference!K$16*List!$H3055)+Reference!K$17,0)</f>
        <v>3320</v>
      </c>
      <c r="S3055" s="35">
        <f>ROUND((Reference!L$16*List!$H3055)+Reference!L$17,0)</f>
        <v>3583</v>
      </c>
      <c r="T3055" s="35">
        <f>ROUND((Reference!M$16*List!$H3055)+Reference!M$17,0)</f>
        <v>4279</v>
      </c>
      <c r="U3055" s="35">
        <f>ROUND((Reference!N$16*List!$H3055)+Reference!N$17,0)</f>
        <v>17264</v>
      </c>
      <c r="V3055" s="36">
        <f>ROUND((Reference!O$16*List!$H3055)+Reference!O$17,0)</f>
        <v>642</v>
      </c>
      <c r="W3055" s="36">
        <f>ROUND((Reference!P$16*List!$H3055)+Reference!P$17,0)</f>
        <v>904</v>
      </c>
      <c r="X3055" s="36">
        <f>ROUND((Reference!Q$16*List!$H3055)+Reference!Q$17,0)</f>
        <v>452</v>
      </c>
      <c r="Y3055" s="37"/>
      <c r="Z3055" s="4" t="str">
        <f t="shared" si="95"/>
        <v>BERKELEY, West Virginia</v>
      </c>
      <c r="AA3055" s="38" t="s">
        <v>6672</v>
      </c>
      <c r="AB3055" s="38" t="s">
        <v>54</v>
      </c>
      <c r="AC3055" s="32" t="s">
        <v>8403</v>
      </c>
      <c r="AD3055" s="39"/>
      <c r="AE3055">
        <f t="shared" si="96"/>
        <v>0.83940000000000003</v>
      </c>
    </row>
    <row r="3056" spans="1:31" x14ac:dyDescent="0.35">
      <c r="A3056" s="28" t="s">
        <v>8406</v>
      </c>
      <c r="B3056" s="48" t="s">
        <v>8407</v>
      </c>
      <c r="C3056" s="51">
        <v>16620</v>
      </c>
      <c r="D3056" s="30" t="s">
        <v>524</v>
      </c>
      <c r="E3056" s="38" t="s">
        <v>516</v>
      </c>
      <c r="F3056" s="54" t="s">
        <v>8403</v>
      </c>
      <c r="G3056" s="33" t="s">
        <v>53</v>
      </c>
      <c r="H3056" s="34">
        <v>0.83879999999999999</v>
      </c>
      <c r="I3056" s="35">
        <f>ROUND((Reference!B$16*List!$H3056)+Reference!B$17,0)</f>
        <v>988</v>
      </c>
      <c r="J3056" s="35">
        <f>ROUND((Reference!C$16*List!$H3056)+Reference!C$17,0)</f>
        <v>1474</v>
      </c>
      <c r="K3056" s="35">
        <f>ROUND((Reference!D$16*List!$H3056)+Reference!D$17,0)</f>
        <v>1766</v>
      </c>
      <c r="L3056" s="35">
        <f>ROUND((Reference!E$16*List!$H3056)+Reference!E$17,0)</f>
        <v>2183</v>
      </c>
      <c r="M3056" s="35">
        <f>ROUND((Reference!F$16*List!$H3056)+Reference!F$17,0)</f>
        <v>2274</v>
      </c>
      <c r="N3056" s="35">
        <f>ROUND((Reference!G$16*List!$H3056)+Reference!G$17,0)</f>
        <v>2575</v>
      </c>
      <c r="O3056" s="35">
        <f>ROUND((Reference!H$16*List!$H3056)+Reference!H$17,0)</f>
        <v>2673</v>
      </c>
      <c r="P3056" s="35">
        <f>ROUND((Reference!I$16*List!$H3056)+Reference!I$17,0)</f>
        <v>2778</v>
      </c>
      <c r="Q3056" s="35">
        <f>ROUND((Reference!J$16*List!$H3056)+Reference!J$17,0)</f>
        <v>3217</v>
      </c>
      <c r="R3056" s="35">
        <f>ROUND((Reference!K$16*List!$H3056)+Reference!K$17,0)</f>
        <v>3318</v>
      </c>
      <c r="S3056" s="35">
        <f>ROUND((Reference!L$16*List!$H3056)+Reference!L$17,0)</f>
        <v>3581</v>
      </c>
      <c r="T3056" s="35">
        <f>ROUND((Reference!M$16*List!$H3056)+Reference!M$17,0)</f>
        <v>4277</v>
      </c>
      <c r="U3056" s="35">
        <f>ROUND((Reference!N$16*List!$H3056)+Reference!N$17,0)</f>
        <v>17255</v>
      </c>
      <c r="V3056" s="36">
        <f>ROUND((Reference!O$16*List!$H3056)+Reference!O$17,0)</f>
        <v>641</v>
      </c>
      <c r="W3056" s="36">
        <f>ROUND((Reference!P$16*List!$H3056)+Reference!P$17,0)</f>
        <v>904</v>
      </c>
      <c r="X3056" s="36">
        <f>ROUND((Reference!Q$16*List!$H3056)+Reference!Q$17,0)</f>
        <v>452</v>
      </c>
      <c r="Y3056" s="37"/>
      <c r="Z3056" s="4" t="str">
        <f t="shared" si="95"/>
        <v>BOONE, West Virginia</v>
      </c>
      <c r="AA3056" s="38" t="s">
        <v>516</v>
      </c>
      <c r="AB3056" s="38" t="s">
        <v>54</v>
      </c>
      <c r="AC3056" s="32" t="s">
        <v>8403</v>
      </c>
      <c r="AD3056" s="39"/>
      <c r="AE3056">
        <f t="shared" si="96"/>
        <v>0.83879999999999999</v>
      </c>
    </row>
    <row r="3057" spans="1:31" x14ac:dyDescent="0.35">
      <c r="A3057" s="28" t="s">
        <v>8408</v>
      </c>
      <c r="B3057" s="48" t="s">
        <v>8409</v>
      </c>
      <c r="C3057" s="49">
        <v>99951</v>
      </c>
      <c r="D3057" s="30" t="s">
        <v>263</v>
      </c>
      <c r="E3057" s="50" t="s">
        <v>8410</v>
      </c>
      <c r="F3057" s="55" t="s">
        <v>8403</v>
      </c>
      <c r="G3057" s="33" t="s">
        <v>64</v>
      </c>
      <c r="H3057" s="52">
        <v>0.72370000000000001</v>
      </c>
      <c r="I3057" s="35">
        <f>ROUND((Reference!B$16*List!$H3057)+Reference!B$17,0)</f>
        <v>889</v>
      </c>
      <c r="J3057" s="35">
        <f>ROUND((Reference!C$16*List!$H3057)+Reference!C$17,0)</f>
        <v>1327</v>
      </c>
      <c r="K3057" s="35">
        <f>ROUND((Reference!D$16*List!$H3057)+Reference!D$17,0)</f>
        <v>1590</v>
      </c>
      <c r="L3057" s="35">
        <f>ROUND((Reference!E$16*List!$H3057)+Reference!E$17,0)</f>
        <v>1965</v>
      </c>
      <c r="M3057" s="35">
        <f>ROUND((Reference!F$16*List!$H3057)+Reference!F$17,0)</f>
        <v>2047</v>
      </c>
      <c r="N3057" s="35">
        <f>ROUND((Reference!G$16*List!$H3057)+Reference!G$17,0)</f>
        <v>2317</v>
      </c>
      <c r="O3057" s="35">
        <f>ROUND((Reference!H$16*List!$H3057)+Reference!H$17,0)</f>
        <v>2406</v>
      </c>
      <c r="P3057" s="35">
        <f>ROUND((Reference!I$16*List!$H3057)+Reference!I$17,0)</f>
        <v>2501</v>
      </c>
      <c r="Q3057" s="35">
        <f>ROUND((Reference!J$16*List!$H3057)+Reference!J$17,0)</f>
        <v>2896</v>
      </c>
      <c r="R3057" s="35">
        <f>ROUND((Reference!K$16*List!$H3057)+Reference!K$17,0)</f>
        <v>2987</v>
      </c>
      <c r="S3057" s="35">
        <f>ROUND((Reference!L$16*List!$H3057)+Reference!L$17,0)</f>
        <v>3223</v>
      </c>
      <c r="T3057" s="35">
        <f>ROUND((Reference!M$16*List!$H3057)+Reference!M$17,0)</f>
        <v>3850</v>
      </c>
      <c r="U3057" s="35">
        <f>ROUND((Reference!N$16*List!$H3057)+Reference!N$17,0)</f>
        <v>15532</v>
      </c>
      <c r="V3057" s="36">
        <f>ROUND((Reference!O$16*List!$H3057)+Reference!O$17,0)</f>
        <v>577</v>
      </c>
      <c r="W3057" s="36">
        <f>ROUND((Reference!P$16*List!$H3057)+Reference!P$17,0)</f>
        <v>814</v>
      </c>
      <c r="X3057" s="36">
        <f>ROUND((Reference!Q$16*List!$H3057)+Reference!Q$17,0)</f>
        <v>407</v>
      </c>
      <c r="Y3057" s="37"/>
      <c r="Z3057" s="4" t="str">
        <f t="shared" si="95"/>
        <v>BRAXTON, West Virginia</v>
      </c>
      <c r="AA3057" s="50" t="s">
        <v>8410</v>
      </c>
      <c r="AB3057" s="38" t="s">
        <v>54</v>
      </c>
      <c r="AC3057" s="43" t="s">
        <v>8403</v>
      </c>
      <c r="AD3057" s="45"/>
      <c r="AE3057">
        <f t="shared" si="96"/>
        <v>0.72370000000000001</v>
      </c>
    </row>
    <row r="3058" spans="1:31" x14ac:dyDescent="0.35">
      <c r="A3058" s="28" t="s">
        <v>8411</v>
      </c>
      <c r="B3058" s="48" t="s">
        <v>8412</v>
      </c>
      <c r="C3058" s="51">
        <v>48260</v>
      </c>
      <c r="D3058" s="30" t="s">
        <v>1765</v>
      </c>
      <c r="E3058" s="38" t="s">
        <v>8413</v>
      </c>
      <c r="F3058" s="54" t="s">
        <v>8403</v>
      </c>
      <c r="G3058" s="33" t="s">
        <v>53</v>
      </c>
      <c r="H3058" s="34">
        <v>0.72070000000000001</v>
      </c>
      <c r="I3058" s="35">
        <f>ROUND((Reference!B$16*List!$H3058)+Reference!B$17,0)</f>
        <v>887</v>
      </c>
      <c r="J3058" s="35">
        <f>ROUND((Reference!C$16*List!$H3058)+Reference!C$17,0)</f>
        <v>1323</v>
      </c>
      <c r="K3058" s="35">
        <f>ROUND((Reference!D$16*List!$H3058)+Reference!D$17,0)</f>
        <v>1585</v>
      </c>
      <c r="L3058" s="35">
        <f>ROUND((Reference!E$16*List!$H3058)+Reference!E$17,0)</f>
        <v>1959</v>
      </c>
      <c r="M3058" s="35">
        <f>ROUND((Reference!F$16*List!$H3058)+Reference!F$17,0)</f>
        <v>2041</v>
      </c>
      <c r="N3058" s="35">
        <f>ROUND((Reference!G$16*List!$H3058)+Reference!G$17,0)</f>
        <v>2311</v>
      </c>
      <c r="O3058" s="35">
        <f>ROUND((Reference!H$16*List!$H3058)+Reference!H$17,0)</f>
        <v>2399</v>
      </c>
      <c r="P3058" s="35">
        <f>ROUND((Reference!I$16*List!$H3058)+Reference!I$17,0)</f>
        <v>2493</v>
      </c>
      <c r="Q3058" s="35">
        <f>ROUND((Reference!J$16*List!$H3058)+Reference!J$17,0)</f>
        <v>2887</v>
      </c>
      <c r="R3058" s="35">
        <f>ROUND((Reference!K$16*List!$H3058)+Reference!K$17,0)</f>
        <v>2979</v>
      </c>
      <c r="S3058" s="35">
        <f>ROUND((Reference!L$16*List!$H3058)+Reference!L$17,0)</f>
        <v>3214</v>
      </c>
      <c r="T3058" s="35">
        <f>ROUND((Reference!M$16*List!$H3058)+Reference!M$17,0)</f>
        <v>3838</v>
      </c>
      <c r="U3058" s="35">
        <f>ROUND((Reference!N$16*List!$H3058)+Reference!N$17,0)</f>
        <v>15487</v>
      </c>
      <c r="V3058" s="36">
        <f>ROUND((Reference!O$16*List!$H3058)+Reference!O$17,0)</f>
        <v>576</v>
      </c>
      <c r="W3058" s="36">
        <f>ROUND((Reference!P$16*List!$H3058)+Reference!P$17,0)</f>
        <v>811</v>
      </c>
      <c r="X3058" s="36">
        <f>ROUND((Reference!Q$16*List!$H3058)+Reference!Q$17,0)</f>
        <v>406</v>
      </c>
      <c r="Y3058" s="37"/>
      <c r="Z3058" s="4" t="str">
        <f t="shared" si="95"/>
        <v>BROOKE, West Virginia</v>
      </c>
      <c r="AA3058" s="38" t="s">
        <v>8413</v>
      </c>
      <c r="AB3058" s="38" t="s">
        <v>54</v>
      </c>
      <c r="AC3058" s="32" t="s">
        <v>8403</v>
      </c>
      <c r="AD3058" s="39"/>
      <c r="AE3058">
        <f t="shared" si="96"/>
        <v>0.72070000000000001</v>
      </c>
    </row>
    <row r="3059" spans="1:31" x14ac:dyDescent="0.35">
      <c r="A3059" s="28" t="s">
        <v>8414</v>
      </c>
      <c r="B3059" s="48" t="s">
        <v>8415</v>
      </c>
      <c r="C3059" s="49">
        <v>26580</v>
      </c>
      <c r="D3059" s="30" t="s">
        <v>924</v>
      </c>
      <c r="E3059" s="50" t="s">
        <v>8416</v>
      </c>
      <c r="F3059" s="54" t="s">
        <v>8403</v>
      </c>
      <c r="G3059" s="33" t="s">
        <v>53</v>
      </c>
      <c r="H3059" s="52">
        <v>0.83360000000000001</v>
      </c>
      <c r="I3059" s="35">
        <f>ROUND((Reference!B$16*List!$H3059)+Reference!B$17,0)</f>
        <v>984</v>
      </c>
      <c r="J3059" s="35">
        <f>ROUND((Reference!C$16*List!$H3059)+Reference!C$17,0)</f>
        <v>1467</v>
      </c>
      <c r="K3059" s="35">
        <f>ROUND((Reference!D$16*List!$H3059)+Reference!D$17,0)</f>
        <v>1758</v>
      </c>
      <c r="L3059" s="35">
        <f>ROUND((Reference!E$16*List!$H3059)+Reference!E$17,0)</f>
        <v>2173</v>
      </c>
      <c r="M3059" s="35">
        <f>ROUND((Reference!F$16*List!$H3059)+Reference!F$17,0)</f>
        <v>2264</v>
      </c>
      <c r="N3059" s="35">
        <f>ROUND((Reference!G$16*List!$H3059)+Reference!G$17,0)</f>
        <v>2563</v>
      </c>
      <c r="O3059" s="35">
        <f>ROUND((Reference!H$16*List!$H3059)+Reference!H$17,0)</f>
        <v>2661</v>
      </c>
      <c r="P3059" s="35">
        <f>ROUND((Reference!I$16*List!$H3059)+Reference!I$17,0)</f>
        <v>2766</v>
      </c>
      <c r="Q3059" s="35">
        <f>ROUND((Reference!J$16*List!$H3059)+Reference!J$17,0)</f>
        <v>3202</v>
      </c>
      <c r="R3059" s="35">
        <f>ROUND((Reference!K$16*List!$H3059)+Reference!K$17,0)</f>
        <v>3304</v>
      </c>
      <c r="S3059" s="35">
        <f>ROUND((Reference!L$16*List!$H3059)+Reference!L$17,0)</f>
        <v>3565</v>
      </c>
      <c r="T3059" s="35">
        <f>ROUND((Reference!M$16*List!$H3059)+Reference!M$17,0)</f>
        <v>4257</v>
      </c>
      <c r="U3059" s="35">
        <f>ROUND((Reference!N$16*List!$H3059)+Reference!N$17,0)</f>
        <v>17177</v>
      </c>
      <c r="V3059" s="36">
        <f>ROUND((Reference!O$16*List!$H3059)+Reference!O$17,0)</f>
        <v>639</v>
      </c>
      <c r="W3059" s="36">
        <f>ROUND((Reference!P$16*List!$H3059)+Reference!P$17,0)</f>
        <v>900</v>
      </c>
      <c r="X3059" s="36">
        <f>ROUND((Reference!Q$16*List!$H3059)+Reference!Q$17,0)</f>
        <v>450</v>
      </c>
      <c r="Y3059" s="37"/>
      <c r="Z3059" s="4" t="str">
        <f t="shared" si="95"/>
        <v>CABELL, West Virginia</v>
      </c>
      <c r="AA3059" s="50" t="s">
        <v>8416</v>
      </c>
      <c r="AB3059" s="38" t="s">
        <v>54</v>
      </c>
      <c r="AC3059" s="43" t="s">
        <v>8403</v>
      </c>
      <c r="AD3059" s="45"/>
      <c r="AE3059">
        <f t="shared" si="96"/>
        <v>0.83360000000000001</v>
      </c>
    </row>
    <row r="3060" spans="1:31" x14ac:dyDescent="0.35">
      <c r="A3060" s="28" t="s">
        <v>8417</v>
      </c>
      <c r="B3060" s="48" t="s">
        <v>8418</v>
      </c>
      <c r="C3060" s="49">
        <v>99951</v>
      </c>
      <c r="D3060" s="30" t="s">
        <v>263</v>
      </c>
      <c r="E3060" s="50" t="s">
        <v>86</v>
      </c>
      <c r="F3060" s="55" t="s">
        <v>8403</v>
      </c>
      <c r="G3060" s="33" t="s">
        <v>64</v>
      </c>
      <c r="H3060" s="34">
        <v>0.72370000000000001</v>
      </c>
      <c r="I3060" s="35">
        <f>ROUND((Reference!B$16*List!$H3060)+Reference!B$17,0)</f>
        <v>889</v>
      </c>
      <c r="J3060" s="35">
        <f>ROUND((Reference!C$16*List!$H3060)+Reference!C$17,0)</f>
        <v>1327</v>
      </c>
      <c r="K3060" s="35">
        <f>ROUND((Reference!D$16*List!$H3060)+Reference!D$17,0)</f>
        <v>1590</v>
      </c>
      <c r="L3060" s="35">
        <f>ROUND((Reference!E$16*List!$H3060)+Reference!E$17,0)</f>
        <v>1965</v>
      </c>
      <c r="M3060" s="35">
        <f>ROUND((Reference!F$16*List!$H3060)+Reference!F$17,0)</f>
        <v>2047</v>
      </c>
      <c r="N3060" s="35">
        <f>ROUND((Reference!G$16*List!$H3060)+Reference!G$17,0)</f>
        <v>2317</v>
      </c>
      <c r="O3060" s="35">
        <f>ROUND((Reference!H$16*List!$H3060)+Reference!H$17,0)</f>
        <v>2406</v>
      </c>
      <c r="P3060" s="35">
        <f>ROUND((Reference!I$16*List!$H3060)+Reference!I$17,0)</f>
        <v>2501</v>
      </c>
      <c r="Q3060" s="35">
        <f>ROUND((Reference!J$16*List!$H3060)+Reference!J$17,0)</f>
        <v>2896</v>
      </c>
      <c r="R3060" s="35">
        <f>ROUND((Reference!K$16*List!$H3060)+Reference!K$17,0)</f>
        <v>2987</v>
      </c>
      <c r="S3060" s="35">
        <f>ROUND((Reference!L$16*List!$H3060)+Reference!L$17,0)</f>
        <v>3223</v>
      </c>
      <c r="T3060" s="35">
        <f>ROUND((Reference!M$16*List!$H3060)+Reference!M$17,0)</f>
        <v>3850</v>
      </c>
      <c r="U3060" s="35">
        <f>ROUND((Reference!N$16*List!$H3060)+Reference!N$17,0)</f>
        <v>15532</v>
      </c>
      <c r="V3060" s="36">
        <f>ROUND((Reference!O$16*List!$H3060)+Reference!O$17,0)</f>
        <v>577</v>
      </c>
      <c r="W3060" s="36">
        <f>ROUND((Reference!P$16*List!$H3060)+Reference!P$17,0)</f>
        <v>814</v>
      </c>
      <c r="X3060" s="36">
        <f>ROUND((Reference!Q$16*List!$H3060)+Reference!Q$17,0)</f>
        <v>407</v>
      </c>
      <c r="Y3060" s="37"/>
      <c r="Z3060" s="4" t="str">
        <f t="shared" si="95"/>
        <v>CALHOUN, West Virginia</v>
      </c>
      <c r="AA3060" s="38" t="s">
        <v>86</v>
      </c>
      <c r="AB3060" s="38" t="s">
        <v>54</v>
      </c>
      <c r="AC3060" s="32" t="s">
        <v>8403</v>
      </c>
      <c r="AD3060" s="39"/>
      <c r="AE3060">
        <f t="shared" si="96"/>
        <v>0.72370000000000001</v>
      </c>
    </row>
    <row r="3061" spans="1:31" x14ac:dyDescent="0.35">
      <c r="A3061" s="28" t="s">
        <v>8419</v>
      </c>
      <c r="B3061" s="48" t="s">
        <v>8420</v>
      </c>
      <c r="C3061" s="49">
        <v>16620</v>
      </c>
      <c r="D3061" s="30" t="s">
        <v>524</v>
      </c>
      <c r="E3061" s="50" t="s">
        <v>110</v>
      </c>
      <c r="F3061" s="54" t="s">
        <v>8403</v>
      </c>
      <c r="G3061" s="33" t="s">
        <v>53</v>
      </c>
      <c r="H3061" s="34">
        <v>0.83879999999999999</v>
      </c>
      <c r="I3061" s="35">
        <f>ROUND((Reference!B$16*List!$H3061)+Reference!B$17,0)</f>
        <v>988</v>
      </c>
      <c r="J3061" s="35">
        <f>ROUND((Reference!C$16*List!$H3061)+Reference!C$17,0)</f>
        <v>1474</v>
      </c>
      <c r="K3061" s="35">
        <f>ROUND((Reference!D$16*List!$H3061)+Reference!D$17,0)</f>
        <v>1766</v>
      </c>
      <c r="L3061" s="35">
        <f>ROUND((Reference!E$16*List!$H3061)+Reference!E$17,0)</f>
        <v>2183</v>
      </c>
      <c r="M3061" s="35">
        <f>ROUND((Reference!F$16*List!$H3061)+Reference!F$17,0)</f>
        <v>2274</v>
      </c>
      <c r="N3061" s="35">
        <f>ROUND((Reference!G$16*List!$H3061)+Reference!G$17,0)</f>
        <v>2575</v>
      </c>
      <c r="O3061" s="35">
        <f>ROUND((Reference!H$16*List!$H3061)+Reference!H$17,0)</f>
        <v>2673</v>
      </c>
      <c r="P3061" s="35">
        <f>ROUND((Reference!I$16*List!$H3061)+Reference!I$17,0)</f>
        <v>2778</v>
      </c>
      <c r="Q3061" s="35">
        <f>ROUND((Reference!J$16*List!$H3061)+Reference!J$17,0)</f>
        <v>3217</v>
      </c>
      <c r="R3061" s="35">
        <f>ROUND((Reference!K$16*List!$H3061)+Reference!K$17,0)</f>
        <v>3318</v>
      </c>
      <c r="S3061" s="35">
        <f>ROUND((Reference!L$16*List!$H3061)+Reference!L$17,0)</f>
        <v>3581</v>
      </c>
      <c r="T3061" s="35">
        <f>ROUND((Reference!M$16*List!$H3061)+Reference!M$17,0)</f>
        <v>4277</v>
      </c>
      <c r="U3061" s="35">
        <f>ROUND((Reference!N$16*List!$H3061)+Reference!N$17,0)</f>
        <v>17255</v>
      </c>
      <c r="V3061" s="36">
        <f>ROUND((Reference!O$16*List!$H3061)+Reference!O$17,0)</f>
        <v>641</v>
      </c>
      <c r="W3061" s="36">
        <f>ROUND((Reference!P$16*List!$H3061)+Reference!P$17,0)</f>
        <v>904</v>
      </c>
      <c r="X3061" s="36">
        <f>ROUND((Reference!Q$16*List!$H3061)+Reference!Q$17,0)</f>
        <v>452</v>
      </c>
      <c r="Y3061" s="37"/>
      <c r="Z3061" s="4" t="str">
        <f t="shared" si="95"/>
        <v>CLAY, West Virginia</v>
      </c>
      <c r="AA3061" s="38" t="s">
        <v>110</v>
      </c>
      <c r="AB3061" s="38" t="s">
        <v>54</v>
      </c>
      <c r="AC3061" s="32" t="s">
        <v>8403</v>
      </c>
      <c r="AD3061" s="39"/>
      <c r="AE3061">
        <f t="shared" si="96"/>
        <v>0.83879999999999999</v>
      </c>
    </row>
    <row r="3062" spans="1:31" x14ac:dyDescent="0.35">
      <c r="A3062" s="28" t="s">
        <v>8421</v>
      </c>
      <c r="B3062" s="48" t="s">
        <v>8422</v>
      </c>
      <c r="C3062" s="49">
        <v>99951</v>
      </c>
      <c r="D3062" s="30" t="s">
        <v>263</v>
      </c>
      <c r="E3062" s="50" t="s">
        <v>8423</v>
      </c>
      <c r="F3062" s="55" t="s">
        <v>8403</v>
      </c>
      <c r="G3062" s="33" t="s">
        <v>64</v>
      </c>
      <c r="H3062" s="34">
        <v>0.72370000000000001</v>
      </c>
      <c r="I3062" s="35">
        <f>ROUND((Reference!B$16*List!$H3062)+Reference!B$17,0)</f>
        <v>889</v>
      </c>
      <c r="J3062" s="35">
        <f>ROUND((Reference!C$16*List!$H3062)+Reference!C$17,0)</f>
        <v>1327</v>
      </c>
      <c r="K3062" s="35">
        <f>ROUND((Reference!D$16*List!$H3062)+Reference!D$17,0)</f>
        <v>1590</v>
      </c>
      <c r="L3062" s="35">
        <f>ROUND((Reference!E$16*List!$H3062)+Reference!E$17,0)</f>
        <v>1965</v>
      </c>
      <c r="M3062" s="35">
        <f>ROUND((Reference!F$16*List!$H3062)+Reference!F$17,0)</f>
        <v>2047</v>
      </c>
      <c r="N3062" s="35">
        <f>ROUND((Reference!G$16*List!$H3062)+Reference!G$17,0)</f>
        <v>2317</v>
      </c>
      <c r="O3062" s="35">
        <f>ROUND((Reference!H$16*List!$H3062)+Reference!H$17,0)</f>
        <v>2406</v>
      </c>
      <c r="P3062" s="35">
        <f>ROUND((Reference!I$16*List!$H3062)+Reference!I$17,0)</f>
        <v>2501</v>
      </c>
      <c r="Q3062" s="35">
        <f>ROUND((Reference!J$16*List!$H3062)+Reference!J$17,0)</f>
        <v>2896</v>
      </c>
      <c r="R3062" s="35">
        <f>ROUND((Reference!K$16*List!$H3062)+Reference!K$17,0)</f>
        <v>2987</v>
      </c>
      <c r="S3062" s="35">
        <f>ROUND((Reference!L$16*List!$H3062)+Reference!L$17,0)</f>
        <v>3223</v>
      </c>
      <c r="T3062" s="35">
        <f>ROUND((Reference!M$16*List!$H3062)+Reference!M$17,0)</f>
        <v>3850</v>
      </c>
      <c r="U3062" s="35">
        <f>ROUND((Reference!N$16*List!$H3062)+Reference!N$17,0)</f>
        <v>15532</v>
      </c>
      <c r="V3062" s="36">
        <f>ROUND((Reference!O$16*List!$H3062)+Reference!O$17,0)</f>
        <v>577</v>
      </c>
      <c r="W3062" s="36">
        <f>ROUND((Reference!P$16*List!$H3062)+Reference!P$17,0)</f>
        <v>814</v>
      </c>
      <c r="X3062" s="36">
        <f>ROUND((Reference!Q$16*List!$H3062)+Reference!Q$17,0)</f>
        <v>407</v>
      </c>
      <c r="Y3062" s="37"/>
      <c r="Z3062" s="4" t="str">
        <f t="shared" si="95"/>
        <v>DODDRIDGE, West Virginia</v>
      </c>
      <c r="AA3062" s="38" t="s">
        <v>8423</v>
      </c>
      <c r="AB3062" s="38" t="s">
        <v>54</v>
      </c>
      <c r="AC3062" s="32" t="s">
        <v>8403</v>
      </c>
      <c r="AD3062" s="39"/>
      <c r="AE3062">
        <f t="shared" si="96"/>
        <v>0.72370000000000001</v>
      </c>
    </row>
    <row r="3063" spans="1:31" x14ac:dyDescent="0.35">
      <c r="A3063" s="28" t="s">
        <v>8424</v>
      </c>
      <c r="B3063" s="48" t="s">
        <v>8425</v>
      </c>
      <c r="C3063" s="49">
        <v>13220</v>
      </c>
      <c r="D3063" s="30" t="s">
        <v>393</v>
      </c>
      <c r="E3063" s="50" t="s">
        <v>172</v>
      </c>
      <c r="F3063" s="54" t="s">
        <v>8403</v>
      </c>
      <c r="G3063" s="33" t="s">
        <v>53</v>
      </c>
      <c r="H3063" s="34">
        <v>0.76680000000000004</v>
      </c>
      <c r="I3063" s="35">
        <f>ROUND((Reference!B$16*List!$H3063)+Reference!B$17,0)</f>
        <v>926</v>
      </c>
      <c r="J3063" s="35">
        <f>ROUND((Reference!C$16*List!$H3063)+Reference!C$17,0)</f>
        <v>1382</v>
      </c>
      <c r="K3063" s="35">
        <f>ROUND((Reference!D$16*List!$H3063)+Reference!D$17,0)</f>
        <v>1656</v>
      </c>
      <c r="L3063" s="35">
        <f>ROUND((Reference!E$16*List!$H3063)+Reference!E$17,0)</f>
        <v>2047</v>
      </c>
      <c r="M3063" s="35">
        <f>ROUND((Reference!F$16*List!$H3063)+Reference!F$17,0)</f>
        <v>2132</v>
      </c>
      <c r="N3063" s="35">
        <f>ROUND((Reference!G$16*List!$H3063)+Reference!G$17,0)</f>
        <v>2414</v>
      </c>
      <c r="O3063" s="35">
        <f>ROUND((Reference!H$16*List!$H3063)+Reference!H$17,0)</f>
        <v>2506</v>
      </c>
      <c r="P3063" s="35">
        <f>ROUND((Reference!I$16*List!$H3063)+Reference!I$17,0)</f>
        <v>2605</v>
      </c>
      <c r="Q3063" s="35">
        <f>ROUND((Reference!J$16*List!$H3063)+Reference!J$17,0)</f>
        <v>3016</v>
      </c>
      <c r="R3063" s="35">
        <f>ROUND((Reference!K$16*List!$H3063)+Reference!K$17,0)</f>
        <v>3111</v>
      </c>
      <c r="S3063" s="35">
        <f>ROUND((Reference!L$16*List!$H3063)+Reference!L$17,0)</f>
        <v>3357</v>
      </c>
      <c r="T3063" s="35">
        <f>ROUND((Reference!M$16*List!$H3063)+Reference!M$17,0)</f>
        <v>4009</v>
      </c>
      <c r="U3063" s="35">
        <f>ROUND((Reference!N$16*List!$H3063)+Reference!N$17,0)</f>
        <v>16177</v>
      </c>
      <c r="V3063" s="36">
        <f>ROUND((Reference!O$16*List!$H3063)+Reference!O$17,0)</f>
        <v>601</v>
      </c>
      <c r="W3063" s="36">
        <f>ROUND((Reference!P$16*List!$H3063)+Reference!P$17,0)</f>
        <v>847</v>
      </c>
      <c r="X3063" s="36">
        <f>ROUND((Reference!Q$16*List!$H3063)+Reference!Q$17,0)</f>
        <v>424</v>
      </c>
      <c r="Y3063" s="37"/>
      <c r="Z3063" s="4" t="str">
        <f t="shared" si="95"/>
        <v>FAYETTE, West Virginia</v>
      </c>
      <c r="AA3063" s="38" t="s">
        <v>172</v>
      </c>
      <c r="AB3063" s="38" t="s">
        <v>54</v>
      </c>
      <c r="AC3063" s="32" t="s">
        <v>8403</v>
      </c>
      <c r="AD3063" s="39"/>
      <c r="AE3063">
        <f t="shared" si="96"/>
        <v>0.76680000000000004</v>
      </c>
    </row>
    <row r="3064" spans="1:31" x14ac:dyDescent="0.35">
      <c r="A3064" s="28" t="s">
        <v>8426</v>
      </c>
      <c r="B3064" s="48" t="s">
        <v>8427</v>
      </c>
      <c r="C3064" s="51">
        <v>99951</v>
      </c>
      <c r="D3064" s="30" t="s">
        <v>263</v>
      </c>
      <c r="E3064" s="38" t="s">
        <v>1799</v>
      </c>
      <c r="F3064" s="55" t="s">
        <v>8403</v>
      </c>
      <c r="G3064" s="33" t="s">
        <v>64</v>
      </c>
      <c r="H3064" s="52">
        <v>0.72370000000000001</v>
      </c>
      <c r="I3064" s="35">
        <f>ROUND((Reference!B$16*List!$H3064)+Reference!B$17,0)</f>
        <v>889</v>
      </c>
      <c r="J3064" s="35">
        <f>ROUND((Reference!C$16*List!$H3064)+Reference!C$17,0)</f>
        <v>1327</v>
      </c>
      <c r="K3064" s="35">
        <f>ROUND((Reference!D$16*List!$H3064)+Reference!D$17,0)</f>
        <v>1590</v>
      </c>
      <c r="L3064" s="35">
        <f>ROUND((Reference!E$16*List!$H3064)+Reference!E$17,0)</f>
        <v>1965</v>
      </c>
      <c r="M3064" s="35">
        <f>ROUND((Reference!F$16*List!$H3064)+Reference!F$17,0)</f>
        <v>2047</v>
      </c>
      <c r="N3064" s="35">
        <f>ROUND((Reference!G$16*List!$H3064)+Reference!G$17,0)</f>
        <v>2317</v>
      </c>
      <c r="O3064" s="35">
        <f>ROUND((Reference!H$16*List!$H3064)+Reference!H$17,0)</f>
        <v>2406</v>
      </c>
      <c r="P3064" s="35">
        <f>ROUND((Reference!I$16*List!$H3064)+Reference!I$17,0)</f>
        <v>2501</v>
      </c>
      <c r="Q3064" s="35">
        <f>ROUND((Reference!J$16*List!$H3064)+Reference!J$17,0)</f>
        <v>2896</v>
      </c>
      <c r="R3064" s="35">
        <f>ROUND((Reference!K$16*List!$H3064)+Reference!K$17,0)</f>
        <v>2987</v>
      </c>
      <c r="S3064" s="35">
        <f>ROUND((Reference!L$16*List!$H3064)+Reference!L$17,0)</f>
        <v>3223</v>
      </c>
      <c r="T3064" s="35">
        <f>ROUND((Reference!M$16*List!$H3064)+Reference!M$17,0)</f>
        <v>3850</v>
      </c>
      <c r="U3064" s="35">
        <f>ROUND((Reference!N$16*List!$H3064)+Reference!N$17,0)</f>
        <v>15532</v>
      </c>
      <c r="V3064" s="36">
        <f>ROUND((Reference!O$16*List!$H3064)+Reference!O$17,0)</f>
        <v>577</v>
      </c>
      <c r="W3064" s="36">
        <f>ROUND((Reference!P$16*List!$H3064)+Reference!P$17,0)</f>
        <v>814</v>
      </c>
      <c r="X3064" s="36">
        <f>ROUND((Reference!Q$16*List!$H3064)+Reference!Q$17,0)</f>
        <v>407</v>
      </c>
      <c r="Y3064" s="37"/>
      <c r="Z3064" s="4" t="str">
        <f t="shared" si="95"/>
        <v>GILMER, West Virginia</v>
      </c>
      <c r="AA3064" s="50" t="s">
        <v>1799</v>
      </c>
      <c r="AB3064" s="38" t="s">
        <v>54</v>
      </c>
      <c r="AC3064" s="43" t="s">
        <v>8403</v>
      </c>
      <c r="AD3064" s="45"/>
      <c r="AE3064">
        <f t="shared" si="96"/>
        <v>0.72370000000000001</v>
      </c>
    </row>
    <row r="3065" spans="1:31" x14ac:dyDescent="0.35">
      <c r="A3065" s="28" t="s">
        <v>8428</v>
      </c>
      <c r="B3065" s="48" t="s">
        <v>8429</v>
      </c>
      <c r="C3065" s="51">
        <v>99951</v>
      </c>
      <c r="D3065" s="30" t="s">
        <v>263</v>
      </c>
      <c r="E3065" s="38" t="s">
        <v>605</v>
      </c>
      <c r="F3065" s="55" t="s">
        <v>8403</v>
      </c>
      <c r="G3065" s="33" t="s">
        <v>64</v>
      </c>
      <c r="H3065" s="34">
        <v>0.72370000000000001</v>
      </c>
      <c r="I3065" s="35">
        <f>ROUND((Reference!B$16*List!$H3065)+Reference!B$17,0)</f>
        <v>889</v>
      </c>
      <c r="J3065" s="35">
        <f>ROUND((Reference!C$16*List!$H3065)+Reference!C$17,0)</f>
        <v>1327</v>
      </c>
      <c r="K3065" s="35">
        <f>ROUND((Reference!D$16*List!$H3065)+Reference!D$17,0)</f>
        <v>1590</v>
      </c>
      <c r="L3065" s="35">
        <f>ROUND((Reference!E$16*List!$H3065)+Reference!E$17,0)</f>
        <v>1965</v>
      </c>
      <c r="M3065" s="35">
        <f>ROUND((Reference!F$16*List!$H3065)+Reference!F$17,0)</f>
        <v>2047</v>
      </c>
      <c r="N3065" s="35">
        <f>ROUND((Reference!G$16*List!$H3065)+Reference!G$17,0)</f>
        <v>2317</v>
      </c>
      <c r="O3065" s="35">
        <f>ROUND((Reference!H$16*List!$H3065)+Reference!H$17,0)</f>
        <v>2406</v>
      </c>
      <c r="P3065" s="35">
        <f>ROUND((Reference!I$16*List!$H3065)+Reference!I$17,0)</f>
        <v>2501</v>
      </c>
      <c r="Q3065" s="35">
        <f>ROUND((Reference!J$16*List!$H3065)+Reference!J$17,0)</f>
        <v>2896</v>
      </c>
      <c r="R3065" s="35">
        <f>ROUND((Reference!K$16*List!$H3065)+Reference!K$17,0)</f>
        <v>2987</v>
      </c>
      <c r="S3065" s="35">
        <f>ROUND((Reference!L$16*List!$H3065)+Reference!L$17,0)</f>
        <v>3223</v>
      </c>
      <c r="T3065" s="35">
        <f>ROUND((Reference!M$16*List!$H3065)+Reference!M$17,0)</f>
        <v>3850</v>
      </c>
      <c r="U3065" s="35">
        <f>ROUND((Reference!N$16*List!$H3065)+Reference!N$17,0)</f>
        <v>15532</v>
      </c>
      <c r="V3065" s="36">
        <f>ROUND((Reference!O$16*List!$H3065)+Reference!O$17,0)</f>
        <v>577</v>
      </c>
      <c r="W3065" s="36">
        <f>ROUND((Reference!P$16*List!$H3065)+Reference!P$17,0)</f>
        <v>814</v>
      </c>
      <c r="X3065" s="36">
        <f>ROUND((Reference!Q$16*List!$H3065)+Reference!Q$17,0)</f>
        <v>407</v>
      </c>
      <c r="Y3065" s="37"/>
      <c r="Z3065" s="4" t="str">
        <f t="shared" si="95"/>
        <v>GRANT, West Virginia</v>
      </c>
      <c r="AA3065" s="38" t="s">
        <v>605</v>
      </c>
      <c r="AB3065" s="38" t="s">
        <v>54</v>
      </c>
      <c r="AC3065" s="32" t="s">
        <v>8403</v>
      </c>
      <c r="AD3065" s="39"/>
      <c r="AE3065">
        <f t="shared" si="96"/>
        <v>0.72370000000000001</v>
      </c>
    </row>
    <row r="3066" spans="1:31" x14ac:dyDescent="0.35">
      <c r="A3066" s="28" t="s">
        <v>8430</v>
      </c>
      <c r="B3066" s="48" t="s">
        <v>8431</v>
      </c>
      <c r="C3066" s="49">
        <v>99951</v>
      </c>
      <c r="D3066" s="30" t="s">
        <v>263</v>
      </c>
      <c r="E3066" s="50" t="s">
        <v>8432</v>
      </c>
      <c r="F3066" s="55" t="s">
        <v>8403</v>
      </c>
      <c r="G3066" s="33" t="s">
        <v>64</v>
      </c>
      <c r="H3066" s="34">
        <v>0.72370000000000001</v>
      </c>
      <c r="I3066" s="35">
        <f>ROUND((Reference!B$16*List!$H3066)+Reference!B$17,0)</f>
        <v>889</v>
      </c>
      <c r="J3066" s="35">
        <f>ROUND((Reference!C$16*List!$H3066)+Reference!C$17,0)</f>
        <v>1327</v>
      </c>
      <c r="K3066" s="35">
        <f>ROUND((Reference!D$16*List!$H3066)+Reference!D$17,0)</f>
        <v>1590</v>
      </c>
      <c r="L3066" s="35">
        <f>ROUND((Reference!E$16*List!$H3066)+Reference!E$17,0)</f>
        <v>1965</v>
      </c>
      <c r="M3066" s="35">
        <f>ROUND((Reference!F$16*List!$H3066)+Reference!F$17,0)</f>
        <v>2047</v>
      </c>
      <c r="N3066" s="35">
        <f>ROUND((Reference!G$16*List!$H3066)+Reference!G$17,0)</f>
        <v>2317</v>
      </c>
      <c r="O3066" s="35">
        <f>ROUND((Reference!H$16*List!$H3066)+Reference!H$17,0)</f>
        <v>2406</v>
      </c>
      <c r="P3066" s="35">
        <f>ROUND((Reference!I$16*List!$H3066)+Reference!I$17,0)</f>
        <v>2501</v>
      </c>
      <c r="Q3066" s="35">
        <f>ROUND((Reference!J$16*List!$H3066)+Reference!J$17,0)</f>
        <v>2896</v>
      </c>
      <c r="R3066" s="35">
        <f>ROUND((Reference!K$16*List!$H3066)+Reference!K$17,0)</f>
        <v>2987</v>
      </c>
      <c r="S3066" s="35">
        <f>ROUND((Reference!L$16*List!$H3066)+Reference!L$17,0)</f>
        <v>3223</v>
      </c>
      <c r="T3066" s="35">
        <f>ROUND((Reference!M$16*List!$H3066)+Reference!M$17,0)</f>
        <v>3850</v>
      </c>
      <c r="U3066" s="35">
        <f>ROUND((Reference!N$16*List!$H3066)+Reference!N$17,0)</f>
        <v>15532</v>
      </c>
      <c r="V3066" s="36">
        <f>ROUND((Reference!O$16*List!$H3066)+Reference!O$17,0)</f>
        <v>577</v>
      </c>
      <c r="W3066" s="36">
        <f>ROUND((Reference!P$16*List!$H3066)+Reference!P$17,0)</f>
        <v>814</v>
      </c>
      <c r="X3066" s="36">
        <f>ROUND((Reference!Q$16*List!$H3066)+Reference!Q$17,0)</f>
        <v>407</v>
      </c>
      <c r="Y3066" s="37"/>
      <c r="Z3066" s="4" t="str">
        <f t="shared" si="95"/>
        <v>GREENBRIER, West Virginia</v>
      </c>
      <c r="AA3066" s="38" t="s">
        <v>8432</v>
      </c>
      <c r="AB3066" s="38" t="s">
        <v>54</v>
      </c>
      <c r="AC3066" s="32" t="s">
        <v>8403</v>
      </c>
      <c r="AD3066" s="39"/>
      <c r="AE3066">
        <f t="shared" si="96"/>
        <v>0.72370000000000001</v>
      </c>
    </row>
    <row r="3067" spans="1:31" x14ac:dyDescent="0.35">
      <c r="A3067" s="28" t="s">
        <v>8433</v>
      </c>
      <c r="B3067" s="48" t="s">
        <v>8434</v>
      </c>
      <c r="C3067" s="49">
        <v>49020</v>
      </c>
      <c r="D3067" s="30" t="s">
        <v>1796</v>
      </c>
      <c r="E3067" s="50" t="s">
        <v>3830</v>
      </c>
      <c r="F3067" s="54" t="s">
        <v>8403</v>
      </c>
      <c r="G3067" s="33" t="s">
        <v>53</v>
      </c>
      <c r="H3067" s="52">
        <v>0.89470000000000005</v>
      </c>
      <c r="I3067" s="35">
        <f>ROUND((Reference!B$16*List!$H3067)+Reference!B$17,0)</f>
        <v>1036</v>
      </c>
      <c r="J3067" s="35">
        <f>ROUND((Reference!C$16*List!$H3067)+Reference!C$17,0)</f>
        <v>1545</v>
      </c>
      <c r="K3067" s="35">
        <f>ROUND((Reference!D$16*List!$H3067)+Reference!D$17,0)</f>
        <v>1851</v>
      </c>
      <c r="L3067" s="35">
        <f>ROUND((Reference!E$16*List!$H3067)+Reference!E$17,0)</f>
        <v>2289</v>
      </c>
      <c r="M3067" s="35">
        <f>ROUND((Reference!F$16*List!$H3067)+Reference!F$17,0)</f>
        <v>2384</v>
      </c>
      <c r="N3067" s="35">
        <f>ROUND((Reference!G$16*List!$H3067)+Reference!G$17,0)</f>
        <v>2699</v>
      </c>
      <c r="O3067" s="35">
        <f>ROUND((Reference!H$16*List!$H3067)+Reference!H$17,0)</f>
        <v>2803</v>
      </c>
      <c r="P3067" s="35">
        <f>ROUND((Reference!I$16*List!$H3067)+Reference!I$17,0)</f>
        <v>2913</v>
      </c>
      <c r="Q3067" s="35">
        <f>ROUND((Reference!J$16*List!$H3067)+Reference!J$17,0)</f>
        <v>3373</v>
      </c>
      <c r="R3067" s="35">
        <f>ROUND((Reference!K$16*List!$H3067)+Reference!K$17,0)</f>
        <v>3479</v>
      </c>
      <c r="S3067" s="35">
        <f>ROUND((Reference!L$16*List!$H3067)+Reference!L$17,0)</f>
        <v>3754</v>
      </c>
      <c r="T3067" s="35">
        <f>ROUND((Reference!M$16*List!$H3067)+Reference!M$17,0)</f>
        <v>4484</v>
      </c>
      <c r="U3067" s="35">
        <f>ROUND((Reference!N$16*List!$H3067)+Reference!N$17,0)</f>
        <v>18091</v>
      </c>
      <c r="V3067" s="36">
        <f>ROUND((Reference!O$16*List!$H3067)+Reference!O$17,0)</f>
        <v>673</v>
      </c>
      <c r="W3067" s="36">
        <f>ROUND((Reference!P$16*List!$H3067)+Reference!P$17,0)</f>
        <v>948</v>
      </c>
      <c r="X3067" s="36">
        <f>ROUND((Reference!Q$16*List!$H3067)+Reference!Q$17,0)</f>
        <v>474</v>
      </c>
      <c r="Y3067" s="37"/>
      <c r="Z3067" s="4" t="str">
        <f t="shared" si="95"/>
        <v>HAMPSHIRE, West Virginia</v>
      </c>
      <c r="AA3067" s="50" t="s">
        <v>3830</v>
      </c>
      <c r="AB3067" s="38" t="s">
        <v>54</v>
      </c>
      <c r="AC3067" s="43" t="s">
        <v>8403</v>
      </c>
      <c r="AD3067" s="45"/>
      <c r="AE3067">
        <f t="shared" si="96"/>
        <v>0.89470000000000005</v>
      </c>
    </row>
    <row r="3068" spans="1:31" x14ac:dyDescent="0.35">
      <c r="A3068" s="28" t="s">
        <v>8435</v>
      </c>
      <c r="B3068" s="48" t="s">
        <v>8436</v>
      </c>
      <c r="C3068" s="49">
        <v>48260</v>
      </c>
      <c r="D3068" s="30" t="s">
        <v>1765</v>
      </c>
      <c r="E3068" s="50" t="s">
        <v>1830</v>
      </c>
      <c r="F3068" s="54" t="s">
        <v>8403</v>
      </c>
      <c r="G3068" s="33" t="s">
        <v>53</v>
      </c>
      <c r="H3068" s="52">
        <v>0.72070000000000001</v>
      </c>
      <c r="I3068" s="35">
        <f>ROUND((Reference!B$16*List!$H3068)+Reference!B$17,0)</f>
        <v>887</v>
      </c>
      <c r="J3068" s="35">
        <f>ROUND((Reference!C$16*List!$H3068)+Reference!C$17,0)</f>
        <v>1323</v>
      </c>
      <c r="K3068" s="35">
        <f>ROUND((Reference!D$16*List!$H3068)+Reference!D$17,0)</f>
        <v>1585</v>
      </c>
      <c r="L3068" s="35">
        <f>ROUND((Reference!E$16*List!$H3068)+Reference!E$17,0)</f>
        <v>1959</v>
      </c>
      <c r="M3068" s="35">
        <f>ROUND((Reference!F$16*List!$H3068)+Reference!F$17,0)</f>
        <v>2041</v>
      </c>
      <c r="N3068" s="35">
        <f>ROUND((Reference!G$16*List!$H3068)+Reference!G$17,0)</f>
        <v>2311</v>
      </c>
      <c r="O3068" s="35">
        <f>ROUND((Reference!H$16*List!$H3068)+Reference!H$17,0)</f>
        <v>2399</v>
      </c>
      <c r="P3068" s="35">
        <f>ROUND((Reference!I$16*List!$H3068)+Reference!I$17,0)</f>
        <v>2493</v>
      </c>
      <c r="Q3068" s="35">
        <f>ROUND((Reference!J$16*List!$H3068)+Reference!J$17,0)</f>
        <v>2887</v>
      </c>
      <c r="R3068" s="35">
        <f>ROUND((Reference!K$16*List!$H3068)+Reference!K$17,0)</f>
        <v>2979</v>
      </c>
      <c r="S3068" s="35">
        <f>ROUND((Reference!L$16*List!$H3068)+Reference!L$17,0)</f>
        <v>3214</v>
      </c>
      <c r="T3068" s="35">
        <f>ROUND((Reference!M$16*List!$H3068)+Reference!M$17,0)</f>
        <v>3838</v>
      </c>
      <c r="U3068" s="35">
        <f>ROUND((Reference!N$16*List!$H3068)+Reference!N$17,0)</f>
        <v>15487</v>
      </c>
      <c r="V3068" s="36">
        <f>ROUND((Reference!O$16*List!$H3068)+Reference!O$17,0)</f>
        <v>576</v>
      </c>
      <c r="W3068" s="36">
        <f>ROUND((Reference!P$16*List!$H3068)+Reference!P$17,0)</f>
        <v>811</v>
      </c>
      <c r="X3068" s="36">
        <f>ROUND((Reference!Q$16*List!$H3068)+Reference!Q$17,0)</f>
        <v>406</v>
      </c>
      <c r="Y3068" s="37"/>
      <c r="Z3068" s="4" t="str">
        <f t="shared" si="95"/>
        <v>HANCOCK, West Virginia</v>
      </c>
      <c r="AA3068" s="50" t="s">
        <v>1830</v>
      </c>
      <c r="AB3068" s="38" t="s">
        <v>54</v>
      </c>
      <c r="AC3068" s="43" t="s">
        <v>8403</v>
      </c>
      <c r="AD3068" s="45"/>
      <c r="AE3068">
        <f t="shared" si="96"/>
        <v>0.72070000000000001</v>
      </c>
    </row>
    <row r="3069" spans="1:31" x14ac:dyDescent="0.35">
      <c r="A3069" s="28" t="s">
        <v>8437</v>
      </c>
      <c r="B3069" s="48" t="s">
        <v>8438</v>
      </c>
      <c r="C3069" s="49">
        <v>99951</v>
      </c>
      <c r="D3069" s="30" t="s">
        <v>263</v>
      </c>
      <c r="E3069" s="50" t="s">
        <v>8439</v>
      </c>
      <c r="F3069" s="55" t="s">
        <v>8403</v>
      </c>
      <c r="G3069" s="33" t="s">
        <v>64</v>
      </c>
      <c r="H3069" s="34">
        <v>0.72370000000000001</v>
      </c>
      <c r="I3069" s="35">
        <f>ROUND((Reference!B$16*List!$H3069)+Reference!B$17,0)</f>
        <v>889</v>
      </c>
      <c r="J3069" s="35">
        <f>ROUND((Reference!C$16*List!$H3069)+Reference!C$17,0)</f>
        <v>1327</v>
      </c>
      <c r="K3069" s="35">
        <f>ROUND((Reference!D$16*List!$H3069)+Reference!D$17,0)</f>
        <v>1590</v>
      </c>
      <c r="L3069" s="35">
        <f>ROUND((Reference!E$16*List!$H3069)+Reference!E$17,0)</f>
        <v>1965</v>
      </c>
      <c r="M3069" s="35">
        <f>ROUND((Reference!F$16*List!$H3069)+Reference!F$17,0)</f>
        <v>2047</v>
      </c>
      <c r="N3069" s="35">
        <f>ROUND((Reference!G$16*List!$H3069)+Reference!G$17,0)</f>
        <v>2317</v>
      </c>
      <c r="O3069" s="35">
        <f>ROUND((Reference!H$16*List!$H3069)+Reference!H$17,0)</f>
        <v>2406</v>
      </c>
      <c r="P3069" s="35">
        <f>ROUND((Reference!I$16*List!$H3069)+Reference!I$17,0)</f>
        <v>2501</v>
      </c>
      <c r="Q3069" s="35">
        <f>ROUND((Reference!J$16*List!$H3069)+Reference!J$17,0)</f>
        <v>2896</v>
      </c>
      <c r="R3069" s="35">
        <f>ROUND((Reference!K$16*List!$H3069)+Reference!K$17,0)</f>
        <v>2987</v>
      </c>
      <c r="S3069" s="35">
        <f>ROUND((Reference!L$16*List!$H3069)+Reference!L$17,0)</f>
        <v>3223</v>
      </c>
      <c r="T3069" s="35">
        <f>ROUND((Reference!M$16*List!$H3069)+Reference!M$17,0)</f>
        <v>3850</v>
      </c>
      <c r="U3069" s="35">
        <f>ROUND((Reference!N$16*List!$H3069)+Reference!N$17,0)</f>
        <v>15532</v>
      </c>
      <c r="V3069" s="36">
        <f>ROUND((Reference!O$16*List!$H3069)+Reference!O$17,0)</f>
        <v>577</v>
      </c>
      <c r="W3069" s="36">
        <f>ROUND((Reference!P$16*List!$H3069)+Reference!P$17,0)</f>
        <v>814</v>
      </c>
      <c r="X3069" s="36">
        <f>ROUND((Reference!Q$16*List!$H3069)+Reference!Q$17,0)</f>
        <v>407</v>
      </c>
      <c r="Y3069" s="37"/>
      <c r="Z3069" s="4" t="str">
        <f t="shared" si="95"/>
        <v>HARDY, West Virginia</v>
      </c>
      <c r="AA3069" s="38" t="s">
        <v>8439</v>
      </c>
      <c r="AB3069" s="38" t="s">
        <v>54</v>
      </c>
      <c r="AC3069" s="32" t="s">
        <v>8403</v>
      </c>
      <c r="AD3069" s="39"/>
      <c r="AE3069">
        <f t="shared" si="96"/>
        <v>0.72370000000000001</v>
      </c>
    </row>
    <row r="3070" spans="1:31" x14ac:dyDescent="0.35">
      <c r="A3070" s="28" t="s">
        <v>8440</v>
      </c>
      <c r="B3070" s="48" t="s">
        <v>8441</v>
      </c>
      <c r="C3070" s="49">
        <v>99951</v>
      </c>
      <c r="D3070" s="30" t="s">
        <v>263</v>
      </c>
      <c r="E3070" s="50" t="s">
        <v>2541</v>
      </c>
      <c r="F3070" s="55" t="s">
        <v>8403</v>
      </c>
      <c r="G3070" s="33" t="s">
        <v>64</v>
      </c>
      <c r="H3070" s="52">
        <v>0.72370000000000001</v>
      </c>
      <c r="I3070" s="35">
        <f>ROUND((Reference!B$16*List!$H3070)+Reference!B$17,0)</f>
        <v>889</v>
      </c>
      <c r="J3070" s="35">
        <f>ROUND((Reference!C$16*List!$H3070)+Reference!C$17,0)</f>
        <v>1327</v>
      </c>
      <c r="K3070" s="35">
        <f>ROUND((Reference!D$16*List!$H3070)+Reference!D$17,0)</f>
        <v>1590</v>
      </c>
      <c r="L3070" s="35">
        <f>ROUND((Reference!E$16*List!$H3070)+Reference!E$17,0)</f>
        <v>1965</v>
      </c>
      <c r="M3070" s="35">
        <f>ROUND((Reference!F$16*List!$H3070)+Reference!F$17,0)</f>
        <v>2047</v>
      </c>
      <c r="N3070" s="35">
        <f>ROUND((Reference!G$16*List!$H3070)+Reference!G$17,0)</f>
        <v>2317</v>
      </c>
      <c r="O3070" s="35">
        <f>ROUND((Reference!H$16*List!$H3070)+Reference!H$17,0)</f>
        <v>2406</v>
      </c>
      <c r="P3070" s="35">
        <f>ROUND((Reference!I$16*List!$H3070)+Reference!I$17,0)</f>
        <v>2501</v>
      </c>
      <c r="Q3070" s="35">
        <f>ROUND((Reference!J$16*List!$H3070)+Reference!J$17,0)</f>
        <v>2896</v>
      </c>
      <c r="R3070" s="35">
        <f>ROUND((Reference!K$16*List!$H3070)+Reference!K$17,0)</f>
        <v>2987</v>
      </c>
      <c r="S3070" s="35">
        <f>ROUND((Reference!L$16*List!$H3070)+Reference!L$17,0)</f>
        <v>3223</v>
      </c>
      <c r="T3070" s="35">
        <f>ROUND((Reference!M$16*List!$H3070)+Reference!M$17,0)</f>
        <v>3850</v>
      </c>
      <c r="U3070" s="35">
        <f>ROUND((Reference!N$16*List!$H3070)+Reference!N$17,0)</f>
        <v>15532</v>
      </c>
      <c r="V3070" s="36">
        <f>ROUND((Reference!O$16*List!$H3070)+Reference!O$17,0)</f>
        <v>577</v>
      </c>
      <c r="W3070" s="36">
        <f>ROUND((Reference!P$16*List!$H3070)+Reference!P$17,0)</f>
        <v>814</v>
      </c>
      <c r="X3070" s="36">
        <f>ROUND((Reference!Q$16*List!$H3070)+Reference!Q$17,0)</f>
        <v>407</v>
      </c>
      <c r="Y3070" s="37"/>
      <c r="Z3070" s="4" t="str">
        <f t="shared" si="95"/>
        <v>HARRISON, West Virginia</v>
      </c>
      <c r="AA3070" s="50" t="s">
        <v>2541</v>
      </c>
      <c r="AB3070" s="38" t="s">
        <v>54</v>
      </c>
      <c r="AC3070" s="43" t="s">
        <v>8403</v>
      </c>
      <c r="AD3070" s="45"/>
      <c r="AE3070">
        <f t="shared" si="96"/>
        <v>0.72370000000000001</v>
      </c>
    </row>
    <row r="3071" spans="1:31" x14ac:dyDescent="0.35">
      <c r="A3071" s="28" t="s">
        <v>8442</v>
      </c>
      <c r="B3071" s="48" t="s">
        <v>8443</v>
      </c>
      <c r="C3071" s="49">
        <v>16620</v>
      </c>
      <c r="D3071" s="30" t="s">
        <v>524</v>
      </c>
      <c r="E3071" s="50" t="s">
        <v>202</v>
      </c>
      <c r="F3071" s="55" t="s">
        <v>8403</v>
      </c>
      <c r="G3071" s="33" t="s">
        <v>53</v>
      </c>
      <c r="H3071" s="34">
        <v>0.83879999999999999</v>
      </c>
      <c r="I3071" s="35">
        <f>ROUND((Reference!B$16*List!$H3071)+Reference!B$17,0)</f>
        <v>988</v>
      </c>
      <c r="J3071" s="35">
        <f>ROUND((Reference!C$16*List!$H3071)+Reference!C$17,0)</f>
        <v>1474</v>
      </c>
      <c r="K3071" s="35">
        <f>ROUND((Reference!D$16*List!$H3071)+Reference!D$17,0)</f>
        <v>1766</v>
      </c>
      <c r="L3071" s="35">
        <f>ROUND((Reference!E$16*List!$H3071)+Reference!E$17,0)</f>
        <v>2183</v>
      </c>
      <c r="M3071" s="35">
        <f>ROUND((Reference!F$16*List!$H3071)+Reference!F$17,0)</f>
        <v>2274</v>
      </c>
      <c r="N3071" s="35">
        <f>ROUND((Reference!G$16*List!$H3071)+Reference!G$17,0)</f>
        <v>2575</v>
      </c>
      <c r="O3071" s="35">
        <f>ROUND((Reference!H$16*List!$H3071)+Reference!H$17,0)</f>
        <v>2673</v>
      </c>
      <c r="P3071" s="35">
        <f>ROUND((Reference!I$16*List!$H3071)+Reference!I$17,0)</f>
        <v>2778</v>
      </c>
      <c r="Q3071" s="35">
        <f>ROUND((Reference!J$16*List!$H3071)+Reference!J$17,0)</f>
        <v>3217</v>
      </c>
      <c r="R3071" s="35">
        <f>ROUND((Reference!K$16*List!$H3071)+Reference!K$17,0)</f>
        <v>3318</v>
      </c>
      <c r="S3071" s="35">
        <f>ROUND((Reference!L$16*List!$H3071)+Reference!L$17,0)</f>
        <v>3581</v>
      </c>
      <c r="T3071" s="35">
        <f>ROUND((Reference!M$16*List!$H3071)+Reference!M$17,0)</f>
        <v>4277</v>
      </c>
      <c r="U3071" s="35">
        <f>ROUND((Reference!N$16*List!$H3071)+Reference!N$17,0)</f>
        <v>17255</v>
      </c>
      <c r="V3071" s="36">
        <f>ROUND((Reference!O$16*List!$H3071)+Reference!O$17,0)</f>
        <v>641</v>
      </c>
      <c r="W3071" s="36">
        <f>ROUND((Reference!P$16*List!$H3071)+Reference!P$17,0)</f>
        <v>904</v>
      </c>
      <c r="X3071" s="36">
        <f>ROUND((Reference!Q$16*List!$H3071)+Reference!Q$17,0)</f>
        <v>452</v>
      </c>
      <c r="Y3071" s="37"/>
      <c r="Z3071" s="4" t="str">
        <f t="shared" si="95"/>
        <v>JACKSON, West Virginia</v>
      </c>
      <c r="AA3071" s="38" t="s">
        <v>202</v>
      </c>
      <c r="AB3071" s="38" t="s">
        <v>54</v>
      </c>
      <c r="AC3071" s="32" t="s">
        <v>8403</v>
      </c>
      <c r="AD3071" s="39"/>
      <c r="AE3071">
        <f t="shared" si="96"/>
        <v>0.83879999999999999</v>
      </c>
    </row>
    <row r="3072" spans="1:31" x14ac:dyDescent="0.35">
      <c r="A3072" s="28" t="s">
        <v>8444</v>
      </c>
      <c r="B3072" s="48" t="s">
        <v>8445</v>
      </c>
      <c r="C3072" s="49">
        <v>47894</v>
      </c>
      <c r="D3072" s="30" t="s">
        <v>1336</v>
      </c>
      <c r="E3072" s="50" t="s">
        <v>206</v>
      </c>
      <c r="F3072" s="54" t="s">
        <v>8403</v>
      </c>
      <c r="G3072" s="33" t="s">
        <v>53</v>
      </c>
      <c r="H3072" s="34">
        <v>1.0406</v>
      </c>
      <c r="I3072" s="35">
        <f>ROUND((Reference!B$16*List!$H3072)+Reference!B$17,0)</f>
        <v>1161</v>
      </c>
      <c r="J3072" s="35">
        <f>ROUND((Reference!C$16*List!$H3072)+Reference!C$17,0)</f>
        <v>1732</v>
      </c>
      <c r="K3072" s="35">
        <f>ROUND((Reference!D$16*List!$H3072)+Reference!D$17,0)</f>
        <v>2075</v>
      </c>
      <c r="L3072" s="35">
        <f>ROUND((Reference!E$16*List!$H3072)+Reference!E$17,0)</f>
        <v>2565</v>
      </c>
      <c r="M3072" s="35">
        <f>ROUND((Reference!F$16*List!$H3072)+Reference!F$17,0)</f>
        <v>2672</v>
      </c>
      <c r="N3072" s="35">
        <f>ROUND((Reference!G$16*List!$H3072)+Reference!G$17,0)</f>
        <v>3025</v>
      </c>
      <c r="O3072" s="35">
        <f>ROUND((Reference!H$16*List!$H3072)+Reference!H$17,0)</f>
        <v>3141</v>
      </c>
      <c r="P3072" s="35">
        <f>ROUND((Reference!I$16*List!$H3072)+Reference!I$17,0)</f>
        <v>3264</v>
      </c>
      <c r="Q3072" s="35">
        <f>ROUND((Reference!J$16*List!$H3072)+Reference!J$17,0)</f>
        <v>3780</v>
      </c>
      <c r="R3072" s="35">
        <f>ROUND((Reference!K$16*List!$H3072)+Reference!K$17,0)</f>
        <v>3899</v>
      </c>
      <c r="S3072" s="35">
        <f>ROUND((Reference!L$16*List!$H3072)+Reference!L$17,0)</f>
        <v>4207</v>
      </c>
      <c r="T3072" s="35">
        <f>ROUND((Reference!M$16*List!$H3072)+Reference!M$17,0)</f>
        <v>5025</v>
      </c>
      <c r="U3072" s="35">
        <f>ROUND((Reference!N$16*List!$H3072)+Reference!N$17,0)</f>
        <v>20275</v>
      </c>
      <c r="V3072" s="36">
        <f>ROUND((Reference!O$16*List!$H3072)+Reference!O$17,0)</f>
        <v>754</v>
      </c>
      <c r="W3072" s="36">
        <f>ROUND((Reference!P$16*List!$H3072)+Reference!P$17,0)</f>
        <v>1062</v>
      </c>
      <c r="X3072" s="36">
        <f>ROUND((Reference!Q$16*List!$H3072)+Reference!Q$17,0)</f>
        <v>531</v>
      </c>
      <c r="Y3072" s="37"/>
      <c r="Z3072" s="4" t="str">
        <f t="shared" si="95"/>
        <v>JEFFERSON, West Virginia</v>
      </c>
      <c r="AA3072" s="38" t="s">
        <v>206</v>
      </c>
      <c r="AB3072" s="38" t="s">
        <v>54</v>
      </c>
      <c r="AC3072" s="32" t="s">
        <v>8403</v>
      </c>
      <c r="AD3072" s="39"/>
      <c r="AE3072">
        <f t="shared" si="96"/>
        <v>1.0406</v>
      </c>
    </row>
    <row r="3073" spans="1:31" x14ac:dyDescent="0.35">
      <c r="A3073" s="28" t="s">
        <v>8446</v>
      </c>
      <c r="B3073" s="48" t="s">
        <v>8447</v>
      </c>
      <c r="C3073" s="51">
        <v>16620</v>
      </c>
      <c r="D3073" s="30" t="s">
        <v>524</v>
      </c>
      <c r="E3073" s="38" t="s">
        <v>8448</v>
      </c>
      <c r="F3073" s="54" t="s">
        <v>8403</v>
      </c>
      <c r="G3073" s="33" t="s">
        <v>53</v>
      </c>
      <c r="H3073" s="34">
        <v>0.83879999999999999</v>
      </c>
      <c r="I3073" s="35">
        <f>ROUND((Reference!B$16*List!$H3073)+Reference!B$17,0)</f>
        <v>988</v>
      </c>
      <c r="J3073" s="35">
        <f>ROUND((Reference!C$16*List!$H3073)+Reference!C$17,0)</f>
        <v>1474</v>
      </c>
      <c r="K3073" s="35">
        <f>ROUND((Reference!D$16*List!$H3073)+Reference!D$17,0)</f>
        <v>1766</v>
      </c>
      <c r="L3073" s="35">
        <f>ROUND((Reference!E$16*List!$H3073)+Reference!E$17,0)</f>
        <v>2183</v>
      </c>
      <c r="M3073" s="35">
        <f>ROUND((Reference!F$16*List!$H3073)+Reference!F$17,0)</f>
        <v>2274</v>
      </c>
      <c r="N3073" s="35">
        <f>ROUND((Reference!G$16*List!$H3073)+Reference!G$17,0)</f>
        <v>2575</v>
      </c>
      <c r="O3073" s="35">
        <f>ROUND((Reference!H$16*List!$H3073)+Reference!H$17,0)</f>
        <v>2673</v>
      </c>
      <c r="P3073" s="35">
        <f>ROUND((Reference!I$16*List!$H3073)+Reference!I$17,0)</f>
        <v>2778</v>
      </c>
      <c r="Q3073" s="35">
        <f>ROUND((Reference!J$16*List!$H3073)+Reference!J$17,0)</f>
        <v>3217</v>
      </c>
      <c r="R3073" s="35">
        <f>ROUND((Reference!K$16*List!$H3073)+Reference!K$17,0)</f>
        <v>3318</v>
      </c>
      <c r="S3073" s="35">
        <f>ROUND((Reference!L$16*List!$H3073)+Reference!L$17,0)</f>
        <v>3581</v>
      </c>
      <c r="T3073" s="35">
        <f>ROUND((Reference!M$16*List!$H3073)+Reference!M$17,0)</f>
        <v>4277</v>
      </c>
      <c r="U3073" s="35">
        <f>ROUND((Reference!N$16*List!$H3073)+Reference!N$17,0)</f>
        <v>17255</v>
      </c>
      <c r="V3073" s="36">
        <f>ROUND((Reference!O$16*List!$H3073)+Reference!O$17,0)</f>
        <v>641</v>
      </c>
      <c r="W3073" s="36">
        <f>ROUND((Reference!P$16*List!$H3073)+Reference!P$17,0)</f>
        <v>904</v>
      </c>
      <c r="X3073" s="36">
        <f>ROUND((Reference!Q$16*List!$H3073)+Reference!Q$17,0)</f>
        <v>452</v>
      </c>
      <c r="Y3073" s="37"/>
      <c r="Z3073" s="4" t="str">
        <f t="shared" si="95"/>
        <v>KANAWHA, West Virginia</v>
      </c>
      <c r="AA3073" s="38" t="s">
        <v>8448</v>
      </c>
      <c r="AB3073" s="38" t="s">
        <v>54</v>
      </c>
      <c r="AC3073" s="32" t="s">
        <v>8403</v>
      </c>
      <c r="AD3073" s="39"/>
      <c r="AE3073">
        <f t="shared" si="96"/>
        <v>0.83879999999999999</v>
      </c>
    </row>
    <row r="3074" spans="1:31" x14ac:dyDescent="0.35">
      <c r="A3074" s="28" t="s">
        <v>8449</v>
      </c>
      <c r="B3074" s="48" t="s">
        <v>8450</v>
      </c>
      <c r="C3074" s="51">
        <v>99951</v>
      </c>
      <c r="D3074" s="30" t="s">
        <v>263</v>
      </c>
      <c r="E3074" s="38" t="s">
        <v>2169</v>
      </c>
      <c r="F3074" s="55" t="s">
        <v>8403</v>
      </c>
      <c r="G3074" s="33" t="s">
        <v>64</v>
      </c>
      <c r="H3074" s="52">
        <v>0.72370000000000001</v>
      </c>
      <c r="I3074" s="35">
        <f>ROUND((Reference!B$16*List!$H3074)+Reference!B$17,0)</f>
        <v>889</v>
      </c>
      <c r="J3074" s="35">
        <f>ROUND((Reference!C$16*List!$H3074)+Reference!C$17,0)</f>
        <v>1327</v>
      </c>
      <c r="K3074" s="35">
        <f>ROUND((Reference!D$16*List!$H3074)+Reference!D$17,0)</f>
        <v>1590</v>
      </c>
      <c r="L3074" s="35">
        <f>ROUND((Reference!E$16*List!$H3074)+Reference!E$17,0)</f>
        <v>1965</v>
      </c>
      <c r="M3074" s="35">
        <f>ROUND((Reference!F$16*List!$H3074)+Reference!F$17,0)</f>
        <v>2047</v>
      </c>
      <c r="N3074" s="35">
        <f>ROUND((Reference!G$16*List!$H3074)+Reference!G$17,0)</f>
        <v>2317</v>
      </c>
      <c r="O3074" s="35">
        <f>ROUND((Reference!H$16*List!$H3074)+Reference!H$17,0)</f>
        <v>2406</v>
      </c>
      <c r="P3074" s="35">
        <f>ROUND((Reference!I$16*List!$H3074)+Reference!I$17,0)</f>
        <v>2501</v>
      </c>
      <c r="Q3074" s="35">
        <f>ROUND((Reference!J$16*List!$H3074)+Reference!J$17,0)</f>
        <v>2896</v>
      </c>
      <c r="R3074" s="35">
        <f>ROUND((Reference!K$16*List!$H3074)+Reference!K$17,0)</f>
        <v>2987</v>
      </c>
      <c r="S3074" s="35">
        <f>ROUND((Reference!L$16*List!$H3074)+Reference!L$17,0)</f>
        <v>3223</v>
      </c>
      <c r="T3074" s="35">
        <f>ROUND((Reference!M$16*List!$H3074)+Reference!M$17,0)</f>
        <v>3850</v>
      </c>
      <c r="U3074" s="35">
        <f>ROUND((Reference!N$16*List!$H3074)+Reference!N$17,0)</f>
        <v>15532</v>
      </c>
      <c r="V3074" s="36">
        <f>ROUND((Reference!O$16*List!$H3074)+Reference!O$17,0)</f>
        <v>577</v>
      </c>
      <c r="W3074" s="36">
        <f>ROUND((Reference!P$16*List!$H3074)+Reference!P$17,0)</f>
        <v>814</v>
      </c>
      <c r="X3074" s="36">
        <f>ROUND((Reference!Q$16*List!$H3074)+Reference!Q$17,0)</f>
        <v>407</v>
      </c>
      <c r="Y3074" s="37"/>
      <c r="Z3074" s="4" t="str">
        <f t="shared" si="95"/>
        <v>LEWIS, West Virginia</v>
      </c>
      <c r="AA3074" s="50" t="s">
        <v>2169</v>
      </c>
      <c r="AB3074" s="38" t="s">
        <v>54</v>
      </c>
      <c r="AC3074" s="43" t="s">
        <v>8403</v>
      </c>
      <c r="AD3074" s="45"/>
      <c r="AE3074">
        <f t="shared" si="96"/>
        <v>0.72370000000000001</v>
      </c>
    </row>
    <row r="3075" spans="1:31" x14ac:dyDescent="0.35">
      <c r="A3075" s="28" t="s">
        <v>8451</v>
      </c>
      <c r="B3075" s="48" t="s">
        <v>8452</v>
      </c>
      <c r="C3075" s="49">
        <v>16620</v>
      </c>
      <c r="D3075" s="30" t="s">
        <v>524</v>
      </c>
      <c r="E3075" s="50" t="s">
        <v>650</v>
      </c>
      <c r="F3075" s="54" t="s">
        <v>8403</v>
      </c>
      <c r="G3075" s="33" t="s">
        <v>53</v>
      </c>
      <c r="H3075" s="34">
        <v>0.83879999999999999</v>
      </c>
      <c r="I3075" s="35">
        <f>ROUND((Reference!B$16*List!$H3075)+Reference!B$17,0)</f>
        <v>988</v>
      </c>
      <c r="J3075" s="35">
        <f>ROUND((Reference!C$16*List!$H3075)+Reference!C$17,0)</f>
        <v>1474</v>
      </c>
      <c r="K3075" s="35">
        <f>ROUND((Reference!D$16*List!$H3075)+Reference!D$17,0)</f>
        <v>1766</v>
      </c>
      <c r="L3075" s="35">
        <f>ROUND((Reference!E$16*List!$H3075)+Reference!E$17,0)</f>
        <v>2183</v>
      </c>
      <c r="M3075" s="35">
        <f>ROUND((Reference!F$16*List!$H3075)+Reference!F$17,0)</f>
        <v>2274</v>
      </c>
      <c r="N3075" s="35">
        <f>ROUND((Reference!G$16*List!$H3075)+Reference!G$17,0)</f>
        <v>2575</v>
      </c>
      <c r="O3075" s="35">
        <f>ROUND((Reference!H$16*List!$H3075)+Reference!H$17,0)</f>
        <v>2673</v>
      </c>
      <c r="P3075" s="35">
        <f>ROUND((Reference!I$16*List!$H3075)+Reference!I$17,0)</f>
        <v>2778</v>
      </c>
      <c r="Q3075" s="35">
        <f>ROUND((Reference!J$16*List!$H3075)+Reference!J$17,0)</f>
        <v>3217</v>
      </c>
      <c r="R3075" s="35">
        <f>ROUND((Reference!K$16*List!$H3075)+Reference!K$17,0)</f>
        <v>3318</v>
      </c>
      <c r="S3075" s="35">
        <f>ROUND((Reference!L$16*List!$H3075)+Reference!L$17,0)</f>
        <v>3581</v>
      </c>
      <c r="T3075" s="35">
        <f>ROUND((Reference!M$16*List!$H3075)+Reference!M$17,0)</f>
        <v>4277</v>
      </c>
      <c r="U3075" s="35">
        <f>ROUND((Reference!N$16*List!$H3075)+Reference!N$17,0)</f>
        <v>17255</v>
      </c>
      <c r="V3075" s="36">
        <f>ROUND((Reference!O$16*List!$H3075)+Reference!O$17,0)</f>
        <v>641</v>
      </c>
      <c r="W3075" s="36">
        <f>ROUND((Reference!P$16*List!$H3075)+Reference!P$17,0)</f>
        <v>904</v>
      </c>
      <c r="X3075" s="36">
        <f>ROUND((Reference!Q$16*List!$H3075)+Reference!Q$17,0)</f>
        <v>452</v>
      </c>
      <c r="Y3075" s="37"/>
      <c r="Z3075" s="4" t="str">
        <f t="shared" si="95"/>
        <v>LINCOLN, West Virginia</v>
      </c>
      <c r="AA3075" s="38" t="s">
        <v>650</v>
      </c>
      <c r="AB3075" s="38" t="s">
        <v>54</v>
      </c>
      <c r="AC3075" s="32" t="s">
        <v>8403</v>
      </c>
      <c r="AD3075" s="39"/>
      <c r="AE3075">
        <f t="shared" si="96"/>
        <v>0.83879999999999999</v>
      </c>
    </row>
    <row r="3076" spans="1:31" x14ac:dyDescent="0.35">
      <c r="A3076" s="28" t="s">
        <v>8453</v>
      </c>
      <c r="B3076" s="48" t="s">
        <v>8454</v>
      </c>
      <c r="C3076" s="51">
        <v>99951</v>
      </c>
      <c r="D3076" s="30" t="s">
        <v>263</v>
      </c>
      <c r="E3076" s="38" t="s">
        <v>659</v>
      </c>
      <c r="F3076" s="55" t="s">
        <v>8403</v>
      </c>
      <c r="G3076" s="33" t="s">
        <v>64</v>
      </c>
      <c r="H3076" s="34">
        <v>0.72370000000000001</v>
      </c>
      <c r="I3076" s="35">
        <f>ROUND((Reference!B$16*List!$H3076)+Reference!B$17,0)</f>
        <v>889</v>
      </c>
      <c r="J3076" s="35">
        <f>ROUND((Reference!C$16*List!$H3076)+Reference!C$17,0)</f>
        <v>1327</v>
      </c>
      <c r="K3076" s="35">
        <f>ROUND((Reference!D$16*List!$H3076)+Reference!D$17,0)</f>
        <v>1590</v>
      </c>
      <c r="L3076" s="35">
        <f>ROUND((Reference!E$16*List!$H3076)+Reference!E$17,0)</f>
        <v>1965</v>
      </c>
      <c r="M3076" s="35">
        <f>ROUND((Reference!F$16*List!$H3076)+Reference!F$17,0)</f>
        <v>2047</v>
      </c>
      <c r="N3076" s="35">
        <f>ROUND((Reference!G$16*List!$H3076)+Reference!G$17,0)</f>
        <v>2317</v>
      </c>
      <c r="O3076" s="35">
        <f>ROUND((Reference!H$16*List!$H3076)+Reference!H$17,0)</f>
        <v>2406</v>
      </c>
      <c r="P3076" s="35">
        <f>ROUND((Reference!I$16*List!$H3076)+Reference!I$17,0)</f>
        <v>2501</v>
      </c>
      <c r="Q3076" s="35">
        <f>ROUND((Reference!J$16*List!$H3076)+Reference!J$17,0)</f>
        <v>2896</v>
      </c>
      <c r="R3076" s="35">
        <f>ROUND((Reference!K$16*List!$H3076)+Reference!K$17,0)</f>
        <v>2987</v>
      </c>
      <c r="S3076" s="35">
        <f>ROUND((Reference!L$16*List!$H3076)+Reference!L$17,0)</f>
        <v>3223</v>
      </c>
      <c r="T3076" s="35">
        <f>ROUND((Reference!M$16*List!$H3076)+Reference!M$17,0)</f>
        <v>3850</v>
      </c>
      <c r="U3076" s="35">
        <f>ROUND((Reference!N$16*List!$H3076)+Reference!N$17,0)</f>
        <v>15532</v>
      </c>
      <c r="V3076" s="36">
        <f>ROUND((Reference!O$16*List!$H3076)+Reference!O$17,0)</f>
        <v>577</v>
      </c>
      <c r="W3076" s="36">
        <f>ROUND((Reference!P$16*List!$H3076)+Reference!P$17,0)</f>
        <v>814</v>
      </c>
      <c r="X3076" s="36">
        <f>ROUND((Reference!Q$16*List!$H3076)+Reference!Q$17,0)</f>
        <v>407</v>
      </c>
      <c r="Y3076" s="37"/>
      <c r="Z3076" s="4" t="str">
        <f t="shared" si="95"/>
        <v>LOGAN, West Virginia</v>
      </c>
      <c r="AA3076" s="38" t="s">
        <v>659</v>
      </c>
      <c r="AB3076" s="38" t="s">
        <v>54</v>
      </c>
      <c r="AC3076" s="32" t="s">
        <v>8403</v>
      </c>
      <c r="AD3076" s="39"/>
      <c r="AE3076">
        <f t="shared" si="96"/>
        <v>0.72370000000000001</v>
      </c>
    </row>
    <row r="3077" spans="1:31" x14ac:dyDescent="0.35">
      <c r="A3077" s="28" t="s">
        <v>8455</v>
      </c>
      <c r="B3077" s="48" t="s">
        <v>8456</v>
      </c>
      <c r="C3077" s="51">
        <v>99951</v>
      </c>
      <c r="D3077" s="30" t="s">
        <v>263</v>
      </c>
      <c r="E3077" s="38" t="s">
        <v>5703</v>
      </c>
      <c r="F3077" s="55" t="s">
        <v>8403</v>
      </c>
      <c r="G3077" s="33" t="s">
        <v>64</v>
      </c>
      <c r="H3077" s="34">
        <v>0.72370000000000001</v>
      </c>
      <c r="I3077" s="35">
        <f>ROUND((Reference!B$16*List!$H3077)+Reference!B$17,0)</f>
        <v>889</v>
      </c>
      <c r="J3077" s="35">
        <f>ROUND((Reference!C$16*List!$H3077)+Reference!C$17,0)</f>
        <v>1327</v>
      </c>
      <c r="K3077" s="35">
        <f>ROUND((Reference!D$16*List!$H3077)+Reference!D$17,0)</f>
        <v>1590</v>
      </c>
      <c r="L3077" s="35">
        <f>ROUND((Reference!E$16*List!$H3077)+Reference!E$17,0)</f>
        <v>1965</v>
      </c>
      <c r="M3077" s="35">
        <f>ROUND((Reference!F$16*List!$H3077)+Reference!F$17,0)</f>
        <v>2047</v>
      </c>
      <c r="N3077" s="35">
        <f>ROUND((Reference!G$16*List!$H3077)+Reference!G$17,0)</f>
        <v>2317</v>
      </c>
      <c r="O3077" s="35">
        <f>ROUND((Reference!H$16*List!$H3077)+Reference!H$17,0)</f>
        <v>2406</v>
      </c>
      <c r="P3077" s="35">
        <f>ROUND((Reference!I$16*List!$H3077)+Reference!I$17,0)</f>
        <v>2501</v>
      </c>
      <c r="Q3077" s="35">
        <f>ROUND((Reference!J$16*List!$H3077)+Reference!J$17,0)</f>
        <v>2896</v>
      </c>
      <c r="R3077" s="35">
        <f>ROUND((Reference!K$16*List!$H3077)+Reference!K$17,0)</f>
        <v>2987</v>
      </c>
      <c r="S3077" s="35">
        <f>ROUND((Reference!L$16*List!$H3077)+Reference!L$17,0)</f>
        <v>3223</v>
      </c>
      <c r="T3077" s="35">
        <f>ROUND((Reference!M$16*List!$H3077)+Reference!M$17,0)</f>
        <v>3850</v>
      </c>
      <c r="U3077" s="35">
        <f>ROUND((Reference!N$16*List!$H3077)+Reference!N$17,0)</f>
        <v>15532</v>
      </c>
      <c r="V3077" s="36">
        <f>ROUND((Reference!O$16*List!$H3077)+Reference!O$17,0)</f>
        <v>577</v>
      </c>
      <c r="W3077" s="36">
        <f>ROUND((Reference!P$16*List!$H3077)+Reference!P$17,0)</f>
        <v>814</v>
      </c>
      <c r="X3077" s="36">
        <f>ROUND((Reference!Q$16*List!$H3077)+Reference!Q$17,0)</f>
        <v>407</v>
      </c>
      <c r="Y3077" s="37"/>
      <c r="Z3077" s="4" t="str">
        <f t="shared" si="95"/>
        <v>MC DOWELL, West Virginia</v>
      </c>
      <c r="AA3077" s="38" t="s">
        <v>5703</v>
      </c>
      <c r="AB3077" s="38" t="s">
        <v>54</v>
      </c>
      <c r="AC3077" s="32" t="s">
        <v>8403</v>
      </c>
      <c r="AD3077" s="39"/>
      <c r="AE3077">
        <f t="shared" si="96"/>
        <v>0.72370000000000001</v>
      </c>
    </row>
    <row r="3078" spans="1:31" x14ac:dyDescent="0.35">
      <c r="A3078" s="28" t="s">
        <v>8457</v>
      </c>
      <c r="B3078" s="48" t="s">
        <v>8458</v>
      </c>
      <c r="C3078" s="51">
        <v>99951</v>
      </c>
      <c r="D3078" s="30" t="s">
        <v>263</v>
      </c>
      <c r="E3078" s="38" t="s">
        <v>249</v>
      </c>
      <c r="F3078" s="55" t="s">
        <v>8403</v>
      </c>
      <c r="G3078" s="33" t="s">
        <v>64</v>
      </c>
      <c r="H3078" s="34">
        <v>0.72370000000000001</v>
      </c>
      <c r="I3078" s="35">
        <f>ROUND((Reference!B$16*List!$H3078)+Reference!B$17,0)</f>
        <v>889</v>
      </c>
      <c r="J3078" s="35">
        <f>ROUND((Reference!C$16*List!$H3078)+Reference!C$17,0)</f>
        <v>1327</v>
      </c>
      <c r="K3078" s="35">
        <f>ROUND((Reference!D$16*List!$H3078)+Reference!D$17,0)</f>
        <v>1590</v>
      </c>
      <c r="L3078" s="35">
        <f>ROUND((Reference!E$16*List!$H3078)+Reference!E$17,0)</f>
        <v>1965</v>
      </c>
      <c r="M3078" s="35">
        <f>ROUND((Reference!F$16*List!$H3078)+Reference!F$17,0)</f>
        <v>2047</v>
      </c>
      <c r="N3078" s="35">
        <f>ROUND((Reference!G$16*List!$H3078)+Reference!G$17,0)</f>
        <v>2317</v>
      </c>
      <c r="O3078" s="35">
        <f>ROUND((Reference!H$16*List!$H3078)+Reference!H$17,0)</f>
        <v>2406</v>
      </c>
      <c r="P3078" s="35">
        <f>ROUND((Reference!I$16*List!$H3078)+Reference!I$17,0)</f>
        <v>2501</v>
      </c>
      <c r="Q3078" s="35">
        <f>ROUND((Reference!J$16*List!$H3078)+Reference!J$17,0)</f>
        <v>2896</v>
      </c>
      <c r="R3078" s="35">
        <f>ROUND((Reference!K$16*List!$H3078)+Reference!K$17,0)</f>
        <v>2987</v>
      </c>
      <c r="S3078" s="35">
        <f>ROUND((Reference!L$16*List!$H3078)+Reference!L$17,0)</f>
        <v>3223</v>
      </c>
      <c r="T3078" s="35">
        <f>ROUND((Reference!M$16*List!$H3078)+Reference!M$17,0)</f>
        <v>3850</v>
      </c>
      <c r="U3078" s="35">
        <f>ROUND((Reference!N$16*List!$H3078)+Reference!N$17,0)</f>
        <v>15532</v>
      </c>
      <c r="V3078" s="36">
        <f>ROUND((Reference!O$16*List!$H3078)+Reference!O$17,0)</f>
        <v>577</v>
      </c>
      <c r="W3078" s="36">
        <f>ROUND((Reference!P$16*List!$H3078)+Reference!P$17,0)</f>
        <v>814</v>
      </c>
      <c r="X3078" s="36">
        <f>ROUND((Reference!Q$16*List!$H3078)+Reference!Q$17,0)</f>
        <v>407</v>
      </c>
      <c r="Y3078" s="37"/>
      <c r="Z3078" s="4" t="str">
        <f t="shared" si="95"/>
        <v>MARION, West Virginia</v>
      </c>
      <c r="AA3078" s="38" t="s">
        <v>249</v>
      </c>
      <c r="AB3078" s="38" t="s">
        <v>54</v>
      </c>
      <c r="AC3078" s="32" t="s">
        <v>8403</v>
      </c>
      <c r="AD3078" s="39"/>
      <c r="AE3078">
        <f t="shared" si="96"/>
        <v>0.72370000000000001</v>
      </c>
    </row>
    <row r="3079" spans="1:31" x14ac:dyDescent="0.35">
      <c r="A3079" s="28" t="s">
        <v>8459</v>
      </c>
      <c r="B3079" s="48" t="s">
        <v>8460</v>
      </c>
      <c r="C3079" s="51">
        <v>48540</v>
      </c>
      <c r="D3079" s="30" t="s">
        <v>1776</v>
      </c>
      <c r="E3079" s="38" t="s">
        <v>253</v>
      </c>
      <c r="F3079" s="54" t="s">
        <v>8403</v>
      </c>
      <c r="G3079" s="33" t="s">
        <v>53</v>
      </c>
      <c r="H3079" s="52">
        <v>0.67620000000000002</v>
      </c>
      <c r="I3079" s="35">
        <f>ROUND((Reference!B$16*List!$H3079)+Reference!B$17,0)</f>
        <v>849</v>
      </c>
      <c r="J3079" s="35">
        <f>ROUND((Reference!C$16*List!$H3079)+Reference!C$17,0)</f>
        <v>1266</v>
      </c>
      <c r="K3079" s="35">
        <f>ROUND((Reference!D$16*List!$H3079)+Reference!D$17,0)</f>
        <v>1517</v>
      </c>
      <c r="L3079" s="35">
        <f>ROUND((Reference!E$16*List!$H3079)+Reference!E$17,0)</f>
        <v>1875</v>
      </c>
      <c r="M3079" s="35">
        <f>ROUND((Reference!F$16*List!$H3079)+Reference!F$17,0)</f>
        <v>1953</v>
      </c>
      <c r="N3079" s="35">
        <f>ROUND((Reference!G$16*List!$H3079)+Reference!G$17,0)</f>
        <v>2211</v>
      </c>
      <c r="O3079" s="35">
        <f>ROUND((Reference!H$16*List!$H3079)+Reference!H$17,0)</f>
        <v>2296</v>
      </c>
      <c r="P3079" s="35">
        <f>ROUND((Reference!I$16*List!$H3079)+Reference!I$17,0)</f>
        <v>2386</v>
      </c>
      <c r="Q3079" s="35">
        <f>ROUND((Reference!J$16*List!$H3079)+Reference!J$17,0)</f>
        <v>2763</v>
      </c>
      <c r="R3079" s="35">
        <f>ROUND((Reference!K$16*List!$H3079)+Reference!K$17,0)</f>
        <v>2850</v>
      </c>
      <c r="S3079" s="35">
        <f>ROUND((Reference!L$16*List!$H3079)+Reference!L$17,0)</f>
        <v>3076</v>
      </c>
      <c r="T3079" s="35">
        <f>ROUND((Reference!M$16*List!$H3079)+Reference!M$17,0)</f>
        <v>3673</v>
      </c>
      <c r="U3079" s="35">
        <f>ROUND((Reference!N$16*List!$H3079)+Reference!N$17,0)</f>
        <v>14821</v>
      </c>
      <c r="V3079" s="36">
        <f>ROUND((Reference!O$16*List!$H3079)+Reference!O$17,0)</f>
        <v>551</v>
      </c>
      <c r="W3079" s="36">
        <f>ROUND((Reference!P$16*List!$H3079)+Reference!P$17,0)</f>
        <v>776</v>
      </c>
      <c r="X3079" s="36">
        <f>ROUND((Reference!Q$16*List!$H3079)+Reference!Q$17,0)</f>
        <v>388</v>
      </c>
      <c r="Y3079" s="37"/>
      <c r="Z3079" s="4" t="str">
        <f t="shared" si="95"/>
        <v>MARSHALL, West Virginia</v>
      </c>
      <c r="AA3079" s="50" t="s">
        <v>253</v>
      </c>
      <c r="AB3079" s="38" t="s">
        <v>54</v>
      </c>
      <c r="AC3079" s="43" t="s">
        <v>8403</v>
      </c>
      <c r="AD3079" s="45"/>
      <c r="AE3079">
        <f t="shared" si="96"/>
        <v>0.67620000000000002</v>
      </c>
    </row>
    <row r="3080" spans="1:31" x14ac:dyDescent="0.35">
      <c r="A3080" s="28" t="s">
        <v>8461</v>
      </c>
      <c r="B3080" s="48" t="s">
        <v>8462</v>
      </c>
      <c r="C3080" s="51">
        <v>99951</v>
      </c>
      <c r="D3080" s="30" t="s">
        <v>263</v>
      </c>
      <c r="E3080" s="38" t="s">
        <v>2367</v>
      </c>
      <c r="F3080" s="55" t="s">
        <v>8403</v>
      </c>
      <c r="G3080" s="33" t="s">
        <v>64</v>
      </c>
      <c r="H3080" s="34">
        <v>0.72370000000000001</v>
      </c>
      <c r="I3080" s="35">
        <f>ROUND((Reference!B$16*List!$H3080)+Reference!B$17,0)</f>
        <v>889</v>
      </c>
      <c r="J3080" s="35">
        <f>ROUND((Reference!C$16*List!$H3080)+Reference!C$17,0)</f>
        <v>1327</v>
      </c>
      <c r="K3080" s="35">
        <f>ROUND((Reference!D$16*List!$H3080)+Reference!D$17,0)</f>
        <v>1590</v>
      </c>
      <c r="L3080" s="35">
        <f>ROUND((Reference!E$16*List!$H3080)+Reference!E$17,0)</f>
        <v>1965</v>
      </c>
      <c r="M3080" s="35">
        <f>ROUND((Reference!F$16*List!$H3080)+Reference!F$17,0)</f>
        <v>2047</v>
      </c>
      <c r="N3080" s="35">
        <f>ROUND((Reference!G$16*List!$H3080)+Reference!G$17,0)</f>
        <v>2317</v>
      </c>
      <c r="O3080" s="35">
        <f>ROUND((Reference!H$16*List!$H3080)+Reference!H$17,0)</f>
        <v>2406</v>
      </c>
      <c r="P3080" s="35">
        <f>ROUND((Reference!I$16*List!$H3080)+Reference!I$17,0)</f>
        <v>2501</v>
      </c>
      <c r="Q3080" s="35">
        <f>ROUND((Reference!J$16*List!$H3080)+Reference!J$17,0)</f>
        <v>2896</v>
      </c>
      <c r="R3080" s="35">
        <f>ROUND((Reference!K$16*List!$H3080)+Reference!K$17,0)</f>
        <v>2987</v>
      </c>
      <c r="S3080" s="35">
        <f>ROUND((Reference!L$16*List!$H3080)+Reference!L$17,0)</f>
        <v>3223</v>
      </c>
      <c r="T3080" s="35">
        <f>ROUND((Reference!M$16*List!$H3080)+Reference!M$17,0)</f>
        <v>3850</v>
      </c>
      <c r="U3080" s="35">
        <f>ROUND((Reference!N$16*List!$H3080)+Reference!N$17,0)</f>
        <v>15532</v>
      </c>
      <c r="V3080" s="36">
        <f>ROUND((Reference!O$16*List!$H3080)+Reference!O$17,0)</f>
        <v>577</v>
      </c>
      <c r="W3080" s="36">
        <f>ROUND((Reference!P$16*List!$H3080)+Reference!P$17,0)</f>
        <v>814</v>
      </c>
      <c r="X3080" s="36">
        <f>ROUND((Reference!Q$16*List!$H3080)+Reference!Q$17,0)</f>
        <v>407</v>
      </c>
      <c r="Y3080" s="37"/>
      <c r="Z3080" s="4" t="str">
        <f t="shared" si="95"/>
        <v>MASON, West Virginia</v>
      </c>
      <c r="AA3080" s="38" t="s">
        <v>2367</v>
      </c>
      <c r="AB3080" s="38" t="s">
        <v>54</v>
      </c>
      <c r="AC3080" s="32" t="s">
        <v>8403</v>
      </c>
      <c r="AD3080" s="39"/>
      <c r="AE3080">
        <f t="shared" si="96"/>
        <v>0.72370000000000001</v>
      </c>
    </row>
    <row r="3081" spans="1:31" x14ac:dyDescent="0.35">
      <c r="A3081" s="28" t="s">
        <v>8463</v>
      </c>
      <c r="B3081" s="48" t="s">
        <v>8464</v>
      </c>
      <c r="C3081" s="51">
        <v>99951</v>
      </c>
      <c r="D3081" s="30" t="s">
        <v>263</v>
      </c>
      <c r="E3081" s="38" t="s">
        <v>2376</v>
      </c>
      <c r="F3081" s="55" t="s">
        <v>8403</v>
      </c>
      <c r="G3081" s="33" t="s">
        <v>64</v>
      </c>
      <c r="H3081" s="52">
        <v>0.72370000000000001</v>
      </c>
      <c r="I3081" s="35">
        <f>ROUND((Reference!B$16*List!$H3081)+Reference!B$17,0)</f>
        <v>889</v>
      </c>
      <c r="J3081" s="35">
        <f>ROUND((Reference!C$16*List!$H3081)+Reference!C$17,0)</f>
        <v>1327</v>
      </c>
      <c r="K3081" s="35">
        <f>ROUND((Reference!D$16*List!$H3081)+Reference!D$17,0)</f>
        <v>1590</v>
      </c>
      <c r="L3081" s="35">
        <f>ROUND((Reference!E$16*List!$H3081)+Reference!E$17,0)</f>
        <v>1965</v>
      </c>
      <c r="M3081" s="35">
        <f>ROUND((Reference!F$16*List!$H3081)+Reference!F$17,0)</f>
        <v>2047</v>
      </c>
      <c r="N3081" s="35">
        <f>ROUND((Reference!G$16*List!$H3081)+Reference!G$17,0)</f>
        <v>2317</v>
      </c>
      <c r="O3081" s="35">
        <f>ROUND((Reference!H$16*List!$H3081)+Reference!H$17,0)</f>
        <v>2406</v>
      </c>
      <c r="P3081" s="35">
        <f>ROUND((Reference!I$16*List!$H3081)+Reference!I$17,0)</f>
        <v>2501</v>
      </c>
      <c r="Q3081" s="35">
        <f>ROUND((Reference!J$16*List!$H3081)+Reference!J$17,0)</f>
        <v>2896</v>
      </c>
      <c r="R3081" s="35">
        <f>ROUND((Reference!K$16*List!$H3081)+Reference!K$17,0)</f>
        <v>2987</v>
      </c>
      <c r="S3081" s="35">
        <f>ROUND((Reference!L$16*List!$H3081)+Reference!L$17,0)</f>
        <v>3223</v>
      </c>
      <c r="T3081" s="35">
        <f>ROUND((Reference!M$16*List!$H3081)+Reference!M$17,0)</f>
        <v>3850</v>
      </c>
      <c r="U3081" s="35">
        <f>ROUND((Reference!N$16*List!$H3081)+Reference!N$17,0)</f>
        <v>15532</v>
      </c>
      <c r="V3081" s="36">
        <f>ROUND((Reference!O$16*List!$H3081)+Reference!O$17,0)</f>
        <v>577</v>
      </c>
      <c r="W3081" s="36">
        <f>ROUND((Reference!P$16*List!$H3081)+Reference!P$17,0)</f>
        <v>814</v>
      </c>
      <c r="X3081" s="36">
        <f>ROUND((Reference!Q$16*List!$H3081)+Reference!Q$17,0)</f>
        <v>407</v>
      </c>
      <c r="Y3081" s="37"/>
      <c r="Z3081" s="4" t="str">
        <f t="shared" si="95"/>
        <v>MERCER, West Virginia</v>
      </c>
      <c r="AA3081" s="50" t="s">
        <v>2376</v>
      </c>
      <c r="AB3081" s="38" t="s">
        <v>54</v>
      </c>
      <c r="AC3081" s="43" t="s">
        <v>8403</v>
      </c>
      <c r="AD3081" s="45"/>
      <c r="AE3081">
        <f t="shared" si="96"/>
        <v>0.72370000000000001</v>
      </c>
    </row>
    <row r="3082" spans="1:31" x14ac:dyDescent="0.35">
      <c r="A3082" s="28" t="s">
        <v>8465</v>
      </c>
      <c r="B3082" s="48" t="s">
        <v>8466</v>
      </c>
      <c r="C3082" s="49">
        <v>19060</v>
      </c>
      <c r="D3082" s="30" t="s">
        <v>617</v>
      </c>
      <c r="E3082" s="50" t="s">
        <v>1189</v>
      </c>
      <c r="F3082" s="54" t="s">
        <v>8403</v>
      </c>
      <c r="G3082" s="33" t="s">
        <v>53</v>
      </c>
      <c r="H3082" s="52">
        <v>0.87609999999999999</v>
      </c>
      <c r="I3082" s="35">
        <f>ROUND((Reference!B$16*List!$H3082)+Reference!B$17,0)</f>
        <v>1020</v>
      </c>
      <c r="J3082" s="35">
        <f>ROUND((Reference!C$16*List!$H3082)+Reference!C$17,0)</f>
        <v>1521</v>
      </c>
      <c r="K3082" s="35">
        <f>ROUND((Reference!D$16*List!$H3082)+Reference!D$17,0)</f>
        <v>1823</v>
      </c>
      <c r="L3082" s="35">
        <f>ROUND((Reference!E$16*List!$H3082)+Reference!E$17,0)</f>
        <v>2254</v>
      </c>
      <c r="M3082" s="35">
        <f>ROUND((Reference!F$16*List!$H3082)+Reference!F$17,0)</f>
        <v>2348</v>
      </c>
      <c r="N3082" s="35">
        <f>ROUND((Reference!G$16*List!$H3082)+Reference!G$17,0)</f>
        <v>2658</v>
      </c>
      <c r="O3082" s="35">
        <f>ROUND((Reference!H$16*List!$H3082)+Reference!H$17,0)</f>
        <v>2759</v>
      </c>
      <c r="P3082" s="35">
        <f>ROUND((Reference!I$16*List!$H3082)+Reference!I$17,0)</f>
        <v>2868</v>
      </c>
      <c r="Q3082" s="35">
        <f>ROUND((Reference!J$16*List!$H3082)+Reference!J$17,0)</f>
        <v>3321</v>
      </c>
      <c r="R3082" s="35">
        <f>ROUND((Reference!K$16*List!$H3082)+Reference!K$17,0)</f>
        <v>3426</v>
      </c>
      <c r="S3082" s="35">
        <f>ROUND((Reference!L$16*List!$H3082)+Reference!L$17,0)</f>
        <v>3697</v>
      </c>
      <c r="T3082" s="35">
        <f>ROUND((Reference!M$16*List!$H3082)+Reference!M$17,0)</f>
        <v>4415</v>
      </c>
      <c r="U3082" s="35">
        <f>ROUND((Reference!N$16*List!$H3082)+Reference!N$17,0)</f>
        <v>17813</v>
      </c>
      <c r="V3082" s="36">
        <f>ROUND((Reference!O$16*List!$H3082)+Reference!O$17,0)</f>
        <v>662</v>
      </c>
      <c r="W3082" s="36">
        <f>ROUND((Reference!P$16*List!$H3082)+Reference!P$17,0)</f>
        <v>933</v>
      </c>
      <c r="X3082" s="36">
        <f>ROUND((Reference!Q$16*List!$H3082)+Reference!Q$17,0)</f>
        <v>467</v>
      </c>
      <c r="Y3082" s="37"/>
      <c r="Z3082" s="4" t="str">
        <f t="shared" si="95"/>
        <v>MINERAL, West Virginia</v>
      </c>
      <c r="AA3082" s="50" t="s">
        <v>1189</v>
      </c>
      <c r="AB3082" s="38" t="s">
        <v>54</v>
      </c>
      <c r="AC3082" s="43" t="s">
        <v>8403</v>
      </c>
      <c r="AD3082" s="45"/>
      <c r="AE3082">
        <f t="shared" si="96"/>
        <v>0.87609999999999999</v>
      </c>
    </row>
    <row r="3083" spans="1:31" x14ac:dyDescent="0.35">
      <c r="A3083" s="28" t="s">
        <v>8467</v>
      </c>
      <c r="B3083" s="48" t="s">
        <v>8468</v>
      </c>
      <c r="C3083" s="51">
        <v>99951</v>
      </c>
      <c r="D3083" s="30" t="s">
        <v>263</v>
      </c>
      <c r="E3083" s="38" t="s">
        <v>8469</v>
      </c>
      <c r="F3083" s="55" t="s">
        <v>8403</v>
      </c>
      <c r="G3083" s="33" t="s">
        <v>64</v>
      </c>
      <c r="H3083" s="52">
        <v>0.72370000000000001</v>
      </c>
      <c r="I3083" s="35">
        <f>ROUND((Reference!B$16*List!$H3083)+Reference!B$17,0)</f>
        <v>889</v>
      </c>
      <c r="J3083" s="35">
        <f>ROUND((Reference!C$16*List!$H3083)+Reference!C$17,0)</f>
        <v>1327</v>
      </c>
      <c r="K3083" s="35">
        <f>ROUND((Reference!D$16*List!$H3083)+Reference!D$17,0)</f>
        <v>1590</v>
      </c>
      <c r="L3083" s="35">
        <f>ROUND((Reference!E$16*List!$H3083)+Reference!E$17,0)</f>
        <v>1965</v>
      </c>
      <c r="M3083" s="35">
        <f>ROUND((Reference!F$16*List!$H3083)+Reference!F$17,0)</f>
        <v>2047</v>
      </c>
      <c r="N3083" s="35">
        <f>ROUND((Reference!G$16*List!$H3083)+Reference!G$17,0)</f>
        <v>2317</v>
      </c>
      <c r="O3083" s="35">
        <f>ROUND((Reference!H$16*List!$H3083)+Reference!H$17,0)</f>
        <v>2406</v>
      </c>
      <c r="P3083" s="35">
        <f>ROUND((Reference!I$16*List!$H3083)+Reference!I$17,0)</f>
        <v>2501</v>
      </c>
      <c r="Q3083" s="35">
        <f>ROUND((Reference!J$16*List!$H3083)+Reference!J$17,0)</f>
        <v>2896</v>
      </c>
      <c r="R3083" s="35">
        <f>ROUND((Reference!K$16*List!$H3083)+Reference!K$17,0)</f>
        <v>2987</v>
      </c>
      <c r="S3083" s="35">
        <f>ROUND((Reference!L$16*List!$H3083)+Reference!L$17,0)</f>
        <v>3223</v>
      </c>
      <c r="T3083" s="35">
        <f>ROUND((Reference!M$16*List!$H3083)+Reference!M$17,0)</f>
        <v>3850</v>
      </c>
      <c r="U3083" s="35">
        <f>ROUND((Reference!N$16*List!$H3083)+Reference!N$17,0)</f>
        <v>15532</v>
      </c>
      <c r="V3083" s="36">
        <f>ROUND((Reference!O$16*List!$H3083)+Reference!O$17,0)</f>
        <v>577</v>
      </c>
      <c r="W3083" s="36">
        <f>ROUND((Reference!P$16*List!$H3083)+Reference!P$17,0)</f>
        <v>814</v>
      </c>
      <c r="X3083" s="36">
        <f>ROUND((Reference!Q$16*List!$H3083)+Reference!Q$17,0)</f>
        <v>407</v>
      </c>
      <c r="Y3083" s="37"/>
      <c r="Z3083" s="4" t="str">
        <f t="shared" si="95"/>
        <v>MINGO, West Virginia</v>
      </c>
      <c r="AA3083" s="50" t="s">
        <v>8469</v>
      </c>
      <c r="AB3083" s="38" t="s">
        <v>54</v>
      </c>
      <c r="AC3083" s="43" t="s">
        <v>8403</v>
      </c>
      <c r="AD3083" s="45"/>
      <c r="AE3083">
        <f t="shared" si="96"/>
        <v>0.72370000000000001</v>
      </c>
    </row>
    <row r="3084" spans="1:31" x14ac:dyDescent="0.35">
      <c r="A3084" s="28" t="s">
        <v>8470</v>
      </c>
      <c r="B3084" s="48" t="s">
        <v>8471</v>
      </c>
      <c r="C3084" s="51">
        <v>34060</v>
      </c>
      <c r="D3084" s="30" t="s">
        <v>1241</v>
      </c>
      <c r="E3084" s="38" t="s">
        <v>8472</v>
      </c>
      <c r="F3084" s="54" t="s">
        <v>8403</v>
      </c>
      <c r="G3084" s="33" t="s">
        <v>53</v>
      </c>
      <c r="H3084" s="52">
        <v>0.78310000000000002</v>
      </c>
      <c r="I3084" s="35">
        <f>ROUND((Reference!B$16*List!$H3084)+Reference!B$17,0)</f>
        <v>940</v>
      </c>
      <c r="J3084" s="35">
        <f>ROUND((Reference!C$16*List!$H3084)+Reference!C$17,0)</f>
        <v>1403</v>
      </c>
      <c r="K3084" s="35">
        <f>ROUND((Reference!D$16*List!$H3084)+Reference!D$17,0)</f>
        <v>1681</v>
      </c>
      <c r="L3084" s="35">
        <f>ROUND((Reference!E$16*List!$H3084)+Reference!E$17,0)</f>
        <v>2077</v>
      </c>
      <c r="M3084" s="35">
        <f>ROUND((Reference!F$16*List!$H3084)+Reference!F$17,0)</f>
        <v>2164</v>
      </c>
      <c r="N3084" s="35">
        <f>ROUND((Reference!G$16*List!$H3084)+Reference!G$17,0)</f>
        <v>2450</v>
      </c>
      <c r="O3084" s="35">
        <f>ROUND((Reference!H$16*List!$H3084)+Reference!H$17,0)</f>
        <v>2544</v>
      </c>
      <c r="P3084" s="35">
        <f>ROUND((Reference!I$16*List!$H3084)+Reference!I$17,0)</f>
        <v>2644</v>
      </c>
      <c r="Q3084" s="35">
        <f>ROUND((Reference!J$16*List!$H3084)+Reference!J$17,0)</f>
        <v>3061</v>
      </c>
      <c r="R3084" s="35">
        <f>ROUND((Reference!K$16*List!$H3084)+Reference!K$17,0)</f>
        <v>3158</v>
      </c>
      <c r="S3084" s="35">
        <f>ROUND((Reference!L$16*List!$H3084)+Reference!L$17,0)</f>
        <v>3408</v>
      </c>
      <c r="T3084" s="35">
        <f>ROUND((Reference!M$16*List!$H3084)+Reference!M$17,0)</f>
        <v>4070</v>
      </c>
      <c r="U3084" s="35">
        <f>ROUND((Reference!N$16*List!$H3084)+Reference!N$17,0)</f>
        <v>16421</v>
      </c>
      <c r="V3084" s="36">
        <f>ROUND((Reference!O$16*List!$H3084)+Reference!O$17,0)</f>
        <v>610</v>
      </c>
      <c r="W3084" s="36">
        <f>ROUND((Reference!P$16*List!$H3084)+Reference!P$17,0)</f>
        <v>860</v>
      </c>
      <c r="X3084" s="36">
        <f>ROUND((Reference!Q$16*List!$H3084)+Reference!Q$17,0)</f>
        <v>430</v>
      </c>
      <c r="Y3084" s="37"/>
      <c r="Z3084" s="4" t="str">
        <f t="shared" si="95"/>
        <v>MONONGALIA, West Virginia</v>
      </c>
      <c r="AA3084" s="50" t="s">
        <v>8472</v>
      </c>
      <c r="AB3084" s="38" t="s">
        <v>54</v>
      </c>
      <c r="AC3084" s="43" t="s">
        <v>8403</v>
      </c>
      <c r="AD3084" s="45"/>
      <c r="AE3084">
        <f t="shared" si="96"/>
        <v>0.78310000000000002</v>
      </c>
    </row>
    <row r="3085" spans="1:31" x14ac:dyDescent="0.35">
      <c r="A3085" s="28" t="s">
        <v>8473</v>
      </c>
      <c r="B3085" s="48" t="s">
        <v>8474</v>
      </c>
      <c r="C3085" s="49">
        <v>99951</v>
      </c>
      <c r="D3085" s="30" t="s">
        <v>263</v>
      </c>
      <c r="E3085" s="50" t="s">
        <v>262</v>
      </c>
      <c r="F3085" s="55" t="s">
        <v>8403</v>
      </c>
      <c r="G3085" s="33" t="s">
        <v>64</v>
      </c>
      <c r="H3085" s="52">
        <v>0.72370000000000001</v>
      </c>
      <c r="I3085" s="35">
        <f>ROUND((Reference!B$16*List!$H3085)+Reference!B$17,0)</f>
        <v>889</v>
      </c>
      <c r="J3085" s="35">
        <f>ROUND((Reference!C$16*List!$H3085)+Reference!C$17,0)</f>
        <v>1327</v>
      </c>
      <c r="K3085" s="35">
        <f>ROUND((Reference!D$16*List!$H3085)+Reference!D$17,0)</f>
        <v>1590</v>
      </c>
      <c r="L3085" s="35">
        <f>ROUND((Reference!E$16*List!$H3085)+Reference!E$17,0)</f>
        <v>1965</v>
      </c>
      <c r="M3085" s="35">
        <f>ROUND((Reference!F$16*List!$H3085)+Reference!F$17,0)</f>
        <v>2047</v>
      </c>
      <c r="N3085" s="35">
        <f>ROUND((Reference!G$16*List!$H3085)+Reference!G$17,0)</f>
        <v>2317</v>
      </c>
      <c r="O3085" s="35">
        <f>ROUND((Reference!H$16*List!$H3085)+Reference!H$17,0)</f>
        <v>2406</v>
      </c>
      <c r="P3085" s="35">
        <f>ROUND((Reference!I$16*List!$H3085)+Reference!I$17,0)</f>
        <v>2501</v>
      </c>
      <c r="Q3085" s="35">
        <f>ROUND((Reference!J$16*List!$H3085)+Reference!J$17,0)</f>
        <v>2896</v>
      </c>
      <c r="R3085" s="35">
        <f>ROUND((Reference!K$16*List!$H3085)+Reference!K$17,0)</f>
        <v>2987</v>
      </c>
      <c r="S3085" s="35">
        <f>ROUND((Reference!L$16*List!$H3085)+Reference!L$17,0)</f>
        <v>3223</v>
      </c>
      <c r="T3085" s="35">
        <f>ROUND((Reference!M$16*List!$H3085)+Reference!M$17,0)</f>
        <v>3850</v>
      </c>
      <c r="U3085" s="35">
        <f>ROUND((Reference!N$16*List!$H3085)+Reference!N$17,0)</f>
        <v>15532</v>
      </c>
      <c r="V3085" s="36">
        <f>ROUND((Reference!O$16*List!$H3085)+Reference!O$17,0)</f>
        <v>577</v>
      </c>
      <c r="W3085" s="36">
        <f>ROUND((Reference!P$16*List!$H3085)+Reference!P$17,0)</f>
        <v>814</v>
      </c>
      <c r="X3085" s="36">
        <f>ROUND((Reference!Q$16*List!$H3085)+Reference!Q$17,0)</f>
        <v>407</v>
      </c>
      <c r="Y3085" s="37"/>
      <c r="Z3085" s="4" t="str">
        <f t="shared" si="95"/>
        <v>MONROE, West Virginia</v>
      </c>
      <c r="AA3085" s="50" t="s">
        <v>262</v>
      </c>
      <c r="AB3085" s="38" t="s">
        <v>54</v>
      </c>
      <c r="AC3085" s="43" t="s">
        <v>8403</v>
      </c>
      <c r="AD3085" s="45"/>
      <c r="AE3085">
        <f t="shared" si="96"/>
        <v>0.72370000000000001</v>
      </c>
    </row>
    <row r="3086" spans="1:31" x14ac:dyDescent="0.35">
      <c r="A3086" s="28" t="s">
        <v>8475</v>
      </c>
      <c r="B3086" s="48" t="s">
        <v>8476</v>
      </c>
      <c r="C3086" s="51">
        <v>25180</v>
      </c>
      <c r="D3086" s="30" t="s">
        <v>866</v>
      </c>
      <c r="E3086" s="38" t="s">
        <v>270</v>
      </c>
      <c r="F3086" s="55" t="s">
        <v>8403</v>
      </c>
      <c r="G3086" s="33" t="s">
        <v>53</v>
      </c>
      <c r="H3086" s="34">
        <v>0.83940000000000003</v>
      </c>
      <c r="I3086" s="35">
        <f>ROUND((Reference!B$16*List!$H3086)+Reference!B$17,0)</f>
        <v>989</v>
      </c>
      <c r="J3086" s="35">
        <f>ROUND((Reference!C$16*List!$H3086)+Reference!C$17,0)</f>
        <v>1475</v>
      </c>
      <c r="K3086" s="35">
        <f>ROUND((Reference!D$16*List!$H3086)+Reference!D$17,0)</f>
        <v>1767</v>
      </c>
      <c r="L3086" s="35">
        <f>ROUND((Reference!E$16*List!$H3086)+Reference!E$17,0)</f>
        <v>2184</v>
      </c>
      <c r="M3086" s="35">
        <f>ROUND((Reference!F$16*List!$H3086)+Reference!F$17,0)</f>
        <v>2275</v>
      </c>
      <c r="N3086" s="35">
        <f>ROUND((Reference!G$16*List!$H3086)+Reference!G$17,0)</f>
        <v>2576</v>
      </c>
      <c r="O3086" s="35">
        <f>ROUND((Reference!H$16*List!$H3086)+Reference!H$17,0)</f>
        <v>2674</v>
      </c>
      <c r="P3086" s="35">
        <f>ROUND((Reference!I$16*List!$H3086)+Reference!I$17,0)</f>
        <v>2780</v>
      </c>
      <c r="Q3086" s="35">
        <f>ROUND((Reference!J$16*List!$H3086)+Reference!J$17,0)</f>
        <v>3218</v>
      </c>
      <c r="R3086" s="35">
        <f>ROUND((Reference!K$16*List!$H3086)+Reference!K$17,0)</f>
        <v>3320</v>
      </c>
      <c r="S3086" s="35">
        <f>ROUND((Reference!L$16*List!$H3086)+Reference!L$17,0)</f>
        <v>3583</v>
      </c>
      <c r="T3086" s="35">
        <f>ROUND((Reference!M$16*List!$H3086)+Reference!M$17,0)</f>
        <v>4279</v>
      </c>
      <c r="U3086" s="35">
        <f>ROUND((Reference!N$16*List!$H3086)+Reference!N$17,0)</f>
        <v>17264</v>
      </c>
      <c r="V3086" s="36">
        <f>ROUND((Reference!O$16*List!$H3086)+Reference!O$17,0)</f>
        <v>642</v>
      </c>
      <c r="W3086" s="36">
        <f>ROUND((Reference!P$16*List!$H3086)+Reference!P$17,0)</f>
        <v>904</v>
      </c>
      <c r="X3086" s="36">
        <f>ROUND((Reference!Q$16*List!$H3086)+Reference!Q$17,0)</f>
        <v>452</v>
      </c>
      <c r="Y3086" s="37"/>
      <c r="Z3086" s="4" t="str">
        <f t="shared" si="95"/>
        <v>MORGAN, West Virginia</v>
      </c>
      <c r="AA3086" s="38" t="s">
        <v>270</v>
      </c>
      <c r="AB3086" s="38" t="s">
        <v>54</v>
      </c>
      <c r="AC3086" s="32" t="s">
        <v>8403</v>
      </c>
      <c r="AD3086" s="39"/>
      <c r="AE3086">
        <f t="shared" si="96"/>
        <v>0.83940000000000003</v>
      </c>
    </row>
    <row r="3087" spans="1:31" x14ac:dyDescent="0.35">
      <c r="A3087" s="28" t="s">
        <v>8477</v>
      </c>
      <c r="B3087" s="48" t="s">
        <v>8478</v>
      </c>
      <c r="C3087" s="49">
        <v>99951</v>
      </c>
      <c r="D3087" s="30" t="s">
        <v>263</v>
      </c>
      <c r="E3087" s="50" t="s">
        <v>3445</v>
      </c>
      <c r="F3087" s="55" t="s">
        <v>8403</v>
      </c>
      <c r="G3087" s="33" t="s">
        <v>64</v>
      </c>
      <c r="H3087" s="34">
        <v>0.72370000000000001</v>
      </c>
      <c r="I3087" s="35">
        <f>ROUND((Reference!B$16*List!$H3087)+Reference!B$17,0)</f>
        <v>889</v>
      </c>
      <c r="J3087" s="35">
        <f>ROUND((Reference!C$16*List!$H3087)+Reference!C$17,0)</f>
        <v>1327</v>
      </c>
      <c r="K3087" s="35">
        <f>ROUND((Reference!D$16*List!$H3087)+Reference!D$17,0)</f>
        <v>1590</v>
      </c>
      <c r="L3087" s="35">
        <f>ROUND((Reference!E$16*List!$H3087)+Reference!E$17,0)</f>
        <v>1965</v>
      </c>
      <c r="M3087" s="35">
        <f>ROUND((Reference!F$16*List!$H3087)+Reference!F$17,0)</f>
        <v>2047</v>
      </c>
      <c r="N3087" s="35">
        <f>ROUND((Reference!G$16*List!$H3087)+Reference!G$17,0)</f>
        <v>2317</v>
      </c>
      <c r="O3087" s="35">
        <f>ROUND((Reference!H$16*List!$H3087)+Reference!H$17,0)</f>
        <v>2406</v>
      </c>
      <c r="P3087" s="35">
        <f>ROUND((Reference!I$16*List!$H3087)+Reference!I$17,0)</f>
        <v>2501</v>
      </c>
      <c r="Q3087" s="35">
        <f>ROUND((Reference!J$16*List!$H3087)+Reference!J$17,0)</f>
        <v>2896</v>
      </c>
      <c r="R3087" s="35">
        <f>ROUND((Reference!K$16*List!$H3087)+Reference!K$17,0)</f>
        <v>2987</v>
      </c>
      <c r="S3087" s="35">
        <f>ROUND((Reference!L$16*List!$H3087)+Reference!L$17,0)</f>
        <v>3223</v>
      </c>
      <c r="T3087" s="35">
        <f>ROUND((Reference!M$16*List!$H3087)+Reference!M$17,0)</f>
        <v>3850</v>
      </c>
      <c r="U3087" s="35">
        <f>ROUND((Reference!N$16*List!$H3087)+Reference!N$17,0)</f>
        <v>15532</v>
      </c>
      <c r="V3087" s="36">
        <f>ROUND((Reference!O$16*List!$H3087)+Reference!O$17,0)</f>
        <v>577</v>
      </c>
      <c r="W3087" s="36">
        <f>ROUND((Reference!P$16*List!$H3087)+Reference!P$17,0)</f>
        <v>814</v>
      </c>
      <c r="X3087" s="36">
        <f>ROUND((Reference!Q$16*List!$H3087)+Reference!Q$17,0)</f>
        <v>407</v>
      </c>
      <c r="Y3087" s="37"/>
      <c r="Z3087" s="4" t="str">
        <f t="shared" ref="Z3087:Z3150" si="97">CONCATENATE(AA3087, AB3087, AC3087)</f>
        <v>NICHOLAS, West Virginia</v>
      </c>
      <c r="AA3087" s="38" t="s">
        <v>3445</v>
      </c>
      <c r="AB3087" s="38" t="s">
        <v>54</v>
      </c>
      <c r="AC3087" s="32" t="s">
        <v>8403</v>
      </c>
      <c r="AD3087" s="39"/>
      <c r="AE3087">
        <f t="shared" ref="AE3087:AE3150" si="98">IFERROR(INDEX($AH:$AH,MATCH($C3087,$AF:$AF,0)),"")</f>
        <v>0.72370000000000001</v>
      </c>
    </row>
    <row r="3088" spans="1:31" x14ac:dyDescent="0.35">
      <c r="A3088" s="28" t="s">
        <v>8479</v>
      </c>
      <c r="B3088" s="48" t="s">
        <v>8480</v>
      </c>
      <c r="C3088" s="51">
        <v>48540</v>
      </c>
      <c r="D3088" s="30" t="s">
        <v>1776</v>
      </c>
      <c r="E3088" s="38" t="s">
        <v>199</v>
      </c>
      <c r="F3088" s="54" t="s">
        <v>8403</v>
      </c>
      <c r="G3088" s="33" t="s">
        <v>53</v>
      </c>
      <c r="H3088" s="52">
        <v>0.67620000000000002</v>
      </c>
      <c r="I3088" s="35">
        <f>ROUND((Reference!B$16*List!$H3088)+Reference!B$17,0)</f>
        <v>849</v>
      </c>
      <c r="J3088" s="35">
        <f>ROUND((Reference!C$16*List!$H3088)+Reference!C$17,0)</f>
        <v>1266</v>
      </c>
      <c r="K3088" s="35">
        <f>ROUND((Reference!D$16*List!$H3088)+Reference!D$17,0)</f>
        <v>1517</v>
      </c>
      <c r="L3088" s="35">
        <f>ROUND((Reference!E$16*List!$H3088)+Reference!E$17,0)</f>
        <v>1875</v>
      </c>
      <c r="M3088" s="35">
        <f>ROUND((Reference!F$16*List!$H3088)+Reference!F$17,0)</f>
        <v>1953</v>
      </c>
      <c r="N3088" s="35">
        <f>ROUND((Reference!G$16*List!$H3088)+Reference!G$17,0)</f>
        <v>2211</v>
      </c>
      <c r="O3088" s="35">
        <f>ROUND((Reference!H$16*List!$H3088)+Reference!H$17,0)</f>
        <v>2296</v>
      </c>
      <c r="P3088" s="35">
        <f>ROUND((Reference!I$16*List!$H3088)+Reference!I$17,0)</f>
        <v>2386</v>
      </c>
      <c r="Q3088" s="35">
        <f>ROUND((Reference!J$16*List!$H3088)+Reference!J$17,0)</f>
        <v>2763</v>
      </c>
      <c r="R3088" s="35">
        <f>ROUND((Reference!K$16*List!$H3088)+Reference!K$17,0)</f>
        <v>2850</v>
      </c>
      <c r="S3088" s="35">
        <f>ROUND((Reference!L$16*List!$H3088)+Reference!L$17,0)</f>
        <v>3076</v>
      </c>
      <c r="T3088" s="35">
        <f>ROUND((Reference!M$16*List!$H3088)+Reference!M$17,0)</f>
        <v>3673</v>
      </c>
      <c r="U3088" s="35">
        <f>ROUND((Reference!N$16*List!$H3088)+Reference!N$17,0)</f>
        <v>14821</v>
      </c>
      <c r="V3088" s="36">
        <f>ROUND((Reference!O$16*List!$H3088)+Reference!O$17,0)</f>
        <v>551</v>
      </c>
      <c r="W3088" s="36">
        <f>ROUND((Reference!P$16*List!$H3088)+Reference!P$17,0)</f>
        <v>776</v>
      </c>
      <c r="X3088" s="36">
        <f>ROUND((Reference!Q$16*List!$H3088)+Reference!Q$17,0)</f>
        <v>388</v>
      </c>
      <c r="Y3088" s="37"/>
      <c r="Z3088" s="4" t="str">
        <f t="shared" si="97"/>
        <v>OHIO, West Virginia</v>
      </c>
      <c r="AA3088" s="50" t="s">
        <v>199</v>
      </c>
      <c r="AB3088" s="38" t="s">
        <v>54</v>
      </c>
      <c r="AC3088" s="43" t="s">
        <v>8403</v>
      </c>
      <c r="AD3088" s="45"/>
      <c r="AE3088">
        <f t="shared" si="98"/>
        <v>0.67620000000000002</v>
      </c>
    </row>
    <row r="3089" spans="1:31" x14ac:dyDescent="0.35">
      <c r="A3089" s="28" t="s">
        <v>8481</v>
      </c>
      <c r="B3089" s="48" t="s">
        <v>8482</v>
      </c>
      <c r="C3089" s="51">
        <v>99951</v>
      </c>
      <c r="D3089" s="30" t="s">
        <v>263</v>
      </c>
      <c r="E3089" s="38" t="s">
        <v>3458</v>
      </c>
      <c r="F3089" s="55" t="s">
        <v>8403</v>
      </c>
      <c r="G3089" s="33" t="s">
        <v>64</v>
      </c>
      <c r="H3089" s="52">
        <v>0.72370000000000001</v>
      </c>
      <c r="I3089" s="35">
        <f>ROUND((Reference!B$16*List!$H3089)+Reference!B$17,0)</f>
        <v>889</v>
      </c>
      <c r="J3089" s="35">
        <f>ROUND((Reference!C$16*List!$H3089)+Reference!C$17,0)</f>
        <v>1327</v>
      </c>
      <c r="K3089" s="35">
        <f>ROUND((Reference!D$16*List!$H3089)+Reference!D$17,0)</f>
        <v>1590</v>
      </c>
      <c r="L3089" s="35">
        <f>ROUND((Reference!E$16*List!$H3089)+Reference!E$17,0)</f>
        <v>1965</v>
      </c>
      <c r="M3089" s="35">
        <f>ROUND((Reference!F$16*List!$H3089)+Reference!F$17,0)</f>
        <v>2047</v>
      </c>
      <c r="N3089" s="35">
        <f>ROUND((Reference!G$16*List!$H3089)+Reference!G$17,0)</f>
        <v>2317</v>
      </c>
      <c r="O3089" s="35">
        <f>ROUND((Reference!H$16*List!$H3089)+Reference!H$17,0)</f>
        <v>2406</v>
      </c>
      <c r="P3089" s="35">
        <f>ROUND((Reference!I$16*List!$H3089)+Reference!I$17,0)</f>
        <v>2501</v>
      </c>
      <c r="Q3089" s="35">
        <f>ROUND((Reference!J$16*List!$H3089)+Reference!J$17,0)</f>
        <v>2896</v>
      </c>
      <c r="R3089" s="35">
        <f>ROUND((Reference!K$16*List!$H3089)+Reference!K$17,0)</f>
        <v>2987</v>
      </c>
      <c r="S3089" s="35">
        <f>ROUND((Reference!L$16*List!$H3089)+Reference!L$17,0)</f>
        <v>3223</v>
      </c>
      <c r="T3089" s="35">
        <f>ROUND((Reference!M$16*List!$H3089)+Reference!M$17,0)</f>
        <v>3850</v>
      </c>
      <c r="U3089" s="35">
        <f>ROUND((Reference!N$16*List!$H3089)+Reference!N$17,0)</f>
        <v>15532</v>
      </c>
      <c r="V3089" s="36">
        <f>ROUND((Reference!O$16*List!$H3089)+Reference!O$17,0)</f>
        <v>577</v>
      </c>
      <c r="W3089" s="36">
        <f>ROUND((Reference!P$16*List!$H3089)+Reference!P$17,0)</f>
        <v>814</v>
      </c>
      <c r="X3089" s="36">
        <f>ROUND((Reference!Q$16*List!$H3089)+Reference!Q$17,0)</f>
        <v>407</v>
      </c>
      <c r="Y3089" s="37"/>
      <c r="Z3089" s="4" t="str">
        <f t="shared" si="97"/>
        <v>PENDLETON, West Virginia</v>
      </c>
      <c r="AA3089" s="50" t="s">
        <v>3458</v>
      </c>
      <c r="AB3089" s="38" t="s">
        <v>54</v>
      </c>
      <c r="AC3089" s="43" t="s">
        <v>8403</v>
      </c>
      <c r="AD3089" s="45"/>
      <c r="AE3089">
        <f t="shared" si="98"/>
        <v>0.72370000000000001</v>
      </c>
    </row>
    <row r="3090" spans="1:31" x14ac:dyDescent="0.35">
      <c r="A3090" s="28" t="s">
        <v>8483</v>
      </c>
      <c r="B3090" s="48" t="s">
        <v>8484</v>
      </c>
      <c r="C3090" s="49">
        <v>99951</v>
      </c>
      <c r="D3090" s="30" t="s">
        <v>263</v>
      </c>
      <c r="E3090" s="50" t="s">
        <v>8485</v>
      </c>
      <c r="F3090" s="55" t="s">
        <v>8403</v>
      </c>
      <c r="G3090" s="33" t="s">
        <v>64</v>
      </c>
      <c r="H3090" s="52">
        <v>0.72370000000000001</v>
      </c>
      <c r="I3090" s="35">
        <f>ROUND((Reference!B$16*List!$H3090)+Reference!B$17,0)</f>
        <v>889</v>
      </c>
      <c r="J3090" s="35">
        <f>ROUND((Reference!C$16*List!$H3090)+Reference!C$17,0)</f>
        <v>1327</v>
      </c>
      <c r="K3090" s="35">
        <f>ROUND((Reference!D$16*List!$H3090)+Reference!D$17,0)</f>
        <v>1590</v>
      </c>
      <c r="L3090" s="35">
        <f>ROUND((Reference!E$16*List!$H3090)+Reference!E$17,0)</f>
        <v>1965</v>
      </c>
      <c r="M3090" s="35">
        <f>ROUND((Reference!F$16*List!$H3090)+Reference!F$17,0)</f>
        <v>2047</v>
      </c>
      <c r="N3090" s="35">
        <f>ROUND((Reference!G$16*List!$H3090)+Reference!G$17,0)</f>
        <v>2317</v>
      </c>
      <c r="O3090" s="35">
        <f>ROUND((Reference!H$16*List!$H3090)+Reference!H$17,0)</f>
        <v>2406</v>
      </c>
      <c r="P3090" s="35">
        <f>ROUND((Reference!I$16*List!$H3090)+Reference!I$17,0)</f>
        <v>2501</v>
      </c>
      <c r="Q3090" s="35">
        <f>ROUND((Reference!J$16*List!$H3090)+Reference!J$17,0)</f>
        <v>2896</v>
      </c>
      <c r="R3090" s="35">
        <f>ROUND((Reference!K$16*List!$H3090)+Reference!K$17,0)</f>
        <v>2987</v>
      </c>
      <c r="S3090" s="35">
        <f>ROUND((Reference!L$16*List!$H3090)+Reference!L$17,0)</f>
        <v>3223</v>
      </c>
      <c r="T3090" s="35">
        <f>ROUND((Reference!M$16*List!$H3090)+Reference!M$17,0)</f>
        <v>3850</v>
      </c>
      <c r="U3090" s="35">
        <f>ROUND((Reference!N$16*List!$H3090)+Reference!N$17,0)</f>
        <v>15532</v>
      </c>
      <c r="V3090" s="36">
        <f>ROUND((Reference!O$16*List!$H3090)+Reference!O$17,0)</f>
        <v>577</v>
      </c>
      <c r="W3090" s="36">
        <f>ROUND((Reference!P$16*List!$H3090)+Reference!P$17,0)</f>
        <v>814</v>
      </c>
      <c r="X3090" s="36">
        <f>ROUND((Reference!Q$16*List!$H3090)+Reference!Q$17,0)</f>
        <v>407</v>
      </c>
      <c r="Y3090" s="37"/>
      <c r="Z3090" s="4" t="str">
        <f t="shared" si="97"/>
        <v>PLEASANTS, West Virginia</v>
      </c>
      <c r="AA3090" s="50" t="s">
        <v>8485</v>
      </c>
      <c r="AB3090" s="38" t="s">
        <v>54</v>
      </c>
      <c r="AC3090" s="43" t="s">
        <v>8403</v>
      </c>
      <c r="AD3090" s="45"/>
      <c r="AE3090">
        <f t="shared" si="98"/>
        <v>0.72370000000000001</v>
      </c>
    </row>
    <row r="3091" spans="1:31" x14ac:dyDescent="0.35">
      <c r="A3091" s="28" t="s">
        <v>8486</v>
      </c>
      <c r="B3091" s="48" t="s">
        <v>8487</v>
      </c>
      <c r="C3091" s="51">
        <v>99951</v>
      </c>
      <c r="D3091" s="30" t="s">
        <v>263</v>
      </c>
      <c r="E3091" s="38" t="s">
        <v>2880</v>
      </c>
      <c r="F3091" s="55" t="s">
        <v>8403</v>
      </c>
      <c r="G3091" s="33" t="s">
        <v>64</v>
      </c>
      <c r="H3091" s="52">
        <v>0.72370000000000001</v>
      </c>
      <c r="I3091" s="35">
        <f>ROUND((Reference!B$16*List!$H3091)+Reference!B$17,0)</f>
        <v>889</v>
      </c>
      <c r="J3091" s="35">
        <f>ROUND((Reference!C$16*List!$H3091)+Reference!C$17,0)</f>
        <v>1327</v>
      </c>
      <c r="K3091" s="35">
        <f>ROUND((Reference!D$16*List!$H3091)+Reference!D$17,0)</f>
        <v>1590</v>
      </c>
      <c r="L3091" s="35">
        <f>ROUND((Reference!E$16*List!$H3091)+Reference!E$17,0)</f>
        <v>1965</v>
      </c>
      <c r="M3091" s="35">
        <f>ROUND((Reference!F$16*List!$H3091)+Reference!F$17,0)</f>
        <v>2047</v>
      </c>
      <c r="N3091" s="35">
        <f>ROUND((Reference!G$16*List!$H3091)+Reference!G$17,0)</f>
        <v>2317</v>
      </c>
      <c r="O3091" s="35">
        <f>ROUND((Reference!H$16*List!$H3091)+Reference!H$17,0)</f>
        <v>2406</v>
      </c>
      <c r="P3091" s="35">
        <f>ROUND((Reference!I$16*List!$H3091)+Reference!I$17,0)</f>
        <v>2501</v>
      </c>
      <c r="Q3091" s="35">
        <f>ROUND((Reference!J$16*List!$H3091)+Reference!J$17,0)</f>
        <v>2896</v>
      </c>
      <c r="R3091" s="35">
        <f>ROUND((Reference!K$16*List!$H3091)+Reference!K$17,0)</f>
        <v>2987</v>
      </c>
      <c r="S3091" s="35">
        <f>ROUND((Reference!L$16*List!$H3091)+Reference!L$17,0)</f>
        <v>3223</v>
      </c>
      <c r="T3091" s="35">
        <f>ROUND((Reference!M$16*List!$H3091)+Reference!M$17,0)</f>
        <v>3850</v>
      </c>
      <c r="U3091" s="35">
        <f>ROUND((Reference!N$16*List!$H3091)+Reference!N$17,0)</f>
        <v>15532</v>
      </c>
      <c r="V3091" s="36">
        <f>ROUND((Reference!O$16*List!$H3091)+Reference!O$17,0)</f>
        <v>577</v>
      </c>
      <c r="W3091" s="36">
        <f>ROUND((Reference!P$16*List!$H3091)+Reference!P$17,0)</f>
        <v>814</v>
      </c>
      <c r="X3091" s="36">
        <f>ROUND((Reference!Q$16*List!$H3091)+Reference!Q$17,0)</f>
        <v>407</v>
      </c>
      <c r="Y3091" s="37"/>
      <c r="Z3091" s="4" t="str">
        <f t="shared" si="97"/>
        <v>POCAHONTAS, West Virginia</v>
      </c>
      <c r="AA3091" s="50" t="s">
        <v>2880</v>
      </c>
      <c r="AB3091" s="38" t="s">
        <v>54</v>
      </c>
      <c r="AC3091" s="43" t="s">
        <v>8403</v>
      </c>
      <c r="AD3091" s="45"/>
      <c r="AE3091">
        <f t="shared" si="98"/>
        <v>0.72370000000000001</v>
      </c>
    </row>
    <row r="3092" spans="1:31" x14ac:dyDescent="0.35">
      <c r="A3092" s="28" t="s">
        <v>8488</v>
      </c>
      <c r="B3092" s="48" t="s">
        <v>8489</v>
      </c>
      <c r="C3092" s="51">
        <v>34060</v>
      </c>
      <c r="D3092" s="30" t="s">
        <v>1241</v>
      </c>
      <c r="E3092" s="38" t="s">
        <v>8490</v>
      </c>
      <c r="F3092" s="54" t="s">
        <v>8403</v>
      </c>
      <c r="G3092" s="33" t="s">
        <v>53</v>
      </c>
      <c r="H3092" s="52">
        <v>0.78310000000000002</v>
      </c>
      <c r="I3092" s="35">
        <f>ROUND((Reference!B$16*List!$H3092)+Reference!B$17,0)</f>
        <v>940</v>
      </c>
      <c r="J3092" s="35">
        <f>ROUND((Reference!C$16*List!$H3092)+Reference!C$17,0)</f>
        <v>1403</v>
      </c>
      <c r="K3092" s="35">
        <f>ROUND((Reference!D$16*List!$H3092)+Reference!D$17,0)</f>
        <v>1681</v>
      </c>
      <c r="L3092" s="35">
        <f>ROUND((Reference!E$16*List!$H3092)+Reference!E$17,0)</f>
        <v>2077</v>
      </c>
      <c r="M3092" s="35">
        <f>ROUND((Reference!F$16*List!$H3092)+Reference!F$17,0)</f>
        <v>2164</v>
      </c>
      <c r="N3092" s="35">
        <f>ROUND((Reference!G$16*List!$H3092)+Reference!G$17,0)</f>
        <v>2450</v>
      </c>
      <c r="O3092" s="35">
        <f>ROUND((Reference!H$16*List!$H3092)+Reference!H$17,0)</f>
        <v>2544</v>
      </c>
      <c r="P3092" s="35">
        <f>ROUND((Reference!I$16*List!$H3092)+Reference!I$17,0)</f>
        <v>2644</v>
      </c>
      <c r="Q3092" s="35">
        <f>ROUND((Reference!J$16*List!$H3092)+Reference!J$17,0)</f>
        <v>3061</v>
      </c>
      <c r="R3092" s="35">
        <f>ROUND((Reference!K$16*List!$H3092)+Reference!K$17,0)</f>
        <v>3158</v>
      </c>
      <c r="S3092" s="35">
        <f>ROUND((Reference!L$16*List!$H3092)+Reference!L$17,0)</f>
        <v>3408</v>
      </c>
      <c r="T3092" s="35">
        <f>ROUND((Reference!M$16*List!$H3092)+Reference!M$17,0)</f>
        <v>4070</v>
      </c>
      <c r="U3092" s="35">
        <f>ROUND((Reference!N$16*List!$H3092)+Reference!N$17,0)</f>
        <v>16421</v>
      </c>
      <c r="V3092" s="36">
        <f>ROUND((Reference!O$16*List!$H3092)+Reference!O$17,0)</f>
        <v>610</v>
      </c>
      <c r="W3092" s="36">
        <f>ROUND((Reference!P$16*List!$H3092)+Reference!P$17,0)</f>
        <v>860</v>
      </c>
      <c r="X3092" s="36">
        <f>ROUND((Reference!Q$16*List!$H3092)+Reference!Q$17,0)</f>
        <v>430</v>
      </c>
      <c r="Y3092" s="37"/>
      <c r="Z3092" s="4" t="str">
        <f t="shared" si="97"/>
        <v>PRESTON, West Virginia</v>
      </c>
      <c r="AA3092" s="50" t="s">
        <v>8490</v>
      </c>
      <c r="AB3092" s="38" t="s">
        <v>54</v>
      </c>
      <c r="AC3092" s="43" t="s">
        <v>8403</v>
      </c>
      <c r="AD3092" s="45"/>
      <c r="AE3092">
        <f t="shared" si="98"/>
        <v>0.78310000000000002</v>
      </c>
    </row>
    <row r="3093" spans="1:31" x14ac:dyDescent="0.35">
      <c r="A3093" s="28" t="s">
        <v>8491</v>
      </c>
      <c r="B3093" s="48" t="s">
        <v>8492</v>
      </c>
      <c r="C3093" s="49">
        <v>26580</v>
      </c>
      <c r="D3093" s="30" t="s">
        <v>924</v>
      </c>
      <c r="E3093" s="50" t="s">
        <v>1537</v>
      </c>
      <c r="F3093" s="54" t="s">
        <v>8403</v>
      </c>
      <c r="G3093" s="33" t="s">
        <v>53</v>
      </c>
      <c r="H3093" s="52">
        <v>0.83360000000000001</v>
      </c>
      <c r="I3093" s="35">
        <f>ROUND((Reference!B$16*List!$H3093)+Reference!B$17,0)</f>
        <v>984</v>
      </c>
      <c r="J3093" s="35">
        <f>ROUND((Reference!C$16*List!$H3093)+Reference!C$17,0)</f>
        <v>1467</v>
      </c>
      <c r="K3093" s="35">
        <f>ROUND((Reference!D$16*List!$H3093)+Reference!D$17,0)</f>
        <v>1758</v>
      </c>
      <c r="L3093" s="35">
        <f>ROUND((Reference!E$16*List!$H3093)+Reference!E$17,0)</f>
        <v>2173</v>
      </c>
      <c r="M3093" s="35">
        <f>ROUND((Reference!F$16*List!$H3093)+Reference!F$17,0)</f>
        <v>2264</v>
      </c>
      <c r="N3093" s="35">
        <f>ROUND((Reference!G$16*List!$H3093)+Reference!G$17,0)</f>
        <v>2563</v>
      </c>
      <c r="O3093" s="35">
        <f>ROUND((Reference!H$16*List!$H3093)+Reference!H$17,0)</f>
        <v>2661</v>
      </c>
      <c r="P3093" s="35">
        <f>ROUND((Reference!I$16*List!$H3093)+Reference!I$17,0)</f>
        <v>2766</v>
      </c>
      <c r="Q3093" s="35">
        <f>ROUND((Reference!J$16*List!$H3093)+Reference!J$17,0)</f>
        <v>3202</v>
      </c>
      <c r="R3093" s="35">
        <f>ROUND((Reference!K$16*List!$H3093)+Reference!K$17,0)</f>
        <v>3304</v>
      </c>
      <c r="S3093" s="35">
        <f>ROUND((Reference!L$16*List!$H3093)+Reference!L$17,0)</f>
        <v>3565</v>
      </c>
      <c r="T3093" s="35">
        <f>ROUND((Reference!M$16*List!$H3093)+Reference!M$17,0)</f>
        <v>4257</v>
      </c>
      <c r="U3093" s="35">
        <f>ROUND((Reference!N$16*List!$H3093)+Reference!N$17,0)</f>
        <v>17177</v>
      </c>
      <c r="V3093" s="36">
        <f>ROUND((Reference!O$16*List!$H3093)+Reference!O$17,0)</f>
        <v>639</v>
      </c>
      <c r="W3093" s="36">
        <f>ROUND((Reference!P$16*List!$H3093)+Reference!P$17,0)</f>
        <v>900</v>
      </c>
      <c r="X3093" s="36">
        <f>ROUND((Reference!Q$16*List!$H3093)+Reference!Q$17,0)</f>
        <v>450</v>
      </c>
      <c r="Y3093" s="37"/>
      <c r="Z3093" s="4" t="str">
        <f t="shared" si="97"/>
        <v>PUTNAM, West Virginia</v>
      </c>
      <c r="AA3093" s="50" t="s">
        <v>1537</v>
      </c>
      <c r="AB3093" s="38" t="s">
        <v>54</v>
      </c>
      <c r="AC3093" s="43" t="s">
        <v>8403</v>
      </c>
      <c r="AD3093" s="45"/>
      <c r="AE3093">
        <f t="shared" si="98"/>
        <v>0.83360000000000001</v>
      </c>
    </row>
    <row r="3094" spans="1:31" x14ac:dyDescent="0.35">
      <c r="A3094" s="28" t="s">
        <v>8493</v>
      </c>
      <c r="B3094" s="48" t="s">
        <v>8494</v>
      </c>
      <c r="C3094" s="51">
        <v>13220</v>
      </c>
      <c r="D3094" s="30" t="s">
        <v>393</v>
      </c>
      <c r="E3094" s="38" t="s">
        <v>8495</v>
      </c>
      <c r="F3094" s="54" t="s">
        <v>8403</v>
      </c>
      <c r="G3094" s="33" t="s">
        <v>53</v>
      </c>
      <c r="H3094" s="52">
        <v>0.76680000000000004</v>
      </c>
      <c r="I3094" s="35">
        <f>ROUND((Reference!B$16*List!$H3094)+Reference!B$17,0)</f>
        <v>926</v>
      </c>
      <c r="J3094" s="35">
        <f>ROUND((Reference!C$16*List!$H3094)+Reference!C$17,0)</f>
        <v>1382</v>
      </c>
      <c r="K3094" s="35">
        <f>ROUND((Reference!D$16*List!$H3094)+Reference!D$17,0)</f>
        <v>1656</v>
      </c>
      <c r="L3094" s="35">
        <f>ROUND((Reference!E$16*List!$H3094)+Reference!E$17,0)</f>
        <v>2047</v>
      </c>
      <c r="M3094" s="35">
        <f>ROUND((Reference!F$16*List!$H3094)+Reference!F$17,0)</f>
        <v>2132</v>
      </c>
      <c r="N3094" s="35">
        <f>ROUND((Reference!G$16*List!$H3094)+Reference!G$17,0)</f>
        <v>2414</v>
      </c>
      <c r="O3094" s="35">
        <f>ROUND((Reference!H$16*List!$H3094)+Reference!H$17,0)</f>
        <v>2506</v>
      </c>
      <c r="P3094" s="35">
        <f>ROUND((Reference!I$16*List!$H3094)+Reference!I$17,0)</f>
        <v>2605</v>
      </c>
      <c r="Q3094" s="35">
        <f>ROUND((Reference!J$16*List!$H3094)+Reference!J$17,0)</f>
        <v>3016</v>
      </c>
      <c r="R3094" s="35">
        <f>ROUND((Reference!K$16*List!$H3094)+Reference!K$17,0)</f>
        <v>3111</v>
      </c>
      <c r="S3094" s="35">
        <f>ROUND((Reference!L$16*List!$H3094)+Reference!L$17,0)</f>
        <v>3357</v>
      </c>
      <c r="T3094" s="35">
        <f>ROUND((Reference!M$16*List!$H3094)+Reference!M$17,0)</f>
        <v>4009</v>
      </c>
      <c r="U3094" s="35">
        <f>ROUND((Reference!N$16*List!$H3094)+Reference!N$17,0)</f>
        <v>16177</v>
      </c>
      <c r="V3094" s="36">
        <f>ROUND((Reference!O$16*List!$H3094)+Reference!O$17,0)</f>
        <v>601</v>
      </c>
      <c r="W3094" s="36">
        <f>ROUND((Reference!P$16*List!$H3094)+Reference!P$17,0)</f>
        <v>847</v>
      </c>
      <c r="X3094" s="36">
        <f>ROUND((Reference!Q$16*List!$H3094)+Reference!Q$17,0)</f>
        <v>424</v>
      </c>
      <c r="Y3094" s="37"/>
      <c r="Z3094" s="4" t="str">
        <f t="shared" si="97"/>
        <v>RALEIGH, West Virginia</v>
      </c>
      <c r="AA3094" s="50" t="s">
        <v>8495</v>
      </c>
      <c r="AB3094" s="38" t="s">
        <v>54</v>
      </c>
      <c r="AC3094" s="43" t="s">
        <v>8403</v>
      </c>
      <c r="AD3094" s="45"/>
      <c r="AE3094">
        <f t="shared" si="98"/>
        <v>0.76680000000000004</v>
      </c>
    </row>
    <row r="3095" spans="1:31" x14ac:dyDescent="0.35">
      <c r="A3095" s="28" t="s">
        <v>8496</v>
      </c>
      <c r="B3095" s="48" t="s">
        <v>8497</v>
      </c>
      <c r="C3095" s="49">
        <v>99951</v>
      </c>
      <c r="D3095" s="30" t="s">
        <v>263</v>
      </c>
      <c r="E3095" s="50" t="s">
        <v>286</v>
      </c>
      <c r="F3095" s="55" t="s">
        <v>8403</v>
      </c>
      <c r="G3095" s="33" t="s">
        <v>64</v>
      </c>
      <c r="H3095" s="34">
        <v>0.72370000000000001</v>
      </c>
      <c r="I3095" s="35">
        <f>ROUND((Reference!B$16*List!$H3095)+Reference!B$17,0)</f>
        <v>889</v>
      </c>
      <c r="J3095" s="35">
        <f>ROUND((Reference!C$16*List!$H3095)+Reference!C$17,0)</f>
        <v>1327</v>
      </c>
      <c r="K3095" s="35">
        <f>ROUND((Reference!D$16*List!$H3095)+Reference!D$17,0)</f>
        <v>1590</v>
      </c>
      <c r="L3095" s="35">
        <f>ROUND((Reference!E$16*List!$H3095)+Reference!E$17,0)</f>
        <v>1965</v>
      </c>
      <c r="M3095" s="35">
        <f>ROUND((Reference!F$16*List!$H3095)+Reference!F$17,0)</f>
        <v>2047</v>
      </c>
      <c r="N3095" s="35">
        <f>ROUND((Reference!G$16*List!$H3095)+Reference!G$17,0)</f>
        <v>2317</v>
      </c>
      <c r="O3095" s="35">
        <f>ROUND((Reference!H$16*List!$H3095)+Reference!H$17,0)</f>
        <v>2406</v>
      </c>
      <c r="P3095" s="35">
        <f>ROUND((Reference!I$16*List!$H3095)+Reference!I$17,0)</f>
        <v>2501</v>
      </c>
      <c r="Q3095" s="35">
        <f>ROUND((Reference!J$16*List!$H3095)+Reference!J$17,0)</f>
        <v>2896</v>
      </c>
      <c r="R3095" s="35">
        <f>ROUND((Reference!K$16*List!$H3095)+Reference!K$17,0)</f>
        <v>2987</v>
      </c>
      <c r="S3095" s="35">
        <f>ROUND((Reference!L$16*List!$H3095)+Reference!L$17,0)</f>
        <v>3223</v>
      </c>
      <c r="T3095" s="35">
        <f>ROUND((Reference!M$16*List!$H3095)+Reference!M$17,0)</f>
        <v>3850</v>
      </c>
      <c r="U3095" s="35">
        <f>ROUND((Reference!N$16*List!$H3095)+Reference!N$17,0)</f>
        <v>15532</v>
      </c>
      <c r="V3095" s="36">
        <f>ROUND((Reference!O$16*List!$H3095)+Reference!O$17,0)</f>
        <v>577</v>
      </c>
      <c r="W3095" s="36">
        <f>ROUND((Reference!P$16*List!$H3095)+Reference!P$17,0)</f>
        <v>814</v>
      </c>
      <c r="X3095" s="36">
        <f>ROUND((Reference!Q$16*List!$H3095)+Reference!Q$17,0)</f>
        <v>407</v>
      </c>
      <c r="Y3095" s="37"/>
      <c r="Z3095" s="4" t="str">
        <f t="shared" si="97"/>
        <v>RANDOLPH, West Virginia</v>
      </c>
      <c r="AA3095" s="38" t="s">
        <v>286</v>
      </c>
      <c r="AB3095" s="38" t="s">
        <v>54</v>
      </c>
      <c r="AC3095" s="32" t="s">
        <v>8403</v>
      </c>
      <c r="AD3095" s="39"/>
      <c r="AE3095">
        <f t="shared" si="98"/>
        <v>0.72370000000000001</v>
      </c>
    </row>
    <row r="3096" spans="1:31" x14ac:dyDescent="0.35">
      <c r="A3096" s="28" t="s">
        <v>8498</v>
      </c>
      <c r="B3096" s="48" t="s">
        <v>8499</v>
      </c>
      <c r="C3096" s="51">
        <v>99951</v>
      </c>
      <c r="D3096" s="30" t="s">
        <v>263</v>
      </c>
      <c r="E3096" s="38" t="s">
        <v>8500</v>
      </c>
      <c r="F3096" s="55" t="s">
        <v>8403</v>
      </c>
      <c r="G3096" s="33" t="s">
        <v>64</v>
      </c>
      <c r="H3096" s="34">
        <v>0.72370000000000001</v>
      </c>
      <c r="I3096" s="35">
        <f>ROUND((Reference!B$16*List!$H3096)+Reference!B$17,0)</f>
        <v>889</v>
      </c>
      <c r="J3096" s="35">
        <f>ROUND((Reference!C$16*List!$H3096)+Reference!C$17,0)</f>
        <v>1327</v>
      </c>
      <c r="K3096" s="35">
        <f>ROUND((Reference!D$16*List!$H3096)+Reference!D$17,0)</f>
        <v>1590</v>
      </c>
      <c r="L3096" s="35">
        <f>ROUND((Reference!E$16*List!$H3096)+Reference!E$17,0)</f>
        <v>1965</v>
      </c>
      <c r="M3096" s="35">
        <f>ROUND((Reference!F$16*List!$H3096)+Reference!F$17,0)</f>
        <v>2047</v>
      </c>
      <c r="N3096" s="35">
        <f>ROUND((Reference!G$16*List!$H3096)+Reference!G$17,0)</f>
        <v>2317</v>
      </c>
      <c r="O3096" s="35">
        <f>ROUND((Reference!H$16*List!$H3096)+Reference!H$17,0)</f>
        <v>2406</v>
      </c>
      <c r="P3096" s="35">
        <f>ROUND((Reference!I$16*List!$H3096)+Reference!I$17,0)</f>
        <v>2501</v>
      </c>
      <c r="Q3096" s="35">
        <f>ROUND((Reference!J$16*List!$H3096)+Reference!J$17,0)</f>
        <v>2896</v>
      </c>
      <c r="R3096" s="35">
        <f>ROUND((Reference!K$16*List!$H3096)+Reference!K$17,0)</f>
        <v>2987</v>
      </c>
      <c r="S3096" s="35">
        <f>ROUND((Reference!L$16*List!$H3096)+Reference!L$17,0)</f>
        <v>3223</v>
      </c>
      <c r="T3096" s="35">
        <f>ROUND((Reference!M$16*List!$H3096)+Reference!M$17,0)</f>
        <v>3850</v>
      </c>
      <c r="U3096" s="35">
        <f>ROUND((Reference!N$16*List!$H3096)+Reference!N$17,0)</f>
        <v>15532</v>
      </c>
      <c r="V3096" s="36">
        <f>ROUND((Reference!O$16*List!$H3096)+Reference!O$17,0)</f>
        <v>577</v>
      </c>
      <c r="W3096" s="36">
        <f>ROUND((Reference!P$16*List!$H3096)+Reference!P$17,0)</f>
        <v>814</v>
      </c>
      <c r="X3096" s="36">
        <f>ROUND((Reference!Q$16*List!$H3096)+Reference!Q$17,0)</f>
        <v>407</v>
      </c>
      <c r="Y3096" s="37"/>
      <c r="Z3096" s="4" t="str">
        <f t="shared" si="97"/>
        <v>RITCHIE, West Virginia</v>
      </c>
      <c r="AA3096" s="38" t="s">
        <v>8500</v>
      </c>
      <c r="AB3096" s="38" t="s">
        <v>54</v>
      </c>
      <c r="AC3096" s="32" t="s">
        <v>8403</v>
      </c>
      <c r="AD3096" s="39"/>
      <c r="AE3096">
        <f t="shared" si="98"/>
        <v>0.72370000000000001</v>
      </c>
    </row>
    <row r="3097" spans="1:31" x14ac:dyDescent="0.35">
      <c r="A3097" s="28" t="s">
        <v>8501</v>
      </c>
      <c r="B3097" s="48" t="s">
        <v>8502</v>
      </c>
      <c r="C3097" s="49">
        <v>99951</v>
      </c>
      <c r="D3097" s="30" t="s">
        <v>263</v>
      </c>
      <c r="E3097" s="50" t="s">
        <v>7114</v>
      </c>
      <c r="F3097" s="55" t="s">
        <v>8403</v>
      </c>
      <c r="G3097" s="33" t="s">
        <v>64</v>
      </c>
      <c r="H3097" s="52">
        <v>0.72370000000000001</v>
      </c>
      <c r="I3097" s="35">
        <f>ROUND((Reference!B$16*List!$H3097)+Reference!B$17,0)</f>
        <v>889</v>
      </c>
      <c r="J3097" s="35">
        <f>ROUND((Reference!C$16*List!$H3097)+Reference!C$17,0)</f>
        <v>1327</v>
      </c>
      <c r="K3097" s="35">
        <f>ROUND((Reference!D$16*List!$H3097)+Reference!D$17,0)</f>
        <v>1590</v>
      </c>
      <c r="L3097" s="35">
        <f>ROUND((Reference!E$16*List!$H3097)+Reference!E$17,0)</f>
        <v>1965</v>
      </c>
      <c r="M3097" s="35">
        <f>ROUND((Reference!F$16*List!$H3097)+Reference!F$17,0)</f>
        <v>2047</v>
      </c>
      <c r="N3097" s="35">
        <f>ROUND((Reference!G$16*List!$H3097)+Reference!G$17,0)</f>
        <v>2317</v>
      </c>
      <c r="O3097" s="35">
        <f>ROUND((Reference!H$16*List!$H3097)+Reference!H$17,0)</f>
        <v>2406</v>
      </c>
      <c r="P3097" s="35">
        <f>ROUND((Reference!I$16*List!$H3097)+Reference!I$17,0)</f>
        <v>2501</v>
      </c>
      <c r="Q3097" s="35">
        <f>ROUND((Reference!J$16*List!$H3097)+Reference!J$17,0)</f>
        <v>2896</v>
      </c>
      <c r="R3097" s="35">
        <f>ROUND((Reference!K$16*List!$H3097)+Reference!K$17,0)</f>
        <v>2987</v>
      </c>
      <c r="S3097" s="35">
        <f>ROUND((Reference!L$16*List!$H3097)+Reference!L$17,0)</f>
        <v>3223</v>
      </c>
      <c r="T3097" s="35">
        <f>ROUND((Reference!M$16*List!$H3097)+Reference!M$17,0)</f>
        <v>3850</v>
      </c>
      <c r="U3097" s="35">
        <f>ROUND((Reference!N$16*List!$H3097)+Reference!N$17,0)</f>
        <v>15532</v>
      </c>
      <c r="V3097" s="36">
        <f>ROUND((Reference!O$16*List!$H3097)+Reference!O$17,0)</f>
        <v>577</v>
      </c>
      <c r="W3097" s="36">
        <f>ROUND((Reference!P$16*List!$H3097)+Reference!P$17,0)</f>
        <v>814</v>
      </c>
      <c r="X3097" s="36">
        <f>ROUND((Reference!Q$16*List!$H3097)+Reference!Q$17,0)</f>
        <v>407</v>
      </c>
      <c r="Y3097" s="37"/>
      <c r="Z3097" s="4" t="str">
        <f t="shared" si="97"/>
        <v>ROANE, West Virginia</v>
      </c>
      <c r="AA3097" s="50" t="s">
        <v>7114</v>
      </c>
      <c r="AB3097" s="38" t="s">
        <v>54</v>
      </c>
      <c r="AC3097" s="43" t="s">
        <v>8403</v>
      </c>
      <c r="AD3097" s="45"/>
      <c r="AE3097">
        <f t="shared" si="98"/>
        <v>0.72370000000000001</v>
      </c>
    </row>
    <row r="3098" spans="1:31" x14ac:dyDescent="0.35">
      <c r="A3098" s="28" t="s">
        <v>8503</v>
      </c>
      <c r="B3098" s="48" t="s">
        <v>8504</v>
      </c>
      <c r="C3098" s="49">
        <v>99951</v>
      </c>
      <c r="D3098" s="30" t="s">
        <v>263</v>
      </c>
      <c r="E3098" s="50" t="s">
        <v>8505</v>
      </c>
      <c r="F3098" s="55" t="s">
        <v>8403</v>
      </c>
      <c r="G3098" s="33" t="s">
        <v>64</v>
      </c>
      <c r="H3098" s="34">
        <v>0.72370000000000001</v>
      </c>
      <c r="I3098" s="35">
        <f>ROUND((Reference!B$16*List!$H3098)+Reference!B$17,0)</f>
        <v>889</v>
      </c>
      <c r="J3098" s="35">
        <f>ROUND((Reference!C$16*List!$H3098)+Reference!C$17,0)</f>
        <v>1327</v>
      </c>
      <c r="K3098" s="35">
        <f>ROUND((Reference!D$16*List!$H3098)+Reference!D$17,0)</f>
        <v>1590</v>
      </c>
      <c r="L3098" s="35">
        <f>ROUND((Reference!E$16*List!$H3098)+Reference!E$17,0)</f>
        <v>1965</v>
      </c>
      <c r="M3098" s="35">
        <f>ROUND((Reference!F$16*List!$H3098)+Reference!F$17,0)</f>
        <v>2047</v>
      </c>
      <c r="N3098" s="35">
        <f>ROUND((Reference!G$16*List!$H3098)+Reference!G$17,0)</f>
        <v>2317</v>
      </c>
      <c r="O3098" s="35">
        <f>ROUND((Reference!H$16*List!$H3098)+Reference!H$17,0)</f>
        <v>2406</v>
      </c>
      <c r="P3098" s="35">
        <f>ROUND((Reference!I$16*List!$H3098)+Reference!I$17,0)</f>
        <v>2501</v>
      </c>
      <c r="Q3098" s="35">
        <f>ROUND((Reference!J$16*List!$H3098)+Reference!J$17,0)</f>
        <v>2896</v>
      </c>
      <c r="R3098" s="35">
        <f>ROUND((Reference!K$16*List!$H3098)+Reference!K$17,0)</f>
        <v>2987</v>
      </c>
      <c r="S3098" s="35">
        <f>ROUND((Reference!L$16*List!$H3098)+Reference!L$17,0)</f>
        <v>3223</v>
      </c>
      <c r="T3098" s="35">
        <f>ROUND((Reference!M$16*List!$H3098)+Reference!M$17,0)</f>
        <v>3850</v>
      </c>
      <c r="U3098" s="35">
        <f>ROUND((Reference!N$16*List!$H3098)+Reference!N$17,0)</f>
        <v>15532</v>
      </c>
      <c r="V3098" s="36">
        <f>ROUND((Reference!O$16*List!$H3098)+Reference!O$17,0)</f>
        <v>577</v>
      </c>
      <c r="W3098" s="36">
        <f>ROUND((Reference!P$16*List!$H3098)+Reference!P$17,0)</f>
        <v>814</v>
      </c>
      <c r="X3098" s="36">
        <f>ROUND((Reference!Q$16*List!$H3098)+Reference!Q$17,0)</f>
        <v>407</v>
      </c>
      <c r="Y3098" s="37"/>
      <c r="Z3098" s="4" t="str">
        <f t="shared" si="97"/>
        <v>SUMMERS, West Virginia</v>
      </c>
      <c r="AA3098" s="38" t="s">
        <v>8505</v>
      </c>
      <c r="AB3098" s="38" t="s">
        <v>54</v>
      </c>
      <c r="AC3098" s="32" t="s">
        <v>8403</v>
      </c>
      <c r="AD3098" s="39"/>
      <c r="AE3098">
        <f t="shared" si="98"/>
        <v>0.72370000000000001</v>
      </c>
    </row>
    <row r="3099" spans="1:31" x14ac:dyDescent="0.35">
      <c r="A3099" s="28" t="s">
        <v>8506</v>
      </c>
      <c r="B3099" s="48" t="s">
        <v>8507</v>
      </c>
      <c r="C3099" s="49">
        <v>99951</v>
      </c>
      <c r="D3099" s="30" t="s">
        <v>263</v>
      </c>
      <c r="E3099" s="50" t="s">
        <v>1566</v>
      </c>
      <c r="F3099" s="55" t="s">
        <v>8403</v>
      </c>
      <c r="G3099" s="33" t="s">
        <v>64</v>
      </c>
      <c r="H3099" s="34">
        <v>0.72370000000000001</v>
      </c>
      <c r="I3099" s="35">
        <f>ROUND((Reference!B$16*List!$H3099)+Reference!B$17,0)</f>
        <v>889</v>
      </c>
      <c r="J3099" s="35">
        <f>ROUND((Reference!C$16*List!$H3099)+Reference!C$17,0)</f>
        <v>1327</v>
      </c>
      <c r="K3099" s="35">
        <f>ROUND((Reference!D$16*List!$H3099)+Reference!D$17,0)</f>
        <v>1590</v>
      </c>
      <c r="L3099" s="35">
        <f>ROUND((Reference!E$16*List!$H3099)+Reference!E$17,0)</f>
        <v>1965</v>
      </c>
      <c r="M3099" s="35">
        <f>ROUND((Reference!F$16*List!$H3099)+Reference!F$17,0)</f>
        <v>2047</v>
      </c>
      <c r="N3099" s="35">
        <f>ROUND((Reference!G$16*List!$H3099)+Reference!G$17,0)</f>
        <v>2317</v>
      </c>
      <c r="O3099" s="35">
        <f>ROUND((Reference!H$16*List!$H3099)+Reference!H$17,0)</f>
        <v>2406</v>
      </c>
      <c r="P3099" s="35">
        <f>ROUND((Reference!I$16*List!$H3099)+Reference!I$17,0)</f>
        <v>2501</v>
      </c>
      <c r="Q3099" s="35">
        <f>ROUND((Reference!J$16*List!$H3099)+Reference!J$17,0)</f>
        <v>2896</v>
      </c>
      <c r="R3099" s="35">
        <f>ROUND((Reference!K$16*List!$H3099)+Reference!K$17,0)</f>
        <v>2987</v>
      </c>
      <c r="S3099" s="35">
        <f>ROUND((Reference!L$16*List!$H3099)+Reference!L$17,0)</f>
        <v>3223</v>
      </c>
      <c r="T3099" s="35">
        <f>ROUND((Reference!M$16*List!$H3099)+Reference!M$17,0)</f>
        <v>3850</v>
      </c>
      <c r="U3099" s="35">
        <f>ROUND((Reference!N$16*List!$H3099)+Reference!N$17,0)</f>
        <v>15532</v>
      </c>
      <c r="V3099" s="36">
        <f>ROUND((Reference!O$16*List!$H3099)+Reference!O$17,0)</f>
        <v>577</v>
      </c>
      <c r="W3099" s="36">
        <f>ROUND((Reference!P$16*List!$H3099)+Reference!P$17,0)</f>
        <v>814</v>
      </c>
      <c r="X3099" s="36">
        <f>ROUND((Reference!Q$16*List!$H3099)+Reference!Q$17,0)</f>
        <v>407</v>
      </c>
      <c r="Y3099" s="37"/>
      <c r="Z3099" s="4" t="str">
        <f t="shared" si="97"/>
        <v>TAYLOR, West Virginia</v>
      </c>
      <c r="AA3099" s="38" t="s">
        <v>1566</v>
      </c>
      <c r="AB3099" s="38" t="s">
        <v>54</v>
      </c>
      <c r="AC3099" s="32" t="s">
        <v>8403</v>
      </c>
      <c r="AD3099" s="39"/>
      <c r="AE3099">
        <f t="shared" si="98"/>
        <v>0.72370000000000001</v>
      </c>
    </row>
    <row r="3100" spans="1:31" x14ac:dyDescent="0.35">
      <c r="A3100" s="28" t="s">
        <v>8508</v>
      </c>
      <c r="B3100" s="48" t="s">
        <v>8509</v>
      </c>
      <c r="C3100" s="51">
        <v>99951</v>
      </c>
      <c r="D3100" s="30" t="s">
        <v>263</v>
      </c>
      <c r="E3100" s="38" t="s">
        <v>8510</v>
      </c>
      <c r="F3100" s="55" t="s">
        <v>8403</v>
      </c>
      <c r="G3100" s="33" t="s">
        <v>64</v>
      </c>
      <c r="H3100" s="34">
        <v>0.72370000000000001</v>
      </c>
      <c r="I3100" s="35">
        <f>ROUND((Reference!B$16*List!$H3100)+Reference!B$17,0)</f>
        <v>889</v>
      </c>
      <c r="J3100" s="35">
        <f>ROUND((Reference!C$16*List!$H3100)+Reference!C$17,0)</f>
        <v>1327</v>
      </c>
      <c r="K3100" s="35">
        <f>ROUND((Reference!D$16*List!$H3100)+Reference!D$17,0)</f>
        <v>1590</v>
      </c>
      <c r="L3100" s="35">
        <f>ROUND((Reference!E$16*List!$H3100)+Reference!E$17,0)</f>
        <v>1965</v>
      </c>
      <c r="M3100" s="35">
        <f>ROUND((Reference!F$16*List!$H3100)+Reference!F$17,0)</f>
        <v>2047</v>
      </c>
      <c r="N3100" s="35">
        <f>ROUND((Reference!G$16*List!$H3100)+Reference!G$17,0)</f>
        <v>2317</v>
      </c>
      <c r="O3100" s="35">
        <f>ROUND((Reference!H$16*List!$H3100)+Reference!H$17,0)</f>
        <v>2406</v>
      </c>
      <c r="P3100" s="35">
        <f>ROUND((Reference!I$16*List!$H3100)+Reference!I$17,0)</f>
        <v>2501</v>
      </c>
      <c r="Q3100" s="35">
        <f>ROUND((Reference!J$16*List!$H3100)+Reference!J$17,0)</f>
        <v>2896</v>
      </c>
      <c r="R3100" s="35">
        <f>ROUND((Reference!K$16*List!$H3100)+Reference!K$17,0)</f>
        <v>2987</v>
      </c>
      <c r="S3100" s="35">
        <f>ROUND((Reference!L$16*List!$H3100)+Reference!L$17,0)</f>
        <v>3223</v>
      </c>
      <c r="T3100" s="35">
        <f>ROUND((Reference!M$16*List!$H3100)+Reference!M$17,0)</f>
        <v>3850</v>
      </c>
      <c r="U3100" s="35">
        <f>ROUND((Reference!N$16*List!$H3100)+Reference!N$17,0)</f>
        <v>15532</v>
      </c>
      <c r="V3100" s="36">
        <f>ROUND((Reference!O$16*List!$H3100)+Reference!O$17,0)</f>
        <v>577</v>
      </c>
      <c r="W3100" s="36">
        <f>ROUND((Reference!P$16*List!$H3100)+Reference!P$17,0)</f>
        <v>814</v>
      </c>
      <c r="X3100" s="36">
        <f>ROUND((Reference!Q$16*List!$H3100)+Reference!Q$17,0)</f>
        <v>407</v>
      </c>
      <c r="Y3100" s="37"/>
      <c r="Z3100" s="4" t="str">
        <f t="shared" si="97"/>
        <v>TUCKER, West Virginia</v>
      </c>
      <c r="AA3100" s="38" t="s">
        <v>8510</v>
      </c>
      <c r="AB3100" s="38" t="s">
        <v>54</v>
      </c>
      <c r="AC3100" s="32" t="s">
        <v>8403</v>
      </c>
      <c r="AD3100" s="39"/>
      <c r="AE3100">
        <f t="shared" si="98"/>
        <v>0.72370000000000001</v>
      </c>
    </row>
    <row r="3101" spans="1:31" x14ac:dyDescent="0.35">
      <c r="A3101" s="28" t="s">
        <v>8511</v>
      </c>
      <c r="B3101" s="48" t="s">
        <v>8512</v>
      </c>
      <c r="C3101" s="51">
        <v>99951</v>
      </c>
      <c r="D3101" s="30" t="s">
        <v>263</v>
      </c>
      <c r="E3101" s="38" t="s">
        <v>7762</v>
      </c>
      <c r="F3101" s="55" t="s">
        <v>8403</v>
      </c>
      <c r="G3101" s="33" t="s">
        <v>64</v>
      </c>
      <c r="H3101" s="34">
        <v>0.72370000000000001</v>
      </c>
      <c r="I3101" s="35">
        <f>ROUND((Reference!B$16*List!$H3101)+Reference!B$17,0)</f>
        <v>889</v>
      </c>
      <c r="J3101" s="35">
        <f>ROUND((Reference!C$16*List!$H3101)+Reference!C$17,0)</f>
        <v>1327</v>
      </c>
      <c r="K3101" s="35">
        <f>ROUND((Reference!D$16*List!$H3101)+Reference!D$17,0)</f>
        <v>1590</v>
      </c>
      <c r="L3101" s="35">
        <f>ROUND((Reference!E$16*List!$H3101)+Reference!E$17,0)</f>
        <v>1965</v>
      </c>
      <c r="M3101" s="35">
        <f>ROUND((Reference!F$16*List!$H3101)+Reference!F$17,0)</f>
        <v>2047</v>
      </c>
      <c r="N3101" s="35">
        <f>ROUND((Reference!G$16*List!$H3101)+Reference!G$17,0)</f>
        <v>2317</v>
      </c>
      <c r="O3101" s="35">
        <f>ROUND((Reference!H$16*List!$H3101)+Reference!H$17,0)</f>
        <v>2406</v>
      </c>
      <c r="P3101" s="35">
        <f>ROUND((Reference!I$16*List!$H3101)+Reference!I$17,0)</f>
        <v>2501</v>
      </c>
      <c r="Q3101" s="35">
        <f>ROUND((Reference!J$16*List!$H3101)+Reference!J$17,0)</f>
        <v>2896</v>
      </c>
      <c r="R3101" s="35">
        <f>ROUND((Reference!K$16*List!$H3101)+Reference!K$17,0)</f>
        <v>2987</v>
      </c>
      <c r="S3101" s="35">
        <f>ROUND((Reference!L$16*List!$H3101)+Reference!L$17,0)</f>
        <v>3223</v>
      </c>
      <c r="T3101" s="35">
        <f>ROUND((Reference!M$16*List!$H3101)+Reference!M$17,0)</f>
        <v>3850</v>
      </c>
      <c r="U3101" s="35">
        <f>ROUND((Reference!N$16*List!$H3101)+Reference!N$17,0)</f>
        <v>15532</v>
      </c>
      <c r="V3101" s="36">
        <f>ROUND((Reference!O$16*List!$H3101)+Reference!O$17,0)</f>
        <v>577</v>
      </c>
      <c r="W3101" s="36">
        <f>ROUND((Reference!P$16*List!$H3101)+Reference!P$17,0)</f>
        <v>814</v>
      </c>
      <c r="X3101" s="36">
        <f>ROUND((Reference!Q$16*List!$H3101)+Reference!Q$17,0)</f>
        <v>407</v>
      </c>
      <c r="Y3101" s="37"/>
      <c r="Z3101" s="4" t="str">
        <f t="shared" si="97"/>
        <v>TYLER, West Virginia</v>
      </c>
      <c r="AA3101" s="38" t="s">
        <v>7762</v>
      </c>
      <c r="AB3101" s="38" t="s">
        <v>54</v>
      </c>
      <c r="AC3101" s="32" t="s">
        <v>8403</v>
      </c>
      <c r="AD3101" s="39"/>
      <c r="AE3101">
        <f t="shared" si="98"/>
        <v>0.72370000000000001</v>
      </c>
    </row>
    <row r="3102" spans="1:31" x14ac:dyDescent="0.35">
      <c r="A3102" s="28" t="s">
        <v>8513</v>
      </c>
      <c r="B3102" s="48" t="s">
        <v>8514</v>
      </c>
      <c r="C3102" s="49">
        <v>99951</v>
      </c>
      <c r="D3102" s="30" t="s">
        <v>263</v>
      </c>
      <c r="E3102" s="50" t="s">
        <v>7765</v>
      </c>
      <c r="F3102" s="55" t="s">
        <v>8403</v>
      </c>
      <c r="G3102" s="33" t="s">
        <v>64</v>
      </c>
      <c r="H3102" s="34">
        <v>0.72370000000000001</v>
      </c>
      <c r="I3102" s="35">
        <f>ROUND((Reference!B$16*List!$H3102)+Reference!B$17,0)</f>
        <v>889</v>
      </c>
      <c r="J3102" s="35">
        <f>ROUND((Reference!C$16*List!$H3102)+Reference!C$17,0)</f>
        <v>1327</v>
      </c>
      <c r="K3102" s="35">
        <f>ROUND((Reference!D$16*List!$H3102)+Reference!D$17,0)</f>
        <v>1590</v>
      </c>
      <c r="L3102" s="35">
        <f>ROUND((Reference!E$16*List!$H3102)+Reference!E$17,0)</f>
        <v>1965</v>
      </c>
      <c r="M3102" s="35">
        <f>ROUND((Reference!F$16*List!$H3102)+Reference!F$17,0)</f>
        <v>2047</v>
      </c>
      <c r="N3102" s="35">
        <f>ROUND((Reference!G$16*List!$H3102)+Reference!G$17,0)</f>
        <v>2317</v>
      </c>
      <c r="O3102" s="35">
        <f>ROUND((Reference!H$16*List!$H3102)+Reference!H$17,0)</f>
        <v>2406</v>
      </c>
      <c r="P3102" s="35">
        <f>ROUND((Reference!I$16*List!$H3102)+Reference!I$17,0)</f>
        <v>2501</v>
      </c>
      <c r="Q3102" s="35">
        <f>ROUND((Reference!J$16*List!$H3102)+Reference!J$17,0)</f>
        <v>2896</v>
      </c>
      <c r="R3102" s="35">
        <f>ROUND((Reference!K$16*List!$H3102)+Reference!K$17,0)</f>
        <v>2987</v>
      </c>
      <c r="S3102" s="35">
        <f>ROUND((Reference!L$16*List!$H3102)+Reference!L$17,0)</f>
        <v>3223</v>
      </c>
      <c r="T3102" s="35">
        <f>ROUND((Reference!M$16*List!$H3102)+Reference!M$17,0)</f>
        <v>3850</v>
      </c>
      <c r="U3102" s="35">
        <f>ROUND((Reference!N$16*List!$H3102)+Reference!N$17,0)</f>
        <v>15532</v>
      </c>
      <c r="V3102" s="36">
        <f>ROUND((Reference!O$16*List!$H3102)+Reference!O$17,0)</f>
        <v>577</v>
      </c>
      <c r="W3102" s="36">
        <f>ROUND((Reference!P$16*List!$H3102)+Reference!P$17,0)</f>
        <v>814</v>
      </c>
      <c r="X3102" s="36">
        <f>ROUND((Reference!Q$16*List!$H3102)+Reference!Q$17,0)</f>
        <v>407</v>
      </c>
      <c r="Y3102" s="37"/>
      <c r="Z3102" s="4" t="str">
        <f t="shared" si="97"/>
        <v>UPSHUR, West Virginia</v>
      </c>
      <c r="AA3102" s="38" t="s">
        <v>7765</v>
      </c>
      <c r="AB3102" s="38" t="s">
        <v>54</v>
      </c>
      <c r="AC3102" s="32" t="s">
        <v>8403</v>
      </c>
      <c r="AD3102" s="39"/>
      <c r="AE3102">
        <f t="shared" si="98"/>
        <v>0.72370000000000001</v>
      </c>
    </row>
    <row r="3103" spans="1:31" x14ac:dyDescent="0.35">
      <c r="A3103" s="28" t="s">
        <v>8515</v>
      </c>
      <c r="B3103" s="48" t="s">
        <v>8516</v>
      </c>
      <c r="C3103" s="49">
        <v>26580</v>
      </c>
      <c r="D3103" s="30" t="s">
        <v>924</v>
      </c>
      <c r="E3103" s="50" t="s">
        <v>2044</v>
      </c>
      <c r="F3103" s="54" t="s">
        <v>8403</v>
      </c>
      <c r="G3103" s="33" t="s">
        <v>53</v>
      </c>
      <c r="H3103" s="34">
        <v>0.83360000000000001</v>
      </c>
      <c r="I3103" s="35">
        <f>ROUND((Reference!B$16*List!$H3103)+Reference!B$17,0)</f>
        <v>984</v>
      </c>
      <c r="J3103" s="35">
        <f>ROUND((Reference!C$16*List!$H3103)+Reference!C$17,0)</f>
        <v>1467</v>
      </c>
      <c r="K3103" s="35">
        <f>ROUND((Reference!D$16*List!$H3103)+Reference!D$17,0)</f>
        <v>1758</v>
      </c>
      <c r="L3103" s="35">
        <f>ROUND((Reference!E$16*List!$H3103)+Reference!E$17,0)</f>
        <v>2173</v>
      </c>
      <c r="M3103" s="35">
        <f>ROUND((Reference!F$16*List!$H3103)+Reference!F$17,0)</f>
        <v>2264</v>
      </c>
      <c r="N3103" s="35">
        <f>ROUND((Reference!G$16*List!$H3103)+Reference!G$17,0)</f>
        <v>2563</v>
      </c>
      <c r="O3103" s="35">
        <f>ROUND((Reference!H$16*List!$H3103)+Reference!H$17,0)</f>
        <v>2661</v>
      </c>
      <c r="P3103" s="35">
        <f>ROUND((Reference!I$16*List!$H3103)+Reference!I$17,0)</f>
        <v>2766</v>
      </c>
      <c r="Q3103" s="35">
        <f>ROUND((Reference!J$16*List!$H3103)+Reference!J$17,0)</f>
        <v>3202</v>
      </c>
      <c r="R3103" s="35">
        <f>ROUND((Reference!K$16*List!$H3103)+Reference!K$17,0)</f>
        <v>3304</v>
      </c>
      <c r="S3103" s="35">
        <f>ROUND((Reference!L$16*List!$H3103)+Reference!L$17,0)</f>
        <v>3565</v>
      </c>
      <c r="T3103" s="35">
        <f>ROUND((Reference!M$16*List!$H3103)+Reference!M$17,0)</f>
        <v>4257</v>
      </c>
      <c r="U3103" s="35">
        <f>ROUND((Reference!N$16*List!$H3103)+Reference!N$17,0)</f>
        <v>17177</v>
      </c>
      <c r="V3103" s="36">
        <f>ROUND((Reference!O$16*List!$H3103)+Reference!O$17,0)</f>
        <v>639</v>
      </c>
      <c r="W3103" s="36">
        <f>ROUND((Reference!P$16*List!$H3103)+Reference!P$17,0)</f>
        <v>900</v>
      </c>
      <c r="X3103" s="36">
        <f>ROUND((Reference!Q$16*List!$H3103)+Reference!Q$17,0)</f>
        <v>450</v>
      </c>
      <c r="Y3103" s="37"/>
      <c r="Z3103" s="4" t="str">
        <f t="shared" si="97"/>
        <v>WAYNE, West Virginia</v>
      </c>
      <c r="AA3103" s="38" t="s">
        <v>2044</v>
      </c>
      <c r="AB3103" s="38" t="s">
        <v>54</v>
      </c>
      <c r="AC3103" s="32" t="s">
        <v>8403</v>
      </c>
      <c r="AD3103" s="39"/>
      <c r="AE3103">
        <f t="shared" si="98"/>
        <v>0.83360000000000001</v>
      </c>
    </row>
    <row r="3104" spans="1:31" x14ac:dyDescent="0.35">
      <c r="A3104" s="28" t="s">
        <v>8517</v>
      </c>
      <c r="B3104" s="48" t="s">
        <v>8518</v>
      </c>
      <c r="C3104" s="49">
        <v>99951</v>
      </c>
      <c r="D3104" s="30" t="s">
        <v>263</v>
      </c>
      <c r="E3104" s="50" t="s">
        <v>2047</v>
      </c>
      <c r="F3104" s="55" t="s">
        <v>8403</v>
      </c>
      <c r="G3104" s="33" t="s">
        <v>64</v>
      </c>
      <c r="H3104" s="52">
        <v>0.72370000000000001</v>
      </c>
      <c r="I3104" s="35">
        <f>ROUND((Reference!B$16*List!$H3104)+Reference!B$17,0)</f>
        <v>889</v>
      </c>
      <c r="J3104" s="35">
        <f>ROUND((Reference!C$16*List!$H3104)+Reference!C$17,0)</f>
        <v>1327</v>
      </c>
      <c r="K3104" s="35">
        <f>ROUND((Reference!D$16*List!$H3104)+Reference!D$17,0)</f>
        <v>1590</v>
      </c>
      <c r="L3104" s="35">
        <f>ROUND((Reference!E$16*List!$H3104)+Reference!E$17,0)</f>
        <v>1965</v>
      </c>
      <c r="M3104" s="35">
        <f>ROUND((Reference!F$16*List!$H3104)+Reference!F$17,0)</f>
        <v>2047</v>
      </c>
      <c r="N3104" s="35">
        <f>ROUND((Reference!G$16*List!$H3104)+Reference!G$17,0)</f>
        <v>2317</v>
      </c>
      <c r="O3104" s="35">
        <f>ROUND((Reference!H$16*List!$H3104)+Reference!H$17,0)</f>
        <v>2406</v>
      </c>
      <c r="P3104" s="35">
        <f>ROUND((Reference!I$16*List!$H3104)+Reference!I$17,0)</f>
        <v>2501</v>
      </c>
      <c r="Q3104" s="35">
        <f>ROUND((Reference!J$16*List!$H3104)+Reference!J$17,0)</f>
        <v>2896</v>
      </c>
      <c r="R3104" s="35">
        <f>ROUND((Reference!K$16*List!$H3104)+Reference!K$17,0)</f>
        <v>2987</v>
      </c>
      <c r="S3104" s="35">
        <f>ROUND((Reference!L$16*List!$H3104)+Reference!L$17,0)</f>
        <v>3223</v>
      </c>
      <c r="T3104" s="35">
        <f>ROUND((Reference!M$16*List!$H3104)+Reference!M$17,0)</f>
        <v>3850</v>
      </c>
      <c r="U3104" s="35">
        <f>ROUND((Reference!N$16*List!$H3104)+Reference!N$17,0)</f>
        <v>15532</v>
      </c>
      <c r="V3104" s="36">
        <f>ROUND((Reference!O$16*List!$H3104)+Reference!O$17,0)</f>
        <v>577</v>
      </c>
      <c r="W3104" s="36">
        <f>ROUND((Reference!P$16*List!$H3104)+Reference!P$17,0)</f>
        <v>814</v>
      </c>
      <c r="X3104" s="36">
        <f>ROUND((Reference!Q$16*List!$H3104)+Reference!Q$17,0)</f>
        <v>407</v>
      </c>
      <c r="Y3104" s="37"/>
      <c r="Z3104" s="4" t="str">
        <f t="shared" si="97"/>
        <v>WEBSTER, West Virginia</v>
      </c>
      <c r="AA3104" s="50" t="s">
        <v>2047</v>
      </c>
      <c r="AB3104" s="38" t="s">
        <v>54</v>
      </c>
      <c r="AC3104" s="43" t="s">
        <v>8403</v>
      </c>
      <c r="AD3104" s="45"/>
      <c r="AE3104">
        <f t="shared" si="98"/>
        <v>0.72370000000000001</v>
      </c>
    </row>
    <row r="3105" spans="1:31" x14ac:dyDescent="0.35">
      <c r="A3105" s="28" t="s">
        <v>8183</v>
      </c>
      <c r="B3105" s="48" t="s">
        <v>8519</v>
      </c>
      <c r="C3105" s="51">
        <v>99951</v>
      </c>
      <c r="D3105" s="30" t="s">
        <v>263</v>
      </c>
      <c r="E3105" s="38" t="s">
        <v>8520</v>
      </c>
      <c r="F3105" s="55" t="s">
        <v>8403</v>
      </c>
      <c r="G3105" s="33" t="s">
        <v>64</v>
      </c>
      <c r="H3105" s="34">
        <v>0.72370000000000001</v>
      </c>
      <c r="I3105" s="35">
        <f>ROUND((Reference!B$16*List!$H3105)+Reference!B$17,0)</f>
        <v>889</v>
      </c>
      <c r="J3105" s="35">
        <f>ROUND((Reference!C$16*List!$H3105)+Reference!C$17,0)</f>
        <v>1327</v>
      </c>
      <c r="K3105" s="35">
        <f>ROUND((Reference!D$16*List!$H3105)+Reference!D$17,0)</f>
        <v>1590</v>
      </c>
      <c r="L3105" s="35">
        <f>ROUND((Reference!E$16*List!$H3105)+Reference!E$17,0)</f>
        <v>1965</v>
      </c>
      <c r="M3105" s="35">
        <f>ROUND((Reference!F$16*List!$H3105)+Reference!F$17,0)</f>
        <v>2047</v>
      </c>
      <c r="N3105" s="35">
        <f>ROUND((Reference!G$16*List!$H3105)+Reference!G$17,0)</f>
        <v>2317</v>
      </c>
      <c r="O3105" s="35">
        <f>ROUND((Reference!H$16*List!$H3105)+Reference!H$17,0)</f>
        <v>2406</v>
      </c>
      <c r="P3105" s="35">
        <f>ROUND((Reference!I$16*List!$H3105)+Reference!I$17,0)</f>
        <v>2501</v>
      </c>
      <c r="Q3105" s="35">
        <f>ROUND((Reference!J$16*List!$H3105)+Reference!J$17,0)</f>
        <v>2896</v>
      </c>
      <c r="R3105" s="35">
        <f>ROUND((Reference!K$16*List!$H3105)+Reference!K$17,0)</f>
        <v>2987</v>
      </c>
      <c r="S3105" s="35">
        <f>ROUND((Reference!L$16*List!$H3105)+Reference!L$17,0)</f>
        <v>3223</v>
      </c>
      <c r="T3105" s="35">
        <f>ROUND((Reference!M$16*List!$H3105)+Reference!M$17,0)</f>
        <v>3850</v>
      </c>
      <c r="U3105" s="35">
        <f>ROUND((Reference!N$16*List!$H3105)+Reference!N$17,0)</f>
        <v>15532</v>
      </c>
      <c r="V3105" s="36">
        <f>ROUND((Reference!O$16*List!$H3105)+Reference!O$17,0)</f>
        <v>577</v>
      </c>
      <c r="W3105" s="36">
        <f>ROUND((Reference!P$16*List!$H3105)+Reference!P$17,0)</f>
        <v>814</v>
      </c>
      <c r="X3105" s="36">
        <f>ROUND((Reference!Q$16*List!$H3105)+Reference!Q$17,0)</f>
        <v>407</v>
      </c>
      <c r="Y3105" s="37"/>
      <c r="Z3105" s="4" t="str">
        <f t="shared" si="97"/>
        <v>WETZEL, West Virginia</v>
      </c>
      <c r="AA3105" s="38" t="s">
        <v>8520</v>
      </c>
      <c r="AB3105" s="38" t="s">
        <v>54</v>
      </c>
      <c r="AC3105" s="32" t="s">
        <v>8403</v>
      </c>
      <c r="AD3105" s="39"/>
      <c r="AE3105">
        <f t="shared" si="98"/>
        <v>0.72370000000000001</v>
      </c>
    </row>
    <row r="3106" spans="1:31" x14ac:dyDescent="0.35">
      <c r="A3106" s="28" t="s">
        <v>8186</v>
      </c>
      <c r="B3106" s="48" t="s">
        <v>8521</v>
      </c>
      <c r="C3106" s="51">
        <v>37620</v>
      </c>
      <c r="D3106" s="30" t="s">
        <v>1376</v>
      </c>
      <c r="E3106" s="38" t="s">
        <v>8522</v>
      </c>
      <c r="F3106" s="54" t="s">
        <v>8403</v>
      </c>
      <c r="G3106" s="33" t="s">
        <v>53</v>
      </c>
      <c r="H3106" s="34">
        <v>0.80390000000000006</v>
      </c>
      <c r="I3106" s="35">
        <f>ROUND((Reference!B$16*List!$H3106)+Reference!B$17,0)</f>
        <v>958</v>
      </c>
      <c r="J3106" s="35">
        <f>ROUND((Reference!C$16*List!$H3106)+Reference!C$17,0)</f>
        <v>1429</v>
      </c>
      <c r="K3106" s="35">
        <f>ROUND((Reference!D$16*List!$H3106)+Reference!D$17,0)</f>
        <v>1712</v>
      </c>
      <c r="L3106" s="35">
        <f>ROUND((Reference!E$16*List!$H3106)+Reference!E$17,0)</f>
        <v>2117</v>
      </c>
      <c r="M3106" s="35">
        <f>ROUND((Reference!F$16*List!$H3106)+Reference!F$17,0)</f>
        <v>2205</v>
      </c>
      <c r="N3106" s="35">
        <f>ROUND((Reference!G$16*List!$H3106)+Reference!G$17,0)</f>
        <v>2497</v>
      </c>
      <c r="O3106" s="35">
        <f>ROUND((Reference!H$16*List!$H3106)+Reference!H$17,0)</f>
        <v>2592</v>
      </c>
      <c r="P3106" s="35">
        <f>ROUND((Reference!I$16*List!$H3106)+Reference!I$17,0)</f>
        <v>2694</v>
      </c>
      <c r="Q3106" s="35">
        <f>ROUND((Reference!J$16*List!$H3106)+Reference!J$17,0)</f>
        <v>3119</v>
      </c>
      <c r="R3106" s="35">
        <f>ROUND((Reference!K$16*List!$H3106)+Reference!K$17,0)</f>
        <v>3218</v>
      </c>
      <c r="S3106" s="35">
        <f>ROUND((Reference!L$16*List!$H3106)+Reference!L$17,0)</f>
        <v>3472</v>
      </c>
      <c r="T3106" s="35">
        <f>ROUND((Reference!M$16*List!$H3106)+Reference!M$17,0)</f>
        <v>4147</v>
      </c>
      <c r="U3106" s="35">
        <f>ROUND((Reference!N$16*List!$H3106)+Reference!N$17,0)</f>
        <v>16732</v>
      </c>
      <c r="V3106" s="36">
        <f>ROUND((Reference!O$16*List!$H3106)+Reference!O$17,0)</f>
        <v>622</v>
      </c>
      <c r="W3106" s="36">
        <f>ROUND((Reference!P$16*List!$H3106)+Reference!P$17,0)</f>
        <v>876</v>
      </c>
      <c r="X3106" s="36">
        <f>ROUND((Reference!Q$16*List!$H3106)+Reference!Q$17,0)</f>
        <v>438</v>
      </c>
      <c r="Y3106" s="37"/>
      <c r="Z3106" s="4" t="str">
        <f t="shared" si="97"/>
        <v>WIRT, West Virginia</v>
      </c>
      <c r="AA3106" s="38" t="s">
        <v>8522</v>
      </c>
      <c r="AB3106" s="38" t="s">
        <v>54</v>
      </c>
      <c r="AC3106" s="32" t="s">
        <v>8403</v>
      </c>
      <c r="AD3106" s="39"/>
      <c r="AE3106">
        <f t="shared" si="98"/>
        <v>0.80390000000000006</v>
      </c>
    </row>
    <row r="3107" spans="1:31" x14ac:dyDescent="0.35">
      <c r="A3107" s="28" t="s">
        <v>8189</v>
      </c>
      <c r="B3107" s="48" t="s">
        <v>8523</v>
      </c>
      <c r="C3107" s="49">
        <v>37620</v>
      </c>
      <c r="D3107" s="30" t="s">
        <v>1376</v>
      </c>
      <c r="E3107" s="50" t="s">
        <v>6171</v>
      </c>
      <c r="F3107" s="54" t="s">
        <v>8403</v>
      </c>
      <c r="G3107" s="33" t="s">
        <v>53</v>
      </c>
      <c r="H3107" s="52">
        <v>0.80390000000000006</v>
      </c>
      <c r="I3107" s="35">
        <f>ROUND((Reference!B$16*List!$H3107)+Reference!B$17,0)</f>
        <v>958</v>
      </c>
      <c r="J3107" s="35">
        <f>ROUND((Reference!C$16*List!$H3107)+Reference!C$17,0)</f>
        <v>1429</v>
      </c>
      <c r="K3107" s="35">
        <f>ROUND((Reference!D$16*List!$H3107)+Reference!D$17,0)</f>
        <v>1712</v>
      </c>
      <c r="L3107" s="35">
        <f>ROUND((Reference!E$16*List!$H3107)+Reference!E$17,0)</f>
        <v>2117</v>
      </c>
      <c r="M3107" s="35">
        <f>ROUND((Reference!F$16*List!$H3107)+Reference!F$17,0)</f>
        <v>2205</v>
      </c>
      <c r="N3107" s="35">
        <f>ROUND((Reference!G$16*List!$H3107)+Reference!G$17,0)</f>
        <v>2497</v>
      </c>
      <c r="O3107" s="35">
        <f>ROUND((Reference!H$16*List!$H3107)+Reference!H$17,0)</f>
        <v>2592</v>
      </c>
      <c r="P3107" s="35">
        <f>ROUND((Reference!I$16*List!$H3107)+Reference!I$17,0)</f>
        <v>2694</v>
      </c>
      <c r="Q3107" s="35">
        <f>ROUND((Reference!J$16*List!$H3107)+Reference!J$17,0)</f>
        <v>3119</v>
      </c>
      <c r="R3107" s="35">
        <f>ROUND((Reference!K$16*List!$H3107)+Reference!K$17,0)</f>
        <v>3218</v>
      </c>
      <c r="S3107" s="35">
        <f>ROUND((Reference!L$16*List!$H3107)+Reference!L$17,0)</f>
        <v>3472</v>
      </c>
      <c r="T3107" s="35">
        <f>ROUND((Reference!M$16*List!$H3107)+Reference!M$17,0)</f>
        <v>4147</v>
      </c>
      <c r="U3107" s="35">
        <f>ROUND((Reference!N$16*List!$H3107)+Reference!N$17,0)</f>
        <v>16732</v>
      </c>
      <c r="V3107" s="36">
        <f>ROUND((Reference!O$16*List!$H3107)+Reference!O$17,0)</f>
        <v>622</v>
      </c>
      <c r="W3107" s="36">
        <f>ROUND((Reference!P$16*List!$H3107)+Reference!P$17,0)</f>
        <v>876</v>
      </c>
      <c r="X3107" s="36">
        <f>ROUND((Reference!Q$16*List!$H3107)+Reference!Q$17,0)</f>
        <v>438</v>
      </c>
      <c r="Y3107" s="37"/>
      <c r="Z3107" s="4" t="str">
        <f t="shared" si="97"/>
        <v>WOOD, West Virginia</v>
      </c>
      <c r="AA3107" s="50" t="s">
        <v>6171</v>
      </c>
      <c r="AB3107" s="38" t="s">
        <v>54</v>
      </c>
      <c r="AC3107" s="43" t="s">
        <v>8403</v>
      </c>
      <c r="AD3107" s="45"/>
      <c r="AE3107">
        <f t="shared" si="98"/>
        <v>0.80390000000000006</v>
      </c>
    </row>
    <row r="3108" spans="1:31" x14ac:dyDescent="0.35">
      <c r="A3108" s="28" t="s">
        <v>8192</v>
      </c>
      <c r="B3108" s="48" t="s">
        <v>8524</v>
      </c>
      <c r="C3108" s="51">
        <v>99951</v>
      </c>
      <c r="D3108" s="30" t="s">
        <v>263</v>
      </c>
      <c r="E3108" s="38" t="s">
        <v>271</v>
      </c>
      <c r="F3108" s="55" t="s">
        <v>8403</v>
      </c>
      <c r="G3108" s="33" t="s">
        <v>64</v>
      </c>
      <c r="H3108" s="34">
        <v>0.72370000000000001</v>
      </c>
      <c r="I3108" s="35">
        <f>ROUND((Reference!B$16*List!$H3108)+Reference!B$17,0)</f>
        <v>889</v>
      </c>
      <c r="J3108" s="35">
        <f>ROUND((Reference!C$16*List!$H3108)+Reference!C$17,0)</f>
        <v>1327</v>
      </c>
      <c r="K3108" s="35">
        <f>ROUND((Reference!D$16*List!$H3108)+Reference!D$17,0)</f>
        <v>1590</v>
      </c>
      <c r="L3108" s="35">
        <f>ROUND((Reference!E$16*List!$H3108)+Reference!E$17,0)</f>
        <v>1965</v>
      </c>
      <c r="M3108" s="35">
        <f>ROUND((Reference!F$16*List!$H3108)+Reference!F$17,0)</f>
        <v>2047</v>
      </c>
      <c r="N3108" s="35">
        <f>ROUND((Reference!G$16*List!$H3108)+Reference!G$17,0)</f>
        <v>2317</v>
      </c>
      <c r="O3108" s="35">
        <f>ROUND((Reference!H$16*List!$H3108)+Reference!H$17,0)</f>
        <v>2406</v>
      </c>
      <c r="P3108" s="35">
        <f>ROUND((Reference!I$16*List!$H3108)+Reference!I$17,0)</f>
        <v>2501</v>
      </c>
      <c r="Q3108" s="35">
        <f>ROUND((Reference!J$16*List!$H3108)+Reference!J$17,0)</f>
        <v>2896</v>
      </c>
      <c r="R3108" s="35">
        <f>ROUND((Reference!K$16*List!$H3108)+Reference!K$17,0)</f>
        <v>2987</v>
      </c>
      <c r="S3108" s="35">
        <f>ROUND((Reference!L$16*List!$H3108)+Reference!L$17,0)</f>
        <v>3223</v>
      </c>
      <c r="T3108" s="35">
        <f>ROUND((Reference!M$16*List!$H3108)+Reference!M$17,0)</f>
        <v>3850</v>
      </c>
      <c r="U3108" s="35">
        <f>ROUND((Reference!N$16*List!$H3108)+Reference!N$17,0)</f>
        <v>15532</v>
      </c>
      <c r="V3108" s="36">
        <f>ROUND((Reference!O$16*List!$H3108)+Reference!O$17,0)</f>
        <v>577</v>
      </c>
      <c r="W3108" s="36">
        <f>ROUND((Reference!P$16*List!$H3108)+Reference!P$17,0)</f>
        <v>814</v>
      </c>
      <c r="X3108" s="36">
        <f>ROUND((Reference!Q$16*List!$H3108)+Reference!Q$17,0)</f>
        <v>407</v>
      </c>
      <c r="Y3108" s="37"/>
      <c r="Z3108" s="4" t="str">
        <f t="shared" si="97"/>
        <v>WYOMING, West Virginia</v>
      </c>
      <c r="AA3108" s="38" t="s">
        <v>271</v>
      </c>
      <c r="AB3108" s="38" t="s">
        <v>54</v>
      </c>
      <c r="AC3108" s="32" t="s">
        <v>8403</v>
      </c>
      <c r="AD3108" s="39"/>
      <c r="AE3108">
        <f t="shared" si="98"/>
        <v>0.72370000000000001</v>
      </c>
    </row>
    <row r="3109" spans="1:31" x14ac:dyDescent="0.35">
      <c r="A3109" s="28" t="s">
        <v>8525</v>
      </c>
      <c r="B3109" s="48" t="s">
        <v>8526</v>
      </c>
      <c r="C3109" s="49">
        <v>99951</v>
      </c>
      <c r="D3109" s="30" t="s">
        <v>263</v>
      </c>
      <c r="E3109" s="50" t="s">
        <v>334</v>
      </c>
      <c r="F3109" s="55" t="s">
        <v>8403</v>
      </c>
      <c r="G3109" s="33" t="s">
        <v>64</v>
      </c>
      <c r="H3109" s="52">
        <v>0.72370000000000001</v>
      </c>
      <c r="I3109" s="35">
        <f>ROUND((Reference!B$16*List!$H3109)+Reference!B$17,0)</f>
        <v>889</v>
      </c>
      <c r="J3109" s="35">
        <f>ROUND((Reference!C$16*List!$H3109)+Reference!C$17,0)</f>
        <v>1327</v>
      </c>
      <c r="K3109" s="35">
        <f>ROUND((Reference!D$16*List!$H3109)+Reference!D$17,0)</f>
        <v>1590</v>
      </c>
      <c r="L3109" s="35">
        <f>ROUND((Reference!E$16*List!$H3109)+Reference!E$17,0)</f>
        <v>1965</v>
      </c>
      <c r="M3109" s="35">
        <f>ROUND((Reference!F$16*List!$H3109)+Reference!F$17,0)</f>
        <v>2047</v>
      </c>
      <c r="N3109" s="35">
        <f>ROUND((Reference!G$16*List!$H3109)+Reference!G$17,0)</f>
        <v>2317</v>
      </c>
      <c r="O3109" s="35">
        <f>ROUND((Reference!H$16*List!$H3109)+Reference!H$17,0)</f>
        <v>2406</v>
      </c>
      <c r="P3109" s="35">
        <f>ROUND((Reference!I$16*List!$H3109)+Reference!I$17,0)</f>
        <v>2501</v>
      </c>
      <c r="Q3109" s="35">
        <f>ROUND((Reference!J$16*List!$H3109)+Reference!J$17,0)</f>
        <v>2896</v>
      </c>
      <c r="R3109" s="35">
        <f>ROUND((Reference!K$16*List!$H3109)+Reference!K$17,0)</f>
        <v>2987</v>
      </c>
      <c r="S3109" s="35">
        <f>ROUND((Reference!L$16*List!$H3109)+Reference!L$17,0)</f>
        <v>3223</v>
      </c>
      <c r="T3109" s="35">
        <f>ROUND((Reference!M$16*List!$H3109)+Reference!M$17,0)</f>
        <v>3850</v>
      </c>
      <c r="U3109" s="35">
        <f>ROUND((Reference!N$16*List!$H3109)+Reference!N$17,0)</f>
        <v>15532</v>
      </c>
      <c r="V3109" s="36">
        <f>ROUND((Reference!O$16*List!$H3109)+Reference!O$17,0)</f>
        <v>577</v>
      </c>
      <c r="W3109" s="36">
        <f>ROUND((Reference!P$16*List!$H3109)+Reference!P$17,0)</f>
        <v>814</v>
      </c>
      <c r="X3109" s="36">
        <f>ROUND((Reference!Q$16*List!$H3109)+Reference!Q$17,0)</f>
        <v>407</v>
      </c>
      <c r="Y3109" s="37"/>
      <c r="Z3109" s="4" t="str">
        <f t="shared" si="97"/>
        <v>STATEWIDE, West Virginia</v>
      </c>
      <c r="AA3109" s="50" t="s">
        <v>334</v>
      </c>
      <c r="AB3109" s="38" t="s">
        <v>54</v>
      </c>
      <c r="AC3109" s="43" t="s">
        <v>8403</v>
      </c>
      <c r="AD3109" s="45"/>
      <c r="AE3109">
        <f t="shared" si="98"/>
        <v>0.72370000000000001</v>
      </c>
    </row>
    <row r="3110" spans="1:31" x14ac:dyDescent="0.35">
      <c r="A3110" s="28" t="s">
        <v>8527</v>
      </c>
      <c r="B3110" s="48" t="s">
        <v>8528</v>
      </c>
      <c r="C3110" s="49">
        <v>99952</v>
      </c>
      <c r="D3110" s="30" t="s">
        <v>267</v>
      </c>
      <c r="E3110" s="50" t="s">
        <v>1037</v>
      </c>
      <c r="F3110" s="55" t="s">
        <v>8529</v>
      </c>
      <c r="G3110" s="33" t="s">
        <v>64</v>
      </c>
      <c r="H3110" s="34">
        <v>0.86120000000000008</v>
      </c>
      <c r="I3110" s="35">
        <f>ROUND((Reference!B$16*List!$H3110)+Reference!B$17,0)</f>
        <v>1007</v>
      </c>
      <c r="J3110" s="35">
        <f>ROUND((Reference!C$16*List!$H3110)+Reference!C$17,0)</f>
        <v>1502</v>
      </c>
      <c r="K3110" s="35">
        <f>ROUND((Reference!D$16*List!$H3110)+Reference!D$17,0)</f>
        <v>1800</v>
      </c>
      <c r="L3110" s="35">
        <f>ROUND((Reference!E$16*List!$H3110)+Reference!E$17,0)</f>
        <v>2225</v>
      </c>
      <c r="M3110" s="35">
        <f>ROUND((Reference!F$16*List!$H3110)+Reference!F$17,0)</f>
        <v>2318</v>
      </c>
      <c r="N3110" s="35">
        <f>ROUND((Reference!G$16*List!$H3110)+Reference!G$17,0)</f>
        <v>2625</v>
      </c>
      <c r="O3110" s="35">
        <f>ROUND((Reference!H$16*List!$H3110)+Reference!H$17,0)</f>
        <v>2725</v>
      </c>
      <c r="P3110" s="35">
        <f>ROUND((Reference!I$16*List!$H3110)+Reference!I$17,0)</f>
        <v>2832</v>
      </c>
      <c r="Q3110" s="35">
        <f>ROUND((Reference!J$16*List!$H3110)+Reference!J$17,0)</f>
        <v>3279</v>
      </c>
      <c r="R3110" s="35">
        <f>ROUND((Reference!K$16*List!$H3110)+Reference!K$17,0)</f>
        <v>3383</v>
      </c>
      <c r="S3110" s="35">
        <f>ROUND((Reference!L$16*List!$H3110)+Reference!L$17,0)</f>
        <v>3650</v>
      </c>
      <c r="T3110" s="35">
        <f>ROUND((Reference!M$16*List!$H3110)+Reference!M$17,0)</f>
        <v>4360</v>
      </c>
      <c r="U3110" s="35">
        <f>ROUND((Reference!N$16*List!$H3110)+Reference!N$17,0)</f>
        <v>17590</v>
      </c>
      <c r="V3110" s="36">
        <f>ROUND((Reference!O$16*List!$H3110)+Reference!O$17,0)</f>
        <v>654</v>
      </c>
      <c r="W3110" s="36">
        <f>ROUND((Reference!P$16*List!$H3110)+Reference!P$17,0)</f>
        <v>921</v>
      </c>
      <c r="X3110" s="36">
        <f>ROUND((Reference!Q$16*List!$H3110)+Reference!Q$17,0)</f>
        <v>461</v>
      </c>
      <c r="Y3110" s="37"/>
      <c r="Z3110" s="4" t="str">
        <f t="shared" si="97"/>
        <v>ADAMS, Wisconsin</v>
      </c>
      <c r="AA3110" s="38" t="s">
        <v>1037</v>
      </c>
      <c r="AB3110" s="38" t="s">
        <v>54</v>
      </c>
      <c r="AC3110" s="32" t="s">
        <v>8529</v>
      </c>
      <c r="AD3110" s="39"/>
      <c r="AE3110">
        <f t="shared" si="98"/>
        <v>0.86120000000000008</v>
      </c>
    </row>
    <row r="3111" spans="1:31" x14ac:dyDescent="0.35">
      <c r="A3111" s="28" t="s">
        <v>8530</v>
      </c>
      <c r="B3111" s="48" t="s">
        <v>8531</v>
      </c>
      <c r="C3111" s="49">
        <v>99952</v>
      </c>
      <c r="D3111" s="30" t="s">
        <v>267</v>
      </c>
      <c r="E3111" s="50" t="s">
        <v>5970</v>
      </c>
      <c r="F3111" s="55" t="s">
        <v>8529</v>
      </c>
      <c r="G3111" s="33" t="s">
        <v>64</v>
      </c>
      <c r="H3111" s="34">
        <v>0.86120000000000008</v>
      </c>
      <c r="I3111" s="35">
        <f>ROUND((Reference!B$16*List!$H3111)+Reference!B$17,0)</f>
        <v>1007</v>
      </c>
      <c r="J3111" s="35">
        <f>ROUND((Reference!C$16*List!$H3111)+Reference!C$17,0)</f>
        <v>1502</v>
      </c>
      <c r="K3111" s="35">
        <f>ROUND((Reference!D$16*List!$H3111)+Reference!D$17,0)</f>
        <v>1800</v>
      </c>
      <c r="L3111" s="35">
        <f>ROUND((Reference!E$16*List!$H3111)+Reference!E$17,0)</f>
        <v>2225</v>
      </c>
      <c r="M3111" s="35">
        <f>ROUND((Reference!F$16*List!$H3111)+Reference!F$17,0)</f>
        <v>2318</v>
      </c>
      <c r="N3111" s="35">
        <f>ROUND((Reference!G$16*List!$H3111)+Reference!G$17,0)</f>
        <v>2625</v>
      </c>
      <c r="O3111" s="35">
        <f>ROUND((Reference!H$16*List!$H3111)+Reference!H$17,0)</f>
        <v>2725</v>
      </c>
      <c r="P3111" s="35">
        <f>ROUND((Reference!I$16*List!$H3111)+Reference!I$17,0)</f>
        <v>2832</v>
      </c>
      <c r="Q3111" s="35">
        <f>ROUND((Reference!J$16*List!$H3111)+Reference!J$17,0)</f>
        <v>3279</v>
      </c>
      <c r="R3111" s="35">
        <f>ROUND((Reference!K$16*List!$H3111)+Reference!K$17,0)</f>
        <v>3383</v>
      </c>
      <c r="S3111" s="35">
        <f>ROUND((Reference!L$16*List!$H3111)+Reference!L$17,0)</f>
        <v>3650</v>
      </c>
      <c r="T3111" s="35">
        <f>ROUND((Reference!M$16*List!$H3111)+Reference!M$17,0)</f>
        <v>4360</v>
      </c>
      <c r="U3111" s="35">
        <f>ROUND((Reference!N$16*List!$H3111)+Reference!N$17,0)</f>
        <v>17590</v>
      </c>
      <c r="V3111" s="36">
        <f>ROUND((Reference!O$16*List!$H3111)+Reference!O$17,0)</f>
        <v>654</v>
      </c>
      <c r="W3111" s="36">
        <f>ROUND((Reference!P$16*List!$H3111)+Reference!P$17,0)</f>
        <v>921</v>
      </c>
      <c r="X3111" s="36">
        <f>ROUND((Reference!Q$16*List!$H3111)+Reference!Q$17,0)</f>
        <v>461</v>
      </c>
      <c r="Y3111" s="37"/>
      <c r="Z3111" s="4" t="str">
        <f t="shared" si="97"/>
        <v>ASHLAND, Wisconsin</v>
      </c>
      <c r="AA3111" s="38" t="s">
        <v>5970</v>
      </c>
      <c r="AB3111" s="38" t="s">
        <v>54</v>
      </c>
      <c r="AC3111" s="32" t="s">
        <v>8529</v>
      </c>
      <c r="AD3111" s="39"/>
      <c r="AE3111">
        <f t="shared" si="98"/>
        <v>0.86120000000000008</v>
      </c>
    </row>
    <row r="3112" spans="1:31" x14ac:dyDescent="0.35">
      <c r="A3112" s="28" t="s">
        <v>8532</v>
      </c>
      <c r="B3112" s="48" t="s">
        <v>8533</v>
      </c>
      <c r="C3112" s="51">
        <v>99952</v>
      </c>
      <c r="D3112" s="30" t="s">
        <v>267</v>
      </c>
      <c r="E3112" s="38" t="s">
        <v>8534</v>
      </c>
      <c r="F3112" s="55" t="s">
        <v>8529</v>
      </c>
      <c r="G3112" s="33" t="s">
        <v>64</v>
      </c>
      <c r="H3112" s="52">
        <v>0.86120000000000008</v>
      </c>
      <c r="I3112" s="35">
        <f>ROUND((Reference!B$16*List!$H3112)+Reference!B$17,0)</f>
        <v>1007</v>
      </c>
      <c r="J3112" s="35">
        <f>ROUND((Reference!C$16*List!$H3112)+Reference!C$17,0)</f>
        <v>1502</v>
      </c>
      <c r="K3112" s="35">
        <f>ROUND((Reference!D$16*List!$H3112)+Reference!D$17,0)</f>
        <v>1800</v>
      </c>
      <c r="L3112" s="35">
        <f>ROUND((Reference!E$16*List!$H3112)+Reference!E$17,0)</f>
        <v>2225</v>
      </c>
      <c r="M3112" s="35">
        <f>ROUND((Reference!F$16*List!$H3112)+Reference!F$17,0)</f>
        <v>2318</v>
      </c>
      <c r="N3112" s="35">
        <f>ROUND((Reference!G$16*List!$H3112)+Reference!G$17,0)</f>
        <v>2625</v>
      </c>
      <c r="O3112" s="35">
        <f>ROUND((Reference!H$16*List!$H3112)+Reference!H$17,0)</f>
        <v>2725</v>
      </c>
      <c r="P3112" s="35">
        <f>ROUND((Reference!I$16*List!$H3112)+Reference!I$17,0)</f>
        <v>2832</v>
      </c>
      <c r="Q3112" s="35">
        <f>ROUND((Reference!J$16*List!$H3112)+Reference!J$17,0)</f>
        <v>3279</v>
      </c>
      <c r="R3112" s="35">
        <f>ROUND((Reference!K$16*List!$H3112)+Reference!K$17,0)</f>
        <v>3383</v>
      </c>
      <c r="S3112" s="35">
        <f>ROUND((Reference!L$16*List!$H3112)+Reference!L$17,0)</f>
        <v>3650</v>
      </c>
      <c r="T3112" s="35">
        <f>ROUND((Reference!M$16*List!$H3112)+Reference!M$17,0)</f>
        <v>4360</v>
      </c>
      <c r="U3112" s="35">
        <f>ROUND((Reference!N$16*List!$H3112)+Reference!N$17,0)</f>
        <v>17590</v>
      </c>
      <c r="V3112" s="36">
        <f>ROUND((Reference!O$16*List!$H3112)+Reference!O$17,0)</f>
        <v>654</v>
      </c>
      <c r="W3112" s="36">
        <f>ROUND((Reference!P$16*List!$H3112)+Reference!P$17,0)</f>
        <v>921</v>
      </c>
      <c r="X3112" s="36">
        <f>ROUND((Reference!Q$16*List!$H3112)+Reference!Q$17,0)</f>
        <v>461</v>
      </c>
      <c r="Y3112" s="37"/>
      <c r="Z3112" s="4" t="str">
        <f t="shared" si="97"/>
        <v>BARRON, Wisconsin</v>
      </c>
      <c r="AA3112" s="50" t="s">
        <v>8534</v>
      </c>
      <c r="AB3112" s="38" t="s">
        <v>54</v>
      </c>
      <c r="AC3112" s="43" t="s">
        <v>8529</v>
      </c>
      <c r="AD3112" s="45"/>
      <c r="AE3112">
        <f t="shared" si="98"/>
        <v>0.86120000000000008</v>
      </c>
    </row>
    <row r="3113" spans="1:31" x14ac:dyDescent="0.35">
      <c r="A3113" s="28" t="s">
        <v>8535</v>
      </c>
      <c r="B3113" s="48" t="s">
        <v>8536</v>
      </c>
      <c r="C3113" s="49">
        <v>99952</v>
      </c>
      <c r="D3113" s="30" t="s">
        <v>267</v>
      </c>
      <c r="E3113" s="50" t="s">
        <v>8537</v>
      </c>
      <c r="F3113" s="55" t="s">
        <v>8529</v>
      </c>
      <c r="G3113" s="33" t="s">
        <v>64</v>
      </c>
      <c r="H3113" s="34">
        <v>0.86120000000000008</v>
      </c>
      <c r="I3113" s="35">
        <f>ROUND((Reference!B$16*List!$H3113)+Reference!B$17,0)</f>
        <v>1007</v>
      </c>
      <c r="J3113" s="35">
        <f>ROUND((Reference!C$16*List!$H3113)+Reference!C$17,0)</f>
        <v>1502</v>
      </c>
      <c r="K3113" s="35">
        <f>ROUND((Reference!D$16*List!$H3113)+Reference!D$17,0)</f>
        <v>1800</v>
      </c>
      <c r="L3113" s="35">
        <f>ROUND((Reference!E$16*List!$H3113)+Reference!E$17,0)</f>
        <v>2225</v>
      </c>
      <c r="M3113" s="35">
        <f>ROUND((Reference!F$16*List!$H3113)+Reference!F$17,0)</f>
        <v>2318</v>
      </c>
      <c r="N3113" s="35">
        <f>ROUND((Reference!G$16*List!$H3113)+Reference!G$17,0)</f>
        <v>2625</v>
      </c>
      <c r="O3113" s="35">
        <f>ROUND((Reference!H$16*List!$H3113)+Reference!H$17,0)</f>
        <v>2725</v>
      </c>
      <c r="P3113" s="35">
        <f>ROUND((Reference!I$16*List!$H3113)+Reference!I$17,0)</f>
        <v>2832</v>
      </c>
      <c r="Q3113" s="35">
        <f>ROUND((Reference!J$16*List!$H3113)+Reference!J$17,0)</f>
        <v>3279</v>
      </c>
      <c r="R3113" s="35">
        <f>ROUND((Reference!K$16*List!$H3113)+Reference!K$17,0)</f>
        <v>3383</v>
      </c>
      <c r="S3113" s="35">
        <f>ROUND((Reference!L$16*List!$H3113)+Reference!L$17,0)</f>
        <v>3650</v>
      </c>
      <c r="T3113" s="35">
        <f>ROUND((Reference!M$16*List!$H3113)+Reference!M$17,0)</f>
        <v>4360</v>
      </c>
      <c r="U3113" s="35">
        <f>ROUND((Reference!N$16*List!$H3113)+Reference!N$17,0)</f>
        <v>17590</v>
      </c>
      <c r="V3113" s="36">
        <f>ROUND((Reference!O$16*List!$H3113)+Reference!O$17,0)</f>
        <v>654</v>
      </c>
      <c r="W3113" s="36">
        <f>ROUND((Reference!P$16*List!$H3113)+Reference!P$17,0)</f>
        <v>921</v>
      </c>
      <c r="X3113" s="36">
        <f>ROUND((Reference!Q$16*List!$H3113)+Reference!Q$17,0)</f>
        <v>461</v>
      </c>
      <c r="Y3113" s="37"/>
      <c r="Z3113" s="4" t="str">
        <f t="shared" si="97"/>
        <v>BAYFIELD, Wisconsin</v>
      </c>
      <c r="AA3113" s="38" t="s">
        <v>8537</v>
      </c>
      <c r="AB3113" s="38" t="s">
        <v>54</v>
      </c>
      <c r="AC3113" s="32" t="s">
        <v>8529</v>
      </c>
      <c r="AD3113" s="39"/>
      <c r="AE3113">
        <f t="shared" si="98"/>
        <v>0.86120000000000008</v>
      </c>
    </row>
    <row r="3114" spans="1:31" x14ac:dyDescent="0.35">
      <c r="A3114" s="28" t="s">
        <v>8538</v>
      </c>
      <c r="B3114" s="48" t="s">
        <v>8539</v>
      </c>
      <c r="C3114" s="49">
        <v>24580</v>
      </c>
      <c r="D3114" s="30" t="s">
        <v>841</v>
      </c>
      <c r="E3114" s="50" t="s">
        <v>2221</v>
      </c>
      <c r="F3114" s="54" t="s">
        <v>8529</v>
      </c>
      <c r="G3114" s="33" t="s">
        <v>53</v>
      </c>
      <c r="H3114" s="34">
        <v>0.93910000000000005</v>
      </c>
      <c r="I3114" s="35">
        <f>ROUND((Reference!B$16*List!$H3114)+Reference!B$17,0)</f>
        <v>1074</v>
      </c>
      <c r="J3114" s="35">
        <f>ROUND((Reference!C$16*List!$H3114)+Reference!C$17,0)</f>
        <v>1602</v>
      </c>
      <c r="K3114" s="35">
        <f>ROUND((Reference!D$16*List!$H3114)+Reference!D$17,0)</f>
        <v>1919</v>
      </c>
      <c r="L3114" s="35">
        <f>ROUND((Reference!E$16*List!$H3114)+Reference!E$17,0)</f>
        <v>2373</v>
      </c>
      <c r="M3114" s="35">
        <f>ROUND((Reference!F$16*List!$H3114)+Reference!F$17,0)</f>
        <v>2472</v>
      </c>
      <c r="N3114" s="35">
        <f>ROUND((Reference!G$16*List!$H3114)+Reference!G$17,0)</f>
        <v>2798</v>
      </c>
      <c r="O3114" s="35">
        <f>ROUND((Reference!H$16*List!$H3114)+Reference!H$17,0)</f>
        <v>2906</v>
      </c>
      <c r="P3114" s="35">
        <f>ROUND((Reference!I$16*List!$H3114)+Reference!I$17,0)</f>
        <v>3020</v>
      </c>
      <c r="Q3114" s="35">
        <f>ROUND((Reference!J$16*List!$H3114)+Reference!J$17,0)</f>
        <v>3497</v>
      </c>
      <c r="R3114" s="35">
        <f>ROUND((Reference!K$16*List!$H3114)+Reference!K$17,0)</f>
        <v>3607</v>
      </c>
      <c r="S3114" s="35">
        <f>ROUND((Reference!L$16*List!$H3114)+Reference!L$17,0)</f>
        <v>3892</v>
      </c>
      <c r="T3114" s="35">
        <f>ROUND((Reference!M$16*List!$H3114)+Reference!M$17,0)</f>
        <v>4649</v>
      </c>
      <c r="U3114" s="35">
        <f>ROUND((Reference!N$16*List!$H3114)+Reference!N$17,0)</f>
        <v>18756</v>
      </c>
      <c r="V3114" s="36">
        <f>ROUND((Reference!O$16*List!$H3114)+Reference!O$17,0)</f>
        <v>697</v>
      </c>
      <c r="W3114" s="36">
        <f>ROUND((Reference!P$16*List!$H3114)+Reference!P$17,0)</f>
        <v>982</v>
      </c>
      <c r="X3114" s="36">
        <f>ROUND((Reference!Q$16*List!$H3114)+Reference!Q$17,0)</f>
        <v>491</v>
      </c>
      <c r="Y3114" s="37"/>
      <c r="Z3114" s="4" t="str">
        <f t="shared" si="97"/>
        <v>BROWN, Wisconsin</v>
      </c>
      <c r="AA3114" s="38" t="s">
        <v>2221</v>
      </c>
      <c r="AB3114" s="38" t="s">
        <v>54</v>
      </c>
      <c r="AC3114" s="32" t="s">
        <v>8529</v>
      </c>
      <c r="AD3114" s="39"/>
      <c r="AE3114">
        <f t="shared" si="98"/>
        <v>0.93910000000000005</v>
      </c>
    </row>
    <row r="3115" spans="1:31" x14ac:dyDescent="0.35">
      <c r="A3115" s="28" t="s">
        <v>8540</v>
      </c>
      <c r="B3115" s="48" t="s">
        <v>8541</v>
      </c>
      <c r="C3115" s="51">
        <v>99952</v>
      </c>
      <c r="D3115" s="30" t="s">
        <v>267</v>
      </c>
      <c r="E3115" s="38" t="s">
        <v>4963</v>
      </c>
      <c r="F3115" s="55" t="s">
        <v>8529</v>
      </c>
      <c r="G3115" s="33" t="s">
        <v>64</v>
      </c>
      <c r="H3115" s="52">
        <v>0.86120000000000008</v>
      </c>
      <c r="I3115" s="35">
        <f>ROUND((Reference!B$16*List!$H3115)+Reference!B$17,0)</f>
        <v>1007</v>
      </c>
      <c r="J3115" s="35">
        <f>ROUND((Reference!C$16*List!$H3115)+Reference!C$17,0)</f>
        <v>1502</v>
      </c>
      <c r="K3115" s="35">
        <f>ROUND((Reference!D$16*List!$H3115)+Reference!D$17,0)</f>
        <v>1800</v>
      </c>
      <c r="L3115" s="35">
        <f>ROUND((Reference!E$16*List!$H3115)+Reference!E$17,0)</f>
        <v>2225</v>
      </c>
      <c r="M3115" s="35">
        <f>ROUND((Reference!F$16*List!$H3115)+Reference!F$17,0)</f>
        <v>2318</v>
      </c>
      <c r="N3115" s="35">
        <f>ROUND((Reference!G$16*List!$H3115)+Reference!G$17,0)</f>
        <v>2625</v>
      </c>
      <c r="O3115" s="35">
        <f>ROUND((Reference!H$16*List!$H3115)+Reference!H$17,0)</f>
        <v>2725</v>
      </c>
      <c r="P3115" s="35">
        <f>ROUND((Reference!I$16*List!$H3115)+Reference!I$17,0)</f>
        <v>2832</v>
      </c>
      <c r="Q3115" s="35">
        <f>ROUND((Reference!J$16*List!$H3115)+Reference!J$17,0)</f>
        <v>3279</v>
      </c>
      <c r="R3115" s="35">
        <f>ROUND((Reference!K$16*List!$H3115)+Reference!K$17,0)</f>
        <v>3383</v>
      </c>
      <c r="S3115" s="35">
        <f>ROUND((Reference!L$16*List!$H3115)+Reference!L$17,0)</f>
        <v>3650</v>
      </c>
      <c r="T3115" s="35">
        <f>ROUND((Reference!M$16*List!$H3115)+Reference!M$17,0)</f>
        <v>4360</v>
      </c>
      <c r="U3115" s="35">
        <f>ROUND((Reference!N$16*List!$H3115)+Reference!N$17,0)</f>
        <v>17590</v>
      </c>
      <c r="V3115" s="36">
        <f>ROUND((Reference!O$16*List!$H3115)+Reference!O$17,0)</f>
        <v>654</v>
      </c>
      <c r="W3115" s="36">
        <f>ROUND((Reference!P$16*List!$H3115)+Reference!P$17,0)</f>
        <v>921</v>
      </c>
      <c r="X3115" s="36">
        <f>ROUND((Reference!Q$16*List!$H3115)+Reference!Q$17,0)</f>
        <v>461</v>
      </c>
      <c r="Y3115" s="37"/>
      <c r="Z3115" s="4" t="str">
        <f t="shared" si="97"/>
        <v>BUFFALO, Wisconsin</v>
      </c>
      <c r="AA3115" s="50" t="s">
        <v>4963</v>
      </c>
      <c r="AB3115" s="38" t="s">
        <v>54</v>
      </c>
      <c r="AC3115" s="43" t="s">
        <v>8529</v>
      </c>
      <c r="AD3115" s="45"/>
      <c r="AE3115">
        <f t="shared" si="98"/>
        <v>0.86120000000000008</v>
      </c>
    </row>
    <row r="3116" spans="1:31" x14ac:dyDescent="0.35">
      <c r="A3116" s="28" t="s">
        <v>8542</v>
      </c>
      <c r="B3116" s="48" t="s">
        <v>8543</v>
      </c>
      <c r="C3116" s="49">
        <v>99952</v>
      </c>
      <c r="D3116" s="30" t="s">
        <v>267</v>
      </c>
      <c r="E3116" s="50" t="s">
        <v>8544</v>
      </c>
      <c r="F3116" s="55" t="s">
        <v>8529</v>
      </c>
      <c r="G3116" s="33" t="s">
        <v>64</v>
      </c>
      <c r="H3116" s="34">
        <v>0.86120000000000008</v>
      </c>
      <c r="I3116" s="35">
        <f>ROUND((Reference!B$16*List!$H3116)+Reference!B$17,0)</f>
        <v>1007</v>
      </c>
      <c r="J3116" s="35">
        <f>ROUND((Reference!C$16*List!$H3116)+Reference!C$17,0)</f>
        <v>1502</v>
      </c>
      <c r="K3116" s="35">
        <f>ROUND((Reference!D$16*List!$H3116)+Reference!D$17,0)</f>
        <v>1800</v>
      </c>
      <c r="L3116" s="35">
        <f>ROUND((Reference!E$16*List!$H3116)+Reference!E$17,0)</f>
        <v>2225</v>
      </c>
      <c r="M3116" s="35">
        <f>ROUND((Reference!F$16*List!$H3116)+Reference!F$17,0)</f>
        <v>2318</v>
      </c>
      <c r="N3116" s="35">
        <f>ROUND((Reference!G$16*List!$H3116)+Reference!G$17,0)</f>
        <v>2625</v>
      </c>
      <c r="O3116" s="35">
        <f>ROUND((Reference!H$16*List!$H3116)+Reference!H$17,0)</f>
        <v>2725</v>
      </c>
      <c r="P3116" s="35">
        <f>ROUND((Reference!I$16*List!$H3116)+Reference!I$17,0)</f>
        <v>2832</v>
      </c>
      <c r="Q3116" s="35">
        <f>ROUND((Reference!J$16*List!$H3116)+Reference!J$17,0)</f>
        <v>3279</v>
      </c>
      <c r="R3116" s="35">
        <f>ROUND((Reference!K$16*List!$H3116)+Reference!K$17,0)</f>
        <v>3383</v>
      </c>
      <c r="S3116" s="35">
        <f>ROUND((Reference!L$16*List!$H3116)+Reference!L$17,0)</f>
        <v>3650</v>
      </c>
      <c r="T3116" s="35">
        <f>ROUND((Reference!M$16*List!$H3116)+Reference!M$17,0)</f>
        <v>4360</v>
      </c>
      <c r="U3116" s="35">
        <f>ROUND((Reference!N$16*List!$H3116)+Reference!N$17,0)</f>
        <v>17590</v>
      </c>
      <c r="V3116" s="36">
        <f>ROUND((Reference!O$16*List!$H3116)+Reference!O$17,0)</f>
        <v>654</v>
      </c>
      <c r="W3116" s="36">
        <f>ROUND((Reference!P$16*List!$H3116)+Reference!P$17,0)</f>
        <v>921</v>
      </c>
      <c r="X3116" s="36">
        <f>ROUND((Reference!Q$16*List!$H3116)+Reference!Q$17,0)</f>
        <v>461</v>
      </c>
      <c r="Y3116" s="37"/>
      <c r="Z3116" s="4" t="str">
        <f t="shared" si="97"/>
        <v>BURNETT, Wisconsin</v>
      </c>
      <c r="AA3116" s="38" t="s">
        <v>8544</v>
      </c>
      <c r="AB3116" s="38" t="s">
        <v>54</v>
      </c>
      <c r="AC3116" s="32" t="s">
        <v>8529</v>
      </c>
      <c r="AD3116" s="39"/>
      <c r="AE3116">
        <f t="shared" si="98"/>
        <v>0.86120000000000008</v>
      </c>
    </row>
    <row r="3117" spans="1:31" x14ac:dyDescent="0.35">
      <c r="A3117" s="28" t="s">
        <v>8545</v>
      </c>
      <c r="B3117" s="48" t="s">
        <v>8546</v>
      </c>
      <c r="C3117" s="51">
        <v>11540</v>
      </c>
      <c r="D3117" s="30" t="s">
        <v>341</v>
      </c>
      <c r="E3117" s="38" t="s">
        <v>8547</v>
      </c>
      <c r="F3117" s="54" t="s">
        <v>8529</v>
      </c>
      <c r="G3117" s="33" t="s">
        <v>53</v>
      </c>
      <c r="H3117" s="52">
        <v>0.96190000000000009</v>
      </c>
      <c r="I3117" s="35">
        <f>ROUND((Reference!B$16*List!$H3117)+Reference!B$17,0)</f>
        <v>1094</v>
      </c>
      <c r="J3117" s="35">
        <f>ROUND((Reference!C$16*List!$H3117)+Reference!C$17,0)</f>
        <v>1631</v>
      </c>
      <c r="K3117" s="35">
        <f>ROUND((Reference!D$16*List!$H3117)+Reference!D$17,0)</f>
        <v>1954</v>
      </c>
      <c r="L3117" s="35">
        <f>ROUND((Reference!E$16*List!$H3117)+Reference!E$17,0)</f>
        <v>2416</v>
      </c>
      <c r="M3117" s="35">
        <f>ROUND((Reference!F$16*List!$H3117)+Reference!F$17,0)</f>
        <v>2517</v>
      </c>
      <c r="N3117" s="35">
        <f>ROUND((Reference!G$16*List!$H3117)+Reference!G$17,0)</f>
        <v>2849</v>
      </c>
      <c r="O3117" s="35">
        <f>ROUND((Reference!H$16*List!$H3117)+Reference!H$17,0)</f>
        <v>2958</v>
      </c>
      <c r="P3117" s="35">
        <f>ROUND((Reference!I$16*List!$H3117)+Reference!I$17,0)</f>
        <v>3075</v>
      </c>
      <c r="Q3117" s="35">
        <f>ROUND((Reference!J$16*List!$H3117)+Reference!J$17,0)</f>
        <v>3560</v>
      </c>
      <c r="R3117" s="35">
        <f>ROUND((Reference!K$16*List!$H3117)+Reference!K$17,0)</f>
        <v>3673</v>
      </c>
      <c r="S3117" s="35">
        <f>ROUND((Reference!L$16*List!$H3117)+Reference!L$17,0)</f>
        <v>3963</v>
      </c>
      <c r="T3117" s="35">
        <f>ROUND((Reference!M$16*List!$H3117)+Reference!M$17,0)</f>
        <v>4733</v>
      </c>
      <c r="U3117" s="35">
        <f>ROUND((Reference!N$16*List!$H3117)+Reference!N$17,0)</f>
        <v>19097</v>
      </c>
      <c r="V3117" s="36">
        <f>ROUND((Reference!O$16*List!$H3117)+Reference!O$17,0)</f>
        <v>710</v>
      </c>
      <c r="W3117" s="36">
        <f>ROUND((Reference!P$16*List!$H3117)+Reference!P$17,0)</f>
        <v>1000</v>
      </c>
      <c r="X3117" s="36">
        <f>ROUND((Reference!Q$16*List!$H3117)+Reference!Q$17,0)</f>
        <v>500</v>
      </c>
      <c r="Y3117" s="37"/>
      <c r="Z3117" s="4" t="str">
        <f t="shared" si="97"/>
        <v>CALUMET, Wisconsin</v>
      </c>
      <c r="AA3117" s="50" t="s">
        <v>8547</v>
      </c>
      <c r="AB3117" s="38" t="s">
        <v>54</v>
      </c>
      <c r="AC3117" s="43" t="s">
        <v>8529</v>
      </c>
      <c r="AD3117" s="45"/>
      <c r="AE3117">
        <f t="shared" si="98"/>
        <v>0.96190000000000009</v>
      </c>
    </row>
    <row r="3118" spans="1:31" x14ac:dyDescent="0.35">
      <c r="A3118" s="28" t="s">
        <v>8548</v>
      </c>
      <c r="B3118" s="48" t="s">
        <v>8549</v>
      </c>
      <c r="C3118" s="49">
        <v>20740</v>
      </c>
      <c r="D3118" s="30" t="s">
        <v>682</v>
      </c>
      <c r="E3118" s="50" t="s">
        <v>3894</v>
      </c>
      <c r="F3118" s="54" t="s">
        <v>8529</v>
      </c>
      <c r="G3118" s="33" t="s">
        <v>53</v>
      </c>
      <c r="H3118" s="34">
        <v>0.99619999999999997</v>
      </c>
      <c r="I3118" s="35">
        <f>ROUND((Reference!B$16*List!$H3118)+Reference!B$17,0)</f>
        <v>1123</v>
      </c>
      <c r="J3118" s="35">
        <f>ROUND((Reference!C$16*List!$H3118)+Reference!C$17,0)</f>
        <v>1675</v>
      </c>
      <c r="K3118" s="35">
        <f>ROUND((Reference!D$16*List!$H3118)+Reference!D$17,0)</f>
        <v>2007</v>
      </c>
      <c r="L3118" s="35">
        <f>ROUND((Reference!E$16*List!$H3118)+Reference!E$17,0)</f>
        <v>2481</v>
      </c>
      <c r="M3118" s="35">
        <f>ROUND((Reference!F$16*List!$H3118)+Reference!F$17,0)</f>
        <v>2585</v>
      </c>
      <c r="N3118" s="35">
        <f>ROUND((Reference!G$16*List!$H3118)+Reference!G$17,0)</f>
        <v>2926</v>
      </c>
      <c r="O3118" s="35">
        <f>ROUND((Reference!H$16*List!$H3118)+Reference!H$17,0)</f>
        <v>3038</v>
      </c>
      <c r="P3118" s="35">
        <f>ROUND((Reference!I$16*List!$H3118)+Reference!I$17,0)</f>
        <v>3157</v>
      </c>
      <c r="Q3118" s="35">
        <f>ROUND((Reference!J$16*List!$H3118)+Reference!J$17,0)</f>
        <v>3656</v>
      </c>
      <c r="R3118" s="35">
        <f>ROUND((Reference!K$16*List!$H3118)+Reference!K$17,0)</f>
        <v>3772</v>
      </c>
      <c r="S3118" s="35">
        <f>ROUND((Reference!L$16*List!$H3118)+Reference!L$17,0)</f>
        <v>4070</v>
      </c>
      <c r="T3118" s="35">
        <f>ROUND((Reference!M$16*List!$H3118)+Reference!M$17,0)</f>
        <v>4860</v>
      </c>
      <c r="U3118" s="35">
        <f>ROUND((Reference!N$16*List!$H3118)+Reference!N$17,0)</f>
        <v>19611</v>
      </c>
      <c r="V3118" s="36">
        <f>ROUND((Reference!O$16*List!$H3118)+Reference!O$17,0)</f>
        <v>729</v>
      </c>
      <c r="W3118" s="36">
        <f>ROUND((Reference!P$16*List!$H3118)+Reference!P$17,0)</f>
        <v>1027</v>
      </c>
      <c r="X3118" s="36">
        <f>ROUND((Reference!Q$16*List!$H3118)+Reference!Q$17,0)</f>
        <v>514</v>
      </c>
      <c r="Y3118" s="37"/>
      <c r="Z3118" s="4" t="str">
        <f t="shared" si="97"/>
        <v>CHIPPEWA, Wisconsin</v>
      </c>
      <c r="AA3118" s="38" t="s">
        <v>3894</v>
      </c>
      <c r="AB3118" s="38" t="s">
        <v>54</v>
      </c>
      <c r="AC3118" s="32" t="s">
        <v>8529</v>
      </c>
      <c r="AD3118" s="39"/>
      <c r="AE3118">
        <f t="shared" si="98"/>
        <v>0.99619999999999997</v>
      </c>
    </row>
    <row r="3119" spans="1:31" x14ac:dyDescent="0.35">
      <c r="A3119" s="28" t="s">
        <v>8550</v>
      </c>
      <c r="B3119" s="48" t="s">
        <v>8551</v>
      </c>
      <c r="C3119" s="49">
        <v>99952</v>
      </c>
      <c r="D3119" s="30" t="s">
        <v>267</v>
      </c>
      <c r="E3119" s="50" t="s">
        <v>535</v>
      </c>
      <c r="F3119" s="55" t="s">
        <v>8529</v>
      </c>
      <c r="G3119" s="33" t="s">
        <v>64</v>
      </c>
      <c r="H3119" s="52">
        <v>0.86120000000000008</v>
      </c>
      <c r="I3119" s="35">
        <f>ROUND((Reference!B$16*List!$H3119)+Reference!B$17,0)</f>
        <v>1007</v>
      </c>
      <c r="J3119" s="35">
        <f>ROUND((Reference!C$16*List!$H3119)+Reference!C$17,0)</f>
        <v>1502</v>
      </c>
      <c r="K3119" s="35">
        <f>ROUND((Reference!D$16*List!$H3119)+Reference!D$17,0)</f>
        <v>1800</v>
      </c>
      <c r="L3119" s="35">
        <f>ROUND((Reference!E$16*List!$H3119)+Reference!E$17,0)</f>
        <v>2225</v>
      </c>
      <c r="M3119" s="35">
        <f>ROUND((Reference!F$16*List!$H3119)+Reference!F$17,0)</f>
        <v>2318</v>
      </c>
      <c r="N3119" s="35">
        <f>ROUND((Reference!G$16*List!$H3119)+Reference!G$17,0)</f>
        <v>2625</v>
      </c>
      <c r="O3119" s="35">
        <f>ROUND((Reference!H$16*List!$H3119)+Reference!H$17,0)</f>
        <v>2725</v>
      </c>
      <c r="P3119" s="35">
        <f>ROUND((Reference!I$16*List!$H3119)+Reference!I$17,0)</f>
        <v>2832</v>
      </c>
      <c r="Q3119" s="35">
        <f>ROUND((Reference!J$16*List!$H3119)+Reference!J$17,0)</f>
        <v>3279</v>
      </c>
      <c r="R3119" s="35">
        <f>ROUND((Reference!K$16*List!$H3119)+Reference!K$17,0)</f>
        <v>3383</v>
      </c>
      <c r="S3119" s="35">
        <f>ROUND((Reference!L$16*List!$H3119)+Reference!L$17,0)</f>
        <v>3650</v>
      </c>
      <c r="T3119" s="35">
        <f>ROUND((Reference!M$16*List!$H3119)+Reference!M$17,0)</f>
        <v>4360</v>
      </c>
      <c r="U3119" s="35">
        <f>ROUND((Reference!N$16*List!$H3119)+Reference!N$17,0)</f>
        <v>17590</v>
      </c>
      <c r="V3119" s="36">
        <f>ROUND((Reference!O$16*List!$H3119)+Reference!O$17,0)</f>
        <v>654</v>
      </c>
      <c r="W3119" s="36">
        <f>ROUND((Reference!P$16*List!$H3119)+Reference!P$17,0)</f>
        <v>921</v>
      </c>
      <c r="X3119" s="36">
        <f>ROUND((Reference!Q$16*List!$H3119)+Reference!Q$17,0)</f>
        <v>461</v>
      </c>
      <c r="Y3119" s="37"/>
      <c r="Z3119" s="4" t="str">
        <f t="shared" si="97"/>
        <v>CLARK, Wisconsin</v>
      </c>
      <c r="AA3119" s="50" t="s">
        <v>535</v>
      </c>
      <c r="AB3119" s="38" t="s">
        <v>54</v>
      </c>
      <c r="AC3119" s="43" t="s">
        <v>8529</v>
      </c>
      <c r="AD3119" s="45"/>
      <c r="AE3119">
        <f t="shared" si="98"/>
        <v>0.86120000000000008</v>
      </c>
    </row>
    <row r="3120" spans="1:31" x14ac:dyDescent="0.35">
      <c r="A3120" s="28" t="s">
        <v>8552</v>
      </c>
      <c r="B3120" s="48" t="s">
        <v>8553</v>
      </c>
      <c r="C3120" s="49">
        <v>31540</v>
      </c>
      <c r="D3120" s="30" t="s">
        <v>1158</v>
      </c>
      <c r="E3120" s="50" t="s">
        <v>550</v>
      </c>
      <c r="F3120" s="54" t="s">
        <v>8529</v>
      </c>
      <c r="G3120" s="33" t="s">
        <v>53</v>
      </c>
      <c r="H3120" s="52">
        <v>1.0589999999999999</v>
      </c>
      <c r="I3120" s="35">
        <f>ROUND((Reference!B$16*List!$H3120)+Reference!B$17,0)</f>
        <v>1177</v>
      </c>
      <c r="J3120" s="35">
        <f>ROUND((Reference!C$16*List!$H3120)+Reference!C$17,0)</f>
        <v>1755</v>
      </c>
      <c r="K3120" s="35">
        <f>ROUND((Reference!D$16*List!$H3120)+Reference!D$17,0)</f>
        <v>2103</v>
      </c>
      <c r="L3120" s="35">
        <f>ROUND((Reference!E$16*List!$H3120)+Reference!E$17,0)</f>
        <v>2600</v>
      </c>
      <c r="M3120" s="35">
        <f>ROUND((Reference!F$16*List!$H3120)+Reference!F$17,0)</f>
        <v>2709</v>
      </c>
      <c r="N3120" s="35">
        <f>ROUND((Reference!G$16*List!$H3120)+Reference!G$17,0)</f>
        <v>3066</v>
      </c>
      <c r="O3120" s="35">
        <f>ROUND((Reference!H$16*List!$H3120)+Reference!H$17,0)</f>
        <v>3184</v>
      </c>
      <c r="P3120" s="35">
        <f>ROUND((Reference!I$16*List!$H3120)+Reference!I$17,0)</f>
        <v>3309</v>
      </c>
      <c r="Q3120" s="35">
        <f>ROUND((Reference!J$16*List!$H3120)+Reference!J$17,0)</f>
        <v>3831</v>
      </c>
      <c r="R3120" s="35">
        <f>ROUND((Reference!K$16*List!$H3120)+Reference!K$17,0)</f>
        <v>3952</v>
      </c>
      <c r="S3120" s="35">
        <f>ROUND((Reference!L$16*List!$H3120)+Reference!L$17,0)</f>
        <v>4265</v>
      </c>
      <c r="T3120" s="35">
        <f>ROUND((Reference!M$16*List!$H3120)+Reference!M$17,0)</f>
        <v>5093</v>
      </c>
      <c r="U3120" s="35">
        <f>ROUND((Reference!N$16*List!$H3120)+Reference!N$17,0)</f>
        <v>20550</v>
      </c>
      <c r="V3120" s="36">
        <f>ROUND((Reference!O$16*List!$H3120)+Reference!O$17,0)</f>
        <v>764</v>
      </c>
      <c r="W3120" s="36">
        <f>ROUND((Reference!P$16*List!$H3120)+Reference!P$17,0)</f>
        <v>1076</v>
      </c>
      <c r="X3120" s="36">
        <f>ROUND((Reference!Q$16*List!$H3120)+Reference!Q$17,0)</f>
        <v>538</v>
      </c>
      <c r="Y3120" s="37"/>
      <c r="Z3120" s="4" t="str">
        <f t="shared" si="97"/>
        <v>COLUMBIA, Wisconsin</v>
      </c>
      <c r="AA3120" s="50" t="s">
        <v>550</v>
      </c>
      <c r="AB3120" s="38" t="s">
        <v>54</v>
      </c>
      <c r="AC3120" s="43" t="s">
        <v>8529</v>
      </c>
      <c r="AD3120" s="45"/>
      <c r="AE3120">
        <f t="shared" si="98"/>
        <v>1.0589999999999999</v>
      </c>
    </row>
    <row r="3121" spans="1:31" x14ac:dyDescent="0.35">
      <c r="A3121" s="28" t="s">
        <v>8554</v>
      </c>
      <c r="B3121" s="48" t="s">
        <v>8555</v>
      </c>
      <c r="C3121" s="51">
        <v>99952</v>
      </c>
      <c r="D3121" s="30" t="s">
        <v>267</v>
      </c>
      <c r="E3121" s="38" t="s">
        <v>564</v>
      </c>
      <c r="F3121" s="55" t="s">
        <v>8529</v>
      </c>
      <c r="G3121" s="33" t="s">
        <v>64</v>
      </c>
      <c r="H3121" s="52">
        <v>0.86120000000000008</v>
      </c>
      <c r="I3121" s="35">
        <f>ROUND((Reference!B$16*List!$H3121)+Reference!B$17,0)</f>
        <v>1007</v>
      </c>
      <c r="J3121" s="35">
        <f>ROUND((Reference!C$16*List!$H3121)+Reference!C$17,0)</f>
        <v>1502</v>
      </c>
      <c r="K3121" s="35">
        <f>ROUND((Reference!D$16*List!$H3121)+Reference!D$17,0)</f>
        <v>1800</v>
      </c>
      <c r="L3121" s="35">
        <f>ROUND((Reference!E$16*List!$H3121)+Reference!E$17,0)</f>
        <v>2225</v>
      </c>
      <c r="M3121" s="35">
        <f>ROUND((Reference!F$16*List!$H3121)+Reference!F$17,0)</f>
        <v>2318</v>
      </c>
      <c r="N3121" s="35">
        <f>ROUND((Reference!G$16*List!$H3121)+Reference!G$17,0)</f>
        <v>2625</v>
      </c>
      <c r="O3121" s="35">
        <f>ROUND((Reference!H$16*List!$H3121)+Reference!H$17,0)</f>
        <v>2725</v>
      </c>
      <c r="P3121" s="35">
        <f>ROUND((Reference!I$16*List!$H3121)+Reference!I$17,0)</f>
        <v>2832</v>
      </c>
      <c r="Q3121" s="35">
        <f>ROUND((Reference!J$16*List!$H3121)+Reference!J$17,0)</f>
        <v>3279</v>
      </c>
      <c r="R3121" s="35">
        <f>ROUND((Reference!K$16*List!$H3121)+Reference!K$17,0)</f>
        <v>3383</v>
      </c>
      <c r="S3121" s="35">
        <f>ROUND((Reference!L$16*List!$H3121)+Reference!L$17,0)</f>
        <v>3650</v>
      </c>
      <c r="T3121" s="35">
        <f>ROUND((Reference!M$16*List!$H3121)+Reference!M$17,0)</f>
        <v>4360</v>
      </c>
      <c r="U3121" s="35">
        <f>ROUND((Reference!N$16*List!$H3121)+Reference!N$17,0)</f>
        <v>17590</v>
      </c>
      <c r="V3121" s="36">
        <f>ROUND((Reference!O$16*List!$H3121)+Reference!O$17,0)</f>
        <v>654</v>
      </c>
      <c r="W3121" s="36">
        <f>ROUND((Reference!P$16*List!$H3121)+Reference!P$17,0)</f>
        <v>921</v>
      </c>
      <c r="X3121" s="36">
        <f>ROUND((Reference!Q$16*List!$H3121)+Reference!Q$17,0)</f>
        <v>461</v>
      </c>
      <c r="Y3121" s="37"/>
      <c r="Z3121" s="4" t="str">
        <f t="shared" si="97"/>
        <v>CRAWFORD, Wisconsin</v>
      </c>
      <c r="AA3121" s="50" t="s">
        <v>564</v>
      </c>
      <c r="AB3121" s="38" t="s">
        <v>54</v>
      </c>
      <c r="AC3121" s="43" t="s">
        <v>8529</v>
      </c>
      <c r="AD3121" s="45"/>
      <c r="AE3121">
        <f t="shared" si="98"/>
        <v>0.86120000000000008</v>
      </c>
    </row>
    <row r="3122" spans="1:31" x14ac:dyDescent="0.35">
      <c r="A3122" s="28" t="s">
        <v>8556</v>
      </c>
      <c r="B3122" s="48" t="s">
        <v>8557</v>
      </c>
      <c r="C3122" s="49">
        <v>31540</v>
      </c>
      <c r="D3122" s="30" t="s">
        <v>1158</v>
      </c>
      <c r="E3122" s="50" t="s">
        <v>8558</v>
      </c>
      <c r="F3122" s="54" t="s">
        <v>8529</v>
      </c>
      <c r="G3122" s="33" t="s">
        <v>53</v>
      </c>
      <c r="H3122" s="34">
        <v>1.0589999999999999</v>
      </c>
      <c r="I3122" s="35">
        <f>ROUND((Reference!B$16*List!$H3122)+Reference!B$17,0)</f>
        <v>1177</v>
      </c>
      <c r="J3122" s="35">
        <f>ROUND((Reference!C$16*List!$H3122)+Reference!C$17,0)</f>
        <v>1755</v>
      </c>
      <c r="K3122" s="35">
        <f>ROUND((Reference!D$16*List!$H3122)+Reference!D$17,0)</f>
        <v>2103</v>
      </c>
      <c r="L3122" s="35">
        <f>ROUND((Reference!E$16*List!$H3122)+Reference!E$17,0)</f>
        <v>2600</v>
      </c>
      <c r="M3122" s="35">
        <f>ROUND((Reference!F$16*List!$H3122)+Reference!F$17,0)</f>
        <v>2709</v>
      </c>
      <c r="N3122" s="35">
        <f>ROUND((Reference!G$16*List!$H3122)+Reference!G$17,0)</f>
        <v>3066</v>
      </c>
      <c r="O3122" s="35">
        <f>ROUND((Reference!H$16*List!$H3122)+Reference!H$17,0)</f>
        <v>3184</v>
      </c>
      <c r="P3122" s="35">
        <f>ROUND((Reference!I$16*List!$H3122)+Reference!I$17,0)</f>
        <v>3309</v>
      </c>
      <c r="Q3122" s="35">
        <f>ROUND((Reference!J$16*List!$H3122)+Reference!J$17,0)</f>
        <v>3831</v>
      </c>
      <c r="R3122" s="35">
        <f>ROUND((Reference!K$16*List!$H3122)+Reference!K$17,0)</f>
        <v>3952</v>
      </c>
      <c r="S3122" s="35">
        <f>ROUND((Reference!L$16*List!$H3122)+Reference!L$17,0)</f>
        <v>4265</v>
      </c>
      <c r="T3122" s="35">
        <f>ROUND((Reference!M$16*List!$H3122)+Reference!M$17,0)</f>
        <v>5093</v>
      </c>
      <c r="U3122" s="35">
        <f>ROUND((Reference!N$16*List!$H3122)+Reference!N$17,0)</f>
        <v>20550</v>
      </c>
      <c r="V3122" s="36">
        <f>ROUND((Reference!O$16*List!$H3122)+Reference!O$17,0)</f>
        <v>764</v>
      </c>
      <c r="W3122" s="36">
        <f>ROUND((Reference!P$16*List!$H3122)+Reference!P$17,0)</f>
        <v>1076</v>
      </c>
      <c r="X3122" s="36">
        <f>ROUND((Reference!Q$16*List!$H3122)+Reference!Q$17,0)</f>
        <v>538</v>
      </c>
      <c r="Y3122" s="37"/>
      <c r="Z3122" s="4" t="str">
        <f t="shared" si="97"/>
        <v>DANE, Wisconsin</v>
      </c>
      <c r="AA3122" s="38" t="s">
        <v>8558</v>
      </c>
      <c r="AB3122" s="38" t="s">
        <v>54</v>
      </c>
      <c r="AC3122" s="32" t="s">
        <v>8529</v>
      </c>
      <c r="AD3122" s="39"/>
      <c r="AE3122">
        <f t="shared" si="98"/>
        <v>1.0589999999999999</v>
      </c>
    </row>
    <row r="3123" spans="1:31" x14ac:dyDescent="0.35">
      <c r="A3123" s="28" t="s">
        <v>8559</v>
      </c>
      <c r="B3123" s="48" t="s">
        <v>8560</v>
      </c>
      <c r="C3123" s="49">
        <v>99952</v>
      </c>
      <c r="D3123" s="30" t="s">
        <v>267</v>
      </c>
      <c r="E3123" s="50" t="s">
        <v>1741</v>
      </c>
      <c r="F3123" s="55" t="s">
        <v>8529</v>
      </c>
      <c r="G3123" s="33" t="s">
        <v>64</v>
      </c>
      <c r="H3123" s="34">
        <v>0.86120000000000008</v>
      </c>
      <c r="I3123" s="35">
        <f>ROUND((Reference!B$16*List!$H3123)+Reference!B$17,0)</f>
        <v>1007</v>
      </c>
      <c r="J3123" s="35">
        <f>ROUND((Reference!C$16*List!$H3123)+Reference!C$17,0)</f>
        <v>1502</v>
      </c>
      <c r="K3123" s="35">
        <f>ROUND((Reference!D$16*List!$H3123)+Reference!D$17,0)</f>
        <v>1800</v>
      </c>
      <c r="L3123" s="35">
        <f>ROUND((Reference!E$16*List!$H3123)+Reference!E$17,0)</f>
        <v>2225</v>
      </c>
      <c r="M3123" s="35">
        <f>ROUND((Reference!F$16*List!$H3123)+Reference!F$17,0)</f>
        <v>2318</v>
      </c>
      <c r="N3123" s="35">
        <f>ROUND((Reference!G$16*List!$H3123)+Reference!G$17,0)</f>
        <v>2625</v>
      </c>
      <c r="O3123" s="35">
        <f>ROUND((Reference!H$16*List!$H3123)+Reference!H$17,0)</f>
        <v>2725</v>
      </c>
      <c r="P3123" s="35">
        <f>ROUND((Reference!I$16*List!$H3123)+Reference!I$17,0)</f>
        <v>2832</v>
      </c>
      <c r="Q3123" s="35">
        <f>ROUND((Reference!J$16*List!$H3123)+Reference!J$17,0)</f>
        <v>3279</v>
      </c>
      <c r="R3123" s="35">
        <f>ROUND((Reference!K$16*List!$H3123)+Reference!K$17,0)</f>
        <v>3383</v>
      </c>
      <c r="S3123" s="35">
        <f>ROUND((Reference!L$16*List!$H3123)+Reference!L$17,0)</f>
        <v>3650</v>
      </c>
      <c r="T3123" s="35">
        <f>ROUND((Reference!M$16*List!$H3123)+Reference!M$17,0)</f>
        <v>4360</v>
      </c>
      <c r="U3123" s="35">
        <f>ROUND((Reference!N$16*List!$H3123)+Reference!N$17,0)</f>
        <v>17590</v>
      </c>
      <c r="V3123" s="36">
        <f>ROUND((Reference!O$16*List!$H3123)+Reference!O$17,0)</f>
        <v>654</v>
      </c>
      <c r="W3123" s="36">
        <f>ROUND((Reference!P$16*List!$H3123)+Reference!P$17,0)</f>
        <v>921</v>
      </c>
      <c r="X3123" s="36">
        <f>ROUND((Reference!Q$16*List!$H3123)+Reference!Q$17,0)</f>
        <v>461</v>
      </c>
      <c r="Y3123" s="37"/>
      <c r="Z3123" s="4" t="str">
        <f t="shared" si="97"/>
        <v>DODGE, Wisconsin</v>
      </c>
      <c r="AA3123" s="38" t="s">
        <v>1741</v>
      </c>
      <c r="AB3123" s="38" t="s">
        <v>54</v>
      </c>
      <c r="AC3123" s="32" t="s">
        <v>8529</v>
      </c>
      <c r="AD3123" s="39"/>
      <c r="AE3123">
        <f t="shared" si="98"/>
        <v>0.86120000000000008</v>
      </c>
    </row>
    <row r="3124" spans="1:31" x14ac:dyDescent="0.35">
      <c r="A3124" s="28" t="s">
        <v>8561</v>
      </c>
      <c r="B3124" s="48" t="s">
        <v>8562</v>
      </c>
      <c r="C3124" s="49">
        <v>99952</v>
      </c>
      <c r="D3124" s="30" t="s">
        <v>267</v>
      </c>
      <c r="E3124" s="50" t="s">
        <v>8563</v>
      </c>
      <c r="F3124" s="55" t="s">
        <v>8529</v>
      </c>
      <c r="G3124" s="33" t="s">
        <v>64</v>
      </c>
      <c r="H3124" s="52">
        <v>0.86120000000000008</v>
      </c>
      <c r="I3124" s="35">
        <f>ROUND((Reference!B$16*List!$H3124)+Reference!B$17,0)</f>
        <v>1007</v>
      </c>
      <c r="J3124" s="35">
        <f>ROUND((Reference!C$16*List!$H3124)+Reference!C$17,0)</f>
        <v>1502</v>
      </c>
      <c r="K3124" s="35">
        <f>ROUND((Reference!D$16*List!$H3124)+Reference!D$17,0)</f>
        <v>1800</v>
      </c>
      <c r="L3124" s="35">
        <f>ROUND((Reference!E$16*List!$H3124)+Reference!E$17,0)</f>
        <v>2225</v>
      </c>
      <c r="M3124" s="35">
        <f>ROUND((Reference!F$16*List!$H3124)+Reference!F$17,0)</f>
        <v>2318</v>
      </c>
      <c r="N3124" s="35">
        <f>ROUND((Reference!G$16*List!$H3124)+Reference!G$17,0)</f>
        <v>2625</v>
      </c>
      <c r="O3124" s="35">
        <f>ROUND((Reference!H$16*List!$H3124)+Reference!H$17,0)</f>
        <v>2725</v>
      </c>
      <c r="P3124" s="35">
        <f>ROUND((Reference!I$16*List!$H3124)+Reference!I$17,0)</f>
        <v>2832</v>
      </c>
      <c r="Q3124" s="35">
        <f>ROUND((Reference!J$16*List!$H3124)+Reference!J$17,0)</f>
        <v>3279</v>
      </c>
      <c r="R3124" s="35">
        <f>ROUND((Reference!K$16*List!$H3124)+Reference!K$17,0)</f>
        <v>3383</v>
      </c>
      <c r="S3124" s="35">
        <f>ROUND((Reference!L$16*List!$H3124)+Reference!L$17,0)</f>
        <v>3650</v>
      </c>
      <c r="T3124" s="35">
        <f>ROUND((Reference!M$16*List!$H3124)+Reference!M$17,0)</f>
        <v>4360</v>
      </c>
      <c r="U3124" s="35">
        <f>ROUND((Reference!N$16*List!$H3124)+Reference!N$17,0)</f>
        <v>17590</v>
      </c>
      <c r="V3124" s="36">
        <f>ROUND((Reference!O$16*List!$H3124)+Reference!O$17,0)</f>
        <v>654</v>
      </c>
      <c r="W3124" s="36">
        <f>ROUND((Reference!P$16*List!$H3124)+Reference!P$17,0)</f>
        <v>921</v>
      </c>
      <c r="X3124" s="36">
        <f>ROUND((Reference!Q$16*List!$H3124)+Reference!Q$17,0)</f>
        <v>461</v>
      </c>
      <c r="Y3124" s="37"/>
      <c r="Z3124" s="4" t="str">
        <f t="shared" si="97"/>
        <v>DOOR, Wisconsin</v>
      </c>
      <c r="AA3124" s="50" t="s">
        <v>8563</v>
      </c>
      <c r="AB3124" s="38" t="s">
        <v>54</v>
      </c>
      <c r="AC3124" s="43" t="s">
        <v>8529</v>
      </c>
      <c r="AD3124" s="45"/>
      <c r="AE3124">
        <f t="shared" si="98"/>
        <v>0.86120000000000008</v>
      </c>
    </row>
    <row r="3125" spans="1:31" x14ac:dyDescent="0.35">
      <c r="A3125" s="28" t="s">
        <v>8564</v>
      </c>
      <c r="B3125" s="48" t="s">
        <v>8565</v>
      </c>
      <c r="C3125" s="51">
        <v>20260</v>
      </c>
      <c r="D3125" s="30" t="s">
        <v>673</v>
      </c>
      <c r="E3125" s="38" t="s">
        <v>1109</v>
      </c>
      <c r="F3125" s="54" t="s">
        <v>8529</v>
      </c>
      <c r="G3125" s="33" t="s">
        <v>53</v>
      </c>
      <c r="H3125" s="52">
        <v>0.9768</v>
      </c>
      <c r="I3125" s="35">
        <f>ROUND((Reference!B$16*List!$H3125)+Reference!B$17,0)</f>
        <v>1106</v>
      </c>
      <c r="J3125" s="35">
        <f>ROUND((Reference!C$16*List!$H3125)+Reference!C$17,0)</f>
        <v>1650</v>
      </c>
      <c r="K3125" s="35">
        <f>ROUND((Reference!D$16*List!$H3125)+Reference!D$17,0)</f>
        <v>1977</v>
      </c>
      <c r="L3125" s="35">
        <f>ROUND((Reference!E$16*List!$H3125)+Reference!E$17,0)</f>
        <v>2444</v>
      </c>
      <c r="M3125" s="35">
        <f>ROUND((Reference!F$16*List!$H3125)+Reference!F$17,0)</f>
        <v>2546</v>
      </c>
      <c r="N3125" s="35">
        <f>ROUND((Reference!G$16*List!$H3125)+Reference!G$17,0)</f>
        <v>2883</v>
      </c>
      <c r="O3125" s="35">
        <f>ROUND((Reference!H$16*List!$H3125)+Reference!H$17,0)</f>
        <v>2993</v>
      </c>
      <c r="P3125" s="35">
        <f>ROUND((Reference!I$16*List!$H3125)+Reference!I$17,0)</f>
        <v>3111</v>
      </c>
      <c r="Q3125" s="35">
        <f>ROUND((Reference!J$16*List!$H3125)+Reference!J$17,0)</f>
        <v>3602</v>
      </c>
      <c r="R3125" s="35">
        <f>ROUND((Reference!K$16*List!$H3125)+Reference!K$17,0)</f>
        <v>3716</v>
      </c>
      <c r="S3125" s="35">
        <f>ROUND((Reference!L$16*List!$H3125)+Reference!L$17,0)</f>
        <v>4009</v>
      </c>
      <c r="T3125" s="35">
        <f>ROUND((Reference!M$16*List!$H3125)+Reference!M$17,0)</f>
        <v>4788</v>
      </c>
      <c r="U3125" s="35">
        <f>ROUND((Reference!N$16*List!$H3125)+Reference!N$17,0)</f>
        <v>19320</v>
      </c>
      <c r="V3125" s="36">
        <f>ROUND((Reference!O$16*List!$H3125)+Reference!O$17,0)</f>
        <v>718</v>
      </c>
      <c r="W3125" s="36">
        <f>ROUND((Reference!P$16*List!$H3125)+Reference!P$17,0)</f>
        <v>1012</v>
      </c>
      <c r="X3125" s="36">
        <f>ROUND((Reference!Q$16*List!$H3125)+Reference!Q$17,0)</f>
        <v>506</v>
      </c>
      <c r="Y3125" s="37"/>
      <c r="Z3125" s="4" t="str">
        <f t="shared" si="97"/>
        <v>DOUGLAS, Wisconsin</v>
      </c>
      <c r="AA3125" s="50" t="s">
        <v>1109</v>
      </c>
      <c r="AB3125" s="38" t="s">
        <v>54</v>
      </c>
      <c r="AC3125" s="43" t="s">
        <v>8529</v>
      </c>
      <c r="AD3125" s="45"/>
      <c r="AE3125">
        <f t="shared" si="98"/>
        <v>0.9768</v>
      </c>
    </row>
    <row r="3126" spans="1:31" x14ac:dyDescent="0.35">
      <c r="A3126" s="28" t="s">
        <v>8566</v>
      </c>
      <c r="B3126" s="48" t="s">
        <v>8567</v>
      </c>
      <c r="C3126" s="51">
        <v>99952</v>
      </c>
      <c r="D3126" s="30" t="s">
        <v>267</v>
      </c>
      <c r="E3126" s="38" t="s">
        <v>5856</v>
      </c>
      <c r="F3126" s="55" t="s">
        <v>8529</v>
      </c>
      <c r="G3126" s="33" t="s">
        <v>64</v>
      </c>
      <c r="H3126" s="52">
        <v>0.86120000000000008</v>
      </c>
      <c r="I3126" s="35">
        <f>ROUND((Reference!B$16*List!$H3126)+Reference!B$17,0)</f>
        <v>1007</v>
      </c>
      <c r="J3126" s="35">
        <f>ROUND((Reference!C$16*List!$H3126)+Reference!C$17,0)</f>
        <v>1502</v>
      </c>
      <c r="K3126" s="35">
        <f>ROUND((Reference!D$16*List!$H3126)+Reference!D$17,0)</f>
        <v>1800</v>
      </c>
      <c r="L3126" s="35">
        <f>ROUND((Reference!E$16*List!$H3126)+Reference!E$17,0)</f>
        <v>2225</v>
      </c>
      <c r="M3126" s="35">
        <f>ROUND((Reference!F$16*List!$H3126)+Reference!F$17,0)</f>
        <v>2318</v>
      </c>
      <c r="N3126" s="35">
        <f>ROUND((Reference!G$16*List!$H3126)+Reference!G$17,0)</f>
        <v>2625</v>
      </c>
      <c r="O3126" s="35">
        <f>ROUND((Reference!H$16*List!$H3126)+Reference!H$17,0)</f>
        <v>2725</v>
      </c>
      <c r="P3126" s="35">
        <f>ROUND((Reference!I$16*List!$H3126)+Reference!I$17,0)</f>
        <v>2832</v>
      </c>
      <c r="Q3126" s="35">
        <f>ROUND((Reference!J$16*List!$H3126)+Reference!J$17,0)</f>
        <v>3279</v>
      </c>
      <c r="R3126" s="35">
        <f>ROUND((Reference!K$16*List!$H3126)+Reference!K$17,0)</f>
        <v>3383</v>
      </c>
      <c r="S3126" s="35">
        <f>ROUND((Reference!L$16*List!$H3126)+Reference!L$17,0)</f>
        <v>3650</v>
      </c>
      <c r="T3126" s="35">
        <f>ROUND((Reference!M$16*List!$H3126)+Reference!M$17,0)</f>
        <v>4360</v>
      </c>
      <c r="U3126" s="35">
        <f>ROUND((Reference!N$16*List!$H3126)+Reference!N$17,0)</f>
        <v>17590</v>
      </c>
      <c r="V3126" s="36">
        <f>ROUND((Reference!O$16*List!$H3126)+Reference!O$17,0)</f>
        <v>654</v>
      </c>
      <c r="W3126" s="36">
        <f>ROUND((Reference!P$16*List!$H3126)+Reference!P$17,0)</f>
        <v>921</v>
      </c>
      <c r="X3126" s="36">
        <f>ROUND((Reference!Q$16*List!$H3126)+Reference!Q$17,0)</f>
        <v>461</v>
      </c>
      <c r="Y3126" s="37"/>
      <c r="Z3126" s="4" t="str">
        <f t="shared" si="97"/>
        <v>DUNN, Wisconsin</v>
      </c>
      <c r="AA3126" s="50" t="s">
        <v>5856</v>
      </c>
      <c r="AB3126" s="38" t="s">
        <v>54</v>
      </c>
      <c r="AC3126" s="43" t="s">
        <v>8529</v>
      </c>
      <c r="AD3126" s="45"/>
      <c r="AE3126">
        <f t="shared" si="98"/>
        <v>0.86120000000000008</v>
      </c>
    </row>
    <row r="3127" spans="1:31" x14ac:dyDescent="0.35">
      <c r="A3127" s="28" t="s">
        <v>8568</v>
      </c>
      <c r="B3127" s="48" t="s">
        <v>8569</v>
      </c>
      <c r="C3127" s="51">
        <v>20740</v>
      </c>
      <c r="D3127" s="30" t="s">
        <v>682</v>
      </c>
      <c r="E3127" s="38" t="s">
        <v>8570</v>
      </c>
      <c r="F3127" s="54" t="s">
        <v>8529</v>
      </c>
      <c r="G3127" s="33" t="s">
        <v>53</v>
      </c>
      <c r="H3127" s="34">
        <v>0.99619999999999997</v>
      </c>
      <c r="I3127" s="35">
        <f>ROUND((Reference!B$16*List!$H3127)+Reference!B$17,0)</f>
        <v>1123</v>
      </c>
      <c r="J3127" s="35">
        <f>ROUND((Reference!C$16*List!$H3127)+Reference!C$17,0)</f>
        <v>1675</v>
      </c>
      <c r="K3127" s="35">
        <f>ROUND((Reference!D$16*List!$H3127)+Reference!D$17,0)</f>
        <v>2007</v>
      </c>
      <c r="L3127" s="35">
        <f>ROUND((Reference!E$16*List!$H3127)+Reference!E$17,0)</f>
        <v>2481</v>
      </c>
      <c r="M3127" s="35">
        <f>ROUND((Reference!F$16*List!$H3127)+Reference!F$17,0)</f>
        <v>2585</v>
      </c>
      <c r="N3127" s="35">
        <f>ROUND((Reference!G$16*List!$H3127)+Reference!G$17,0)</f>
        <v>2926</v>
      </c>
      <c r="O3127" s="35">
        <f>ROUND((Reference!H$16*List!$H3127)+Reference!H$17,0)</f>
        <v>3038</v>
      </c>
      <c r="P3127" s="35">
        <f>ROUND((Reference!I$16*List!$H3127)+Reference!I$17,0)</f>
        <v>3157</v>
      </c>
      <c r="Q3127" s="35">
        <f>ROUND((Reference!J$16*List!$H3127)+Reference!J$17,0)</f>
        <v>3656</v>
      </c>
      <c r="R3127" s="35">
        <f>ROUND((Reference!K$16*List!$H3127)+Reference!K$17,0)</f>
        <v>3772</v>
      </c>
      <c r="S3127" s="35">
        <f>ROUND((Reference!L$16*List!$H3127)+Reference!L$17,0)</f>
        <v>4070</v>
      </c>
      <c r="T3127" s="35">
        <f>ROUND((Reference!M$16*List!$H3127)+Reference!M$17,0)</f>
        <v>4860</v>
      </c>
      <c r="U3127" s="35">
        <f>ROUND((Reference!N$16*List!$H3127)+Reference!N$17,0)</f>
        <v>19611</v>
      </c>
      <c r="V3127" s="36">
        <f>ROUND((Reference!O$16*List!$H3127)+Reference!O$17,0)</f>
        <v>729</v>
      </c>
      <c r="W3127" s="36">
        <f>ROUND((Reference!P$16*List!$H3127)+Reference!P$17,0)</f>
        <v>1027</v>
      </c>
      <c r="X3127" s="36">
        <f>ROUND((Reference!Q$16*List!$H3127)+Reference!Q$17,0)</f>
        <v>514</v>
      </c>
      <c r="Y3127" s="37"/>
      <c r="Z3127" s="4" t="str">
        <f t="shared" si="97"/>
        <v>EAU CLAIRE, Wisconsin</v>
      </c>
      <c r="AA3127" s="38" t="s">
        <v>8570</v>
      </c>
      <c r="AB3127" s="38" t="s">
        <v>54</v>
      </c>
      <c r="AC3127" s="32" t="s">
        <v>8529</v>
      </c>
      <c r="AD3127" s="39"/>
      <c r="AE3127">
        <f t="shared" si="98"/>
        <v>0.99619999999999997</v>
      </c>
    </row>
    <row r="3128" spans="1:31" x14ac:dyDescent="0.35">
      <c r="A3128" s="28" t="s">
        <v>8571</v>
      </c>
      <c r="B3128" s="48" t="s">
        <v>8572</v>
      </c>
      <c r="C3128" s="49">
        <v>99952</v>
      </c>
      <c r="D3128" s="30" t="s">
        <v>267</v>
      </c>
      <c r="E3128" s="50" t="s">
        <v>6706</v>
      </c>
      <c r="F3128" s="55" t="s">
        <v>8529</v>
      </c>
      <c r="G3128" s="33" t="s">
        <v>64</v>
      </c>
      <c r="H3128" s="34">
        <v>0.86120000000000008</v>
      </c>
      <c r="I3128" s="35">
        <f>ROUND((Reference!B$16*List!$H3128)+Reference!B$17,0)</f>
        <v>1007</v>
      </c>
      <c r="J3128" s="35">
        <f>ROUND((Reference!C$16*List!$H3128)+Reference!C$17,0)</f>
        <v>1502</v>
      </c>
      <c r="K3128" s="35">
        <f>ROUND((Reference!D$16*List!$H3128)+Reference!D$17,0)</f>
        <v>1800</v>
      </c>
      <c r="L3128" s="35">
        <f>ROUND((Reference!E$16*List!$H3128)+Reference!E$17,0)</f>
        <v>2225</v>
      </c>
      <c r="M3128" s="35">
        <f>ROUND((Reference!F$16*List!$H3128)+Reference!F$17,0)</f>
        <v>2318</v>
      </c>
      <c r="N3128" s="35">
        <f>ROUND((Reference!G$16*List!$H3128)+Reference!G$17,0)</f>
        <v>2625</v>
      </c>
      <c r="O3128" s="35">
        <f>ROUND((Reference!H$16*List!$H3128)+Reference!H$17,0)</f>
        <v>2725</v>
      </c>
      <c r="P3128" s="35">
        <f>ROUND((Reference!I$16*List!$H3128)+Reference!I$17,0)</f>
        <v>2832</v>
      </c>
      <c r="Q3128" s="35">
        <f>ROUND((Reference!J$16*List!$H3128)+Reference!J$17,0)</f>
        <v>3279</v>
      </c>
      <c r="R3128" s="35">
        <f>ROUND((Reference!K$16*List!$H3128)+Reference!K$17,0)</f>
        <v>3383</v>
      </c>
      <c r="S3128" s="35">
        <f>ROUND((Reference!L$16*List!$H3128)+Reference!L$17,0)</f>
        <v>3650</v>
      </c>
      <c r="T3128" s="35">
        <f>ROUND((Reference!M$16*List!$H3128)+Reference!M$17,0)</f>
        <v>4360</v>
      </c>
      <c r="U3128" s="35">
        <f>ROUND((Reference!N$16*List!$H3128)+Reference!N$17,0)</f>
        <v>17590</v>
      </c>
      <c r="V3128" s="36">
        <f>ROUND((Reference!O$16*List!$H3128)+Reference!O$17,0)</f>
        <v>654</v>
      </c>
      <c r="W3128" s="36">
        <f>ROUND((Reference!P$16*List!$H3128)+Reference!P$17,0)</f>
        <v>921</v>
      </c>
      <c r="X3128" s="36">
        <f>ROUND((Reference!Q$16*List!$H3128)+Reference!Q$17,0)</f>
        <v>461</v>
      </c>
      <c r="Y3128" s="37"/>
      <c r="Z3128" s="4" t="str">
        <f t="shared" si="97"/>
        <v>FLORENCE, Wisconsin</v>
      </c>
      <c r="AA3128" s="38" t="s">
        <v>6706</v>
      </c>
      <c r="AB3128" s="38" t="s">
        <v>54</v>
      </c>
      <c r="AC3128" s="32" t="s">
        <v>8529</v>
      </c>
      <c r="AD3128" s="39"/>
      <c r="AE3128">
        <f t="shared" si="98"/>
        <v>0.86120000000000008</v>
      </c>
    </row>
    <row r="3129" spans="1:31" x14ac:dyDescent="0.35">
      <c r="A3129" s="28" t="s">
        <v>8573</v>
      </c>
      <c r="B3129" s="48" t="s">
        <v>8574</v>
      </c>
      <c r="C3129" s="49">
        <v>22540</v>
      </c>
      <c r="D3129" s="30" t="s">
        <v>754</v>
      </c>
      <c r="E3129" s="50" t="s">
        <v>8575</v>
      </c>
      <c r="F3129" s="54" t="s">
        <v>8529</v>
      </c>
      <c r="G3129" s="33" t="s">
        <v>53</v>
      </c>
      <c r="H3129" s="52">
        <v>0.91100000000000003</v>
      </c>
      <c r="I3129" s="35">
        <f>ROUND((Reference!B$16*List!$H3129)+Reference!B$17,0)</f>
        <v>1050</v>
      </c>
      <c r="J3129" s="35">
        <f>ROUND((Reference!C$16*List!$H3129)+Reference!C$17,0)</f>
        <v>1566</v>
      </c>
      <c r="K3129" s="35">
        <f>ROUND((Reference!D$16*List!$H3129)+Reference!D$17,0)</f>
        <v>1876</v>
      </c>
      <c r="L3129" s="35">
        <f>ROUND((Reference!E$16*List!$H3129)+Reference!E$17,0)</f>
        <v>2320</v>
      </c>
      <c r="M3129" s="35">
        <f>ROUND((Reference!F$16*List!$H3129)+Reference!F$17,0)</f>
        <v>2417</v>
      </c>
      <c r="N3129" s="35">
        <f>ROUND((Reference!G$16*List!$H3129)+Reference!G$17,0)</f>
        <v>2736</v>
      </c>
      <c r="O3129" s="35">
        <f>ROUND((Reference!H$16*List!$H3129)+Reference!H$17,0)</f>
        <v>2840</v>
      </c>
      <c r="P3129" s="35">
        <f>ROUND((Reference!I$16*List!$H3129)+Reference!I$17,0)</f>
        <v>2952</v>
      </c>
      <c r="Q3129" s="35">
        <f>ROUND((Reference!J$16*List!$H3129)+Reference!J$17,0)</f>
        <v>3418</v>
      </c>
      <c r="R3129" s="35">
        <f>ROUND((Reference!K$16*List!$H3129)+Reference!K$17,0)</f>
        <v>3526</v>
      </c>
      <c r="S3129" s="35">
        <f>ROUND((Reference!L$16*List!$H3129)+Reference!L$17,0)</f>
        <v>3805</v>
      </c>
      <c r="T3129" s="35">
        <f>ROUND((Reference!M$16*List!$H3129)+Reference!M$17,0)</f>
        <v>4544</v>
      </c>
      <c r="U3129" s="35">
        <f>ROUND((Reference!N$16*List!$H3129)+Reference!N$17,0)</f>
        <v>18335</v>
      </c>
      <c r="V3129" s="36">
        <f>ROUND((Reference!O$16*List!$H3129)+Reference!O$17,0)</f>
        <v>682</v>
      </c>
      <c r="W3129" s="36">
        <f>ROUND((Reference!P$16*List!$H3129)+Reference!P$17,0)</f>
        <v>960</v>
      </c>
      <c r="X3129" s="36">
        <f>ROUND((Reference!Q$16*List!$H3129)+Reference!Q$17,0)</f>
        <v>480</v>
      </c>
      <c r="Y3129" s="37"/>
      <c r="Z3129" s="4" t="str">
        <f t="shared" si="97"/>
        <v>FOND DU LAC, Wisconsin</v>
      </c>
      <c r="AA3129" s="50" t="s">
        <v>8575</v>
      </c>
      <c r="AB3129" s="38" t="s">
        <v>54</v>
      </c>
      <c r="AC3129" s="43" t="s">
        <v>8529</v>
      </c>
      <c r="AD3129" s="45"/>
      <c r="AE3129">
        <f t="shared" si="98"/>
        <v>0.91100000000000003</v>
      </c>
    </row>
    <row r="3130" spans="1:31" x14ac:dyDescent="0.35">
      <c r="A3130" s="28" t="s">
        <v>8576</v>
      </c>
      <c r="B3130" s="48" t="s">
        <v>8577</v>
      </c>
      <c r="C3130" s="49">
        <v>99952</v>
      </c>
      <c r="D3130" s="30" t="s">
        <v>267</v>
      </c>
      <c r="E3130" s="50" t="s">
        <v>6533</v>
      </c>
      <c r="F3130" s="55" t="s">
        <v>8529</v>
      </c>
      <c r="G3130" s="33" t="s">
        <v>64</v>
      </c>
      <c r="H3130" s="34">
        <v>0.86120000000000008</v>
      </c>
      <c r="I3130" s="35">
        <f>ROUND((Reference!B$16*List!$H3130)+Reference!B$17,0)</f>
        <v>1007</v>
      </c>
      <c r="J3130" s="35">
        <f>ROUND((Reference!C$16*List!$H3130)+Reference!C$17,0)</f>
        <v>1502</v>
      </c>
      <c r="K3130" s="35">
        <f>ROUND((Reference!D$16*List!$H3130)+Reference!D$17,0)</f>
        <v>1800</v>
      </c>
      <c r="L3130" s="35">
        <f>ROUND((Reference!E$16*List!$H3130)+Reference!E$17,0)</f>
        <v>2225</v>
      </c>
      <c r="M3130" s="35">
        <f>ROUND((Reference!F$16*List!$H3130)+Reference!F$17,0)</f>
        <v>2318</v>
      </c>
      <c r="N3130" s="35">
        <f>ROUND((Reference!G$16*List!$H3130)+Reference!G$17,0)</f>
        <v>2625</v>
      </c>
      <c r="O3130" s="35">
        <f>ROUND((Reference!H$16*List!$H3130)+Reference!H$17,0)</f>
        <v>2725</v>
      </c>
      <c r="P3130" s="35">
        <f>ROUND((Reference!I$16*List!$H3130)+Reference!I$17,0)</f>
        <v>2832</v>
      </c>
      <c r="Q3130" s="35">
        <f>ROUND((Reference!J$16*List!$H3130)+Reference!J$17,0)</f>
        <v>3279</v>
      </c>
      <c r="R3130" s="35">
        <f>ROUND((Reference!K$16*List!$H3130)+Reference!K$17,0)</f>
        <v>3383</v>
      </c>
      <c r="S3130" s="35">
        <f>ROUND((Reference!L$16*List!$H3130)+Reference!L$17,0)</f>
        <v>3650</v>
      </c>
      <c r="T3130" s="35">
        <f>ROUND((Reference!M$16*List!$H3130)+Reference!M$17,0)</f>
        <v>4360</v>
      </c>
      <c r="U3130" s="35">
        <f>ROUND((Reference!N$16*List!$H3130)+Reference!N$17,0)</f>
        <v>17590</v>
      </c>
      <c r="V3130" s="36">
        <f>ROUND((Reference!O$16*List!$H3130)+Reference!O$17,0)</f>
        <v>654</v>
      </c>
      <c r="W3130" s="36">
        <f>ROUND((Reference!P$16*List!$H3130)+Reference!P$17,0)</f>
        <v>921</v>
      </c>
      <c r="X3130" s="36">
        <f>ROUND((Reference!Q$16*List!$H3130)+Reference!Q$17,0)</f>
        <v>461</v>
      </c>
      <c r="Y3130" s="37"/>
      <c r="Z3130" s="4" t="str">
        <f t="shared" si="97"/>
        <v>FOREST, Wisconsin</v>
      </c>
      <c r="AA3130" s="38" t="s">
        <v>6533</v>
      </c>
      <c r="AB3130" s="38" t="s">
        <v>54</v>
      </c>
      <c r="AC3130" s="32" t="s">
        <v>8529</v>
      </c>
      <c r="AD3130" s="39"/>
      <c r="AE3130">
        <f t="shared" si="98"/>
        <v>0.86120000000000008</v>
      </c>
    </row>
    <row r="3131" spans="1:31" x14ac:dyDescent="0.35">
      <c r="A3131" s="28" t="s">
        <v>8578</v>
      </c>
      <c r="B3131" s="48" t="s">
        <v>8579</v>
      </c>
      <c r="C3131" s="49">
        <v>99952</v>
      </c>
      <c r="D3131" s="30" t="s">
        <v>267</v>
      </c>
      <c r="E3131" s="50" t="s">
        <v>605</v>
      </c>
      <c r="F3131" s="55" t="s">
        <v>8529</v>
      </c>
      <c r="G3131" s="33" t="s">
        <v>64</v>
      </c>
      <c r="H3131" s="52">
        <v>0.86120000000000008</v>
      </c>
      <c r="I3131" s="35">
        <f>ROUND((Reference!B$16*List!$H3131)+Reference!B$17,0)</f>
        <v>1007</v>
      </c>
      <c r="J3131" s="35">
        <f>ROUND((Reference!C$16*List!$H3131)+Reference!C$17,0)</f>
        <v>1502</v>
      </c>
      <c r="K3131" s="35">
        <f>ROUND((Reference!D$16*List!$H3131)+Reference!D$17,0)</f>
        <v>1800</v>
      </c>
      <c r="L3131" s="35">
        <f>ROUND((Reference!E$16*List!$H3131)+Reference!E$17,0)</f>
        <v>2225</v>
      </c>
      <c r="M3131" s="35">
        <f>ROUND((Reference!F$16*List!$H3131)+Reference!F$17,0)</f>
        <v>2318</v>
      </c>
      <c r="N3131" s="35">
        <f>ROUND((Reference!G$16*List!$H3131)+Reference!G$17,0)</f>
        <v>2625</v>
      </c>
      <c r="O3131" s="35">
        <f>ROUND((Reference!H$16*List!$H3131)+Reference!H$17,0)</f>
        <v>2725</v>
      </c>
      <c r="P3131" s="35">
        <f>ROUND((Reference!I$16*List!$H3131)+Reference!I$17,0)</f>
        <v>2832</v>
      </c>
      <c r="Q3131" s="35">
        <f>ROUND((Reference!J$16*List!$H3131)+Reference!J$17,0)</f>
        <v>3279</v>
      </c>
      <c r="R3131" s="35">
        <f>ROUND((Reference!K$16*List!$H3131)+Reference!K$17,0)</f>
        <v>3383</v>
      </c>
      <c r="S3131" s="35">
        <f>ROUND((Reference!L$16*List!$H3131)+Reference!L$17,0)</f>
        <v>3650</v>
      </c>
      <c r="T3131" s="35">
        <f>ROUND((Reference!M$16*List!$H3131)+Reference!M$17,0)</f>
        <v>4360</v>
      </c>
      <c r="U3131" s="35">
        <f>ROUND((Reference!N$16*List!$H3131)+Reference!N$17,0)</f>
        <v>17590</v>
      </c>
      <c r="V3131" s="36">
        <f>ROUND((Reference!O$16*List!$H3131)+Reference!O$17,0)</f>
        <v>654</v>
      </c>
      <c r="W3131" s="36">
        <f>ROUND((Reference!P$16*List!$H3131)+Reference!P$17,0)</f>
        <v>921</v>
      </c>
      <c r="X3131" s="36">
        <f>ROUND((Reference!Q$16*List!$H3131)+Reference!Q$17,0)</f>
        <v>461</v>
      </c>
      <c r="Y3131" s="37"/>
      <c r="Z3131" s="4" t="str">
        <f t="shared" si="97"/>
        <v>GRANT, Wisconsin</v>
      </c>
      <c r="AA3131" s="50" t="s">
        <v>605</v>
      </c>
      <c r="AB3131" s="38" t="s">
        <v>54</v>
      </c>
      <c r="AC3131" s="43" t="s">
        <v>8529</v>
      </c>
      <c r="AD3131" s="45"/>
      <c r="AE3131">
        <f t="shared" si="98"/>
        <v>0.86120000000000008</v>
      </c>
    </row>
    <row r="3132" spans="1:31" x14ac:dyDescent="0.35">
      <c r="A3132" s="28" t="s">
        <v>8580</v>
      </c>
      <c r="B3132" s="48" t="s">
        <v>8581</v>
      </c>
      <c r="C3132" s="49">
        <v>31540</v>
      </c>
      <c r="D3132" s="30" t="s">
        <v>1158</v>
      </c>
      <c r="E3132" s="50" t="s">
        <v>3332</v>
      </c>
      <c r="F3132" s="54" t="s">
        <v>8529</v>
      </c>
      <c r="G3132" s="33" t="s">
        <v>53</v>
      </c>
      <c r="H3132" s="52">
        <v>1.0589999999999999</v>
      </c>
      <c r="I3132" s="35">
        <f>ROUND((Reference!B$16*List!$H3132)+Reference!B$17,0)</f>
        <v>1177</v>
      </c>
      <c r="J3132" s="35">
        <f>ROUND((Reference!C$16*List!$H3132)+Reference!C$17,0)</f>
        <v>1755</v>
      </c>
      <c r="K3132" s="35">
        <f>ROUND((Reference!D$16*List!$H3132)+Reference!D$17,0)</f>
        <v>2103</v>
      </c>
      <c r="L3132" s="35">
        <f>ROUND((Reference!E$16*List!$H3132)+Reference!E$17,0)</f>
        <v>2600</v>
      </c>
      <c r="M3132" s="35">
        <f>ROUND((Reference!F$16*List!$H3132)+Reference!F$17,0)</f>
        <v>2709</v>
      </c>
      <c r="N3132" s="35">
        <f>ROUND((Reference!G$16*List!$H3132)+Reference!G$17,0)</f>
        <v>3066</v>
      </c>
      <c r="O3132" s="35">
        <f>ROUND((Reference!H$16*List!$H3132)+Reference!H$17,0)</f>
        <v>3184</v>
      </c>
      <c r="P3132" s="35">
        <f>ROUND((Reference!I$16*List!$H3132)+Reference!I$17,0)</f>
        <v>3309</v>
      </c>
      <c r="Q3132" s="35">
        <f>ROUND((Reference!J$16*List!$H3132)+Reference!J$17,0)</f>
        <v>3831</v>
      </c>
      <c r="R3132" s="35">
        <f>ROUND((Reference!K$16*List!$H3132)+Reference!K$17,0)</f>
        <v>3952</v>
      </c>
      <c r="S3132" s="35">
        <f>ROUND((Reference!L$16*List!$H3132)+Reference!L$17,0)</f>
        <v>4265</v>
      </c>
      <c r="T3132" s="35">
        <f>ROUND((Reference!M$16*List!$H3132)+Reference!M$17,0)</f>
        <v>5093</v>
      </c>
      <c r="U3132" s="35">
        <f>ROUND((Reference!N$16*List!$H3132)+Reference!N$17,0)</f>
        <v>20550</v>
      </c>
      <c r="V3132" s="36">
        <f>ROUND((Reference!O$16*List!$H3132)+Reference!O$17,0)</f>
        <v>764</v>
      </c>
      <c r="W3132" s="36">
        <f>ROUND((Reference!P$16*List!$H3132)+Reference!P$17,0)</f>
        <v>1076</v>
      </c>
      <c r="X3132" s="36">
        <f>ROUND((Reference!Q$16*List!$H3132)+Reference!Q$17,0)</f>
        <v>538</v>
      </c>
      <c r="Y3132" s="37"/>
      <c r="Z3132" s="4" t="str">
        <f t="shared" si="97"/>
        <v>GREEN, Wisconsin</v>
      </c>
      <c r="AA3132" s="50" t="s">
        <v>3332</v>
      </c>
      <c r="AB3132" s="38" t="s">
        <v>54</v>
      </c>
      <c r="AC3132" s="43" t="s">
        <v>8529</v>
      </c>
      <c r="AD3132" s="45"/>
      <c r="AE3132">
        <f t="shared" si="98"/>
        <v>1.0589999999999999</v>
      </c>
    </row>
    <row r="3133" spans="1:31" x14ac:dyDescent="0.35">
      <c r="A3133" s="28" t="s">
        <v>8582</v>
      </c>
      <c r="B3133" s="48" t="s">
        <v>8583</v>
      </c>
      <c r="C3133" s="49">
        <v>99952</v>
      </c>
      <c r="D3133" s="30" t="s">
        <v>267</v>
      </c>
      <c r="E3133" s="50" t="s">
        <v>8584</v>
      </c>
      <c r="F3133" s="55" t="s">
        <v>8529</v>
      </c>
      <c r="G3133" s="33" t="s">
        <v>64</v>
      </c>
      <c r="H3133" s="34">
        <v>0.86120000000000008</v>
      </c>
      <c r="I3133" s="35">
        <f>ROUND((Reference!B$16*List!$H3133)+Reference!B$17,0)</f>
        <v>1007</v>
      </c>
      <c r="J3133" s="35">
        <f>ROUND((Reference!C$16*List!$H3133)+Reference!C$17,0)</f>
        <v>1502</v>
      </c>
      <c r="K3133" s="35">
        <f>ROUND((Reference!D$16*List!$H3133)+Reference!D$17,0)</f>
        <v>1800</v>
      </c>
      <c r="L3133" s="35">
        <f>ROUND((Reference!E$16*List!$H3133)+Reference!E$17,0)</f>
        <v>2225</v>
      </c>
      <c r="M3133" s="35">
        <f>ROUND((Reference!F$16*List!$H3133)+Reference!F$17,0)</f>
        <v>2318</v>
      </c>
      <c r="N3133" s="35">
        <f>ROUND((Reference!G$16*List!$H3133)+Reference!G$17,0)</f>
        <v>2625</v>
      </c>
      <c r="O3133" s="35">
        <f>ROUND((Reference!H$16*List!$H3133)+Reference!H$17,0)</f>
        <v>2725</v>
      </c>
      <c r="P3133" s="35">
        <f>ROUND((Reference!I$16*List!$H3133)+Reference!I$17,0)</f>
        <v>2832</v>
      </c>
      <c r="Q3133" s="35">
        <f>ROUND((Reference!J$16*List!$H3133)+Reference!J$17,0)</f>
        <v>3279</v>
      </c>
      <c r="R3133" s="35">
        <f>ROUND((Reference!K$16*List!$H3133)+Reference!K$17,0)</f>
        <v>3383</v>
      </c>
      <c r="S3133" s="35">
        <f>ROUND((Reference!L$16*List!$H3133)+Reference!L$17,0)</f>
        <v>3650</v>
      </c>
      <c r="T3133" s="35">
        <f>ROUND((Reference!M$16*List!$H3133)+Reference!M$17,0)</f>
        <v>4360</v>
      </c>
      <c r="U3133" s="35">
        <f>ROUND((Reference!N$16*List!$H3133)+Reference!N$17,0)</f>
        <v>17590</v>
      </c>
      <c r="V3133" s="36">
        <f>ROUND((Reference!O$16*List!$H3133)+Reference!O$17,0)</f>
        <v>654</v>
      </c>
      <c r="W3133" s="36">
        <f>ROUND((Reference!P$16*List!$H3133)+Reference!P$17,0)</f>
        <v>921</v>
      </c>
      <c r="X3133" s="36">
        <f>ROUND((Reference!Q$16*List!$H3133)+Reference!Q$17,0)</f>
        <v>461</v>
      </c>
      <c r="Y3133" s="37"/>
      <c r="Z3133" s="4" t="str">
        <f t="shared" si="97"/>
        <v>GREEN LAKE, Wisconsin</v>
      </c>
      <c r="AA3133" s="38" t="s">
        <v>8584</v>
      </c>
      <c r="AB3133" s="38" t="s">
        <v>54</v>
      </c>
      <c r="AC3133" s="32" t="s">
        <v>8529</v>
      </c>
      <c r="AD3133" s="39"/>
      <c r="AE3133">
        <f t="shared" si="98"/>
        <v>0.86120000000000008</v>
      </c>
    </row>
    <row r="3134" spans="1:31" x14ac:dyDescent="0.35">
      <c r="A3134" s="28" t="s">
        <v>8585</v>
      </c>
      <c r="B3134" s="48" t="s">
        <v>8586</v>
      </c>
      <c r="C3134" s="49">
        <v>31540</v>
      </c>
      <c r="D3134" s="30" t="s">
        <v>1158</v>
      </c>
      <c r="E3134" s="50" t="s">
        <v>115</v>
      </c>
      <c r="F3134" s="54" t="s">
        <v>8529</v>
      </c>
      <c r="G3134" s="33" t="s">
        <v>53</v>
      </c>
      <c r="H3134" s="52">
        <v>1.0589999999999999</v>
      </c>
      <c r="I3134" s="35">
        <f>ROUND((Reference!B$16*List!$H3134)+Reference!B$17,0)</f>
        <v>1177</v>
      </c>
      <c r="J3134" s="35">
        <f>ROUND((Reference!C$16*List!$H3134)+Reference!C$17,0)</f>
        <v>1755</v>
      </c>
      <c r="K3134" s="35">
        <f>ROUND((Reference!D$16*List!$H3134)+Reference!D$17,0)</f>
        <v>2103</v>
      </c>
      <c r="L3134" s="35">
        <f>ROUND((Reference!E$16*List!$H3134)+Reference!E$17,0)</f>
        <v>2600</v>
      </c>
      <c r="M3134" s="35">
        <f>ROUND((Reference!F$16*List!$H3134)+Reference!F$17,0)</f>
        <v>2709</v>
      </c>
      <c r="N3134" s="35">
        <f>ROUND((Reference!G$16*List!$H3134)+Reference!G$17,0)</f>
        <v>3066</v>
      </c>
      <c r="O3134" s="35">
        <f>ROUND((Reference!H$16*List!$H3134)+Reference!H$17,0)</f>
        <v>3184</v>
      </c>
      <c r="P3134" s="35">
        <f>ROUND((Reference!I$16*List!$H3134)+Reference!I$17,0)</f>
        <v>3309</v>
      </c>
      <c r="Q3134" s="35">
        <f>ROUND((Reference!J$16*List!$H3134)+Reference!J$17,0)</f>
        <v>3831</v>
      </c>
      <c r="R3134" s="35">
        <f>ROUND((Reference!K$16*List!$H3134)+Reference!K$17,0)</f>
        <v>3952</v>
      </c>
      <c r="S3134" s="35">
        <f>ROUND((Reference!L$16*List!$H3134)+Reference!L$17,0)</f>
        <v>4265</v>
      </c>
      <c r="T3134" s="35">
        <f>ROUND((Reference!M$16*List!$H3134)+Reference!M$17,0)</f>
        <v>5093</v>
      </c>
      <c r="U3134" s="35">
        <f>ROUND((Reference!N$16*List!$H3134)+Reference!N$17,0)</f>
        <v>20550</v>
      </c>
      <c r="V3134" s="36">
        <f>ROUND((Reference!O$16*List!$H3134)+Reference!O$17,0)</f>
        <v>764</v>
      </c>
      <c r="W3134" s="36">
        <f>ROUND((Reference!P$16*List!$H3134)+Reference!P$17,0)</f>
        <v>1076</v>
      </c>
      <c r="X3134" s="36">
        <f>ROUND((Reference!Q$16*List!$H3134)+Reference!Q$17,0)</f>
        <v>538</v>
      </c>
      <c r="Y3134" s="37"/>
      <c r="Z3134" s="4" t="str">
        <f t="shared" si="97"/>
        <v>IOWA, Wisconsin</v>
      </c>
      <c r="AA3134" s="50" t="s">
        <v>115</v>
      </c>
      <c r="AB3134" s="38" t="s">
        <v>54</v>
      </c>
      <c r="AC3134" s="43" t="s">
        <v>8529</v>
      </c>
      <c r="AD3134" s="45"/>
      <c r="AE3134">
        <f t="shared" si="98"/>
        <v>1.0589999999999999</v>
      </c>
    </row>
    <row r="3135" spans="1:31" x14ac:dyDescent="0.35">
      <c r="A3135" s="28" t="s">
        <v>8587</v>
      </c>
      <c r="B3135" s="48" t="s">
        <v>8588</v>
      </c>
      <c r="C3135" s="49">
        <v>99952</v>
      </c>
      <c r="D3135" s="30" t="s">
        <v>267</v>
      </c>
      <c r="E3135" s="50" t="s">
        <v>3946</v>
      </c>
      <c r="F3135" s="55" t="s">
        <v>8529</v>
      </c>
      <c r="G3135" s="33" t="s">
        <v>64</v>
      </c>
      <c r="H3135" s="52">
        <v>0.86120000000000008</v>
      </c>
      <c r="I3135" s="35">
        <f>ROUND((Reference!B$16*List!$H3135)+Reference!B$17,0)</f>
        <v>1007</v>
      </c>
      <c r="J3135" s="35">
        <f>ROUND((Reference!C$16*List!$H3135)+Reference!C$17,0)</f>
        <v>1502</v>
      </c>
      <c r="K3135" s="35">
        <f>ROUND((Reference!D$16*List!$H3135)+Reference!D$17,0)</f>
        <v>1800</v>
      </c>
      <c r="L3135" s="35">
        <f>ROUND((Reference!E$16*List!$H3135)+Reference!E$17,0)</f>
        <v>2225</v>
      </c>
      <c r="M3135" s="35">
        <f>ROUND((Reference!F$16*List!$H3135)+Reference!F$17,0)</f>
        <v>2318</v>
      </c>
      <c r="N3135" s="35">
        <f>ROUND((Reference!G$16*List!$H3135)+Reference!G$17,0)</f>
        <v>2625</v>
      </c>
      <c r="O3135" s="35">
        <f>ROUND((Reference!H$16*List!$H3135)+Reference!H$17,0)</f>
        <v>2725</v>
      </c>
      <c r="P3135" s="35">
        <f>ROUND((Reference!I$16*List!$H3135)+Reference!I$17,0)</f>
        <v>2832</v>
      </c>
      <c r="Q3135" s="35">
        <f>ROUND((Reference!J$16*List!$H3135)+Reference!J$17,0)</f>
        <v>3279</v>
      </c>
      <c r="R3135" s="35">
        <f>ROUND((Reference!K$16*List!$H3135)+Reference!K$17,0)</f>
        <v>3383</v>
      </c>
      <c r="S3135" s="35">
        <f>ROUND((Reference!L$16*List!$H3135)+Reference!L$17,0)</f>
        <v>3650</v>
      </c>
      <c r="T3135" s="35">
        <f>ROUND((Reference!M$16*List!$H3135)+Reference!M$17,0)</f>
        <v>4360</v>
      </c>
      <c r="U3135" s="35">
        <f>ROUND((Reference!N$16*List!$H3135)+Reference!N$17,0)</f>
        <v>17590</v>
      </c>
      <c r="V3135" s="36">
        <f>ROUND((Reference!O$16*List!$H3135)+Reference!O$17,0)</f>
        <v>654</v>
      </c>
      <c r="W3135" s="36">
        <f>ROUND((Reference!P$16*List!$H3135)+Reference!P$17,0)</f>
        <v>921</v>
      </c>
      <c r="X3135" s="36">
        <f>ROUND((Reference!Q$16*List!$H3135)+Reference!Q$17,0)</f>
        <v>461</v>
      </c>
      <c r="Y3135" s="37"/>
      <c r="Z3135" s="4" t="str">
        <f t="shared" si="97"/>
        <v>IRON, Wisconsin</v>
      </c>
      <c r="AA3135" s="50" t="s">
        <v>3946</v>
      </c>
      <c r="AB3135" s="38" t="s">
        <v>54</v>
      </c>
      <c r="AC3135" s="43" t="s">
        <v>8529</v>
      </c>
      <c r="AD3135" s="45"/>
      <c r="AE3135">
        <f t="shared" si="98"/>
        <v>0.86120000000000008</v>
      </c>
    </row>
    <row r="3136" spans="1:31" x14ac:dyDescent="0.35">
      <c r="A3136" s="28" t="s">
        <v>8589</v>
      </c>
      <c r="B3136" s="48" t="s">
        <v>8590</v>
      </c>
      <c r="C3136" s="51">
        <v>99952</v>
      </c>
      <c r="D3136" s="30" t="s">
        <v>267</v>
      </c>
      <c r="E3136" s="38" t="s">
        <v>202</v>
      </c>
      <c r="F3136" s="55" t="s">
        <v>8529</v>
      </c>
      <c r="G3136" s="33" t="s">
        <v>64</v>
      </c>
      <c r="H3136" s="52">
        <v>0.86120000000000008</v>
      </c>
      <c r="I3136" s="35">
        <f>ROUND((Reference!B$16*List!$H3136)+Reference!B$17,0)</f>
        <v>1007</v>
      </c>
      <c r="J3136" s="35">
        <f>ROUND((Reference!C$16*List!$H3136)+Reference!C$17,0)</f>
        <v>1502</v>
      </c>
      <c r="K3136" s="35">
        <f>ROUND((Reference!D$16*List!$H3136)+Reference!D$17,0)</f>
        <v>1800</v>
      </c>
      <c r="L3136" s="35">
        <f>ROUND((Reference!E$16*List!$H3136)+Reference!E$17,0)</f>
        <v>2225</v>
      </c>
      <c r="M3136" s="35">
        <f>ROUND((Reference!F$16*List!$H3136)+Reference!F$17,0)</f>
        <v>2318</v>
      </c>
      <c r="N3136" s="35">
        <f>ROUND((Reference!G$16*List!$H3136)+Reference!G$17,0)</f>
        <v>2625</v>
      </c>
      <c r="O3136" s="35">
        <f>ROUND((Reference!H$16*List!$H3136)+Reference!H$17,0)</f>
        <v>2725</v>
      </c>
      <c r="P3136" s="35">
        <f>ROUND((Reference!I$16*List!$H3136)+Reference!I$17,0)</f>
        <v>2832</v>
      </c>
      <c r="Q3136" s="35">
        <f>ROUND((Reference!J$16*List!$H3136)+Reference!J$17,0)</f>
        <v>3279</v>
      </c>
      <c r="R3136" s="35">
        <f>ROUND((Reference!K$16*List!$H3136)+Reference!K$17,0)</f>
        <v>3383</v>
      </c>
      <c r="S3136" s="35">
        <f>ROUND((Reference!L$16*List!$H3136)+Reference!L$17,0)</f>
        <v>3650</v>
      </c>
      <c r="T3136" s="35">
        <f>ROUND((Reference!M$16*List!$H3136)+Reference!M$17,0)</f>
        <v>4360</v>
      </c>
      <c r="U3136" s="35">
        <f>ROUND((Reference!N$16*List!$H3136)+Reference!N$17,0)</f>
        <v>17590</v>
      </c>
      <c r="V3136" s="36">
        <f>ROUND((Reference!O$16*List!$H3136)+Reference!O$17,0)</f>
        <v>654</v>
      </c>
      <c r="W3136" s="36">
        <f>ROUND((Reference!P$16*List!$H3136)+Reference!P$17,0)</f>
        <v>921</v>
      </c>
      <c r="X3136" s="36">
        <f>ROUND((Reference!Q$16*List!$H3136)+Reference!Q$17,0)</f>
        <v>461</v>
      </c>
      <c r="Y3136" s="37"/>
      <c r="Z3136" s="4" t="str">
        <f t="shared" si="97"/>
        <v>JACKSON, Wisconsin</v>
      </c>
      <c r="AA3136" s="50" t="s">
        <v>202</v>
      </c>
      <c r="AB3136" s="38" t="s">
        <v>54</v>
      </c>
      <c r="AC3136" s="43" t="s">
        <v>8529</v>
      </c>
      <c r="AD3136" s="45"/>
      <c r="AE3136">
        <f t="shared" si="98"/>
        <v>0.86120000000000008</v>
      </c>
    </row>
    <row r="3137" spans="1:31" x14ac:dyDescent="0.35">
      <c r="A3137" s="28" t="s">
        <v>8591</v>
      </c>
      <c r="B3137" s="48" t="s">
        <v>8592</v>
      </c>
      <c r="C3137" s="49">
        <v>99952</v>
      </c>
      <c r="D3137" s="30" t="s">
        <v>267</v>
      </c>
      <c r="E3137" s="50" t="s">
        <v>206</v>
      </c>
      <c r="F3137" s="55" t="s">
        <v>8529</v>
      </c>
      <c r="G3137" s="33" t="s">
        <v>64</v>
      </c>
      <c r="H3137" s="34">
        <v>0.86120000000000008</v>
      </c>
      <c r="I3137" s="35">
        <f>ROUND((Reference!B$16*List!$H3137)+Reference!B$17,0)</f>
        <v>1007</v>
      </c>
      <c r="J3137" s="35">
        <f>ROUND((Reference!C$16*List!$H3137)+Reference!C$17,0)</f>
        <v>1502</v>
      </c>
      <c r="K3137" s="35">
        <f>ROUND((Reference!D$16*List!$H3137)+Reference!D$17,0)</f>
        <v>1800</v>
      </c>
      <c r="L3137" s="35">
        <f>ROUND((Reference!E$16*List!$H3137)+Reference!E$17,0)</f>
        <v>2225</v>
      </c>
      <c r="M3137" s="35">
        <f>ROUND((Reference!F$16*List!$H3137)+Reference!F$17,0)</f>
        <v>2318</v>
      </c>
      <c r="N3137" s="35">
        <f>ROUND((Reference!G$16*List!$H3137)+Reference!G$17,0)</f>
        <v>2625</v>
      </c>
      <c r="O3137" s="35">
        <f>ROUND((Reference!H$16*List!$H3137)+Reference!H$17,0)</f>
        <v>2725</v>
      </c>
      <c r="P3137" s="35">
        <f>ROUND((Reference!I$16*List!$H3137)+Reference!I$17,0)</f>
        <v>2832</v>
      </c>
      <c r="Q3137" s="35">
        <f>ROUND((Reference!J$16*List!$H3137)+Reference!J$17,0)</f>
        <v>3279</v>
      </c>
      <c r="R3137" s="35">
        <f>ROUND((Reference!K$16*List!$H3137)+Reference!K$17,0)</f>
        <v>3383</v>
      </c>
      <c r="S3137" s="35">
        <f>ROUND((Reference!L$16*List!$H3137)+Reference!L$17,0)</f>
        <v>3650</v>
      </c>
      <c r="T3137" s="35">
        <f>ROUND((Reference!M$16*List!$H3137)+Reference!M$17,0)</f>
        <v>4360</v>
      </c>
      <c r="U3137" s="35">
        <f>ROUND((Reference!N$16*List!$H3137)+Reference!N$17,0)</f>
        <v>17590</v>
      </c>
      <c r="V3137" s="36">
        <f>ROUND((Reference!O$16*List!$H3137)+Reference!O$17,0)</f>
        <v>654</v>
      </c>
      <c r="W3137" s="36">
        <f>ROUND((Reference!P$16*List!$H3137)+Reference!P$17,0)</f>
        <v>921</v>
      </c>
      <c r="X3137" s="36">
        <f>ROUND((Reference!Q$16*List!$H3137)+Reference!Q$17,0)</f>
        <v>461</v>
      </c>
      <c r="Y3137" s="37"/>
      <c r="Z3137" s="4" t="str">
        <f t="shared" si="97"/>
        <v>JEFFERSON, Wisconsin</v>
      </c>
      <c r="AA3137" s="38" t="s">
        <v>206</v>
      </c>
      <c r="AB3137" s="38" t="s">
        <v>54</v>
      </c>
      <c r="AC3137" s="32" t="s">
        <v>8529</v>
      </c>
      <c r="AD3137" s="39"/>
      <c r="AE3137">
        <f t="shared" si="98"/>
        <v>0.86120000000000008</v>
      </c>
    </row>
    <row r="3138" spans="1:31" x14ac:dyDescent="0.35">
      <c r="A3138" s="28" t="s">
        <v>8593</v>
      </c>
      <c r="B3138" s="48" t="s">
        <v>8594</v>
      </c>
      <c r="C3138" s="49">
        <v>99952</v>
      </c>
      <c r="D3138" s="30" t="s">
        <v>267</v>
      </c>
      <c r="E3138" s="50" t="s">
        <v>367</v>
      </c>
      <c r="F3138" s="55" t="s">
        <v>8529</v>
      </c>
      <c r="G3138" s="33" t="s">
        <v>64</v>
      </c>
      <c r="H3138" s="52">
        <v>0.86120000000000008</v>
      </c>
      <c r="I3138" s="35">
        <f>ROUND((Reference!B$16*List!$H3138)+Reference!B$17,0)</f>
        <v>1007</v>
      </c>
      <c r="J3138" s="35">
        <f>ROUND((Reference!C$16*List!$H3138)+Reference!C$17,0)</f>
        <v>1502</v>
      </c>
      <c r="K3138" s="35">
        <f>ROUND((Reference!D$16*List!$H3138)+Reference!D$17,0)</f>
        <v>1800</v>
      </c>
      <c r="L3138" s="35">
        <f>ROUND((Reference!E$16*List!$H3138)+Reference!E$17,0)</f>
        <v>2225</v>
      </c>
      <c r="M3138" s="35">
        <f>ROUND((Reference!F$16*List!$H3138)+Reference!F$17,0)</f>
        <v>2318</v>
      </c>
      <c r="N3138" s="35">
        <f>ROUND((Reference!G$16*List!$H3138)+Reference!G$17,0)</f>
        <v>2625</v>
      </c>
      <c r="O3138" s="35">
        <f>ROUND((Reference!H$16*List!$H3138)+Reference!H$17,0)</f>
        <v>2725</v>
      </c>
      <c r="P3138" s="35">
        <f>ROUND((Reference!I$16*List!$H3138)+Reference!I$17,0)</f>
        <v>2832</v>
      </c>
      <c r="Q3138" s="35">
        <f>ROUND((Reference!J$16*List!$H3138)+Reference!J$17,0)</f>
        <v>3279</v>
      </c>
      <c r="R3138" s="35">
        <f>ROUND((Reference!K$16*List!$H3138)+Reference!K$17,0)</f>
        <v>3383</v>
      </c>
      <c r="S3138" s="35">
        <f>ROUND((Reference!L$16*List!$H3138)+Reference!L$17,0)</f>
        <v>3650</v>
      </c>
      <c r="T3138" s="35">
        <f>ROUND((Reference!M$16*List!$H3138)+Reference!M$17,0)</f>
        <v>4360</v>
      </c>
      <c r="U3138" s="35">
        <f>ROUND((Reference!N$16*List!$H3138)+Reference!N$17,0)</f>
        <v>17590</v>
      </c>
      <c r="V3138" s="36">
        <f>ROUND((Reference!O$16*List!$H3138)+Reference!O$17,0)</f>
        <v>654</v>
      </c>
      <c r="W3138" s="36">
        <f>ROUND((Reference!P$16*List!$H3138)+Reference!P$17,0)</f>
        <v>921</v>
      </c>
      <c r="X3138" s="36">
        <f>ROUND((Reference!Q$16*List!$H3138)+Reference!Q$17,0)</f>
        <v>461</v>
      </c>
      <c r="Y3138" s="37"/>
      <c r="Z3138" s="4" t="str">
        <f t="shared" si="97"/>
        <v>JUNEAU, Wisconsin</v>
      </c>
      <c r="AA3138" s="50" t="s">
        <v>367</v>
      </c>
      <c r="AB3138" s="38" t="s">
        <v>54</v>
      </c>
      <c r="AC3138" s="43" t="s">
        <v>8529</v>
      </c>
      <c r="AD3138" s="45"/>
      <c r="AE3138">
        <f t="shared" si="98"/>
        <v>0.86120000000000008</v>
      </c>
    </row>
    <row r="3139" spans="1:31" x14ac:dyDescent="0.35">
      <c r="A3139" s="28" t="s">
        <v>8595</v>
      </c>
      <c r="B3139" s="48" t="s">
        <v>8596</v>
      </c>
      <c r="C3139" s="51">
        <v>29404</v>
      </c>
      <c r="D3139" s="30" t="s">
        <v>1059</v>
      </c>
      <c r="E3139" s="38" t="s">
        <v>8597</v>
      </c>
      <c r="F3139" s="54" t="s">
        <v>8529</v>
      </c>
      <c r="G3139" s="33" t="s">
        <v>53</v>
      </c>
      <c r="H3139" s="34">
        <v>0.98330000000000006</v>
      </c>
      <c r="I3139" s="35">
        <f>ROUND((Reference!B$16*List!$H3139)+Reference!B$17,0)</f>
        <v>1112</v>
      </c>
      <c r="J3139" s="35">
        <f>ROUND((Reference!C$16*List!$H3139)+Reference!C$17,0)</f>
        <v>1658</v>
      </c>
      <c r="K3139" s="35">
        <f>ROUND((Reference!D$16*List!$H3139)+Reference!D$17,0)</f>
        <v>1987</v>
      </c>
      <c r="L3139" s="35">
        <f>ROUND((Reference!E$16*List!$H3139)+Reference!E$17,0)</f>
        <v>2456</v>
      </c>
      <c r="M3139" s="35">
        <f>ROUND((Reference!F$16*List!$H3139)+Reference!F$17,0)</f>
        <v>2559</v>
      </c>
      <c r="N3139" s="35">
        <f>ROUND((Reference!G$16*List!$H3139)+Reference!G$17,0)</f>
        <v>2897</v>
      </c>
      <c r="O3139" s="35">
        <f>ROUND((Reference!H$16*List!$H3139)+Reference!H$17,0)</f>
        <v>3008</v>
      </c>
      <c r="P3139" s="35">
        <f>ROUND((Reference!I$16*List!$H3139)+Reference!I$17,0)</f>
        <v>3126</v>
      </c>
      <c r="Q3139" s="35">
        <f>ROUND((Reference!J$16*List!$H3139)+Reference!J$17,0)</f>
        <v>3620</v>
      </c>
      <c r="R3139" s="35">
        <f>ROUND((Reference!K$16*List!$H3139)+Reference!K$17,0)</f>
        <v>3734</v>
      </c>
      <c r="S3139" s="35">
        <f>ROUND((Reference!L$16*List!$H3139)+Reference!L$17,0)</f>
        <v>4029</v>
      </c>
      <c r="T3139" s="35">
        <f>ROUND((Reference!M$16*List!$H3139)+Reference!M$17,0)</f>
        <v>4813</v>
      </c>
      <c r="U3139" s="35">
        <f>ROUND((Reference!N$16*List!$H3139)+Reference!N$17,0)</f>
        <v>19417</v>
      </c>
      <c r="V3139" s="36">
        <f>ROUND((Reference!O$16*List!$H3139)+Reference!O$17,0)</f>
        <v>722</v>
      </c>
      <c r="W3139" s="36">
        <f>ROUND((Reference!P$16*List!$H3139)+Reference!P$17,0)</f>
        <v>1017</v>
      </c>
      <c r="X3139" s="36">
        <f>ROUND((Reference!Q$16*List!$H3139)+Reference!Q$17,0)</f>
        <v>509</v>
      </c>
      <c r="Y3139" s="37"/>
      <c r="Z3139" s="4" t="str">
        <f t="shared" si="97"/>
        <v>KENOSHA, Wisconsin</v>
      </c>
      <c r="AA3139" s="38" t="s">
        <v>8597</v>
      </c>
      <c r="AB3139" s="38" t="s">
        <v>54</v>
      </c>
      <c r="AC3139" s="32" t="s">
        <v>8529</v>
      </c>
      <c r="AD3139" s="39"/>
      <c r="AE3139">
        <f t="shared" si="98"/>
        <v>0.98330000000000006</v>
      </c>
    </row>
    <row r="3140" spans="1:31" x14ac:dyDescent="0.35">
      <c r="A3140" s="28" t="s">
        <v>8598</v>
      </c>
      <c r="B3140" s="48" t="s">
        <v>8599</v>
      </c>
      <c r="C3140" s="51">
        <v>24580</v>
      </c>
      <c r="D3140" s="30" t="s">
        <v>841</v>
      </c>
      <c r="E3140" s="38" t="s">
        <v>8600</v>
      </c>
      <c r="F3140" s="54" t="s">
        <v>8529</v>
      </c>
      <c r="G3140" s="33" t="s">
        <v>53</v>
      </c>
      <c r="H3140" s="52">
        <v>0.93910000000000005</v>
      </c>
      <c r="I3140" s="35">
        <f>ROUND((Reference!B$16*List!$H3140)+Reference!B$17,0)</f>
        <v>1074</v>
      </c>
      <c r="J3140" s="35">
        <f>ROUND((Reference!C$16*List!$H3140)+Reference!C$17,0)</f>
        <v>1602</v>
      </c>
      <c r="K3140" s="35">
        <f>ROUND((Reference!D$16*List!$H3140)+Reference!D$17,0)</f>
        <v>1919</v>
      </c>
      <c r="L3140" s="35">
        <f>ROUND((Reference!E$16*List!$H3140)+Reference!E$17,0)</f>
        <v>2373</v>
      </c>
      <c r="M3140" s="35">
        <f>ROUND((Reference!F$16*List!$H3140)+Reference!F$17,0)</f>
        <v>2472</v>
      </c>
      <c r="N3140" s="35">
        <f>ROUND((Reference!G$16*List!$H3140)+Reference!G$17,0)</f>
        <v>2798</v>
      </c>
      <c r="O3140" s="35">
        <f>ROUND((Reference!H$16*List!$H3140)+Reference!H$17,0)</f>
        <v>2906</v>
      </c>
      <c r="P3140" s="35">
        <f>ROUND((Reference!I$16*List!$H3140)+Reference!I$17,0)</f>
        <v>3020</v>
      </c>
      <c r="Q3140" s="35">
        <f>ROUND((Reference!J$16*List!$H3140)+Reference!J$17,0)</f>
        <v>3497</v>
      </c>
      <c r="R3140" s="35">
        <f>ROUND((Reference!K$16*List!$H3140)+Reference!K$17,0)</f>
        <v>3607</v>
      </c>
      <c r="S3140" s="35">
        <f>ROUND((Reference!L$16*List!$H3140)+Reference!L$17,0)</f>
        <v>3892</v>
      </c>
      <c r="T3140" s="35">
        <f>ROUND((Reference!M$16*List!$H3140)+Reference!M$17,0)</f>
        <v>4649</v>
      </c>
      <c r="U3140" s="35">
        <f>ROUND((Reference!N$16*List!$H3140)+Reference!N$17,0)</f>
        <v>18756</v>
      </c>
      <c r="V3140" s="36">
        <f>ROUND((Reference!O$16*List!$H3140)+Reference!O$17,0)</f>
        <v>697</v>
      </c>
      <c r="W3140" s="36">
        <f>ROUND((Reference!P$16*List!$H3140)+Reference!P$17,0)</f>
        <v>982</v>
      </c>
      <c r="X3140" s="36">
        <f>ROUND((Reference!Q$16*List!$H3140)+Reference!Q$17,0)</f>
        <v>491</v>
      </c>
      <c r="Y3140" s="37"/>
      <c r="Z3140" s="4" t="str">
        <f t="shared" si="97"/>
        <v>KEWAUNEE, Wisconsin</v>
      </c>
      <c r="AA3140" s="50" t="s">
        <v>8600</v>
      </c>
      <c r="AB3140" s="38" t="s">
        <v>54</v>
      </c>
      <c r="AC3140" s="43" t="s">
        <v>8529</v>
      </c>
      <c r="AD3140" s="45"/>
      <c r="AE3140">
        <f t="shared" si="98"/>
        <v>0.93910000000000005</v>
      </c>
    </row>
    <row r="3141" spans="1:31" x14ac:dyDescent="0.35">
      <c r="A3141" s="28" t="s">
        <v>8601</v>
      </c>
      <c r="B3141" s="48" t="s">
        <v>8602</v>
      </c>
      <c r="C3141" s="49">
        <v>29100</v>
      </c>
      <c r="D3141" s="30" t="s">
        <v>1043</v>
      </c>
      <c r="E3141" s="50" t="s">
        <v>8603</v>
      </c>
      <c r="F3141" s="54" t="s">
        <v>8529</v>
      </c>
      <c r="G3141" s="33" t="s">
        <v>53</v>
      </c>
      <c r="H3141" s="52">
        <v>0.9447000000000001</v>
      </c>
      <c r="I3141" s="35">
        <f>ROUND((Reference!B$16*List!$H3141)+Reference!B$17,0)</f>
        <v>1079</v>
      </c>
      <c r="J3141" s="35">
        <f>ROUND((Reference!C$16*List!$H3141)+Reference!C$17,0)</f>
        <v>1609</v>
      </c>
      <c r="K3141" s="35">
        <f>ROUND((Reference!D$16*List!$H3141)+Reference!D$17,0)</f>
        <v>1928</v>
      </c>
      <c r="L3141" s="35">
        <f>ROUND((Reference!E$16*List!$H3141)+Reference!E$17,0)</f>
        <v>2383</v>
      </c>
      <c r="M3141" s="35">
        <f>ROUND((Reference!F$16*List!$H3141)+Reference!F$17,0)</f>
        <v>2483</v>
      </c>
      <c r="N3141" s="35">
        <f>ROUND((Reference!G$16*List!$H3141)+Reference!G$17,0)</f>
        <v>2811</v>
      </c>
      <c r="O3141" s="35">
        <f>ROUND((Reference!H$16*List!$H3141)+Reference!H$17,0)</f>
        <v>2918</v>
      </c>
      <c r="P3141" s="35">
        <f>ROUND((Reference!I$16*List!$H3141)+Reference!I$17,0)</f>
        <v>3033</v>
      </c>
      <c r="Q3141" s="35">
        <f>ROUND((Reference!J$16*List!$H3141)+Reference!J$17,0)</f>
        <v>3512</v>
      </c>
      <c r="R3141" s="35">
        <f>ROUND((Reference!K$16*List!$H3141)+Reference!K$17,0)</f>
        <v>3623</v>
      </c>
      <c r="S3141" s="35">
        <f>ROUND((Reference!L$16*List!$H3141)+Reference!L$17,0)</f>
        <v>3910</v>
      </c>
      <c r="T3141" s="35">
        <f>ROUND((Reference!M$16*List!$H3141)+Reference!M$17,0)</f>
        <v>4669</v>
      </c>
      <c r="U3141" s="35">
        <f>ROUND((Reference!N$16*List!$H3141)+Reference!N$17,0)</f>
        <v>18840</v>
      </c>
      <c r="V3141" s="36">
        <f>ROUND((Reference!O$16*List!$H3141)+Reference!O$17,0)</f>
        <v>700</v>
      </c>
      <c r="W3141" s="36">
        <f>ROUND((Reference!P$16*List!$H3141)+Reference!P$17,0)</f>
        <v>987</v>
      </c>
      <c r="X3141" s="36">
        <f>ROUND((Reference!Q$16*List!$H3141)+Reference!Q$17,0)</f>
        <v>493</v>
      </c>
      <c r="Y3141" s="37"/>
      <c r="Z3141" s="4" t="str">
        <f t="shared" si="97"/>
        <v>LA CROSSE, Wisconsin</v>
      </c>
      <c r="AA3141" s="50" t="s">
        <v>8603</v>
      </c>
      <c r="AB3141" s="38" t="s">
        <v>54</v>
      </c>
      <c r="AC3141" s="43" t="s">
        <v>8529</v>
      </c>
      <c r="AD3141" s="45"/>
      <c r="AE3141">
        <f t="shared" si="98"/>
        <v>0.9447000000000001</v>
      </c>
    </row>
    <row r="3142" spans="1:31" x14ac:dyDescent="0.35">
      <c r="A3142" s="28" t="s">
        <v>8604</v>
      </c>
      <c r="B3142" s="48" t="s">
        <v>8605</v>
      </c>
      <c r="C3142" s="49">
        <v>99952</v>
      </c>
      <c r="D3142" s="30" t="s">
        <v>267</v>
      </c>
      <c r="E3142" s="50" t="s">
        <v>641</v>
      </c>
      <c r="F3142" s="55" t="s">
        <v>8529</v>
      </c>
      <c r="G3142" s="33" t="s">
        <v>64</v>
      </c>
      <c r="H3142" s="52">
        <v>0.86120000000000008</v>
      </c>
      <c r="I3142" s="35">
        <f>ROUND((Reference!B$16*List!$H3142)+Reference!B$17,0)</f>
        <v>1007</v>
      </c>
      <c r="J3142" s="35">
        <f>ROUND((Reference!C$16*List!$H3142)+Reference!C$17,0)</f>
        <v>1502</v>
      </c>
      <c r="K3142" s="35">
        <f>ROUND((Reference!D$16*List!$H3142)+Reference!D$17,0)</f>
        <v>1800</v>
      </c>
      <c r="L3142" s="35">
        <f>ROUND((Reference!E$16*List!$H3142)+Reference!E$17,0)</f>
        <v>2225</v>
      </c>
      <c r="M3142" s="35">
        <f>ROUND((Reference!F$16*List!$H3142)+Reference!F$17,0)</f>
        <v>2318</v>
      </c>
      <c r="N3142" s="35">
        <f>ROUND((Reference!G$16*List!$H3142)+Reference!G$17,0)</f>
        <v>2625</v>
      </c>
      <c r="O3142" s="35">
        <f>ROUND((Reference!H$16*List!$H3142)+Reference!H$17,0)</f>
        <v>2725</v>
      </c>
      <c r="P3142" s="35">
        <f>ROUND((Reference!I$16*List!$H3142)+Reference!I$17,0)</f>
        <v>2832</v>
      </c>
      <c r="Q3142" s="35">
        <f>ROUND((Reference!J$16*List!$H3142)+Reference!J$17,0)</f>
        <v>3279</v>
      </c>
      <c r="R3142" s="35">
        <f>ROUND((Reference!K$16*List!$H3142)+Reference!K$17,0)</f>
        <v>3383</v>
      </c>
      <c r="S3142" s="35">
        <f>ROUND((Reference!L$16*List!$H3142)+Reference!L$17,0)</f>
        <v>3650</v>
      </c>
      <c r="T3142" s="35">
        <f>ROUND((Reference!M$16*List!$H3142)+Reference!M$17,0)</f>
        <v>4360</v>
      </c>
      <c r="U3142" s="35">
        <f>ROUND((Reference!N$16*List!$H3142)+Reference!N$17,0)</f>
        <v>17590</v>
      </c>
      <c r="V3142" s="36">
        <f>ROUND((Reference!O$16*List!$H3142)+Reference!O$17,0)</f>
        <v>654</v>
      </c>
      <c r="W3142" s="36">
        <f>ROUND((Reference!P$16*List!$H3142)+Reference!P$17,0)</f>
        <v>921</v>
      </c>
      <c r="X3142" s="36">
        <f>ROUND((Reference!Q$16*List!$H3142)+Reference!Q$17,0)</f>
        <v>461</v>
      </c>
      <c r="Y3142" s="37"/>
      <c r="Z3142" s="4" t="str">
        <f t="shared" si="97"/>
        <v>LAFAYETTE, Wisconsin</v>
      </c>
      <c r="AA3142" s="50" t="s">
        <v>641</v>
      </c>
      <c r="AB3142" s="38" t="s">
        <v>54</v>
      </c>
      <c r="AC3142" s="43" t="s">
        <v>8529</v>
      </c>
      <c r="AD3142" s="45"/>
      <c r="AE3142">
        <f t="shared" si="98"/>
        <v>0.86120000000000008</v>
      </c>
    </row>
    <row r="3143" spans="1:31" x14ac:dyDescent="0.35">
      <c r="A3143" s="28" t="s">
        <v>8606</v>
      </c>
      <c r="B3143" s="48" t="s">
        <v>8607</v>
      </c>
      <c r="C3143" s="49">
        <v>99952</v>
      </c>
      <c r="D3143" s="30" t="s">
        <v>267</v>
      </c>
      <c r="E3143" s="50" t="s">
        <v>8608</v>
      </c>
      <c r="F3143" s="55" t="s">
        <v>8529</v>
      </c>
      <c r="G3143" s="33" t="s">
        <v>64</v>
      </c>
      <c r="H3143" s="34">
        <v>0.86120000000000008</v>
      </c>
      <c r="I3143" s="35">
        <f>ROUND((Reference!B$16*List!$H3143)+Reference!B$17,0)</f>
        <v>1007</v>
      </c>
      <c r="J3143" s="35">
        <f>ROUND((Reference!C$16*List!$H3143)+Reference!C$17,0)</f>
        <v>1502</v>
      </c>
      <c r="K3143" s="35">
        <f>ROUND((Reference!D$16*List!$H3143)+Reference!D$17,0)</f>
        <v>1800</v>
      </c>
      <c r="L3143" s="35">
        <f>ROUND((Reference!E$16*List!$H3143)+Reference!E$17,0)</f>
        <v>2225</v>
      </c>
      <c r="M3143" s="35">
        <f>ROUND((Reference!F$16*List!$H3143)+Reference!F$17,0)</f>
        <v>2318</v>
      </c>
      <c r="N3143" s="35">
        <f>ROUND((Reference!G$16*List!$H3143)+Reference!G$17,0)</f>
        <v>2625</v>
      </c>
      <c r="O3143" s="35">
        <f>ROUND((Reference!H$16*List!$H3143)+Reference!H$17,0)</f>
        <v>2725</v>
      </c>
      <c r="P3143" s="35">
        <f>ROUND((Reference!I$16*List!$H3143)+Reference!I$17,0)</f>
        <v>2832</v>
      </c>
      <c r="Q3143" s="35">
        <f>ROUND((Reference!J$16*List!$H3143)+Reference!J$17,0)</f>
        <v>3279</v>
      </c>
      <c r="R3143" s="35">
        <f>ROUND((Reference!K$16*List!$H3143)+Reference!K$17,0)</f>
        <v>3383</v>
      </c>
      <c r="S3143" s="35">
        <f>ROUND((Reference!L$16*List!$H3143)+Reference!L$17,0)</f>
        <v>3650</v>
      </c>
      <c r="T3143" s="35">
        <f>ROUND((Reference!M$16*List!$H3143)+Reference!M$17,0)</f>
        <v>4360</v>
      </c>
      <c r="U3143" s="35">
        <f>ROUND((Reference!N$16*List!$H3143)+Reference!N$17,0)</f>
        <v>17590</v>
      </c>
      <c r="V3143" s="36">
        <f>ROUND((Reference!O$16*List!$H3143)+Reference!O$17,0)</f>
        <v>654</v>
      </c>
      <c r="W3143" s="36">
        <f>ROUND((Reference!P$16*List!$H3143)+Reference!P$17,0)</f>
        <v>921</v>
      </c>
      <c r="X3143" s="36">
        <f>ROUND((Reference!Q$16*List!$H3143)+Reference!Q$17,0)</f>
        <v>461</v>
      </c>
      <c r="Y3143" s="37"/>
      <c r="Z3143" s="4" t="str">
        <f t="shared" si="97"/>
        <v>LANGLADE, Wisconsin</v>
      </c>
      <c r="AA3143" s="38" t="s">
        <v>8608</v>
      </c>
      <c r="AB3143" s="38" t="s">
        <v>54</v>
      </c>
      <c r="AC3143" s="32" t="s">
        <v>8529</v>
      </c>
      <c r="AD3143" s="39"/>
      <c r="AE3143">
        <f t="shared" si="98"/>
        <v>0.86120000000000008</v>
      </c>
    </row>
    <row r="3144" spans="1:31" x14ac:dyDescent="0.35">
      <c r="A3144" s="28" t="s">
        <v>8609</v>
      </c>
      <c r="B3144" s="48" t="s">
        <v>8610</v>
      </c>
      <c r="C3144" s="49">
        <v>48140</v>
      </c>
      <c r="D3144" s="30" t="s">
        <v>1761</v>
      </c>
      <c r="E3144" s="50" t="s">
        <v>650</v>
      </c>
      <c r="F3144" s="55" t="s">
        <v>8529</v>
      </c>
      <c r="G3144" s="33" t="s">
        <v>53</v>
      </c>
      <c r="H3144" s="52">
        <v>0.84730000000000005</v>
      </c>
      <c r="I3144" s="35">
        <f>ROUND((Reference!B$16*List!$H3144)+Reference!B$17,0)</f>
        <v>995</v>
      </c>
      <c r="J3144" s="35">
        <f>ROUND((Reference!C$16*List!$H3144)+Reference!C$17,0)</f>
        <v>1485</v>
      </c>
      <c r="K3144" s="35">
        <f>ROUND((Reference!D$16*List!$H3144)+Reference!D$17,0)</f>
        <v>1779</v>
      </c>
      <c r="L3144" s="35">
        <f>ROUND((Reference!E$16*List!$H3144)+Reference!E$17,0)</f>
        <v>2199</v>
      </c>
      <c r="M3144" s="35">
        <f>ROUND((Reference!F$16*List!$H3144)+Reference!F$17,0)</f>
        <v>2291</v>
      </c>
      <c r="N3144" s="35">
        <f>ROUND((Reference!G$16*List!$H3144)+Reference!G$17,0)</f>
        <v>2593</v>
      </c>
      <c r="O3144" s="35">
        <f>ROUND((Reference!H$16*List!$H3144)+Reference!H$17,0)</f>
        <v>2693</v>
      </c>
      <c r="P3144" s="35">
        <f>ROUND((Reference!I$16*List!$H3144)+Reference!I$17,0)</f>
        <v>2799</v>
      </c>
      <c r="Q3144" s="35">
        <f>ROUND((Reference!J$16*List!$H3144)+Reference!J$17,0)</f>
        <v>3240</v>
      </c>
      <c r="R3144" s="35">
        <f>ROUND((Reference!K$16*List!$H3144)+Reference!K$17,0)</f>
        <v>3343</v>
      </c>
      <c r="S3144" s="35">
        <f>ROUND((Reference!L$16*List!$H3144)+Reference!L$17,0)</f>
        <v>3607</v>
      </c>
      <c r="T3144" s="35">
        <f>ROUND((Reference!M$16*List!$H3144)+Reference!M$17,0)</f>
        <v>4308</v>
      </c>
      <c r="U3144" s="35">
        <f>ROUND((Reference!N$16*List!$H3144)+Reference!N$17,0)</f>
        <v>17382</v>
      </c>
      <c r="V3144" s="36">
        <f>ROUND((Reference!O$16*List!$H3144)+Reference!O$17,0)</f>
        <v>646</v>
      </c>
      <c r="W3144" s="36">
        <f>ROUND((Reference!P$16*List!$H3144)+Reference!P$17,0)</f>
        <v>910</v>
      </c>
      <c r="X3144" s="36">
        <f>ROUND((Reference!Q$16*List!$H3144)+Reference!Q$17,0)</f>
        <v>455</v>
      </c>
      <c r="Y3144" s="37"/>
      <c r="Z3144" s="4" t="str">
        <f t="shared" si="97"/>
        <v>LINCOLN, Wisconsin</v>
      </c>
      <c r="AA3144" s="50" t="s">
        <v>650</v>
      </c>
      <c r="AB3144" s="38" t="s">
        <v>54</v>
      </c>
      <c r="AC3144" s="43" t="s">
        <v>8529</v>
      </c>
      <c r="AD3144" s="45"/>
      <c r="AE3144">
        <f t="shared" si="98"/>
        <v>0.84730000000000005</v>
      </c>
    </row>
    <row r="3145" spans="1:31" x14ac:dyDescent="0.35">
      <c r="A3145" s="28" t="s">
        <v>8611</v>
      </c>
      <c r="B3145" s="48" t="s">
        <v>8612</v>
      </c>
      <c r="C3145" s="49">
        <v>99952</v>
      </c>
      <c r="D3145" s="30" t="s">
        <v>267</v>
      </c>
      <c r="E3145" s="50" t="s">
        <v>8613</v>
      </c>
      <c r="F3145" s="55" t="s">
        <v>8529</v>
      </c>
      <c r="G3145" s="33" t="s">
        <v>64</v>
      </c>
      <c r="H3145" s="52">
        <v>0.86120000000000008</v>
      </c>
      <c r="I3145" s="35">
        <f>ROUND((Reference!B$16*List!$H3145)+Reference!B$17,0)</f>
        <v>1007</v>
      </c>
      <c r="J3145" s="35">
        <f>ROUND((Reference!C$16*List!$H3145)+Reference!C$17,0)</f>
        <v>1502</v>
      </c>
      <c r="K3145" s="35">
        <f>ROUND((Reference!D$16*List!$H3145)+Reference!D$17,0)</f>
        <v>1800</v>
      </c>
      <c r="L3145" s="35">
        <f>ROUND((Reference!E$16*List!$H3145)+Reference!E$17,0)</f>
        <v>2225</v>
      </c>
      <c r="M3145" s="35">
        <f>ROUND((Reference!F$16*List!$H3145)+Reference!F$17,0)</f>
        <v>2318</v>
      </c>
      <c r="N3145" s="35">
        <f>ROUND((Reference!G$16*List!$H3145)+Reference!G$17,0)</f>
        <v>2625</v>
      </c>
      <c r="O3145" s="35">
        <f>ROUND((Reference!H$16*List!$H3145)+Reference!H$17,0)</f>
        <v>2725</v>
      </c>
      <c r="P3145" s="35">
        <f>ROUND((Reference!I$16*List!$H3145)+Reference!I$17,0)</f>
        <v>2832</v>
      </c>
      <c r="Q3145" s="35">
        <f>ROUND((Reference!J$16*List!$H3145)+Reference!J$17,0)</f>
        <v>3279</v>
      </c>
      <c r="R3145" s="35">
        <f>ROUND((Reference!K$16*List!$H3145)+Reference!K$17,0)</f>
        <v>3383</v>
      </c>
      <c r="S3145" s="35">
        <f>ROUND((Reference!L$16*List!$H3145)+Reference!L$17,0)</f>
        <v>3650</v>
      </c>
      <c r="T3145" s="35">
        <f>ROUND((Reference!M$16*List!$H3145)+Reference!M$17,0)</f>
        <v>4360</v>
      </c>
      <c r="U3145" s="35">
        <f>ROUND((Reference!N$16*List!$H3145)+Reference!N$17,0)</f>
        <v>17590</v>
      </c>
      <c r="V3145" s="36">
        <f>ROUND((Reference!O$16*List!$H3145)+Reference!O$17,0)</f>
        <v>654</v>
      </c>
      <c r="W3145" s="36">
        <f>ROUND((Reference!P$16*List!$H3145)+Reference!P$17,0)</f>
        <v>921</v>
      </c>
      <c r="X3145" s="36">
        <f>ROUND((Reference!Q$16*List!$H3145)+Reference!Q$17,0)</f>
        <v>461</v>
      </c>
      <c r="Y3145" s="37"/>
      <c r="Z3145" s="4" t="str">
        <f t="shared" si="97"/>
        <v>MANITOWOC, Wisconsin</v>
      </c>
      <c r="AA3145" s="50" t="s">
        <v>8613</v>
      </c>
      <c r="AB3145" s="38" t="s">
        <v>54</v>
      </c>
      <c r="AC3145" s="43" t="s">
        <v>8529</v>
      </c>
      <c r="AD3145" s="45"/>
      <c r="AE3145">
        <f t="shared" si="98"/>
        <v>0.86120000000000008</v>
      </c>
    </row>
    <row r="3146" spans="1:31" x14ac:dyDescent="0.35">
      <c r="A3146" s="28" t="s">
        <v>8614</v>
      </c>
      <c r="B3146" s="48" t="s">
        <v>8615</v>
      </c>
      <c r="C3146" s="51">
        <v>48140</v>
      </c>
      <c r="D3146" s="30" t="s">
        <v>1761</v>
      </c>
      <c r="E3146" s="38" t="s">
        <v>8616</v>
      </c>
      <c r="F3146" s="54" t="s">
        <v>8529</v>
      </c>
      <c r="G3146" s="33" t="s">
        <v>53</v>
      </c>
      <c r="H3146" s="52">
        <v>0.84730000000000005</v>
      </c>
      <c r="I3146" s="35">
        <f>ROUND((Reference!B$16*List!$H3146)+Reference!B$17,0)</f>
        <v>995</v>
      </c>
      <c r="J3146" s="35">
        <f>ROUND((Reference!C$16*List!$H3146)+Reference!C$17,0)</f>
        <v>1485</v>
      </c>
      <c r="K3146" s="35">
        <f>ROUND((Reference!D$16*List!$H3146)+Reference!D$17,0)</f>
        <v>1779</v>
      </c>
      <c r="L3146" s="35">
        <f>ROUND((Reference!E$16*List!$H3146)+Reference!E$17,0)</f>
        <v>2199</v>
      </c>
      <c r="M3146" s="35">
        <f>ROUND((Reference!F$16*List!$H3146)+Reference!F$17,0)</f>
        <v>2291</v>
      </c>
      <c r="N3146" s="35">
        <f>ROUND((Reference!G$16*List!$H3146)+Reference!G$17,0)</f>
        <v>2593</v>
      </c>
      <c r="O3146" s="35">
        <f>ROUND((Reference!H$16*List!$H3146)+Reference!H$17,0)</f>
        <v>2693</v>
      </c>
      <c r="P3146" s="35">
        <f>ROUND((Reference!I$16*List!$H3146)+Reference!I$17,0)</f>
        <v>2799</v>
      </c>
      <c r="Q3146" s="35">
        <f>ROUND((Reference!J$16*List!$H3146)+Reference!J$17,0)</f>
        <v>3240</v>
      </c>
      <c r="R3146" s="35">
        <f>ROUND((Reference!K$16*List!$H3146)+Reference!K$17,0)</f>
        <v>3343</v>
      </c>
      <c r="S3146" s="35">
        <f>ROUND((Reference!L$16*List!$H3146)+Reference!L$17,0)</f>
        <v>3607</v>
      </c>
      <c r="T3146" s="35">
        <f>ROUND((Reference!M$16*List!$H3146)+Reference!M$17,0)</f>
        <v>4308</v>
      </c>
      <c r="U3146" s="35">
        <f>ROUND((Reference!N$16*List!$H3146)+Reference!N$17,0)</f>
        <v>17382</v>
      </c>
      <c r="V3146" s="36">
        <f>ROUND((Reference!O$16*List!$H3146)+Reference!O$17,0)</f>
        <v>646</v>
      </c>
      <c r="W3146" s="36">
        <f>ROUND((Reference!P$16*List!$H3146)+Reference!P$17,0)</f>
        <v>910</v>
      </c>
      <c r="X3146" s="36">
        <f>ROUND((Reference!Q$16*List!$H3146)+Reference!Q$17,0)</f>
        <v>455</v>
      </c>
      <c r="Y3146" s="37"/>
      <c r="Z3146" s="4" t="str">
        <f t="shared" si="97"/>
        <v>MARATHON, Wisconsin</v>
      </c>
      <c r="AA3146" s="50" t="s">
        <v>8616</v>
      </c>
      <c r="AB3146" s="38" t="s">
        <v>54</v>
      </c>
      <c r="AC3146" s="43" t="s">
        <v>8529</v>
      </c>
      <c r="AD3146" s="45"/>
      <c r="AE3146">
        <f t="shared" si="98"/>
        <v>0.84730000000000005</v>
      </c>
    </row>
    <row r="3147" spans="1:31" x14ac:dyDescent="0.35">
      <c r="A3147" s="28" t="s">
        <v>8617</v>
      </c>
      <c r="B3147" s="48" t="s">
        <v>8618</v>
      </c>
      <c r="C3147" s="49">
        <v>99952</v>
      </c>
      <c r="D3147" s="30" t="s">
        <v>267</v>
      </c>
      <c r="E3147" s="50" t="s">
        <v>8619</v>
      </c>
      <c r="F3147" s="55" t="s">
        <v>8529</v>
      </c>
      <c r="G3147" s="33" t="s">
        <v>64</v>
      </c>
      <c r="H3147" s="34">
        <v>0.86120000000000008</v>
      </c>
      <c r="I3147" s="35">
        <f>ROUND((Reference!B$16*List!$H3147)+Reference!B$17,0)</f>
        <v>1007</v>
      </c>
      <c r="J3147" s="35">
        <f>ROUND((Reference!C$16*List!$H3147)+Reference!C$17,0)</f>
        <v>1502</v>
      </c>
      <c r="K3147" s="35">
        <f>ROUND((Reference!D$16*List!$H3147)+Reference!D$17,0)</f>
        <v>1800</v>
      </c>
      <c r="L3147" s="35">
        <f>ROUND((Reference!E$16*List!$H3147)+Reference!E$17,0)</f>
        <v>2225</v>
      </c>
      <c r="M3147" s="35">
        <f>ROUND((Reference!F$16*List!$H3147)+Reference!F$17,0)</f>
        <v>2318</v>
      </c>
      <c r="N3147" s="35">
        <f>ROUND((Reference!G$16*List!$H3147)+Reference!G$17,0)</f>
        <v>2625</v>
      </c>
      <c r="O3147" s="35">
        <f>ROUND((Reference!H$16*List!$H3147)+Reference!H$17,0)</f>
        <v>2725</v>
      </c>
      <c r="P3147" s="35">
        <f>ROUND((Reference!I$16*List!$H3147)+Reference!I$17,0)</f>
        <v>2832</v>
      </c>
      <c r="Q3147" s="35">
        <f>ROUND((Reference!J$16*List!$H3147)+Reference!J$17,0)</f>
        <v>3279</v>
      </c>
      <c r="R3147" s="35">
        <f>ROUND((Reference!K$16*List!$H3147)+Reference!K$17,0)</f>
        <v>3383</v>
      </c>
      <c r="S3147" s="35">
        <f>ROUND((Reference!L$16*List!$H3147)+Reference!L$17,0)</f>
        <v>3650</v>
      </c>
      <c r="T3147" s="35">
        <f>ROUND((Reference!M$16*List!$H3147)+Reference!M$17,0)</f>
        <v>4360</v>
      </c>
      <c r="U3147" s="35">
        <f>ROUND((Reference!N$16*List!$H3147)+Reference!N$17,0)</f>
        <v>17590</v>
      </c>
      <c r="V3147" s="36">
        <f>ROUND((Reference!O$16*List!$H3147)+Reference!O$17,0)</f>
        <v>654</v>
      </c>
      <c r="W3147" s="36">
        <f>ROUND((Reference!P$16*List!$H3147)+Reference!P$17,0)</f>
        <v>921</v>
      </c>
      <c r="X3147" s="36">
        <f>ROUND((Reference!Q$16*List!$H3147)+Reference!Q$17,0)</f>
        <v>461</v>
      </c>
      <c r="Y3147" s="37"/>
      <c r="Z3147" s="4" t="str">
        <f t="shared" si="97"/>
        <v>MARINETTE, Wisconsin</v>
      </c>
      <c r="AA3147" s="38" t="s">
        <v>8619</v>
      </c>
      <c r="AB3147" s="38" t="s">
        <v>54</v>
      </c>
      <c r="AC3147" s="32" t="s">
        <v>8529</v>
      </c>
      <c r="AD3147" s="39"/>
      <c r="AE3147">
        <f t="shared" si="98"/>
        <v>0.86120000000000008</v>
      </c>
    </row>
    <row r="3148" spans="1:31" x14ac:dyDescent="0.35">
      <c r="A3148" s="28" t="s">
        <v>8620</v>
      </c>
      <c r="B3148" s="48" t="s">
        <v>8621</v>
      </c>
      <c r="C3148" s="49">
        <v>99952</v>
      </c>
      <c r="D3148" s="30" t="s">
        <v>267</v>
      </c>
      <c r="E3148" s="50" t="s">
        <v>3990</v>
      </c>
      <c r="F3148" s="55" t="s">
        <v>8529</v>
      </c>
      <c r="G3148" s="33" t="s">
        <v>64</v>
      </c>
      <c r="H3148" s="34">
        <v>0.86120000000000008</v>
      </c>
      <c r="I3148" s="35">
        <f>ROUND((Reference!B$16*List!$H3148)+Reference!B$17,0)</f>
        <v>1007</v>
      </c>
      <c r="J3148" s="35">
        <f>ROUND((Reference!C$16*List!$H3148)+Reference!C$17,0)</f>
        <v>1502</v>
      </c>
      <c r="K3148" s="35">
        <f>ROUND((Reference!D$16*List!$H3148)+Reference!D$17,0)</f>
        <v>1800</v>
      </c>
      <c r="L3148" s="35">
        <f>ROUND((Reference!E$16*List!$H3148)+Reference!E$17,0)</f>
        <v>2225</v>
      </c>
      <c r="M3148" s="35">
        <f>ROUND((Reference!F$16*List!$H3148)+Reference!F$17,0)</f>
        <v>2318</v>
      </c>
      <c r="N3148" s="35">
        <f>ROUND((Reference!G$16*List!$H3148)+Reference!G$17,0)</f>
        <v>2625</v>
      </c>
      <c r="O3148" s="35">
        <f>ROUND((Reference!H$16*List!$H3148)+Reference!H$17,0)</f>
        <v>2725</v>
      </c>
      <c r="P3148" s="35">
        <f>ROUND((Reference!I$16*List!$H3148)+Reference!I$17,0)</f>
        <v>2832</v>
      </c>
      <c r="Q3148" s="35">
        <f>ROUND((Reference!J$16*List!$H3148)+Reference!J$17,0)</f>
        <v>3279</v>
      </c>
      <c r="R3148" s="35">
        <f>ROUND((Reference!K$16*List!$H3148)+Reference!K$17,0)</f>
        <v>3383</v>
      </c>
      <c r="S3148" s="35">
        <f>ROUND((Reference!L$16*List!$H3148)+Reference!L$17,0)</f>
        <v>3650</v>
      </c>
      <c r="T3148" s="35">
        <f>ROUND((Reference!M$16*List!$H3148)+Reference!M$17,0)</f>
        <v>4360</v>
      </c>
      <c r="U3148" s="35">
        <f>ROUND((Reference!N$16*List!$H3148)+Reference!N$17,0)</f>
        <v>17590</v>
      </c>
      <c r="V3148" s="36">
        <f>ROUND((Reference!O$16*List!$H3148)+Reference!O$17,0)</f>
        <v>654</v>
      </c>
      <c r="W3148" s="36">
        <f>ROUND((Reference!P$16*List!$H3148)+Reference!P$17,0)</f>
        <v>921</v>
      </c>
      <c r="X3148" s="36">
        <f>ROUND((Reference!Q$16*List!$H3148)+Reference!Q$17,0)</f>
        <v>461</v>
      </c>
      <c r="Y3148" s="37"/>
      <c r="Z3148" s="4" t="str">
        <f t="shared" si="97"/>
        <v>MARQUETTE, Wisconsin</v>
      </c>
      <c r="AA3148" s="38" t="s">
        <v>3990</v>
      </c>
      <c r="AB3148" s="38" t="s">
        <v>54</v>
      </c>
      <c r="AC3148" s="32" t="s">
        <v>8529</v>
      </c>
      <c r="AD3148" s="39"/>
      <c r="AE3148">
        <f t="shared" si="98"/>
        <v>0.86120000000000008</v>
      </c>
    </row>
    <row r="3149" spans="1:31" x14ac:dyDescent="0.35">
      <c r="A3149" s="28" t="s">
        <v>8622</v>
      </c>
      <c r="B3149" s="48" t="s">
        <v>8623</v>
      </c>
      <c r="C3149" s="51">
        <v>99952</v>
      </c>
      <c r="D3149" s="30" t="s">
        <v>267</v>
      </c>
      <c r="E3149" s="38" t="s">
        <v>8624</v>
      </c>
      <c r="F3149" s="55" t="s">
        <v>8529</v>
      </c>
      <c r="G3149" s="33" t="s">
        <v>64</v>
      </c>
      <c r="H3149" s="34">
        <v>0.86120000000000008</v>
      </c>
      <c r="I3149" s="35">
        <f>ROUND((Reference!B$16*List!$H3149)+Reference!B$17,0)</f>
        <v>1007</v>
      </c>
      <c r="J3149" s="35">
        <f>ROUND((Reference!C$16*List!$H3149)+Reference!C$17,0)</f>
        <v>1502</v>
      </c>
      <c r="K3149" s="35">
        <f>ROUND((Reference!D$16*List!$H3149)+Reference!D$17,0)</f>
        <v>1800</v>
      </c>
      <c r="L3149" s="35">
        <f>ROUND((Reference!E$16*List!$H3149)+Reference!E$17,0)</f>
        <v>2225</v>
      </c>
      <c r="M3149" s="35">
        <f>ROUND((Reference!F$16*List!$H3149)+Reference!F$17,0)</f>
        <v>2318</v>
      </c>
      <c r="N3149" s="35">
        <f>ROUND((Reference!G$16*List!$H3149)+Reference!G$17,0)</f>
        <v>2625</v>
      </c>
      <c r="O3149" s="35">
        <f>ROUND((Reference!H$16*List!$H3149)+Reference!H$17,0)</f>
        <v>2725</v>
      </c>
      <c r="P3149" s="35">
        <f>ROUND((Reference!I$16*List!$H3149)+Reference!I$17,0)</f>
        <v>2832</v>
      </c>
      <c r="Q3149" s="35">
        <f>ROUND((Reference!J$16*List!$H3149)+Reference!J$17,0)</f>
        <v>3279</v>
      </c>
      <c r="R3149" s="35">
        <f>ROUND((Reference!K$16*List!$H3149)+Reference!K$17,0)</f>
        <v>3383</v>
      </c>
      <c r="S3149" s="35">
        <f>ROUND((Reference!L$16*List!$H3149)+Reference!L$17,0)</f>
        <v>3650</v>
      </c>
      <c r="T3149" s="35">
        <f>ROUND((Reference!M$16*List!$H3149)+Reference!M$17,0)</f>
        <v>4360</v>
      </c>
      <c r="U3149" s="35">
        <f>ROUND((Reference!N$16*List!$H3149)+Reference!N$17,0)</f>
        <v>17590</v>
      </c>
      <c r="V3149" s="36">
        <f>ROUND((Reference!O$16*List!$H3149)+Reference!O$17,0)</f>
        <v>654</v>
      </c>
      <c r="W3149" s="36">
        <f>ROUND((Reference!P$16*List!$H3149)+Reference!P$17,0)</f>
        <v>921</v>
      </c>
      <c r="X3149" s="36">
        <f>ROUND((Reference!Q$16*List!$H3149)+Reference!Q$17,0)</f>
        <v>461</v>
      </c>
      <c r="Y3149" s="37"/>
      <c r="Z3149" s="4" t="str">
        <f t="shared" si="97"/>
        <v>MENOMONEE, Wisconsin</v>
      </c>
      <c r="AA3149" s="38" t="s">
        <v>8624</v>
      </c>
      <c r="AB3149" s="38" t="s">
        <v>54</v>
      </c>
      <c r="AC3149" s="32" t="s">
        <v>8529</v>
      </c>
      <c r="AD3149" s="39"/>
      <c r="AE3149">
        <f t="shared" si="98"/>
        <v>0.86120000000000008</v>
      </c>
    </row>
    <row r="3150" spans="1:31" x14ac:dyDescent="0.35">
      <c r="A3150" s="28" t="s">
        <v>8625</v>
      </c>
      <c r="B3150" s="48" t="s">
        <v>8626</v>
      </c>
      <c r="C3150" s="51">
        <v>33340</v>
      </c>
      <c r="D3150" s="30" t="s">
        <v>1208</v>
      </c>
      <c r="E3150" s="38" t="s">
        <v>8627</v>
      </c>
      <c r="F3150" s="54" t="s">
        <v>8529</v>
      </c>
      <c r="G3150" s="33" t="s">
        <v>53</v>
      </c>
      <c r="H3150" s="52">
        <v>0.97010000000000007</v>
      </c>
      <c r="I3150" s="35">
        <f>ROUND((Reference!B$16*List!$H3150)+Reference!B$17,0)</f>
        <v>1101</v>
      </c>
      <c r="J3150" s="35">
        <f>ROUND((Reference!C$16*List!$H3150)+Reference!C$17,0)</f>
        <v>1642</v>
      </c>
      <c r="K3150" s="35">
        <f>ROUND((Reference!D$16*List!$H3150)+Reference!D$17,0)</f>
        <v>1967</v>
      </c>
      <c r="L3150" s="35">
        <f>ROUND((Reference!E$16*List!$H3150)+Reference!E$17,0)</f>
        <v>2431</v>
      </c>
      <c r="M3150" s="35">
        <f>ROUND((Reference!F$16*List!$H3150)+Reference!F$17,0)</f>
        <v>2533</v>
      </c>
      <c r="N3150" s="35">
        <f>ROUND((Reference!G$16*List!$H3150)+Reference!G$17,0)</f>
        <v>2868</v>
      </c>
      <c r="O3150" s="35">
        <f>ROUND((Reference!H$16*List!$H3150)+Reference!H$17,0)</f>
        <v>2977</v>
      </c>
      <c r="P3150" s="35">
        <f>ROUND((Reference!I$16*List!$H3150)+Reference!I$17,0)</f>
        <v>3094</v>
      </c>
      <c r="Q3150" s="35">
        <f>ROUND((Reference!J$16*List!$H3150)+Reference!J$17,0)</f>
        <v>3583</v>
      </c>
      <c r="R3150" s="35">
        <f>ROUND((Reference!K$16*List!$H3150)+Reference!K$17,0)</f>
        <v>3696</v>
      </c>
      <c r="S3150" s="35">
        <f>ROUND((Reference!L$16*List!$H3150)+Reference!L$17,0)</f>
        <v>3988</v>
      </c>
      <c r="T3150" s="35">
        <f>ROUND((Reference!M$16*List!$H3150)+Reference!M$17,0)</f>
        <v>4764</v>
      </c>
      <c r="U3150" s="35">
        <f>ROUND((Reference!N$16*List!$H3150)+Reference!N$17,0)</f>
        <v>19220</v>
      </c>
      <c r="V3150" s="36">
        <f>ROUND((Reference!O$16*List!$H3150)+Reference!O$17,0)</f>
        <v>714</v>
      </c>
      <c r="W3150" s="36">
        <f>ROUND((Reference!P$16*List!$H3150)+Reference!P$17,0)</f>
        <v>1007</v>
      </c>
      <c r="X3150" s="36">
        <f>ROUND((Reference!Q$16*List!$H3150)+Reference!Q$17,0)</f>
        <v>503</v>
      </c>
      <c r="Y3150" s="37"/>
      <c r="Z3150" s="4" t="str">
        <f t="shared" si="97"/>
        <v>MILWAUKEE, Wisconsin</v>
      </c>
      <c r="AA3150" s="50" t="s">
        <v>8627</v>
      </c>
      <c r="AB3150" s="38" t="s">
        <v>54</v>
      </c>
      <c r="AC3150" s="43" t="s">
        <v>8529</v>
      </c>
      <c r="AD3150" s="45"/>
      <c r="AE3150">
        <f t="shared" si="98"/>
        <v>0.97010000000000007</v>
      </c>
    </row>
    <row r="3151" spans="1:31" x14ac:dyDescent="0.35">
      <c r="A3151" s="28" t="s">
        <v>8628</v>
      </c>
      <c r="B3151" s="48" t="s">
        <v>8629</v>
      </c>
      <c r="C3151" s="49">
        <v>99952</v>
      </c>
      <c r="D3151" s="30" t="s">
        <v>267</v>
      </c>
      <c r="E3151" s="50" t="s">
        <v>262</v>
      </c>
      <c r="F3151" s="55" t="s">
        <v>8529</v>
      </c>
      <c r="G3151" s="33" t="s">
        <v>64</v>
      </c>
      <c r="H3151" s="52">
        <v>0.86120000000000008</v>
      </c>
      <c r="I3151" s="35">
        <f>ROUND((Reference!B$16*List!$H3151)+Reference!B$17,0)</f>
        <v>1007</v>
      </c>
      <c r="J3151" s="35">
        <f>ROUND((Reference!C$16*List!$H3151)+Reference!C$17,0)</f>
        <v>1502</v>
      </c>
      <c r="K3151" s="35">
        <f>ROUND((Reference!D$16*List!$H3151)+Reference!D$17,0)</f>
        <v>1800</v>
      </c>
      <c r="L3151" s="35">
        <f>ROUND((Reference!E$16*List!$H3151)+Reference!E$17,0)</f>
        <v>2225</v>
      </c>
      <c r="M3151" s="35">
        <f>ROUND((Reference!F$16*List!$H3151)+Reference!F$17,0)</f>
        <v>2318</v>
      </c>
      <c r="N3151" s="35">
        <f>ROUND((Reference!G$16*List!$H3151)+Reference!G$17,0)</f>
        <v>2625</v>
      </c>
      <c r="O3151" s="35">
        <f>ROUND((Reference!H$16*List!$H3151)+Reference!H$17,0)</f>
        <v>2725</v>
      </c>
      <c r="P3151" s="35">
        <f>ROUND((Reference!I$16*List!$H3151)+Reference!I$17,0)</f>
        <v>2832</v>
      </c>
      <c r="Q3151" s="35">
        <f>ROUND((Reference!J$16*List!$H3151)+Reference!J$17,0)</f>
        <v>3279</v>
      </c>
      <c r="R3151" s="35">
        <f>ROUND((Reference!K$16*List!$H3151)+Reference!K$17,0)</f>
        <v>3383</v>
      </c>
      <c r="S3151" s="35">
        <f>ROUND((Reference!L$16*List!$H3151)+Reference!L$17,0)</f>
        <v>3650</v>
      </c>
      <c r="T3151" s="35">
        <f>ROUND((Reference!M$16*List!$H3151)+Reference!M$17,0)</f>
        <v>4360</v>
      </c>
      <c r="U3151" s="35">
        <f>ROUND((Reference!N$16*List!$H3151)+Reference!N$17,0)</f>
        <v>17590</v>
      </c>
      <c r="V3151" s="36">
        <f>ROUND((Reference!O$16*List!$H3151)+Reference!O$17,0)</f>
        <v>654</v>
      </c>
      <c r="W3151" s="36">
        <f>ROUND((Reference!P$16*List!$H3151)+Reference!P$17,0)</f>
        <v>921</v>
      </c>
      <c r="X3151" s="36">
        <f>ROUND((Reference!Q$16*List!$H3151)+Reference!Q$17,0)</f>
        <v>461</v>
      </c>
      <c r="Y3151" s="37"/>
      <c r="Z3151" s="4" t="str">
        <f t="shared" ref="Z3151:Z3214" si="99">CONCATENATE(AA3151, AB3151, AC3151)</f>
        <v>MONROE, Wisconsin</v>
      </c>
      <c r="AA3151" s="50" t="s">
        <v>262</v>
      </c>
      <c r="AB3151" s="38" t="s">
        <v>54</v>
      </c>
      <c r="AC3151" s="43" t="s">
        <v>8529</v>
      </c>
      <c r="AD3151" s="45"/>
      <c r="AE3151">
        <f t="shared" ref="AE3151:AE3214" si="100">IFERROR(INDEX($AH:$AH,MATCH($C3151,$AF:$AF,0)),"")</f>
        <v>0.86120000000000008</v>
      </c>
    </row>
    <row r="3152" spans="1:31" x14ac:dyDescent="0.35">
      <c r="A3152" s="28" t="s">
        <v>8630</v>
      </c>
      <c r="B3152" s="48" t="s">
        <v>8631</v>
      </c>
      <c r="C3152" s="51">
        <v>24580</v>
      </c>
      <c r="D3152" s="30" t="s">
        <v>841</v>
      </c>
      <c r="E3152" s="38" t="s">
        <v>8632</v>
      </c>
      <c r="F3152" s="54" t="s">
        <v>8529</v>
      </c>
      <c r="G3152" s="33" t="s">
        <v>53</v>
      </c>
      <c r="H3152" s="52">
        <v>0.93910000000000005</v>
      </c>
      <c r="I3152" s="35">
        <f>ROUND((Reference!B$16*List!$H3152)+Reference!B$17,0)</f>
        <v>1074</v>
      </c>
      <c r="J3152" s="35">
        <f>ROUND((Reference!C$16*List!$H3152)+Reference!C$17,0)</f>
        <v>1602</v>
      </c>
      <c r="K3152" s="35">
        <f>ROUND((Reference!D$16*List!$H3152)+Reference!D$17,0)</f>
        <v>1919</v>
      </c>
      <c r="L3152" s="35">
        <f>ROUND((Reference!E$16*List!$H3152)+Reference!E$17,0)</f>
        <v>2373</v>
      </c>
      <c r="M3152" s="35">
        <f>ROUND((Reference!F$16*List!$H3152)+Reference!F$17,0)</f>
        <v>2472</v>
      </c>
      <c r="N3152" s="35">
        <f>ROUND((Reference!G$16*List!$H3152)+Reference!G$17,0)</f>
        <v>2798</v>
      </c>
      <c r="O3152" s="35">
        <f>ROUND((Reference!H$16*List!$H3152)+Reference!H$17,0)</f>
        <v>2906</v>
      </c>
      <c r="P3152" s="35">
        <f>ROUND((Reference!I$16*List!$H3152)+Reference!I$17,0)</f>
        <v>3020</v>
      </c>
      <c r="Q3152" s="35">
        <f>ROUND((Reference!J$16*List!$H3152)+Reference!J$17,0)</f>
        <v>3497</v>
      </c>
      <c r="R3152" s="35">
        <f>ROUND((Reference!K$16*List!$H3152)+Reference!K$17,0)</f>
        <v>3607</v>
      </c>
      <c r="S3152" s="35">
        <f>ROUND((Reference!L$16*List!$H3152)+Reference!L$17,0)</f>
        <v>3892</v>
      </c>
      <c r="T3152" s="35">
        <f>ROUND((Reference!M$16*List!$H3152)+Reference!M$17,0)</f>
        <v>4649</v>
      </c>
      <c r="U3152" s="35">
        <f>ROUND((Reference!N$16*List!$H3152)+Reference!N$17,0)</f>
        <v>18756</v>
      </c>
      <c r="V3152" s="36">
        <f>ROUND((Reference!O$16*List!$H3152)+Reference!O$17,0)</f>
        <v>697</v>
      </c>
      <c r="W3152" s="36">
        <f>ROUND((Reference!P$16*List!$H3152)+Reference!P$17,0)</f>
        <v>982</v>
      </c>
      <c r="X3152" s="36">
        <f>ROUND((Reference!Q$16*List!$H3152)+Reference!Q$17,0)</f>
        <v>491</v>
      </c>
      <c r="Y3152" s="37"/>
      <c r="Z3152" s="4" t="str">
        <f t="shared" si="99"/>
        <v>OCONTO, Wisconsin</v>
      </c>
      <c r="AA3152" s="50" t="s">
        <v>8632</v>
      </c>
      <c r="AB3152" s="38" t="s">
        <v>54</v>
      </c>
      <c r="AC3152" s="43" t="s">
        <v>8529</v>
      </c>
      <c r="AD3152" s="45"/>
      <c r="AE3152">
        <f t="shared" si="100"/>
        <v>0.93910000000000005</v>
      </c>
    </row>
    <row r="3153" spans="1:31" x14ac:dyDescent="0.35">
      <c r="A3153" s="28" t="s">
        <v>8633</v>
      </c>
      <c r="B3153" s="48" t="s">
        <v>8634</v>
      </c>
      <c r="C3153" s="49">
        <v>99952</v>
      </c>
      <c r="D3153" s="30" t="s">
        <v>267</v>
      </c>
      <c r="E3153" s="50" t="s">
        <v>2182</v>
      </c>
      <c r="F3153" s="55" t="s">
        <v>8529</v>
      </c>
      <c r="G3153" s="33" t="s">
        <v>64</v>
      </c>
      <c r="H3153" s="52">
        <v>0.86120000000000008</v>
      </c>
      <c r="I3153" s="35">
        <f>ROUND((Reference!B$16*List!$H3153)+Reference!B$17,0)</f>
        <v>1007</v>
      </c>
      <c r="J3153" s="35">
        <f>ROUND((Reference!C$16*List!$H3153)+Reference!C$17,0)</f>
        <v>1502</v>
      </c>
      <c r="K3153" s="35">
        <f>ROUND((Reference!D$16*List!$H3153)+Reference!D$17,0)</f>
        <v>1800</v>
      </c>
      <c r="L3153" s="35">
        <f>ROUND((Reference!E$16*List!$H3153)+Reference!E$17,0)</f>
        <v>2225</v>
      </c>
      <c r="M3153" s="35">
        <f>ROUND((Reference!F$16*List!$H3153)+Reference!F$17,0)</f>
        <v>2318</v>
      </c>
      <c r="N3153" s="35">
        <f>ROUND((Reference!G$16*List!$H3153)+Reference!G$17,0)</f>
        <v>2625</v>
      </c>
      <c r="O3153" s="35">
        <f>ROUND((Reference!H$16*List!$H3153)+Reference!H$17,0)</f>
        <v>2725</v>
      </c>
      <c r="P3153" s="35">
        <f>ROUND((Reference!I$16*List!$H3153)+Reference!I$17,0)</f>
        <v>2832</v>
      </c>
      <c r="Q3153" s="35">
        <f>ROUND((Reference!J$16*List!$H3153)+Reference!J$17,0)</f>
        <v>3279</v>
      </c>
      <c r="R3153" s="35">
        <f>ROUND((Reference!K$16*List!$H3153)+Reference!K$17,0)</f>
        <v>3383</v>
      </c>
      <c r="S3153" s="35">
        <f>ROUND((Reference!L$16*List!$H3153)+Reference!L$17,0)</f>
        <v>3650</v>
      </c>
      <c r="T3153" s="35">
        <f>ROUND((Reference!M$16*List!$H3153)+Reference!M$17,0)</f>
        <v>4360</v>
      </c>
      <c r="U3153" s="35">
        <f>ROUND((Reference!N$16*List!$H3153)+Reference!N$17,0)</f>
        <v>17590</v>
      </c>
      <c r="V3153" s="36">
        <f>ROUND((Reference!O$16*List!$H3153)+Reference!O$17,0)</f>
        <v>654</v>
      </c>
      <c r="W3153" s="36">
        <f>ROUND((Reference!P$16*List!$H3153)+Reference!P$17,0)</f>
        <v>921</v>
      </c>
      <c r="X3153" s="36">
        <f>ROUND((Reference!Q$16*List!$H3153)+Reference!Q$17,0)</f>
        <v>461</v>
      </c>
      <c r="Y3153" s="37"/>
      <c r="Z3153" s="4" t="str">
        <f t="shared" si="99"/>
        <v>ONEIDA, Wisconsin</v>
      </c>
      <c r="AA3153" s="50" t="s">
        <v>2182</v>
      </c>
      <c r="AB3153" s="38" t="s">
        <v>54</v>
      </c>
      <c r="AC3153" s="43" t="s">
        <v>8529</v>
      </c>
      <c r="AD3153" s="45"/>
      <c r="AE3153">
        <f t="shared" si="100"/>
        <v>0.86120000000000008</v>
      </c>
    </row>
    <row r="3154" spans="1:31" x14ac:dyDescent="0.35">
      <c r="A3154" s="28" t="s">
        <v>8635</v>
      </c>
      <c r="B3154" s="48" t="s">
        <v>8636</v>
      </c>
      <c r="C3154" s="51">
        <v>11540</v>
      </c>
      <c r="D3154" s="30" t="s">
        <v>341</v>
      </c>
      <c r="E3154" s="38" t="s">
        <v>8637</v>
      </c>
      <c r="F3154" s="54" t="s">
        <v>8529</v>
      </c>
      <c r="G3154" s="33" t="s">
        <v>53</v>
      </c>
      <c r="H3154" s="52">
        <v>0.96190000000000009</v>
      </c>
      <c r="I3154" s="35">
        <f>ROUND((Reference!B$16*List!$H3154)+Reference!B$17,0)</f>
        <v>1094</v>
      </c>
      <c r="J3154" s="35">
        <f>ROUND((Reference!C$16*List!$H3154)+Reference!C$17,0)</f>
        <v>1631</v>
      </c>
      <c r="K3154" s="35">
        <f>ROUND((Reference!D$16*List!$H3154)+Reference!D$17,0)</f>
        <v>1954</v>
      </c>
      <c r="L3154" s="35">
        <f>ROUND((Reference!E$16*List!$H3154)+Reference!E$17,0)</f>
        <v>2416</v>
      </c>
      <c r="M3154" s="35">
        <f>ROUND((Reference!F$16*List!$H3154)+Reference!F$17,0)</f>
        <v>2517</v>
      </c>
      <c r="N3154" s="35">
        <f>ROUND((Reference!G$16*List!$H3154)+Reference!G$17,0)</f>
        <v>2849</v>
      </c>
      <c r="O3154" s="35">
        <f>ROUND((Reference!H$16*List!$H3154)+Reference!H$17,0)</f>
        <v>2958</v>
      </c>
      <c r="P3154" s="35">
        <f>ROUND((Reference!I$16*List!$H3154)+Reference!I$17,0)</f>
        <v>3075</v>
      </c>
      <c r="Q3154" s="35">
        <f>ROUND((Reference!J$16*List!$H3154)+Reference!J$17,0)</f>
        <v>3560</v>
      </c>
      <c r="R3154" s="35">
        <f>ROUND((Reference!K$16*List!$H3154)+Reference!K$17,0)</f>
        <v>3673</v>
      </c>
      <c r="S3154" s="35">
        <f>ROUND((Reference!L$16*List!$H3154)+Reference!L$17,0)</f>
        <v>3963</v>
      </c>
      <c r="T3154" s="35">
        <f>ROUND((Reference!M$16*List!$H3154)+Reference!M$17,0)</f>
        <v>4733</v>
      </c>
      <c r="U3154" s="35">
        <f>ROUND((Reference!N$16*List!$H3154)+Reference!N$17,0)</f>
        <v>19097</v>
      </c>
      <c r="V3154" s="36">
        <f>ROUND((Reference!O$16*List!$H3154)+Reference!O$17,0)</f>
        <v>710</v>
      </c>
      <c r="W3154" s="36">
        <f>ROUND((Reference!P$16*List!$H3154)+Reference!P$17,0)</f>
        <v>1000</v>
      </c>
      <c r="X3154" s="36">
        <f>ROUND((Reference!Q$16*List!$H3154)+Reference!Q$17,0)</f>
        <v>500</v>
      </c>
      <c r="Y3154" s="37"/>
      <c r="Z3154" s="4" t="str">
        <f t="shared" si="99"/>
        <v>OUTAGAMIE, Wisconsin</v>
      </c>
      <c r="AA3154" s="50" t="s">
        <v>8637</v>
      </c>
      <c r="AB3154" s="38" t="s">
        <v>54</v>
      </c>
      <c r="AC3154" s="43" t="s">
        <v>8529</v>
      </c>
      <c r="AD3154" s="45"/>
      <c r="AE3154">
        <f t="shared" si="100"/>
        <v>0.96190000000000009</v>
      </c>
    </row>
    <row r="3155" spans="1:31" x14ac:dyDescent="0.35">
      <c r="A3155" s="28" t="s">
        <v>8638</v>
      </c>
      <c r="B3155" s="48" t="s">
        <v>8639</v>
      </c>
      <c r="C3155" s="49">
        <v>33340</v>
      </c>
      <c r="D3155" s="30" t="s">
        <v>1208</v>
      </c>
      <c r="E3155" s="50" t="s">
        <v>8640</v>
      </c>
      <c r="F3155" s="54" t="s">
        <v>8529</v>
      </c>
      <c r="G3155" s="33" t="s">
        <v>53</v>
      </c>
      <c r="H3155" s="52">
        <v>0.97010000000000007</v>
      </c>
      <c r="I3155" s="35">
        <f>ROUND((Reference!B$16*List!$H3155)+Reference!B$17,0)</f>
        <v>1101</v>
      </c>
      <c r="J3155" s="35">
        <f>ROUND((Reference!C$16*List!$H3155)+Reference!C$17,0)</f>
        <v>1642</v>
      </c>
      <c r="K3155" s="35">
        <f>ROUND((Reference!D$16*List!$H3155)+Reference!D$17,0)</f>
        <v>1967</v>
      </c>
      <c r="L3155" s="35">
        <f>ROUND((Reference!E$16*List!$H3155)+Reference!E$17,0)</f>
        <v>2431</v>
      </c>
      <c r="M3155" s="35">
        <f>ROUND((Reference!F$16*List!$H3155)+Reference!F$17,0)</f>
        <v>2533</v>
      </c>
      <c r="N3155" s="35">
        <f>ROUND((Reference!G$16*List!$H3155)+Reference!G$17,0)</f>
        <v>2868</v>
      </c>
      <c r="O3155" s="35">
        <f>ROUND((Reference!H$16*List!$H3155)+Reference!H$17,0)</f>
        <v>2977</v>
      </c>
      <c r="P3155" s="35">
        <f>ROUND((Reference!I$16*List!$H3155)+Reference!I$17,0)</f>
        <v>3094</v>
      </c>
      <c r="Q3155" s="35">
        <f>ROUND((Reference!J$16*List!$H3155)+Reference!J$17,0)</f>
        <v>3583</v>
      </c>
      <c r="R3155" s="35">
        <f>ROUND((Reference!K$16*List!$H3155)+Reference!K$17,0)</f>
        <v>3696</v>
      </c>
      <c r="S3155" s="35">
        <f>ROUND((Reference!L$16*List!$H3155)+Reference!L$17,0)</f>
        <v>3988</v>
      </c>
      <c r="T3155" s="35">
        <f>ROUND((Reference!M$16*List!$H3155)+Reference!M$17,0)</f>
        <v>4764</v>
      </c>
      <c r="U3155" s="35">
        <f>ROUND((Reference!N$16*List!$H3155)+Reference!N$17,0)</f>
        <v>19220</v>
      </c>
      <c r="V3155" s="36">
        <f>ROUND((Reference!O$16*List!$H3155)+Reference!O$17,0)</f>
        <v>714</v>
      </c>
      <c r="W3155" s="36">
        <f>ROUND((Reference!P$16*List!$H3155)+Reference!P$17,0)</f>
        <v>1007</v>
      </c>
      <c r="X3155" s="36">
        <f>ROUND((Reference!Q$16*List!$H3155)+Reference!Q$17,0)</f>
        <v>503</v>
      </c>
      <c r="Y3155" s="37"/>
      <c r="Z3155" s="4" t="str">
        <f t="shared" si="99"/>
        <v>OZAUKEE, Wisconsin</v>
      </c>
      <c r="AA3155" s="50" t="s">
        <v>8640</v>
      </c>
      <c r="AB3155" s="38" t="s">
        <v>54</v>
      </c>
      <c r="AC3155" s="43" t="s">
        <v>8529</v>
      </c>
      <c r="AD3155" s="45"/>
      <c r="AE3155">
        <f t="shared" si="100"/>
        <v>0.97010000000000007</v>
      </c>
    </row>
    <row r="3156" spans="1:31" x14ac:dyDescent="0.35">
      <c r="A3156" s="28" t="s">
        <v>8641</v>
      </c>
      <c r="B3156" s="48" t="s">
        <v>8642</v>
      </c>
      <c r="C3156" s="49">
        <v>99952</v>
      </c>
      <c r="D3156" s="30" t="s">
        <v>267</v>
      </c>
      <c r="E3156" s="50" t="s">
        <v>8643</v>
      </c>
      <c r="F3156" s="55" t="s">
        <v>8529</v>
      </c>
      <c r="G3156" s="33" t="s">
        <v>64</v>
      </c>
      <c r="H3156" s="52">
        <v>0.86120000000000008</v>
      </c>
      <c r="I3156" s="35">
        <f>ROUND((Reference!B$16*List!$H3156)+Reference!B$17,0)</f>
        <v>1007</v>
      </c>
      <c r="J3156" s="35">
        <f>ROUND((Reference!C$16*List!$H3156)+Reference!C$17,0)</f>
        <v>1502</v>
      </c>
      <c r="K3156" s="35">
        <f>ROUND((Reference!D$16*List!$H3156)+Reference!D$17,0)</f>
        <v>1800</v>
      </c>
      <c r="L3156" s="35">
        <f>ROUND((Reference!E$16*List!$H3156)+Reference!E$17,0)</f>
        <v>2225</v>
      </c>
      <c r="M3156" s="35">
        <f>ROUND((Reference!F$16*List!$H3156)+Reference!F$17,0)</f>
        <v>2318</v>
      </c>
      <c r="N3156" s="35">
        <f>ROUND((Reference!G$16*List!$H3156)+Reference!G$17,0)</f>
        <v>2625</v>
      </c>
      <c r="O3156" s="35">
        <f>ROUND((Reference!H$16*List!$H3156)+Reference!H$17,0)</f>
        <v>2725</v>
      </c>
      <c r="P3156" s="35">
        <f>ROUND((Reference!I$16*List!$H3156)+Reference!I$17,0)</f>
        <v>2832</v>
      </c>
      <c r="Q3156" s="35">
        <f>ROUND((Reference!J$16*List!$H3156)+Reference!J$17,0)</f>
        <v>3279</v>
      </c>
      <c r="R3156" s="35">
        <f>ROUND((Reference!K$16*List!$H3156)+Reference!K$17,0)</f>
        <v>3383</v>
      </c>
      <c r="S3156" s="35">
        <f>ROUND((Reference!L$16*List!$H3156)+Reference!L$17,0)</f>
        <v>3650</v>
      </c>
      <c r="T3156" s="35">
        <f>ROUND((Reference!M$16*List!$H3156)+Reference!M$17,0)</f>
        <v>4360</v>
      </c>
      <c r="U3156" s="35">
        <f>ROUND((Reference!N$16*List!$H3156)+Reference!N$17,0)</f>
        <v>17590</v>
      </c>
      <c r="V3156" s="36">
        <f>ROUND((Reference!O$16*List!$H3156)+Reference!O$17,0)</f>
        <v>654</v>
      </c>
      <c r="W3156" s="36">
        <f>ROUND((Reference!P$16*List!$H3156)+Reference!P$17,0)</f>
        <v>921</v>
      </c>
      <c r="X3156" s="36">
        <f>ROUND((Reference!Q$16*List!$H3156)+Reference!Q$17,0)</f>
        <v>461</v>
      </c>
      <c r="Y3156" s="37"/>
      <c r="Z3156" s="4" t="str">
        <f t="shared" si="99"/>
        <v>PEPIN, Wisconsin</v>
      </c>
      <c r="AA3156" s="50" t="s">
        <v>8643</v>
      </c>
      <c r="AB3156" s="38" t="s">
        <v>54</v>
      </c>
      <c r="AC3156" s="43" t="s">
        <v>8529</v>
      </c>
      <c r="AD3156" s="45"/>
      <c r="AE3156">
        <f t="shared" si="100"/>
        <v>0.86120000000000008</v>
      </c>
    </row>
    <row r="3157" spans="1:31" x14ac:dyDescent="0.35">
      <c r="A3157" s="28" t="s">
        <v>8644</v>
      </c>
      <c r="B3157" s="48" t="s">
        <v>8645</v>
      </c>
      <c r="C3157" s="51">
        <v>33460</v>
      </c>
      <c r="D3157" s="30" t="s">
        <v>4084</v>
      </c>
      <c r="E3157" s="38" t="s">
        <v>1941</v>
      </c>
      <c r="F3157" s="54" t="s">
        <v>8529</v>
      </c>
      <c r="G3157" s="33" t="s">
        <v>53</v>
      </c>
      <c r="H3157" s="52">
        <v>1.0760000000000001</v>
      </c>
      <c r="I3157" s="35">
        <f>ROUND((Reference!B$16*List!$H3157)+Reference!B$17,0)</f>
        <v>1191</v>
      </c>
      <c r="J3157" s="35">
        <f>ROUND((Reference!C$16*List!$H3157)+Reference!C$17,0)</f>
        <v>1777</v>
      </c>
      <c r="K3157" s="35">
        <f>ROUND((Reference!D$16*List!$H3157)+Reference!D$17,0)</f>
        <v>2129</v>
      </c>
      <c r="L3157" s="35">
        <f>ROUND((Reference!E$16*List!$H3157)+Reference!E$17,0)</f>
        <v>2632</v>
      </c>
      <c r="M3157" s="35">
        <f>ROUND((Reference!F$16*List!$H3157)+Reference!F$17,0)</f>
        <v>2742</v>
      </c>
      <c r="N3157" s="35">
        <f>ROUND((Reference!G$16*List!$H3157)+Reference!G$17,0)</f>
        <v>3104</v>
      </c>
      <c r="O3157" s="35">
        <f>ROUND((Reference!H$16*List!$H3157)+Reference!H$17,0)</f>
        <v>3223</v>
      </c>
      <c r="P3157" s="35">
        <f>ROUND((Reference!I$16*List!$H3157)+Reference!I$17,0)</f>
        <v>3350</v>
      </c>
      <c r="Q3157" s="35">
        <f>ROUND((Reference!J$16*List!$H3157)+Reference!J$17,0)</f>
        <v>3879</v>
      </c>
      <c r="R3157" s="35">
        <f>ROUND((Reference!K$16*List!$H3157)+Reference!K$17,0)</f>
        <v>4001</v>
      </c>
      <c r="S3157" s="35">
        <f>ROUND((Reference!L$16*List!$H3157)+Reference!L$17,0)</f>
        <v>4317</v>
      </c>
      <c r="T3157" s="35">
        <f>ROUND((Reference!M$16*List!$H3157)+Reference!M$17,0)</f>
        <v>5156</v>
      </c>
      <c r="U3157" s="35">
        <f>ROUND((Reference!N$16*List!$H3157)+Reference!N$17,0)</f>
        <v>20805</v>
      </c>
      <c r="V3157" s="36">
        <f>ROUND((Reference!O$16*List!$H3157)+Reference!O$17,0)</f>
        <v>773</v>
      </c>
      <c r="W3157" s="36">
        <f>ROUND((Reference!P$16*List!$H3157)+Reference!P$17,0)</f>
        <v>1090</v>
      </c>
      <c r="X3157" s="36">
        <f>ROUND((Reference!Q$16*List!$H3157)+Reference!Q$17,0)</f>
        <v>545</v>
      </c>
      <c r="Y3157" s="37"/>
      <c r="Z3157" s="4" t="str">
        <f t="shared" si="99"/>
        <v>PIERCE, Wisconsin</v>
      </c>
      <c r="AA3157" s="50" t="s">
        <v>1941</v>
      </c>
      <c r="AB3157" s="38" t="s">
        <v>54</v>
      </c>
      <c r="AC3157" s="43" t="s">
        <v>8529</v>
      </c>
      <c r="AD3157" s="45"/>
      <c r="AE3157">
        <f t="shared" si="100"/>
        <v>1.0760000000000001</v>
      </c>
    </row>
    <row r="3158" spans="1:31" x14ac:dyDescent="0.35">
      <c r="A3158" s="28" t="s">
        <v>8646</v>
      </c>
      <c r="B3158" s="48" t="s">
        <v>8647</v>
      </c>
      <c r="C3158" s="49">
        <v>99952</v>
      </c>
      <c r="D3158" s="30" t="s">
        <v>267</v>
      </c>
      <c r="E3158" s="50" t="s">
        <v>710</v>
      </c>
      <c r="F3158" s="55" t="s">
        <v>8529</v>
      </c>
      <c r="G3158" s="33" t="s">
        <v>64</v>
      </c>
      <c r="H3158" s="34">
        <v>0.86120000000000008</v>
      </c>
      <c r="I3158" s="35">
        <f>ROUND((Reference!B$16*List!$H3158)+Reference!B$17,0)</f>
        <v>1007</v>
      </c>
      <c r="J3158" s="35">
        <f>ROUND((Reference!C$16*List!$H3158)+Reference!C$17,0)</f>
        <v>1502</v>
      </c>
      <c r="K3158" s="35">
        <f>ROUND((Reference!D$16*List!$H3158)+Reference!D$17,0)</f>
        <v>1800</v>
      </c>
      <c r="L3158" s="35">
        <f>ROUND((Reference!E$16*List!$H3158)+Reference!E$17,0)</f>
        <v>2225</v>
      </c>
      <c r="M3158" s="35">
        <f>ROUND((Reference!F$16*List!$H3158)+Reference!F$17,0)</f>
        <v>2318</v>
      </c>
      <c r="N3158" s="35">
        <f>ROUND((Reference!G$16*List!$H3158)+Reference!G$17,0)</f>
        <v>2625</v>
      </c>
      <c r="O3158" s="35">
        <f>ROUND((Reference!H$16*List!$H3158)+Reference!H$17,0)</f>
        <v>2725</v>
      </c>
      <c r="P3158" s="35">
        <f>ROUND((Reference!I$16*List!$H3158)+Reference!I$17,0)</f>
        <v>2832</v>
      </c>
      <c r="Q3158" s="35">
        <f>ROUND((Reference!J$16*List!$H3158)+Reference!J$17,0)</f>
        <v>3279</v>
      </c>
      <c r="R3158" s="35">
        <f>ROUND((Reference!K$16*List!$H3158)+Reference!K$17,0)</f>
        <v>3383</v>
      </c>
      <c r="S3158" s="35">
        <f>ROUND((Reference!L$16*List!$H3158)+Reference!L$17,0)</f>
        <v>3650</v>
      </c>
      <c r="T3158" s="35">
        <f>ROUND((Reference!M$16*List!$H3158)+Reference!M$17,0)</f>
        <v>4360</v>
      </c>
      <c r="U3158" s="35">
        <f>ROUND((Reference!N$16*List!$H3158)+Reference!N$17,0)</f>
        <v>17590</v>
      </c>
      <c r="V3158" s="36">
        <f>ROUND((Reference!O$16*List!$H3158)+Reference!O$17,0)</f>
        <v>654</v>
      </c>
      <c r="W3158" s="36">
        <f>ROUND((Reference!P$16*List!$H3158)+Reference!P$17,0)</f>
        <v>921</v>
      </c>
      <c r="X3158" s="36">
        <f>ROUND((Reference!Q$16*List!$H3158)+Reference!Q$17,0)</f>
        <v>461</v>
      </c>
      <c r="Y3158" s="37"/>
      <c r="Z3158" s="4" t="str">
        <f t="shared" si="99"/>
        <v>POLK, Wisconsin</v>
      </c>
      <c r="AA3158" s="38" t="s">
        <v>710</v>
      </c>
      <c r="AB3158" s="38" t="s">
        <v>54</v>
      </c>
      <c r="AC3158" s="32" t="s">
        <v>8529</v>
      </c>
      <c r="AD3158" s="39"/>
      <c r="AE3158">
        <f t="shared" si="100"/>
        <v>0.86120000000000008</v>
      </c>
    </row>
    <row r="3159" spans="1:31" x14ac:dyDescent="0.35">
      <c r="A3159" s="28" t="s">
        <v>8648</v>
      </c>
      <c r="B3159" s="48" t="s">
        <v>8649</v>
      </c>
      <c r="C3159" s="51">
        <v>99952</v>
      </c>
      <c r="D3159" s="30" t="s">
        <v>267</v>
      </c>
      <c r="E3159" s="38" t="s">
        <v>6122</v>
      </c>
      <c r="F3159" s="55" t="s">
        <v>8529</v>
      </c>
      <c r="G3159" s="33" t="s">
        <v>64</v>
      </c>
      <c r="H3159" s="52">
        <v>0.86120000000000008</v>
      </c>
      <c r="I3159" s="35">
        <f>ROUND((Reference!B$16*List!$H3159)+Reference!B$17,0)</f>
        <v>1007</v>
      </c>
      <c r="J3159" s="35">
        <f>ROUND((Reference!C$16*List!$H3159)+Reference!C$17,0)</f>
        <v>1502</v>
      </c>
      <c r="K3159" s="35">
        <f>ROUND((Reference!D$16*List!$H3159)+Reference!D$17,0)</f>
        <v>1800</v>
      </c>
      <c r="L3159" s="35">
        <f>ROUND((Reference!E$16*List!$H3159)+Reference!E$17,0)</f>
        <v>2225</v>
      </c>
      <c r="M3159" s="35">
        <f>ROUND((Reference!F$16*List!$H3159)+Reference!F$17,0)</f>
        <v>2318</v>
      </c>
      <c r="N3159" s="35">
        <f>ROUND((Reference!G$16*List!$H3159)+Reference!G$17,0)</f>
        <v>2625</v>
      </c>
      <c r="O3159" s="35">
        <f>ROUND((Reference!H$16*List!$H3159)+Reference!H$17,0)</f>
        <v>2725</v>
      </c>
      <c r="P3159" s="35">
        <f>ROUND((Reference!I$16*List!$H3159)+Reference!I$17,0)</f>
        <v>2832</v>
      </c>
      <c r="Q3159" s="35">
        <f>ROUND((Reference!J$16*List!$H3159)+Reference!J$17,0)</f>
        <v>3279</v>
      </c>
      <c r="R3159" s="35">
        <f>ROUND((Reference!K$16*List!$H3159)+Reference!K$17,0)</f>
        <v>3383</v>
      </c>
      <c r="S3159" s="35">
        <f>ROUND((Reference!L$16*List!$H3159)+Reference!L$17,0)</f>
        <v>3650</v>
      </c>
      <c r="T3159" s="35">
        <f>ROUND((Reference!M$16*List!$H3159)+Reference!M$17,0)</f>
        <v>4360</v>
      </c>
      <c r="U3159" s="35">
        <f>ROUND((Reference!N$16*List!$H3159)+Reference!N$17,0)</f>
        <v>17590</v>
      </c>
      <c r="V3159" s="36">
        <f>ROUND((Reference!O$16*List!$H3159)+Reference!O$17,0)</f>
        <v>654</v>
      </c>
      <c r="W3159" s="36">
        <f>ROUND((Reference!P$16*List!$H3159)+Reference!P$17,0)</f>
        <v>921</v>
      </c>
      <c r="X3159" s="36">
        <f>ROUND((Reference!Q$16*List!$H3159)+Reference!Q$17,0)</f>
        <v>461</v>
      </c>
      <c r="Y3159" s="37"/>
      <c r="Z3159" s="4" t="str">
        <f t="shared" si="99"/>
        <v>PORTAGE, Wisconsin</v>
      </c>
      <c r="AA3159" s="50" t="s">
        <v>6122</v>
      </c>
      <c r="AB3159" s="38" t="s">
        <v>54</v>
      </c>
      <c r="AC3159" s="43" t="s">
        <v>8529</v>
      </c>
      <c r="AD3159" s="45"/>
      <c r="AE3159">
        <f t="shared" si="100"/>
        <v>0.86120000000000008</v>
      </c>
    </row>
    <row r="3160" spans="1:31" x14ac:dyDescent="0.35">
      <c r="A3160" s="28" t="s">
        <v>8650</v>
      </c>
      <c r="B3160" s="48" t="s">
        <v>8651</v>
      </c>
      <c r="C3160" s="49">
        <v>99952</v>
      </c>
      <c r="D3160" s="30" t="s">
        <v>267</v>
      </c>
      <c r="E3160" s="50" t="s">
        <v>8652</v>
      </c>
      <c r="F3160" s="55" t="s">
        <v>8529</v>
      </c>
      <c r="G3160" s="33" t="s">
        <v>64</v>
      </c>
      <c r="H3160" s="52">
        <v>0.86120000000000008</v>
      </c>
      <c r="I3160" s="35">
        <f>ROUND((Reference!B$16*List!$H3160)+Reference!B$17,0)</f>
        <v>1007</v>
      </c>
      <c r="J3160" s="35">
        <f>ROUND((Reference!C$16*List!$H3160)+Reference!C$17,0)</f>
        <v>1502</v>
      </c>
      <c r="K3160" s="35">
        <f>ROUND((Reference!D$16*List!$H3160)+Reference!D$17,0)</f>
        <v>1800</v>
      </c>
      <c r="L3160" s="35">
        <f>ROUND((Reference!E$16*List!$H3160)+Reference!E$17,0)</f>
        <v>2225</v>
      </c>
      <c r="M3160" s="35">
        <f>ROUND((Reference!F$16*List!$H3160)+Reference!F$17,0)</f>
        <v>2318</v>
      </c>
      <c r="N3160" s="35">
        <f>ROUND((Reference!G$16*List!$H3160)+Reference!G$17,0)</f>
        <v>2625</v>
      </c>
      <c r="O3160" s="35">
        <f>ROUND((Reference!H$16*List!$H3160)+Reference!H$17,0)</f>
        <v>2725</v>
      </c>
      <c r="P3160" s="35">
        <f>ROUND((Reference!I$16*List!$H3160)+Reference!I$17,0)</f>
        <v>2832</v>
      </c>
      <c r="Q3160" s="35">
        <f>ROUND((Reference!J$16*List!$H3160)+Reference!J$17,0)</f>
        <v>3279</v>
      </c>
      <c r="R3160" s="35">
        <f>ROUND((Reference!K$16*List!$H3160)+Reference!K$17,0)</f>
        <v>3383</v>
      </c>
      <c r="S3160" s="35">
        <f>ROUND((Reference!L$16*List!$H3160)+Reference!L$17,0)</f>
        <v>3650</v>
      </c>
      <c r="T3160" s="35">
        <f>ROUND((Reference!M$16*List!$H3160)+Reference!M$17,0)</f>
        <v>4360</v>
      </c>
      <c r="U3160" s="35">
        <f>ROUND((Reference!N$16*List!$H3160)+Reference!N$17,0)</f>
        <v>17590</v>
      </c>
      <c r="V3160" s="36">
        <f>ROUND((Reference!O$16*List!$H3160)+Reference!O$17,0)</f>
        <v>654</v>
      </c>
      <c r="W3160" s="36">
        <f>ROUND((Reference!P$16*List!$H3160)+Reference!P$17,0)</f>
        <v>921</v>
      </c>
      <c r="X3160" s="36">
        <f>ROUND((Reference!Q$16*List!$H3160)+Reference!Q$17,0)</f>
        <v>461</v>
      </c>
      <c r="Y3160" s="37"/>
      <c r="Z3160" s="4" t="str">
        <f t="shared" si="99"/>
        <v>PRICE, Wisconsin</v>
      </c>
      <c r="AA3160" s="50" t="s">
        <v>8652</v>
      </c>
      <c r="AB3160" s="38" t="s">
        <v>54</v>
      </c>
      <c r="AC3160" s="43" t="s">
        <v>8529</v>
      </c>
      <c r="AD3160" s="45"/>
      <c r="AE3160">
        <f t="shared" si="100"/>
        <v>0.86120000000000008</v>
      </c>
    </row>
    <row r="3161" spans="1:31" x14ac:dyDescent="0.35">
      <c r="A3161" s="28" t="s">
        <v>8653</v>
      </c>
      <c r="B3161" s="48" t="s">
        <v>8654</v>
      </c>
      <c r="C3161" s="51">
        <v>39540</v>
      </c>
      <c r="D3161" s="30" t="s">
        <v>1446</v>
      </c>
      <c r="E3161" s="38" t="s">
        <v>8655</v>
      </c>
      <c r="F3161" s="54" t="s">
        <v>8529</v>
      </c>
      <c r="G3161" s="33" t="s">
        <v>53</v>
      </c>
      <c r="H3161" s="34">
        <v>0.90349999999999997</v>
      </c>
      <c r="I3161" s="35">
        <f>ROUND((Reference!B$16*List!$H3161)+Reference!B$17,0)</f>
        <v>1044</v>
      </c>
      <c r="J3161" s="35">
        <f>ROUND((Reference!C$16*List!$H3161)+Reference!C$17,0)</f>
        <v>1556</v>
      </c>
      <c r="K3161" s="35">
        <f>ROUND((Reference!D$16*List!$H3161)+Reference!D$17,0)</f>
        <v>1865</v>
      </c>
      <c r="L3161" s="35">
        <f>ROUND((Reference!E$16*List!$H3161)+Reference!E$17,0)</f>
        <v>2305</v>
      </c>
      <c r="M3161" s="35">
        <f>ROUND((Reference!F$16*List!$H3161)+Reference!F$17,0)</f>
        <v>2402</v>
      </c>
      <c r="N3161" s="35">
        <f>ROUND((Reference!G$16*List!$H3161)+Reference!G$17,0)</f>
        <v>2719</v>
      </c>
      <c r="O3161" s="35">
        <f>ROUND((Reference!H$16*List!$H3161)+Reference!H$17,0)</f>
        <v>2823</v>
      </c>
      <c r="P3161" s="35">
        <f>ROUND((Reference!I$16*List!$H3161)+Reference!I$17,0)</f>
        <v>2934</v>
      </c>
      <c r="Q3161" s="35">
        <f>ROUND((Reference!J$16*List!$H3161)+Reference!J$17,0)</f>
        <v>3397</v>
      </c>
      <c r="R3161" s="35">
        <f>ROUND((Reference!K$16*List!$H3161)+Reference!K$17,0)</f>
        <v>3505</v>
      </c>
      <c r="S3161" s="35">
        <f>ROUND((Reference!L$16*List!$H3161)+Reference!L$17,0)</f>
        <v>3782</v>
      </c>
      <c r="T3161" s="35">
        <f>ROUND((Reference!M$16*List!$H3161)+Reference!M$17,0)</f>
        <v>4517</v>
      </c>
      <c r="U3161" s="35">
        <f>ROUND((Reference!N$16*List!$H3161)+Reference!N$17,0)</f>
        <v>18223</v>
      </c>
      <c r="V3161" s="36">
        <f>ROUND((Reference!O$16*List!$H3161)+Reference!O$17,0)</f>
        <v>677</v>
      </c>
      <c r="W3161" s="36">
        <f>ROUND((Reference!P$16*List!$H3161)+Reference!P$17,0)</f>
        <v>955</v>
      </c>
      <c r="X3161" s="36">
        <f>ROUND((Reference!Q$16*List!$H3161)+Reference!Q$17,0)</f>
        <v>477</v>
      </c>
      <c r="Y3161" s="37"/>
      <c r="Z3161" s="4" t="str">
        <f t="shared" si="99"/>
        <v>RACINE, Wisconsin</v>
      </c>
      <c r="AA3161" s="38" t="s">
        <v>8655</v>
      </c>
      <c r="AB3161" s="38" t="s">
        <v>54</v>
      </c>
      <c r="AC3161" s="32" t="s">
        <v>8529</v>
      </c>
      <c r="AD3161" s="39"/>
      <c r="AE3161">
        <f t="shared" si="100"/>
        <v>0.90349999999999997</v>
      </c>
    </row>
    <row r="3162" spans="1:31" x14ac:dyDescent="0.35">
      <c r="A3162" s="28" t="s">
        <v>8656</v>
      </c>
      <c r="B3162" s="48" t="s">
        <v>8657</v>
      </c>
      <c r="C3162" s="49">
        <v>99952</v>
      </c>
      <c r="D3162" s="30" t="s">
        <v>267</v>
      </c>
      <c r="E3162" s="50" t="s">
        <v>2409</v>
      </c>
      <c r="F3162" s="55" t="s">
        <v>8529</v>
      </c>
      <c r="G3162" s="33" t="s">
        <v>64</v>
      </c>
      <c r="H3162" s="34">
        <v>0.86120000000000008</v>
      </c>
      <c r="I3162" s="35">
        <f>ROUND((Reference!B$16*List!$H3162)+Reference!B$17,0)</f>
        <v>1007</v>
      </c>
      <c r="J3162" s="35">
        <f>ROUND((Reference!C$16*List!$H3162)+Reference!C$17,0)</f>
        <v>1502</v>
      </c>
      <c r="K3162" s="35">
        <f>ROUND((Reference!D$16*List!$H3162)+Reference!D$17,0)</f>
        <v>1800</v>
      </c>
      <c r="L3162" s="35">
        <f>ROUND((Reference!E$16*List!$H3162)+Reference!E$17,0)</f>
        <v>2225</v>
      </c>
      <c r="M3162" s="35">
        <f>ROUND((Reference!F$16*List!$H3162)+Reference!F$17,0)</f>
        <v>2318</v>
      </c>
      <c r="N3162" s="35">
        <f>ROUND((Reference!G$16*List!$H3162)+Reference!G$17,0)</f>
        <v>2625</v>
      </c>
      <c r="O3162" s="35">
        <f>ROUND((Reference!H$16*List!$H3162)+Reference!H$17,0)</f>
        <v>2725</v>
      </c>
      <c r="P3162" s="35">
        <f>ROUND((Reference!I$16*List!$H3162)+Reference!I$17,0)</f>
        <v>2832</v>
      </c>
      <c r="Q3162" s="35">
        <f>ROUND((Reference!J$16*List!$H3162)+Reference!J$17,0)</f>
        <v>3279</v>
      </c>
      <c r="R3162" s="35">
        <f>ROUND((Reference!K$16*List!$H3162)+Reference!K$17,0)</f>
        <v>3383</v>
      </c>
      <c r="S3162" s="35">
        <f>ROUND((Reference!L$16*List!$H3162)+Reference!L$17,0)</f>
        <v>3650</v>
      </c>
      <c r="T3162" s="35">
        <f>ROUND((Reference!M$16*List!$H3162)+Reference!M$17,0)</f>
        <v>4360</v>
      </c>
      <c r="U3162" s="35">
        <f>ROUND((Reference!N$16*List!$H3162)+Reference!N$17,0)</f>
        <v>17590</v>
      </c>
      <c r="V3162" s="36">
        <f>ROUND((Reference!O$16*List!$H3162)+Reference!O$17,0)</f>
        <v>654</v>
      </c>
      <c r="W3162" s="36">
        <f>ROUND((Reference!P$16*List!$H3162)+Reference!P$17,0)</f>
        <v>921</v>
      </c>
      <c r="X3162" s="36">
        <f>ROUND((Reference!Q$16*List!$H3162)+Reference!Q$17,0)</f>
        <v>461</v>
      </c>
      <c r="Y3162" s="37"/>
      <c r="Z3162" s="4" t="str">
        <f t="shared" si="99"/>
        <v>RICHLAND, Wisconsin</v>
      </c>
      <c r="AA3162" s="38" t="s">
        <v>2409</v>
      </c>
      <c r="AB3162" s="38" t="s">
        <v>54</v>
      </c>
      <c r="AC3162" s="32" t="s">
        <v>8529</v>
      </c>
      <c r="AD3162" s="39"/>
      <c r="AE3162">
        <f t="shared" si="100"/>
        <v>0.86120000000000008</v>
      </c>
    </row>
    <row r="3163" spans="1:31" x14ac:dyDescent="0.35">
      <c r="A3163" s="28" t="s">
        <v>8658</v>
      </c>
      <c r="B3163" s="48" t="s">
        <v>8659</v>
      </c>
      <c r="C3163" s="49">
        <v>27500</v>
      </c>
      <c r="D3163" s="30" t="s">
        <v>974</v>
      </c>
      <c r="E3163" s="50" t="s">
        <v>4258</v>
      </c>
      <c r="F3163" s="54" t="s">
        <v>8529</v>
      </c>
      <c r="G3163" s="33" t="s">
        <v>53</v>
      </c>
      <c r="H3163" s="52">
        <v>0.90850000000000009</v>
      </c>
      <c r="I3163" s="35">
        <f>ROUND((Reference!B$16*List!$H3163)+Reference!B$17,0)</f>
        <v>1048</v>
      </c>
      <c r="J3163" s="35">
        <f>ROUND((Reference!C$16*List!$H3163)+Reference!C$17,0)</f>
        <v>1563</v>
      </c>
      <c r="K3163" s="35">
        <f>ROUND((Reference!D$16*List!$H3163)+Reference!D$17,0)</f>
        <v>1873</v>
      </c>
      <c r="L3163" s="35">
        <f>ROUND((Reference!E$16*List!$H3163)+Reference!E$17,0)</f>
        <v>2315</v>
      </c>
      <c r="M3163" s="35">
        <f>ROUND((Reference!F$16*List!$H3163)+Reference!F$17,0)</f>
        <v>2412</v>
      </c>
      <c r="N3163" s="35">
        <f>ROUND((Reference!G$16*List!$H3163)+Reference!G$17,0)</f>
        <v>2730</v>
      </c>
      <c r="O3163" s="35">
        <f>ROUND((Reference!H$16*List!$H3163)+Reference!H$17,0)</f>
        <v>2835</v>
      </c>
      <c r="P3163" s="35">
        <f>ROUND((Reference!I$16*List!$H3163)+Reference!I$17,0)</f>
        <v>2946</v>
      </c>
      <c r="Q3163" s="35">
        <f>ROUND((Reference!J$16*List!$H3163)+Reference!J$17,0)</f>
        <v>3411</v>
      </c>
      <c r="R3163" s="35">
        <f>ROUND((Reference!K$16*List!$H3163)+Reference!K$17,0)</f>
        <v>3519</v>
      </c>
      <c r="S3163" s="35">
        <f>ROUND((Reference!L$16*List!$H3163)+Reference!L$17,0)</f>
        <v>3797</v>
      </c>
      <c r="T3163" s="35">
        <f>ROUND((Reference!M$16*List!$H3163)+Reference!M$17,0)</f>
        <v>4535</v>
      </c>
      <c r="U3163" s="35">
        <f>ROUND((Reference!N$16*List!$H3163)+Reference!N$17,0)</f>
        <v>18298</v>
      </c>
      <c r="V3163" s="36">
        <f>ROUND((Reference!O$16*List!$H3163)+Reference!O$17,0)</f>
        <v>680</v>
      </c>
      <c r="W3163" s="36">
        <f>ROUND((Reference!P$16*List!$H3163)+Reference!P$17,0)</f>
        <v>958</v>
      </c>
      <c r="X3163" s="36">
        <f>ROUND((Reference!Q$16*List!$H3163)+Reference!Q$17,0)</f>
        <v>479</v>
      </c>
      <c r="Y3163" s="37"/>
      <c r="Z3163" s="4" t="str">
        <f t="shared" si="99"/>
        <v>ROCK, Wisconsin</v>
      </c>
      <c r="AA3163" s="50" t="s">
        <v>4258</v>
      </c>
      <c r="AB3163" s="38" t="s">
        <v>54</v>
      </c>
      <c r="AC3163" s="43" t="s">
        <v>8529</v>
      </c>
      <c r="AD3163" s="45"/>
      <c r="AE3163">
        <f t="shared" si="100"/>
        <v>0.90850000000000009</v>
      </c>
    </row>
    <row r="3164" spans="1:31" x14ac:dyDescent="0.35">
      <c r="A3164" s="28" t="s">
        <v>8660</v>
      </c>
      <c r="B3164" s="48" t="s">
        <v>8661</v>
      </c>
      <c r="C3164" s="51">
        <v>99952</v>
      </c>
      <c r="D3164" s="30" t="s">
        <v>267</v>
      </c>
      <c r="E3164" s="38" t="s">
        <v>7686</v>
      </c>
      <c r="F3164" s="55" t="s">
        <v>8529</v>
      </c>
      <c r="G3164" s="33" t="s">
        <v>64</v>
      </c>
      <c r="H3164" s="52">
        <v>0.86120000000000008</v>
      </c>
      <c r="I3164" s="35">
        <f>ROUND((Reference!B$16*List!$H3164)+Reference!B$17,0)</f>
        <v>1007</v>
      </c>
      <c r="J3164" s="35">
        <f>ROUND((Reference!C$16*List!$H3164)+Reference!C$17,0)</f>
        <v>1502</v>
      </c>
      <c r="K3164" s="35">
        <f>ROUND((Reference!D$16*List!$H3164)+Reference!D$17,0)</f>
        <v>1800</v>
      </c>
      <c r="L3164" s="35">
        <f>ROUND((Reference!E$16*List!$H3164)+Reference!E$17,0)</f>
        <v>2225</v>
      </c>
      <c r="M3164" s="35">
        <f>ROUND((Reference!F$16*List!$H3164)+Reference!F$17,0)</f>
        <v>2318</v>
      </c>
      <c r="N3164" s="35">
        <f>ROUND((Reference!G$16*List!$H3164)+Reference!G$17,0)</f>
        <v>2625</v>
      </c>
      <c r="O3164" s="35">
        <f>ROUND((Reference!H$16*List!$H3164)+Reference!H$17,0)</f>
        <v>2725</v>
      </c>
      <c r="P3164" s="35">
        <f>ROUND((Reference!I$16*List!$H3164)+Reference!I$17,0)</f>
        <v>2832</v>
      </c>
      <c r="Q3164" s="35">
        <f>ROUND((Reference!J$16*List!$H3164)+Reference!J$17,0)</f>
        <v>3279</v>
      </c>
      <c r="R3164" s="35">
        <f>ROUND((Reference!K$16*List!$H3164)+Reference!K$17,0)</f>
        <v>3383</v>
      </c>
      <c r="S3164" s="35">
        <f>ROUND((Reference!L$16*List!$H3164)+Reference!L$17,0)</f>
        <v>3650</v>
      </c>
      <c r="T3164" s="35">
        <f>ROUND((Reference!M$16*List!$H3164)+Reference!M$17,0)</f>
        <v>4360</v>
      </c>
      <c r="U3164" s="35">
        <f>ROUND((Reference!N$16*List!$H3164)+Reference!N$17,0)</f>
        <v>17590</v>
      </c>
      <c r="V3164" s="36">
        <f>ROUND((Reference!O$16*List!$H3164)+Reference!O$17,0)</f>
        <v>654</v>
      </c>
      <c r="W3164" s="36">
        <f>ROUND((Reference!P$16*List!$H3164)+Reference!P$17,0)</f>
        <v>921</v>
      </c>
      <c r="X3164" s="36">
        <f>ROUND((Reference!Q$16*List!$H3164)+Reference!Q$17,0)</f>
        <v>461</v>
      </c>
      <c r="Y3164" s="37"/>
      <c r="Z3164" s="4" t="str">
        <f t="shared" si="99"/>
        <v>RUSK, Wisconsin</v>
      </c>
      <c r="AA3164" s="50" t="s">
        <v>7686</v>
      </c>
      <c r="AB3164" s="38" t="s">
        <v>54</v>
      </c>
      <c r="AC3164" s="43" t="s">
        <v>8529</v>
      </c>
      <c r="AD3164" s="45"/>
      <c r="AE3164">
        <f t="shared" si="100"/>
        <v>0.86120000000000008</v>
      </c>
    </row>
    <row r="3165" spans="1:31" x14ac:dyDescent="0.35">
      <c r="A3165" s="28" t="s">
        <v>8662</v>
      </c>
      <c r="B3165" s="48" t="s">
        <v>8663</v>
      </c>
      <c r="C3165" s="49">
        <v>33460</v>
      </c>
      <c r="D3165" s="30" t="s">
        <v>4084</v>
      </c>
      <c r="E3165" s="50" t="s">
        <v>8664</v>
      </c>
      <c r="F3165" s="54" t="s">
        <v>8529</v>
      </c>
      <c r="G3165" s="33" t="s">
        <v>53</v>
      </c>
      <c r="H3165" s="52">
        <v>1.0760000000000001</v>
      </c>
      <c r="I3165" s="35">
        <f>ROUND((Reference!B$16*List!$H3165)+Reference!B$17,0)</f>
        <v>1191</v>
      </c>
      <c r="J3165" s="35">
        <f>ROUND((Reference!C$16*List!$H3165)+Reference!C$17,0)</f>
        <v>1777</v>
      </c>
      <c r="K3165" s="35">
        <f>ROUND((Reference!D$16*List!$H3165)+Reference!D$17,0)</f>
        <v>2129</v>
      </c>
      <c r="L3165" s="35">
        <f>ROUND((Reference!E$16*List!$H3165)+Reference!E$17,0)</f>
        <v>2632</v>
      </c>
      <c r="M3165" s="35">
        <f>ROUND((Reference!F$16*List!$H3165)+Reference!F$17,0)</f>
        <v>2742</v>
      </c>
      <c r="N3165" s="35">
        <f>ROUND((Reference!G$16*List!$H3165)+Reference!G$17,0)</f>
        <v>3104</v>
      </c>
      <c r="O3165" s="35">
        <f>ROUND((Reference!H$16*List!$H3165)+Reference!H$17,0)</f>
        <v>3223</v>
      </c>
      <c r="P3165" s="35">
        <f>ROUND((Reference!I$16*List!$H3165)+Reference!I$17,0)</f>
        <v>3350</v>
      </c>
      <c r="Q3165" s="35">
        <f>ROUND((Reference!J$16*List!$H3165)+Reference!J$17,0)</f>
        <v>3879</v>
      </c>
      <c r="R3165" s="35">
        <f>ROUND((Reference!K$16*List!$H3165)+Reference!K$17,0)</f>
        <v>4001</v>
      </c>
      <c r="S3165" s="35">
        <f>ROUND((Reference!L$16*List!$H3165)+Reference!L$17,0)</f>
        <v>4317</v>
      </c>
      <c r="T3165" s="35">
        <f>ROUND((Reference!M$16*List!$H3165)+Reference!M$17,0)</f>
        <v>5156</v>
      </c>
      <c r="U3165" s="35">
        <f>ROUND((Reference!N$16*List!$H3165)+Reference!N$17,0)</f>
        <v>20805</v>
      </c>
      <c r="V3165" s="36">
        <f>ROUND((Reference!O$16*List!$H3165)+Reference!O$17,0)</f>
        <v>773</v>
      </c>
      <c r="W3165" s="36">
        <f>ROUND((Reference!P$16*List!$H3165)+Reference!P$17,0)</f>
        <v>1090</v>
      </c>
      <c r="X3165" s="36">
        <f>ROUND((Reference!Q$16*List!$H3165)+Reference!Q$17,0)</f>
        <v>545</v>
      </c>
      <c r="Y3165" s="37"/>
      <c r="Z3165" s="4" t="str">
        <f t="shared" si="99"/>
        <v>ST. CROIX, Wisconsin</v>
      </c>
      <c r="AA3165" s="50" t="s">
        <v>8664</v>
      </c>
      <c r="AB3165" s="38" t="s">
        <v>54</v>
      </c>
      <c r="AC3165" s="43" t="s">
        <v>8529</v>
      </c>
      <c r="AD3165" s="45"/>
      <c r="AE3165">
        <f t="shared" si="100"/>
        <v>1.0760000000000001</v>
      </c>
    </row>
    <row r="3166" spans="1:31" x14ac:dyDescent="0.35">
      <c r="A3166" s="28" t="s">
        <v>8665</v>
      </c>
      <c r="B3166" s="48" t="s">
        <v>8666</v>
      </c>
      <c r="C3166" s="51">
        <v>99952</v>
      </c>
      <c r="D3166" s="30" t="s">
        <v>267</v>
      </c>
      <c r="E3166" s="38" t="s">
        <v>8667</v>
      </c>
      <c r="F3166" s="55" t="s">
        <v>8529</v>
      </c>
      <c r="G3166" s="33" t="s">
        <v>64</v>
      </c>
      <c r="H3166" s="52">
        <v>0.86120000000000008</v>
      </c>
      <c r="I3166" s="35">
        <f>ROUND((Reference!B$16*List!$H3166)+Reference!B$17,0)</f>
        <v>1007</v>
      </c>
      <c r="J3166" s="35">
        <f>ROUND((Reference!C$16*List!$H3166)+Reference!C$17,0)</f>
        <v>1502</v>
      </c>
      <c r="K3166" s="35">
        <f>ROUND((Reference!D$16*List!$H3166)+Reference!D$17,0)</f>
        <v>1800</v>
      </c>
      <c r="L3166" s="35">
        <f>ROUND((Reference!E$16*List!$H3166)+Reference!E$17,0)</f>
        <v>2225</v>
      </c>
      <c r="M3166" s="35">
        <f>ROUND((Reference!F$16*List!$H3166)+Reference!F$17,0)</f>
        <v>2318</v>
      </c>
      <c r="N3166" s="35">
        <f>ROUND((Reference!G$16*List!$H3166)+Reference!G$17,0)</f>
        <v>2625</v>
      </c>
      <c r="O3166" s="35">
        <f>ROUND((Reference!H$16*List!$H3166)+Reference!H$17,0)</f>
        <v>2725</v>
      </c>
      <c r="P3166" s="35">
        <f>ROUND((Reference!I$16*List!$H3166)+Reference!I$17,0)</f>
        <v>2832</v>
      </c>
      <c r="Q3166" s="35">
        <f>ROUND((Reference!J$16*List!$H3166)+Reference!J$17,0)</f>
        <v>3279</v>
      </c>
      <c r="R3166" s="35">
        <f>ROUND((Reference!K$16*List!$H3166)+Reference!K$17,0)</f>
        <v>3383</v>
      </c>
      <c r="S3166" s="35">
        <f>ROUND((Reference!L$16*List!$H3166)+Reference!L$17,0)</f>
        <v>3650</v>
      </c>
      <c r="T3166" s="35">
        <f>ROUND((Reference!M$16*List!$H3166)+Reference!M$17,0)</f>
        <v>4360</v>
      </c>
      <c r="U3166" s="35">
        <f>ROUND((Reference!N$16*List!$H3166)+Reference!N$17,0)</f>
        <v>17590</v>
      </c>
      <c r="V3166" s="36">
        <f>ROUND((Reference!O$16*List!$H3166)+Reference!O$17,0)</f>
        <v>654</v>
      </c>
      <c r="W3166" s="36">
        <f>ROUND((Reference!P$16*List!$H3166)+Reference!P$17,0)</f>
        <v>921</v>
      </c>
      <c r="X3166" s="36">
        <f>ROUND((Reference!Q$16*List!$H3166)+Reference!Q$17,0)</f>
        <v>461</v>
      </c>
      <c r="Y3166" s="37"/>
      <c r="Z3166" s="4" t="str">
        <f t="shared" si="99"/>
        <v>SAUK, Wisconsin</v>
      </c>
      <c r="AA3166" s="50" t="s">
        <v>8667</v>
      </c>
      <c r="AB3166" s="38" t="s">
        <v>54</v>
      </c>
      <c r="AC3166" s="43" t="s">
        <v>8529</v>
      </c>
      <c r="AD3166" s="45"/>
      <c r="AE3166">
        <f t="shared" si="100"/>
        <v>0.86120000000000008</v>
      </c>
    </row>
    <row r="3167" spans="1:31" x14ac:dyDescent="0.35">
      <c r="A3167" s="28" t="s">
        <v>8668</v>
      </c>
      <c r="B3167" s="48" t="s">
        <v>8669</v>
      </c>
      <c r="C3167" s="49">
        <v>99952</v>
      </c>
      <c r="D3167" s="30" t="s">
        <v>267</v>
      </c>
      <c r="E3167" s="50" t="s">
        <v>8670</v>
      </c>
      <c r="F3167" s="55" t="s">
        <v>8529</v>
      </c>
      <c r="G3167" s="33" t="s">
        <v>64</v>
      </c>
      <c r="H3167" s="52">
        <v>0.86120000000000008</v>
      </c>
      <c r="I3167" s="35">
        <f>ROUND((Reference!B$16*List!$H3167)+Reference!B$17,0)</f>
        <v>1007</v>
      </c>
      <c r="J3167" s="35">
        <f>ROUND((Reference!C$16*List!$H3167)+Reference!C$17,0)</f>
        <v>1502</v>
      </c>
      <c r="K3167" s="35">
        <f>ROUND((Reference!D$16*List!$H3167)+Reference!D$17,0)</f>
        <v>1800</v>
      </c>
      <c r="L3167" s="35">
        <f>ROUND((Reference!E$16*List!$H3167)+Reference!E$17,0)</f>
        <v>2225</v>
      </c>
      <c r="M3167" s="35">
        <f>ROUND((Reference!F$16*List!$H3167)+Reference!F$17,0)</f>
        <v>2318</v>
      </c>
      <c r="N3167" s="35">
        <f>ROUND((Reference!G$16*List!$H3167)+Reference!G$17,0)</f>
        <v>2625</v>
      </c>
      <c r="O3167" s="35">
        <f>ROUND((Reference!H$16*List!$H3167)+Reference!H$17,0)</f>
        <v>2725</v>
      </c>
      <c r="P3167" s="35">
        <f>ROUND((Reference!I$16*List!$H3167)+Reference!I$17,0)</f>
        <v>2832</v>
      </c>
      <c r="Q3167" s="35">
        <f>ROUND((Reference!J$16*List!$H3167)+Reference!J$17,0)</f>
        <v>3279</v>
      </c>
      <c r="R3167" s="35">
        <f>ROUND((Reference!K$16*List!$H3167)+Reference!K$17,0)</f>
        <v>3383</v>
      </c>
      <c r="S3167" s="35">
        <f>ROUND((Reference!L$16*List!$H3167)+Reference!L$17,0)</f>
        <v>3650</v>
      </c>
      <c r="T3167" s="35">
        <f>ROUND((Reference!M$16*List!$H3167)+Reference!M$17,0)</f>
        <v>4360</v>
      </c>
      <c r="U3167" s="35">
        <f>ROUND((Reference!N$16*List!$H3167)+Reference!N$17,0)</f>
        <v>17590</v>
      </c>
      <c r="V3167" s="36">
        <f>ROUND((Reference!O$16*List!$H3167)+Reference!O$17,0)</f>
        <v>654</v>
      </c>
      <c r="W3167" s="36">
        <f>ROUND((Reference!P$16*List!$H3167)+Reference!P$17,0)</f>
        <v>921</v>
      </c>
      <c r="X3167" s="36">
        <f>ROUND((Reference!Q$16*List!$H3167)+Reference!Q$17,0)</f>
        <v>461</v>
      </c>
      <c r="Y3167" s="37"/>
      <c r="Z3167" s="4" t="str">
        <f t="shared" si="99"/>
        <v>SAWYER, Wisconsin</v>
      </c>
      <c r="AA3167" s="50" t="s">
        <v>8670</v>
      </c>
      <c r="AB3167" s="38" t="s">
        <v>54</v>
      </c>
      <c r="AC3167" s="43" t="s">
        <v>8529</v>
      </c>
      <c r="AD3167" s="45"/>
      <c r="AE3167">
        <f t="shared" si="100"/>
        <v>0.86120000000000008</v>
      </c>
    </row>
    <row r="3168" spans="1:31" x14ac:dyDescent="0.35">
      <c r="A3168" s="28" t="s">
        <v>8671</v>
      </c>
      <c r="B3168" s="48" t="s">
        <v>8672</v>
      </c>
      <c r="C3168" s="49">
        <v>99952</v>
      </c>
      <c r="D3168" s="30" t="s">
        <v>267</v>
      </c>
      <c r="E3168" s="50" t="s">
        <v>8673</v>
      </c>
      <c r="F3168" s="55" t="s">
        <v>8529</v>
      </c>
      <c r="G3168" s="33" t="s">
        <v>64</v>
      </c>
      <c r="H3168" s="34">
        <v>0.86120000000000008</v>
      </c>
      <c r="I3168" s="35">
        <f>ROUND((Reference!B$16*List!$H3168)+Reference!B$17,0)</f>
        <v>1007</v>
      </c>
      <c r="J3168" s="35">
        <f>ROUND((Reference!C$16*List!$H3168)+Reference!C$17,0)</f>
        <v>1502</v>
      </c>
      <c r="K3168" s="35">
        <f>ROUND((Reference!D$16*List!$H3168)+Reference!D$17,0)</f>
        <v>1800</v>
      </c>
      <c r="L3168" s="35">
        <f>ROUND((Reference!E$16*List!$H3168)+Reference!E$17,0)</f>
        <v>2225</v>
      </c>
      <c r="M3168" s="35">
        <f>ROUND((Reference!F$16*List!$H3168)+Reference!F$17,0)</f>
        <v>2318</v>
      </c>
      <c r="N3168" s="35">
        <f>ROUND((Reference!G$16*List!$H3168)+Reference!G$17,0)</f>
        <v>2625</v>
      </c>
      <c r="O3168" s="35">
        <f>ROUND((Reference!H$16*List!$H3168)+Reference!H$17,0)</f>
        <v>2725</v>
      </c>
      <c r="P3168" s="35">
        <f>ROUND((Reference!I$16*List!$H3168)+Reference!I$17,0)</f>
        <v>2832</v>
      </c>
      <c r="Q3168" s="35">
        <f>ROUND((Reference!J$16*List!$H3168)+Reference!J$17,0)</f>
        <v>3279</v>
      </c>
      <c r="R3168" s="35">
        <f>ROUND((Reference!K$16*List!$H3168)+Reference!K$17,0)</f>
        <v>3383</v>
      </c>
      <c r="S3168" s="35">
        <f>ROUND((Reference!L$16*List!$H3168)+Reference!L$17,0)</f>
        <v>3650</v>
      </c>
      <c r="T3168" s="35">
        <f>ROUND((Reference!M$16*List!$H3168)+Reference!M$17,0)</f>
        <v>4360</v>
      </c>
      <c r="U3168" s="35">
        <f>ROUND((Reference!N$16*List!$H3168)+Reference!N$17,0)</f>
        <v>17590</v>
      </c>
      <c r="V3168" s="36">
        <f>ROUND((Reference!O$16*List!$H3168)+Reference!O$17,0)</f>
        <v>654</v>
      </c>
      <c r="W3168" s="36">
        <f>ROUND((Reference!P$16*List!$H3168)+Reference!P$17,0)</f>
        <v>921</v>
      </c>
      <c r="X3168" s="36">
        <f>ROUND((Reference!Q$16*List!$H3168)+Reference!Q$17,0)</f>
        <v>461</v>
      </c>
      <c r="Y3168" s="37"/>
      <c r="Z3168" s="4" t="str">
        <f t="shared" si="99"/>
        <v>SHAWANO, Wisconsin</v>
      </c>
      <c r="AA3168" s="38" t="s">
        <v>8673</v>
      </c>
      <c r="AB3168" s="38" t="s">
        <v>54</v>
      </c>
      <c r="AC3168" s="32" t="s">
        <v>8529</v>
      </c>
      <c r="AD3168" s="39"/>
      <c r="AE3168">
        <f t="shared" si="100"/>
        <v>0.86120000000000008</v>
      </c>
    </row>
    <row r="3169" spans="1:31" x14ac:dyDescent="0.35">
      <c r="A3169" s="28" t="s">
        <v>8674</v>
      </c>
      <c r="B3169" s="48" t="s">
        <v>8675</v>
      </c>
      <c r="C3169" s="49">
        <v>43100</v>
      </c>
      <c r="D3169" s="30" t="s">
        <v>1596</v>
      </c>
      <c r="E3169" s="50" t="s">
        <v>8676</v>
      </c>
      <c r="F3169" s="54" t="s">
        <v>8529</v>
      </c>
      <c r="G3169" s="33" t="s">
        <v>53</v>
      </c>
      <c r="H3169" s="52">
        <v>0.95900000000000007</v>
      </c>
      <c r="I3169" s="35">
        <f>ROUND((Reference!B$16*List!$H3169)+Reference!B$17,0)</f>
        <v>1091</v>
      </c>
      <c r="J3169" s="35">
        <f>ROUND((Reference!C$16*List!$H3169)+Reference!C$17,0)</f>
        <v>1627</v>
      </c>
      <c r="K3169" s="35">
        <f>ROUND((Reference!D$16*List!$H3169)+Reference!D$17,0)</f>
        <v>1950</v>
      </c>
      <c r="L3169" s="35">
        <f>ROUND((Reference!E$16*List!$H3169)+Reference!E$17,0)</f>
        <v>2410</v>
      </c>
      <c r="M3169" s="35">
        <f>ROUND((Reference!F$16*List!$H3169)+Reference!F$17,0)</f>
        <v>2511</v>
      </c>
      <c r="N3169" s="35">
        <f>ROUND((Reference!G$16*List!$H3169)+Reference!G$17,0)</f>
        <v>2843</v>
      </c>
      <c r="O3169" s="35">
        <f>ROUND((Reference!H$16*List!$H3169)+Reference!H$17,0)</f>
        <v>2952</v>
      </c>
      <c r="P3169" s="35">
        <f>ROUND((Reference!I$16*List!$H3169)+Reference!I$17,0)</f>
        <v>3068</v>
      </c>
      <c r="Q3169" s="35">
        <f>ROUND((Reference!J$16*List!$H3169)+Reference!J$17,0)</f>
        <v>3552</v>
      </c>
      <c r="R3169" s="35">
        <f>ROUND((Reference!K$16*List!$H3169)+Reference!K$17,0)</f>
        <v>3664</v>
      </c>
      <c r="S3169" s="35">
        <f>ROUND((Reference!L$16*List!$H3169)+Reference!L$17,0)</f>
        <v>3954</v>
      </c>
      <c r="T3169" s="35">
        <f>ROUND((Reference!M$16*List!$H3169)+Reference!M$17,0)</f>
        <v>4722</v>
      </c>
      <c r="U3169" s="35">
        <f>ROUND((Reference!N$16*List!$H3169)+Reference!N$17,0)</f>
        <v>19054</v>
      </c>
      <c r="V3169" s="36">
        <f>ROUND((Reference!O$16*List!$H3169)+Reference!O$17,0)</f>
        <v>708</v>
      </c>
      <c r="W3169" s="36">
        <f>ROUND((Reference!P$16*List!$H3169)+Reference!P$17,0)</f>
        <v>998</v>
      </c>
      <c r="X3169" s="36">
        <f>ROUND((Reference!Q$16*List!$H3169)+Reference!Q$17,0)</f>
        <v>499</v>
      </c>
      <c r="Y3169" s="37"/>
      <c r="Z3169" s="4" t="str">
        <f t="shared" si="99"/>
        <v>SHEBOYGAN, Wisconsin</v>
      </c>
      <c r="AA3169" s="50" t="s">
        <v>8676</v>
      </c>
      <c r="AB3169" s="38" t="s">
        <v>54</v>
      </c>
      <c r="AC3169" s="43" t="s">
        <v>8529</v>
      </c>
      <c r="AD3169" s="45"/>
      <c r="AE3169">
        <f t="shared" si="100"/>
        <v>0.95900000000000007</v>
      </c>
    </row>
    <row r="3170" spans="1:31" x14ac:dyDescent="0.35">
      <c r="A3170" s="28" t="s">
        <v>8677</v>
      </c>
      <c r="B3170" s="48" t="s">
        <v>8678</v>
      </c>
      <c r="C3170" s="49">
        <v>99952</v>
      </c>
      <c r="D3170" s="30" t="s">
        <v>267</v>
      </c>
      <c r="E3170" s="50" t="s">
        <v>1566</v>
      </c>
      <c r="F3170" s="55" t="s">
        <v>8529</v>
      </c>
      <c r="G3170" s="33" t="s">
        <v>64</v>
      </c>
      <c r="H3170" s="52">
        <v>0.86120000000000008</v>
      </c>
      <c r="I3170" s="35">
        <f>ROUND((Reference!B$16*List!$H3170)+Reference!B$17,0)</f>
        <v>1007</v>
      </c>
      <c r="J3170" s="35">
        <f>ROUND((Reference!C$16*List!$H3170)+Reference!C$17,0)</f>
        <v>1502</v>
      </c>
      <c r="K3170" s="35">
        <f>ROUND((Reference!D$16*List!$H3170)+Reference!D$17,0)</f>
        <v>1800</v>
      </c>
      <c r="L3170" s="35">
        <f>ROUND((Reference!E$16*List!$H3170)+Reference!E$17,0)</f>
        <v>2225</v>
      </c>
      <c r="M3170" s="35">
        <f>ROUND((Reference!F$16*List!$H3170)+Reference!F$17,0)</f>
        <v>2318</v>
      </c>
      <c r="N3170" s="35">
        <f>ROUND((Reference!G$16*List!$H3170)+Reference!G$17,0)</f>
        <v>2625</v>
      </c>
      <c r="O3170" s="35">
        <f>ROUND((Reference!H$16*List!$H3170)+Reference!H$17,0)</f>
        <v>2725</v>
      </c>
      <c r="P3170" s="35">
        <f>ROUND((Reference!I$16*List!$H3170)+Reference!I$17,0)</f>
        <v>2832</v>
      </c>
      <c r="Q3170" s="35">
        <f>ROUND((Reference!J$16*List!$H3170)+Reference!J$17,0)</f>
        <v>3279</v>
      </c>
      <c r="R3170" s="35">
        <f>ROUND((Reference!K$16*List!$H3170)+Reference!K$17,0)</f>
        <v>3383</v>
      </c>
      <c r="S3170" s="35">
        <f>ROUND((Reference!L$16*List!$H3170)+Reference!L$17,0)</f>
        <v>3650</v>
      </c>
      <c r="T3170" s="35">
        <f>ROUND((Reference!M$16*List!$H3170)+Reference!M$17,0)</f>
        <v>4360</v>
      </c>
      <c r="U3170" s="35">
        <f>ROUND((Reference!N$16*List!$H3170)+Reference!N$17,0)</f>
        <v>17590</v>
      </c>
      <c r="V3170" s="36">
        <f>ROUND((Reference!O$16*List!$H3170)+Reference!O$17,0)</f>
        <v>654</v>
      </c>
      <c r="W3170" s="36">
        <f>ROUND((Reference!P$16*List!$H3170)+Reference!P$17,0)</f>
        <v>921</v>
      </c>
      <c r="X3170" s="36">
        <f>ROUND((Reference!Q$16*List!$H3170)+Reference!Q$17,0)</f>
        <v>461</v>
      </c>
      <c r="Y3170" s="37"/>
      <c r="Z3170" s="4" t="str">
        <f t="shared" si="99"/>
        <v>TAYLOR, Wisconsin</v>
      </c>
      <c r="AA3170" s="50" t="s">
        <v>1566</v>
      </c>
      <c r="AB3170" s="38" t="s">
        <v>54</v>
      </c>
      <c r="AC3170" s="43" t="s">
        <v>8529</v>
      </c>
      <c r="AD3170" s="45"/>
      <c r="AE3170">
        <f t="shared" si="100"/>
        <v>0.86120000000000008</v>
      </c>
    </row>
    <row r="3171" spans="1:31" x14ac:dyDescent="0.35">
      <c r="A3171" s="28" t="s">
        <v>8679</v>
      </c>
      <c r="B3171" s="48" t="s">
        <v>8680</v>
      </c>
      <c r="C3171" s="51">
        <v>99952</v>
      </c>
      <c r="D3171" s="30" t="s">
        <v>267</v>
      </c>
      <c r="E3171" s="38" t="s">
        <v>8681</v>
      </c>
      <c r="F3171" s="55" t="s">
        <v>8529</v>
      </c>
      <c r="G3171" s="33" t="s">
        <v>64</v>
      </c>
      <c r="H3171" s="34">
        <v>0.86120000000000008</v>
      </c>
      <c r="I3171" s="35">
        <f>ROUND((Reference!B$16*List!$H3171)+Reference!B$17,0)</f>
        <v>1007</v>
      </c>
      <c r="J3171" s="35">
        <f>ROUND((Reference!C$16*List!$H3171)+Reference!C$17,0)</f>
        <v>1502</v>
      </c>
      <c r="K3171" s="35">
        <f>ROUND((Reference!D$16*List!$H3171)+Reference!D$17,0)</f>
        <v>1800</v>
      </c>
      <c r="L3171" s="35">
        <f>ROUND((Reference!E$16*List!$H3171)+Reference!E$17,0)</f>
        <v>2225</v>
      </c>
      <c r="M3171" s="35">
        <f>ROUND((Reference!F$16*List!$H3171)+Reference!F$17,0)</f>
        <v>2318</v>
      </c>
      <c r="N3171" s="35">
        <f>ROUND((Reference!G$16*List!$H3171)+Reference!G$17,0)</f>
        <v>2625</v>
      </c>
      <c r="O3171" s="35">
        <f>ROUND((Reference!H$16*List!$H3171)+Reference!H$17,0)</f>
        <v>2725</v>
      </c>
      <c r="P3171" s="35">
        <f>ROUND((Reference!I$16*List!$H3171)+Reference!I$17,0)</f>
        <v>2832</v>
      </c>
      <c r="Q3171" s="35">
        <f>ROUND((Reference!J$16*List!$H3171)+Reference!J$17,0)</f>
        <v>3279</v>
      </c>
      <c r="R3171" s="35">
        <f>ROUND((Reference!K$16*List!$H3171)+Reference!K$17,0)</f>
        <v>3383</v>
      </c>
      <c r="S3171" s="35">
        <f>ROUND((Reference!L$16*List!$H3171)+Reference!L$17,0)</f>
        <v>3650</v>
      </c>
      <c r="T3171" s="35">
        <f>ROUND((Reference!M$16*List!$H3171)+Reference!M$17,0)</f>
        <v>4360</v>
      </c>
      <c r="U3171" s="35">
        <f>ROUND((Reference!N$16*List!$H3171)+Reference!N$17,0)</f>
        <v>17590</v>
      </c>
      <c r="V3171" s="36">
        <f>ROUND((Reference!O$16*List!$H3171)+Reference!O$17,0)</f>
        <v>654</v>
      </c>
      <c r="W3171" s="36">
        <f>ROUND((Reference!P$16*List!$H3171)+Reference!P$17,0)</f>
        <v>921</v>
      </c>
      <c r="X3171" s="36">
        <f>ROUND((Reference!Q$16*List!$H3171)+Reference!Q$17,0)</f>
        <v>461</v>
      </c>
      <c r="Y3171" s="37"/>
      <c r="Z3171" s="4" t="str">
        <f t="shared" si="99"/>
        <v>TREMPEALEAU, Wisconsin</v>
      </c>
      <c r="AA3171" s="38" t="s">
        <v>8681</v>
      </c>
      <c r="AB3171" s="38" t="s">
        <v>54</v>
      </c>
      <c r="AC3171" s="32" t="s">
        <v>8529</v>
      </c>
      <c r="AD3171" s="39"/>
      <c r="AE3171">
        <f t="shared" si="100"/>
        <v>0.86120000000000008</v>
      </c>
    </row>
    <row r="3172" spans="1:31" x14ac:dyDescent="0.35">
      <c r="A3172" s="28" t="s">
        <v>8682</v>
      </c>
      <c r="B3172" s="48" t="s">
        <v>8683</v>
      </c>
      <c r="C3172" s="51">
        <v>99952</v>
      </c>
      <c r="D3172" s="30" t="s">
        <v>267</v>
      </c>
      <c r="E3172" s="38" t="s">
        <v>3676</v>
      </c>
      <c r="F3172" s="55" t="s">
        <v>8529</v>
      </c>
      <c r="G3172" s="33" t="s">
        <v>64</v>
      </c>
      <c r="H3172" s="34">
        <v>0.86120000000000008</v>
      </c>
      <c r="I3172" s="35">
        <f>ROUND((Reference!B$16*List!$H3172)+Reference!B$17,0)</f>
        <v>1007</v>
      </c>
      <c r="J3172" s="35">
        <f>ROUND((Reference!C$16*List!$H3172)+Reference!C$17,0)</f>
        <v>1502</v>
      </c>
      <c r="K3172" s="35">
        <f>ROUND((Reference!D$16*List!$H3172)+Reference!D$17,0)</f>
        <v>1800</v>
      </c>
      <c r="L3172" s="35">
        <f>ROUND((Reference!E$16*List!$H3172)+Reference!E$17,0)</f>
        <v>2225</v>
      </c>
      <c r="M3172" s="35">
        <f>ROUND((Reference!F$16*List!$H3172)+Reference!F$17,0)</f>
        <v>2318</v>
      </c>
      <c r="N3172" s="35">
        <f>ROUND((Reference!G$16*List!$H3172)+Reference!G$17,0)</f>
        <v>2625</v>
      </c>
      <c r="O3172" s="35">
        <f>ROUND((Reference!H$16*List!$H3172)+Reference!H$17,0)</f>
        <v>2725</v>
      </c>
      <c r="P3172" s="35">
        <f>ROUND((Reference!I$16*List!$H3172)+Reference!I$17,0)</f>
        <v>2832</v>
      </c>
      <c r="Q3172" s="35">
        <f>ROUND((Reference!J$16*List!$H3172)+Reference!J$17,0)</f>
        <v>3279</v>
      </c>
      <c r="R3172" s="35">
        <f>ROUND((Reference!K$16*List!$H3172)+Reference!K$17,0)</f>
        <v>3383</v>
      </c>
      <c r="S3172" s="35">
        <f>ROUND((Reference!L$16*List!$H3172)+Reference!L$17,0)</f>
        <v>3650</v>
      </c>
      <c r="T3172" s="35">
        <f>ROUND((Reference!M$16*List!$H3172)+Reference!M$17,0)</f>
        <v>4360</v>
      </c>
      <c r="U3172" s="35">
        <f>ROUND((Reference!N$16*List!$H3172)+Reference!N$17,0)</f>
        <v>17590</v>
      </c>
      <c r="V3172" s="36">
        <f>ROUND((Reference!O$16*List!$H3172)+Reference!O$17,0)</f>
        <v>654</v>
      </c>
      <c r="W3172" s="36">
        <f>ROUND((Reference!P$16*List!$H3172)+Reference!P$17,0)</f>
        <v>921</v>
      </c>
      <c r="X3172" s="36">
        <f>ROUND((Reference!Q$16*List!$H3172)+Reference!Q$17,0)</f>
        <v>461</v>
      </c>
      <c r="Y3172" s="37"/>
      <c r="Z3172" s="4" t="str">
        <f t="shared" si="99"/>
        <v>VERNON, Wisconsin</v>
      </c>
      <c r="AA3172" s="38" t="s">
        <v>3676</v>
      </c>
      <c r="AB3172" s="38" t="s">
        <v>54</v>
      </c>
      <c r="AC3172" s="32" t="s">
        <v>8529</v>
      </c>
      <c r="AD3172" s="39"/>
      <c r="AE3172">
        <f t="shared" si="100"/>
        <v>0.86120000000000008</v>
      </c>
    </row>
    <row r="3173" spans="1:31" x14ac:dyDescent="0.35">
      <c r="A3173" s="28" t="s">
        <v>8684</v>
      </c>
      <c r="B3173" s="48" t="s">
        <v>8685</v>
      </c>
      <c r="C3173" s="51">
        <v>99952</v>
      </c>
      <c r="D3173" s="30" t="s">
        <v>267</v>
      </c>
      <c r="E3173" s="38" t="s">
        <v>8686</v>
      </c>
      <c r="F3173" s="55" t="s">
        <v>8529</v>
      </c>
      <c r="G3173" s="33" t="s">
        <v>64</v>
      </c>
      <c r="H3173" s="52">
        <v>0.86120000000000008</v>
      </c>
      <c r="I3173" s="35">
        <f>ROUND((Reference!B$16*List!$H3173)+Reference!B$17,0)</f>
        <v>1007</v>
      </c>
      <c r="J3173" s="35">
        <f>ROUND((Reference!C$16*List!$H3173)+Reference!C$17,0)</f>
        <v>1502</v>
      </c>
      <c r="K3173" s="35">
        <f>ROUND((Reference!D$16*List!$H3173)+Reference!D$17,0)</f>
        <v>1800</v>
      </c>
      <c r="L3173" s="35">
        <f>ROUND((Reference!E$16*List!$H3173)+Reference!E$17,0)</f>
        <v>2225</v>
      </c>
      <c r="M3173" s="35">
        <f>ROUND((Reference!F$16*List!$H3173)+Reference!F$17,0)</f>
        <v>2318</v>
      </c>
      <c r="N3173" s="35">
        <f>ROUND((Reference!G$16*List!$H3173)+Reference!G$17,0)</f>
        <v>2625</v>
      </c>
      <c r="O3173" s="35">
        <f>ROUND((Reference!H$16*List!$H3173)+Reference!H$17,0)</f>
        <v>2725</v>
      </c>
      <c r="P3173" s="35">
        <f>ROUND((Reference!I$16*List!$H3173)+Reference!I$17,0)</f>
        <v>2832</v>
      </c>
      <c r="Q3173" s="35">
        <f>ROUND((Reference!J$16*List!$H3173)+Reference!J$17,0)</f>
        <v>3279</v>
      </c>
      <c r="R3173" s="35">
        <f>ROUND((Reference!K$16*List!$H3173)+Reference!K$17,0)</f>
        <v>3383</v>
      </c>
      <c r="S3173" s="35">
        <f>ROUND((Reference!L$16*List!$H3173)+Reference!L$17,0)</f>
        <v>3650</v>
      </c>
      <c r="T3173" s="35">
        <f>ROUND((Reference!M$16*List!$H3173)+Reference!M$17,0)</f>
        <v>4360</v>
      </c>
      <c r="U3173" s="35">
        <f>ROUND((Reference!N$16*List!$H3173)+Reference!N$17,0)</f>
        <v>17590</v>
      </c>
      <c r="V3173" s="36">
        <f>ROUND((Reference!O$16*List!$H3173)+Reference!O$17,0)</f>
        <v>654</v>
      </c>
      <c r="W3173" s="36">
        <f>ROUND((Reference!P$16*List!$H3173)+Reference!P$17,0)</f>
        <v>921</v>
      </c>
      <c r="X3173" s="36">
        <f>ROUND((Reference!Q$16*List!$H3173)+Reference!Q$17,0)</f>
        <v>461</v>
      </c>
      <c r="Y3173" s="37"/>
      <c r="Z3173" s="4" t="str">
        <f t="shared" si="99"/>
        <v>VILAS, Wisconsin</v>
      </c>
      <c r="AA3173" s="50" t="s">
        <v>8686</v>
      </c>
      <c r="AB3173" s="38" t="s">
        <v>54</v>
      </c>
      <c r="AC3173" s="43" t="s">
        <v>8529</v>
      </c>
      <c r="AD3173" s="45"/>
      <c r="AE3173">
        <f t="shared" si="100"/>
        <v>0.86120000000000008</v>
      </c>
    </row>
    <row r="3174" spans="1:31" x14ac:dyDescent="0.35">
      <c r="A3174" s="28" t="s">
        <v>8687</v>
      </c>
      <c r="B3174" s="48" t="s">
        <v>8688</v>
      </c>
      <c r="C3174" s="49">
        <v>99952</v>
      </c>
      <c r="D3174" s="30" t="s">
        <v>267</v>
      </c>
      <c r="E3174" s="50" t="s">
        <v>6936</v>
      </c>
      <c r="F3174" s="55" t="s">
        <v>8529</v>
      </c>
      <c r="G3174" s="33" t="s">
        <v>64</v>
      </c>
      <c r="H3174" s="34">
        <v>0.86120000000000008</v>
      </c>
      <c r="I3174" s="35">
        <f>ROUND((Reference!B$16*List!$H3174)+Reference!B$17,0)</f>
        <v>1007</v>
      </c>
      <c r="J3174" s="35">
        <f>ROUND((Reference!C$16*List!$H3174)+Reference!C$17,0)</f>
        <v>1502</v>
      </c>
      <c r="K3174" s="35">
        <f>ROUND((Reference!D$16*List!$H3174)+Reference!D$17,0)</f>
        <v>1800</v>
      </c>
      <c r="L3174" s="35">
        <f>ROUND((Reference!E$16*List!$H3174)+Reference!E$17,0)</f>
        <v>2225</v>
      </c>
      <c r="M3174" s="35">
        <f>ROUND((Reference!F$16*List!$H3174)+Reference!F$17,0)</f>
        <v>2318</v>
      </c>
      <c r="N3174" s="35">
        <f>ROUND((Reference!G$16*List!$H3174)+Reference!G$17,0)</f>
        <v>2625</v>
      </c>
      <c r="O3174" s="35">
        <f>ROUND((Reference!H$16*List!$H3174)+Reference!H$17,0)</f>
        <v>2725</v>
      </c>
      <c r="P3174" s="35">
        <f>ROUND((Reference!I$16*List!$H3174)+Reference!I$17,0)</f>
        <v>2832</v>
      </c>
      <c r="Q3174" s="35">
        <f>ROUND((Reference!J$16*List!$H3174)+Reference!J$17,0)</f>
        <v>3279</v>
      </c>
      <c r="R3174" s="35">
        <f>ROUND((Reference!K$16*List!$H3174)+Reference!K$17,0)</f>
        <v>3383</v>
      </c>
      <c r="S3174" s="35">
        <f>ROUND((Reference!L$16*List!$H3174)+Reference!L$17,0)</f>
        <v>3650</v>
      </c>
      <c r="T3174" s="35">
        <f>ROUND((Reference!M$16*List!$H3174)+Reference!M$17,0)</f>
        <v>4360</v>
      </c>
      <c r="U3174" s="35">
        <f>ROUND((Reference!N$16*List!$H3174)+Reference!N$17,0)</f>
        <v>17590</v>
      </c>
      <c r="V3174" s="36">
        <f>ROUND((Reference!O$16*List!$H3174)+Reference!O$17,0)</f>
        <v>654</v>
      </c>
      <c r="W3174" s="36">
        <f>ROUND((Reference!P$16*List!$H3174)+Reference!P$17,0)</f>
        <v>921</v>
      </c>
      <c r="X3174" s="36">
        <f>ROUND((Reference!Q$16*List!$H3174)+Reference!Q$17,0)</f>
        <v>461</v>
      </c>
      <c r="Y3174" s="37"/>
      <c r="Z3174" s="4" t="str">
        <f t="shared" si="99"/>
        <v>WALWORTH, Wisconsin</v>
      </c>
      <c r="AA3174" s="38" t="s">
        <v>6936</v>
      </c>
      <c r="AB3174" s="38" t="s">
        <v>54</v>
      </c>
      <c r="AC3174" s="32" t="s">
        <v>8529</v>
      </c>
      <c r="AD3174" s="39"/>
      <c r="AE3174">
        <f t="shared" si="100"/>
        <v>0.86120000000000008</v>
      </c>
    </row>
    <row r="3175" spans="1:31" x14ac:dyDescent="0.35">
      <c r="A3175" s="28" t="s">
        <v>8689</v>
      </c>
      <c r="B3175" s="48" t="s">
        <v>8690</v>
      </c>
      <c r="C3175" s="49">
        <v>99952</v>
      </c>
      <c r="D3175" s="30" t="s">
        <v>267</v>
      </c>
      <c r="E3175" s="50" t="s">
        <v>8691</v>
      </c>
      <c r="F3175" s="55" t="s">
        <v>8529</v>
      </c>
      <c r="G3175" s="33" t="s">
        <v>64</v>
      </c>
      <c r="H3175" s="52">
        <v>0.86120000000000008</v>
      </c>
      <c r="I3175" s="35">
        <f>ROUND((Reference!B$16*List!$H3175)+Reference!B$17,0)</f>
        <v>1007</v>
      </c>
      <c r="J3175" s="35">
        <f>ROUND((Reference!C$16*List!$H3175)+Reference!C$17,0)</f>
        <v>1502</v>
      </c>
      <c r="K3175" s="35">
        <f>ROUND((Reference!D$16*List!$H3175)+Reference!D$17,0)</f>
        <v>1800</v>
      </c>
      <c r="L3175" s="35">
        <f>ROUND((Reference!E$16*List!$H3175)+Reference!E$17,0)</f>
        <v>2225</v>
      </c>
      <c r="M3175" s="35">
        <f>ROUND((Reference!F$16*List!$H3175)+Reference!F$17,0)</f>
        <v>2318</v>
      </c>
      <c r="N3175" s="35">
        <f>ROUND((Reference!G$16*List!$H3175)+Reference!G$17,0)</f>
        <v>2625</v>
      </c>
      <c r="O3175" s="35">
        <f>ROUND((Reference!H$16*List!$H3175)+Reference!H$17,0)</f>
        <v>2725</v>
      </c>
      <c r="P3175" s="35">
        <f>ROUND((Reference!I$16*List!$H3175)+Reference!I$17,0)</f>
        <v>2832</v>
      </c>
      <c r="Q3175" s="35">
        <f>ROUND((Reference!J$16*List!$H3175)+Reference!J$17,0)</f>
        <v>3279</v>
      </c>
      <c r="R3175" s="35">
        <f>ROUND((Reference!K$16*List!$H3175)+Reference!K$17,0)</f>
        <v>3383</v>
      </c>
      <c r="S3175" s="35">
        <f>ROUND((Reference!L$16*List!$H3175)+Reference!L$17,0)</f>
        <v>3650</v>
      </c>
      <c r="T3175" s="35">
        <f>ROUND((Reference!M$16*List!$H3175)+Reference!M$17,0)</f>
        <v>4360</v>
      </c>
      <c r="U3175" s="35">
        <f>ROUND((Reference!N$16*List!$H3175)+Reference!N$17,0)</f>
        <v>17590</v>
      </c>
      <c r="V3175" s="36">
        <f>ROUND((Reference!O$16*List!$H3175)+Reference!O$17,0)</f>
        <v>654</v>
      </c>
      <c r="W3175" s="36">
        <f>ROUND((Reference!P$16*List!$H3175)+Reference!P$17,0)</f>
        <v>921</v>
      </c>
      <c r="X3175" s="36">
        <f>ROUND((Reference!Q$16*List!$H3175)+Reference!Q$17,0)</f>
        <v>461</v>
      </c>
      <c r="Y3175" s="37"/>
      <c r="Z3175" s="4" t="str">
        <f t="shared" si="99"/>
        <v>WASHBURN, Wisconsin</v>
      </c>
      <c r="AA3175" s="50" t="s">
        <v>8691</v>
      </c>
      <c r="AB3175" s="38" t="s">
        <v>54</v>
      </c>
      <c r="AC3175" s="43" t="s">
        <v>8529</v>
      </c>
      <c r="AD3175" s="45"/>
      <c r="AE3175">
        <f t="shared" si="100"/>
        <v>0.86120000000000008</v>
      </c>
    </row>
    <row r="3176" spans="1:31" x14ac:dyDescent="0.35">
      <c r="A3176" s="28" t="s">
        <v>8692</v>
      </c>
      <c r="B3176" s="48" t="s">
        <v>8693</v>
      </c>
      <c r="C3176" s="49">
        <v>33340</v>
      </c>
      <c r="D3176" s="30" t="s">
        <v>1208</v>
      </c>
      <c r="E3176" s="50" t="s">
        <v>259</v>
      </c>
      <c r="F3176" s="54" t="s">
        <v>8529</v>
      </c>
      <c r="G3176" s="33" t="s">
        <v>53</v>
      </c>
      <c r="H3176" s="34">
        <v>0.97010000000000007</v>
      </c>
      <c r="I3176" s="35">
        <f>ROUND((Reference!B$16*List!$H3176)+Reference!B$17,0)</f>
        <v>1101</v>
      </c>
      <c r="J3176" s="35">
        <f>ROUND((Reference!C$16*List!$H3176)+Reference!C$17,0)</f>
        <v>1642</v>
      </c>
      <c r="K3176" s="35">
        <f>ROUND((Reference!D$16*List!$H3176)+Reference!D$17,0)</f>
        <v>1967</v>
      </c>
      <c r="L3176" s="35">
        <f>ROUND((Reference!E$16*List!$H3176)+Reference!E$17,0)</f>
        <v>2431</v>
      </c>
      <c r="M3176" s="35">
        <f>ROUND((Reference!F$16*List!$H3176)+Reference!F$17,0)</f>
        <v>2533</v>
      </c>
      <c r="N3176" s="35">
        <f>ROUND((Reference!G$16*List!$H3176)+Reference!G$17,0)</f>
        <v>2868</v>
      </c>
      <c r="O3176" s="35">
        <f>ROUND((Reference!H$16*List!$H3176)+Reference!H$17,0)</f>
        <v>2977</v>
      </c>
      <c r="P3176" s="35">
        <f>ROUND((Reference!I$16*List!$H3176)+Reference!I$17,0)</f>
        <v>3094</v>
      </c>
      <c r="Q3176" s="35">
        <f>ROUND((Reference!J$16*List!$H3176)+Reference!J$17,0)</f>
        <v>3583</v>
      </c>
      <c r="R3176" s="35">
        <f>ROUND((Reference!K$16*List!$H3176)+Reference!K$17,0)</f>
        <v>3696</v>
      </c>
      <c r="S3176" s="35">
        <f>ROUND((Reference!L$16*List!$H3176)+Reference!L$17,0)</f>
        <v>3988</v>
      </c>
      <c r="T3176" s="35">
        <f>ROUND((Reference!M$16*List!$H3176)+Reference!M$17,0)</f>
        <v>4764</v>
      </c>
      <c r="U3176" s="35">
        <f>ROUND((Reference!N$16*List!$H3176)+Reference!N$17,0)</f>
        <v>19220</v>
      </c>
      <c r="V3176" s="36">
        <f>ROUND((Reference!O$16*List!$H3176)+Reference!O$17,0)</f>
        <v>714</v>
      </c>
      <c r="W3176" s="36">
        <f>ROUND((Reference!P$16*List!$H3176)+Reference!P$17,0)</f>
        <v>1007</v>
      </c>
      <c r="X3176" s="36">
        <f>ROUND((Reference!Q$16*List!$H3176)+Reference!Q$17,0)</f>
        <v>503</v>
      </c>
      <c r="Y3176" s="37"/>
      <c r="Z3176" s="4" t="str">
        <f t="shared" si="99"/>
        <v>WASHINGTON, Wisconsin</v>
      </c>
      <c r="AA3176" s="38" t="s">
        <v>259</v>
      </c>
      <c r="AB3176" s="38" t="s">
        <v>54</v>
      </c>
      <c r="AC3176" s="32" t="s">
        <v>8529</v>
      </c>
      <c r="AD3176" s="39"/>
      <c r="AE3176">
        <f t="shared" si="100"/>
        <v>0.97010000000000007</v>
      </c>
    </row>
    <row r="3177" spans="1:31" x14ac:dyDescent="0.35">
      <c r="A3177" s="28" t="s">
        <v>8694</v>
      </c>
      <c r="B3177" s="48" t="s">
        <v>8695</v>
      </c>
      <c r="C3177" s="49">
        <v>33340</v>
      </c>
      <c r="D3177" s="30" t="s">
        <v>1208</v>
      </c>
      <c r="E3177" s="50" t="s">
        <v>8696</v>
      </c>
      <c r="F3177" s="54" t="s">
        <v>8529</v>
      </c>
      <c r="G3177" s="33" t="s">
        <v>53</v>
      </c>
      <c r="H3177" s="52">
        <v>0.97010000000000007</v>
      </c>
      <c r="I3177" s="35">
        <f>ROUND((Reference!B$16*List!$H3177)+Reference!B$17,0)</f>
        <v>1101</v>
      </c>
      <c r="J3177" s="35">
        <f>ROUND((Reference!C$16*List!$H3177)+Reference!C$17,0)</f>
        <v>1642</v>
      </c>
      <c r="K3177" s="35">
        <f>ROUND((Reference!D$16*List!$H3177)+Reference!D$17,0)</f>
        <v>1967</v>
      </c>
      <c r="L3177" s="35">
        <f>ROUND((Reference!E$16*List!$H3177)+Reference!E$17,0)</f>
        <v>2431</v>
      </c>
      <c r="M3177" s="35">
        <f>ROUND((Reference!F$16*List!$H3177)+Reference!F$17,0)</f>
        <v>2533</v>
      </c>
      <c r="N3177" s="35">
        <f>ROUND((Reference!G$16*List!$H3177)+Reference!G$17,0)</f>
        <v>2868</v>
      </c>
      <c r="O3177" s="35">
        <f>ROUND((Reference!H$16*List!$H3177)+Reference!H$17,0)</f>
        <v>2977</v>
      </c>
      <c r="P3177" s="35">
        <f>ROUND((Reference!I$16*List!$H3177)+Reference!I$17,0)</f>
        <v>3094</v>
      </c>
      <c r="Q3177" s="35">
        <f>ROUND((Reference!J$16*List!$H3177)+Reference!J$17,0)</f>
        <v>3583</v>
      </c>
      <c r="R3177" s="35">
        <f>ROUND((Reference!K$16*List!$H3177)+Reference!K$17,0)</f>
        <v>3696</v>
      </c>
      <c r="S3177" s="35">
        <f>ROUND((Reference!L$16*List!$H3177)+Reference!L$17,0)</f>
        <v>3988</v>
      </c>
      <c r="T3177" s="35">
        <f>ROUND((Reference!M$16*List!$H3177)+Reference!M$17,0)</f>
        <v>4764</v>
      </c>
      <c r="U3177" s="35">
        <f>ROUND((Reference!N$16*List!$H3177)+Reference!N$17,0)</f>
        <v>19220</v>
      </c>
      <c r="V3177" s="36">
        <f>ROUND((Reference!O$16*List!$H3177)+Reference!O$17,0)</f>
        <v>714</v>
      </c>
      <c r="W3177" s="36">
        <f>ROUND((Reference!P$16*List!$H3177)+Reference!P$17,0)</f>
        <v>1007</v>
      </c>
      <c r="X3177" s="36">
        <f>ROUND((Reference!Q$16*List!$H3177)+Reference!Q$17,0)</f>
        <v>503</v>
      </c>
      <c r="Y3177" s="37"/>
      <c r="Z3177" s="4" t="str">
        <f t="shared" si="99"/>
        <v>WAUKESHA, Wisconsin</v>
      </c>
      <c r="AA3177" s="50" t="s">
        <v>8696</v>
      </c>
      <c r="AB3177" s="38" t="s">
        <v>54</v>
      </c>
      <c r="AC3177" s="43" t="s">
        <v>8529</v>
      </c>
      <c r="AD3177" s="45"/>
      <c r="AE3177">
        <f t="shared" si="100"/>
        <v>0.97010000000000007</v>
      </c>
    </row>
    <row r="3178" spans="1:31" x14ac:dyDescent="0.35">
      <c r="A3178" s="28" t="s">
        <v>8697</v>
      </c>
      <c r="B3178" s="48" t="s">
        <v>8698</v>
      </c>
      <c r="C3178" s="51">
        <v>99952</v>
      </c>
      <c r="D3178" s="30" t="s">
        <v>267</v>
      </c>
      <c r="E3178" s="38" t="s">
        <v>8699</v>
      </c>
      <c r="F3178" s="55" t="s">
        <v>8529</v>
      </c>
      <c r="G3178" s="33" t="s">
        <v>64</v>
      </c>
      <c r="H3178" s="52">
        <v>0.86120000000000008</v>
      </c>
      <c r="I3178" s="35">
        <f>ROUND((Reference!B$16*List!$H3178)+Reference!B$17,0)</f>
        <v>1007</v>
      </c>
      <c r="J3178" s="35">
        <f>ROUND((Reference!C$16*List!$H3178)+Reference!C$17,0)</f>
        <v>1502</v>
      </c>
      <c r="K3178" s="35">
        <f>ROUND((Reference!D$16*List!$H3178)+Reference!D$17,0)</f>
        <v>1800</v>
      </c>
      <c r="L3178" s="35">
        <f>ROUND((Reference!E$16*List!$H3178)+Reference!E$17,0)</f>
        <v>2225</v>
      </c>
      <c r="M3178" s="35">
        <f>ROUND((Reference!F$16*List!$H3178)+Reference!F$17,0)</f>
        <v>2318</v>
      </c>
      <c r="N3178" s="35">
        <f>ROUND((Reference!G$16*List!$H3178)+Reference!G$17,0)</f>
        <v>2625</v>
      </c>
      <c r="O3178" s="35">
        <f>ROUND((Reference!H$16*List!$H3178)+Reference!H$17,0)</f>
        <v>2725</v>
      </c>
      <c r="P3178" s="35">
        <f>ROUND((Reference!I$16*List!$H3178)+Reference!I$17,0)</f>
        <v>2832</v>
      </c>
      <c r="Q3178" s="35">
        <f>ROUND((Reference!J$16*List!$H3178)+Reference!J$17,0)</f>
        <v>3279</v>
      </c>
      <c r="R3178" s="35">
        <f>ROUND((Reference!K$16*List!$H3178)+Reference!K$17,0)</f>
        <v>3383</v>
      </c>
      <c r="S3178" s="35">
        <f>ROUND((Reference!L$16*List!$H3178)+Reference!L$17,0)</f>
        <v>3650</v>
      </c>
      <c r="T3178" s="35">
        <f>ROUND((Reference!M$16*List!$H3178)+Reference!M$17,0)</f>
        <v>4360</v>
      </c>
      <c r="U3178" s="35">
        <f>ROUND((Reference!N$16*List!$H3178)+Reference!N$17,0)</f>
        <v>17590</v>
      </c>
      <c r="V3178" s="36">
        <f>ROUND((Reference!O$16*List!$H3178)+Reference!O$17,0)</f>
        <v>654</v>
      </c>
      <c r="W3178" s="36">
        <f>ROUND((Reference!P$16*List!$H3178)+Reference!P$17,0)</f>
        <v>921</v>
      </c>
      <c r="X3178" s="36">
        <f>ROUND((Reference!Q$16*List!$H3178)+Reference!Q$17,0)</f>
        <v>461</v>
      </c>
      <c r="Y3178" s="37"/>
      <c r="Z3178" s="4" t="str">
        <f t="shared" si="99"/>
        <v>WAUPACA, Wisconsin</v>
      </c>
      <c r="AA3178" s="50" t="s">
        <v>8699</v>
      </c>
      <c r="AB3178" s="38" t="s">
        <v>54</v>
      </c>
      <c r="AC3178" s="43" t="s">
        <v>8529</v>
      </c>
      <c r="AD3178" s="45"/>
      <c r="AE3178">
        <f t="shared" si="100"/>
        <v>0.86120000000000008</v>
      </c>
    </row>
    <row r="3179" spans="1:31" x14ac:dyDescent="0.35">
      <c r="A3179" s="28" t="s">
        <v>8700</v>
      </c>
      <c r="B3179" s="48" t="s">
        <v>8701</v>
      </c>
      <c r="C3179" s="49">
        <v>99952</v>
      </c>
      <c r="D3179" s="30" t="s">
        <v>267</v>
      </c>
      <c r="E3179" s="50" t="s">
        <v>8702</v>
      </c>
      <c r="F3179" s="55" t="s">
        <v>8529</v>
      </c>
      <c r="G3179" s="33" t="s">
        <v>64</v>
      </c>
      <c r="H3179" s="34">
        <v>0.86120000000000008</v>
      </c>
      <c r="I3179" s="35">
        <f>ROUND((Reference!B$16*List!$H3179)+Reference!B$17,0)</f>
        <v>1007</v>
      </c>
      <c r="J3179" s="35">
        <f>ROUND((Reference!C$16*List!$H3179)+Reference!C$17,0)</f>
        <v>1502</v>
      </c>
      <c r="K3179" s="35">
        <f>ROUND((Reference!D$16*List!$H3179)+Reference!D$17,0)</f>
        <v>1800</v>
      </c>
      <c r="L3179" s="35">
        <f>ROUND((Reference!E$16*List!$H3179)+Reference!E$17,0)</f>
        <v>2225</v>
      </c>
      <c r="M3179" s="35">
        <f>ROUND((Reference!F$16*List!$H3179)+Reference!F$17,0)</f>
        <v>2318</v>
      </c>
      <c r="N3179" s="35">
        <f>ROUND((Reference!G$16*List!$H3179)+Reference!G$17,0)</f>
        <v>2625</v>
      </c>
      <c r="O3179" s="35">
        <f>ROUND((Reference!H$16*List!$H3179)+Reference!H$17,0)</f>
        <v>2725</v>
      </c>
      <c r="P3179" s="35">
        <f>ROUND((Reference!I$16*List!$H3179)+Reference!I$17,0)</f>
        <v>2832</v>
      </c>
      <c r="Q3179" s="35">
        <f>ROUND((Reference!J$16*List!$H3179)+Reference!J$17,0)</f>
        <v>3279</v>
      </c>
      <c r="R3179" s="35">
        <f>ROUND((Reference!K$16*List!$H3179)+Reference!K$17,0)</f>
        <v>3383</v>
      </c>
      <c r="S3179" s="35">
        <f>ROUND((Reference!L$16*List!$H3179)+Reference!L$17,0)</f>
        <v>3650</v>
      </c>
      <c r="T3179" s="35">
        <f>ROUND((Reference!M$16*List!$H3179)+Reference!M$17,0)</f>
        <v>4360</v>
      </c>
      <c r="U3179" s="35">
        <f>ROUND((Reference!N$16*List!$H3179)+Reference!N$17,0)</f>
        <v>17590</v>
      </c>
      <c r="V3179" s="36">
        <f>ROUND((Reference!O$16*List!$H3179)+Reference!O$17,0)</f>
        <v>654</v>
      </c>
      <c r="W3179" s="36">
        <f>ROUND((Reference!P$16*List!$H3179)+Reference!P$17,0)</f>
        <v>921</v>
      </c>
      <c r="X3179" s="36">
        <f>ROUND((Reference!Q$16*List!$H3179)+Reference!Q$17,0)</f>
        <v>461</v>
      </c>
      <c r="Y3179" s="37"/>
      <c r="Z3179" s="4" t="str">
        <f t="shared" si="99"/>
        <v>WAUSHARA, Wisconsin</v>
      </c>
      <c r="AA3179" s="38" t="s">
        <v>8702</v>
      </c>
      <c r="AB3179" s="38" t="s">
        <v>54</v>
      </c>
      <c r="AC3179" s="32" t="s">
        <v>8529</v>
      </c>
      <c r="AD3179" s="39"/>
      <c r="AE3179">
        <f t="shared" si="100"/>
        <v>0.86120000000000008</v>
      </c>
    </row>
    <row r="3180" spans="1:31" x14ac:dyDescent="0.35">
      <c r="A3180" s="28" t="s">
        <v>8703</v>
      </c>
      <c r="B3180" s="48" t="s">
        <v>8704</v>
      </c>
      <c r="C3180" s="49">
        <v>36780</v>
      </c>
      <c r="D3180" s="30" t="s">
        <v>1357</v>
      </c>
      <c r="E3180" s="50" t="s">
        <v>2463</v>
      </c>
      <c r="F3180" s="54" t="s">
        <v>8529</v>
      </c>
      <c r="G3180" s="33" t="s">
        <v>53</v>
      </c>
      <c r="H3180" s="52">
        <v>0.92970000000000008</v>
      </c>
      <c r="I3180" s="35">
        <f>ROUND((Reference!B$16*List!$H3180)+Reference!B$17,0)</f>
        <v>1066</v>
      </c>
      <c r="J3180" s="35">
        <f>ROUND((Reference!C$16*List!$H3180)+Reference!C$17,0)</f>
        <v>1590</v>
      </c>
      <c r="K3180" s="35">
        <f>ROUND((Reference!D$16*List!$H3180)+Reference!D$17,0)</f>
        <v>1905</v>
      </c>
      <c r="L3180" s="35">
        <f>ROUND((Reference!E$16*List!$H3180)+Reference!E$17,0)</f>
        <v>2355</v>
      </c>
      <c r="M3180" s="35">
        <f>ROUND((Reference!F$16*List!$H3180)+Reference!F$17,0)</f>
        <v>2453</v>
      </c>
      <c r="N3180" s="35">
        <f>ROUND((Reference!G$16*List!$H3180)+Reference!G$17,0)</f>
        <v>2777</v>
      </c>
      <c r="O3180" s="35">
        <f>ROUND((Reference!H$16*List!$H3180)+Reference!H$17,0)</f>
        <v>2884</v>
      </c>
      <c r="P3180" s="35">
        <f>ROUND((Reference!I$16*List!$H3180)+Reference!I$17,0)</f>
        <v>2997</v>
      </c>
      <c r="Q3180" s="35">
        <f>ROUND((Reference!J$16*List!$H3180)+Reference!J$17,0)</f>
        <v>3470</v>
      </c>
      <c r="R3180" s="35">
        <f>ROUND((Reference!K$16*List!$H3180)+Reference!K$17,0)</f>
        <v>3580</v>
      </c>
      <c r="S3180" s="35">
        <f>ROUND((Reference!L$16*List!$H3180)+Reference!L$17,0)</f>
        <v>3863</v>
      </c>
      <c r="T3180" s="35">
        <f>ROUND((Reference!M$16*List!$H3180)+Reference!M$17,0)</f>
        <v>4614</v>
      </c>
      <c r="U3180" s="35">
        <f>ROUND((Reference!N$16*List!$H3180)+Reference!N$17,0)</f>
        <v>18615</v>
      </c>
      <c r="V3180" s="36">
        <f>ROUND((Reference!O$16*List!$H3180)+Reference!O$17,0)</f>
        <v>692</v>
      </c>
      <c r="W3180" s="36">
        <f>ROUND((Reference!P$16*List!$H3180)+Reference!P$17,0)</f>
        <v>975</v>
      </c>
      <c r="X3180" s="36">
        <f>ROUND((Reference!Q$16*List!$H3180)+Reference!Q$17,0)</f>
        <v>488</v>
      </c>
      <c r="Y3180" s="37"/>
      <c r="Z3180" s="4" t="str">
        <f t="shared" si="99"/>
        <v>WINNEBAGO, Wisconsin</v>
      </c>
      <c r="AA3180" s="50" t="s">
        <v>2463</v>
      </c>
      <c r="AB3180" s="38" t="s">
        <v>54</v>
      </c>
      <c r="AC3180" s="43" t="s">
        <v>8529</v>
      </c>
      <c r="AD3180" s="45"/>
      <c r="AE3180">
        <f t="shared" si="100"/>
        <v>0.92970000000000008</v>
      </c>
    </row>
    <row r="3181" spans="1:31" x14ac:dyDescent="0.35">
      <c r="A3181" s="28" t="s">
        <v>8705</v>
      </c>
      <c r="B3181" s="48" t="s">
        <v>8706</v>
      </c>
      <c r="C3181" s="49">
        <v>99952</v>
      </c>
      <c r="D3181" s="30" t="s">
        <v>267</v>
      </c>
      <c r="E3181" s="50" t="s">
        <v>6171</v>
      </c>
      <c r="F3181" s="55" t="s">
        <v>8529</v>
      </c>
      <c r="G3181" s="33" t="s">
        <v>64</v>
      </c>
      <c r="H3181" s="34">
        <v>0.86120000000000008</v>
      </c>
      <c r="I3181" s="35">
        <f>ROUND((Reference!B$16*List!$H3181)+Reference!B$17,0)</f>
        <v>1007</v>
      </c>
      <c r="J3181" s="35">
        <f>ROUND((Reference!C$16*List!$H3181)+Reference!C$17,0)</f>
        <v>1502</v>
      </c>
      <c r="K3181" s="35">
        <f>ROUND((Reference!D$16*List!$H3181)+Reference!D$17,0)</f>
        <v>1800</v>
      </c>
      <c r="L3181" s="35">
        <f>ROUND((Reference!E$16*List!$H3181)+Reference!E$17,0)</f>
        <v>2225</v>
      </c>
      <c r="M3181" s="35">
        <f>ROUND((Reference!F$16*List!$H3181)+Reference!F$17,0)</f>
        <v>2318</v>
      </c>
      <c r="N3181" s="35">
        <f>ROUND((Reference!G$16*List!$H3181)+Reference!G$17,0)</f>
        <v>2625</v>
      </c>
      <c r="O3181" s="35">
        <f>ROUND((Reference!H$16*List!$H3181)+Reference!H$17,0)</f>
        <v>2725</v>
      </c>
      <c r="P3181" s="35">
        <f>ROUND((Reference!I$16*List!$H3181)+Reference!I$17,0)</f>
        <v>2832</v>
      </c>
      <c r="Q3181" s="35">
        <f>ROUND((Reference!J$16*List!$H3181)+Reference!J$17,0)</f>
        <v>3279</v>
      </c>
      <c r="R3181" s="35">
        <f>ROUND((Reference!K$16*List!$H3181)+Reference!K$17,0)</f>
        <v>3383</v>
      </c>
      <c r="S3181" s="35">
        <f>ROUND((Reference!L$16*List!$H3181)+Reference!L$17,0)</f>
        <v>3650</v>
      </c>
      <c r="T3181" s="35">
        <f>ROUND((Reference!M$16*List!$H3181)+Reference!M$17,0)</f>
        <v>4360</v>
      </c>
      <c r="U3181" s="35">
        <f>ROUND((Reference!N$16*List!$H3181)+Reference!N$17,0)</f>
        <v>17590</v>
      </c>
      <c r="V3181" s="36">
        <f>ROUND((Reference!O$16*List!$H3181)+Reference!O$17,0)</f>
        <v>654</v>
      </c>
      <c r="W3181" s="36">
        <f>ROUND((Reference!P$16*List!$H3181)+Reference!P$17,0)</f>
        <v>921</v>
      </c>
      <c r="X3181" s="36">
        <f>ROUND((Reference!Q$16*List!$H3181)+Reference!Q$17,0)</f>
        <v>461</v>
      </c>
      <c r="Y3181" s="37"/>
      <c r="Z3181" s="4" t="str">
        <f t="shared" si="99"/>
        <v>WOOD, Wisconsin</v>
      </c>
      <c r="AA3181" s="38" t="s">
        <v>6171</v>
      </c>
      <c r="AB3181" s="38" t="s">
        <v>54</v>
      </c>
      <c r="AC3181" s="32" t="s">
        <v>8529</v>
      </c>
      <c r="AD3181" s="39"/>
      <c r="AE3181">
        <f t="shared" si="100"/>
        <v>0.86120000000000008</v>
      </c>
    </row>
    <row r="3182" spans="1:31" x14ac:dyDescent="0.35">
      <c r="A3182" s="28" t="s">
        <v>8707</v>
      </c>
      <c r="B3182" s="48" t="s">
        <v>8708</v>
      </c>
      <c r="C3182" s="51">
        <v>99952</v>
      </c>
      <c r="D3182" s="30" t="s">
        <v>267</v>
      </c>
      <c r="E3182" s="38" t="s">
        <v>334</v>
      </c>
      <c r="F3182" s="55" t="s">
        <v>8529</v>
      </c>
      <c r="G3182" s="33" t="s">
        <v>64</v>
      </c>
      <c r="H3182" s="52">
        <v>0.86120000000000008</v>
      </c>
      <c r="I3182" s="35">
        <f>ROUND((Reference!B$16*List!$H3182)+Reference!B$17,0)</f>
        <v>1007</v>
      </c>
      <c r="J3182" s="35">
        <f>ROUND((Reference!C$16*List!$H3182)+Reference!C$17,0)</f>
        <v>1502</v>
      </c>
      <c r="K3182" s="35">
        <f>ROUND((Reference!D$16*List!$H3182)+Reference!D$17,0)</f>
        <v>1800</v>
      </c>
      <c r="L3182" s="35">
        <f>ROUND((Reference!E$16*List!$H3182)+Reference!E$17,0)</f>
        <v>2225</v>
      </c>
      <c r="M3182" s="35">
        <f>ROUND((Reference!F$16*List!$H3182)+Reference!F$17,0)</f>
        <v>2318</v>
      </c>
      <c r="N3182" s="35">
        <f>ROUND((Reference!G$16*List!$H3182)+Reference!G$17,0)</f>
        <v>2625</v>
      </c>
      <c r="O3182" s="35">
        <f>ROUND((Reference!H$16*List!$H3182)+Reference!H$17,0)</f>
        <v>2725</v>
      </c>
      <c r="P3182" s="35">
        <f>ROUND((Reference!I$16*List!$H3182)+Reference!I$17,0)</f>
        <v>2832</v>
      </c>
      <c r="Q3182" s="35">
        <f>ROUND((Reference!J$16*List!$H3182)+Reference!J$17,0)</f>
        <v>3279</v>
      </c>
      <c r="R3182" s="35">
        <f>ROUND((Reference!K$16*List!$H3182)+Reference!K$17,0)</f>
        <v>3383</v>
      </c>
      <c r="S3182" s="35">
        <f>ROUND((Reference!L$16*List!$H3182)+Reference!L$17,0)</f>
        <v>3650</v>
      </c>
      <c r="T3182" s="35">
        <f>ROUND((Reference!M$16*List!$H3182)+Reference!M$17,0)</f>
        <v>4360</v>
      </c>
      <c r="U3182" s="35">
        <f>ROUND((Reference!N$16*List!$H3182)+Reference!N$17,0)</f>
        <v>17590</v>
      </c>
      <c r="V3182" s="36">
        <f>ROUND((Reference!O$16*List!$H3182)+Reference!O$17,0)</f>
        <v>654</v>
      </c>
      <c r="W3182" s="36">
        <f>ROUND((Reference!P$16*List!$H3182)+Reference!P$17,0)</f>
        <v>921</v>
      </c>
      <c r="X3182" s="36">
        <f>ROUND((Reference!Q$16*List!$H3182)+Reference!Q$17,0)</f>
        <v>461</v>
      </c>
      <c r="Y3182" s="37"/>
      <c r="Z3182" s="4" t="str">
        <f t="shared" si="99"/>
        <v>STATEWIDE, Wisconsin</v>
      </c>
      <c r="AA3182" s="50" t="s">
        <v>334</v>
      </c>
      <c r="AB3182" s="38" t="s">
        <v>54</v>
      </c>
      <c r="AC3182" s="43" t="s">
        <v>8529</v>
      </c>
      <c r="AD3182" s="45"/>
      <c r="AE3182">
        <f t="shared" si="100"/>
        <v>0.86120000000000008</v>
      </c>
    </row>
    <row r="3183" spans="1:31" x14ac:dyDescent="0.35">
      <c r="A3183" s="28" t="s">
        <v>8709</v>
      </c>
      <c r="B3183" s="48" t="s">
        <v>8710</v>
      </c>
      <c r="C3183" s="49">
        <v>99953</v>
      </c>
      <c r="D3183" s="30" t="s">
        <v>271</v>
      </c>
      <c r="E3183" s="50" t="s">
        <v>5398</v>
      </c>
      <c r="F3183" s="55" t="s">
        <v>8711</v>
      </c>
      <c r="G3183" s="33" t="s">
        <v>64</v>
      </c>
      <c r="H3183" s="34">
        <v>0.93680000000000008</v>
      </c>
      <c r="I3183" s="35">
        <f>ROUND((Reference!B$16*List!$H3183)+Reference!B$17,0)</f>
        <v>1072</v>
      </c>
      <c r="J3183" s="35">
        <f>ROUND((Reference!C$16*List!$H3183)+Reference!C$17,0)</f>
        <v>1599</v>
      </c>
      <c r="K3183" s="35">
        <f>ROUND((Reference!D$16*List!$H3183)+Reference!D$17,0)</f>
        <v>1916</v>
      </c>
      <c r="L3183" s="35">
        <f>ROUND((Reference!E$16*List!$H3183)+Reference!E$17,0)</f>
        <v>2368</v>
      </c>
      <c r="M3183" s="35">
        <f>ROUND((Reference!F$16*List!$H3183)+Reference!F$17,0)</f>
        <v>2467</v>
      </c>
      <c r="N3183" s="35">
        <f>ROUND((Reference!G$16*List!$H3183)+Reference!G$17,0)</f>
        <v>2793</v>
      </c>
      <c r="O3183" s="35">
        <f>ROUND((Reference!H$16*List!$H3183)+Reference!H$17,0)</f>
        <v>2900</v>
      </c>
      <c r="P3183" s="35">
        <f>ROUND((Reference!I$16*List!$H3183)+Reference!I$17,0)</f>
        <v>3014</v>
      </c>
      <c r="Q3183" s="35">
        <f>ROUND((Reference!J$16*List!$H3183)+Reference!J$17,0)</f>
        <v>3490</v>
      </c>
      <c r="R3183" s="35">
        <f>ROUND((Reference!K$16*List!$H3183)+Reference!K$17,0)</f>
        <v>3601</v>
      </c>
      <c r="S3183" s="35">
        <f>ROUND((Reference!L$16*List!$H3183)+Reference!L$17,0)</f>
        <v>3885</v>
      </c>
      <c r="T3183" s="35">
        <f>ROUND((Reference!M$16*List!$H3183)+Reference!M$17,0)</f>
        <v>4640</v>
      </c>
      <c r="U3183" s="35">
        <f>ROUND((Reference!N$16*List!$H3183)+Reference!N$17,0)</f>
        <v>18721</v>
      </c>
      <c r="V3183" s="36">
        <f>ROUND((Reference!O$16*List!$H3183)+Reference!O$17,0)</f>
        <v>696</v>
      </c>
      <c r="W3183" s="36">
        <f>ROUND((Reference!P$16*List!$H3183)+Reference!P$17,0)</f>
        <v>981</v>
      </c>
      <c r="X3183" s="36">
        <f>ROUND((Reference!Q$16*List!$H3183)+Reference!Q$17,0)</f>
        <v>490</v>
      </c>
      <c r="Y3183" s="37"/>
      <c r="Z3183" s="4" t="str">
        <f t="shared" si="99"/>
        <v>ALBANY, Wyoming</v>
      </c>
      <c r="AA3183" s="38" t="s">
        <v>5398</v>
      </c>
      <c r="AB3183" s="38" t="s">
        <v>54</v>
      </c>
      <c r="AC3183" s="32" t="s">
        <v>8711</v>
      </c>
      <c r="AD3183" s="39"/>
      <c r="AE3183">
        <f t="shared" si="100"/>
        <v>0.93680000000000008</v>
      </c>
    </row>
    <row r="3184" spans="1:31" x14ac:dyDescent="0.35">
      <c r="A3184" s="28" t="s">
        <v>8712</v>
      </c>
      <c r="B3184" s="48" t="s">
        <v>8713</v>
      </c>
      <c r="C3184" s="51">
        <v>99953</v>
      </c>
      <c r="D3184" s="30" t="s">
        <v>271</v>
      </c>
      <c r="E3184" s="38" t="s">
        <v>4793</v>
      </c>
      <c r="F3184" s="55" t="s">
        <v>8711</v>
      </c>
      <c r="G3184" s="33" t="s">
        <v>64</v>
      </c>
      <c r="H3184" s="52">
        <v>0.93680000000000008</v>
      </c>
      <c r="I3184" s="35">
        <f>ROUND((Reference!B$16*List!$H3184)+Reference!B$17,0)</f>
        <v>1072</v>
      </c>
      <c r="J3184" s="35">
        <f>ROUND((Reference!C$16*List!$H3184)+Reference!C$17,0)</f>
        <v>1599</v>
      </c>
      <c r="K3184" s="35">
        <f>ROUND((Reference!D$16*List!$H3184)+Reference!D$17,0)</f>
        <v>1916</v>
      </c>
      <c r="L3184" s="35">
        <f>ROUND((Reference!E$16*List!$H3184)+Reference!E$17,0)</f>
        <v>2368</v>
      </c>
      <c r="M3184" s="35">
        <f>ROUND((Reference!F$16*List!$H3184)+Reference!F$17,0)</f>
        <v>2467</v>
      </c>
      <c r="N3184" s="35">
        <f>ROUND((Reference!G$16*List!$H3184)+Reference!G$17,0)</f>
        <v>2793</v>
      </c>
      <c r="O3184" s="35">
        <f>ROUND((Reference!H$16*List!$H3184)+Reference!H$17,0)</f>
        <v>2900</v>
      </c>
      <c r="P3184" s="35">
        <f>ROUND((Reference!I$16*List!$H3184)+Reference!I$17,0)</f>
        <v>3014</v>
      </c>
      <c r="Q3184" s="35">
        <f>ROUND((Reference!J$16*List!$H3184)+Reference!J$17,0)</f>
        <v>3490</v>
      </c>
      <c r="R3184" s="35">
        <f>ROUND((Reference!K$16*List!$H3184)+Reference!K$17,0)</f>
        <v>3601</v>
      </c>
      <c r="S3184" s="35">
        <f>ROUND((Reference!L$16*List!$H3184)+Reference!L$17,0)</f>
        <v>3885</v>
      </c>
      <c r="T3184" s="35">
        <f>ROUND((Reference!M$16*List!$H3184)+Reference!M$17,0)</f>
        <v>4640</v>
      </c>
      <c r="U3184" s="35">
        <f>ROUND((Reference!N$16*List!$H3184)+Reference!N$17,0)</f>
        <v>18721</v>
      </c>
      <c r="V3184" s="36">
        <f>ROUND((Reference!O$16*List!$H3184)+Reference!O$17,0)</f>
        <v>696</v>
      </c>
      <c r="W3184" s="36">
        <f>ROUND((Reference!P$16*List!$H3184)+Reference!P$17,0)</f>
        <v>981</v>
      </c>
      <c r="X3184" s="36">
        <f>ROUND((Reference!Q$16*List!$H3184)+Reference!Q$17,0)</f>
        <v>490</v>
      </c>
      <c r="Y3184" s="37"/>
      <c r="Z3184" s="4" t="str">
        <f t="shared" si="99"/>
        <v>BIG HORN, Wyoming</v>
      </c>
      <c r="AA3184" s="50" t="s">
        <v>4793</v>
      </c>
      <c r="AB3184" s="38" t="s">
        <v>54</v>
      </c>
      <c r="AC3184" s="43" t="s">
        <v>8711</v>
      </c>
      <c r="AD3184" s="45"/>
      <c r="AE3184">
        <f t="shared" si="100"/>
        <v>0.93680000000000008</v>
      </c>
    </row>
    <row r="3185" spans="1:31" x14ac:dyDescent="0.35">
      <c r="A3185" s="28" t="s">
        <v>8714</v>
      </c>
      <c r="B3185" s="48" t="s">
        <v>8715</v>
      </c>
      <c r="C3185" s="49">
        <v>99953</v>
      </c>
      <c r="D3185" s="30" t="s">
        <v>271</v>
      </c>
      <c r="E3185" s="50" t="s">
        <v>3271</v>
      </c>
      <c r="F3185" s="55" t="s">
        <v>8711</v>
      </c>
      <c r="G3185" s="33" t="s">
        <v>64</v>
      </c>
      <c r="H3185" s="52">
        <v>0.93680000000000008</v>
      </c>
      <c r="I3185" s="35">
        <f>ROUND((Reference!B$16*List!$H3185)+Reference!B$17,0)</f>
        <v>1072</v>
      </c>
      <c r="J3185" s="35">
        <f>ROUND((Reference!C$16*List!$H3185)+Reference!C$17,0)</f>
        <v>1599</v>
      </c>
      <c r="K3185" s="35">
        <f>ROUND((Reference!D$16*List!$H3185)+Reference!D$17,0)</f>
        <v>1916</v>
      </c>
      <c r="L3185" s="35">
        <f>ROUND((Reference!E$16*List!$H3185)+Reference!E$17,0)</f>
        <v>2368</v>
      </c>
      <c r="M3185" s="35">
        <f>ROUND((Reference!F$16*List!$H3185)+Reference!F$17,0)</f>
        <v>2467</v>
      </c>
      <c r="N3185" s="35">
        <f>ROUND((Reference!G$16*List!$H3185)+Reference!G$17,0)</f>
        <v>2793</v>
      </c>
      <c r="O3185" s="35">
        <f>ROUND((Reference!H$16*List!$H3185)+Reference!H$17,0)</f>
        <v>2900</v>
      </c>
      <c r="P3185" s="35">
        <f>ROUND((Reference!I$16*List!$H3185)+Reference!I$17,0)</f>
        <v>3014</v>
      </c>
      <c r="Q3185" s="35">
        <f>ROUND((Reference!J$16*List!$H3185)+Reference!J$17,0)</f>
        <v>3490</v>
      </c>
      <c r="R3185" s="35">
        <f>ROUND((Reference!K$16*List!$H3185)+Reference!K$17,0)</f>
        <v>3601</v>
      </c>
      <c r="S3185" s="35">
        <f>ROUND((Reference!L$16*List!$H3185)+Reference!L$17,0)</f>
        <v>3885</v>
      </c>
      <c r="T3185" s="35">
        <f>ROUND((Reference!M$16*List!$H3185)+Reference!M$17,0)</f>
        <v>4640</v>
      </c>
      <c r="U3185" s="35">
        <f>ROUND((Reference!N$16*List!$H3185)+Reference!N$17,0)</f>
        <v>18721</v>
      </c>
      <c r="V3185" s="36">
        <f>ROUND((Reference!O$16*List!$H3185)+Reference!O$17,0)</f>
        <v>696</v>
      </c>
      <c r="W3185" s="36">
        <f>ROUND((Reference!P$16*List!$H3185)+Reference!P$17,0)</f>
        <v>981</v>
      </c>
      <c r="X3185" s="36">
        <f>ROUND((Reference!Q$16*List!$H3185)+Reference!Q$17,0)</f>
        <v>490</v>
      </c>
      <c r="Y3185" s="37"/>
      <c r="Z3185" s="4" t="str">
        <f t="shared" si="99"/>
        <v>CAMPBELL, Wyoming</v>
      </c>
      <c r="AA3185" s="50" t="s">
        <v>3271</v>
      </c>
      <c r="AB3185" s="38" t="s">
        <v>54</v>
      </c>
      <c r="AC3185" s="43" t="s">
        <v>8711</v>
      </c>
      <c r="AD3185" s="45"/>
      <c r="AE3185">
        <f t="shared" si="100"/>
        <v>0.93680000000000008</v>
      </c>
    </row>
    <row r="3186" spans="1:31" x14ac:dyDescent="0.35">
      <c r="A3186" s="28" t="s">
        <v>8716</v>
      </c>
      <c r="B3186" s="48" t="s">
        <v>8717</v>
      </c>
      <c r="C3186" s="51">
        <v>99953</v>
      </c>
      <c r="D3186" s="30" t="s">
        <v>271</v>
      </c>
      <c r="E3186" s="38" t="s">
        <v>4801</v>
      </c>
      <c r="F3186" s="55" t="s">
        <v>8711</v>
      </c>
      <c r="G3186" s="33" t="s">
        <v>64</v>
      </c>
      <c r="H3186" s="34">
        <v>0.93680000000000008</v>
      </c>
      <c r="I3186" s="35">
        <f>ROUND((Reference!B$16*List!$H3186)+Reference!B$17,0)</f>
        <v>1072</v>
      </c>
      <c r="J3186" s="35">
        <f>ROUND((Reference!C$16*List!$H3186)+Reference!C$17,0)</f>
        <v>1599</v>
      </c>
      <c r="K3186" s="35">
        <f>ROUND((Reference!D$16*List!$H3186)+Reference!D$17,0)</f>
        <v>1916</v>
      </c>
      <c r="L3186" s="35">
        <f>ROUND((Reference!E$16*List!$H3186)+Reference!E$17,0)</f>
        <v>2368</v>
      </c>
      <c r="M3186" s="35">
        <f>ROUND((Reference!F$16*List!$H3186)+Reference!F$17,0)</f>
        <v>2467</v>
      </c>
      <c r="N3186" s="35">
        <f>ROUND((Reference!G$16*List!$H3186)+Reference!G$17,0)</f>
        <v>2793</v>
      </c>
      <c r="O3186" s="35">
        <f>ROUND((Reference!H$16*List!$H3186)+Reference!H$17,0)</f>
        <v>2900</v>
      </c>
      <c r="P3186" s="35">
        <f>ROUND((Reference!I$16*List!$H3186)+Reference!I$17,0)</f>
        <v>3014</v>
      </c>
      <c r="Q3186" s="35">
        <f>ROUND((Reference!J$16*List!$H3186)+Reference!J$17,0)</f>
        <v>3490</v>
      </c>
      <c r="R3186" s="35">
        <f>ROUND((Reference!K$16*List!$H3186)+Reference!K$17,0)</f>
        <v>3601</v>
      </c>
      <c r="S3186" s="35">
        <f>ROUND((Reference!L$16*List!$H3186)+Reference!L$17,0)</f>
        <v>3885</v>
      </c>
      <c r="T3186" s="35">
        <f>ROUND((Reference!M$16*List!$H3186)+Reference!M$17,0)</f>
        <v>4640</v>
      </c>
      <c r="U3186" s="35">
        <f>ROUND((Reference!N$16*List!$H3186)+Reference!N$17,0)</f>
        <v>18721</v>
      </c>
      <c r="V3186" s="36">
        <f>ROUND((Reference!O$16*List!$H3186)+Reference!O$17,0)</f>
        <v>696</v>
      </c>
      <c r="W3186" s="36">
        <f>ROUND((Reference!P$16*List!$H3186)+Reference!P$17,0)</f>
        <v>981</v>
      </c>
      <c r="X3186" s="36">
        <f>ROUND((Reference!Q$16*List!$H3186)+Reference!Q$17,0)</f>
        <v>490</v>
      </c>
      <c r="Y3186" s="37"/>
      <c r="Z3186" s="4" t="str">
        <f t="shared" si="99"/>
        <v>CARBON, Wyoming</v>
      </c>
      <c r="AA3186" s="38" t="s">
        <v>4801</v>
      </c>
      <c r="AB3186" s="38" t="s">
        <v>54</v>
      </c>
      <c r="AC3186" s="32" t="s">
        <v>8711</v>
      </c>
      <c r="AD3186" s="39"/>
      <c r="AE3186">
        <f t="shared" si="100"/>
        <v>0.93680000000000008</v>
      </c>
    </row>
    <row r="3187" spans="1:31" x14ac:dyDescent="0.35">
      <c r="A3187" s="28" t="s">
        <v>8718</v>
      </c>
      <c r="B3187" s="48" t="s">
        <v>8719</v>
      </c>
      <c r="C3187" s="51">
        <v>99953</v>
      </c>
      <c r="D3187" s="30" t="s">
        <v>271</v>
      </c>
      <c r="E3187" s="38" t="s">
        <v>8720</v>
      </c>
      <c r="F3187" s="55" t="s">
        <v>8711</v>
      </c>
      <c r="G3187" s="33" t="s">
        <v>64</v>
      </c>
      <c r="H3187" s="52">
        <v>0.93680000000000008</v>
      </c>
      <c r="I3187" s="35">
        <f>ROUND((Reference!B$16*List!$H3187)+Reference!B$17,0)</f>
        <v>1072</v>
      </c>
      <c r="J3187" s="35">
        <f>ROUND((Reference!C$16*List!$H3187)+Reference!C$17,0)</f>
        <v>1599</v>
      </c>
      <c r="K3187" s="35">
        <f>ROUND((Reference!D$16*List!$H3187)+Reference!D$17,0)</f>
        <v>1916</v>
      </c>
      <c r="L3187" s="35">
        <f>ROUND((Reference!E$16*List!$H3187)+Reference!E$17,0)</f>
        <v>2368</v>
      </c>
      <c r="M3187" s="35">
        <f>ROUND((Reference!F$16*List!$H3187)+Reference!F$17,0)</f>
        <v>2467</v>
      </c>
      <c r="N3187" s="35">
        <f>ROUND((Reference!G$16*List!$H3187)+Reference!G$17,0)</f>
        <v>2793</v>
      </c>
      <c r="O3187" s="35">
        <f>ROUND((Reference!H$16*List!$H3187)+Reference!H$17,0)</f>
        <v>2900</v>
      </c>
      <c r="P3187" s="35">
        <f>ROUND((Reference!I$16*List!$H3187)+Reference!I$17,0)</f>
        <v>3014</v>
      </c>
      <c r="Q3187" s="35">
        <f>ROUND((Reference!J$16*List!$H3187)+Reference!J$17,0)</f>
        <v>3490</v>
      </c>
      <c r="R3187" s="35">
        <f>ROUND((Reference!K$16*List!$H3187)+Reference!K$17,0)</f>
        <v>3601</v>
      </c>
      <c r="S3187" s="35">
        <f>ROUND((Reference!L$16*List!$H3187)+Reference!L$17,0)</f>
        <v>3885</v>
      </c>
      <c r="T3187" s="35">
        <f>ROUND((Reference!M$16*List!$H3187)+Reference!M$17,0)</f>
        <v>4640</v>
      </c>
      <c r="U3187" s="35">
        <f>ROUND((Reference!N$16*List!$H3187)+Reference!N$17,0)</f>
        <v>18721</v>
      </c>
      <c r="V3187" s="36">
        <f>ROUND((Reference!O$16*List!$H3187)+Reference!O$17,0)</f>
        <v>696</v>
      </c>
      <c r="W3187" s="36">
        <f>ROUND((Reference!P$16*List!$H3187)+Reference!P$17,0)</f>
        <v>981</v>
      </c>
      <c r="X3187" s="36">
        <f>ROUND((Reference!Q$16*List!$H3187)+Reference!Q$17,0)</f>
        <v>490</v>
      </c>
      <c r="Y3187" s="37"/>
      <c r="Z3187" s="4" t="str">
        <f t="shared" si="99"/>
        <v>CONVERSE, Wyoming</v>
      </c>
      <c r="AA3187" s="50" t="s">
        <v>8720</v>
      </c>
      <c r="AB3187" s="38" t="s">
        <v>54</v>
      </c>
      <c r="AC3187" s="43" t="s">
        <v>8711</v>
      </c>
      <c r="AD3187" s="45"/>
      <c r="AE3187">
        <f t="shared" si="100"/>
        <v>0.93680000000000008</v>
      </c>
    </row>
    <row r="3188" spans="1:31" x14ac:dyDescent="0.35">
      <c r="A3188" s="28" t="s">
        <v>8721</v>
      </c>
      <c r="B3188" s="48" t="s">
        <v>8722</v>
      </c>
      <c r="C3188" s="49">
        <v>99953</v>
      </c>
      <c r="D3188" s="30" t="s">
        <v>271</v>
      </c>
      <c r="E3188" s="50" t="s">
        <v>6391</v>
      </c>
      <c r="F3188" s="55" t="s">
        <v>8711</v>
      </c>
      <c r="G3188" s="33" t="s">
        <v>64</v>
      </c>
      <c r="H3188" s="34">
        <v>0.93680000000000008</v>
      </c>
      <c r="I3188" s="35">
        <f>ROUND((Reference!B$16*List!$H3188)+Reference!B$17,0)</f>
        <v>1072</v>
      </c>
      <c r="J3188" s="35">
        <f>ROUND((Reference!C$16*List!$H3188)+Reference!C$17,0)</f>
        <v>1599</v>
      </c>
      <c r="K3188" s="35">
        <f>ROUND((Reference!D$16*List!$H3188)+Reference!D$17,0)</f>
        <v>1916</v>
      </c>
      <c r="L3188" s="35">
        <f>ROUND((Reference!E$16*List!$H3188)+Reference!E$17,0)</f>
        <v>2368</v>
      </c>
      <c r="M3188" s="35">
        <f>ROUND((Reference!F$16*List!$H3188)+Reference!F$17,0)</f>
        <v>2467</v>
      </c>
      <c r="N3188" s="35">
        <f>ROUND((Reference!G$16*List!$H3188)+Reference!G$17,0)</f>
        <v>2793</v>
      </c>
      <c r="O3188" s="35">
        <f>ROUND((Reference!H$16*List!$H3188)+Reference!H$17,0)</f>
        <v>2900</v>
      </c>
      <c r="P3188" s="35">
        <f>ROUND((Reference!I$16*List!$H3188)+Reference!I$17,0)</f>
        <v>3014</v>
      </c>
      <c r="Q3188" s="35">
        <f>ROUND((Reference!J$16*List!$H3188)+Reference!J$17,0)</f>
        <v>3490</v>
      </c>
      <c r="R3188" s="35">
        <f>ROUND((Reference!K$16*List!$H3188)+Reference!K$17,0)</f>
        <v>3601</v>
      </c>
      <c r="S3188" s="35">
        <f>ROUND((Reference!L$16*List!$H3188)+Reference!L$17,0)</f>
        <v>3885</v>
      </c>
      <c r="T3188" s="35">
        <f>ROUND((Reference!M$16*List!$H3188)+Reference!M$17,0)</f>
        <v>4640</v>
      </c>
      <c r="U3188" s="35">
        <f>ROUND((Reference!N$16*List!$H3188)+Reference!N$17,0)</f>
        <v>18721</v>
      </c>
      <c r="V3188" s="36">
        <f>ROUND((Reference!O$16*List!$H3188)+Reference!O$17,0)</f>
        <v>696</v>
      </c>
      <c r="W3188" s="36">
        <f>ROUND((Reference!P$16*List!$H3188)+Reference!P$17,0)</f>
        <v>981</v>
      </c>
      <c r="X3188" s="36">
        <f>ROUND((Reference!Q$16*List!$H3188)+Reference!Q$17,0)</f>
        <v>490</v>
      </c>
      <c r="Y3188" s="37"/>
      <c r="Z3188" s="4" t="str">
        <f t="shared" si="99"/>
        <v>CROOK, Wyoming</v>
      </c>
      <c r="AA3188" s="38" t="s">
        <v>6391</v>
      </c>
      <c r="AB3188" s="38" t="s">
        <v>54</v>
      </c>
      <c r="AC3188" s="32" t="s">
        <v>8711</v>
      </c>
      <c r="AD3188" s="39"/>
      <c r="AE3188">
        <f t="shared" si="100"/>
        <v>0.93680000000000008</v>
      </c>
    </row>
    <row r="3189" spans="1:31" x14ac:dyDescent="0.35">
      <c r="A3189" s="28" t="s">
        <v>8723</v>
      </c>
      <c r="B3189" s="48" t="s">
        <v>8724</v>
      </c>
      <c r="C3189" s="51">
        <v>99953</v>
      </c>
      <c r="D3189" s="30" t="s">
        <v>271</v>
      </c>
      <c r="E3189" s="38" t="s">
        <v>1125</v>
      </c>
      <c r="F3189" s="55" t="s">
        <v>8711</v>
      </c>
      <c r="G3189" s="33" t="s">
        <v>64</v>
      </c>
      <c r="H3189" s="52">
        <v>0.93680000000000008</v>
      </c>
      <c r="I3189" s="35">
        <f>ROUND((Reference!B$16*List!$H3189)+Reference!B$17,0)</f>
        <v>1072</v>
      </c>
      <c r="J3189" s="35">
        <f>ROUND((Reference!C$16*List!$H3189)+Reference!C$17,0)</f>
        <v>1599</v>
      </c>
      <c r="K3189" s="35">
        <f>ROUND((Reference!D$16*List!$H3189)+Reference!D$17,0)</f>
        <v>1916</v>
      </c>
      <c r="L3189" s="35">
        <f>ROUND((Reference!E$16*List!$H3189)+Reference!E$17,0)</f>
        <v>2368</v>
      </c>
      <c r="M3189" s="35">
        <f>ROUND((Reference!F$16*List!$H3189)+Reference!F$17,0)</f>
        <v>2467</v>
      </c>
      <c r="N3189" s="35">
        <f>ROUND((Reference!G$16*List!$H3189)+Reference!G$17,0)</f>
        <v>2793</v>
      </c>
      <c r="O3189" s="35">
        <f>ROUND((Reference!H$16*List!$H3189)+Reference!H$17,0)</f>
        <v>2900</v>
      </c>
      <c r="P3189" s="35">
        <f>ROUND((Reference!I$16*List!$H3189)+Reference!I$17,0)</f>
        <v>3014</v>
      </c>
      <c r="Q3189" s="35">
        <f>ROUND((Reference!J$16*List!$H3189)+Reference!J$17,0)</f>
        <v>3490</v>
      </c>
      <c r="R3189" s="35">
        <f>ROUND((Reference!K$16*List!$H3189)+Reference!K$17,0)</f>
        <v>3601</v>
      </c>
      <c r="S3189" s="35">
        <f>ROUND((Reference!L$16*List!$H3189)+Reference!L$17,0)</f>
        <v>3885</v>
      </c>
      <c r="T3189" s="35">
        <f>ROUND((Reference!M$16*List!$H3189)+Reference!M$17,0)</f>
        <v>4640</v>
      </c>
      <c r="U3189" s="35">
        <f>ROUND((Reference!N$16*List!$H3189)+Reference!N$17,0)</f>
        <v>18721</v>
      </c>
      <c r="V3189" s="36">
        <f>ROUND((Reference!O$16*List!$H3189)+Reference!O$17,0)</f>
        <v>696</v>
      </c>
      <c r="W3189" s="36">
        <f>ROUND((Reference!P$16*List!$H3189)+Reference!P$17,0)</f>
        <v>981</v>
      </c>
      <c r="X3189" s="36">
        <f>ROUND((Reference!Q$16*List!$H3189)+Reference!Q$17,0)</f>
        <v>490</v>
      </c>
      <c r="Y3189" s="37"/>
      <c r="Z3189" s="4" t="str">
        <f t="shared" si="99"/>
        <v>FREMONT, Wyoming</v>
      </c>
      <c r="AA3189" s="50" t="s">
        <v>1125</v>
      </c>
      <c r="AB3189" s="38" t="s">
        <v>54</v>
      </c>
      <c r="AC3189" s="43" t="s">
        <v>8711</v>
      </c>
      <c r="AD3189" s="45"/>
      <c r="AE3189">
        <f t="shared" si="100"/>
        <v>0.93680000000000008</v>
      </c>
    </row>
    <row r="3190" spans="1:31" x14ac:dyDescent="0.35">
      <c r="A3190" s="28" t="s">
        <v>8725</v>
      </c>
      <c r="B3190" s="48" t="s">
        <v>8726</v>
      </c>
      <c r="C3190" s="49">
        <v>99953</v>
      </c>
      <c r="D3190" s="30" t="s">
        <v>271</v>
      </c>
      <c r="E3190" s="50" t="s">
        <v>8727</v>
      </c>
      <c r="F3190" s="55" t="s">
        <v>8711</v>
      </c>
      <c r="G3190" s="33" t="s">
        <v>64</v>
      </c>
      <c r="H3190" s="52">
        <v>0.93680000000000008</v>
      </c>
      <c r="I3190" s="35">
        <f>ROUND((Reference!B$16*List!$H3190)+Reference!B$17,0)</f>
        <v>1072</v>
      </c>
      <c r="J3190" s="35">
        <f>ROUND((Reference!C$16*List!$H3190)+Reference!C$17,0)</f>
        <v>1599</v>
      </c>
      <c r="K3190" s="35">
        <f>ROUND((Reference!D$16*List!$H3190)+Reference!D$17,0)</f>
        <v>1916</v>
      </c>
      <c r="L3190" s="35">
        <f>ROUND((Reference!E$16*List!$H3190)+Reference!E$17,0)</f>
        <v>2368</v>
      </c>
      <c r="M3190" s="35">
        <f>ROUND((Reference!F$16*List!$H3190)+Reference!F$17,0)</f>
        <v>2467</v>
      </c>
      <c r="N3190" s="35">
        <f>ROUND((Reference!G$16*List!$H3190)+Reference!G$17,0)</f>
        <v>2793</v>
      </c>
      <c r="O3190" s="35">
        <f>ROUND((Reference!H$16*List!$H3190)+Reference!H$17,0)</f>
        <v>2900</v>
      </c>
      <c r="P3190" s="35">
        <f>ROUND((Reference!I$16*List!$H3190)+Reference!I$17,0)</f>
        <v>3014</v>
      </c>
      <c r="Q3190" s="35">
        <f>ROUND((Reference!J$16*List!$H3190)+Reference!J$17,0)</f>
        <v>3490</v>
      </c>
      <c r="R3190" s="35">
        <f>ROUND((Reference!K$16*List!$H3190)+Reference!K$17,0)</f>
        <v>3601</v>
      </c>
      <c r="S3190" s="35">
        <f>ROUND((Reference!L$16*List!$H3190)+Reference!L$17,0)</f>
        <v>3885</v>
      </c>
      <c r="T3190" s="35">
        <f>ROUND((Reference!M$16*List!$H3190)+Reference!M$17,0)</f>
        <v>4640</v>
      </c>
      <c r="U3190" s="35">
        <f>ROUND((Reference!N$16*List!$H3190)+Reference!N$17,0)</f>
        <v>18721</v>
      </c>
      <c r="V3190" s="36">
        <f>ROUND((Reference!O$16*List!$H3190)+Reference!O$17,0)</f>
        <v>696</v>
      </c>
      <c r="W3190" s="36">
        <f>ROUND((Reference!P$16*List!$H3190)+Reference!P$17,0)</f>
        <v>981</v>
      </c>
      <c r="X3190" s="36">
        <f>ROUND((Reference!Q$16*List!$H3190)+Reference!Q$17,0)</f>
        <v>490</v>
      </c>
      <c r="Y3190" s="37"/>
      <c r="Z3190" s="4" t="str">
        <f t="shared" si="99"/>
        <v>GOSHEN, Wyoming</v>
      </c>
      <c r="AA3190" s="50" t="s">
        <v>8727</v>
      </c>
      <c r="AB3190" s="38" t="s">
        <v>54</v>
      </c>
      <c r="AC3190" s="43" t="s">
        <v>8711</v>
      </c>
      <c r="AD3190" s="45"/>
      <c r="AE3190">
        <f t="shared" si="100"/>
        <v>0.93680000000000008</v>
      </c>
    </row>
    <row r="3191" spans="1:31" x14ac:dyDescent="0.35">
      <c r="A3191" s="28" t="s">
        <v>8728</v>
      </c>
      <c r="B3191" s="48" t="s">
        <v>8729</v>
      </c>
      <c r="C3191" s="49">
        <v>99953</v>
      </c>
      <c r="D3191" s="30" t="s">
        <v>271</v>
      </c>
      <c r="E3191" s="50" t="s">
        <v>8730</v>
      </c>
      <c r="F3191" s="55" t="s">
        <v>8711</v>
      </c>
      <c r="G3191" s="33" t="s">
        <v>64</v>
      </c>
      <c r="H3191" s="52">
        <v>0.93680000000000008</v>
      </c>
      <c r="I3191" s="35">
        <f>ROUND((Reference!B$16*List!$H3191)+Reference!B$17,0)</f>
        <v>1072</v>
      </c>
      <c r="J3191" s="35">
        <f>ROUND((Reference!C$16*List!$H3191)+Reference!C$17,0)</f>
        <v>1599</v>
      </c>
      <c r="K3191" s="35">
        <f>ROUND((Reference!D$16*List!$H3191)+Reference!D$17,0)</f>
        <v>1916</v>
      </c>
      <c r="L3191" s="35">
        <f>ROUND((Reference!E$16*List!$H3191)+Reference!E$17,0)</f>
        <v>2368</v>
      </c>
      <c r="M3191" s="35">
        <f>ROUND((Reference!F$16*List!$H3191)+Reference!F$17,0)</f>
        <v>2467</v>
      </c>
      <c r="N3191" s="35">
        <f>ROUND((Reference!G$16*List!$H3191)+Reference!G$17,0)</f>
        <v>2793</v>
      </c>
      <c r="O3191" s="35">
        <f>ROUND((Reference!H$16*List!$H3191)+Reference!H$17,0)</f>
        <v>2900</v>
      </c>
      <c r="P3191" s="35">
        <f>ROUND((Reference!I$16*List!$H3191)+Reference!I$17,0)</f>
        <v>3014</v>
      </c>
      <c r="Q3191" s="35">
        <f>ROUND((Reference!J$16*List!$H3191)+Reference!J$17,0)</f>
        <v>3490</v>
      </c>
      <c r="R3191" s="35">
        <f>ROUND((Reference!K$16*List!$H3191)+Reference!K$17,0)</f>
        <v>3601</v>
      </c>
      <c r="S3191" s="35">
        <f>ROUND((Reference!L$16*List!$H3191)+Reference!L$17,0)</f>
        <v>3885</v>
      </c>
      <c r="T3191" s="35">
        <f>ROUND((Reference!M$16*List!$H3191)+Reference!M$17,0)</f>
        <v>4640</v>
      </c>
      <c r="U3191" s="35">
        <f>ROUND((Reference!N$16*List!$H3191)+Reference!N$17,0)</f>
        <v>18721</v>
      </c>
      <c r="V3191" s="36">
        <f>ROUND((Reference!O$16*List!$H3191)+Reference!O$17,0)</f>
        <v>696</v>
      </c>
      <c r="W3191" s="36">
        <f>ROUND((Reference!P$16*List!$H3191)+Reference!P$17,0)</f>
        <v>981</v>
      </c>
      <c r="X3191" s="36">
        <f>ROUND((Reference!Q$16*List!$H3191)+Reference!Q$17,0)</f>
        <v>490</v>
      </c>
      <c r="Y3191" s="37"/>
      <c r="Z3191" s="4" t="str">
        <f t="shared" si="99"/>
        <v>HOT SPRINGS, Wyoming</v>
      </c>
      <c r="AA3191" s="50" t="s">
        <v>8730</v>
      </c>
      <c r="AB3191" s="38" t="s">
        <v>54</v>
      </c>
      <c r="AC3191" s="43" t="s">
        <v>8711</v>
      </c>
      <c r="AD3191" s="45"/>
      <c r="AE3191">
        <f t="shared" si="100"/>
        <v>0.93680000000000008</v>
      </c>
    </row>
    <row r="3192" spans="1:31" x14ac:dyDescent="0.35">
      <c r="A3192" s="28" t="s">
        <v>8731</v>
      </c>
      <c r="B3192" s="48" t="s">
        <v>8732</v>
      </c>
      <c r="C3192" s="49">
        <v>99953</v>
      </c>
      <c r="D3192" s="30" t="s">
        <v>271</v>
      </c>
      <c r="E3192" s="50" t="s">
        <v>637</v>
      </c>
      <c r="F3192" s="55" t="s">
        <v>8711</v>
      </c>
      <c r="G3192" s="33" t="s">
        <v>64</v>
      </c>
      <c r="H3192" s="52">
        <v>0.93680000000000008</v>
      </c>
      <c r="I3192" s="35">
        <f>ROUND((Reference!B$16*List!$H3192)+Reference!B$17,0)</f>
        <v>1072</v>
      </c>
      <c r="J3192" s="35">
        <f>ROUND((Reference!C$16*List!$H3192)+Reference!C$17,0)</f>
        <v>1599</v>
      </c>
      <c r="K3192" s="35">
        <f>ROUND((Reference!D$16*List!$H3192)+Reference!D$17,0)</f>
        <v>1916</v>
      </c>
      <c r="L3192" s="35">
        <f>ROUND((Reference!E$16*List!$H3192)+Reference!E$17,0)</f>
        <v>2368</v>
      </c>
      <c r="M3192" s="35">
        <f>ROUND((Reference!F$16*List!$H3192)+Reference!F$17,0)</f>
        <v>2467</v>
      </c>
      <c r="N3192" s="35">
        <f>ROUND((Reference!G$16*List!$H3192)+Reference!G$17,0)</f>
        <v>2793</v>
      </c>
      <c r="O3192" s="35">
        <f>ROUND((Reference!H$16*List!$H3192)+Reference!H$17,0)</f>
        <v>2900</v>
      </c>
      <c r="P3192" s="35">
        <f>ROUND((Reference!I$16*List!$H3192)+Reference!I$17,0)</f>
        <v>3014</v>
      </c>
      <c r="Q3192" s="35">
        <f>ROUND((Reference!J$16*List!$H3192)+Reference!J$17,0)</f>
        <v>3490</v>
      </c>
      <c r="R3192" s="35">
        <f>ROUND((Reference!K$16*List!$H3192)+Reference!K$17,0)</f>
        <v>3601</v>
      </c>
      <c r="S3192" s="35">
        <f>ROUND((Reference!L$16*List!$H3192)+Reference!L$17,0)</f>
        <v>3885</v>
      </c>
      <c r="T3192" s="35">
        <f>ROUND((Reference!M$16*List!$H3192)+Reference!M$17,0)</f>
        <v>4640</v>
      </c>
      <c r="U3192" s="35">
        <f>ROUND((Reference!N$16*List!$H3192)+Reference!N$17,0)</f>
        <v>18721</v>
      </c>
      <c r="V3192" s="36">
        <f>ROUND((Reference!O$16*List!$H3192)+Reference!O$17,0)</f>
        <v>696</v>
      </c>
      <c r="W3192" s="36">
        <f>ROUND((Reference!P$16*List!$H3192)+Reference!P$17,0)</f>
        <v>981</v>
      </c>
      <c r="X3192" s="36">
        <f>ROUND((Reference!Q$16*List!$H3192)+Reference!Q$17,0)</f>
        <v>490</v>
      </c>
      <c r="Y3192" s="37"/>
      <c r="Z3192" s="4" t="str">
        <f t="shared" si="99"/>
        <v>JOHNSON, Wyoming</v>
      </c>
      <c r="AA3192" s="50" t="s">
        <v>637</v>
      </c>
      <c r="AB3192" s="38" t="s">
        <v>54</v>
      </c>
      <c r="AC3192" s="43" t="s">
        <v>8711</v>
      </c>
      <c r="AD3192" s="45"/>
      <c r="AE3192">
        <f t="shared" si="100"/>
        <v>0.93680000000000008</v>
      </c>
    </row>
    <row r="3193" spans="1:31" x14ac:dyDescent="0.35">
      <c r="A3193" s="28" t="s">
        <v>8733</v>
      </c>
      <c r="B3193" s="48" t="s">
        <v>8734</v>
      </c>
      <c r="C3193" s="51">
        <v>16940</v>
      </c>
      <c r="D3193" s="30" t="s">
        <v>542</v>
      </c>
      <c r="E3193" s="38" t="s">
        <v>8735</v>
      </c>
      <c r="F3193" s="54" t="s">
        <v>8711</v>
      </c>
      <c r="G3193" s="33" t="s">
        <v>53</v>
      </c>
      <c r="H3193" s="34">
        <v>0.90350000000000008</v>
      </c>
      <c r="I3193" s="35">
        <f>ROUND((Reference!B$16*List!$H3193)+Reference!B$17,0)</f>
        <v>1044</v>
      </c>
      <c r="J3193" s="35">
        <f>ROUND((Reference!C$16*List!$H3193)+Reference!C$17,0)</f>
        <v>1556</v>
      </c>
      <c r="K3193" s="35">
        <f>ROUND((Reference!D$16*List!$H3193)+Reference!D$17,0)</f>
        <v>1865</v>
      </c>
      <c r="L3193" s="35">
        <f>ROUND((Reference!E$16*List!$H3193)+Reference!E$17,0)</f>
        <v>2305</v>
      </c>
      <c r="M3193" s="35">
        <f>ROUND((Reference!F$16*List!$H3193)+Reference!F$17,0)</f>
        <v>2402</v>
      </c>
      <c r="N3193" s="35">
        <f>ROUND((Reference!G$16*List!$H3193)+Reference!G$17,0)</f>
        <v>2719</v>
      </c>
      <c r="O3193" s="35">
        <f>ROUND((Reference!H$16*List!$H3193)+Reference!H$17,0)</f>
        <v>2823</v>
      </c>
      <c r="P3193" s="35">
        <f>ROUND((Reference!I$16*List!$H3193)+Reference!I$17,0)</f>
        <v>2934</v>
      </c>
      <c r="Q3193" s="35">
        <f>ROUND((Reference!J$16*List!$H3193)+Reference!J$17,0)</f>
        <v>3397</v>
      </c>
      <c r="R3193" s="35">
        <f>ROUND((Reference!K$16*List!$H3193)+Reference!K$17,0)</f>
        <v>3505</v>
      </c>
      <c r="S3193" s="35">
        <f>ROUND((Reference!L$16*List!$H3193)+Reference!L$17,0)</f>
        <v>3782</v>
      </c>
      <c r="T3193" s="35">
        <f>ROUND((Reference!M$16*List!$H3193)+Reference!M$17,0)</f>
        <v>4517</v>
      </c>
      <c r="U3193" s="35">
        <f>ROUND((Reference!N$16*List!$H3193)+Reference!N$17,0)</f>
        <v>18223</v>
      </c>
      <c r="V3193" s="36">
        <f>ROUND((Reference!O$16*List!$H3193)+Reference!O$17,0)</f>
        <v>677</v>
      </c>
      <c r="W3193" s="36">
        <f>ROUND((Reference!P$16*List!$H3193)+Reference!P$17,0)</f>
        <v>955</v>
      </c>
      <c r="X3193" s="36">
        <f>ROUND((Reference!Q$16*List!$H3193)+Reference!Q$17,0)</f>
        <v>477</v>
      </c>
      <c r="Y3193" s="37"/>
      <c r="Z3193" s="4" t="str">
        <f t="shared" si="99"/>
        <v>LARAMIE, Wyoming</v>
      </c>
      <c r="AA3193" s="38" t="s">
        <v>8735</v>
      </c>
      <c r="AB3193" s="38" t="s">
        <v>54</v>
      </c>
      <c r="AC3193" s="32" t="s">
        <v>8711</v>
      </c>
      <c r="AD3193" s="39"/>
      <c r="AE3193">
        <f t="shared" si="100"/>
        <v>0.90350000000000008</v>
      </c>
    </row>
    <row r="3194" spans="1:31" x14ac:dyDescent="0.35">
      <c r="A3194" s="28" t="s">
        <v>8736</v>
      </c>
      <c r="B3194" s="48" t="s">
        <v>8737</v>
      </c>
      <c r="C3194" s="49">
        <v>99953</v>
      </c>
      <c r="D3194" s="30" t="s">
        <v>271</v>
      </c>
      <c r="E3194" s="50" t="s">
        <v>650</v>
      </c>
      <c r="F3194" s="55" t="s">
        <v>8711</v>
      </c>
      <c r="G3194" s="33" t="s">
        <v>64</v>
      </c>
      <c r="H3194" s="34">
        <v>0.93680000000000008</v>
      </c>
      <c r="I3194" s="35">
        <f>ROUND((Reference!B$16*List!$H3194)+Reference!B$17,0)</f>
        <v>1072</v>
      </c>
      <c r="J3194" s="35">
        <f>ROUND((Reference!C$16*List!$H3194)+Reference!C$17,0)</f>
        <v>1599</v>
      </c>
      <c r="K3194" s="35">
        <f>ROUND((Reference!D$16*List!$H3194)+Reference!D$17,0)</f>
        <v>1916</v>
      </c>
      <c r="L3194" s="35">
        <f>ROUND((Reference!E$16*List!$H3194)+Reference!E$17,0)</f>
        <v>2368</v>
      </c>
      <c r="M3194" s="35">
        <f>ROUND((Reference!F$16*List!$H3194)+Reference!F$17,0)</f>
        <v>2467</v>
      </c>
      <c r="N3194" s="35">
        <f>ROUND((Reference!G$16*List!$H3194)+Reference!G$17,0)</f>
        <v>2793</v>
      </c>
      <c r="O3194" s="35">
        <f>ROUND((Reference!H$16*List!$H3194)+Reference!H$17,0)</f>
        <v>2900</v>
      </c>
      <c r="P3194" s="35">
        <f>ROUND((Reference!I$16*List!$H3194)+Reference!I$17,0)</f>
        <v>3014</v>
      </c>
      <c r="Q3194" s="35">
        <f>ROUND((Reference!J$16*List!$H3194)+Reference!J$17,0)</f>
        <v>3490</v>
      </c>
      <c r="R3194" s="35">
        <f>ROUND((Reference!K$16*List!$H3194)+Reference!K$17,0)</f>
        <v>3601</v>
      </c>
      <c r="S3194" s="35">
        <f>ROUND((Reference!L$16*List!$H3194)+Reference!L$17,0)</f>
        <v>3885</v>
      </c>
      <c r="T3194" s="35">
        <f>ROUND((Reference!M$16*List!$H3194)+Reference!M$17,0)</f>
        <v>4640</v>
      </c>
      <c r="U3194" s="35">
        <f>ROUND((Reference!N$16*List!$H3194)+Reference!N$17,0)</f>
        <v>18721</v>
      </c>
      <c r="V3194" s="36">
        <f>ROUND((Reference!O$16*List!$H3194)+Reference!O$17,0)</f>
        <v>696</v>
      </c>
      <c r="W3194" s="36">
        <f>ROUND((Reference!P$16*List!$H3194)+Reference!P$17,0)</f>
        <v>981</v>
      </c>
      <c r="X3194" s="36">
        <f>ROUND((Reference!Q$16*List!$H3194)+Reference!Q$17,0)</f>
        <v>490</v>
      </c>
      <c r="Y3194" s="37"/>
      <c r="Z3194" s="4" t="str">
        <f t="shared" si="99"/>
        <v>LINCOLN, Wyoming</v>
      </c>
      <c r="AA3194" s="38" t="s">
        <v>650</v>
      </c>
      <c r="AB3194" s="38" t="s">
        <v>54</v>
      </c>
      <c r="AC3194" s="32" t="s">
        <v>8711</v>
      </c>
      <c r="AD3194" s="39"/>
      <c r="AE3194">
        <f t="shared" si="100"/>
        <v>0.93680000000000008</v>
      </c>
    </row>
    <row r="3195" spans="1:31" x14ac:dyDescent="0.35">
      <c r="A3195" s="28" t="s">
        <v>8738</v>
      </c>
      <c r="B3195" s="48" t="s">
        <v>8739</v>
      </c>
      <c r="C3195" s="51">
        <v>16220</v>
      </c>
      <c r="D3195" s="30" t="s">
        <v>508</v>
      </c>
      <c r="E3195" s="38" t="s">
        <v>8740</v>
      </c>
      <c r="F3195" s="54" t="s">
        <v>8711</v>
      </c>
      <c r="G3195" s="33" t="s">
        <v>53</v>
      </c>
      <c r="H3195" s="34">
        <v>0.98350000000000004</v>
      </c>
      <c r="I3195" s="35">
        <f>ROUND((Reference!B$16*List!$H3195)+Reference!B$17,0)</f>
        <v>1112</v>
      </c>
      <c r="J3195" s="35">
        <f>ROUND((Reference!C$16*List!$H3195)+Reference!C$17,0)</f>
        <v>1659</v>
      </c>
      <c r="K3195" s="35">
        <f>ROUND((Reference!D$16*List!$H3195)+Reference!D$17,0)</f>
        <v>1987</v>
      </c>
      <c r="L3195" s="35">
        <f>ROUND((Reference!E$16*List!$H3195)+Reference!E$17,0)</f>
        <v>2457</v>
      </c>
      <c r="M3195" s="35">
        <f>ROUND((Reference!F$16*List!$H3195)+Reference!F$17,0)</f>
        <v>2560</v>
      </c>
      <c r="N3195" s="35">
        <f>ROUND((Reference!G$16*List!$H3195)+Reference!G$17,0)</f>
        <v>2898</v>
      </c>
      <c r="O3195" s="35">
        <f>ROUND((Reference!H$16*List!$H3195)+Reference!H$17,0)</f>
        <v>3008</v>
      </c>
      <c r="P3195" s="35">
        <f>ROUND((Reference!I$16*List!$H3195)+Reference!I$17,0)</f>
        <v>3127</v>
      </c>
      <c r="Q3195" s="35">
        <f>ROUND((Reference!J$16*List!$H3195)+Reference!J$17,0)</f>
        <v>3620</v>
      </c>
      <c r="R3195" s="35">
        <f>ROUND((Reference!K$16*List!$H3195)+Reference!K$17,0)</f>
        <v>3735</v>
      </c>
      <c r="S3195" s="35">
        <f>ROUND((Reference!L$16*List!$H3195)+Reference!L$17,0)</f>
        <v>4030</v>
      </c>
      <c r="T3195" s="35">
        <f>ROUND((Reference!M$16*List!$H3195)+Reference!M$17,0)</f>
        <v>4813</v>
      </c>
      <c r="U3195" s="35">
        <f>ROUND((Reference!N$16*List!$H3195)+Reference!N$17,0)</f>
        <v>19420</v>
      </c>
      <c r="V3195" s="36">
        <f>ROUND((Reference!O$16*List!$H3195)+Reference!O$17,0)</f>
        <v>722</v>
      </c>
      <c r="W3195" s="36">
        <f>ROUND((Reference!P$16*List!$H3195)+Reference!P$17,0)</f>
        <v>1017</v>
      </c>
      <c r="X3195" s="36">
        <f>ROUND((Reference!Q$16*List!$H3195)+Reference!Q$17,0)</f>
        <v>509</v>
      </c>
      <c r="Y3195" s="37"/>
      <c r="Z3195" s="4" t="str">
        <f t="shared" si="99"/>
        <v>NATRONA, Wyoming</v>
      </c>
      <c r="AA3195" s="38" t="s">
        <v>8740</v>
      </c>
      <c r="AB3195" s="38" t="s">
        <v>54</v>
      </c>
      <c r="AC3195" s="32" t="s">
        <v>8711</v>
      </c>
      <c r="AD3195" s="39"/>
      <c r="AE3195">
        <f t="shared" si="100"/>
        <v>0.98350000000000004</v>
      </c>
    </row>
    <row r="3196" spans="1:31" x14ac:dyDescent="0.35">
      <c r="A3196" s="28" t="s">
        <v>8741</v>
      </c>
      <c r="B3196" s="48" t="s">
        <v>8742</v>
      </c>
      <c r="C3196" s="49">
        <v>99953</v>
      </c>
      <c r="D3196" s="30" t="s">
        <v>271</v>
      </c>
      <c r="E3196" s="50" t="s">
        <v>8743</v>
      </c>
      <c r="F3196" s="55" t="s">
        <v>8711</v>
      </c>
      <c r="G3196" s="33" t="s">
        <v>64</v>
      </c>
      <c r="H3196" s="52">
        <v>0.93680000000000008</v>
      </c>
      <c r="I3196" s="35">
        <f>ROUND((Reference!B$16*List!$H3196)+Reference!B$17,0)</f>
        <v>1072</v>
      </c>
      <c r="J3196" s="35">
        <f>ROUND((Reference!C$16*List!$H3196)+Reference!C$17,0)</f>
        <v>1599</v>
      </c>
      <c r="K3196" s="35">
        <f>ROUND((Reference!D$16*List!$H3196)+Reference!D$17,0)</f>
        <v>1916</v>
      </c>
      <c r="L3196" s="35">
        <f>ROUND((Reference!E$16*List!$H3196)+Reference!E$17,0)</f>
        <v>2368</v>
      </c>
      <c r="M3196" s="35">
        <f>ROUND((Reference!F$16*List!$H3196)+Reference!F$17,0)</f>
        <v>2467</v>
      </c>
      <c r="N3196" s="35">
        <f>ROUND((Reference!G$16*List!$H3196)+Reference!G$17,0)</f>
        <v>2793</v>
      </c>
      <c r="O3196" s="35">
        <f>ROUND((Reference!H$16*List!$H3196)+Reference!H$17,0)</f>
        <v>2900</v>
      </c>
      <c r="P3196" s="35">
        <f>ROUND((Reference!I$16*List!$H3196)+Reference!I$17,0)</f>
        <v>3014</v>
      </c>
      <c r="Q3196" s="35">
        <f>ROUND((Reference!J$16*List!$H3196)+Reference!J$17,0)</f>
        <v>3490</v>
      </c>
      <c r="R3196" s="35">
        <f>ROUND((Reference!K$16*List!$H3196)+Reference!K$17,0)</f>
        <v>3601</v>
      </c>
      <c r="S3196" s="35">
        <f>ROUND((Reference!L$16*List!$H3196)+Reference!L$17,0)</f>
        <v>3885</v>
      </c>
      <c r="T3196" s="35">
        <f>ROUND((Reference!M$16*List!$H3196)+Reference!M$17,0)</f>
        <v>4640</v>
      </c>
      <c r="U3196" s="35">
        <f>ROUND((Reference!N$16*List!$H3196)+Reference!N$17,0)</f>
        <v>18721</v>
      </c>
      <c r="V3196" s="36">
        <f>ROUND((Reference!O$16*List!$H3196)+Reference!O$17,0)</f>
        <v>696</v>
      </c>
      <c r="W3196" s="36">
        <f>ROUND((Reference!P$16*List!$H3196)+Reference!P$17,0)</f>
        <v>981</v>
      </c>
      <c r="X3196" s="36">
        <f>ROUND((Reference!Q$16*List!$H3196)+Reference!Q$17,0)</f>
        <v>490</v>
      </c>
      <c r="Y3196" s="37"/>
      <c r="Z3196" s="4" t="str">
        <f t="shared" si="99"/>
        <v>NIOBRARA, Wyoming</v>
      </c>
      <c r="AA3196" s="50" t="s">
        <v>8743</v>
      </c>
      <c r="AB3196" s="38" t="s">
        <v>54</v>
      </c>
      <c r="AC3196" s="43" t="s">
        <v>8711</v>
      </c>
      <c r="AD3196" s="45"/>
      <c r="AE3196">
        <f t="shared" si="100"/>
        <v>0.93680000000000008</v>
      </c>
    </row>
    <row r="3197" spans="1:31" x14ac:dyDescent="0.35">
      <c r="A3197" s="28" t="s">
        <v>8744</v>
      </c>
      <c r="B3197" s="48" t="s">
        <v>8745</v>
      </c>
      <c r="C3197" s="51">
        <v>99953</v>
      </c>
      <c r="D3197" s="30" t="s">
        <v>271</v>
      </c>
      <c r="E3197" s="38" t="s">
        <v>1215</v>
      </c>
      <c r="F3197" s="55" t="s">
        <v>8711</v>
      </c>
      <c r="G3197" s="33" t="s">
        <v>64</v>
      </c>
      <c r="H3197" s="52">
        <v>0.93680000000000008</v>
      </c>
      <c r="I3197" s="35">
        <f>ROUND((Reference!B$16*List!$H3197)+Reference!B$17,0)</f>
        <v>1072</v>
      </c>
      <c r="J3197" s="35">
        <f>ROUND((Reference!C$16*List!$H3197)+Reference!C$17,0)</f>
        <v>1599</v>
      </c>
      <c r="K3197" s="35">
        <f>ROUND((Reference!D$16*List!$H3197)+Reference!D$17,0)</f>
        <v>1916</v>
      </c>
      <c r="L3197" s="35">
        <f>ROUND((Reference!E$16*List!$H3197)+Reference!E$17,0)</f>
        <v>2368</v>
      </c>
      <c r="M3197" s="35">
        <f>ROUND((Reference!F$16*List!$H3197)+Reference!F$17,0)</f>
        <v>2467</v>
      </c>
      <c r="N3197" s="35">
        <f>ROUND((Reference!G$16*List!$H3197)+Reference!G$17,0)</f>
        <v>2793</v>
      </c>
      <c r="O3197" s="35">
        <f>ROUND((Reference!H$16*List!$H3197)+Reference!H$17,0)</f>
        <v>2900</v>
      </c>
      <c r="P3197" s="35">
        <f>ROUND((Reference!I$16*List!$H3197)+Reference!I$17,0)</f>
        <v>3014</v>
      </c>
      <c r="Q3197" s="35">
        <f>ROUND((Reference!J$16*List!$H3197)+Reference!J$17,0)</f>
        <v>3490</v>
      </c>
      <c r="R3197" s="35">
        <f>ROUND((Reference!K$16*List!$H3197)+Reference!K$17,0)</f>
        <v>3601</v>
      </c>
      <c r="S3197" s="35">
        <f>ROUND((Reference!L$16*List!$H3197)+Reference!L$17,0)</f>
        <v>3885</v>
      </c>
      <c r="T3197" s="35">
        <f>ROUND((Reference!M$16*List!$H3197)+Reference!M$17,0)</f>
        <v>4640</v>
      </c>
      <c r="U3197" s="35">
        <f>ROUND((Reference!N$16*List!$H3197)+Reference!N$17,0)</f>
        <v>18721</v>
      </c>
      <c r="V3197" s="36">
        <f>ROUND((Reference!O$16*List!$H3197)+Reference!O$17,0)</f>
        <v>696</v>
      </c>
      <c r="W3197" s="36">
        <f>ROUND((Reference!P$16*List!$H3197)+Reference!P$17,0)</f>
        <v>981</v>
      </c>
      <c r="X3197" s="36">
        <f>ROUND((Reference!Q$16*List!$H3197)+Reference!Q$17,0)</f>
        <v>490</v>
      </c>
      <c r="Y3197" s="37"/>
      <c r="Z3197" s="4" t="str">
        <f t="shared" si="99"/>
        <v>PARK, Wyoming</v>
      </c>
      <c r="AA3197" s="50" t="s">
        <v>1215</v>
      </c>
      <c r="AB3197" s="38" t="s">
        <v>54</v>
      </c>
      <c r="AC3197" s="43" t="s">
        <v>8711</v>
      </c>
      <c r="AD3197" s="45"/>
      <c r="AE3197">
        <f t="shared" si="100"/>
        <v>0.93680000000000008</v>
      </c>
    </row>
    <row r="3198" spans="1:31" x14ac:dyDescent="0.35">
      <c r="A3198" s="28" t="s">
        <v>8746</v>
      </c>
      <c r="B3198" s="48" t="s">
        <v>8747</v>
      </c>
      <c r="C3198" s="49">
        <v>99953</v>
      </c>
      <c r="D3198" s="30" t="s">
        <v>271</v>
      </c>
      <c r="E3198" s="50" t="s">
        <v>4711</v>
      </c>
      <c r="F3198" s="55" t="s">
        <v>8711</v>
      </c>
      <c r="G3198" s="33" t="s">
        <v>64</v>
      </c>
      <c r="H3198" s="52">
        <v>0.93680000000000008</v>
      </c>
      <c r="I3198" s="35">
        <f>ROUND((Reference!B$16*List!$H3198)+Reference!B$17,0)</f>
        <v>1072</v>
      </c>
      <c r="J3198" s="35">
        <f>ROUND((Reference!C$16*List!$H3198)+Reference!C$17,0)</f>
        <v>1599</v>
      </c>
      <c r="K3198" s="35">
        <f>ROUND((Reference!D$16*List!$H3198)+Reference!D$17,0)</f>
        <v>1916</v>
      </c>
      <c r="L3198" s="35">
        <f>ROUND((Reference!E$16*List!$H3198)+Reference!E$17,0)</f>
        <v>2368</v>
      </c>
      <c r="M3198" s="35">
        <f>ROUND((Reference!F$16*List!$H3198)+Reference!F$17,0)</f>
        <v>2467</v>
      </c>
      <c r="N3198" s="35">
        <f>ROUND((Reference!G$16*List!$H3198)+Reference!G$17,0)</f>
        <v>2793</v>
      </c>
      <c r="O3198" s="35">
        <f>ROUND((Reference!H$16*List!$H3198)+Reference!H$17,0)</f>
        <v>2900</v>
      </c>
      <c r="P3198" s="35">
        <f>ROUND((Reference!I$16*List!$H3198)+Reference!I$17,0)</f>
        <v>3014</v>
      </c>
      <c r="Q3198" s="35">
        <f>ROUND((Reference!J$16*List!$H3198)+Reference!J$17,0)</f>
        <v>3490</v>
      </c>
      <c r="R3198" s="35">
        <f>ROUND((Reference!K$16*List!$H3198)+Reference!K$17,0)</f>
        <v>3601</v>
      </c>
      <c r="S3198" s="35">
        <f>ROUND((Reference!L$16*List!$H3198)+Reference!L$17,0)</f>
        <v>3885</v>
      </c>
      <c r="T3198" s="35">
        <f>ROUND((Reference!M$16*List!$H3198)+Reference!M$17,0)</f>
        <v>4640</v>
      </c>
      <c r="U3198" s="35">
        <f>ROUND((Reference!N$16*List!$H3198)+Reference!N$17,0)</f>
        <v>18721</v>
      </c>
      <c r="V3198" s="36">
        <f>ROUND((Reference!O$16*List!$H3198)+Reference!O$17,0)</f>
        <v>696</v>
      </c>
      <c r="W3198" s="36">
        <f>ROUND((Reference!P$16*List!$H3198)+Reference!P$17,0)</f>
        <v>981</v>
      </c>
      <c r="X3198" s="36">
        <f>ROUND((Reference!Q$16*List!$H3198)+Reference!Q$17,0)</f>
        <v>490</v>
      </c>
      <c r="Y3198" s="37"/>
      <c r="Z3198" s="4" t="str">
        <f t="shared" si="99"/>
        <v>PLATTE, Wyoming</v>
      </c>
      <c r="AA3198" s="50" t="s">
        <v>4711</v>
      </c>
      <c r="AB3198" s="38" t="s">
        <v>54</v>
      </c>
      <c r="AC3198" s="43" t="s">
        <v>8711</v>
      </c>
      <c r="AD3198" s="45"/>
      <c r="AE3198">
        <f t="shared" si="100"/>
        <v>0.93680000000000008</v>
      </c>
    </row>
    <row r="3199" spans="1:31" x14ac:dyDescent="0.35">
      <c r="A3199" s="28" t="s">
        <v>8748</v>
      </c>
      <c r="B3199" s="48" t="s">
        <v>8749</v>
      </c>
      <c r="C3199" s="49">
        <v>99953</v>
      </c>
      <c r="D3199" s="30" t="s">
        <v>271</v>
      </c>
      <c r="E3199" s="50" t="s">
        <v>3174</v>
      </c>
      <c r="F3199" s="55" t="s">
        <v>8711</v>
      </c>
      <c r="G3199" s="33" t="s">
        <v>64</v>
      </c>
      <c r="H3199" s="52">
        <v>0.93680000000000008</v>
      </c>
      <c r="I3199" s="35">
        <f>ROUND((Reference!B$16*List!$H3199)+Reference!B$17,0)</f>
        <v>1072</v>
      </c>
      <c r="J3199" s="35">
        <f>ROUND((Reference!C$16*List!$H3199)+Reference!C$17,0)</f>
        <v>1599</v>
      </c>
      <c r="K3199" s="35">
        <f>ROUND((Reference!D$16*List!$H3199)+Reference!D$17,0)</f>
        <v>1916</v>
      </c>
      <c r="L3199" s="35">
        <f>ROUND((Reference!E$16*List!$H3199)+Reference!E$17,0)</f>
        <v>2368</v>
      </c>
      <c r="M3199" s="35">
        <f>ROUND((Reference!F$16*List!$H3199)+Reference!F$17,0)</f>
        <v>2467</v>
      </c>
      <c r="N3199" s="35">
        <f>ROUND((Reference!G$16*List!$H3199)+Reference!G$17,0)</f>
        <v>2793</v>
      </c>
      <c r="O3199" s="35">
        <f>ROUND((Reference!H$16*List!$H3199)+Reference!H$17,0)</f>
        <v>2900</v>
      </c>
      <c r="P3199" s="35">
        <f>ROUND((Reference!I$16*List!$H3199)+Reference!I$17,0)</f>
        <v>3014</v>
      </c>
      <c r="Q3199" s="35">
        <f>ROUND((Reference!J$16*List!$H3199)+Reference!J$17,0)</f>
        <v>3490</v>
      </c>
      <c r="R3199" s="35">
        <f>ROUND((Reference!K$16*List!$H3199)+Reference!K$17,0)</f>
        <v>3601</v>
      </c>
      <c r="S3199" s="35">
        <f>ROUND((Reference!L$16*List!$H3199)+Reference!L$17,0)</f>
        <v>3885</v>
      </c>
      <c r="T3199" s="35">
        <f>ROUND((Reference!M$16*List!$H3199)+Reference!M$17,0)</f>
        <v>4640</v>
      </c>
      <c r="U3199" s="35">
        <f>ROUND((Reference!N$16*List!$H3199)+Reference!N$17,0)</f>
        <v>18721</v>
      </c>
      <c r="V3199" s="36">
        <f>ROUND((Reference!O$16*List!$H3199)+Reference!O$17,0)</f>
        <v>696</v>
      </c>
      <c r="W3199" s="36">
        <f>ROUND((Reference!P$16*List!$H3199)+Reference!P$17,0)</f>
        <v>981</v>
      </c>
      <c r="X3199" s="36">
        <f>ROUND((Reference!Q$16*List!$H3199)+Reference!Q$17,0)</f>
        <v>490</v>
      </c>
      <c r="Y3199" s="37"/>
      <c r="Z3199" s="4" t="str">
        <f t="shared" si="99"/>
        <v>SHERIDAN, Wyoming</v>
      </c>
      <c r="AA3199" s="50" t="s">
        <v>3174</v>
      </c>
      <c r="AB3199" s="38" t="s">
        <v>54</v>
      </c>
      <c r="AC3199" s="43" t="s">
        <v>8711</v>
      </c>
      <c r="AD3199" s="45"/>
      <c r="AE3199">
        <f t="shared" si="100"/>
        <v>0.93680000000000008</v>
      </c>
    </row>
    <row r="3200" spans="1:31" x14ac:dyDescent="0.35">
      <c r="A3200" s="28" t="s">
        <v>8750</v>
      </c>
      <c r="B3200" s="48" t="s">
        <v>8751</v>
      </c>
      <c r="C3200" s="49">
        <v>99953</v>
      </c>
      <c r="D3200" s="30" t="s">
        <v>271</v>
      </c>
      <c r="E3200" s="50" t="s">
        <v>8752</v>
      </c>
      <c r="F3200" s="55" t="s">
        <v>8711</v>
      </c>
      <c r="G3200" s="33" t="s">
        <v>64</v>
      </c>
      <c r="H3200" s="34">
        <v>0.93680000000000008</v>
      </c>
      <c r="I3200" s="35">
        <f>ROUND((Reference!B$16*List!$H3200)+Reference!B$17,0)</f>
        <v>1072</v>
      </c>
      <c r="J3200" s="35">
        <f>ROUND((Reference!C$16*List!$H3200)+Reference!C$17,0)</f>
        <v>1599</v>
      </c>
      <c r="K3200" s="35">
        <f>ROUND((Reference!D$16*List!$H3200)+Reference!D$17,0)</f>
        <v>1916</v>
      </c>
      <c r="L3200" s="35">
        <f>ROUND((Reference!E$16*List!$H3200)+Reference!E$17,0)</f>
        <v>2368</v>
      </c>
      <c r="M3200" s="35">
        <f>ROUND((Reference!F$16*List!$H3200)+Reference!F$17,0)</f>
        <v>2467</v>
      </c>
      <c r="N3200" s="35">
        <f>ROUND((Reference!G$16*List!$H3200)+Reference!G$17,0)</f>
        <v>2793</v>
      </c>
      <c r="O3200" s="35">
        <f>ROUND((Reference!H$16*List!$H3200)+Reference!H$17,0)</f>
        <v>2900</v>
      </c>
      <c r="P3200" s="35">
        <f>ROUND((Reference!I$16*List!$H3200)+Reference!I$17,0)</f>
        <v>3014</v>
      </c>
      <c r="Q3200" s="35">
        <f>ROUND((Reference!J$16*List!$H3200)+Reference!J$17,0)</f>
        <v>3490</v>
      </c>
      <c r="R3200" s="35">
        <f>ROUND((Reference!K$16*List!$H3200)+Reference!K$17,0)</f>
        <v>3601</v>
      </c>
      <c r="S3200" s="35">
        <f>ROUND((Reference!L$16*List!$H3200)+Reference!L$17,0)</f>
        <v>3885</v>
      </c>
      <c r="T3200" s="35">
        <f>ROUND((Reference!M$16*List!$H3200)+Reference!M$17,0)</f>
        <v>4640</v>
      </c>
      <c r="U3200" s="35">
        <f>ROUND((Reference!N$16*List!$H3200)+Reference!N$17,0)</f>
        <v>18721</v>
      </c>
      <c r="V3200" s="36">
        <f>ROUND((Reference!O$16*List!$H3200)+Reference!O$17,0)</f>
        <v>696</v>
      </c>
      <c r="W3200" s="36">
        <f>ROUND((Reference!P$16*List!$H3200)+Reference!P$17,0)</f>
        <v>981</v>
      </c>
      <c r="X3200" s="36">
        <f>ROUND((Reference!Q$16*List!$H3200)+Reference!Q$17,0)</f>
        <v>490</v>
      </c>
      <c r="Y3200" s="37"/>
      <c r="Z3200" s="4" t="str">
        <f t="shared" si="99"/>
        <v>SUBLETTE, Wyoming</v>
      </c>
      <c r="AA3200" s="38" t="s">
        <v>8752</v>
      </c>
      <c r="AB3200" s="38" t="s">
        <v>54</v>
      </c>
      <c r="AC3200" s="32" t="s">
        <v>8711</v>
      </c>
      <c r="AD3200" s="39"/>
      <c r="AE3200">
        <f t="shared" si="100"/>
        <v>0.93680000000000008</v>
      </c>
    </row>
    <row r="3201" spans="1:31" x14ac:dyDescent="0.35">
      <c r="A3201" s="28" t="s">
        <v>8753</v>
      </c>
      <c r="B3201" s="48" t="s">
        <v>8754</v>
      </c>
      <c r="C3201" s="51">
        <v>99953</v>
      </c>
      <c r="D3201" s="30" t="s">
        <v>271</v>
      </c>
      <c r="E3201" s="38" t="s">
        <v>8755</v>
      </c>
      <c r="F3201" s="55" t="s">
        <v>8711</v>
      </c>
      <c r="G3201" s="33" t="s">
        <v>64</v>
      </c>
      <c r="H3201" s="52">
        <v>0.93680000000000008</v>
      </c>
      <c r="I3201" s="35">
        <f>ROUND((Reference!B$16*List!$H3201)+Reference!B$17,0)</f>
        <v>1072</v>
      </c>
      <c r="J3201" s="35">
        <f>ROUND((Reference!C$16*List!$H3201)+Reference!C$17,0)</f>
        <v>1599</v>
      </c>
      <c r="K3201" s="35">
        <f>ROUND((Reference!D$16*List!$H3201)+Reference!D$17,0)</f>
        <v>1916</v>
      </c>
      <c r="L3201" s="35">
        <f>ROUND((Reference!E$16*List!$H3201)+Reference!E$17,0)</f>
        <v>2368</v>
      </c>
      <c r="M3201" s="35">
        <f>ROUND((Reference!F$16*List!$H3201)+Reference!F$17,0)</f>
        <v>2467</v>
      </c>
      <c r="N3201" s="35">
        <f>ROUND((Reference!G$16*List!$H3201)+Reference!G$17,0)</f>
        <v>2793</v>
      </c>
      <c r="O3201" s="35">
        <f>ROUND((Reference!H$16*List!$H3201)+Reference!H$17,0)</f>
        <v>2900</v>
      </c>
      <c r="P3201" s="35">
        <f>ROUND((Reference!I$16*List!$H3201)+Reference!I$17,0)</f>
        <v>3014</v>
      </c>
      <c r="Q3201" s="35">
        <f>ROUND((Reference!J$16*List!$H3201)+Reference!J$17,0)</f>
        <v>3490</v>
      </c>
      <c r="R3201" s="35">
        <f>ROUND((Reference!K$16*List!$H3201)+Reference!K$17,0)</f>
        <v>3601</v>
      </c>
      <c r="S3201" s="35">
        <f>ROUND((Reference!L$16*List!$H3201)+Reference!L$17,0)</f>
        <v>3885</v>
      </c>
      <c r="T3201" s="35">
        <f>ROUND((Reference!M$16*List!$H3201)+Reference!M$17,0)</f>
        <v>4640</v>
      </c>
      <c r="U3201" s="35">
        <f>ROUND((Reference!N$16*List!$H3201)+Reference!N$17,0)</f>
        <v>18721</v>
      </c>
      <c r="V3201" s="36">
        <f>ROUND((Reference!O$16*List!$H3201)+Reference!O$17,0)</f>
        <v>696</v>
      </c>
      <c r="W3201" s="36">
        <f>ROUND((Reference!P$16*List!$H3201)+Reference!P$17,0)</f>
        <v>981</v>
      </c>
      <c r="X3201" s="36">
        <f>ROUND((Reference!Q$16*List!$H3201)+Reference!Q$17,0)</f>
        <v>490</v>
      </c>
      <c r="Y3201" s="37"/>
      <c r="Z3201" s="4" t="str">
        <f t="shared" si="99"/>
        <v>SWEETWATER, Wyoming</v>
      </c>
      <c r="AA3201" s="50" t="s">
        <v>8755</v>
      </c>
      <c r="AB3201" s="38" t="s">
        <v>54</v>
      </c>
      <c r="AC3201" s="43" t="s">
        <v>8711</v>
      </c>
      <c r="AD3201" s="45"/>
      <c r="AE3201">
        <f t="shared" si="100"/>
        <v>0.93680000000000008</v>
      </c>
    </row>
    <row r="3202" spans="1:31" x14ac:dyDescent="0.35">
      <c r="A3202" s="28" t="s">
        <v>8756</v>
      </c>
      <c r="B3202" s="48" t="s">
        <v>8757</v>
      </c>
      <c r="C3202" s="49">
        <v>99953</v>
      </c>
      <c r="D3202" s="30" t="s">
        <v>271</v>
      </c>
      <c r="E3202" s="50" t="s">
        <v>2197</v>
      </c>
      <c r="F3202" s="55" t="s">
        <v>8711</v>
      </c>
      <c r="G3202" s="33" t="s">
        <v>64</v>
      </c>
      <c r="H3202" s="52">
        <v>0.93680000000000008</v>
      </c>
      <c r="I3202" s="35">
        <f>ROUND((Reference!B$16*List!$H3202)+Reference!B$17,0)</f>
        <v>1072</v>
      </c>
      <c r="J3202" s="35">
        <f>ROUND((Reference!C$16*List!$H3202)+Reference!C$17,0)</f>
        <v>1599</v>
      </c>
      <c r="K3202" s="35">
        <f>ROUND((Reference!D$16*List!$H3202)+Reference!D$17,0)</f>
        <v>1916</v>
      </c>
      <c r="L3202" s="35">
        <f>ROUND((Reference!E$16*List!$H3202)+Reference!E$17,0)</f>
        <v>2368</v>
      </c>
      <c r="M3202" s="35">
        <f>ROUND((Reference!F$16*List!$H3202)+Reference!F$17,0)</f>
        <v>2467</v>
      </c>
      <c r="N3202" s="35">
        <f>ROUND((Reference!G$16*List!$H3202)+Reference!G$17,0)</f>
        <v>2793</v>
      </c>
      <c r="O3202" s="35">
        <f>ROUND((Reference!H$16*List!$H3202)+Reference!H$17,0)</f>
        <v>2900</v>
      </c>
      <c r="P3202" s="35">
        <f>ROUND((Reference!I$16*List!$H3202)+Reference!I$17,0)</f>
        <v>3014</v>
      </c>
      <c r="Q3202" s="35">
        <f>ROUND((Reference!J$16*List!$H3202)+Reference!J$17,0)</f>
        <v>3490</v>
      </c>
      <c r="R3202" s="35">
        <f>ROUND((Reference!K$16*List!$H3202)+Reference!K$17,0)</f>
        <v>3601</v>
      </c>
      <c r="S3202" s="35">
        <f>ROUND((Reference!L$16*List!$H3202)+Reference!L$17,0)</f>
        <v>3885</v>
      </c>
      <c r="T3202" s="35">
        <f>ROUND((Reference!M$16*List!$H3202)+Reference!M$17,0)</f>
        <v>4640</v>
      </c>
      <c r="U3202" s="35">
        <f>ROUND((Reference!N$16*List!$H3202)+Reference!N$17,0)</f>
        <v>18721</v>
      </c>
      <c r="V3202" s="36">
        <f>ROUND((Reference!O$16*List!$H3202)+Reference!O$17,0)</f>
        <v>696</v>
      </c>
      <c r="W3202" s="36">
        <f>ROUND((Reference!P$16*List!$H3202)+Reference!P$17,0)</f>
        <v>981</v>
      </c>
      <c r="X3202" s="36">
        <f>ROUND((Reference!Q$16*List!$H3202)+Reference!Q$17,0)</f>
        <v>490</v>
      </c>
      <c r="Y3202" s="37"/>
      <c r="Z3202" s="4" t="str">
        <f t="shared" si="99"/>
        <v>TETON, Wyoming</v>
      </c>
      <c r="AA3202" s="50" t="s">
        <v>2197</v>
      </c>
      <c r="AB3202" s="38" t="s">
        <v>54</v>
      </c>
      <c r="AC3202" s="43" t="s">
        <v>8711</v>
      </c>
      <c r="AD3202" s="45"/>
      <c r="AE3202">
        <f t="shared" si="100"/>
        <v>0.93680000000000008</v>
      </c>
    </row>
    <row r="3203" spans="1:31" x14ac:dyDescent="0.35">
      <c r="A3203" s="28" t="s">
        <v>8758</v>
      </c>
      <c r="B3203" s="48" t="s">
        <v>8759</v>
      </c>
      <c r="C3203" s="49">
        <v>99953</v>
      </c>
      <c r="D3203" s="30" t="s">
        <v>271</v>
      </c>
      <c r="E3203" s="50" t="s">
        <v>8760</v>
      </c>
      <c r="F3203" s="55" t="s">
        <v>8711</v>
      </c>
      <c r="G3203" s="33" t="s">
        <v>64</v>
      </c>
      <c r="H3203" s="52">
        <v>0.93680000000000008</v>
      </c>
      <c r="I3203" s="35">
        <f>ROUND((Reference!B$16*List!$H3203)+Reference!B$17,0)</f>
        <v>1072</v>
      </c>
      <c r="J3203" s="35">
        <f>ROUND((Reference!C$16*List!$H3203)+Reference!C$17,0)</f>
        <v>1599</v>
      </c>
      <c r="K3203" s="35">
        <f>ROUND((Reference!D$16*List!$H3203)+Reference!D$17,0)</f>
        <v>1916</v>
      </c>
      <c r="L3203" s="35">
        <f>ROUND((Reference!E$16*List!$H3203)+Reference!E$17,0)</f>
        <v>2368</v>
      </c>
      <c r="M3203" s="35">
        <f>ROUND((Reference!F$16*List!$H3203)+Reference!F$17,0)</f>
        <v>2467</v>
      </c>
      <c r="N3203" s="35">
        <f>ROUND((Reference!G$16*List!$H3203)+Reference!G$17,0)</f>
        <v>2793</v>
      </c>
      <c r="O3203" s="35">
        <f>ROUND((Reference!H$16*List!$H3203)+Reference!H$17,0)</f>
        <v>2900</v>
      </c>
      <c r="P3203" s="35">
        <f>ROUND((Reference!I$16*List!$H3203)+Reference!I$17,0)</f>
        <v>3014</v>
      </c>
      <c r="Q3203" s="35">
        <f>ROUND((Reference!J$16*List!$H3203)+Reference!J$17,0)</f>
        <v>3490</v>
      </c>
      <c r="R3203" s="35">
        <f>ROUND((Reference!K$16*List!$H3203)+Reference!K$17,0)</f>
        <v>3601</v>
      </c>
      <c r="S3203" s="35">
        <f>ROUND((Reference!L$16*List!$H3203)+Reference!L$17,0)</f>
        <v>3885</v>
      </c>
      <c r="T3203" s="35">
        <f>ROUND((Reference!M$16*List!$H3203)+Reference!M$17,0)</f>
        <v>4640</v>
      </c>
      <c r="U3203" s="35">
        <f>ROUND((Reference!N$16*List!$H3203)+Reference!N$17,0)</f>
        <v>18721</v>
      </c>
      <c r="V3203" s="36">
        <f>ROUND((Reference!O$16*List!$H3203)+Reference!O$17,0)</f>
        <v>696</v>
      </c>
      <c r="W3203" s="36">
        <f>ROUND((Reference!P$16*List!$H3203)+Reference!P$17,0)</f>
        <v>981</v>
      </c>
      <c r="X3203" s="36">
        <f>ROUND((Reference!Q$16*List!$H3203)+Reference!Q$17,0)</f>
        <v>490</v>
      </c>
      <c r="Y3203" s="37"/>
      <c r="Z3203" s="4" t="str">
        <f t="shared" si="99"/>
        <v>UINTA, Wyoming</v>
      </c>
      <c r="AA3203" s="50" t="s">
        <v>8760</v>
      </c>
      <c r="AB3203" s="38" t="s">
        <v>54</v>
      </c>
      <c r="AC3203" s="43" t="s">
        <v>8711</v>
      </c>
      <c r="AD3203" s="45"/>
      <c r="AE3203">
        <f t="shared" si="100"/>
        <v>0.93680000000000008</v>
      </c>
    </row>
    <row r="3204" spans="1:31" x14ac:dyDescent="0.35">
      <c r="A3204" s="28" t="s">
        <v>8761</v>
      </c>
      <c r="B3204" s="48" t="s">
        <v>8762</v>
      </c>
      <c r="C3204" s="49">
        <v>99953</v>
      </c>
      <c r="D3204" s="30" t="s">
        <v>271</v>
      </c>
      <c r="E3204" s="50" t="s">
        <v>8763</v>
      </c>
      <c r="F3204" s="55" t="s">
        <v>8711</v>
      </c>
      <c r="G3204" s="33" t="s">
        <v>64</v>
      </c>
      <c r="H3204" s="34">
        <v>0.93680000000000008</v>
      </c>
      <c r="I3204" s="35">
        <f>ROUND((Reference!B$16*List!$H3204)+Reference!B$17,0)</f>
        <v>1072</v>
      </c>
      <c r="J3204" s="35">
        <f>ROUND((Reference!C$16*List!$H3204)+Reference!C$17,0)</f>
        <v>1599</v>
      </c>
      <c r="K3204" s="35">
        <f>ROUND((Reference!D$16*List!$H3204)+Reference!D$17,0)</f>
        <v>1916</v>
      </c>
      <c r="L3204" s="35">
        <f>ROUND((Reference!E$16*List!$H3204)+Reference!E$17,0)</f>
        <v>2368</v>
      </c>
      <c r="M3204" s="35">
        <f>ROUND((Reference!F$16*List!$H3204)+Reference!F$17,0)</f>
        <v>2467</v>
      </c>
      <c r="N3204" s="35">
        <f>ROUND((Reference!G$16*List!$H3204)+Reference!G$17,0)</f>
        <v>2793</v>
      </c>
      <c r="O3204" s="35">
        <f>ROUND((Reference!H$16*List!$H3204)+Reference!H$17,0)</f>
        <v>2900</v>
      </c>
      <c r="P3204" s="35">
        <f>ROUND((Reference!I$16*List!$H3204)+Reference!I$17,0)</f>
        <v>3014</v>
      </c>
      <c r="Q3204" s="35">
        <f>ROUND((Reference!J$16*List!$H3204)+Reference!J$17,0)</f>
        <v>3490</v>
      </c>
      <c r="R3204" s="35">
        <f>ROUND((Reference!K$16*List!$H3204)+Reference!K$17,0)</f>
        <v>3601</v>
      </c>
      <c r="S3204" s="35">
        <f>ROUND((Reference!L$16*List!$H3204)+Reference!L$17,0)</f>
        <v>3885</v>
      </c>
      <c r="T3204" s="35">
        <f>ROUND((Reference!M$16*List!$H3204)+Reference!M$17,0)</f>
        <v>4640</v>
      </c>
      <c r="U3204" s="35">
        <f>ROUND((Reference!N$16*List!$H3204)+Reference!N$17,0)</f>
        <v>18721</v>
      </c>
      <c r="V3204" s="36">
        <f>ROUND((Reference!O$16*List!$H3204)+Reference!O$17,0)</f>
        <v>696</v>
      </c>
      <c r="W3204" s="36">
        <f>ROUND((Reference!P$16*List!$H3204)+Reference!P$17,0)</f>
        <v>981</v>
      </c>
      <c r="X3204" s="36">
        <f>ROUND((Reference!Q$16*List!$H3204)+Reference!Q$17,0)</f>
        <v>490</v>
      </c>
      <c r="Y3204" s="37"/>
      <c r="Z3204" s="4" t="str">
        <f t="shared" si="99"/>
        <v>WASHAKIE, Wyoming</v>
      </c>
      <c r="AA3204" s="38" t="s">
        <v>8763</v>
      </c>
      <c r="AB3204" s="38" t="s">
        <v>54</v>
      </c>
      <c r="AC3204" s="32" t="s">
        <v>8711</v>
      </c>
      <c r="AD3204" s="39"/>
      <c r="AE3204">
        <f t="shared" si="100"/>
        <v>0.93680000000000008</v>
      </c>
    </row>
    <row r="3205" spans="1:31" x14ac:dyDescent="0.35">
      <c r="A3205" s="28" t="s">
        <v>8764</v>
      </c>
      <c r="B3205" s="48" t="s">
        <v>8765</v>
      </c>
      <c r="C3205" s="49">
        <v>99953</v>
      </c>
      <c r="D3205" s="30" t="s">
        <v>271</v>
      </c>
      <c r="E3205" s="50" t="s">
        <v>8766</v>
      </c>
      <c r="F3205" s="55" t="s">
        <v>8711</v>
      </c>
      <c r="G3205" s="33" t="s">
        <v>64</v>
      </c>
      <c r="H3205" s="52">
        <v>0.93680000000000008</v>
      </c>
      <c r="I3205" s="35">
        <f>ROUND((Reference!B$16*List!$H3205)+Reference!B$17,0)</f>
        <v>1072</v>
      </c>
      <c r="J3205" s="35">
        <f>ROUND((Reference!C$16*List!$H3205)+Reference!C$17,0)</f>
        <v>1599</v>
      </c>
      <c r="K3205" s="35">
        <f>ROUND((Reference!D$16*List!$H3205)+Reference!D$17,0)</f>
        <v>1916</v>
      </c>
      <c r="L3205" s="35">
        <f>ROUND((Reference!E$16*List!$H3205)+Reference!E$17,0)</f>
        <v>2368</v>
      </c>
      <c r="M3205" s="35">
        <f>ROUND((Reference!F$16*List!$H3205)+Reference!F$17,0)</f>
        <v>2467</v>
      </c>
      <c r="N3205" s="35">
        <f>ROUND((Reference!G$16*List!$H3205)+Reference!G$17,0)</f>
        <v>2793</v>
      </c>
      <c r="O3205" s="35">
        <f>ROUND((Reference!H$16*List!$H3205)+Reference!H$17,0)</f>
        <v>2900</v>
      </c>
      <c r="P3205" s="35">
        <f>ROUND((Reference!I$16*List!$H3205)+Reference!I$17,0)</f>
        <v>3014</v>
      </c>
      <c r="Q3205" s="35">
        <f>ROUND((Reference!J$16*List!$H3205)+Reference!J$17,0)</f>
        <v>3490</v>
      </c>
      <c r="R3205" s="35">
        <f>ROUND((Reference!K$16*List!$H3205)+Reference!K$17,0)</f>
        <v>3601</v>
      </c>
      <c r="S3205" s="35">
        <f>ROUND((Reference!L$16*List!$H3205)+Reference!L$17,0)</f>
        <v>3885</v>
      </c>
      <c r="T3205" s="35">
        <f>ROUND((Reference!M$16*List!$H3205)+Reference!M$17,0)</f>
        <v>4640</v>
      </c>
      <c r="U3205" s="35">
        <f>ROUND((Reference!N$16*List!$H3205)+Reference!N$17,0)</f>
        <v>18721</v>
      </c>
      <c r="V3205" s="36">
        <f>ROUND((Reference!O$16*List!$H3205)+Reference!O$17,0)</f>
        <v>696</v>
      </c>
      <c r="W3205" s="36">
        <f>ROUND((Reference!P$16*List!$H3205)+Reference!P$17,0)</f>
        <v>981</v>
      </c>
      <c r="X3205" s="36">
        <f>ROUND((Reference!Q$16*List!$H3205)+Reference!Q$17,0)</f>
        <v>490</v>
      </c>
      <c r="Y3205" s="37"/>
      <c r="Z3205" s="4" t="str">
        <f t="shared" si="99"/>
        <v>WESTON, Wyoming</v>
      </c>
      <c r="AA3205" s="50" t="s">
        <v>8766</v>
      </c>
      <c r="AB3205" s="38" t="s">
        <v>54</v>
      </c>
      <c r="AC3205" s="43" t="s">
        <v>8711</v>
      </c>
      <c r="AD3205" s="45"/>
      <c r="AE3205">
        <f t="shared" si="100"/>
        <v>0.93680000000000008</v>
      </c>
    </row>
    <row r="3206" spans="1:31" x14ac:dyDescent="0.35">
      <c r="A3206" s="28" t="s">
        <v>8767</v>
      </c>
      <c r="B3206" s="48" t="s">
        <v>8768</v>
      </c>
      <c r="C3206" s="49">
        <v>99953</v>
      </c>
      <c r="D3206" s="30" t="s">
        <v>271</v>
      </c>
      <c r="E3206" s="50" t="s">
        <v>334</v>
      </c>
      <c r="F3206" s="55" t="s">
        <v>8711</v>
      </c>
      <c r="G3206" s="33" t="s">
        <v>64</v>
      </c>
      <c r="H3206" s="34">
        <v>0.93680000000000008</v>
      </c>
      <c r="I3206" s="35">
        <f>ROUND((Reference!B$16*List!$H3206)+Reference!B$17,0)</f>
        <v>1072</v>
      </c>
      <c r="J3206" s="35">
        <f>ROUND((Reference!C$16*List!$H3206)+Reference!C$17,0)</f>
        <v>1599</v>
      </c>
      <c r="K3206" s="35">
        <f>ROUND((Reference!D$16*List!$H3206)+Reference!D$17,0)</f>
        <v>1916</v>
      </c>
      <c r="L3206" s="35">
        <f>ROUND((Reference!E$16*List!$H3206)+Reference!E$17,0)</f>
        <v>2368</v>
      </c>
      <c r="M3206" s="35">
        <f>ROUND((Reference!F$16*List!$H3206)+Reference!F$17,0)</f>
        <v>2467</v>
      </c>
      <c r="N3206" s="35">
        <f>ROUND((Reference!G$16*List!$H3206)+Reference!G$17,0)</f>
        <v>2793</v>
      </c>
      <c r="O3206" s="35">
        <f>ROUND((Reference!H$16*List!$H3206)+Reference!H$17,0)</f>
        <v>2900</v>
      </c>
      <c r="P3206" s="35">
        <f>ROUND((Reference!I$16*List!$H3206)+Reference!I$17,0)</f>
        <v>3014</v>
      </c>
      <c r="Q3206" s="35">
        <f>ROUND((Reference!J$16*List!$H3206)+Reference!J$17,0)</f>
        <v>3490</v>
      </c>
      <c r="R3206" s="35">
        <f>ROUND((Reference!K$16*List!$H3206)+Reference!K$17,0)</f>
        <v>3601</v>
      </c>
      <c r="S3206" s="35">
        <f>ROUND((Reference!L$16*List!$H3206)+Reference!L$17,0)</f>
        <v>3885</v>
      </c>
      <c r="T3206" s="35">
        <f>ROUND((Reference!M$16*List!$H3206)+Reference!M$17,0)</f>
        <v>4640</v>
      </c>
      <c r="U3206" s="35">
        <f>ROUND((Reference!N$16*List!$H3206)+Reference!N$17,0)</f>
        <v>18721</v>
      </c>
      <c r="V3206" s="36">
        <f>ROUND((Reference!O$16*List!$H3206)+Reference!O$17,0)</f>
        <v>696</v>
      </c>
      <c r="W3206" s="36">
        <f>ROUND((Reference!P$16*List!$H3206)+Reference!P$17,0)</f>
        <v>981</v>
      </c>
      <c r="X3206" s="36">
        <f>ROUND((Reference!Q$16*List!$H3206)+Reference!Q$17,0)</f>
        <v>490</v>
      </c>
      <c r="Y3206" s="37"/>
      <c r="Z3206" s="4" t="str">
        <f t="shared" si="99"/>
        <v>STATEWIDE, Wyoming</v>
      </c>
      <c r="AA3206" s="38" t="s">
        <v>334</v>
      </c>
      <c r="AB3206" s="38" t="s">
        <v>54</v>
      </c>
      <c r="AC3206" s="32" t="s">
        <v>8711</v>
      </c>
      <c r="AD3206" s="39"/>
      <c r="AE3206">
        <f t="shared" si="100"/>
        <v>0.93680000000000008</v>
      </c>
    </row>
    <row r="3207" spans="1:31" x14ac:dyDescent="0.35">
      <c r="A3207" s="28" t="s">
        <v>1948</v>
      </c>
      <c r="B3207" s="48">
        <v>66990</v>
      </c>
      <c r="C3207" s="49">
        <v>99965</v>
      </c>
      <c r="D3207" s="30" t="s">
        <v>275</v>
      </c>
      <c r="E3207" s="50" t="s">
        <v>334</v>
      </c>
      <c r="F3207" s="55" t="s">
        <v>8769</v>
      </c>
      <c r="G3207" s="33" t="s">
        <v>64</v>
      </c>
      <c r="H3207" s="52">
        <v>0.96109999999999995</v>
      </c>
      <c r="I3207" s="35">
        <f>ROUND((Reference!B$16*List!$H3207)+Reference!B$17,0)</f>
        <v>1093</v>
      </c>
      <c r="J3207" s="35">
        <f>ROUND((Reference!C$16*List!$H3207)+Reference!C$17,0)</f>
        <v>1630</v>
      </c>
      <c r="K3207" s="35">
        <f>ROUND((Reference!D$16*List!$H3207)+Reference!D$17,0)</f>
        <v>1953</v>
      </c>
      <c r="L3207" s="35">
        <f>ROUND((Reference!E$16*List!$H3207)+Reference!E$17,0)</f>
        <v>2414</v>
      </c>
      <c r="M3207" s="35">
        <f>ROUND((Reference!F$16*List!$H3207)+Reference!F$17,0)</f>
        <v>2515</v>
      </c>
      <c r="N3207" s="35">
        <f>ROUND((Reference!G$16*List!$H3207)+Reference!G$17,0)</f>
        <v>2848</v>
      </c>
      <c r="O3207" s="35">
        <f>ROUND((Reference!H$16*List!$H3207)+Reference!H$17,0)</f>
        <v>2957</v>
      </c>
      <c r="P3207" s="35">
        <f>ROUND((Reference!I$16*List!$H3207)+Reference!I$17,0)</f>
        <v>3073</v>
      </c>
      <c r="Q3207" s="35">
        <f>ROUND((Reference!J$16*List!$H3207)+Reference!J$17,0)</f>
        <v>3558</v>
      </c>
      <c r="R3207" s="35">
        <f>ROUND((Reference!K$16*List!$H3207)+Reference!K$17,0)</f>
        <v>3671</v>
      </c>
      <c r="S3207" s="35">
        <f>ROUND((Reference!L$16*List!$H3207)+Reference!L$17,0)</f>
        <v>3961</v>
      </c>
      <c r="T3207" s="35">
        <f>ROUND((Reference!M$16*List!$H3207)+Reference!M$17,0)</f>
        <v>4730</v>
      </c>
      <c r="U3207" s="35">
        <f>ROUND((Reference!N$16*List!$H3207)+Reference!N$17,0)</f>
        <v>19085</v>
      </c>
      <c r="V3207" s="36">
        <f>ROUND((Reference!O$16*List!$H3207)+Reference!O$17,0)</f>
        <v>709</v>
      </c>
      <c r="W3207" s="36">
        <f>ROUND((Reference!P$16*List!$H3207)+Reference!P$17,0)</f>
        <v>1000</v>
      </c>
      <c r="X3207" s="36">
        <f>ROUND((Reference!Q$16*List!$H3207)+Reference!Q$17,0)</f>
        <v>500</v>
      </c>
      <c r="Y3207" s="37"/>
      <c r="Z3207" s="4" t="str">
        <f t="shared" si="99"/>
        <v>STATEWIDE, Guam</v>
      </c>
      <c r="AA3207" s="50" t="s">
        <v>334</v>
      </c>
      <c r="AB3207" s="38" t="s">
        <v>54</v>
      </c>
      <c r="AC3207" s="43" t="s">
        <v>8769</v>
      </c>
      <c r="AD3207" s="45"/>
      <c r="AE3207">
        <f t="shared" si="100"/>
        <v>0.96109999999999995</v>
      </c>
    </row>
    <row r="3208" spans="1:31" x14ac:dyDescent="0.35">
      <c r="A3208" s="28" t="s">
        <v>8770</v>
      </c>
      <c r="B3208" s="48" t="s">
        <v>8771</v>
      </c>
      <c r="C3208" s="51">
        <v>38660</v>
      </c>
      <c r="D3208" s="30" t="s">
        <v>1406</v>
      </c>
      <c r="E3208" s="38" t="s">
        <v>8772</v>
      </c>
      <c r="F3208" s="55" t="s">
        <v>8773</v>
      </c>
      <c r="G3208" s="33" t="s">
        <v>53</v>
      </c>
      <c r="H3208" s="34">
        <v>0.8589</v>
      </c>
      <c r="I3208" s="35">
        <f>ROUND((Reference!B$16*List!$H3208)+Reference!B$17,0)</f>
        <v>1005</v>
      </c>
      <c r="J3208" s="35">
        <f>ROUND((Reference!C$16*List!$H3208)+Reference!C$17,0)</f>
        <v>1499</v>
      </c>
      <c r="K3208" s="35">
        <f>ROUND((Reference!D$16*List!$H3208)+Reference!D$17,0)</f>
        <v>1797</v>
      </c>
      <c r="L3208" s="35">
        <f>ROUND((Reference!E$16*List!$H3208)+Reference!E$17,0)</f>
        <v>2221</v>
      </c>
      <c r="M3208" s="35">
        <f>ROUND((Reference!F$16*List!$H3208)+Reference!F$17,0)</f>
        <v>2314</v>
      </c>
      <c r="N3208" s="35">
        <f>ROUND((Reference!G$16*List!$H3208)+Reference!G$17,0)</f>
        <v>2619</v>
      </c>
      <c r="O3208" s="35">
        <f>ROUND((Reference!H$16*List!$H3208)+Reference!H$17,0)</f>
        <v>2720</v>
      </c>
      <c r="P3208" s="35">
        <f>ROUND((Reference!I$16*List!$H3208)+Reference!I$17,0)</f>
        <v>2826</v>
      </c>
      <c r="Q3208" s="35">
        <f>ROUND((Reference!J$16*List!$H3208)+Reference!J$17,0)</f>
        <v>3273</v>
      </c>
      <c r="R3208" s="35">
        <f>ROUND((Reference!K$16*List!$H3208)+Reference!K$17,0)</f>
        <v>3376</v>
      </c>
      <c r="S3208" s="35">
        <f>ROUND((Reference!L$16*List!$H3208)+Reference!L$17,0)</f>
        <v>3643</v>
      </c>
      <c r="T3208" s="35">
        <f>ROUND((Reference!M$16*List!$H3208)+Reference!M$17,0)</f>
        <v>4351</v>
      </c>
      <c r="U3208" s="35">
        <f>ROUND((Reference!N$16*List!$H3208)+Reference!N$17,0)</f>
        <v>17556</v>
      </c>
      <c r="V3208" s="36">
        <f>ROUND((Reference!O$16*List!$H3208)+Reference!O$17,0)</f>
        <v>653</v>
      </c>
      <c r="W3208" s="36">
        <f>ROUND((Reference!P$16*List!$H3208)+Reference!P$17,0)</f>
        <v>920</v>
      </c>
      <c r="X3208" s="36">
        <f>ROUND((Reference!Q$16*List!$H3208)+Reference!Q$17,0)</f>
        <v>460</v>
      </c>
      <c r="Y3208" s="37"/>
      <c r="Z3208" s="4" t="str">
        <f t="shared" si="99"/>
        <v>ADJUNTAS, Puerto Rico</v>
      </c>
      <c r="AA3208" s="38" t="s">
        <v>8772</v>
      </c>
      <c r="AB3208" s="38" t="s">
        <v>54</v>
      </c>
      <c r="AC3208" s="32" t="s">
        <v>8773</v>
      </c>
      <c r="AD3208" s="39"/>
      <c r="AE3208">
        <f t="shared" si="100"/>
        <v>0.36360000000000003</v>
      </c>
    </row>
    <row r="3209" spans="1:31" x14ac:dyDescent="0.35">
      <c r="A3209" s="28" t="s">
        <v>8774</v>
      </c>
      <c r="B3209" s="48" t="s">
        <v>8775</v>
      </c>
      <c r="C3209" s="51">
        <v>10380</v>
      </c>
      <c r="D3209" s="30" t="s">
        <v>283</v>
      </c>
      <c r="E3209" s="38" t="s">
        <v>8776</v>
      </c>
      <c r="F3209" s="55" t="s">
        <v>8773</v>
      </c>
      <c r="G3209" s="33" t="s">
        <v>53</v>
      </c>
      <c r="H3209" s="34">
        <v>0.8589</v>
      </c>
      <c r="I3209" s="35">
        <f>ROUND((Reference!B$16*List!$H3209)+Reference!B$17,0)</f>
        <v>1005</v>
      </c>
      <c r="J3209" s="35">
        <f>ROUND((Reference!C$16*List!$H3209)+Reference!C$17,0)</f>
        <v>1499</v>
      </c>
      <c r="K3209" s="35">
        <f>ROUND((Reference!D$16*List!$H3209)+Reference!D$17,0)</f>
        <v>1797</v>
      </c>
      <c r="L3209" s="35">
        <f>ROUND((Reference!E$16*List!$H3209)+Reference!E$17,0)</f>
        <v>2221</v>
      </c>
      <c r="M3209" s="35">
        <f>ROUND((Reference!F$16*List!$H3209)+Reference!F$17,0)</f>
        <v>2314</v>
      </c>
      <c r="N3209" s="35">
        <f>ROUND((Reference!G$16*List!$H3209)+Reference!G$17,0)</f>
        <v>2619</v>
      </c>
      <c r="O3209" s="35">
        <f>ROUND((Reference!H$16*List!$H3209)+Reference!H$17,0)</f>
        <v>2720</v>
      </c>
      <c r="P3209" s="35">
        <f>ROUND((Reference!I$16*List!$H3209)+Reference!I$17,0)</f>
        <v>2826</v>
      </c>
      <c r="Q3209" s="35">
        <f>ROUND((Reference!J$16*List!$H3209)+Reference!J$17,0)</f>
        <v>3273</v>
      </c>
      <c r="R3209" s="35">
        <f>ROUND((Reference!K$16*List!$H3209)+Reference!K$17,0)</f>
        <v>3376</v>
      </c>
      <c r="S3209" s="35">
        <f>ROUND((Reference!L$16*List!$H3209)+Reference!L$17,0)</f>
        <v>3643</v>
      </c>
      <c r="T3209" s="35">
        <f>ROUND((Reference!M$16*List!$H3209)+Reference!M$17,0)</f>
        <v>4351</v>
      </c>
      <c r="U3209" s="35">
        <f>ROUND((Reference!N$16*List!$H3209)+Reference!N$17,0)</f>
        <v>17556</v>
      </c>
      <c r="V3209" s="36">
        <f>ROUND((Reference!O$16*List!$H3209)+Reference!O$17,0)</f>
        <v>653</v>
      </c>
      <c r="W3209" s="36">
        <f>ROUND((Reference!P$16*List!$H3209)+Reference!P$17,0)</f>
        <v>920</v>
      </c>
      <c r="X3209" s="36">
        <f>ROUND((Reference!Q$16*List!$H3209)+Reference!Q$17,0)</f>
        <v>460</v>
      </c>
      <c r="Y3209" s="37"/>
      <c r="Z3209" s="4" t="str">
        <f t="shared" si="99"/>
        <v>AGUADA, Puerto Rico</v>
      </c>
      <c r="AA3209" s="38" t="s">
        <v>8776</v>
      </c>
      <c r="AB3209" s="38" t="s">
        <v>54</v>
      </c>
      <c r="AC3209" s="32" t="s">
        <v>8773</v>
      </c>
      <c r="AD3209" s="39"/>
      <c r="AE3209">
        <f t="shared" si="100"/>
        <v>0.29749999999999999</v>
      </c>
    </row>
    <row r="3210" spans="1:31" x14ac:dyDescent="0.35">
      <c r="A3210" s="28" t="s">
        <v>8777</v>
      </c>
      <c r="B3210" s="48" t="s">
        <v>8778</v>
      </c>
      <c r="C3210" s="49">
        <v>10380</v>
      </c>
      <c r="D3210" s="30" t="s">
        <v>283</v>
      </c>
      <c r="E3210" s="50" t="s">
        <v>8779</v>
      </c>
      <c r="F3210" s="55" t="s">
        <v>8773</v>
      </c>
      <c r="G3210" s="33" t="s">
        <v>53</v>
      </c>
      <c r="H3210" s="52">
        <v>0.8589</v>
      </c>
      <c r="I3210" s="35">
        <f>ROUND((Reference!B$16*List!$H3210)+Reference!B$17,0)</f>
        <v>1005</v>
      </c>
      <c r="J3210" s="35">
        <f>ROUND((Reference!C$16*List!$H3210)+Reference!C$17,0)</f>
        <v>1499</v>
      </c>
      <c r="K3210" s="35">
        <f>ROUND((Reference!D$16*List!$H3210)+Reference!D$17,0)</f>
        <v>1797</v>
      </c>
      <c r="L3210" s="35">
        <f>ROUND((Reference!E$16*List!$H3210)+Reference!E$17,0)</f>
        <v>2221</v>
      </c>
      <c r="M3210" s="35">
        <f>ROUND((Reference!F$16*List!$H3210)+Reference!F$17,0)</f>
        <v>2314</v>
      </c>
      <c r="N3210" s="35">
        <f>ROUND((Reference!G$16*List!$H3210)+Reference!G$17,0)</f>
        <v>2619</v>
      </c>
      <c r="O3210" s="35">
        <f>ROUND((Reference!H$16*List!$H3210)+Reference!H$17,0)</f>
        <v>2720</v>
      </c>
      <c r="P3210" s="35">
        <f>ROUND((Reference!I$16*List!$H3210)+Reference!I$17,0)</f>
        <v>2826</v>
      </c>
      <c r="Q3210" s="35">
        <f>ROUND((Reference!J$16*List!$H3210)+Reference!J$17,0)</f>
        <v>3273</v>
      </c>
      <c r="R3210" s="35">
        <f>ROUND((Reference!K$16*List!$H3210)+Reference!K$17,0)</f>
        <v>3376</v>
      </c>
      <c r="S3210" s="35">
        <f>ROUND((Reference!L$16*List!$H3210)+Reference!L$17,0)</f>
        <v>3643</v>
      </c>
      <c r="T3210" s="35">
        <f>ROUND((Reference!M$16*List!$H3210)+Reference!M$17,0)</f>
        <v>4351</v>
      </c>
      <c r="U3210" s="35">
        <f>ROUND((Reference!N$16*List!$H3210)+Reference!N$17,0)</f>
        <v>17556</v>
      </c>
      <c r="V3210" s="36">
        <f>ROUND((Reference!O$16*List!$H3210)+Reference!O$17,0)</f>
        <v>653</v>
      </c>
      <c r="W3210" s="36">
        <f>ROUND((Reference!P$16*List!$H3210)+Reference!P$17,0)</f>
        <v>920</v>
      </c>
      <c r="X3210" s="36">
        <f>ROUND((Reference!Q$16*List!$H3210)+Reference!Q$17,0)</f>
        <v>460</v>
      </c>
      <c r="Y3210" s="37"/>
      <c r="Z3210" s="4" t="str">
        <f t="shared" si="99"/>
        <v>AGUADILLA, Puerto Rico</v>
      </c>
      <c r="AA3210" s="50" t="s">
        <v>8779</v>
      </c>
      <c r="AB3210" s="38" t="s">
        <v>54</v>
      </c>
      <c r="AC3210" s="43" t="s">
        <v>8773</v>
      </c>
      <c r="AD3210" s="45"/>
      <c r="AE3210">
        <f t="shared" si="100"/>
        <v>0.29749999999999999</v>
      </c>
    </row>
    <row r="3211" spans="1:31" x14ac:dyDescent="0.35">
      <c r="A3211" s="28" t="s">
        <v>8780</v>
      </c>
      <c r="B3211" s="48" t="s">
        <v>8781</v>
      </c>
      <c r="C3211" s="49">
        <v>41980</v>
      </c>
      <c r="D3211" s="30" t="s">
        <v>1556</v>
      </c>
      <c r="E3211" s="50" t="s">
        <v>8782</v>
      </c>
      <c r="F3211" s="55" t="s">
        <v>8773</v>
      </c>
      <c r="G3211" s="33" t="s">
        <v>53</v>
      </c>
      <c r="H3211" s="34">
        <v>0.8589</v>
      </c>
      <c r="I3211" s="35">
        <f>ROUND((Reference!B$16*List!$H3211)+Reference!B$17,0)</f>
        <v>1005</v>
      </c>
      <c r="J3211" s="35">
        <f>ROUND((Reference!C$16*List!$H3211)+Reference!C$17,0)</f>
        <v>1499</v>
      </c>
      <c r="K3211" s="35">
        <f>ROUND((Reference!D$16*List!$H3211)+Reference!D$17,0)</f>
        <v>1797</v>
      </c>
      <c r="L3211" s="35">
        <f>ROUND((Reference!E$16*List!$H3211)+Reference!E$17,0)</f>
        <v>2221</v>
      </c>
      <c r="M3211" s="35">
        <f>ROUND((Reference!F$16*List!$H3211)+Reference!F$17,0)</f>
        <v>2314</v>
      </c>
      <c r="N3211" s="35">
        <f>ROUND((Reference!G$16*List!$H3211)+Reference!G$17,0)</f>
        <v>2619</v>
      </c>
      <c r="O3211" s="35">
        <f>ROUND((Reference!H$16*List!$H3211)+Reference!H$17,0)</f>
        <v>2720</v>
      </c>
      <c r="P3211" s="35">
        <f>ROUND((Reference!I$16*List!$H3211)+Reference!I$17,0)</f>
        <v>2826</v>
      </c>
      <c r="Q3211" s="35">
        <f>ROUND((Reference!J$16*List!$H3211)+Reference!J$17,0)</f>
        <v>3273</v>
      </c>
      <c r="R3211" s="35">
        <f>ROUND((Reference!K$16*List!$H3211)+Reference!K$17,0)</f>
        <v>3376</v>
      </c>
      <c r="S3211" s="35">
        <f>ROUND((Reference!L$16*List!$H3211)+Reference!L$17,0)</f>
        <v>3643</v>
      </c>
      <c r="T3211" s="35">
        <f>ROUND((Reference!M$16*List!$H3211)+Reference!M$17,0)</f>
        <v>4351</v>
      </c>
      <c r="U3211" s="35">
        <f>ROUND((Reference!N$16*List!$H3211)+Reference!N$17,0)</f>
        <v>17556</v>
      </c>
      <c r="V3211" s="36">
        <f>ROUND((Reference!O$16*List!$H3211)+Reference!O$17,0)</f>
        <v>653</v>
      </c>
      <c r="W3211" s="36">
        <f>ROUND((Reference!P$16*List!$H3211)+Reference!P$17,0)</f>
        <v>920</v>
      </c>
      <c r="X3211" s="36">
        <f>ROUND((Reference!Q$16*List!$H3211)+Reference!Q$17,0)</f>
        <v>460</v>
      </c>
      <c r="Y3211" s="37"/>
      <c r="Z3211" s="4" t="str">
        <f t="shared" si="99"/>
        <v>AGUAS BUENAS, Puerto Rico</v>
      </c>
      <c r="AA3211" s="38" t="s">
        <v>8782</v>
      </c>
      <c r="AB3211" s="38" t="s">
        <v>54</v>
      </c>
      <c r="AC3211" s="32" t="s">
        <v>8773</v>
      </c>
      <c r="AD3211" s="39"/>
      <c r="AE3211">
        <f t="shared" si="100"/>
        <v>0.39119999999999999</v>
      </c>
    </row>
    <row r="3212" spans="1:31" x14ac:dyDescent="0.35">
      <c r="A3212" s="28" t="s">
        <v>8783</v>
      </c>
      <c r="B3212" s="48" t="s">
        <v>8784</v>
      </c>
      <c r="C3212" s="51">
        <v>41980</v>
      </c>
      <c r="D3212" s="30" t="s">
        <v>1556</v>
      </c>
      <c r="E3212" s="38" t="s">
        <v>8785</v>
      </c>
      <c r="F3212" s="55" t="s">
        <v>8773</v>
      </c>
      <c r="G3212" s="33" t="s">
        <v>53</v>
      </c>
      <c r="H3212" s="52">
        <v>0.8589</v>
      </c>
      <c r="I3212" s="35">
        <f>ROUND((Reference!B$16*List!$H3212)+Reference!B$17,0)</f>
        <v>1005</v>
      </c>
      <c r="J3212" s="35">
        <f>ROUND((Reference!C$16*List!$H3212)+Reference!C$17,0)</f>
        <v>1499</v>
      </c>
      <c r="K3212" s="35">
        <f>ROUND((Reference!D$16*List!$H3212)+Reference!D$17,0)</f>
        <v>1797</v>
      </c>
      <c r="L3212" s="35">
        <f>ROUND((Reference!E$16*List!$H3212)+Reference!E$17,0)</f>
        <v>2221</v>
      </c>
      <c r="M3212" s="35">
        <f>ROUND((Reference!F$16*List!$H3212)+Reference!F$17,0)</f>
        <v>2314</v>
      </c>
      <c r="N3212" s="35">
        <f>ROUND((Reference!G$16*List!$H3212)+Reference!G$17,0)</f>
        <v>2619</v>
      </c>
      <c r="O3212" s="35">
        <f>ROUND((Reference!H$16*List!$H3212)+Reference!H$17,0)</f>
        <v>2720</v>
      </c>
      <c r="P3212" s="35">
        <f>ROUND((Reference!I$16*List!$H3212)+Reference!I$17,0)</f>
        <v>2826</v>
      </c>
      <c r="Q3212" s="35">
        <f>ROUND((Reference!J$16*List!$H3212)+Reference!J$17,0)</f>
        <v>3273</v>
      </c>
      <c r="R3212" s="35">
        <f>ROUND((Reference!K$16*List!$H3212)+Reference!K$17,0)</f>
        <v>3376</v>
      </c>
      <c r="S3212" s="35">
        <f>ROUND((Reference!L$16*List!$H3212)+Reference!L$17,0)</f>
        <v>3643</v>
      </c>
      <c r="T3212" s="35">
        <f>ROUND((Reference!M$16*List!$H3212)+Reference!M$17,0)</f>
        <v>4351</v>
      </c>
      <c r="U3212" s="35">
        <f>ROUND((Reference!N$16*List!$H3212)+Reference!N$17,0)</f>
        <v>17556</v>
      </c>
      <c r="V3212" s="36">
        <f>ROUND((Reference!O$16*List!$H3212)+Reference!O$17,0)</f>
        <v>653</v>
      </c>
      <c r="W3212" s="36">
        <f>ROUND((Reference!P$16*List!$H3212)+Reference!P$17,0)</f>
        <v>920</v>
      </c>
      <c r="X3212" s="36">
        <f>ROUND((Reference!Q$16*List!$H3212)+Reference!Q$17,0)</f>
        <v>460</v>
      </c>
      <c r="Y3212" s="37"/>
      <c r="Z3212" s="4" t="str">
        <f t="shared" si="99"/>
        <v>AIBONITO, Puerto Rico</v>
      </c>
      <c r="AA3212" s="50" t="s">
        <v>8785</v>
      </c>
      <c r="AB3212" s="38" t="s">
        <v>54</v>
      </c>
      <c r="AC3212" s="43" t="s">
        <v>8773</v>
      </c>
      <c r="AD3212" s="45"/>
      <c r="AE3212">
        <f t="shared" si="100"/>
        <v>0.39119999999999999</v>
      </c>
    </row>
    <row r="3213" spans="1:31" x14ac:dyDescent="0.35">
      <c r="A3213" s="28" t="s">
        <v>8786</v>
      </c>
      <c r="B3213" s="48" t="s">
        <v>8787</v>
      </c>
      <c r="C3213" s="49">
        <v>10380</v>
      </c>
      <c r="D3213" s="30" t="s">
        <v>283</v>
      </c>
      <c r="E3213" s="50" t="s">
        <v>8788</v>
      </c>
      <c r="F3213" s="55" t="s">
        <v>8773</v>
      </c>
      <c r="G3213" s="33" t="s">
        <v>53</v>
      </c>
      <c r="H3213" s="52">
        <v>0.8589</v>
      </c>
      <c r="I3213" s="35">
        <f>ROUND((Reference!B$16*List!$H3213)+Reference!B$17,0)</f>
        <v>1005</v>
      </c>
      <c r="J3213" s="35">
        <f>ROUND((Reference!C$16*List!$H3213)+Reference!C$17,0)</f>
        <v>1499</v>
      </c>
      <c r="K3213" s="35">
        <f>ROUND((Reference!D$16*List!$H3213)+Reference!D$17,0)</f>
        <v>1797</v>
      </c>
      <c r="L3213" s="35">
        <f>ROUND((Reference!E$16*List!$H3213)+Reference!E$17,0)</f>
        <v>2221</v>
      </c>
      <c r="M3213" s="35">
        <f>ROUND((Reference!F$16*List!$H3213)+Reference!F$17,0)</f>
        <v>2314</v>
      </c>
      <c r="N3213" s="35">
        <f>ROUND((Reference!G$16*List!$H3213)+Reference!G$17,0)</f>
        <v>2619</v>
      </c>
      <c r="O3213" s="35">
        <f>ROUND((Reference!H$16*List!$H3213)+Reference!H$17,0)</f>
        <v>2720</v>
      </c>
      <c r="P3213" s="35">
        <f>ROUND((Reference!I$16*List!$H3213)+Reference!I$17,0)</f>
        <v>2826</v>
      </c>
      <c r="Q3213" s="35">
        <f>ROUND((Reference!J$16*List!$H3213)+Reference!J$17,0)</f>
        <v>3273</v>
      </c>
      <c r="R3213" s="35">
        <f>ROUND((Reference!K$16*List!$H3213)+Reference!K$17,0)</f>
        <v>3376</v>
      </c>
      <c r="S3213" s="35">
        <f>ROUND((Reference!L$16*List!$H3213)+Reference!L$17,0)</f>
        <v>3643</v>
      </c>
      <c r="T3213" s="35">
        <f>ROUND((Reference!M$16*List!$H3213)+Reference!M$17,0)</f>
        <v>4351</v>
      </c>
      <c r="U3213" s="35">
        <f>ROUND((Reference!N$16*List!$H3213)+Reference!N$17,0)</f>
        <v>17556</v>
      </c>
      <c r="V3213" s="36">
        <f>ROUND((Reference!O$16*List!$H3213)+Reference!O$17,0)</f>
        <v>653</v>
      </c>
      <c r="W3213" s="36">
        <f>ROUND((Reference!P$16*List!$H3213)+Reference!P$17,0)</f>
        <v>920</v>
      </c>
      <c r="X3213" s="36">
        <f>ROUND((Reference!Q$16*List!$H3213)+Reference!Q$17,0)</f>
        <v>460</v>
      </c>
      <c r="Y3213" s="37"/>
      <c r="Z3213" s="4" t="str">
        <f t="shared" si="99"/>
        <v>ANASCO, Puerto Rico</v>
      </c>
      <c r="AA3213" s="50" t="s">
        <v>8788</v>
      </c>
      <c r="AB3213" s="38" t="s">
        <v>54</v>
      </c>
      <c r="AC3213" s="43" t="s">
        <v>8773</v>
      </c>
      <c r="AD3213" s="45"/>
      <c r="AE3213">
        <f t="shared" si="100"/>
        <v>0.29749999999999999</v>
      </c>
    </row>
    <row r="3214" spans="1:31" x14ac:dyDescent="0.35">
      <c r="A3214" s="28" t="s">
        <v>8789</v>
      </c>
      <c r="B3214" s="48" t="s">
        <v>8790</v>
      </c>
      <c r="C3214" s="49">
        <v>11640</v>
      </c>
      <c r="D3214" s="30" t="s">
        <v>344</v>
      </c>
      <c r="E3214" s="50" t="s">
        <v>8791</v>
      </c>
      <c r="F3214" s="55" t="s">
        <v>8773</v>
      </c>
      <c r="G3214" s="33" t="s">
        <v>53</v>
      </c>
      <c r="H3214" s="52">
        <v>0.8589</v>
      </c>
      <c r="I3214" s="35">
        <f>ROUND((Reference!B$16*List!$H3214)+Reference!B$17,0)</f>
        <v>1005</v>
      </c>
      <c r="J3214" s="35">
        <f>ROUND((Reference!C$16*List!$H3214)+Reference!C$17,0)</f>
        <v>1499</v>
      </c>
      <c r="K3214" s="35">
        <f>ROUND((Reference!D$16*List!$H3214)+Reference!D$17,0)</f>
        <v>1797</v>
      </c>
      <c r="L3214" s="35">
        <f>ROUND((Reference!E$16*List!$H3214)+Reference!E$17,0)</f>
        <v>2221</v>
      </c>
      <c r="M3214" s="35">
        <f>ROUND((Reference!F$16*List!$H3214)+Reference!F$17,0)</f>
        <v>2314</v>
      </c>
      <c r="N3214" s="35">
        <f>ROUND((Reference!G$16*List!$H3214)+Reference!G$17,0)</f>
        <v>2619</v>
      </c>
      <c r="O3214" s="35">
        <f>ROUND((Reference!H$16*List!$H3214)+Reference!H$17,0)</f>
        <v>2720</v>
      </c>
      <c r="P3214" s="35">
        <f>ROUND((Reference!I$16*List!$H3214)+Reference!I$17,0)</f>
        <v>2826</v>
      </c>
      <c r="Q3214" s="35">
        <f>ROUND((Reference!J$16*List!$H3214)+Reference!J$17,0)</f>
        <v>3273</v>
      </c>
      <c r="R3214" s="35">
        <f>ROUND((Reference!K$16*List!$H3214)+Reference!K$17,0)</f>
        <v>3376</v>
      </c>
      <c r="S3214" s="35">
        <f>ROUND((Reference!L$16*List!$H3214)+Reference!L$17,0)</f>
        <v>3643</v>
      </c>
      <c r="T3214" s="35">
        <f>ROUND((Reference!M$16*List!$H3214)+Reference!M$17,0)</f>
        <v>4351</v>
      </c>
      <c r="U3214" s="35">
        <f>ROUND((Reference!N$16*List!$H3214)+Reference!N$17,0)</f>
        <v>17556</v>
      </c>
      <c r="V3214" s="36">
        <f>ROUND((Reference!O$16*List!$H3214)+Reference!O$17,0)</f>
        <v>653</v>
      </c>
      <c r="W3214" s="36">
        <f>ROUND((Reference!P$16*List!$H3214)+Reference!P$17,0)</f>
        <v>920</v>
      </c>
      <c r="X3214" s="36">
        <f>ROUND((Reference!Q$16*List!$H3214)+Reference!Q$17,0)</f>
        <v>460</v>
      </c>
      <c r="Y3214" s="37"/>
      <c r="Z3214" s="4" t="str">
        <f t="shared" si="99"/>
        <v>ARECIBO, Puerto Rico</v>
      </c>
      <c r="AA3214" s="50" t="s">
        <v>8791</v>
      </c>
      <c r="AB3214" s="38" t="s">
        <v>54</v>
      </c>
      <c r="AC3214" s="43" t="s">
        <v>8773</v>
      </c>
      <c r="AD3214" s="45"/>
      <c r="AE3214">
        <f t="shared" si="100"/>
        <v>0.34290000000000004</v>
      </c>
    </row>
    <row r="3215" spans="1:31" x14ac:dyDescent="0.35">
      <c r="A3215" s="28" t="s">
        <v>8792</v>
      </c>
      <c r="B3215" s="48" t="s">
        <v>8793</v>
      </c>
      <c r="C3215" s="49">
        <v>25020</v>
      </c>
      <c r="D3215" s="30" t="s">
        <v>859</v>
      </c>
      <c r="E3215" s="50" t="s">
        <v>8794</v>
      </c>
      <c r="F3215" s="55" t="s">
        <v>8773</v>
      </c>
      <c r="G3215" s="33" t="s">
        <v>53</v>
      </c>
      <c r="H3215" s="34">
        <v>0.8589</v>
      </c>
      <c r="I3215" s="35">
        <f>ROUND((Reference!B$16*List!$H3215)+Reference!B$17,0)</f>
        <v>1005</v>
      </c>
      <c r="J3215" s="35">
        <f>ROUND((Reference!C$16*List!$H3215)+Reference!C$17,0)</f>
        <v>1499</v>
      </c>
      <c r="K3215" s="35">
        <f>ROUND((Reference!D$16*List!$H3215)+Reference!D$17,0)</f>
        <v>1797</v>
      </c>
      <c r="L3215" s="35">
        <f>ROUND((Reference!E$16*List!$H3215)+Reference!E$17,0)</f>
        <v>2221</v>
      </c>
      <c r="M3215" s="35">
        <f>ROUND((Reference!F$16*List!$H3215)+Reference!F$17,0)</f>
        <v>2314</v>
      </c>
      <c r="N3215" s="35">
        <f>ROUND((Reference!G$16*List!$H3215)+Reference!G$17,0)</f>
        <v>2619</v>
      </c>
      <c r="O3215" s="35">
        <f>ROUND((Reference!H$16*List!$H3215)+Reference!H$17,0)</f>
        <v>2720</v>
      </c>
      <c r="P3215" s="35">
        <f>ROUND((Reference!I$16*List!$H3215)+Reference!I$17,0)</f>
        <v>2826</v>
      </c>
      <c r="Q3215" s="35">
        <f>ROUND((Reference!J$16*List!$H3215)+Reference!J$17,0)</f>
        <v>3273</v>
      </c>
      <c r="R3215" s="35">
        <f>ROUND((Reference!K$16*List!$H3215)+Reference!K$17,0)</f>
        <v>3376</v>
      </c>
      <c r="S3215" s="35">
        <f>ROUND((Reference!L$16*List!$H3215)+Reference!L$17,0)</f>
        <v>3643</v>
      </c>
      <c r="T3215" s="35">
        <f>ROUND((Reference!M$16*List!$H3215)+Reference!M$17,0)</f>
        <v>4351</v>
      </c>
      <c r="U3215" s="35">
        <f>ROUND((Reference!N$16*List!$H3215)+Reference!N$17,0)</f>
        <v>17556</v>
      </c>
      <c r="V3215" s="36">
        <f>ROUND((Reference!O$16*List!$H3215)+Reference!O$17,0)</f>
        <v>653</v>
      </c>
      <c r="W3215" s="36">
        <f>ROUND((Reference!P$16*List!$H3215)+Reference!P$17,0)</f>
        <v>920</v>
      </c>
      <c r="X3215" s="36">
        <f>ROUND((Reference!Q$16*List!$H3215)+Reference!Q$17,0)</f>
        <v>460</v>
      </c>
      <c r="Y3215" s="37"/>
      <c r="Z3215" s="4" t="str">
        <f t="shared" ref="Z3215:Z3278" si="101">CONCATENATE(AA3215, AB3215, AC3215)</f>
        <v>ARROYO, Puerto Rico</v>
      </c>
      <c r="AA3215" s="38" t="s">
        <v>8794</v>
      </c>
      <c r="AB3215" s="38" t="s">
        <v>54</v>
      </c>
      <c r="AC3215" s="32" t="s">
        <v>8773</v>
      </c>
      <c r="AD3215" s="39"/>
      <c r="AE3215">
        <f t="shared" ref="AE3215:AE3278" si="102">IFERROR(INDEX($AH:$AH,MATCH($C3215,$AF:$AF,0)),"")</f>
        <v>0.42870000000000003</v>
      </c>
    </row>
    <row r="3216" spans="1:31" x14ac:dyDescent="0.35">
      <c r="A3216" s="28" t="s">
        <v>8795</v>
      </c>
      <c r="B3216" s="48" t="s">
        <v>8796</v>
      </c>
      <c r="C3216" s="49">
        <v>41980</v>
      </c>
      <c r="D3216" s="30" t="s">
        <v>1556</v>
      </c>
      <c r="E3216" s="50" t="s">
        <v>8797</v>
      </c>
      <c r="F3216" s="55" t="s">
        <v>8773</v>
      </c>
      <c r="G3216" s="33" t="s">
        <v>53</v>
      </c>
      <c r="H3216" s="52">
        <v>0.8589</v>
      </c>
      <c r="I3216" s="35">
        <f>ROUND((Reference!B$16*List!$H3216)+Reference!B$17,0)</f>
        <v>1005</v>
      </c>
      <c r="J3216" s="35">
        <f>ROUND((Reference!C$16*List!$H3216)+Reference!C$17,0)</f>
        <v>1499</v>
      </c>
      <c r="K3216" s="35">
        <f>ROUND((Reference!D$16*List!$H3216)+Reference!D$17,0)</f>
        <v>1797</v>
      </c>
      <c r="L3216" s="35">
        <f>ROUND((Reference!E$16*List!$H3216)+Reference!E$17,0)</f>
        <v>2221</v>
      </c>
      <c r="M3216" s="35">
        <f>ROUND((Reference!F$16*List!$H3216)+Reference!F$17,0)</f>
        <v>2314</v>
      </c>
      <c r="N3216" s="35">
        <f>ROUND((Reference!G$16*List!$H3216)+Reference!G$17,0)</f>
        <v>2619</v>
      </c>
      <c r="O3216" s="35">
        <f>ROUND((Reference!H$16*List!$H3216)+Reference!H$17,0)</f>
        <v>2720</v>
      </c>
      <c r="P3216" s="35">
        <f>ROUND((Reference!I$16*List!$H3216)+Reference!I$17,0)</f>
        <v>2826</v>
      </c>
      <c r="Q3216" s="35">
        <f>ROUND((Reference!J$16*List!$H3216)+Reference!J$17,0)</f>
        <v>3273</v>
      </c>
      <c r="R3216" s="35">
        <f>ROUND((Reference!K$16*List!$H3216)+Reference!K$17,0)</f>
        <v>3376</v>
      </c>
      <c r="S3216" s="35">
        <f>ROUND((Reference!L$16*List!$H3216)+Reference!L$17,0)</f>
        <v>3643</v>
      </c>
      <c r="T3216" s="35">
        <f>ROUND((Reference!M$16*List!$H3216)+Reference!M$17,0)</f>
        <v>4351</v>
      </c>
      <c r="U3216" s="35">
        <f>ROUND((Reference!N$16*List!$H3216)+Reference!N$17,0)</f>
        <v>17556</v>
      </c>
      <c r="V3216" s="36">
        <f>ROUND((Reference!O$16*List!$H3216)+Reference!O$17,0)</f>
        <v>653</v>
      </c>
      <c r="W3216" s="36">
        <f>ROUND((Reference!P$16*List!$H3216)+Reference!P$17,0)</f>
        <v>920</v>
      </c>
      <c r="X3216" s="36">
        <f>ROUND((Reference!Q$16*List!$H3216)+Reference!Q$17,0)</f>
        <v>460</v>
      </c>
      <c r="Y3216" s="37"/>
      <c r="Z3216" s="4" t="str">
        <f t="shared" si="101"/>
        <v>BARCELONETA, Puerto Rico</v>
      </c>
      <c r="AA3216" s="50" t="s">
        <v>8797</v>
      </c>
      <c r="AB3216" s="38" t="s">
        <v>54</v>
      </c>
      <c r="AC3216" s="43" t="s">
        <v>8773</v>
      </c>
      <c r="AD3216" s="45"/>
      <c r="AE3216">
        <f t="shared" si="102"/>
        <v>0.39119999999999999</v>
      </c>
    </row>
    <row r="3217" spans="1:31" x14ac:dyDescent="0.35">
      <c r="A3217" s="28" t="s">
        <v>8798</v>
      </c>
      <c r="B3217" s="48" t="s">
        <v>8799</v>
      </c>
      <c r="C3217" s="49">
        <v>41980</v>
      </c>
      <c r="D3217" s="30" t="s">
        <v>1556</v>
      </c>
      <c r="E3217" s="50" t="s">
        <v>8800</v>
      </c>
      <c r="F3217" s="55" t="s">
        <v>8773</v>
      </c>
      <c r="G3217" s="33" t="s">
        <v>53</v>
      </c>
      <c r="H3217" s="34">
        <v>0.8589</v>
      </c>
      <c r="I3217" s="35">
        <f>ROUND((Reference!B$16*List!$H3217)+Reference!B$17,0)</f>
        <v>1005</v>
      </c>
      <c r="J3217" s="35">
        <f>ROUND((Reference!C$16*List!$H3217)+Reference!C$17,0)</f>
        <v>1499</v>
      </c>
      <c r="K3217" s="35">
        <f>ROUND((Reference!D$16*List!$H3217)+Reference!D$17,0)</f>
        <v>1797</v>
      </c>
      <c r="L3217" s="35">
        <f>ROUND((Reference!E$16*List!$H3217)+Reference!E$17,0)</f>
        <v>2221</v>
      </c>
      <c r="M3217" s="35">
        <f>ROUND((Reference!F$16*List!$H3217)+Reference!F$17,0)</f>
        <v>2314</v>
      </c>
      <c r="N3217" s="35">
        <f>ROUND((Reference!G$16*List!$H3217)+Reference!G$17,0)</f>
        <v>2619</v>
      </c>
      <c r="O3217" s="35">
        <f>ROUND((Reference!H$16*List!$H3217)+Reference!H$17,0)</f>
        <v>2720</v>
      </c>
      <c r="P3217" s="35">
        <f>ROUND((Reference!I$16*List!$H3217)+Reference!I$17,0)</f>
        <v>2826</v>
      </c>
      <c r="Q3217" s="35">
        <f>ROUND((Reference!J$16*List!$H3217)+Reference!J$17,0)</f>
        <v>3273</v>
      </c>
      <c r="R3217" s="35">
        <f>ROUND((Reference!K$16*List!$H3217)+Reference!K$17,0)</f>
        <v>3376</v>
      </c>
      <c r="S3217" s="35">
        <f>ROUND((Reference!L$16*List!$H3217)+Reference!L$17,0)</f>
        <v>3643</v>
      </c>
      <c r="T3217" s="35">
        <f>ROUND((Reference!M$16*List!$H3217)+Reference!M$17,0)</f>
        <v>4351</v>
      </c>
      <c r="U3217" s="35">
        <f>ROUND((Reference!N$16*List!$H3217)+Reference!N$17,0)</f>
        <v>17556</v>
      </c>
      <c r="V3217" s="36">
        <f>ROUND((Reference!O$16*List!$H3217)+Reference!O$17,0)</f>
        <v>653</v>
      </c>
      <c r="W3217" s="36">
        <f>ROUND((Reference!P$16*List!$H3217)+Reference!P$17,0)</f>
        <v>920</v>
      </c>
      <c r="X3217" s="36">
        <f>ROUND((Reference!Q$16*List!$H3217)+Reference!Q$17,0)</f>
        <v>460</v>
      </c>
      <c r="Y3217" s="37"/>
      <c r="Z3217" s="4" t="str">
        <f t="shared" si="101"/>
        <v>BARRANQUITAS, Puerto Rico</v>
      </c>
      <c r="AA3217" s="38" t="s">
        <v>8800</v>
      </c>
      <c r="AB3217" s="38" t="s">
        <v>54</v>
      </c>
      <c r="AC3217" s="32" t="s">
        <v>8773</v>
      </c>
      <c r="AD3217" s="39"/>
      <c r="AE3217">
        <f t="shared" si="102"/>
        <v>0.39119999999999999</v>
      </c>
    </row>
    <row r="3218" spans="1:31" x14ac:dyDescent="0.35">
      <c r="A3218" s="28" t="s">
        <v>8801</v>
      </c>
      <c r="B3218" s="48" t="s">
        <v>8802</v>
      </c>
      <c r="C3218" s="49">
        <v>41980</v>
      </c>
      <c r="D3218" s="30" t="s">
        <v>1556</v>
      </c>
      <c r="E3218" s="50" t="s">
        <v>8803</v>
      </c>
      <c r="F3218" s="55" t="s">
        <v>8773</v>
      </c>
      <c r="G3218" s="33" t="s">
        <v>53</v>
      </c>
      <c r="H3218" s="52">
        <v>0.8589</v>
      </c>
      <c r="I3218" s="35">
        <f>ROUND((Reference!B$16*List!$H3218)+Reference!B$17,0)</f>
        <v>1005</v>
      </c>
      <c r="J3218" s="35">
        <f>ROUND((Reference!C$16*List!$H3218)+Reference!C$17,0)</f>
        <v>1499</v>
      </c>
      <c r="K3218" s="35">
        <f>ROUND((Reference!D$16*List!$H3218)+Reference!D$17,0)</f>
        <v>1797</v>
      </c>
      <c r="L3218" s="35">
        <f>ROUND((Reference!E$16*List!$H3218)+Reference!E$17,0)</f>
        <v>2221</v>
      </c>
      <c r="M3218" s="35">
        <f>ROUND((Reference!F$16*List!$H3218)+Reference!F$17,0)</f>
        <v>2314</v>
      </c>
      <c r="N3218" s="35">
        <f>ROUND((Reference!G$16*List!$H3218)+Reference!G$17,0)</f>
        <v>2619</v>
      </c>
      <c r="O3218" s="35">
        <f>ROUND((Reference!H$16*List!$H3218)+Reference!H$17,0)</f>
        <v>2720</v>
      </c>
      <c r="P3218" s="35">
        <f>ROUND((Reference!I$16*List!$H3218)+Reference!I$17,0)</f>
        <v>2826</v>
      </c>
      <c r="Q3218" s="35">
        <f>ROUND((Reference!J$16*List!$H3218)+Reference!J$17,0)</f>
        <v>3273</v>
      </c>
      <c r="R3218" s="35">
        <f>ROUND((Reference!K$16*List!$H3218)+Reference!K$17,0)</f>
        <v>3376</v>
      </c>
      <c r="S3218" s="35">
        <f>ROUND((Reference!L$16*List!$H3218)+Reference!L$17,0)</f>
        <v>3643</v>
      </c>
      <c r="T3218" s="35">
        <f>ROUND((Reference!M$16*List!$H3218)+Reference!M$17,0)</f>
        <v>4351</v>
      </c>
      <c r="U3218" s="35">
        <f>ROUND((Reference!N$16*List!$H3218)+Reference!N$17,0)</f>
        <v>17556</v>
      </c>
      <c r="V3218" s="36">
        <f>ROUND((Reference!O$16*List!$H3218)+Reference!O$17,0)</f>
        <v>653</v>
      </c>
      <c r="W3218" s="36">
        <f>ROUND((Reference!P$16*List!$H3218)+Reference!P$17,0)</f>
        <v>920</v>
      </c>
      <c r="X3218" s="36">
        <f>ROUND((Reference!Q$16*List!$H3218)+Reference!Q$17,0)</f>
        <v>460</v>
      </c>
      <c r="Y3218" s="37"/>
      <c r="Z3218" s="4" t="str">
        <f t="shared" si="101"/>
        <v>BAYAMON, Puerto Rico</v>
      </c>
      <c r="AA3218" s="50" t="s">
        <v>8803</v>
      </c>
      <c r="AB3218" s="38" t="s">
        <v>54</v>
      </c>
      <c r="AC3218" s="43" t="s">
        <v>8773</v>
      </c>
      <c r="AD3218" s="45"/>
      <c r="AE3218">
        <f t="shared" si="102"/>
        <v>0.39119999999999999</v>
      </c>
    </row>
    <row r="3219" spans="1:31" x14ac:dyDescent="0.35">
      <c r="A3219" s="28" t="s">
        <v>8804</v>
      </c>
      <c r="B3219" s="48" t="s">
        <v>8805</v>
      </c>
      <c r="C3219" s="49">
        <v>41900</v>
      </c>
      <c r="D3219" s="30" t="s">
        <v>1549</v>
      </c>
      <c r="E3219" s="50" t="s">
        <v>8806</v>
      </c>
      <c r="F3219" s="55" t="s">
        <v>8773</v>
      </c>
      <c r="G3219" s="33" t="s">
        <v>53</v>
      </c>
      <c r="H3219" s="52">
        <v>0.8589</v>
      </c>
      <c r="I3219" s="35">
        <f>ROUND((Reference!B$16*List!$H3219)+Reference!B$17,0)</f>
        <v>1005</v>
      </c>
      <c r="J3219" s="35">
        <f>ROUND((Reference!C$16*List!$H3219)+Reference!C$17,0)</f>
        <v>1499</v>
      </c>
      <c r="K3219" s="35">
        <f>ROUND((Reference!D$16*List!$H3219)+Reference!D$17,0)</f>
        <v>1797</v>
      </c>
      <c r="L3219" s="35">
        <f>ROUND((Reference!E$16*List!$H3219)+Reference!E$17,0)</f>
        <v>2221</v>
      </c>
      <c r="M3219" s="35">
        <f>ROUND((Reference!F$16*List!$H3219)+Reference!F$17,0)</f>
        <v>2314</v>
      </c>
      <c r="N3219" s="35">
        <f>ROUND((Reference!G$16*List!$H3219)+Reference!G$17,0)</f>
        <v>2619</v>
      </c>
      <c r="O3219" s="35">
        <f>ROUND((Reference!H$16*List!$H3219)+Reference!H$17,0)</f>
        <v>2720</v>
      </c>
      <c r="P3219" s="35">
        <f>ROUND((Reference!I$16*List!$H3219)+Reference!I$17,0)</f>
        <v>2826</v>
      </c>
      <c r="Q3219" s="35">
        <f>ROUND((Reference!J$16*List!$H3219)+Reference!J$17,0)</f>
        <v>3273</v>
      </c>
      <c r="R3219" s="35">
        <f>ROUND((Reference!K$16*List!$H3219)+Reference!K$17,0)</f>
        <v>3376</v>
      </c>
      <c r="S3219" s="35">
        <f>ROUND((Reference!L$16*List!$H3219)+Reference!L$17,0)</f>
        <v>3643</v>
      </c>
      <c r="T3219" s="35">
        <f>ROUND((Reference!M$16*List!$H3219)+Reference!M$17,0)</f>
        <v>4351</v>
      </c>
      <c r="U3219" s="35">
        <f>ROUND((Reference!N$16*List!$H3219)+Reference!N$17,0)</f>
        <v>17556</v>
      </c>
      <c r="V3219" s="36">
        <f>ROUND((Reference!O$16*List!$H3219)+Reference!O$17,0)</f>
        <v>653</v>
      </c>
      <c r="W3219" s="36">
        <f>ROUND((Reference!P$16*List!$H3219)+Reference!P$17,0)</f>
        <v>920</v>
      </c>
      <c r="X3219" s="36">
        <f>ROUND((Reference!Q$16*List!$H3219)+Reference!Q$17,0)</f>
        <v>460</v>
      </c>
      <c r="Y3219" s="37"/>
      <c r="Z3219" s="4" t="str">
        <f t="shared" si="101"/>
        <v>CABO ROJO, Puerto Rico</v>
      </c>
      <c r="AA3219" s="50" t="s">
        <v>8806</v>
      </c>
      <c r="AB3219" s="38" t="s">
        <v>54</v>
      </c>
      <c r="AC3219" s="43" t="s">
        <v>8773</v>
      </c>
      <c r="AD3219" s="45"/>
      <c r="AE3219">
        <f t="shared" si="102"/>
        <v>0.43540000000000001</v>
      </c>
    </row>
    <row r="3220" spans="1:31" x14ac:dyDescent="0.35">
      <c r="A3220" s="28" t="s">
        <v>8807</v>
      </c>
      <c r="B3220" s="48" t="s">
        <v>8808</v>
      </c>
      <c r="C3220" s="49">
        <v>41980</v>
      </c>
      <c r="D3220" s="30" t="s">
        <v>1556</v>
      </c>
      <c r="E3220" s="50" t="s">
        <v>8809</v>
      </c>
      <c r="F3220" s="55" t="s">
        <v>8773</v>
      </c>
      <c r="G3220" s="33" t="s">
        <v>53</v>
      </c>
      <c r="H3220" s="52">
        <v>0.8589</v>
      </c>
      <c r="I3220" s="35">
        <f>ROUND((Reference!B$16*List!$H3220)+Reference!B$17,0)</f>
        <v>1005</v>
      </c>
      <c r="J3220" s="35">
        <f>ROUND((Reference!C$16*List!$H3220)+Reference!C$17,0)</f>
        <v>1499</v>
      </c>
      <c r="K3220" s="35">
        <f>ROUND((Reference!D$16*List!$H3220)+Reference!D$17,0)</f>
        <v>1797</v>
      </c>
      <c r="L3220" s="35">
        <f>ROUND((Reference!E$16*List!$H3220)+Reference!E$17,0)</f>
        <v>2221</v>
      </c>
      <c r="M3220" s="35">
        <f>ROUND((Reference!F$16*List!$H3220)+Reference!F$17,0)</f>
        <v>2314</v>
      </c>
      <c r="N3220" s="35">
        <f>ROUND((Reference!G$16*List!$H3220)+Reference!G$17,0)</f>
        <v>2619</v>
      </c>
      <c r="O3220" s="35">
        <f>ROUND((Reference!H$16*List!$H3220)+Reference!H$17,0)</f>
        <v>2720</v>
      </c>
      <c r="P3220" s="35">
        <f>ROUND((Reference!I$16*List!$H3220)+Reference!I$17,0)</f>
        <v>2826</v>
      </c>
      <c r="Q3220" s="35">
        <f>ROUND((Reference!J$16*List!$H3220)+Reference!J$17,0)</f>
        <v>3273</v>
      </c>
      <c r="R3220" s="35">
        <f>ROUND((Reference!K$16*List!$H3220)+Reference!K$17,0)</f>
        <v>3376</v>
      </c>
      <c r="S3220" s="35">
        <f>ROUND((Reference!L$16*List!$H3220)+Reference!L$17,0)</f>
        <v>3643</v>
      </c>
      <c r="T3220" s="35">
        <f>ROUND((Reference!M$16*List!$H3220)+Reference!M$17,0)</f>
        <v>4351</v>
      </c>
      <c r="U3220" s="35">
        <f>ROUND((Reference!N$16*List!$H3220)+Reference!N$17,0)</f>
        <v>17556</v>
      </c>
      <c r="V3220" s="36">
        <f>ROUND((Reference!O$16*List!$H3220)+Reference!O$17,0)</f>
        <v>653</v>
      </c>
      <c r="W3220" s="36">
        <f>ROUND((Reference!P$16*List!$H3220)+Reference!P$17,0)</f>
        <v>920</v>
      </c>
      <c r="X3220" s="36">
        <f>ROUND((Reference!Q$16*List!$H3220)+Reference!Q$17,0)</f>
        <v>460</v>
      </c>
      <c r="Y3220" s="37"/>
      <c r="Z3220" s="4" t="str">
        <f t="shared" si="101"/>
        <v>CAGUAS, Puerto Rico</v>
      </c>
      <c r="AA3220" s="50" t="s">
        <v>8809</v>
      </c>
      <c r="AB3220" s="38" t="s">
        <v>54</v>
      </c>
      <c r="AC3220" s="43" t="s">
        <v>8773</v>
      </c>
      <c r="AD3220" s="45"/>
      <c r="AE3220">
        <f t="shared" si="102"/>
        <v>0.39119999999999999</v>
      </c>
    </row>
    <row r="3221" spans="1:31" x14ac:dyDescent="0.35">
      <c r="A3221" s="28" t="s">
        <v>8810</v>
      </c>
      <c r="B3221" s="48" t="s">
        <v>8811</v>
      </c>
      <c r="C3221" s="49">
        <v>11640</v>
      </c>
      <c r="D3221" s="30" t="s">
        <v>344</v>
      </c>
      <c r="E3221" s="50" t="s">
        <v>8812</v>
      </c>
      <c r="F3221" s="55" t="s">
        <v>8773</v>
      </c>
      <c r="G3221" s="33" t="s">
        <v>53</v>
      </c>
      <c r="H3221" s="52">
        <v>0.8589</v>
      </c>
      <c r="I3221" s="35">
        <f>ROUND((Reference!B$16*List!$H3221)+Reference!B$17,0)</f>
        <v>1005</v>
      </c>
      <c r="J3221" s="35">
        <f>ROUND((Reference!C$16*List!$H3221)+Reference!C$17,0)</f>
        <v>1499</v>
      </c>
      <c r="K3221" s="35">
        <f>ROUND((Reference!D$16*List!$H3221)+Reference!D$17,0)</f>
        <v>1797</v>
      </c>
      <c r="L3221" s="35">
        <f>ROUND((Reference!E$16*List!$H3221)+Reference!E$17,0)</f>
        <v>2221</v>
      </c>
      <c r="M3221" s="35">
        <f>ROUND((Reference!F$16*List!$H3221)+Reference!F$17,0)</f>
        <v>2314</v>
      </c>
      <c r="N3221" s="35">
        <f>ROUND((Reference!G$16*List!$H3221)+Reference!G$17,0)</f>
        <v>2619</v>
      </c>
      <c r="O3221" s="35">
        <f>ROUND((Reference!H$16*List!$H3221)+Reference!H$17,0)</f>
        <v>2720</v>
      </c>
      <c r="P3221" s="35">
        <f>ROUND((Reference!I$16*List!$H3221)+Reference!I$17,0)</f>
        <v>2826</v>
      </c>
      <c r="Q3221" s="35">
        <f>ROUND((Reference!J$16*List!$H3221)+Reference!J$17,0)</f>
        <v>3273</v>
      </c>
      <c r="R3221" s="35">
        <f>ROUND((Reference!K$16*List!$H3221)+Reference!K$17,0)</f>
        <v>3376</v>
      </c>
      <c r="S3221" s="35">
        <f>ROUND((Reference!L$16*List!$H3221)+Reference!L$17,0)</f>
        <v>3643</v>
      </c>
      <c r="T3221" s="35">
        <f>ROUND((Reference!M$16*List!$H3221)+Reference!M$17,0)</f>
        <v>4351</v>
      </c>
      <c r="U3221" s="35">
        <f>ROUND((Reference!N$16*List!$H3221)+Reference!N$17,0)</f>
        <v>17556</v>
      </c>
      <c r="V3221" s="36">
        <f>ROUND((Reference!O$16*List!$H3221)+Reference!O$17,0)</f>
        <v>653</v>
      </c>
      <c r="W3221" s="36">
        <f>ROUND((Reference!P$16*List!$H3221)+Reference!P$17,0)</f>
        <v>920</v>
      </c>
      <c r="X3221" s="36">
        <f>ROUND((Reference!Q$16*List!$H3221)+Reference!Q$17,0)</f>
        <v>460</v>
      </c>
      <c r="Y3221" s="37"/>
      <c r="Z3221" s="4" t="str">
        <f t="shared" si="101"/>
        <v>CAMUY, Puerto Rico</v>
      </c>
      <c r="AA3221" s="50" t="s">
        <v>8812</v>
      </c>
      <c r="AB3221" s="38" t="s">
        <v>54</v>
      </c>
      <c r="AC3221" s="43" t="s">
        <v>8773</v>
      </c>
      <c r="AD3221" s="45"/>
      <c r="AE3221">
        <f t="shared" si="102"/>
        <v>0.34290000000000004</v>
      </c>
    </row>
    <row r="3222" spans="1:31" x14ac:dyDescent="0.35">
      <c r="A3222" s="28" t="s">
        <v>6359</v>
      </c>
      <c r="B3222" s="48" t="s">
        <v>8813</v>
      </c>
      <c r="C3222" s="49">
        <v>41980</v>
      </c>
      <c r="D3222" s="30" t="s">
        <v>1556</v>
      </c>
      <c r="E3222" s="50" t="s">
        <v>8814</v>
      </c>
      <c r="F3222" s="55" t="s">
        <v>8773</v>
      </c>
      <c r="G3222" s="33" t="s">
        <v>53</v>
      </c>
      <c r="H3222" s="34">
        <v>0.8589</v>
      </c>
      <c r="I3222" s="35">
        <f>ROUND((Reference!B$16*List!$H3222)+Reference!B$17,0)</f>
        <v>1005</v>
      </c>
      <c r="J3222" s="35">
        <f>ROUND((Reference!C$16*List!$H3222)+Reference!C$17,0)</f>
        <v>1499</v>
      </c>
      <c r="K3222" s="35">
        <f>ROUND((Reference!D$16*List!$H3222)+Reference!D$17,0)</f>
        <v>1797</v>
      </c>
      <c r="L3222" s="35">
        <f>ROUND((Reference!E$16*List!$H3222)+Reference!E$17,0)</f>
        <v>2221</v>
      </c>
      <c r="M3222" s="35">
        <f>ROUND((Reference!F$16*List!$H3222)+Reference!F$17,0)</f>
        <v>2314</v>
      </c>
      <c r="N3222" s="35">
        <f>ROUND((Reference!G$16*List!$H3222)+Reference!G$17,0)</f>
        <v>2619</v>
      </c>
      <c r="O3222" s="35">
        <f>ROUND((Reference!H$16*List!$H3222)+Reference!H$17,0)</f>
        <v>2720</v>
      </c>
      <c r="P3222" s="35">
        <f>ROUND((Reference!I$16*List!$H3222)+Reference!I$17,0)</f>
        <v>2826</v>
      </c>
      <c r="Q3222" s="35">
        <f>ROUND((Reference!J$16*List!$H3222)+Reference!J$17,0)</f>
        <v>3273</v>
      </c>
      <c r="R3222" s="35">
        <f>ROUND((Reference!K$16*List!$H3222)+Reference!K$17,0)</f>
        <v>3376</v>
      </c>
      <c r="S3222" s="35">
        <f>ROUND((Reference!L$16*List!$H3222)+Reference!L$17,0)</f>
        <v>3643</v>
      </c>
      <c r="T3222" s="35">
        <f>ROUND((Reference!M$16*List!$H3222)+Reference!M$17,0)</f>
        <v>4351</v>
      </c>
      <c r="U3222" s="35">
        <f>ROUND((Reference!N$16*List!$H3222)+Reference!N$17,0)</f>
        <v>17556</v>
      </c>
      <c r="V3222" s="36">
        <f>ROUND((Reference!O$16*List!$H3222)+Reference!O$17,0)</f>
        <v>653</v>
      </c>
      <c r="W3222" s="36">
        <f>ROUND((Reference!P$16*List!$H3222)+Reference!P$17,0)</f>
        <v>920</v>
      </c>
      <c r="X3222" s="36">
        <f>ROUND((Reference!Q$16*List!$H3222)+Reference!Q$17,0)</f>
        <v>460</v>
      </c>
      <c r="Y3222" s="37"/>
      <c r="Z3222" s="4" t="str">
        <f t="shared" si="101"/>
        <v>CANOVANAS, Puerto Rico</v>
      </c>
      <c r="AA3222" s="38" t="s">
        <v>8814</v>
      </c>
      <c r="AB3222" s="38" t="s">
        <v>54</v>
      </c>
      <c r="AC3222" s="32" t="s">
        <v>8773</v>
      </c>
      <c r="AD3222" s="39"/>
      <c r="AE3222">
        <f t="shared" si="102"/>
        <v>0.39119999999999999</v>
      </c>
    </row>
    <row r="3223" spans="1:31" x14ac:dyDescent="0.35">
      <c r="A3223" s="28" t="s">
        <v>8815</v>
      </c>
      <c r="B3223" s="48" t="s">
        <v>8816</v>
      </c>
      <c r="C3223" s="49">
        <v>41980</v>
      </c>
      <c r="D3223" s="30" t="s">
        <v>1556</v>
      </c>
      <c r="E3223" s="50" t="s">
        <v>8817</v>
      </c>
      <c r="F3223" s="55" t="s">
        <v>8773</v>
      </c>
      <c r="G3223" s="33" t="s">
        <v>53</v>
      </c>
      <c r="H3223" s="34">
        <v>0.8589</v>
      </c>
      <c r="I3223" s="35">
        <f>ROUND((Reference!B$16*List!$H3223)+Reference!B$17,0)</f>
        <v>1005</v>
      </c>
      <c r="J3223" s="35">
        <f>ROUND((Reference!C$16*List!$H3223)+Reference!C$17,0)</f>
        <v>1499</v>
      </c>
      <c r="K3223" s="35">
        <f>ROUND((Reference!D$16*List!$H3223)+Reference!D$17,0)</f>
        <v>1797</v>
      </c>
      <c r="L3223" s="35">
        <f>ROUND((Reference!E$16*List!$H3223)+Reference!E$17,0)</f>
        <v>2221</v>
      </c>
      <c r="M3223" s="35">
        <f>ROUND((Reference!F$16*List!$H3223)+Reference!F$17,0)</f>
        <v>2314</v>
      </c>
      <c r="N3223" s="35">
        <f>ROUND((Reference!G$16*List!$H3223)+Reference!G$17,0)</f>
        <v>2619</v>
      </c>
      <c r="O3223" s="35">
        <f>ROUND((Reference!H$16*List!$H3223)+Reference!H$17,0)</f>
        <v>2720</v>
      </c>
      <c r="P3223" s="35">
        <f>ROUND((Reference!I$16*List!$H3223)+Reference!I$17,0)</f>
        <v>2826</v>
      </c>
      <c r="Q3223" s="35">
        <f>ROUND((Reference!J$16*List!$H3223)+Reference!J$17,0)</f>
        <v>3273</v>
      </c>
      <c r="R3223" s="35">
        <f>ROUND((Reference!K$16*List!$H3223)+Reference!K$17,0)</f>
        <v>3376</v>
      </c>
      <c r="S3223" s="35">
        <f>ROUND((Reference!L$16*List!$H3223)+Reference!L$17,0)</f>
        <v>3643</v>
      </c>
      <c r="T3223" s="35">
        <f>ROUND((Reference!M$16*List!$H3223)+Reference!M$17,0)</f>
        <v>4351</v>
      </c>
      <c r="U3223" s="35">
        <f>ROUND((Reference!N$16*List!$H3223)+Reference!N$17,0)</f>
        <v>17556</v>
      </c>
      <c r="V3223" s="36">
        <f>ROUND((Reference!O$16*List!$H3223)+Reference!O$17,0)</f>
        <v>653</v>
      </c>
      <c r="W3223" s="36">
        <f>ROUND((Reference!P$16*List!$H3223)+Reference!P$17,0)</f>
        <v>920</v>
      </c>
      <c r="X3223" s="36">
        <f>ROUND((Reference!Q$16*List!$H3223)+Reference!Q$17,0)</f>
        <v>460</v>
      </c>
      <c r="Y3223" s="37"/>
      <c r="Z3223" s="4" t="str">
        <f t="shared" si="101"/>
        <v>CAROLINA, Puerto Rico</v>
      </c>
      <c r="AA3223" s="38" t="s">
        <v>8817</v>
      </c>
      <c r="AB3223" s="38" t="s">
        <v>54</v>
      </c>
      <c r="AC3223" s="32" t="s">
        <v>8773</v>
      </c>
      <c r="AD3223" s="39"/>
      <c r="AE3223">
        <f t="shared" si="102"/>
        <v>0.39119999999999999</v>
      </c>
    </row>
    <row r="3224" spans="1:31" x14ac:dyDescent="0.35">
      <c r="A3224" s="28" t="s">
        <v>8818</v>
      </c>
      <c r="B3224" s="48" t="s">
        <v>8819</v>
      </c>
      <c r="C3224" s="51">
        <v>41980</v>
      </c>
      <c r="D3224" s="30" t="s">
        <v>1556</v>
      </c>
      <c r="E3224" s="38" t="s">
        <v>8820</v>
      </c>
      <c r="F3224" s="55" t="s">
        <v>8773</v>
      </c>
      <c r="G3224" s="33" t="s">
        <v>53</v>
      </c>
      <c r="H3224" s="52">
        <v>0.8589</v>
      </c>
      <c r="I3224" s="35">
        <f>ROUND((Reference!B$16*List!$H3224)+Reference!B$17,0)</f>
        <v>1005</v>
      </c>
      <c r="J3224" s="35">
        <f>ROUND((Reference!C$16*List!$H3224)+Reference!C$17,0)</f>
        <v>1499</v>
      </c>
      <c r="K3224" s="35">
        <f>ROUND((Reference!D$16*List!$H3224)+Reference!D$17,0)</f>
        <v>1797</v>
      </c>
      <c r="L3224" s="35">
        <f>ROUND((Reference!E$16*List!$H3224)+Reference!E$17,0)</f>
        <v>2221</v>
      </c>
      <c r="M3224" s="35">
        <f>ROUND((Reference!F$16*List!$H3224)+Reference!F$17,0)</f>
        <v>2314</v>
      </c>
      <c r="N3224" s="35">
        <f>ROUND((Reference!G$16*List!$H3224)+Reference!G$17,0)</f>
        <v>2619</v>
      </c>
      <c r="O3224" s="35">
        <f>ROUND((Reference!H$16*List!$H3224)+Reference!H$17,0)</f>
        <v>2720</v>
      </c>
      <c r="P3224" s="35">
        <f>ROUND((Reference!I$16*List!$H3224)+Reference!I$17,0)</f>
        <v>2826</v>
      </c>
      <c r="Q3224" s="35">
        <f>ROUND((Reference!J$16*List!$H3224)+Reference!J$17,0)</f>
        <v>3273</v>
      </c>
      <c r="R3224" s="35">
        <f>ROUND((Reference!K$16*List!$H3224)+Reference!K$17,0)</f>
        <v>3376</v>
      </c>
      <c r="S3224" s="35">
        <f>ROUND((Reference!L$16*List!$H3224)+Reference!L$17,0)</f>
        <v>3643</v>
      </c>
      <c r="T3224" s="35">
        <f>ROUND((Reference!M$16*List!$H3224)+Reference!M$17,0)</f>
        <v>4351</v>
      </c>
      <c r="U3224" s="35">
        <f>ROUND((Reference!N$16*List!$H3224)+Reference!N$17,0)</f>
        <v>17556</v>
      </c>
      <c r="V3224" s="36">
        <f>ROUND((Reference!O$16*List!$H3224)+Reference!O$17,0)</f>
        <v>653</v>
      </c>
      <c r="W3224" s="36">
        <f>ROUND((Reference!P$16*List!$H3224)+Reference!P$17,0)</f>
        <v>920</v>
      </c>
      <c r="X3224" s="36">
        <f>ROUND((Reference!Q$16*List!$H3224)+Reference!Q$17,0)</f>
        <v>460</v>
      </c>
      <c r="Y3224" s="37"/>
      <c r="Z3224" s="4" t="str">
        <f t="shared" si="101"/>
        <v>CATANO, Puerto Rico</v>
      </c>
      <c r="AA3224" s="50" t="s">
        <v>8820</v>
      </c>
      <c r="AB3224" s="38" t="s">
        <v>54</v>
      </c>
      <c r="AC3224" s="43" t="s">
        <v>8773</v>
      </c>
      <c r="AD3224" s="45"/>
      <c r="AE3224">
        <f t="shared" si="102"/>
        <v>0.39119999999999999</v>
      </c>
    </row>
    <row r="3225" spans="1:31" x14ac:dyDescent="0.35">
      <c r="A3225" s="28" t="s">
        <v>8821</v>
      </c>
      <c r="B3225" s="48" t="s">
        <v>8822</v>
      </c>
      <c r="C3225" s="49">
        <v>41980</v>
      </c>
      <c r="D3225" s="30" t="s">
        <v>1556</v>
      </c>
      <c r="E3225" s="50" t="s">
        <v>8823</v>
      </c>
      <c r="F3225" s="55" t="s">
        <v>8773</v>
      </c>
      <c r="G3225" s="33" t="s">
        <v>53</v>
      </c>
      <c r="H3225" s="52">
        <v>0.8589</v>
      </c>
      <c r="I3225" s="35">
        <f>ROUND((Reference!B$16*List!$H3225)+Reference!B$17,0)</f>
        <v>1005</v>
      </c>
      <c r="J3225" s="35">
        <f>ROUND((Reference!C$16*List!$H3225)+Reference!C$17,0)</f>
        <v>1499</v>
      </c>
      <c r="K3225" s="35">
        <f>ROUND((Reference!D$16*List!$H3225)+Reference!D$17,0)</f>
        <v>1797</v>
      </c>
      <c r="L3225" s="35">
        <f>ROUND((Reference!E$16*List!$H3225)+Reference!E$17,0)</f>
        <v>2221</v>
      </c>
      <c r="M3225" s="35">
        <f>ROUND((Reference!F$16*List!$H3225)+Reference!F$17,0)</f>
        <v>2314</v>
      </c>
      <c r="N3225" s="35">
        <f>ROUND((Reference!G$16*List!$H3225)+Reference!G$17,0)</f>
        <v>2619</v>
      </c>
      <c r="O3225" s="35">
        <f>ROUND((Reference!H$16*List!$H3225)+Reference!H$17,0)</f>
        <v>2720</v>
      </c>
      <c r="P3225" s="35">
        <f>ROUND((Reference!I$16*List!$H3225)+Reference!I$17,0)</f>
        <v>2826</v>
      </c>
      <c r="Q3225" s="35">
        <f>ROUND((Reference!J$16*List!$H3225)+Reference!J$17,0)</f>
        <v>3273</v>
      </c>
      <c r="R3225" s="35">
        <f>ROUND((Reference!K$16*List!$H3225)+Reference!K$17,0)</f>
        <v>3376</v>
      </c>
      <c r="S3225" s="35">
        <f>ROUND((Reference!L$16*List!$H3225)+Reference!L$17,0)</f>
        <v>3643</v>
      </c>
      <c r="T3225" s="35">
        <f>ROUND((Reference!M$16*List!$H3225)+Reference!M$17,0)</f>
        <v>4351</v>
      </c>
      <c r="U3225" s="35">
        <f>ROUND((Reference!N$16*List!$H3225)+Reference!N$17,0)</f>
        <v>17556</v>
      </c>
      <c r="V3225" s="36">
        <f>ROUND((Reference!O$16*List!$H3225)+Reference!O$17,0)</f>
        <v>653</v>
      </c>
      <c r="W3225" s="36">
        <f>ROUND((Reference!P$16*List!$H3225)+Reference!P$17,0)</f>
        <v>920</v>
      </c>
      <c r="X3225" s="36">
        <f>ROUND((Reference!Q$16*List!$H3225)+Reference!Q$17,0)</f>
        <v>460</v>
      </c>
      <c r="Y3225" s="37"/>
      <c r="Z3225" s="4" t="str">
        <f t="shared" si="101"/>
        <v>CAYEY, Puerto Rico</v>
      </c>
      <c r="AA3225" s="50" t="s">
        <v>8823</v>
      </c>
      <c r="AB3225" s="38" t="s">
        <v>54</v>
      </c>
      <c r="AC3225" s="43" t="s">
        <v>8773</v>
      </c>
      <c r="AD3225" s="45"/>
      <c r="AE3225">
        <f t="shared" si="102"/>
        <v>0.39119999999999999</v>
      </c>
    </row>
    <row r="3226" spans="1:31" x14ac:dyDescent="0.35">
      <c r="A3226" s="28" t="s">
        <v>8824</v>
      </c>
      <c r="B3226" s="48" t="s">
        <v>8825</v>
      </c>
      <c r="C3226" s="51">
        <v>41980</v>
      </c>
      <c r="D3226" s="30" t="s">
        <v>1556</v>
      </c>
      <c r="E3226" s="38" t="s">
        <v>8826</v>
      </c>
      <c r="F3226" s="55" t="s">
        <v>8773</v>
      </c>
      <c r="G3226" s="33" t="s">
        <v>53</v>
      </c>
      <c r="H3226" s="52">
        <v>0.8589</v>
      </c>
      <c r="I3226" s="35">
        <f>ROUND((Reference!B$16*List!$H3226)+Reference!B$17,0)</f>
        <v>1005</v>
      </c>
      <c r="J3226" s="35">
        <f>ROUND((Reference!C$16*List!$H3226)+Reference!C$17,0)</f>
        <v>1499</v>
      </c>
      <c r="K3226" s="35">
        <f>ROUND((Reference!D$16*List!$H3226)+Reference!D$17,0)</f>
        <v>1797</v>
      </c>
      <c r="L3226" s="35">
        <f>ROUND((Reference!E$16*List!$H3226)+Reference!E$17,0)</f>
        <v>2221</v>
      </c>
      <c r="M3226" s="35">
        <f>ROUND((Reference!F$16*List!$H3226)+Reference!F$17,0)</f>
        <v>2314</v>
      </c>
      <c r="N3226" s="35">
        <f>ROUND((Reference!G$16*List!$H3226)+Reference!G$17,0)</f>
        <v>2619</v>
      </c>
      <c r="O3226" s="35">
        <f>ROUND((Reference!H$16*List!$H3226)+Reference!H$17,0)</f>
        <v>2720</v>
      </c>
      <c r="P3226" s="35">
        <f>ROUND((Reference!I$16*List!$H3226)+Reference!I$17,0)</f>
        <v>2826</v>
      </c>
      <c r="Q3226" s="35">
        <f>ROUND((Reference!J$16*List!$H3226)+Reference!J$17,0)</f>
        <v>3273</v>
      </c>
      <c r="R3226" s="35">
        <f>ROUND((Reference!K$16*List!$H3226)+Reference!K$17,0)</f>
        <v>3376</v>
      </c>
      <c r="S3226" s="35">
        <f>ROUND((Reference!L$16*List!$H3226)+Reference!L$17,0)</f>
        <v>3643</v>
      </c>
      <c r="T3226" s="35">
        <f>ROUND((Reference!M$16*List!$H3226)+Reference!M$17,0)</f>
        <v>4351</v>
      </c>
      <c r="U3226" s="35">
        <f>ROUND((Reference!N$16*List!$H3226)+Reference!N$17,0)</f>
        <v>17556</v>
      </c>
      <c r="V3226" s="36">
        <f>ROUND((Reference!O$16*List!$H3226)+Reference!O$17,0)</f>
        <v>653</v>
      </c>
      <c r="W3226" s="36">
        <f>ROUND((Reference!P$16*List!$H3226)+Reference!P$17,0)</f>
        <v>920</v>
      </c>
      <c r="X3226" s="36">
        <f>ROUND((Reference!Q$16*List!$H3226)+Reference!Q$17,0)</f>
        <v>460</v>
      </c>
      <c r="Y3226" s="37"/>
      <c r="Z3226" s="4" t="str">
        <f t="shared" si="101"/>
        <v>CEIBA, Puerto Rico</v>
      </c>
      <c r="AA3226" s="50" t="s">
        <v>8826</v>
      </c>
      <c r="AB3226" s="38" t="s">
        <v>54</v>
      </c>
      <c r="AC3226" s="43" t="s">
        <v>8773</v>
      </c>
      <c r="AD3226" s="45"/>
      <c r="AE3226">
        <f t="shared" si="102"/>
        <v>0.39119999999999999</v>
      </c>
    </row>
    <row r="3227" spans="1:31" x14ac:dyDescent="0.35">
      <c r="A3227" s="28" t="s">
        <v>8827</v>
      </c>
      <c r="B3227" s="48" t="s">
        <v>8828</v>
      </c>
      <c r="C3227" s="49">
        <v>41980</v>
      </c>
      <c r="D3227" s="30" t="s">
        <v>1556</v>
      </c>
      <c r="E3227" s="50" t="s">
        <v>8829</v>
      </c>
      <c r="F3227" s="55" t="s">
        <v>8773</v>
      </c>
      <c r="G3227" s="33" t="s">
        <v>53</v>
      </c>
      <c r="H3227" s="52">
        <v>0.8589</v>
      </c>
      <c r="I3227" s="35">
        <f>ROUND((Reference!B$16*List!$H3227)+Reference!B$17,0)</f>
        <v>1005</v>
      </c>
      <c r="J3227" s="35">
        <f>ROUND((Reference!C$16*List!$H3227)+Reference!C$17,0)</f>
        <v>1499</v>
      </c>
      <c r="K3227" s="35">
        <f>ROUND((Reference!D$16*List!$H3227)+Reference!D$17,0)</f>
        <v>1797</v>
      </c>
      <c r="L3227" s="35">
        <f>ROUND((Reference!E$16*List!$H3227)+Reference!E$17,0)</f>
        <v>2221</v>
      </c>
      <c r="M3227" s="35">
        <f>ROUND((Reference!F$16*List!$H3227)+Reference!F$17,0)</f>
        <v>2314</v>
      </c>
      <c r="N3227" s="35">
        <f>ROUND((Reference!G$16*List!$H3227)+Reference!G$17,0)</f>
        <v>2619</v>
      </c>
      <c r="O3227" s="35">
        <f>ROUND((Reference!H$16*List!$H3227)+Reference!H$17,0)</f>
        <v>2720</v>
      </c>
      <c r="P3227" s="35">
        <f>ROUND((Reference!I$16*List!$H3227)+Reference!I$17,0)</f>
        <v>2826</v>
      </c>
      <c r="Q3227" s="35">
        <f>ROUND((Reference!J$16*List!$H3227)+Reference!J$17,0)</f>
        <v>3273</v>
      </c>
      <c r="R3227" s="35">
        <f>ROUND((Reference!K$16*List!$H3227)+Reference!K$17,0)</f>
        <v>3376</v>
      </c>
      <c r="S3227" s="35">
        <f>ROUND((Reference!L$16*List!$H3227)+Reference!L$17,0)</f>
        <v>3643</v>
      </c>
      <c r="T3227" s="35">
        <f>ROUND((Reference!M$16*List!$H3227)+Reference!M$17,0)</f>
        <v>4351</v>
      </c>
      <c r="U3227" s="35">
        <f>ROUND((Reference!N$16*List!$H3227)+Reference!N$17,0)</f>
        <v>17556</v>
      </c>
      <c r="V3227" s="36">
        <f>ROUND((Reference!O$16*List!$H3227)+Reference!O$17,0)</f>
        <v>653</v>
      </c>
      <c r="W3227" s="36">
        <f>ROUND((Reference!P$16*List!$H3227)+Reference!P$17,0)</f>
        <v>920</v>
      </c>
      <c r="X3227" s="36">
        <f>ROUND((Reference!Q$16*List!$H3227)+Reference!Q$17,0)</f>
        <v>460</v>
      </c>
      <c r="Y3227" s="37"/>
      <c r="Z3227" s="4" t="str">
        <f t="shared" si="101"/>
        <v>CIALES, Puerto Rico</v>
      </c>
      <c r="AA3227" s="50" t="s">
        <v>8829</v>
      </c>
      <c r="AB3227" s="38" t="s">
        <v>54</v>
      </c>
      <c r="AC3227" s="43" t="s">
        <v>8773</v>
      </c>
      <c r="AD3227" s="45"/>
      <c r="AE3227">
        <f t="shared" si="102"/>
        <v>0.39119999999999999</v>
      </c>
    </row>
    <row r="3228" spans="1:31" x14ac:dyDescent="0.35">
      <c r="A3228" s="28" t="s">
        <v>8830</v>
      </c>
      <c r="B3228" s="48" t="s">
        <v>8831</v>
      </c>
      <c r="C3228" s="49">
        <v>41980</v>
      </c>
      <c r="D3228" s="30" t="s">
        <v>1556</v>
      </c>
      <c r="E3228" s="50" t="s">
        <v>8832</v>
      </c>
      <c r="F3228" s="55" t="s">
        <v>8773</v>
      </c>
      <c r="G3228" s="33" t="s">
        <v>53</v>
      </c>
      <c r="H3228" s="52">
        <v>0.8589</v>
      </c>
      <c r="I3228" s="35">
        <f>ROUND((Reference!B$16*List!$H3228)+Reference!B$17,0)</f>
        <v>1005</v>
      </c>
      <c r="J3228" s="35">
        <f>ROUND((Reference!C$16*List!$H3228)+Reference!C$17,0)</f>
        <v>1499</v>
      </c>
      <c r="K3228" s="35">
        <f>ROUND((Reference!D$16*List!$H3228)+Reference!D$17,0)</f>
        <v>1797</v>
      </c>
      <c r="L3228" s="35">
        <f>ROUND((Reference!E$16*List!$H3228)+Reference!E$17,0)</f>
        <v>2221</v>
      </c>
      <c r="M3228" s="35">
        <f>ROUND((Reference!F$16*List!$H3228)+Reference!F$17,0)</f>
        <v>2314</v>
      </c>
      <c r="N3228" s="35">
        <f>ROUND((Reference!G$16*List!$H3228)+Reference!G$17,0)</f>
        <v>2619</v>
      </c>
      <c r="O3228" s="35">
        <f>ROUND((Reference!H$16*List!$H3228)+Reference!H$17,0)</f>
        <v>2720</v>
      </c>
      <c r="P3228" s="35">
        <f>ROUND((Reference!I$16*List!$H3228)+Reference!I$17,0)</f>
        <v>2826</v>
      </c>
      <c r="Q3228" s="35">
        <f>ROUND((Reference!J$16*List!$H3228)+Reference!J$17,0)</f>
        <v>3273</v>
      </c>
      <c r="R3228" s="35">
        <f>ROUND((Reference!K$16*List!$H3228)+Reference!K$17,0)</f>
        <v>3376</v>
      </c>
      <c r="S3228" s="35">
        <f>ROUND((Reference!L$16*List!$H3228)+Reference!L$17,0)</f>
        <v>3643</v>
      </c>
      <c r="T3228" s="35">
        <f>ROUND((Reference!M$16*List!$H3228)+Reference!M$17,0)</f>
        <v>4351</v>
      </c>
      <c r="U3228" s="35">
        <f>ROUND((Reference!N$16*List!$H3228)+Reference!N$17,0)</f>
        <v>17556</v>
      </c>
      <c r="V3228" s="36">
        <f>ROUND((Reference!O$16*List!$H3228)+Reference!O$17,0)</f>
        <v>653</v>
      </c>
      <c r="W3228" s="36">
        <f>ROUND((Reference!P$16*List!$H3228)+Reference!P$17,0)</f>
        <v>920</v>
      </c>
      <c r="X3228" s="36">
        <f>ROUND((Reference!Q$16*List!$H3228)+Reference!Q$17,0)</f>
        <v>460</v>
      </c>
      <c r="Y3228" s="37"/>
      <c r="Z3228" s="4" t="str">
        <f t="shared" si="101"/>
        <v>CIDRA, Puerto Rico</v>
      </c>
      <c r="AA3228" s="50" t="s">
        <v>8832</v>
      </c>
      <c r="AB3228" s="38" t="s">
        <v>54</v>
      </c>
      <c r="AC3228" s="43" t="s">
        <v>8773</v>
      </c>
      <c r="AD3228" s="45"/>
      <c r="AE3228">
        <f t="shared" si="102"/>
        <v>0.39119999999999999</v>
      </c>
    </row>
    <row r="3229" spans="1:31" x14ac:dyDescent="0.35">
      <c r="A3229" s="28" t="s">
        <v>8833</v>
      </c>
      <c r="B3229" s="48" t="s">
        <v>8834</v>
      </c>
      <c r="C3229" s="49">
        <v>99940</v>
      </c>
      <c r="D3229" s="30" t="s">
        <v>215</v>
      </c>
      <c r="E3229" s="50" t="s">
        <v>8835</v>
      </c>
      <c r="F3229" s="55" t="s">
        <v>8773</v>
      </c>
      <c r="G3229" s="33" t="s">
        <v>64</v>
      </c>
      <c r="H3229" s="52">
        <v>0.8589</v>
      </c>
      <c r="I3229" s="35">
        <f>ROUND((Reference!B$16*List!$H3229)+Reference!B$17,0)</f>
        <v>1005</v>
      </c>
      <c r="J3229" s="35">
        <f>ROUND((Reference!C$16*List!$H3229)+Reference!C$17,0)</f>
        <v>1499</v>
      </c>
      <c r="K3229" s="35">
        <f>ROUND((Reference!D$16*List!$H3229)+Reference!D$17,0)</f>
        <v>1797</v>
      </c>
      <c r="L3229" s="35">
        <f>ROUND((Reference!E$16*List!$H3229)+Reference!E$17,0)</f>
        <v>2221</v>
      </c>
      <c r="M3229" s="35">
        <f>ROUND((Reference!F$16*List!$H3229)+Reference!F$17,0)</f>
        <v>2314</v>
      </c>
      <c r="N3229" s="35">
        <f>ROUND((Reference!G$16*List!$H3229)+Reference!G$17,0)</f>
        <v>2619</v>
      </c>
      <c r="O3229" s="35">
        <f>ROUND((Reference!H$16*List!$H3229)+Reference!H$17,0)</f>
        <v>2720</v>
      </c>
      <c r="P3229" s="35">
        <f>ROUND((Reference!I$16*List!$H3229)+Reference!I$17,0)</f>
        <v>2826</v>
      </c>
      <c r="Q3229" s="35">
        <f>ROUND((Reference!J$16*List!$H3229)+Reference!J$17,0)</f>
        <v>3273</v>
      </c>
      <c r="R3229" s="35">
        <f>ROUND((Reference!K$16*List!$H3229)+Reference!K$17,0)</f>
        <v>3376</v>
      </c>
      <c r="S3229" s="35">
        <f>ROUND((Reference!L$16*List!$H3229)+Reference!L$17,0)</f>
        <v>3643</v>
      </c>
      <c r="T3229" s="35">
        <f>ROUND((Reference!M$16*List!$H3229)+Reference!M$17,0)</f>
        <v>4351</v>
      </c>
      <c r="U3229" s="35">
        <f>ROUND((Reference!N$16*List!$H3229)+Reference!N$17,0)</f>
        <v>17556</v>
      </c>
      <c r="V3229" s="36">
        <f>ROUND((Reference!O$16*List!$H3229)+Reference!O$17,0)</f>
        <v>653</v>
      </c>
      <c r="W3229" s="36">
        <f>ROUND((Reference!P$16*List!$H3229)+Reference!P$17,0)</f>
        <v>920</v>
      </c>
      <c r="X3229" s="36">
        <f>ROUND((Reference!Q$16*List!$H3229)+Reference!Q$17,0)</f>
        <v>460</v>
      </c>
      <c r="Y3229" s="37"/>
      <c r="Z3229" s="4" t="str">
        <f t="shared" si="101"/>
        <v>COAMO, Puerto Rico</v>
      </c>
      <c r="AA3229" s="50" t="s">
        <v>8835</v>
      </c>
      <c r="AB3229" s="38" t="s">
        <v>54</v>
      </c>
      <c r="AC3229" s="43" t="s">
        <v>8773</v>
      </c>
      <c r="AD3229" s="45"/>
      <c r="AE3229">
        <f t="shared" si="102"/>
        <v>0.4047</v>
      </c>
    </row>
    <row r="3230" spans="1:31" x14ac:dyDescent="0.35">
      <c r="A3230" s="28" t="s">
        <v>8836</v>
      </c>
      <c r="B3230" s="48" t="s">
        <v>8837</v>
      </c>
      <c r="C3230" s="49">
        <v>41980</v>
      </c>
      <c r="D3230" s="30" t="s">
        <v>1556</v>
      </c>
      <c r="E3230" s="50" t="s">
        <v>8838</v>
      </c>
      <c r="F3230" s="55" t="s">
        <v>8773</v>
      </c>
      <c r="G3230" s="33" t="s">
        <v>53</v>
      </c>
      <c r="H3230" s="34">
        <v>0.8589</v>
      </c>
      <c r="I3230" s="35">
        <f>ROUND((Reference!B$16*List!$H3230)+Reference!B$17,0)</f>
        <v>1005</v>
      </c>
      <c r="J3230" s="35">
        <f>ROUND((Reference!C$16*List!$H3230)+Reference!C$17,0)</f>
        <v>1499</v>
      </c>
      <c r="K3230" s="35">
        <f>ROUND((Reference!D$16*List!$H3230)+Reference!D$17,0)</f>
        <v>1797</v>
      </c>
      <c r="L3230" s="35">
        <f>ROUND((Reference!E$16*List!$H3230)+Reference!E$17,0)</f>
        <v>2221</v>
      </c>
      <c r="M3230" s="35">
        <f>ROUND((Reference!F$16*List!$H3230)+Reference!F$17,0)</f>
        <v>2314</v>
      </c>
      <c r="N3230" s="35">
        <f>ROUND((Reference!G$16*List!$H3230)+Reference!G$17,0)</f>
        <v>2619</v>
      </c>
      <c r="O3230" s="35">
        <f>ROUND((Reference!H$16*List!$H3230)+Reference!H$17,0)</f>
        <v>2720</v>
      </c>
      <c r="P3230" s="35">
        <f>ROUND((Reference!I$16*List!$H3230)+Reference!I$17,0)</f>
        <v>2826</v>
      </c>
      <c r="Q3230" s="35">
        <f>ROUND((Reference!J$16*List!$H3230)+Reference!J$17,0)</f>
        <v>3273</v>
      </c>
      <c r="R3230" s="35">
        <f>ROUND((Reference!K$16*List!$H3230)+Reference!K$17,0)</f>
        <v>3376</v>
      </c>
      <c r="S3230" s="35">
        <f>ROUND((Reference!L$16*List!$H3230)+Reference!L$17,0)</f>
        <v>3643</v>
      </c>
      <c r="T3230" s="35">
        <f>ROUND((Reference!M$16*List!$H3230)+Reference!M$17,0)</f>
        <v>4351</v>
      </c>
      <c r="U3230" s="35">
        <f>ROUND((Reference!N$16*List!$H3230)+Reference!N$17,0)</f>
        <v>17556</v>
      </c>
      <c r="V3230" s="36">
        <f>ROUND((Reference!O$16*List!$H3230)+Reference!O$17,0)</f>
        <v>653</v>
      </c>
      <c r="W3230" s="36">
        <f>ROUND((Reference!P$16*List!$H3230)+Reference!P$17,0)</f>
        <v>920</v>
      </c>
      <c r="X3230" s="36">
        <f>ROUND((Reference!Q$16*List!$H3230)+Reference!Q$17,0)</f>
        <v>460</v>
      </c>
      <c r="Y3230" s="37"/>
      <c r="Z3230" s="4" t="str">
        <f t="shared" si="101"/>
        <v>COMERIO, Puerto Rico</v>
      </c>
      <c r="AA3230" s="38" t="s">
        <v>8838</v>
      </c>
      <c r="AB3230" s="38" t="s">
        <v>54</v>
      </c>
      <c r="AC3230" s="32" t="s">
        <v>8773</v>
      </c>
      <c r="AD3230" s="39"/>
      <c r="AE3230">
        <f t="shared" si="102"/>
        <v>0.39119999999999999</v>
      </c>
    </row>
    <row r="3231" spans="1:31" x14ac:dyDescent="0.35">
      <c r="A3231" s="28" t="s">
        <v>8839</v>
      </c>
      <c r="B3231" s="48" t="s">
        <v>8840</v>
      </c>
      <c r="C3231" s="49">
        <v>41980</v>
      </c>
      <c r="D3231" s="30" t="s">
        <v>1556</v>
      </c>
      <c r="E3231" s="50" t="s">
        <v>8841</v>
      </c>
      <c r="F3231" s="55" t="s">
        <v>8773</v>
      </c>
      <c r="G3231" s="33" t="s">
        <v>53</v>
      </c>
      <c r="H3231" s="34">
        <v>0.8589</v>
      </c>
      <c r="I3231" s="35">
        <f>ROUND((Reference!B$16*List!$H3231)+Reference!B$17,0)</f>
        <v>1005</v>
      </c>
      <c r="J3231" s="35">
        <f>ROUND((Reference!C$16*List!$H3231)+Reference!C$17,0)</f>
        <v>1499</v>
      </c>
      <c r="K3231" s="35">
        <f>ROUND((Reference!D$16*List!$H3231)+Reference!D$17,0)</f>
        <v>1797</v>
      </c>
      <c r="L3231" s="35">
        <f>ROUND((Reference!E$16*List!$H3231)+Reference!E$17,0)</f>
        <v>2221</v>
      </c>
      <c r="M3231" s="35">
        <f>ROUND((Reference!F$16*List!$H3231)+Reference!F$17,0)</f>
        <v>2314</v>
      </c>
      <c r="N3231" s="35">
        <f>ROUND((Reference!G$16*List!$H3231)+Reference!G$17,0)</f>
        <v>2619</v>
      </c>
      <c r="O3231" s="35">
        <f>ROUND((Reference!H$16*List!$H3231)+Reference!H$17,0)</f>
        <v>2720</v>
      </c>
      <c r="P3231" s="35">
        <f>ROUND((Reference!I$16*List!$H3231)+Reference!I$17,0)</f>
        <v>2826</v>
      </c>
      <c r="Q3231" s="35">
        <f>ROUND((Reference!J$16*List!$H3231)+Reference!J$17,0)</f>
        <v>3273</v>
      </c>
      <c r="R3231" s="35">
        <f>ROUND((Reference!K$16*List!$H3231)+Reference!K$17,0)</f>
        <v>3376</v>
      </c>
      <c r="S3231" s="35">
        <f>ROUND((Reference!L$16*List!$H3231)+Reference!L$17,0)</f>
        <v>3643</v>
      </c>
      <c r="T3231" s="35">
        <f>ROUND((Reference!M$16*List!$H3231)+Reference!M$17,0)</f>
        <v>4351</v>
      </c>
      <c r="U3231" s="35">
        <f>ROUND((Reference!N$16*List!$H3231)+Reference!N$17,0)</f>
        <v>17556</v>
      </c>
      <c r="V3231" s="36">
        <f>ROUND((Reference!O$16*List!$H3231)+Reference!O$17,0)</f>
        <v>653</v>
      </c>
      <c r="W3231" s="36">
        <f>ROUND((Reference!P$16*List!$H3231)+Reference!P$17,0)</f>
        <v>920</v>
      </c>
      <c r="X3231" s="36">
        <f>ROUND((Reference!Q$16*List!$H3231)+Reference!Q$17,0)</f>
        <v>460</v>
      </c>
      <c r="Y3231" s="37"/>
      <c r="Z3231" s="4" t="str">
        <f t="shared" si="101"/>
        <v>COROZAL, Puerto Rico</v>
      </c>
      <c r="AA3231" s="38" t="s">
        <v>8841</v>
      </c>
      <c r="AB3231" s="38" t="s">
        <v>54</v>
      </c>
      <c r="AC3231" s="32" t="s">
        <v>8773</v>
      </c>
      <c r="AD3231" s="39"/>
      <c r="AE3231">
        <f t="shared" si="102"/>
        <v>0.39119999999999999</v>
      </c>
    </row>
    <row r="3232" spans="1:31" x14ac:dyDescent="0.35">
      <c r="A3232" s="28" t="s">
        <v>8842</v>
      </c>
      <c r="B3232" s="48" t="s">
        <v>8843</v>
      </c>
      <c r="C3232" s="49">
        <v>99940</v>
      </c>
      <c r="D3232" s="30" t="s">
        <v>215</v>
      </c>
      <c r="E3232" s="50" t="s">
        <v>8844</v>
      </c>
      <c r="F3232" s="55" t="s">
        <v>8773</v>
      </c>
      <c r="G3232" s="33" t="s">
        <v>64</v>
      </c>
      <c r="H3232" s="52">
        <v>0.8589</v>
      </c>
      <c r="I3232" s="35">
        <f>ROUND((Reference!B$16*List!$H3232)+Reference!B$17,0)</f>
        <v>1005</v>
      </c>
      <c r="J3232" s="35">
        <f>ROUND((Reference!C$16*List!$H3232)+Reference!C$17,0)</f>
        <v>1499</v>
      </c>
      <c r="K3232" s="35">
        <f>ROUND((Reference!D$16*List!$H3232)+Reference!D$17,0)</f>
        <v>1797</v>
      </c>
      <c r="L3232" s="35">
        <f>ROUND((Reference!E$16*List!$H3232)+Reference!E$17,0)</f>
        <v>2221</v>
      </c>
      <c r="M3232" s="35">
        <f>ROUND((Reference!F$16*List!$H3232)+Reference!F$17,0)</f>
        <v>2314</v>
      </c>
      <c r="N3232" s="35">
        <f>ROUND((Reference!G$16*List!$H3232)+Reference!G$17,0)</f>
        <v>2619</v>
      </c>
      <c r="O3232" s="35">
        <f>ROUND((Reference!H$16*List!$H3232)+Reference!H$17,0)</f>
        <v>2720</v>
      </c>
      <c r="P3232" s="35">
        <f>ROUND((Reference!I$16*List!$H3232)+Reference!I$17,0)</f>
        <v>2826</v>
      </c>
      <c r="Q3232" s="35">
        <f>ROUND((Reference!J$16*List!$H3232)+Reference!J$17,0)</f>
        <v>3273</v>
      </c>
      <c r="R3232" s="35">
        <f>ROUND((Reference!K$16*List!$H3232)+Reference!K$17,0)</f>
        <v>3376</v>
      </c>
      <c r="S3232" s="35">
        <f>ROUND((Reference!L$16*List!$H3232)+Reference!L$17,0)</f>
        <v>3643</v>
      </c>
      <c r="T3232" s="35">
        <f>ROUND((Reference!M$16*List!$H3232)+Reference!M$17,0)</f>
        <v>4351</v>
      </c>
      <c r="U3232" s="35">
        <f>ROUND((Reference!N$16*List!$H3232)+Reference!N$17,0)</f>
        <v>17556</v>
      </c>
      <c r="V3232" s="36">
        <f>ROUND((Reference!O$16*List!$H3232)+Reference!O$17,0)</f>
        <v>653</v>
      </c>
      <c r="W3232" s="36">
        <f>ROUND((Reference!P$16*List!$H3232)+Reference!P$17,0)</f>
        <v>920</v>
      </c>
      <c r="X3232" s="36">
        <f>ROUND((Reference!Q$16*List!$H3232)+Reference!Q$17,0)</f>
        <v>460</v>
      </c>
      <c r="Y3232" s="37"/>
      <c r="Z3232" s="4" t="str">
        <f t="shared" si="101"/>
        <v>CULEBRA, Puerto Rico</v>
      </c>
      <c r="AA3232" s="50" t="s">
        <v>8844</v>
      </c>
      <c r="AB3232" s="38" t="s">
        <v>54</v>
      </c>
      <c r="AC3232" s="43" t="s">
        <v>8773</v>
      </c>
      <c r="AD3232" s="45"/>
      <c r="AE3232">
        <f t="shared" si="102"/>
        <v>0.4047</v>
      </c>
    </row>
    <row r="3233" spans="1:31" x14ac:dyDescent="0.35">
      <c r="A3233" s="28" t="s">
        <v>8845</v>
      </c>
      <c r="B3233" s="48" t="s">
        <v>8846</v>
      </c>
      <c r="C3233" s="49">
        <v>41980</v>
      </c>
      <c r="D3233" s="30" t="s">
        <v>1556</v>
      </c>
      <c r="E3233" s="50" t="s">
        <v>8847</v>
      </c>
      <c r="F3233" s="55" t="s">
        <v>8773</v>
      </c>
      <c r="G3233" s="33" t="s">
        <v>53</v>
      </c>
      <c r="H3233" s="52">
        <v>0.8589</v>
      </c>
      <c r="I3233" s="35">
        <f>ROUND((Reference!B$16*List!$H3233)+Reference!B$17,0)</f>
        <v>1005</v>
      </c>
      <c r="J3233" s="35">
        <f>ROUND((Reference!C$16*List!$H3233)+Reference!C$17,0)</f>
        <v>1499</v>
      </c>
      <c r="K3233" s="35">
        <f>ROUND((Reference!D$16*List!$H3233)+Reference!D$17,0)</f>
        <v>1797</v>
      </c>
      <c r="L3233" s="35">
        <f>ROUND((Reference!E$16*List!$H3233)+Reference!E$17,0)</f>
        <v>2221</v>
      </c>
      <c r="M3233" s="35">
        <f>ROUND((Reference!F$16*List!$H3233)+Reference!F$17,0)</f>
        <v>2314</v>
      </c>
      <c r="N3233" s="35">
        <f>ROUND((Reference!G$16*List!$H3233)+Reference!G$17,0)</f>
        <v>2619</v>
      </c>
      <c r="O3233" s="35">
        <f>ROUND((Reference!H$16*List!$H3233)+Reference!H$17,0)</f>
        <v>2720</v>
      </c>
      <c r="P3233" s="35">
        <f>ROUND((Reference!I$16*List!$H3233)+Reference!I$17,0)</f>
        <v>2826</v>
      </c>
      <c r="Q3233" s="35">
        <f>ROUND((Reference!J$16*List!$H3233)+Reference!J$17,0)</f>
        <v>3273</v>
      </c>
      <c r="R3233" s="35">
        <f>ROUND((Reference!K$16*List!$H3233)+Reference!K$17,0)</f>
        <v>3376</v>
      </c>
      <c r="S3233" s="35">
        <f>ROUND((Reference!L$16*List!$H3233)+Reference!L$17,0)</f>
        <v>3643</v>
      </c>
      <c r="T3233" s="35">
        <f>ROUND((Reference!M$16*List!$H3233)+Reference!M$17,0)</f>
        <v>4351</v>
      </c>
      <c r="U3233" s="35">
        <f>ROUND((Reference!N$16*List!$H3233)+Reference!N$17,0)</f>
        <v>17556</v>
      </c>
      <c r="V3233" s="36">
        <f>ROUND((Reference!O$16*List!$H3233)+Reference!O$17,0)</f>
        <v>653</v>
      </c>
      <c r="W3233" s="36">
        <f>ROUND((Reference!P$16*List!$H3233)+Reference!P$17,0)</f>
        <v>920</v>
      </c>
      <c r="X3233" s="36">
        <f>ROUND((Reference!Q$16*List!$H3233)+Reference!Q$17,0)</f>
        <v>460</v>
      </c>
      <c r="Y3233" s="37"/>
      <c r="Z3233" s="4" t="str">
        <f t="shared" si="101"/>
        <v>DORADO, Puerto Rico</v>
      </c>
      <c r="AA3233" s="50" t="s">
        <v>8847</v>
      </c>
      <c r="AB3233" s="38" t="s">
        <v>54</v>
      </c>
      <c r="AC3233" s="43" t="s">
        <v>8773</v>
      </c>
      <c r="AD3233" s="45"/>
      <c r="AE3233">
        <f t="shared" si="102"/>
        <v>0.39119999999999999</v>
      </c>
    </row>
    <row r="3234" spans="1:31" x14ac:dyDescent="0.35">
      <c r="A3234" s="28" t="s">
        <v>8848</v>
      </c>
      <c r="B3234" s="48" t="s">
        <v>8849</v>
      </c>
      <c r="C3234" s="49">
        <v>41980</v>
      </c>
      <c r="D3234" s="30" t="s">
        <v>1556</v>
      </c>
      <c r="E3234" s="50" t="s">
        <v>8850</v>
      </c>
      <c r="F3234" s="55" t="s">
        <v>8773</v>
      </c>
      <c r="G3234" s="33" t="s">
        <v>53</v>
      </c>
      <c r="H3234" s="34">
        <v>0.8589</v>
      </c>
      <c r="I3234" s="35">
        <f>ROUND((Reference!B$16*List!$H3234)+Reference!B$17,0)</f>
        <v>1005</v>
      </c>
      <c r="J3234" s="35">
        <f>ROUND((Reference!C$16*List!$H3234)+Reference!C$17,0)</f>
        <v>1499</v>
      </c>
      <c r="K3234" s="35">
        <f>ROUND((Reference!D$16*List!$H3234)+Reference!D$17,0)</f>
        <v>1797</v>
      </c>
      <c r="L3234" s="35">
        <f>ROUND((Reference!E$16*List!$H3234)+Reference!E$17,0)</f>
        <v>2221</v>
      </c>
      <c r="M3234" s="35">
        <f>ROUND((Reference!F$16*List!$H3234)+Reference!F$17,0)</f>
        <v>2314</v>
      </c>
      <c r="N3234" s="35">
        <f>ROUND((Reference!G$16*List!$H3234)+Reference!G$17,0)</f>
        <v>2619</v>
      </c>
      <c r="O3234" s="35">
        <f>ROUND((Reference!H$16*List!$H3234)+Reference!H$17,0)</f>
        <v>2720</v>
      </c>
      <c r="P3234" s="35">
        <f>ROUND((Reference!I$16*List!$H3234)+Reference!I$17,0)</f>
        <v>2826</v>
      </c>
      <c r="Q3234" s="35">
        <f>ROUND((Reference!J$16*List!$H3234)+Reference!J$17,0)</f>
        <v>3273</v>
      </c>
      <c r="R3234" s="35">
        <f>ROUND((Reference!K$16*List!$H3234)+Reference!K$17,0)</f>
        <v>3376</v>
      </c>
      <c r="S3234" s="35">
        <f>ROUND((Reference!L$16*List!$H3234)+Reference!L$17,0)</f>
        <v>3643</v>
      </c>
      <c r="T3234" s="35">
        <f>ROUND((Reference!M$16*List!$H3234)+Reference!M$17,0)</f>
        <v>4351</v>
      </c>
      <c r="U3234" s="35">
        <f>ROUND((Reference!N$16*List!$H3234)+Reference!N$17,0)</f>
        <v>17556</v>
      </c>
      <c r="V3234" s="36">
        <f>ROUND((Reference!O$16*List!$H3234)+Reference!O$17,0)</f>
        <v>653</v>
      </c>
      <c r="W3234" s="36">
        <f>ROUND((Reference!P$16*List!$H3234)+Reference!P$17,0)</f>
        <v>920</v>
      </c>
      <c r="X3234" s="36">
        <f>ROUND((Reference!Q$16*List!$H3234)+Reference!Q$17,0)</f>
        <v>460</v>
      </c>
      <c r="Y3234" s="37"/>
      <c r="Z3234" s="4" t="str">
        <f t="shared" si="101"/>
        <v>FAJARDO, Puerto Rico</v>
      </c>
      <c r="AA3234" s="38" t="s">
        <v>8850</v>
      </c>
      <c r="AB3234" s="38" t="s">
        <v>54</v>
      </c>
      <c r="AC3234" s="32" t="s">
        <v>8773</v>
      </c>
      <c r="AD3234" s="39"/>
      <c r="AE3234">
        <f t="shared" si="102"/>
        <v>0.39119999999999999</v>
      </c>
    </row>
    <row r="3235" spans="1:31" x14ac:dyDescent="0.35">
      <c r="A3235" s="28" t="s">
        <v>8851</v>
      </c>
      <c r="B3235" s="48" t="s">
        <v>8852</v>
      </c>
      <c r="C3235" s="49">
        <v>41980</v>
      </c>
      <c r="D3235" s="30" t="s">
        <v>1556</v>
      </c>
      <c r="E3235" s="50" t="s">
        <v>82</v>
      </c>
      <c r="F3235" s="55" t="s">
        <v>8773</v>
      </c>
      <c r="G3235" s="33" t="s">
        <v>53</v>
      </c>
      <c r="H3235" s="52">
        <v>0.8589</v>
      </c>
      <c r="I3235" s="35">
        <f>ROUND((Reference!B$16*List!$H3235)+Reference!B$17,0)</f>
        <v>1005</v>
      </c>
      <c r="J3235" s="35">
        <f>ROUND((Reference!C$16*List!$H3235)+Reference!C$17,0)</f>
        <v>1499</v>
      </c>
      <c r="K3235" s="35">
        <f>ROUND((Reference!D$16*List!$H3235)+Reference!D$17,0)</f>
        <v>1797</v>
      </c>
      <c r="L3235" s="35">
        <f>ROUND((Reference!E$16*List!$H3235)+Reference!E$17,0)</f>
        <v>2221</v>
      </c>
      <c r="M3235" s="35">
        <f>ROUND((Reference!F$16*List!$H3235)+Reference!F$17,0)</f>
        <v>2314</v>
      </c>
      <c r="N3235" s="35">
        <f>ROUND((Reference!G$16*List!$H3235)+Reference!G$17,0)</f>
        <v>2619</v>
      </c>
      <c r="O3235" s="35">
        <f>ROUND((Reference!H$16*List!$H3235)+Reference!H$17,0)</f>
        <v>2720</v>
      </c>
      <c r="P3235" s="35">
        <f>ROUND((Reference!I$16*List!$H3235)+Reference!I$17,0)</f>
        <v>2826</v>
      </c>
      <c r="Q3235" s="35">
        <f>ROUND((Reference!J$16*List!$H3235)+Reference!J$17,0)</f>
        <v>3273</v>
      </c>
      <c r="R3235" s="35">
        <f>ROUND((Reference!K$16*List!$H3235)+Reference!K$17,0)</f>
        <v>3376</v>
      </c>
      <c r="S3235" s="35">
        <f>ROUND((Reference!L$16*List!$H3235)+Reference!L$17,0)</f>
        <v>3643</v>
      </c>
      <c r="T3235" s="35">
        <f>ROUND((Reference!M$16*List!$H3235)+Reference!M$17,0)</f>
        <v>4351</v>
      </c>
      <c r="U3235" s="35">
        <f>ROUND((Reference!N$16*List!$H3235)+Reference!N$17,0)</f>
        <v>17556</v>
      </c>
      <c r="V3235" s="36">
        <f>ROUND((Reference!O$16*List!$H3235)+Reference!O$17,0)</f>
        <v>653</v>
      </c>
      <c r="W3235" s="36">
        <f>ROUND((Reference!P$16*List!$H3235)+Reference!P$17,0)</f>
        <v>920</v>
      </c>
      <c r="X3235" s="36">
        <f>ROUND((Reference!Q$16*List!$H3235)+Reference!Q$17,0)</f>
        <v>460</v>
      </c>
      <c r="Y3235" s="37"/>
      <c r="Z3235" s="4" t="str">
        <f t="shared" si="101"/>
        <v>FLORIDA, Puerto Rico</v>
      </c>
      <c r="AA3235" s="50" t="s">
        <v>82</v>
      </c>
      <c r="AB3235" s="38" t="s">
        <v>54</v>
      </c>
      <c r="AC3235" s="43" t="s">
        <v>8773</v>
      </c>
      <c r="AD3235" s="45"/>
      <c r="AE3235">
        <f t="shared" si="102"/>
        <v>0.39119999999999999</v>
      </c>
    </row>
    <row r="3236" spans="1:31" x14ac:dyDescent="0.35">
      <c r="A3236" s="28" t="s">
        <v>8853</v>
      </c>
      <c r="B3236" s="48" t="s">
        <v>8854</v>
      </c>
      <c r="C3236" s="49">
        <v>49500</v>
      </c>
      <c r="D3236" s="30" t="s">
        <v>1811</v>
      </c>
      <c r="E3236" s="50" t="s">
        <v>8855</v>
      </c>
      <c r="F3236" s="55" t="s">
        <v>8773</v>
      </c>
      <c r="G3236" s="33" t="s">
        <v>53</v>
      </c>
      <c r="H3236" s="52">
        <v>0.8589</v>
      </c>
      <c r="I3236" s="35">
        <f>ROUND((Reference!B$16*List!$H3236)+Reference!B$17,0)</f>
        <v>1005</v>
      </c>
      <c r="J3236" s="35">
        <f>ROUND((Reference!C$16*List!$H3236)+Reference!C$17,0)</f>
        <v>1499</v>
      </c>
      <c r="K3236" s="35">
        <f>ROUND((Reference!D$16*List!$H3236)+Reference!D$17,0)</f>
        <v>1797</v>
      </c>
      <c r="L3236" s="35">
        <f>ROUND((Reference!E$16*List!$H3236)+Reference!E$17,0)</f>
        <v>2221</v>
      </c>
      <c r="M3236" s="35">
        <f>ROUND((Reference!F$16*List!$H3236)+Reference!F$17,0)</f>
        <v>2314</v>
      </c>
      <c r="N3236" s="35">
        <f>ROUND((Reference!G$16*List!$H3236)+Reference!G$17,0)</f>
        <v>2619</v>
      </c>
      <c r="O3236" s="35">
        <f>ROUND((Reference!H$16*List!$H3236)+Reference!H$17,0)</f>
        <v>2720</v>
      </c>
      <c r="P3236" s="35">
        <f>ROUND((Reference!I$16*List!$H3236)+Reference!I$17,0)</f>
        <v>2826</v>
      </c>
      <c r="Q3236" s="35">
        <f>ROUND((Reference!J$16*List!$H3236)+Reference!J$17,0)</f>
        <v>3273</v>
      </c>
      <c r="R3236" s="35">
        <f>ROUND((Reference!K$16*List!$H3236)+Reference!K$17,0)</f>
        <v>3376</v>
      </c>
      <c r="S3236" s="35">
        <f>ROUND((Reference!L$16*List!$H3236)+Reference!L$17,0)</f>
        <v>3643</v>
      </c>
      <c r="T3236" s="35">
        <f>ROUND((Reference!M$16*List!$H3236)+Reference!M$17,0)</f>
        <v>4351</v>
      </c>
      <c r="U3236" s="35">
        <f>ROUND((Reference!N$16*List!$H3236)+Reference!N$17,0)</f>
        <v>17556</v>
      </c>
      <c r="V3236" s="36">
        <f>ROUND((Reference!O$16*List!$H3236)+Reference!O$17,0)</f>
        <v>653</v>
      </c>
      <c r="W3236" s="36">
        <f>ROUND((Reference!P$16*List!$H3236)+Reference!P$17,0)</f>
        <v>920</v>
      </c>
      <c r="X3236" s="36">
        <f>ROUND((Reference!Q$16*List!$H3236)+Reference!Q$17,0)</f>
        <v>460</v>
      </c>
      <c r="Y3236" s="37"/>
      <c r="Z3236" s="4" t="str">
        <f t="shared" si="101"/>
        <v>GUANICA, Puerto Rico</v>
      </c>
      <c r="AA3236" s="50" t="s">
        <v>8855</v>
      </c>
      <c r="AB3236" s="38" t="s">
        <v>54</v>
      </c>
      <c r="AC3236" s="43" t="s">
        <v>8773</v>
      </c>
      <c r="AD3236" s="45"/>
      <c r="AE3236">
        <f t="shared" si="102"/>
        <v>0.32840000000000003</v>
      </c>
    </row>
    <row r="3237" spans="1:31" x14ac:dyDescent="0.35">
      <c r="A3237" s="28" t="s">
        <v>8856</v>
      </c>
      <c r="B3237" s="48" t="s">
        <v>8857</v>
      </c>
      <c r="C3237" s="49">
        <v>25020</v>
      </c>
      <c r="D3237" s="30" t="s">
        <v>859</v>
      </c>
      <c r="E3237" s="50" t="s">
        <v>8858</v>
      </c>
      <c r="F3237" s="55" t="s">
        <v>8773</v>
      </c>
      <c r="G3237" s="33" t="s">
        <v>53</v>
      </c>
      <c r="H3237" s="52">
        <v>0.8589</v>
      </c>
      <c r="I3237" s="35">
        <f>ROUND((Reference!B$16*List!$H3237)+Reference!B$17,0)</f>
        <v>1005</v>
      </c>
      <c r="J3237" s="35">
        <f>ROUND((Reference!C$16*List!$H3237)+Reference!C$17,0)</f>
        <v>1499</v>
      </c>
      <c r="K3237" s="35">
        <f>ROUND((Reference!D$16*List!$H3237)+Reference!D$17,0)</f>
        <v>1797</v>
      </c>
      <c r="L3237" s="35">
        <f>ROUND((Reference!E$16*List!$H3237)+Reference!E$17,0)</f>
        <v>2221</v>
      </c>
      <c r="M3237" s="35">
        <f>ROUND((Reference!F$16*List!$H3237)+Reference!F$17,0)</f>
        <v>2314</v>
      </c>
      <c r="N3237" s="35">
        <f>ROUND((Reference!G$16*List!$H3237)+Reference!G$17,0)</f>
        <v>2619</v>
      </c>
      <c r="O3237" s="35">
        <f>ROUND((Reference!H$16*List!$H3237)+Reference!H$17,0)</f>
        <v>2720</v>
      </c>
      <c r="P3237" s="35">
        <f>ROUND((Reference!I$16*List!$H3237)+Reference!I$17,0)</f>
        <v>2826</v>
      </c>
      <c r="Q3237" s="35">
        <f>ROUND((Reference!J$16*List!$H3237)+Reference!J$17,0)</f>
        <v>3273</v>
      </c>
      <c r="R3237" s="35">
        <f>ROUND((Reference!K$16*List!$H3237)+Reference!K$17,0)</f>
        <v>3376</v>
      </c>
      <c r="S3237" s="35">
        <f>ROUND((Reference!L$16*List!$H3237)+Reference!L$17,0)</f>
        <v>3643</v>
      </c>
      <c r="T3237" s="35">
        <f>ROUND((Reference!M$16*List!$H3237)+Reference!M$17,0)</f>
        <v>4351</v>
      </c>
      <c r="U3237" s="35">
        <f>ROUND((Reference!N$16*List!$H3237)+Reference!N$17,0)</f>
        <v>17556</v>
      </c>
      <c r="V3237" s="36">
        <f>ROUND((Reference!O$16*List!$H3237)+Reference!O$17,0)</f>
        <v>653</v>
      </c>
      <c r="W3237" s="36">
        <f>ROUND((Reference!P$16*List!$H3237)+Reference!P$17,0)</f>
        <v>920</v>
      </c>
      <c r="X3237" s="36">
        <f>ROUND((Reference!Q$16*List!$H3237)+Reference!Q$17,0)</f>
        <v>460</v>
      </c>
      <c r="Y3237" s="37"/>
      <c r="Z3237" s="4" t="str">
        <f t="shared" si="101"/>
        <v>GUAYAMA, Puerto Rico</v>
      </c>
      <c r="AA3237" s="50" t="s">
        <v>8858</v>
      </c>
      <c r="AB3237" s="38" t="s">
        <v>54</v>
      </c>
      <c r="AC3237" s="43" t="s">
        <v>8773</v>
      </c>
      <c r="AD3237" s="45"/>
      <c r="AE3237">
        <f t="shared" si="102"/>
        <v>0.42870000000000003</v>
      </c>
    </row>
    <row r="3238" spans="1:31" x14ac:dyDescent="0.35">
      <c r="A3238" s="28" t="s">
        <v>8859</v>
      </c>
      <c r="B3238" s="48" t="s">
        <v>8860</v>
      </c>
      <c r="C3238" s="49">
        <v>49500</v>
      </c>
      <c r="D3238" s="30" t="s">
        <v>1811</v>
      </c>
      <c r="E3238" s="50" t="s">
        <v>8861</v>
      </c>
      <c r="F3238" s="55" t="s">
        <v>8773</v>
      </c>
      <c r="G3238" s="33" t="s">
        <v>53</v>
      </c>
      <c r="H3238" s="52">
        <v>0.8589</v>
      </c>
      <c r="I3238" s="35">
        <f>ROUND((Reference!B$16*List!$H3238)+Reference!B$17,0)</f>
        <v>1005</v>
      </c>
      <c r="J3238" s="35">
        <f>ROUND((Reference!C$16*List!$H3238)+Reference!C$17,0)</f>
        <v>1499</v>
      </c>
      <c r="K3238" s="35">
        <f>ROUND((Reference!D$16*List!$H3238)+Reference!D$17,0)</f>
        <v>1797</v>
      </c>
      <c r="L3238" s="35">
        <f>ROUND((Reference!E$16*List!$H3238)+Reference!E$17,0)</f>
        <v>2221</v>
      </c>
      <c r="M3238" s="35">
        <f>ROUND((Reference!F$16*List!$H3238)+Reference!F$17,0)</f>
        <v>2314</v>
      </c>
      <c r="N3238" s="35">
        <f>ROUND((Reference!G$16*List!$H3238)+Reference!G$17,0)</f>
        <v>2619</v>
      </c>
      <c r="O3238" s="35">
        <f>ROUND((Reference!H$16*List!$H3238)+Reference!H$17,0)</f>
        <v>2720</v>
      </c>
      <c r="P3238" s="35">
        <f>ROUND((Reference!I$16*List!$H3238)+Reference!I$17,0)</f>
        <v>2826</v>
      </c>
      <c r="Q3238" s="35">
        <f>ROUND((Reference!J$16*List!$H3238)+Reference!J$17,0)</f>
        <v>3273</v>
      </c>
      <c r="R3238" s="35">
        <f>ROUND((Reference!K$16*List!$H3238)+Reference!K$17,0)</f>
        <v>3376</v>
      </c>
      <c r="S3238" s="35">
        <f>ROUND((Reference!L$16*List!$H3238)+Reference!L$17,0)</f>
        <v>3643</v>
      </c>
      <c r="T3238" s="35">
        <f>ROUND((Reference!M$16*List!$H3238)+Reference!M$17,0)</f>
        <v>4351</v>
      </c>
      <c r="U3238" s="35">
        <f>ROUND((Reference!N$16*List!$H3238)+Reference!N$17,0)</f>
        <v>17556</v>
      </c>
      <c r="V3238" s="36">
        <f>ROUND((Reference!O$16*List!$H3238)+Reference!O$17,0)</f>
        <v>653</v>
      </c>
      <c r="W3238" s="36">
        <f>ROUND((Reference!P$16*List!$H3238)+Reference!P$17,0)</f>
        <v>920</v>
      </c>
      <c r="X3238" s="36">
        <f>ROUND((Reference!Q$16*List!$H3238)+Reference!Q$17,0)</f>
        <v>460</v>
      </c>
      <c r="Y3238" s="37"/>
      <c r="Z3238" s="4" t="str">
        <f t="shared" si="101"/>
        <v>GUAYANILLA, Puerto Rico</v>
      </c>
      <c r="AA3238" s="50" t="s">
        <v>8861</v>
      </c>
      <c r="AB3238" s="38" t="s">
        <v>54</v>
      </c>
      <c r="AC3238" s="43" t="s">
        <v>8773</v>
      </c>
      <c r="AD3238" s="45"/>
      <c r="AE3238">
        <f t="shared" si="102"/>
        <v>0.32840000000000003</v>
      </c>
    </row>
    <row r="3239" spans="1:31" x14ac:dyDescent="0.35">
      <c r="A3239" s="28" t="s">
        <v>8862</v>
      </c>
      <c r="B3239" s="48" t="s">
        <v>8863</v>
      </c>
      <c r="C3239" s="49">
        <v>41980</v>
      </c>
      <c r="D3239" s="30" t="s">
        <v>1556</v>
      </c>
      <c r="E3239" s="50" t="s">
        <v>8864</v>
      </c>
      <c r="F3239" s="55" t="s">
        <v>8773</v>
      </c>
      <c r="G3239" s="33" t="s">
        <v>53</v>
      </c>
      <c r="H3239" s="52">
        <v>0.8589</v>
      </c>
      <c r="I3239" s="35">
        <f>ROUND((Reference!B$16*List!$H3239)+Reference!B$17,0)</f>
        <v>1005</v>
      </c>
      <c r="J3239" s="35">
        <f>ROUND((Reference!C$16*List!$H3239)+Reference!C$17,0)</f>
        <v>1499</v>
      </c>
      <c r="K3239" s="35">
        <f>ROUND((Reference!D$16*List!$H3239)+Reference!D$17,0)</f>
        <v>1797</v>
      </c>
      <c r="L3239" s="35">
        <f>ROUND((Reference!E$16*List!$H3239)+Reference!E$17,0)</f>
        <v>2221</v>
      </c>
      <c r="M3239" s="35">
        <f>ROUND((Reference!F$16*List!$H3239)+Reference!F$17,0)</f>
        <v>2314</v>
      </c>
      <c r="N3239" s="35">
        <f>ROUND((Reference!G$16*List!$H3239)+Reference!G$17,0)</f>
        <v>2619</v>
      </c>
      <c r="O3239" s="35">
        <f>ROUND((Reference!H$16*List!$H3239)+Reference!H$17,0)</f>
        <v>2720</v>
      </c>
      <c r="P3239" s="35">
        <f>ROUND((Reference!I$16*List!$H3239)+Reference!I$17,0)</f>
        <v>2826</v>
      </c>
      <c r="Q3239" s="35">
        <f>ROUND((Reference!J$16*List!$H3239)+Reference!J$17,0)</f>
        <v>3273</v>
      </c>
      <c r="R3239" s="35">
        <f>ROUND((Reference!K$16*List!$H3239)+Reference!K$17,0)</f>
        <v>3376</v>
      </c>
      <c r="S3239" s="35">
        <f>ROUND((Reference!L$16*List!$H3239)+Reference!L$17,0)</f>
        <v>3643</v>
      </c>
      <c r="T3239" s="35">
        <f>ROUND((Reference!M$16*List!$H3239)+Reference!M$17,0)</f>
        <v>4351</v>
      </c>
      <c r="U3239" s="35">
        <f>ROUND((Reference!N$16*List!$H3239)+Reference!N$17,0)</f>
        <v>17556</v>
      </c>
      <c r="V3239" s="36">
        <f>ROUND((Reference!O$16*List!$H3239)+Reference!O$17,0)</f>
        <v>653</v>
      </c>
      <c r="W3239" s="36">
        <f>ROUND((Reference!P$16*List!$H3239)+Reference!P$17,0)</f>
        <v>920</v>
      </c>
      <c r="X3239" s="36">
        <f>ROUND((Reference!Q$16*List!$H3239)+Reference!Q$17,0)</f>
        <v>460</v>
      </c>
      <c r="Y3239" s="37"/>
      <c r="Z3239" s="4" t="str">
        <f t="shared" si="101"/>
        <v>GUAYNABO, Puerto Rico</v>
      </c>
      <c r="AA3239" s="50" t="s">
        <v>8864</v>
      </c>
      <c r="AB3239" s="38" t="s">
        <v>54</v>
      </c>
      <c r="AC3239" s="43" t="s">
        <v>8773</v>
      </c>
      <c r="AD3239" s="45"/>
      <c r="AE3239">
        <f t="shared" si="102"/>
        <v>0.39119999999999999</v>
      </c>
    </row>
    <row r="3240" spans="1:31" x14ac:dyDescent="0.35">
      <c r="A3240" s="28" t="s">
        <v>8865</v>
      </c>
      <c r="B3240" s="48" t="s">
        <v>8866</v>
      </c>
      <c r="C3240" s="49">
        <v>41980</v>
      </c>
      <c r="D3240" s="30" t="s">
        <v>1556</v>
      </c>
      <c r="E3240" s="50" t="s">
        <v>8867</v>
      </c>
      <c r="F3240" s="55" t="s">
        <v>8773</v>
      </c>
      <c r="G3240" s="33" t="s">
        <v>53</v>
      </c>
      <c r="H3240" s="52">
        <v>0.8589</v>
      </c>
      <c r="I3240" s="35">
        <f>ROUND((Reference!B$16*List!$H3240)+Reference!B$17,0)</f>
        <v>1005</v>
      </c>
      <c r="J3240" s="35">
        <f>ROUND((Reference!C$16*List!$H3240)+Reference!C$17,0)</f>
        <v>1499</v>
      </c>
      <c r="K3240" s="35">
        <f>ROUND((Reference!D$16*List!$H3240)+Reference!D$17,0)</f>
        <v>1797</v>
      </c>
      <c r="L3240" s="35">
        <f>ROUND((Reference!E$16*List!$H3240)+Reference!E$17,0)</f>
        <v>2221</v>
      </c>
      <c r="M3240" s="35">
        <f>ROUND((Reference!F$16*List!$H3240)+Reference!F$17,0)</f>
        <v>2314</v>
      </c>
      <c r="N3240" s="35">
        <f>ROUND((Reference!G$16*List!$H3240)+Reference!G$17,0)</f>
        <v>2619</v>
      </c>
      <c r="O3240" s="35">
        <f>ROUND((Reference!H$16*List!$H3240)+Reference!H$17,0)</f>
        <v>2720</v>
      </c>
      <c r="P3240" s="35">
        <f>ROUND((Reference!I$16*List!$H3240)+Reference!I$17,0)</f>
        <v>2826</v>
      </c>
      <c r="Q3240" s="35">
        <f>ROUND((Reference!J$16*List!$H3240)+Reference!J$17,0)</f>
        <v>3273</v>
      </c>
      <c r="R3240" s="35">
        <f>ROUND((Reference!K$16*List!$H3240)+Reference!K$17,0)</f>
        <v>3376</v>
      </c>
      <c r="S3240" s="35">
        <f>ROUND((Reference!L$16*List!$H3240)+Reference!L$17,0)</f>
        <v>3643</v>
      </c>
      <c r="T3240" s="35">
        <f>ROUND((Reference!M$16*List!$H3240)+Reference!M$17,0)</f>
        <v>4351</v>
      </c>
      <c r="U3240" s="35">
        <f>ROUND((Reference!N$16*List!$H3240)+Reference!N$17,0)</f>
        <v>17556</v>
      </c>
      <c r="V3240" s="36">
        <f>ROUND((Reference!O$16*List!$H3240)+Reference!O$17,0)</f>
        <v>653</v>
      </c>
      <c r="W3240" s="36">
        <f>ROUND((Reference!P$16*List!$H3240)+Reference!P$17,0)</f>
        <v>920</v>
      </c>
      <c r="X3240" s="36">
        <f>ROUND((Reference!Q$16*List!$H3240)+Reference!Q$17,0)</f>
        <v>460</v>
      </c>
      <c r="Y3240" s="37"/>
      <c r="Z3240" s="4" t="str">
        <f t="shared" si="101"/>
        <v>GURABO, Puerto Rico</v>
      </c>
      <c r="AA3240" s="50" t="s">
        <v>8867</v>
      </c>
      <c r="AB3240" s="38" t="s">
        <v>54</v>
      </c>
      <c r="AC3240" s="43" t="s">
        <v>8773</v>
      </c>
      <c r="AD3240" s="45"/>
      <c r="AE3240">
        <f t="shared" si="102"/>
        <v>0.39119999999999999</v>
      </c>
    </row>
    <row r="3241" spans="1:31" x14ac:dyDescent="0.35">
      <c r="A3241" s="28" t="s">
        <v>8868</v>
      </c>
      <c r="B3241" s="48" t="s">
        <v>8869</v>
      </c>
      <c r="C3241" s="49">
        <v>11640</v>
      </c>
      <c r="D3241" s="30" t="s">
        <v>344</v>
      </c>
      <c r="E3241" s="50" t="s">
        <v>8870</v>
      </c>
      <c r="F3241" s="55" t="s">
        <v>8773</v>
      </c>
      <c r="G3241" s="33" t="s">
        <v>53</v>
      </c>
      <c r="H3241" s="52">
        <v>0.8589</v>
      </c>
      <c r="I3241" s="35">
        <f>ROUND((Reference!B$16*List!$H3241)+Reference!B$17,0)</f>
        <v>1005</v>
      </c>
      <c r="J3241" s="35">
        <f>ROUND((Reference!C$16*List!$H3241)+Reference!C$17,0)</f>
        <v>1499</v>
      </c>
      <c r="K3241" s="35">
        <f>ROUND((Reference!D$16*List!$H3241)+Reference!D$17,0)</f>
        <v>1797</v>
      </c>
      <c r="L3241" s="35">
        <f>ROUND((Reference!E$16*List!$H3241)+Reference!E$17,0)</f>
        <v>2221</v>
      </c>
      <c r="M3241" s="35">
        <f>ROUND((Reference!F$16*List!$H3241)+Reference!F$17,0)</f>
        <v>2314</v>
      </c>
      <c r="N3241" s="35">
        <f>ROUND((Reference!G$16*List!$H3241)+Reference!G$17,0)</f>
        <v>2619</v>
      </c>
      <c r="O3241" s="35">
        <f>ROUND((Reference!H$16*List!$H3241)+Reference!H$17,0)</f>
        <v>2720</v>
      </c>
      <c r="P3241" s="35">
        <f>ROUND((Reference!I$16*List!$H3241)+Reference!I$17,0)</f>
        <v>2826</v>
      </c>
      <c r="Q3241" s="35">
        <f>ROUND((Reference!J$16*List!$H3241)+Reference!J$17,0)</f>
        <v>3273</v>
      </c>
      <c r="R3241" s="35">
        <f>ROUND((Reference!K$16*List!$H3241)+Reference!K$17,0)</f>
        <v>3376</v>
      </c>
      <c r="S3241" s="35">
        <f>ROUND((Reference!L$16*List!$H3241)+Reference!L$17,0)</f>
        <v>3643</v>
      </c>
      <c r="T3241" s="35">
        <f>ROUND((Reference!M$16*List!$H3241)+Reference!M$17,0)</f>
        <v>4351</v>
      </c>
      <c r="U3241" s="35">
        <f>ROUND((Reference!N$16*List!$H3241)+Reference!N$17,0)</f>
        <v>17556</v>
      </c>
      <c r="V3241" s="36">
        <f>ROUND((Reference!O$16*List!$H3241)+Reference!O$17,0)</f>
        <v>653</v>
      </c>
      <c r="W3241" s="36">
        <f>ROUND((Reference!P$16*List!$H3241)+Reference!P$17,0)</f>
        <v>920</v>
      </c>
      <c r="X3241" s="36">
        <f>ROUND((Reference!Q$16*List!$H3241)+Reference!Q$17,0)</f>
        <v>460</v>
      </c>
      <c r="Y3241" s="37"/>
      <c r="Z3241" s="4" t="str">
        <f t="shared" si="101"/>
        <v>HATILLO, Puerto Rico</v>
      </c>
      <c r="AA3241" s="50" t="s">
        <v>8870</v>
      </c>
      <c r="AB3241" s="38" t="s">
        <v>54</v>
      </c>
      <c r="AC3241" s="43" t="s">
        <v>8773</v>
      </c>
      <c r="AD3241" s="45"/>
      <c r="AE3241">
        <f t="shared" si="102"/>
        <v>0.34290000000000004</v>
      </c>
    </row>
    <row r="3242" spans="1:31" x14ac:dyDescent="0.35">
      <c r="A3242" s="28" t="s">
        <v>8871</v>
      </c>
      <c r="B3242" s="48" t="s">
        <v>8872</v>
      </c>
      <c r="C3242" s="49">
        <v>32420</v>
      </c>
      <c r="D3242" s="30" t="s">
        <v>1177</v>
      </c>
      <c r="E3242" s="50" t="s">
        <v>8873</v>
      </c>
      <c r="F3242" s="55" t="s">
        <v>8773</v>
      </c>
      <c r="G3242" s="33" t="s">
        <v>53</v>
      </c>
      <c r="H3242" s="52">
        <v>0.8589</v>
      </c>
      <c r="I3242" s="35">
        <f>ROUND((Reference!B$16*List!$H3242)+Reference!B$17,0)</f>
        <v>1005</v>
      </c>
      <c r="J3242" s="35">
        <f>ROUND((Reference!C$16*List!$H3242)+Reference!C$17,0)</f>
        <v>1499</v>
      </c>
      <c r="K3242" s="35">
        <f>ROUND((Reference!D$16*List!$H3242)+Reference!D$17,0)</f>
        <v>1797</v>
      </c>
      <c r="L3242" s="35">
        <f>ROUND((Reference!E$16*List!$H3242)+Reference!E$17,0)</f>
        <v>2221</v>
      </c>
      <c r="M3242" s="35">
        <f>ROUND((Reference!F$16*List!$H3242)+Reference!F$17,0)</f>
        <v>2314</v>
      </c>
      <c r="N3242" s="35">
        <f>ROUND((Reference!G$16*List!$H3242)+Reference!G$17,0)</f>
        <v>2619</v>
      </c>
      <c r="O3242" s="35">
        <f>ROUND((Reference!H$16*List!$H3242)+Reference!H$17,0)</f>
        <v>2720</v>
      </c>
      <c r="P3242" s="35">
        <f>ROUND((Reference!I$16*List!$H3242)+Reference!I$17,0)</f>
        <v>2826</v>
      </c>
      <c r="Q3242" s="35">
        <f>ROUND((Reference!J$16*List!$H3242)+Reference!J$17,0)</f>
        <v>3273</v>
      </c>
      <c r="R3242" s="35">
        <f>ROUND((Reference!K$16*List!$H3242)+Reference!K$17,0)</f>
        <v>3376</v>
      </c>
      <c r="S3242" s="35">
        <f>ROUND((Reference!L$16*List!$H3242)+Reference!L$17,0)</f>
        <v>3643</v>
      </c>
      <c r="T3242" s="35">
        <f>ROUND((Reference!M$16*List!$H3242)+Reference!M$17,0)</f>
        <v>4351</v>
      </c>
      <c r="U3242" s="35">
        <f>ROUND((Reference!N$16*List!$H3242)+Reference!N$17,0)</f>
        <v>17556</v>
      </c>
      <c r="V3242" s="36">
        <f>ROUND((Reference!O$16*List!$H3242)+Reference!O$17,0)</f>
        <v>653</v>
      </c>
      <c r="W3242" s="36">
        <f>ROUND((Reference!P$16*List!$H3242)+Reference!P$17,0)</f>
        <v>920</v>
      </c>
      <c r="X3242" s="36">
        <f>ROUND((Reference!Q$16*List!$H3242)+Reference!Q$17,0)</f>
        <v>460</v>
      </c>
      <c r="Y3242" s="37"/>
      <c r="Z3242" s="4" t="str">
        <f t="shared" si="101"/>
        <v>HORMIGUEROS, Puerto Rico</v>
      </c>
      <c r="AA3242" s="50" t="s">
        <v>8873</v>
      </c>
      <c r="AB3242" s="38" t="s">
        <v>54</v>
      </c>
      <c r="AC3242" s="43" t="s">
        <v>8773</v>
      </c>
      <c r="AD3242" s="45"/>
      <c r="AE3242">
        <f t="shared" si="102"/>
        <v>0.34820000000000001</v>
      </c>
    </row>
    <row r="3243" spans="1:31" x14ac:dyDescent="0.35">
      <c r="A3243" s="28" t="s">
        <v>8874</v>
      </c>
      <c r="B3243" s="48" t="s">
        <v>8875</v>
      </c>
      <c r="C3243" s="49">
        <v>41980</v>
      </c>
      <c r="D3243" s="30" t="s">
        <v>1556</v>
      </c>
      <c r="E3243" s="50" t="s">
        <v>8876</v>
      </c>
      <c r="F3243" s="55" t="s">
        <v>8773</v>
      </c>
      <c r="G3243" s="33" t="s">
        <v>53</v>
      </c>
      <c r="H3243" s="52">
        <v>0.8589</v>
      </c>
      <c r="I3243" s="35">
        <f>ROUND((Reference!B$16*List!$H3243)+Reference!B$17,0)</f>
        <v>1005</v>
      </c>
      <c r="J3243" s="35">
        <f>ROUND((Reference!C$16*List!$H3243)+Reference!C$17,0)</f>
        <v>1499</v>
      </c>
      <c r="K3243" s="35">
        <f>ROUND((Reference!D$16*List!$H3243)+Reference!D$17,0)</f>
        <v>1797</v>
      </c>
      <c r="L3243" s="35">
        <f>ROUND((Reference!E$16*List!$H3243)+Reference!E$17,0)</f>
        <v>2221</v>
      </c>
      <c r="M3243" s="35">
        <f>ROUND((Reference!F$16*List!$H3243)+Reference!F$17,0)</f>
        <v>2314</v>
      </c>
      <c r="N3243" s="35">
        <f>ROUND((Reference!G$16*List!$H3243)+Reference!G$17,0)</f>
        <v>2619</v>
      </c>
      <c r="O3243" s="35">
        <f>ROUND((Reference!H$16*List!$H3243)+Reference!H$17,0)</f>
        <v>2720</v>
      </c>
      <c r="P3243" s="35">
        <f>ROUND((Reference!I$16*List!$H3243)+Reference!I$17,0)</f>
        <v>2826</v>
      </c>
      <c r="Q3243" s="35">
        <f>ROUND((Reference!J$16*List!$H3243)+Reference!J$17,0)</f>
        <v>3273</v>
      </c>
      <c r="R3243" s="35">
        <f>ROUND((Reference!K$16*List!$H3243)+Reference!K$17,0)</f>
        <v>3376</v>
      </c>
      <c r="S3243" s="35">
        <f>ROUND((Reference!L$16*List!$H3243)+Reference!L$17,0)</f>
        <v>3643</v>
      </c>
      <c r="T3243" s="35">
        <f>ROUND((Reference!M$16*List!$H3243)+Reference!M$17,0)</f>
        <v>4351</v>
      </c>
      <c r="U3243" s="35">
        <f>ROUND((Reference!N$16*List!$H3243)+Reference!N$17,0)</f>
        <v>17556</v>
      </c>
      <c r="V3243" s="36">
        <f>ROUND((Reference!O$16*List!$H3243)+Reference!O$17,0)</f>
        <v>653</v>
      </c>
      <c r="W3243" s="36">
        <f>ROUND((Reference!P$16*List!$H3243)+Reference!P$17,0)</f>
        <v>920</v>
      </c>
      <c r="X3243" s="36">
        <f>ROUND((Reference!Q$16*List!$H3243)+Reference!Q$17,0)</f>
        <v>460</v>
      </c>
      <c r="Y3243" s="37"/>
      <c r="Z3243" s="4" t="str">
        <f t="shared" si="101"/>
        <v>HUMACAO, Puerto Rico</v>
      </c>
      <c r="AA3243" s="50" t="s">
        <v>8876</v>
      </c>
      <c r="AB3243" s="38" t="s">
        <v>54</v>
      </c>
      <c r="AC3243" s="43" t="s">
        <v>8773</v>
      </c>
      <c r="AD3243" s="45"/>
      <c r="AE3243">
        <f t="shared" si="102"/>
        <v>0.39119999999999999</v>
      </c>
    </row>
    <row r="3244" spans="1:31" x14ac:dyDescent="0.35">
      <c r="A3244" s="28" t="s">
        <v>8877</v>
      </c>
      <c r="B3244" s="48" t="s">
        <v>8878</v>
      </c>
      <c r="C3244" s="49">
        <v>10380</v>
      </c>
      <c r="D3244" s="30" t="s">
        <v>283</v>
      </c>
      <c r="E3244" s="50" t="s">
        <v>8879</v>
      </c>
      <c r="F3244" s="55" t="s">
        <v>8773</v>
      </c>
      <c r="G3244" s="33" t="s">
        <v>53</v>
      </c>
      <c r="H3244" s="52">
        <v>0.8589</v>
      </c>
      <c r="I3244" s="35">
        <f>ROUND((Reference!B$16*List!$H3244)+Reference!B$17,0)</f>
        <v>1005</v>
      </c>
      <c r="J3244" s="35">
        <f>ROUND((Reference!C$16*List!$H3244)+Reference!C$17,0)</f>
        <v>1499</v>
      </c>
      <c r="K3244" s="35">
        <f>ROUND((Reference!D$16*List!$H3244)+Reference!D$17,0)</f>
        <v>1797</v>
      </c>
      <c r="L3244" s="35">
        <f>ROUND((Reference!E$16*List!$H3244)+Reference!E$17,0)</f>
        <v>2221</v>
      </c>
      <c r="M3244" s="35">
        <f>ROUND((Reference!F$16*List!$H3244)+Reference!F$17,0)</f>
        <v>2314</v>
      </c>
      <c r="N3244" s="35">
        <f>ROUND((Reference!G$16*List!$H3244)+Reference!G$17,0)</f>
        <v>2619</v>
      </c>
      <c r="O3244" s="35">
        <f>ROUND((Reference!H$16*List!$H3244)+Reference!H$17,0)</f>
        <v>2720</v>
      </c>
      <c r="P3244" s="35">
        <f>ROUND((Reference!I$16*List!$H3244)+Reference!I$17,0)</f>
        <v>2826</v>
      </c>
      <c r="Q3244" s="35">
        <f>ROUND((Reference!J$16*List!$H3244)+Reference!J$17,0)</f>
        <v>3273</v>
      </c>
      <c r="R3244" s="35">
        <f>ROUND((Reference!K$16*List!$H3244)+Reference!K$17,0)</f>
        <v>3376</v>
      </c>
      <c r="S3244" s="35">
        <f>ROUND((Reference!L$16*List!$H3244)+Reference!L$17,0)</f>
        <v>3643</v>
      </c>
      <c r="T3244" s="35">
        <f>ROUND((Reference!M$16*List!$H3244)+Reference!M$17,0)</f>
        <v>4351</v>
      </c>
      <c r="U3244" s="35">
        <f>ROUND((Reference!N$16*List!$H3244)+Reference!N$17,0)</f>
        <v>17556</v>
      </c>
      <c r="V3244" s="36">
        <f>ROUND((Reference!O$16*List!$H3244)+Reference!O$17,0)</f>
        <v>653</v>
      </c>
      <c r="W3244" s="36">
        <f>ROUND((Reference!P$16*List!$H3244)+Reference!P$17,0)</f>
        <v>920</v>
      </c>
      <c r="X3244" s="36">
        <f>ROUND((Reference!Q$16*List!$H3244)+Reference!Q$17,0)</f>
        <v>460</v>
      </c>
      <c r="Y3244" s="37"/>
      <c r="Z3244" s="4" t="str">
        <f t="shared" si="101"/>
        <v>ISABELA, Puerto Rico</v>
      </c>
      <c r="AA3244" s="50" t="s">
        <v>8879</v>
      </c>
      <c r="AB3244" s="38" t="s">
        <v>54</v>
      </c>
      <c r="AC3244" s="43" t="s">
        <v>8773</v>
      </c>
      <c r="AD3244" s="45"/>
      <c r="AE3244">
        <f t="shared" si="102"/>
        <v>0.29749999999999999</v>
      </c>
    </row>
    <row r="3245" spans="1:31" x14ac:dyDescent="0.35">
      <c r="A3245" s="28" t="s">
        <v>8880</v>
      </c>
      <c r="B3245" s="48" t="s">
        <v>8881</v>
      </c>
      <c r="C3245" s="49">
        <v>99940</v>
      </c>
      <c r="D3245" s="30" t="s">
        <v>215</v>
      </c>
      <c r="E3245" s="50" t="s">
        <v>8882</v>
      </c>
      <c r="F3245" s="55" t="s">
        <v>8773</v>
      </c>
      <c r="G3245" s="33" t="s">
        <v>64</v>
      </c>
      <c r="H3245" s="52">
        <v>0.8589</v>
      </c>
      <c r="I3245" s="35">
        <f>ROUND((Reference!B$16*List!$H3245)+Reference!B$17,0)</f>
        <v>1005</v>
      </c>
      <c r="J3245" s="35">
        <f>ROUND((Reference!C$16*List!$H3245)+Reference!C$17,0)</f>
        <v>1499</v>
      </c>
      <c r="K3245" s="35">
        <f>ROUND((Reference!D$16*List!$H3245)+Reference!D$17,0)</f>
        <v>1797</v>
      </c>
      <c r="L3245" s="35">
        <f>ROUND((Reference!E$16*List!$H3245)+Reference!E$17,0)</f>
        <v>2221</v>
      </c>
      <c r="M3245" s="35">
        <f>ROUND((Reference!F$16*List!$H3245)+Reference!F$17,0)</f>
        <v>2314</v>
      </c>
      <c r="N3245" s="35">
        <f>ROUND((Reference!G$16*List!$H3245)+Reference!G$17,0)</f>
        <v>2619</v>
      </c>
      <c r="O3245" s="35">
        <f>ROUND((Reference!H$16*List!$H3245)+Reference!H$17,0)</f>
        <v>2720</v>
      </c>
      <c r="P3245" s="35">
        <f>ROUND((Reference!I$16*List!$H3245)+Reference!I$17,0)</f>
        <v>2826</v>
      </c>
      <c r="Q3245" s="35">
        <f>ROUND((Reference!J$16*List!$H3245)+Reference!J$17,0)</f>
        <v>3273</v>
      </c>
      <c r="R3245" s="35">
        <f>ROUND((Reference!K$16*List!$H3245)+Reference!K$17,0)</f>
        <v>3376</v>
      </c>
      <c r="S3245" s="35">
        <f>ROUND((Reference!L$16*List!$H3245)+Reference!L$17,0)</f>
        <v>3643</v>
      </c>
      <c r="T3245" s="35">
        <f>ROUND((Reference!M$16*List!$H3245)+Reference!M$17,0)</f>
        <v>4351</v>
      </c>
      <c r="U3245" s="35">
        <f>ROUND((Reference!N$16*List!$H3245)+Reference!N$17,0)</f>
        <v>17556</v>
      </c>
      <c r="V3245" s="36">
        <f>ROUND((Reference!O$16*List!$H3245)+Reference!O$17,0)</f>
        <v>653</v>
      </c>
      <c r="W3245" s="36">
        <f>ROUND((Reference!P$16*List!$H3245)+Reference!P$17,0)</f>
        <v>920</v>
      </c>
      <c r="X3245" s="36">
        <f>ROUND((Reference!Q$16*List!$H3245)+Reference!Q$17,0)</f>
        <v>460</v>
      </c>
      <c r="Y3245" s="37"/>
      <c r="Z3245" s="4" t="str">
        <f t="shared" si="101"/>
        <v>JAYUYA, Puerto Rico</v>
      </c>
      <c r="AA3245" s="50" t="s">
        <v>8882</v>
      </c>
      <c r="AB3245" s="38" t="s">
        <v>54</v>
      </c>
      <c r="AC3245" s="43" t="s">
        <v>8773</v>
      </c>
      <c r="AD3245" s="45"/>
      <c r="AE3245">
        <f t="shared" si="102"/>
        <v>0.4047</v>
      </c>
    </row>
    <row r="3246" spans="1:31" x14ac:dyDescent="0.35">
      <c r="A3246" s="28" t="s">
        <v>8883</v>
      </c>
      <c r="B3246" s="48" t="s">
        <v>8884</v>
      </c>
      <c r="C3246" s="49">
        <v>38660</v>
      </c>
      <c r="D3246" s="30" t="s">
        <v>1406</v>
      </c>
      <c r="E3246" s="50" t="s">
        <v>8885</v>
      </c>
      <c r="F3246" s="55" t="s">
        <v>8773</v>
      </c>
      <c r="G3246" s="33" t="s">
        <v>53</v>
      </c>
      <c r="H3246" s="34">
        <v>0.8589</v>
      </c>
      <c r="I3246" s="35">
        <f>ROUND((Reference!B$16*List!$H3246)+Reference!B$17,0)</f>
        <v>1005</v>
      </c>
      <c r="J3246" s="35">
        <f>ROUND((Reference!C$16*List!$H3246)+Reference!C$17,0)</f>
        <v>1499</v>
      </c>
      <c r="K3246" s="35">
        <f>ROUND((Reference!D$16*List!$H3246)+Reference!D$17,0)</f>
        <v>1797</v>
      </c>
      <c r="L3246" s="35">
        <f>ROUND((Reference!E$16*List!$H3246)+Reference!E$17,0)</f>
        <v>2221</v>
      </c>
      <c r="M3246" s="35">
        <f>ROUND((Reference!F$16*List!$H3246)+Reference!F$17,0)</f>
        <v>2314</v>
      </c>
      <c r="N3246" s="35">
        <f>ROUND((Reference!G$16*List!$H3246)+Reference!G$17,0)</f>
        <v>2619</v>
      </c>
      <c r="O3246" s="35">
        <f>ROUND((Reference!H$16*List!$H3246)+Reference!H$17,0)</f>
        <v>2720</v>
      </c>
      <c r="P3246" s="35">
        <f>ROUND((Reference!I$16*List!$H3246)+Reference!I$17,0)</f>
        <v>2826</v>
      </c>
      <c r="Q3246" s="35">
        <f>ROUND((Reference!J$16*List!$H3246)+Reference!J$17,0)</f>
        <v>3273</v>
      </c>
      <c r="R3246" s="35">
        <f>ROUND((Reference!K$16*List!$H3246)+Reference!K$17,0)</f>
        <v>3376</v>
      </c>
      <c r="S3246" s="35">
        <f>ROUND((Reference!L$16*List!$H3246)+Reference!L$17,0)</f>
        <v>3643</v>
      </c>
      <c r="T3246" s="35">
        <f>ROUND((Reference!M$16*List!$H3246)+Reference!M$17,0)</f>
        <v>4351</v>
      </c>
      <c r="U3246" s="35">
        <f>ROUND((Reference!N$16*List!$H3246)+Reference!N$17,0)</f>
        <v>17556</v>
      </c>
      <c r="V3246" s="36">
        <f>ROUND((Reference!O$16*List!$H3246)+Reference!O$17,0)</f>
        <v>653</v>
      </c>
      <c r="W3246" s="36">
        <f>ROUND((Reference!P$16*List!$H3246)+Reference!P$17,0)</f>
        <v>920</v>
      </c>
      <c r="X3246" s="36">
        <f>ROUND((Reference!Q$16*List!$H3246)+Reference!Q$17,0)</f>
        <v>460</v>
      </c>
      <c r="Y3246" s="37"/>
      <c r="Z3246" s="4" t="str">
        <f t="shared" si="101"/>
        <v>JUANA DIAZ, Puerto Rico</v>
      </c>
      <c r="AA3246" s="38" t="s">
        <v>8885</v>
      </c>
      <c r="AB3246" s="38" t="s">
        <v>54</v>
      </c>
      <c r="AC3246" s="32" t="s">
        <v>8773</v>
      </c>
      <c r="AD3246" s="39"/>
      <c r="AE3246">
        <f t="shared" si="102"/>
        <v>0.36360000000000003</v>
      </c>
    </row>
    <row r="3247" spans="1:31" x14ac:dyDescent="0.35">
      <c r="A3247" s="28" t="s">
        <v>8886</v>
      </c>
      <c r="B3247" s="48" t="s">
        <v>8887</v>
      </c>
      <c r="C3247" s="49">
        <v>41980</v>
      </c>
      <c r="D3247" s="30" t="s">
        <v>1556</v>
      </c>
      <c r="E3247" s="50" t="s">
        <v>8888</v>
      </c>
      <c r="F3247" s="55" t="s">
        <v>8773</v>
      </c>
      <c r="G3247" s="33" t="s">
        <v>53</v>
      </c>
      <c r="H3247" s="52">
        <v>0.8589</v>
      </c>
      <c r="I3247" s="35">
        <f>ROUND((Reference!B$16*List!$H3247)+Reference!B$17,0)</f>
        <v>1005</v>
      </c>
      <c r="J3247" s="35">
        <f>ROUND((Reference!C$16*List!$H3247)+Reference!C$17,0)</f>
        <v>1499</v>
      </c>
      <c r="K3247" s="35">
        <f>ROUND((Reference!D$16*List!$H3247)+Reference!D$17,0)</f>
        <v>1797</v>
      </c>
      <c r="L3247" s="35">
        <f>ROUND((Reference!E$16*List!$H3247)+Reference!E$17,0)</f>
        <v>2221</v>
      </c>
      <c r="M3247" s="35">
        <f>ROUND((Reference!F$16*List!$H3247)+Reference!F$17,0)</f>
        <v>2314</v>
      </c>
      <c r="N3247" s="35">
        <f>ROUND((Reference!G$16*List!$H3247)+Reference!G$17,0)</f>
        <v>2619</v>
      </c>
      <c r="O3247" s="35">
        <f>ROUND((Reference!H$16*List!$H3247)+Reference!H$17,0)</f>
        <v>2720</v>
      </c>
      <c r="P3247" s="35">
        <f>ROUND((Reference!I$16*List!$H3247)+Reference!I$17,0)</f>
        <v>2826</v>
      </c>
      <c r="Q3247" s="35">
        <f>ROUND((Reference!J$16*List!$H3247)+Reference!J$17,0)</f>
        <v>3273</v>
      </c>
      <c r="R3247" s="35">
        <f>ROUND((Reference!K$16*List!$H3247)+Reference!K$17,0)</f>
        <v>3376</v>
      </c>
      <c r="S3247" s="35">
        <f>ROUND((Reference!L$16*List!$H3247)+Reference!L$17,0)</f>
        <v>3643</v>
      </c>
      <c r="T3247" s="35">
        <f>ROUND((Reference!M$16*List!$H3247)+Reference!M$17,0)</f>
        <v>4351</v>
      </c>
      <c r="U3247" s="35">
        <f>ROUND((Reference!N$16*List!$H3247)+Reference!N$17,0)</f>
        <v>17556</v>
      </c>
      <c r="V3247" s="36">
        <f>ROUND((Reference!O$16*List!$H3247)+Reference!O$17,0)</f>
        <v>653</v>
      </c>
      <c r="W3247" s="36">
        <f>ROUND((Reference!P$16*List!$H3247)+Reference!P$17,0)</f>
        <v>920</v>
      </c>
      <c r="X3247" s="36">
        <f>ROUND((Reference!Q$16*List!$H3247)+Reference!Q$17,0)</f>
        <v>460</v>
      </c>
      <c r="Y3247" s="37"/>
      <c r="Z3247" s="4" t="str">
        <f t="shared" si="101"/>
        <v>JUNCOS, Puerto Rico</v>
      </c>
      <c r="AA3247" s="50" t="s">
        <v>8888</v>
      </c>
      <c r="AB3247" s="38" t="s">
        <v>54</v>
      </c>
      <c r="AC3247" s="43" t="s">
        <v>8773</v>
      </c>
      <c r="AD3247" s="45"/>
      <c r="AE3247">
        <f t="shared" si="102"/>
        <v>0.39119999999999999</v>
      </c>
    </row>
    <row r="3248" spans="1:31" x14ac:dyDescent="0.35">
      <c r="A3248" s="28" t="s">
        <v>8889</v>
      </c>
      <c r="B3248" s="48" t="s">
        <v>8890</v>
      </c>
      <c r="C3248" s="49">
        <v>41900</v>
      </c>
      <c r="D3248" s="30" t="s">
        <v>1549</v>
      </c>
      <c r="E3248" s="50" t="s">
        <v>8891</v>
      </c>
      <c r="F3248" s="55" t="s">
        <v>8773</v>
      </c>
      <c r="G3248" s="33" t="s">
        <v>53</v>
      </c>
      <c r="H3248" s="34">
        <v>0.8589</v>
      </c>
      <c r="I3248" s="35">
        <f>ROUND((Reference!B$16*List!$H3248)+Reference!B$17,0)</f>
        <v>1005</v>
      </c>
      <c r="J3248" s="35">
        <f>ROUND((Reference!C$16*List!$H3248)+Reference!C$17,0)</f>
        <v>1499</v>
      </c>
      <c r="K3248" s="35">
        <f>ROUND((Reference!D$16*List!$H3248)+Reference!D$17,0)</f>
        <v>1797</v>
      </c>
      <c r="L3248" s="35">
        <f>ROUND((Reference!E$16*List!$H3248)+Reference!E$17,0)</f>
        <v>2221</v>
      </c>
      <c r="M3248" s="35">
        <f>ROUND((Reference!F$16*List!$H3248)+Reference!F$17,0)</f>
        <v>2314</v>
      </c>
      <c r="N3248" s="35">
        <f>ROUND((Reference!G$16*List!$H3248)+Reference!G$17,0)</f>
        <v>2619</v>
      </c>
      <c r="O3248" s="35">
        <f>ROUND((Reference!H$16*List!$H3248)+Reference!H$17,0)</f>
        <v>2720</v>
      </c>
      <c r="P3248" s="35">
        <f>ROUND((Reference!I$16*List!$H3248)+Reference!I$17,0)</f>
        <v>2826</v>
      </c>
      <c r="Q3248" s="35">
        <f>ROUND((Reference!J$16*List!$H3248)+Reference!J$17,0)</f>
        <v>3273</v>
      </c>
      <c r="R3248" s="35">
        <f>ROUND((Reference!K$16*List!$H3248)+Reference!K$17,0)</f>
        <v>3376</v>
      </c>
      <c r="S3248" s="35">
        <f>ROUND((Reference!L$16*List!$H3248)+Reference!L$17,0)</f>
        <v>3643</v>
      </c>
      <c r="T3248" s="35">
        <f>ROUND((Reference!M$16*List!$H3248)+Reference!M$17,0)</f>
        <v>4351</v>
      </c>
      <c r="U3248" s="35">
        <f>ROUND((Reference!N$16*List!$H3248)+Reference!N$17,0)</f>
        <v>17556</v>
      </c>
      <c r="V3248" s="36">
        <f>ROUND((Reference!O$16*List!$H3248)+Reference!O$17,0)</f>
        <v>653</v>
      </c>
      <c r="W3248" s="36">
        <f>ROUND((Reference!P$16*List!$H3248)+Reference!P$17,0)</f>
        <v>920</v>
      </c>
      <c r="X3248" s="36">
        <f>ROUND((Reference!Q$16*List!$H3248)+Reference!Q$17,0)</f>
        <v>460</v>
      </c>
      <c r="Y3248" s="37"/>
      <c r="Z3248" s="4" t="str">
        <f t="shared" si="101"/>
        <v>LAJAS, Puerto Rico</v>
      </c>
      <c r="AA3248" s="38" t="s">
        <v>8891</v>
      </c>
      <c r="AB3248" s="38" t="s">
        <v>54</v>
      </c>
      <c r="AC3248" s="32" t="s">
        <v>8773</v>
      </c>
      <c r="AD3248" s="39"/>
      <c r="AE3248">
        <f t="shared" si="102"/>
        <v>0.43540000000000001</v>
      </c>
    </row>
    <row r="3249" spans="1:31" x14ac:dyDescent="0.35">
      <c r="A3249" s="28" t="s">
        <v>8892</v>
      </c>
      <c r="B3249" s="48" t="s">
        <v>8893</v>
      </c>
      <c r="C3249" s="49">
        <v>10380</v>
      </c>
      <c r="D3249" s="30" t="s">
        <v>283</v>
      </c>
      <c r="E3249" s="50" t="s">
        <v>8894</v>
      </c>
      <c r="F3249" s="55" t="s">
        <v>8773</v>
      </c>
      <c r="G3249" s="33" t="s">
        <v>53</v>
      </c>
      <c r="H3249" s="52">
        <v>0.8589</v>
      </c>
      <c r="I3249" s="35">
        <f>ROUND((Reference!B$16*List!$H3249)+Reference!B$17,0)</f>
        <v>1005</v>
      </c>
      <c r="J3249" s="35">
        <f>ROUND((Reference!C$16*List!$H3249)+Reference!C$17,0)</f>
        <v>1499</v>
      </c>
      <c r="K3249" s="35">
        <f>ROUND((Reference!D$16*List!$H3249)+Reference!D$17,0)</f>
        <v>1797</v>
      </c>
      <c r="L3249" s="35">
        <f>ROUND((Reference!E$16*List!$H3249)+Reference!E$17,0)</f>
        <v>2221</v>
      </c>
      <c r="M3249" s="35">
        <f>ROUND((Reference!F$16*List!$H3249)+Reference!F$17,0)</f>
        <v>2314</v>
      </c>
      <c r="N3249" s="35">
        <f>ROUND((Reference!G$16*List!$H3249)+Reference!G$17,0)</f>
        <v>2619</v>
      </c>
      <c r="O3249" s="35">
        <f>ROUND((Reference!H$16*List!$H3249)+Reference!H$17,0)</f>
        <v>2720</v>
      </c>
      <c r="P3249" s="35">
        <f>ROUND((Reference!I$16*List!$H3249)+Reference!I$17,0)</f>
        <v>2826</v>
      </c>
      <c r="Q3249" s="35">
        <f>ROUND((Reference!J$16*List!$H3249)+Reference!J$17,0)</f>
        <v>3273</v>
      </c>
      <c r="R3249" s="35">
        <f>ROUND((Reference!K$16*List!$H3249)+Reference!K$17,0)</f>
        <v>3376</v>
      </c>
      <c r="S3249" s="35">
        <f>ROUND((Reference!L$16*List!$H3249)+Reference!L$17,0)</f>
        <v>3643</v>
      </c>
      <c r="T3249" s="35">
        <f>ROUND((Reference!M$16*List!$H3249)+Reference!M$17,0)</f>
        <v>4351</v>
      </c>
      <c r="U3249" s="35">
        <f>ROUND((Reference!N$16*List!$H3249)+Reference!N$17,0)</f>
        <v>17556</v>
      </c>
      <c r="V3249" s="36">
        <f>ROUND((Reference!O$16*List!$H3249)+Reference!O$17,0)</f>
        <v>653</v>
      </c>
      <c r="W3249" s="36">
        <f>ROUND((Reference!P$16*List!$H3249)+Reference!P$17,0)</f>
        <v>920</v>
      </c>
      <c r="X3249" s="36">
        <f>ROUND((Reference!Q$16*List!$H3249)+Reference!Q$17,0)</f>
        <v>460</v>
      </c>
      <c r="Y3249" s="37"/>
      <c r="Z3249" s="4" t="str">
        <f t="shared" si="101"/>
        <v>LARES, Puerto Rico</v>
      </c>
      <c r="AA3249" s="50" t="s">
        <v>8894</v>
      </c>
      <c r="AB3249" s="38" t="s">
        <v>54</v>
      </c>
      <c r="AC3249" s="43" t="s">
        <v>8773</v>
      </c>
      <c r="AD3249" s="45"/>
      <c r="AE3249">
        <f t="shared" si="102"/>
        <v>0.29749999999999999</v>
      </c>
    </row>
    <row r="3250" spans="1:31" x14ac:dyDescent="0.35">
      <c r="A3250" s="28" t="s">
        <v>8895</v>
      </c>
      <c r="B3250" s="48" t="s">
        <v>8896</v>
      </c>
      <c r="C3250" s="49">
        <v>32420</v>
      </c>
      <c r="D3250" s="30" t="s">
        <v>1177</v>
      </c>
      <c r="E3250" s="50" t="s">
        <v>8897</v>
      </c>
      <c r="F3250" s="55" t="s">
        <v>8773</v>
      </c>
      <c r="G3250" s="33" t="s">
        <v>53</v>
      </c>
      <c r="H3250" s="52">
        <v>0.8589</v>
      </c>
      <c r="I3250" s="35">
        <f>ROUND((Reference!B$16*List!$H3250)+Reference!B$17,0)</f>
        <v>1005</v>
      </c>
      <c r="J3250" s="35">
        <f>ROUND((Reference!C$16*List!$H3250)+Reference!C$17,0)</f>
        <v>1499</v>
      </c>
      <c r="K3250" s="35">
        <f>ROUND((Reference!D$16*List!$H3250)+Reference!D$17,0)</f>
        <v>1797</v>
      </c>
      <c r="L3250" s="35">
        <f>ROUND((Reference!E$16*List!$H3250)+Reference!E$17,0)</f>
        <v>2221</v>
      </c>
      <c r="M3250" s="35">
        <f>ROUND((Reference!F$16*List!$H3250)+Reference!F$17,0)</f>
        <v>2314</v>
      </c>
      <c r="N3250" s="35">
        <f>ROUND((Reference!G$16*List!$H3250)+Reference!G$17,0)</f>
        <v>2619</v>
      </c>
      <c r="O3250" s="35">
        <f>ROUND((Reference!H$16*List!$H3250)+Reference!H$17,0)</f>
        <v>2720</v>
      </c>
      <c r="P3250" s="35">
        <f>ROUND((Reference!I$16*List!$H3250)+Reference!I$17,0)</f>
        <v>2826</v>
      </c>
      <c r="Q3250" s="35">
        <f>ROUND((Reference!J$16*List!$H3250)+Reference!J$17,0)</f>
        <v>3273</v>
      </c>
      <c r="R3250" s="35">
        <f>ROUND((Reference!K$16*List!$H3250)+Reference!K$17,0)</f>
        <v>3376</v>
      </c>
      <c r="S3250" s="35">
        <f>ROUND((Reference!L$16*List!$H3250)+Reference!L$17,0)</f>
        <v>3643</v>
      </c>
      <c r="T3250" s="35">
        <f>ROUND((Reference!M$16*List!$H3250)+Reference!M$17,0)</f>
        <v>4351</v>
      </c>
      <c r="U3250" s="35">
        <f>ROUND((Reference!N$16*List!$H3250)+Reference!N$17,0)</f>
        <v>17556</v>
      </c>
      <c r="V3250" s="36">
        <f>ROUND((Reference!O$16*List!$H3250)+Reference!O$17,0)</f>
        <v>653</v>
      </c>
      <c r="W3250" s="36">
        <f>ROUND((Reference!P$16*List!$H3250)+Reference!P$17,0)</f>
        <v>920</v>
      </c>
      <c r="X3250" s="36">
        <f>ROUND((Reference!Q$16*List!$H3250)+Reference!Q$17,0)</f>
        <v>460</v>
      </c>
      <c r="Y3250" s="37"/>
      <c r="Z3250" s="4" t="str">
        <f t="shared" si="101"/>
        <v>LAS MARIAS, Puerto Rico</v>
      </c>
      <c r="AA3250" s="50" t="s">
        <v>8897</v>
      </c>
      <c r="AB3250" s="38" t="s">
        <v>54</v>
      </c>
      <c r="AC3250" s="43" t="s">
        <v>8773</v>
      </c>
      <c r="AD3250" s="45"/>
      <c r="AE3250">
        <f t="shared" si="102"/>
        <v>0.34820000000000001</v>
      </c>
    </row>
    <row r="3251" spans="1:31" x14ac:dyDescent="0.35">
      <c r="A3251" s="28" t="s">
        <v>8898</v>
      </c>
      <c r="B3251" s="48" t="s">
        <v>8899</v>
      </c>
      <c r="C3251" s="49">
        <v>41980</v>
      </c>
      <c r="D3251" s="30" t="s">
        <v>1556</v>
      </c>
      <c r="E3251" s="50" t="s">
        <v>8900</v>
      </c>
      <c r="F3251" s="55" t="s">
        <v>8773</v>
      </c>
      <c r="G3251" s="33" t="s">
        <v>53</v>
      </c>
      <c r="H3251" s="52">
        <v>0.8589</v>
      </c>
      <c r="I3251" s="35">
        <f>ROUND((Reference!B$16*List!$H3251)+Reference!B$17,0)</f>
        <v>1005</v>
      </c>
      <c r="J3251" s="35">
        <f>ROUND((Reference!C$16*List!$H3251)+Reference!C$17,0)</f>
        <v>1499</v>
      </c>
      <c r="K3251" s="35">
        <f>ROUND((Reference!D$16*List!$H3251)+Reference!D$17,0)</f>
        <v>1797</v>
      </c>
      <c r="L3251" s="35">
        <f>ROUND((Reference!E$16*List!$H3251)+Reference!E$17,0)</f>
        <v>2221</v>
      </c>
      <c r="M3251" s="35">
        <f>ROUND((Reference!F$16*List!$H3251)+Reference!F$17,0)</f>
        <v>2314</v>
      </c>
      <c r="N3251" s="35">
        <f>ROUND((Reference!G$16*List!$H3251)+Reference!G$17,0)</f>
        <v>2619</v>
      </c>
      <c r="O3251" s="35">
        <f>ROUND((Reference!H$16*List!$H3251)+Reference!H$17,0)</f>
        <v>2720</v>
      </c>
      <c r="P3251" s="35">
        <f>ROUND((Reference!I$16*List!$H3251)+Reference!I$17,0)</f>
        <v>2826</v>
      </c>
      <c r="Q3251" s="35">
        <f>ROUND((Reference!J$16*List!$H3251)+Reference!J$17,0)</f>
        <v>3273</v>
      </c>
      <c r="R3251" s="35">
        <f>ROUND((Reference!K$16*List!$H3251)+Reference!K$17,0)</f>
        <v>3376</v>
      </c>
      <c r="S3251" s="35">
        <f>ROUND((Reference!L$16*List!$H3251)+Reference!L$17,0)</f>
        <v>3643</v>
      </c>
      <c r="T3251" s="35">
        <f>ROUND((Reference!M$16*List!$H3251)+Reference!M$17,0)</f>
        <v>4351</v>
      </c>
      <c r="U3251" s="35">
        <f>ROUND((Reference!N$16*List!$H3251)+Reference!N$17,0)</f>
        <v>17556</v>
      </c>
      <c r="V3251" s="36">
        <f>ROUND((Reference!O$16*List!$H3251)+Reference!O$17,0)</f>
        <v>653</v>
      </c>
      <c r="W3251" s="36">
        <f>ROUND((Reference!P$16*List!$H3251)+Reference!P$17,0)</f>
        <v>920</v>
      </c>
      <c r="X3251" s="36">
        <f>ROUND((Reference!Q$16*List!$H3251)+Reference!Q$17,0)</f>
        <v>460</v>
      </c>
      <c r="Y3251" s="37"/>
      <c r="Z3251" s="4" t="str">
        <f t="shared" si="101"/>
        <v>LAS PIEDRAS, Puerto Rico</v>
      </c>
      <c r="AA3251" s="50" t="s">
        <v>8900</v>
      </c>
      <c r="AB3251" s="38" t="s">
        <v>54</v>
      </c>
      <c r="AC3251" s="43" t="s">
        <v>8773</v>
      </c>
      <c r="AD3251" s="45"/>
      <c r="AE3251">
        <f t="shared" si="102"/>
        <v>0.39119999999999999</v>
      </c>
    </row>
    <row r="3252" spans="1:31" x14ac:dyDescent="0.35">
      <c r="A3252" s="28" t="s">
        <v>8901</v>
      </c>
      <c r="B3252" s="48" t="s">
        <v>8902</v>
      </c>
      <c r="C3252" s="49">
        <v>41980</v>
      </c>
      <c r="D3252" s="30" t="s">
        <v>1556</v>
      </c>
      <c r="E3252" s="50" t="s">
        <v>8903</v>
      </c>
      <c r="F3252" s="55" t="s">
        <v>8773</v>
      </c>
      <c r="G3252" s="33" t="s">
        <v>53</v>
      </c>
      <c r="H3252" s="52">
        <v>0.8589</v>
      </c>
      <c r="I3252" s="35">
        <f>ROUND((Reference!B$16*List!$H3252)+Reference!B$17,0)</f>
        <v>1005</v>
      </c>
      <c r="J3252" s="35">
        <f>ROUND((Reference!C$16*List!$H3252)+Reference!C$17,0)</f>
        <v>1499</v>
      </c>
      <c r="K3252" s="35">
        <f>ROUND((Reference!D$16*List!$H3252)+Reference!D$17,0)</f>
        <v>1797</v>
      </c>
      <c r="L3252" s="35">
        <f>ROUND((Reference!E$16*List!$H3252)+Reference!E$17,0)</f>
        <v>2221</v>
      </c>
      <c r="M3252" s="35">
        <f>ROUND((Reference!F$16*List!$H3252)+Reference!F$17,0)</f>
        <v>2314</v>
      </c>
      <c r="N3252" s="35">
        <f>ROUND((Reference!G$16*List!$H3252)+Reference!G$17,0)</f>
        <v>2619</v>
      </c>
      <c r="O3252" s="35">
        <f>ROUND((Reference!H$16*List!$H3252)+Reference!H$17,0)</f>
        <v>2720</v>
      </c>
      <c r="P3252" s="35">
        <f>ROUND((Reference!I$16*List!$H3252)+Reference!I$17,0)</f>
        <v>2826</v>
      </c>
      <c r="Q3252" s="35">
        <f>ROUND((Reference!J$16*List!$H3252)+Reference!J$17,0)</f>
        <v>3273</v>
      </c>
      <c r="R3252" s="35">
        <f>ROUND((Reference!K$16*List!$H3252)+Reference!K$17,0)</f>
        <v>3376</v>
      </c>
      <c r="S3252" s="35">
        <f>ROUND((Reference!L$16*List!$H3252)+Reference!L$17,0)</f>
        <v>3643</v>
      </c>
      <c r="T3252" s="35">
        <f>ROUND((Reference!M$16*List!$H3252)+Reference!M$17,0)</f>
        <v>4351</v>
      </c>
      <c r="U3252" s="35">
        <f>ROUND((Reference!N$16*List!$H3252)+Reference!N$17,0)</f>
        <v>17556</v>
      </c>
      <c r="V3252" s="36">
        <f>ROUND((Reference!O$16*List!$H3252)+Reference!O$17,0)</f>
        <v>653</v>
      </c>
      <c r="W3252" s="36">
        <f>ROUND((Reference!P$16*List!$H3252)+Reference!P$17,0)</f>
        <v>920</v>
      </c>
      <c r="X3252" s="36">
        <f>ROUND((Reference!Q$16*List!$H3252)+Reference!Q$17,0)</f>
        <v>460</v>
      </c>
      <c r="Y3252" s="37"/>
      <c r="Z3252" s="4" t="str">
        <f t="shared" si="101"/>
        <v>LOIZA, Puerto Rico</v>
      </c>
      <c r="AA3252" s="50" t="s">
        <v>8903</v>
      </c>
      <c r="AB3252" s="38" t="s">
        <v>54</v>
      </c>
      <c r="AC3252" s="43" t="s">
        <v>8773</v>
      </c>
      <c r="AD3252" s="45"/>
      <c r="AE3252">
        <f t="shared" si="102"/>
        <v>0.39119999999999999</v>
      </c>
    </row>
    <row r="3253" spans="1:31" x14ac:dyDescent="0.35">
      <c r="A3253" s="28" t="s">
        <v>8904</v>
      </c>
      <c r="B3253" s="48" t="s">
        <v>8905</v>
      </c>
      <c r="C3253" s="49">
        <v>41980</v>
      </c>
      <c r="D3253" s="30" t="s">
        <v>1556</v>
      </c>
      <c r="E3253" s="50" t="s">
        <v>8906</v>
      </c>
      <c r="F3253" s="55" t="s">
        <v>8773</v>
      </c>
      <c r="G3253" s="33" t="s">
        <v>53</v>
      </c>
      <c r="H3253" s="52">
        <v>0.8589</v>
      </c>
      <c r="I3253" s="35">
        <f>ROUND((Reference!B$16*List!$H3253)+Reference!B$17,0)</f>
        <v>1005</v>
      </c>
      <c r="J3253" s="35">
        <f>ROUND((Reference!C$16*List!$H3253)+Reference!C$17,0)</f>
        <v>1499</v>
      </c>
      <c r="K3253" s="35">
        <f>ROUND((Reference!D$16*List!$H3253)+Reference!D$17,0)</f>
        <v>1797</v>
      </c>
      <c r="L3253" s="35">
        <f>ROUND((Reference!E$16*List!$H3253)+Reference!E$17,0)</f>
        <v>2221</v>
      </c>
      <c r="M3253" s="35">
        <f>ROUND((Reference!F$16*List!$H3253)+Reference!F$17,0)</f>
        <v>2314</v>
      </c>
      <c r="N3253" s="35">
        <f>ROUND((Reference!G$16*List!$H3253)+Reference!G$17,0)</f>
        <v>2619</v>
      </c>
      <c r="O3253" s="35">
        <f>ROUND((Reference!H$16*List!$H3253)+Reference!H$17,0)</f>
        <v>2720</v>
      </c>
      <c r="P3253" s="35">
        <f>ROUND((Reference!I$16*List!$H3253)+Reference!I$17,0)</f>
        <v>2826</v>
      </c>
      <c r="Q3253" s="35">
        <f>ROUND((Reference!J$16*List!$H3253)+Reference!J$17,0)</f>
        <v>3273</v>
      </c>
      <c r="R3253" s="35">
        <f>ROUND((Reference!K$16*List!$H3253)+Reference!K$17,0)</f>
        <v>3376</v>
      </c>
      <c r="S3253" s="35">
        <f>ROUND((Reference!L$16*List!$H3253)+Reference!L$17,0)</f>
        <v>3643</v>
      </c>
      <c r="T3253" s="35">
        <f>ROUND((Reference!M$16*List!$H3253)+Reference!M$17,0)</f>
        <v>4351</v>
      </c>
      <c r="U3253" s="35">
        <f>ROUND((Reference!N$16*List!$H3253)+Reference!N$17,0)</f>
        <v>17556</v>
      </c>
      <c r="V3253" s="36">
        <f>ROUND((Reference!O$16*List!$H3253)+Reference!O$17,0)</f>
        <v>653</v>
      </c>
      <c r="W3253" s="36">
        <f>ROUND((Reference!P$16*List!$H3253)+Reference!P$17,0)</f>
        <v>920</v>
      </c>
      <c r="X3253" s="36">
        <f>ROUND((Reference!Q$16*List!$H3253)+Reference!Q$17,0)</f>
        <v>460</v>
      </c>
      <c r="Y3253" s="37"/>
      <c r="Z3253" s="4" t="str">
        <f t="shared" si="101"/>
        <v>LUQUILLO, Puerto Rico</v>
      </c>
      <c r="AA3253" s="50" t="s">
        <v>8906</v>
      </c>
      <c r="AB3253" s="38" t="s">
        <v>54</v>
      </c>
      <c r="AC3253" s="43" t="s">
        <v>8773</v>
      </c>
      <c r="AD3253" s="45"/>
      <c r="AE3253">
        <f t="shared" si="102"/>
        <v>0.39119999999999999</v>
      </c>
    </row>
    <row r="3254" spans="1:31" x14ac:dyDescent="0.35">
      <c r="A3254" s="28" t="s">
        <v>8907</v>
      </c>
      <c r="B3254" s="48" t="s">
        <v>8908</v>
      </c>
      <c r="C3254" s="49">
        <v>41980</v>
      </c>
      <c r="D3254" s="30" t="s">
        <v>1556</v>
      </c>
      <c r="E3254" s="50" t="s">
        <v>8909</v>
      </c>
      <c r="F3254" s="55" t="s">
        <v>8773</v>
      </c>
      <c r="G3254" s="33" t="s">
        <v>53</v>
      </c>
      <c r="H3254" s="52">
        <v>0.8589</v>
      </c>
      <c r="I3254" s="35">
        <f>ROUND((Reference!B$16*List!$H3254)+Reference!B$17,0)</f>
        <v>1005</v>
      </c>
      <c r="J3254" s="35">
        <f>ROUND((Reference!C$16*List!$H3254)+Reference!C$17,0)</f>
        <v>1499</v>
      </c>
      <c r="K3254" s="35">
        <f>ROUND((Reference!D$16*List!$H3254)+Reference!D$17,0)</f>
        <v>1797</v>
      </c>
      <c r="L3254" s="35">
        <f>ROUND((Reference!E$16*List!$H3254)+Reference!E$17,0)</f>
        <v>2221</v>
      </c>
      <c r="M3254" s="35">
        <f>ROUND((Reference!F$16*List!$H3254)+Reference!F$17,0)</f>
        <v>2314</v>
      </c>
      <c r="N3254" s="35">
        <f>ROUND((Reference!G$16*List!$H3254)+Reference!G$17,0)</f>
        <v>2619</v>
      </c>
      <c r="O3254" s="35">
        <f>ROUND((Reference!H$16*List!$H3254)+Reference!H$17,0)</f>
        <v>2720</v>
      </c>
      <c r="P3254" s="35">
        <f>ROUND((Reference!I$16*List!$H3254)+Reference!I$17,0)</f>
        <v>2826</v>
      </c>
      <c r="Q3254" s="35">
        <f>ROUND((Reference!J$16*List!$H3254)+Reference!J$17,0)</f>
        <v>3273</v>
      </c>
      <c r="R3254" s="35">
        <f>ROUND((Reference!K$16*List!$H3254)+Reference!K$17,0)</f>
        <v>3376</v>
      </c>
      <c r="S3254" s="35">
        <f>ROUND((Reference!L$16*List!$H3254)+Reference!L$17,0)</f>
        <v>3643</v>
      </c>
      <c r="T3254" s="35">
        <f>ROUND((Reference!M$16*List!$H3254)+Reference!M$17,0)</f>
        <v>4351</v>
      </c>
      <c r="U3254" s="35">
        <f>ROUND((Reference!N$16*List!$H3254)+Reference!N$17,0)</f>
        <v>17556</v>
      </c>
      <c r="V3254" s="36">
        <f>ROUND((Reference!O$16*List!$H3254)+Reference!O$17,0)</f>
        <v>653</v>
      </c>
      <c r="W3254" s="36">
        <f>ROUND((Reference!P$16*List!$H3254)+Reference!P$17,0)</f>
        <v>920</v>
      </c>
      <c r="X3254" s="36">
        <f>ROUND((Reference!Q$16*List!$H3254)+Reference!Q$17,0)</f>
        <v>460</v>
      </c>
      <c r="Y3254" s="37"/>
      <c r="Z3254" s="4" t="str">
        <f t="shared" si="101"/>
        <v>MANATI, Puerto Rico</v>
      </c>
      <c r="AA3254" s="50" t="s">
        <v>8909</v>
      </c>
      <c r="AB3254" s="38" t="s">
        <v>54</v>
      </c>
      <c r="AC3254" s="43" t="s">
        <v>8773</v>
      </c>
      <c r="AD3254" s="45"/>
      <c r="AE3254">
        <f t="shared" si="102"/>
        <v>0.39119999999999999</v>
      </c>
    </row>
    <row r="3255" spans="1:31" x14ac:dyDescent="0.35">
      <c r="A3255" s="28" t="s">
        <v>8910</v>
      </c>
      <c r="B3255" s="48" t="s">
        <v>8911</v>
      </c>
      <c r="C3255" s="49">
        <v>99940</v>
      </c>
      <c r="D3255" s="30" t="s">
        <v>215</v>
      </c>
      <c r="E3255" s="50" t="s">
        <v>8912</v>
      </c>
      <c r="F3255" s="55" t="s">
        <v>8773</v>
      </c>
      <c r="G3255" s="33" t="s">
        <v>64</v>
      </c>
      <c r="H3255" s="52">
        <v>0.8589</v>
      </c>
      <c r="I3255" s="35">
        <f>ROUND((Reference!B$16*List!$H3255)+Reference!B$17,0)</f>
        <v>1005</v>
      </c>
      <c r="J3255" s="35">
        <f>ROUND((Reference!C$16*List!$H3255)+Reference!C$17,0)</f>
        <v>1499</v>
      </c>
      <c r="K3255" s="35">
        <f>ROUND((Reference!D$16*List!$H3255)+Reference!D$17,0)</f>
        <v>1797</v>
      </c>
      <c r="L3255" s="35">
        <f>ROUND((Reference!E$16*List!$H3255)+Reference!E$17,0)</f>
        <v>2221</v>
      </c>
      <c r="M3255" s="35">
        <f>ROUND((Reference!F$16*List!$H3255)+Reference!F$17,0)</f>
        <v>2314</v>
      </c>
      <c r="N3255" s="35">
        <f>ROUND((Reference!G$16*List!$H3255)+Reference!G$17,0)</f>
        <v>2619</v>
      </c>
      <c r="O3255" s="35">
        <f>ROUND((Reference!H$16*List!$H3255)+Reference!H$17,0)</f>
        <v>2720</v>
      </c>
      <c r="P3255" s="35">
        <f>ROUND((Reference!I$16*List!$H3255)+Reference!I$17,0)</f>
        <v>2826</v>
      </c>
      <c r="Q3255" s="35">
        <f>ROUND((Reference!J$16*List!$H3255)+Reference!J$17,0)</f>
        <v>3273</v>
      </c>
      <c r="R3255" s="35">
        <f>ROUND((Reference!K$16*List!$H3255)+Reference!K$17,0)</f>
        <v>3376</v>
      </c>
      <c r="S3255" s="35">
        <f>ROUND((Reference!L$16*List!$H3255)+Reference!L$17,0)</f>
        <v>3643</v>
      </c>
      <c r="T3255" s="35">
        <f>ROUND((Reference!M$16*List!$H3255)+Reference!M$17,0)</f>
        <v>4351</v>
      </c>
      <c r="U3255" s="35">
        <f>ROUND((Reference!N$16*List!$H3255)+Reference!N$17,0)</f>
        <v>17556</v>
      </c>
      <c r="V3255" s="36">
        <f>ROUND((Reference!O$16*List!$H3255)+Reference!O$17,0)</f>
        <v>653</v>
      </c>
      <c r="W3255" s="36">
        <f>ROUND((Reference!P$16*List!$H3255)+Reference!P$17,0)</f>
        <v>920</v>
      </c>
      <c r="X3255" s="36">
        <f>ROUND((Reference!Q$16*List!$H3255)+Reference!Q$17,0)</f>
        <v>460</v>
      </c>
      <c r="Y3255" s="37"/>
      <c r="Z3255" s="4" t="str">
        <f t="shared" si="101"/>
        <v>MARICAO, Puerto Rico</v>
      </c>
      <c r="AA3255" s="50" t="s">
        <v>8912</v>
      </c>
      <c r="AB3255" s="38" t="s">
        <v>54</v>
      </c>
      <c r="AC3255" s="43" t="s">
        <v>8773</v>
      </c>
      <c r="AD3255" s="45"/>
      <c r="AE3255">
        <f t="shared" si="102"/>
        <v>0.4047</v>
      </c>
    </row>
    <row r="3256" spans="1:31" x14ac:dyDescent="0.35">
      <c r="A3256" s="28" t="s">
        <v>8913</v>
      </c>
      <c r="B3256" s="48" t="s">
        <v>8914</v>
      </c>
      <c r="C3256" s="49">
        <v>41980</v>
      </c>
      <c r="D3256" s="30" t="s">
        <v>1556</v>
      </c>
      <c r="E3256" s="50" t="s">
        <v>8915</v>
      </c>
      <c r="F3256" s="55" t="s">
        <v>8773</v>
      </c>
      <c r="G3256" s="33" t="s">
        <v>53</v>
      </c>
      <c r="H3256" s="52">
        <v>0.8589</v>
      </c>
      <c r="I3256" s="35">
        <f>ROUND((Reference!B$16*List!$H3256)+Reference!B$17,0)</f>
        <v>1005</v>
      </c>
      <c r="J3256" s="35">
        <f>ROUND((Reference!C$16*List!$H3256)+Reference!C$17,0)</f>
        <v>1499</v>
      </c>
      <c r="K3256" s="35">
        <f>ROUND((Reference!D$16*List!$H3256)+Reference!D$17,0)</f>
        <v>1797</v>
      </c>
      <c r="L3256" s="35">
        <f>ROUND((Reference!E$16*List!$H3256)+Reference!E$17,0)</f>
        <v>2221</v>
      </c>
      <c r="M3256" s="35">
        <f>ROUND((Reference!F$16*List!$H3256)+Reference!F$17,0)</f>
        <v>2314</v>
      </c>
      <c r="N3256" s="35">
        <f>ROUND((Reference!G$16*List!$H3256)+Reference!G$17,0)</f>
        <v>2619</v>
      </c>
      <c r="O3256" s="35">
        <f>ROUND((Reference!H$16*List!$H3256)+Reference!H$17,0)</f>
        <v>2720</v>
      </c>
      <c r="P3256" s="35">
        <f>ROUND((Reference!I$16*List!$H3256)+Reference!I$17,0)</f>
        <v>2826</v>
      </c>
      <c r="Q3256" s="35">
        <f>ROUND((Reference!J$16*List!$H3256)+Reference!J$17,0)</f>
        <v>3273</v>
      </c>
      <c r="R3256" s="35">
        <f>ROUND((Reference!K$16*List!$H3256)+Reference!K$17,0)</f>
        <v>3376</v>
      </c>
      <c r="S3256" s="35">
        <f>ROUND((Reference!L$16*List!$H3256)+Reference!L$17,0)</f>
        <v>3643</v>
      </c>
      <c r="T3256" s="35">
        <f>ROUND((Reference!M$16*List!$H3256)+Reference!M$17,0)</f>
        <v>4351</v>
      </c>
      <c r="U3256" s="35">
        <f>ROUND((Reference!N$16*List!$H3256)+Reference!N$17,0)</f>
        <v>17556</v>
      </c>
      <c r="V3256" s="36">
        <f>ROUND((Reference!O$16*List!$H3256)+Reference!O$17,0)</f>
        <v>653</v>
      </c>
      <c r="W3256" s="36">
        <f>ROUND((Reference!P$16*List!$H3256)+Reference!P$17,0)</f>
        <v>920</v>
      </c>
      <c r="X3256" s="36">
        <f>ROUND((Reference!Q$16*List!$H3256)+Reference!Q$17,0)</f>
        <v>460</v>
      </c>
      <c r="Y3256" s="37"/>
      <c r="Z3256" s="4" t="str">
        <f t="shared" si="101"/>
        <v>MAUNABO, Puerto Rico</v>
      </c>
      <c r="AA3256" s="50" t="s">
        <v>8915</v>
      </c>
      <c r="AB3256" s="38" t="s">
        <v>54</v>
      </c>
      <c r="AC3256" s="43" t="s">
        <v>8773</v>
      </c>
      <c r="AD3256" s="45"/>
      <c r="AE3256">
        <f t="shared" si="102"/>
        <v>0.39119999999999999</v>
      </c>
    </row>
    <row r="3257" spans="1:31" x14ac:dyDescent="0.35">
      <c r="A3257" s="28" t="s">
        <v>8916</v>
      </c>
      <c r="B3257" s="48" t="s">
        <v>8917</v>
      </c>
      <c r="C3257" s="49">
        <v>32420</v>
      </c>
      <c r="D3257" s="30" t="s">
        <v>1177</v>
      </c>
      <c r="E3257" s="50" t="s">
        <v>8918</v>
      </c>
      <c r="F3257" s="55" t="s">
        <v>8773</v>
      </c>
      <c r="G3257" s="33" t="s">
        <v>53</v>
      </c>
      <c r="H3257" s="52">
        <v>0.8589</v>
      </c>
      <c r="I3257" s="35">
        <f>ROUND((Reference!B$16*List!$H3257)+Reference!B$17,0)</f>
        <v>1005</v>
      </c>
      <c r="J3257" s="35">
        <f>ROUND((Reference!C$16*List!$H3257)+Reference!C$17,0)</f>
        <v>1499</v>
      </c>
      <c r="K3257" s="35">
        <f>ROUND((Reference!D$16*List!$H3257)+Reference!D$17,0)</f>
        <v>1797</v>
      </c>
      <c r="L3257" s="35">
        <f>ROUND((Reference!E$16*List!$H3257)+Reference!E$17,0)</f>
        <v>2221</v>
      </c>
      <c r="M3257" s="35">
        <f>ROUND((Reference!F$16*List!$H3257)+Reference!F$17,0)</f>
        <v>2314</v>
      </c>
      <c r="N3257" s="35">
        <f>ROUND((Reference!G$16*List!$H3257)+Reference!G$17,0)</f>
        <v>2619</v>
      </c>
      <c r="O3257" s="35">
        <f>ROUND((Reference!H$16*List!$H3257)+Reference!H$17,0)</f>
        <v>2720</v>
      </c>
      <c r="P3257" s="35">
        <f>ROUND((Reference!I$16*List!$H3257)+Reference!I$17,0)</f>
        <v>2826</v>
      </c>
      <c r="Q3257" s="35">
        <f>ROUND((Reference!J$16*List!$H3257)+Reference!J$17,0)</f>
        <v>3273</v>
      </c>
      <c r="R3257" s="35">
        <f>ROUND((Reference!K$16*List!$H3257)+Reference!K$17,0)</f>
        <v>3376</v>
      </c>
      <c r="S3257" s="35">
        <f>ROUND((Reference!L$16*List!$H3257)+Reference!L$17,0)</f>
        <v>3643</v>
      </c>
      <c r="T3257" s="35">
        <f>ROUND((Reference!M$16*List!$H3257)+Reference!M$17,0)</f>
        <v>4351</v>
      </c>
      <c r="U3257" s="35">
        <f>ROUND((Reference!N$16*List!$H3257)+Reference!N$17,0)</f>
        <v>17556</v>
      </c>
      <c r="V3257" s="36">
        <f>ROUND((Reference!O$16*List!$H3257)+Reference!O$17,0)</f>
        <v>653</v>
      </c>
      <c r="W3257" s="36">
        <f>ROUND((Reference!P$16*List!$H3257)+Reference!P$17,0)</f>
        <v>920</v>
      </c>
      <c r="X3257" s="36">
        <f>ROUND((Reference!Q$16*List!$H3257)+Reference!Q$17,0)</f>
        <v>460</v>
      </c>
      <c r="Y3257" s="37"/>
      <c r="Z3257" s="4" t="str">
        <f t="shared" si="101"/>
        <v>MAYAGUEZ, Puerto Rico</v>
      </c>
      <c r="AA3257" s="50" t="s">
        <v>8918</v>
      </c>
      <c r="AB3257" s="38" t="s">
        <v>54</v>
      </c>
      <c r="AC3257" s="43" t="s">
        <v>8773</v>
      </c>
      <c r="AD3257" s="45"/>
      <c r="AE3257">
        <f t="shared" si="102"/>
        <v>0.34820000000000001</v>
      </c>
    </row>
    <row r="3258" spans="1:31" x14ac:dyDescent="0.35">
      <c r="A3258" s="28" t="s">
        <v>8919</v>
      </c>
      <c r="B3258" s="48" t="s">
        <v>8920</v>
      </c>
      <c r="C3258" s="49">
        <v>10380</v>
      </c>
      <c r="D3258" s="30" t="s">
        <v>283</v>
      </c>
      <c r="E3258" s="50" t="s">
        <v>8921</v>
      </c>
      <c r="F3258" s="55" t="s">
        <v>8773</v>
      </c>
      <c r="G3258" s="33" t="s">
        <v>53</v>
      </c>
      <c r="H3258" s="52">
        <v>0.8589</v>
      </c>
      <c r="I3258" s="35">
        <f>ROUND((Reference!B$16*List!$H3258)+Reference!B$17,0)</f>
        <v>1005</v>
      </c>
      <c r="J3258" s="35">
        <f>ROUND((Reference!C$16*List!$H3258)+Reference!C$17,0)</f>
        <v>1499</v>
      </c>
      <c r="K3258" s="35">
        <f>ROUND((Reference!D$16*List!$H3258)+Reference!D$17,0)</f>
        <v>1797</v>
      </c>
      <c r="L3258" s="35">
        <f>ROUND((Reference!E$16*List!$H3258)+Reference!E$17,0)</f>
        <v>2221</v>
      </c>
      <c r="M3258" s="35">
        <f>ROUND((Reference!F$16*List!$H3258)+Reference!F$17,0)</f>
        <v>2314</v>
      </c>
      <c r="N3258" s="35">
        <f>ROUND((Reference!G$16*List!$H3258)+Reference!G$17,0)</f>
        <v>2619</v>
      </c>
      <c r="O3258" s="35">
        <f>ROUND((Reference!H$16*List!$H3258)+Reference!H$17,0)</f>
        <v>2720</v>
      </c>
      <c r="P3258" s="35">
        <f>ROUND((Reference!I$16*List!$H3258)+Reference!I$17,0)</f>
        <v>2826</v>
      </c>
      <c r="Q3258" s="35">
        <f>ROUND((Reference!J$16*List!$H3258)+Reference!J$17,0)</f>
        <v>3273</v>
      </c>
      <c r="R3258" s="35">
        <f>ROUND((Reference!K$16*List!$H3258)+Reference!K$17,0)</f>
        <v>3376</v>
      </c>
      <c r="S3258" s="35">
        <f>ROUND((Reference!L$16*List!$H3258)+Reference!L$17,0)</f>
        <v>3643</v>
      </c>
      <c r="T3258" s="35">
        <f>ROUND((Reference!M$16*List!$H3258)+Reference!M$17,0)</f>
        <v>4351</v>
      </c>
      <c r="U3258" s="35">
        <f>ROUND((Reference!N$16*List!$H3258)+Reference!N$17,0)</f>
        <v>17556</v>
      </c>
      <c r="V3258" s="36">
        <f>ROUND((Reference!O$16*List!$H3258)+Reference!O$17,0)</f>
        <v>653</v>
      </c>
      <c r="W3258" s="36">
        <f>ROUND((Reference!P$16*List!$H3258)+Reference!P$17,0)</f>
        <v>920</v>
      </c>
      <c r="X3258" s="36">
        <f>ROUND((Reference!Q$16*List!$H3258)+Reference!Q$17,0)</f>
        <v>460</v>
      </c>
      <c r="Y3258" s="37"/>
      <c r="Z3258" s="4" t="str">
        <f t="shared" si="101"/>
        <v>MOCA, Puerto Rico</v>
      </c>
      <c r="AA3258" s="50" t="s">
        <v>8921</v>
      </c>
      <c r="AB3258" s="38" t="s">
        <v>54</v>
      </c>
      <c r="AC3258" s="43" t="s">
        <v>8773</v>
      </c>
      <c r="AD3258" s="45"/>
      <c r="AE3258">
        <f t="shared" si="102"/>
        <v>0.29749999999999999</v>
      </c>
    </row>
    <row r="3259" spans="1:31" x14ac:dyDescent="0.35">
      <c r="A3259" s="28" t="s">
        <v>8922</v>
      </c>
      <c r="B3259" s="48" t="s">
        <v>8923</v>
      </c>
      <c r="C3259" s="49">
        <v>41980</v>
      </c>
      <c r="D3259" s="30" t="s">
        <v>1556</v>
      </c>
      <c r="E3259" s="50" t="s">
        <v>8924</v>
      </c>
      <c r="F3259" s="55" t="s">
        <v>8773</v>
      </c>
      <c r="G3259" s="33" t="s">
        <v>53</v>
      </c>
      <c r="H3259" s="52">
        <v>0.8589</v>
      </c>
      <c r="I3259" s="35">
        <f>ROUND((Reference!B$16*List!$H3259)+Reference!B$17,0)</f>
        <v>1005</v>
      </c>
      <c r="J3259" s="35">
        <f>ROUND((Reference!C$16*List!$H3259)+Reference!C$17,0)</f>
        <v>1499</v>
      </c>
      <c r="K3259" s="35">
        <f>ROUND((Reference!D$16*List!$H3259)+Reference!D$17,0)</f>
        <v>1797</v>
      </c>
      <c r="L3259" s="35">
        <f>ROUND((Reference!E$16*List!$H3259)+Reference!E$17,0)</f>
        <v>2221</v>
      </c>
      <c r="M3259" s="35">
        <f>ROUND((Reference!F$16*List!$H3259)+Reference!F$17,0)</f>
        <v>2314</v>
      </c>
      <c r="N3259" s="35">
        <f>ROUND((Reference!G$16*List!$H3259)+Reference!G$17,0)</f>
        <v>2619</v>
      </c>
      <c r="O3259" s="35">
        <f>ROUND((Reference!H$16*List!$H3259)+Reference!H$17,0)</f>
        <v>2720</v>
      </c>
      <c r="P3259" s="35">
        <f>ROUND((Reference!I$16*List!$H3259)+Reference!I$17,0)</f>
        <v>2826</v>
      </c>
      <c r="Q3259" s="35">
        <f>ROUND((Reference!J$16*List!$H3259)+Reference!J$17,0)</f>
        <v>3273</v>
      </c>
      <c r="R3259" s="35">
        <f>ROUND((Reference!K$16*List!$H3259)+Reference!K$17,0)</f>
        <v>3376</v>
      </c>
      <c r="S3259" s="35">
        <f>ROUND((Reference!L$16*List!$H3259)+Reference!L$17,0)</f>
        <v>3643</v>
      </c>
      <c r="T3259" s="35">
        <f>ROUND((Reference!M$16*List!$H3259)+Reference!M$17,0)</f>
        <v>4351</v>
      </c>
      <c r="U3259" s="35">
        <f>ROUND((Reference!N$16*List!$H3259)+Reference!N$17,0)</f>
        <v>17556</v>
      </c>
      <c r="V3259" s="36">
        <f>ROUND((Reference!O$16*List!$H3259)+Reference!O$17,0)</f>
        <v>653</v>
      </c>
      <c r="W3259" s="36">
        <f>ROUND((Reference!P$16*List!$H3259)+Reference!P$17,0)</f>
        <v>920</v>
      </c>
      <c r="X3259" s="36">
        <f>ROUND((Reference!Q$16*List!$H3259)+Reference!Q$17,0)</f>
        <v>460</v>
      </c>
      <c r="Y3259" s="37"/>
      <c r="Z3259" s="4" t="str">
        <f t="shared" si="101"/>
        <v>MOROVIS, Puerto Rico</v>
      </c>
      <c r="AA3259" s="50" t="s">
        <v>8924</v>
      </c>
      <c r="AB3259" s="38" t="s">
        <v>54</v>
      </c>
      <c r="AC3259" s="43" t="s">
        <v>8773</v>
      </c>
      <c r="AD3259" s="45"/>
      <c r="AE3259">
        <f t="shared" si="102"/>
        <v>0.39119999999999999</v>
      </c>
    </row>
    <row r="3260" spans="1:31" x14ac:dyDescent="0.35">
      <c r="A3260" s="28" t="s">
        <v>8925</v>
      </c>
      <c r="B3260" s="48" t="s">
        <v>8926</v>
      </c>
      <c r="C3260" s="49">
        <v>41980</v>
      </c>
      <c r="D3260" s="30" t="s">
        <v>1556</v>
      </c>
      <c r="E3260" s="50" t="s">
        <v>8927</v>
      </c>
      <c r="F3260" s="55" t="s">
        <v>8773</v>
      </c>
      <c r="G3260" s="33" t="s">
        <v>53</v>
      </c>
      <c r="H3260" s="52">
        <v>0.8589</v>
      </c>
      <c r="I3260" s="35">
        <f>ROUND((Reference!B$16*List!$H3260)+Reference!B$17,0)</f>
        <v>1005</v>
      </c>
      <c r="J3260" s="35">
        <f>ROUND((Reference!C$16*List!$H3260)+Reference!C$17,0)</f>
        <v>1499</v>
      </c>
      <c r="K3260" s="35">
        <f>ROUND((Reference!D$16*List!$H3260)+Reference!D$17,0)</f>
        <v>1797</v>
      </c>
      <c r="L3260" s="35">
        <f>ROUND((Reference!E$16*List!$H3260)+Reference!E$17,0)</f>
        <v>2221</v>
      </c>
      <c r="M3260" s="35">
        <f>ROUND((Reference!F$16*List!$H3260)+Reference!F$17,0)</f>
        <v>2314</v>
      </c>
      <c r="N3260" s="35">
        <f>ROUND((Reference!G$16*List!$H3260)+Reference!G$17,0)</f>
        <v>2619</v>
      </c>
      <c r="O3260" s="35">
        <f>ROUND((Reference!H$16*List!$H3260)+Reference!H$17,0)</f>
        <v>2720</v>
      </c>
      <c r="P3260" s="35">
        <f>ROUND((Reference!I$16*List!$H3260)+Reference!I$17,0)</f>
        <v>2826</v>
      </c>
      <c r="Q3260" s="35">
        <f>ROUND((Reference!J$16*List!$H3260)+Reference!J$17,0)</f>
        <v>3273</v>
      </c>
      <c r="R3260" s="35">
        <f>ROUND((Reference!K$16*List!$H3260)+Reference!K$17,0)</f>
        <v>3376</v>
      </c>
      <c r="S3260" s="35">
        <f>ROUND((Reference!L$16*List!$H3260)+Reference!L$17,0)</f>
        <v>3643</v>
      </c>
      <c r="T3260" s="35">
        <f>ROUND((Reference!M$16*List!$H3260)+Reference!M$17,0)</f>
        <v>4351</v>
      </c>
      <c r="U3260" s="35">
        <f>ROUND((Reference!N$16*List!$H3260)+Reference!N$17,0)</f>
        <v>17556</v>
      </c>
      <c r="V3260" s="36">
        <f>ROUND((Reference!O$16*List!$H3260)+Reference!O$17,0)</f>
        <v>653</v>
      </c>
      <c r="W3260" s="36">
        <f>ROUND((Reference!P$16*List!$H3260)+Reference!P$17,0)</f>
        <v>920</v>
      </c>
      <c r="X3260" s="36">
        <f>ROUND((Reference!Q$16*List!$H3260)+Reference!Q$17,0)</f>
        <v>460</v>
      </c>
      <c r="Y3260" s="37"/>
      <c r="Z3260" s="4" t="str">
        <f t="shared" si="101"/>
        <v>MAGUABO, Puerto Rico</v>
      </c>
      <c r="AA3260" s="50" t="s">
        <v>8927</v>
      </c>
      <c r="AB3260" s="38" t="s">
        <v>54</v>
      </c>
      <c r="AC3260" s="43" t="s">
        <v>8773</v>
      </c>
      <c r="AD3260" s="45"/>
      <c r="AE3260">
        <f t="shared" si="102"/>
        <v>0.39119999999999999</v>
      </c>
    </row>
    <row r="3261" spans="1:31" x14ac:dyDescent="0.35">
      <c r="A3261" s="28" t="s">
        <v>8928</v>
      </c>
      <c r="B3261" s="48" t="s">
        <v>8929</v>
      </c>
      <c r="C3261" s="49">
        <v>41980</v>
      </c>
      <c r="D3261" s="30" t="s">
        <v>1556</v>
      </c>
      <c r="E3261" s="50" t="s">
        <v>8930</v>
      </c>
      <c r="F3261" s="55" t="s">
        <v>8773</v>
      </c>
      <c r="G3261" s="33" t="s">
        <v>53</v>
      </c>
      <c r="H3261" s="52">
        <v>0.8589</v>
      </c>
      <c r="I3261" s="35">
        <f>ROUND((Reference!B$16*List!$H3261)+Reference!B$17,0)</f>
        <v>1005</v>
      </c>
      <c r="J3261" s="35">
        <f>ROUND((Reference!C$16*List!$H3261)+Reference!C$17,0)</f>
        <v>1499</v>
      </c>
      <c r="K3261" s="35">
        <f>ROUND((Reference!D$16*List!$H3261)+Reference!D$17,0)</f>
        <v>1797</v>
      </c>
      <c r="L3261" s="35">
        <f>ROUND((Reference!E$16*List!$H3261)+Reference!E$17,0)</f>
        <v>2221</v>
      </c>
      <c r="M3261" s="35">
        <f>ROUND((Reference!F$16*List!$H3261)+Reference!F$17,0)</f>
        <v>2314</v>
      </c>
      <c r="N3261" s="35">
        <f>ROUND((Reference!G$16*List!$H3261)+Reference!G$17,0)</f>
        <v>2619</v>
      </c>
      <c r="O3261" s="35">
        <f>ROUND((Reference!H$16*List!$H3261)+Reference!H$17,0)</f>
        <v>2720</v>
      </c>
      <c r="P3261" s="35">
        <f>ROUND((Reference!I$16*List!$H3261)+Reference!I$17,0)</f>
        <v>2826</v>
      </c>
      <c r="Q3261" s="35">
        <f>ROUND((Reference!J$16*List!$H3261)+Reference!J$17,0)</f>
        <v>3273</v>
      </c>
      <c r="R3261" s="35">
        <f>ROUND((Reference!K$16*List!$H3261)+Reference!K$17,0)</f>
        <v>3376</v>
      </c>
      <c r="S3261" s="35">
        <f>ROUND((Reference!L$16*List!$H3261)+Reference!L$17,0)</f>
        <v>3643</v>
      </c>
      <c r="T3261" s="35">
        <f>ROUND((Reference!M$16*List!$H3261)+Reference!M$17,0)</f>
        <v>4351</v>
      </c>
      <c r="U3261" s="35">
        <f>ROUND((Reference!N$16*List!$H3261)+Reference!N$17,0)</f>
        <v>17556</v>
      </c>
      <c r="V3261" s="36">
        <f>ROUND((Reference!O$16*List!$H3261)+Reference!O$17,0)</f>
        <v>653</v>
      </c>
      <c r="W3261" s="36">
        <f>ROUND((Reference!P$16*List!$H3261)+Reference!P$17,0)</f>
        <v>920</v>
      </c>
      <c r="X3261" s="36">
        <f>ROUND((Reference!Q$16*List!$H3261)+Reference!Q$17,0)</f>
        <v>460</v>
      </c>
      <c r="Y3261" s="37"/>
      <c r="Z3261" s="4" t="str">
        <f t="shared" si="101"/>
        <v>NARANJITO, Puerto Rico</v>
      </c>
      <c r="AA3261" s="50" t="s">
        <v>8930</v>
      </c>
      <c r="AB3261" s="38" t="s">
        <v>54</v>
      </c>
      <c r="AC3261" s="43" t="s">
        <v>8773</v>
      </c>
      <c r="AD3261" s="45"/>
      <c r="AE3261">
        <f t="shared" si="102"/>
        <v>0.39119999999999999</v>
      </c>
    </row>
    <row r="3262" spans="1:31" x14ac:dyDescent="0.35">
      <c r="A3262" s="28" t="s">
        <v>8931</v>
      </c>
      <c r="B3262" s="48" t="s">
        <v>8932</v>
      </c>
      <c r="C3262" s="49">
        <v>41980</v>
      </c>
      <c r="D3262" s="30" t="s">
        <v>1556</v>
      </c>
      <c r="E3262" s="50" t="s">
        <v>8933</v>
      </c>
      <c r="F3262" s="55" t="s">
        <v>8773</v>
      </c>
      <c r="G3262" s="33" t="s">
        <v>53</v>
      </c>
      <c r="H3262" s="52">
        <v>0.8589</v>
      </c>
      <c r="I3262" s="35">
        <f>ROUND((Reference!B$16*List!$H3262)+Reference!B$17,0)</f>
        <v>1005</v>
      </c>
      <c r="J3262" s="35">
        <f>ROUND((Reference!C$16*List!$H3262)+Reference!C$17,0)</f>
        <v>1499</v>
      </c>
      <c r="K3262" s="35">
        <f>ROUND((Reference!D$16*List!$H3262)+Reference!D$17,0)</f>
        <v>1797</v>
      </c>
      <c r="L3262" s="35">
        <f>ROUND((Reference!E$16*List!$H3262)+Reference!E$17,0)</f>
        <v>2221</v>
      </c>
      <c r="M3262" s="35">
        <f>ROUND((Reference!F$16*List!$H3262)+Reference!F$17,0)</f>
        <v>2314</v>
      </c>
      <c r="N3262" s="35">
        <f>ROUND((Reference!G$16*List!$H3262)+Reference!G$17,0)</f>
        <v>2619</v>
      </c>
      <c r="O3262" s="35">
        <f>ROUND((Reference!H$16*List!$H3262)+Reference!H$17,0)</f>
        <v>2720</v>
      </c>
      <c r="P3262" s="35">
        <f>ROUND((Reference!I$16*List!$H3262)+Reference!I$17,0)</f>
        <v>2826</v>
      </c>
      <c r="Q3262" s="35">
        <f>ROUND((Reference!J$16*List!$H3262)+Reference!J$17,0)</f>
        <v>3273</v>
      </c>
      <c r="R3262" s="35">
        <f>ROUND((Reference!K$16*List!$H3262)+Reference!K$17,0)</f>
        <v>3376</v>
      </c>
      <c r="S3262" s="35">
        <f>ROUND((Reference!L$16*List!$H3262)+Reference!L$17,0)</f>
        <v>3643</v>
      </c>
      <c r="T3262" s="35">
        <f>ROUND((Reference!M$16*List!$H3262)+Reference!M$17,0)</f>
        <v>4351</v>
      </c>
      <c r="U3262" s="35">
        <f>ROUND((Reference!N$16*List!$H3262)+Reference!N$17,0)</f>
        <v>17556</v>
      </c>
      <c r="V3262" s="36">
        <f>ROUND((Reference!O$16*List!$H3262)+Reference!O$17,0)</f>
        <v>653</v>
      </c>
      <c r="W3262" s="36">
        <f>ROUND((Reference!P$16*List!$H3262)+Reference!P$17,0)</f>
        <v>920</v>
      </c>
      <c r="X3262" s="36">
        <f>ROUND((Reference!Q$16*List!$H3262)+Reference!Q$17,0)</f>
        <v>460</v>
      </c>
      <c r="Y3262" s="37"/>
      <c r="Z3262" s="4" t="str">
        <f t="shared" si="101"/>
        <v>OROCOVIS, Puerto Rico</v>
      </c>
      <c r="AA3262" s="50" t="s">
        <v>8933</v>
      </c>
      <c r="AB3262" s="38" t="s">
        <v>54</v>
      </c>
      <c r="AC3262" s="43" t="s">
        <v>8773</v>
      </c>
      <c r="AD3262" s="45"/>
      <c r="AE3262">
        <f t="shared" si="102"/>
        <v>0.39119999999999999</v>
      </c>
    </row>
    <row r="3263" spans="1:31" x14ac:dyDescent="0.35">
      <c r="A3263" s="28" t="s">
        <v>8934</v>
      </c>
      <c r="B3263" s="48" t="s">
        <v>8935</v>
      </c>
      <c r="C3263" s="49">
        <v>25020</v>
      </c>
      <c r="D3263" s="30" t="s">
        <v>859</v>
      </c>
      <c r="E3263" s="50" t="s">
        <v>8936</v>
      </c>
      <c r="F3263" s="55" t="s">
        <v>8773</v>
      </c>
      <c r="G3263" s="33" t="s">
        <v>53</v>
      </c>
      <c r="H3263" s="52">
        <v>0.8589</v>
      </c>
      <c r="I3263" s="35">
        <f>ROUND((Reference!B$16*List!$H3263)+Reference!B$17,0)</f>
        <v>1005</v>
      </c>
      <c r="J3263" s="35">
        <f>ROUND((Reference!C$16*List!$H3263)+Reference!C$17,0)</f>
        <v>1499</v>
      </c>
      <c r="K3263" s="35">
        <f>ROUND((Reference!D$16*List!$H3263)+Reference!D$17,0)</f>
        <v>1797</v>
      </c>
      <c r="L3263" s="35">
        <f>ROUND((Reference!E$16*List!$H3263)+Reference!E$17,0)</f>
        <v>2221</v>
      </c>
      <c r="M3263" s="35">
        <f>ROUND((Reference!F$16*List!$H3263)+Reference!F$17,0)</f>
        <v>2314</v>
      </c>
      <c r="N3263" s="35">
        <f>ROUND((Reference!G$16*List!$H3263)+Reference!G$17,0)</f>
        <v>2619</v>
      </c>
      <c r="O3263" s="35">
        <f>ROUND((Reference!H$16*List!$H3263)+Reference!H$17,0)</f>
        <v>2720</v>
      </c>
      <c r="P3263" s="35">
        <f>ROUND((Reference!I$16*List!$H3263)+Reference!I$17,0)</f>
        <v>2826</v>
      </c>
      <c r="Q3263" s="35">
        <f>ROUND((Reference!J$16*List!$H3263)+Reference!J$17,0)</f>
        <v>3273</v>
      </c>
      <c r="R3263" s="35">
        <f>ROUND((Reference!K$16*List!$H3263)+Reference!K$17,0)</f>
        <v>3376</v>
      </c>
      <c r="S3263" s="35">
        <f>ROUND((Reference!L$16*List!$H3263)+Reference!L$17,0)</f>
        <v>3643</v>
      </c>
      <c r="T3263" s="35">
        <f>ROUND((Reference!M$16*List!$H3263)+Reference!M$17,0)</f>
        <v>4351</v>
      </c>
      <c r="U3263" s="35">
        <f>ROUND((Reference!N$16*List!$H3263)+Reference!N$17,0)</f>
        <v>17556</v>
      </c>
      <c r="V3263" s="36">
        <f>ROUND((Reference!O$16*List!$H3263)+Reference!O$17,0)</f>
        <v>653</v>
      </c>
      <c r="W3263" s="36">
        <f>ROUND((Reference!P$16*List!$H3263)+Reference!P$17,0)</f>
        <v>920</v>
      </c>
      <c r="X3263" s="36">
        <f>ROUND((Reference!Q$16*List!$H3263)+Reference!Q$17,0)</f>
        <v>460</v>
      </c>
      <c r="Y3263" s="37"/>
      <c r="Z3263" s="4" t="str">
        <f t="shared" si="101"/>
        <v>PATILLAS, Puerto Rico</v>
      </c>
      <c r="AA3263" s="50" t="s">
        <v>8936</v>
      </c>
      <c r="AB3263" s="38" t="s">
        <v>54</v>
      </c>
      <c r="AC3263" s="43" t="s">
        <v>8773</v>
      </c>
      <c r="AD3263" s="45"/>
      <c r="AE3263">
        <f t="shared" si="102"/>
        <v>0.42870000000000003</v>
      </c>
    </row>
    <row r="3264" spans="1:31" x14ac:dyDescent="0.35">
      <c r="A3264" s="28" t="s">
        <v>8937</v>
      </c>
      <c r="B3264" s="48" t="s">
        <v>8938</v>
      </c>
      <c r="C3264" s="49">
        <v>49500</v>
      </c>
      <c r="D3264" s="30" t="s">
        <v>1811</v>
      </c>
      <c r="E3264" s="50" t="s">
        <v>8939</v>
      </c>
      <c r="F3264" s="55" t="s">
        <v>8773</v>
      </c>
      <c r="G3264" s="33" t="s">
        <v>53</v>
      </c>
      <c r="H3264" s="52">
        <v>0.8589</v>
      </c>
      <c r="I3264" s="35">
        <f>ROUND((Reference!B$16*List!$H3264)+Reference!B$17,0)</f>
        <v>1005</v>
      </c>
      <c r="J3264" s="35">
        <f>ROUND((Reference!C$16*List!$H3264)+Reference!C$17,0)</f>
        <v>1499</v>
      </c>
      <c r="K3264" s="35">
        <f>ROUND((Reference!D$16*List!$H3264)+Reference!D$17,0)</f>
        <v>1797</v>
      </c>
      <c r="L3264" s="35">
        <f>ROUND((Reference!E$16*List!$H3264)+Reference!E$17,0)</f>
        <v>2221</v>
      </c>
      <c r="M3264" s="35">
        <f>ROUND((Reference!F$16*List!$H3264)+Reference!F$17,0)</f>
        <v>2314</v>
      </c>
      <c r="N3264" s="35">
        <f>ROUND((Reference!G$16*List!$H3264)+Reference!G$17,0)</f>
        <v>2619</v>
      </c>
      <c r="O3264" s="35">
        <f>ROUND((Reference!H$16*List!$H3264)+Reference!H$17,0)</f>
        <v>2720</v>
      </c>
      <c r="P3264" s="35">
        <f>ROUND((Reference!I$16*List!$H3264)+Reference!I$17,0)</f>
        <v>2826</v>
      </c>
      <c r="Q3264" s="35">
        <f>ROUND((Reference!J$16*List!$H3264)+Reference!J$17,0)</f>
        <v>3273</v>
      </c>
      <c r="R3264" s="35">
        <f>ROUND((Reference!K$16*List!$H3264)+Reference!K$17,0)</f>
        <v>3376</v>
      </c>
      <c r="S3264" s="35">
        <f>ROUND((Reference!L$16*List!$H3264)+Reference!L$17,0)</f>
        <v>3643</v>
      </c>
      <c r="T3264" s="35">
        <f>ROUND((Reference!M$16*List!$H3264)+Reference!M$17,0)</f>
        <v>4351</v>
      </c>
      <c r="U3264" s="35">
        <f>ROUND((Reference!N$16*List!$H3264)+Reference!N$17,0)</f>
        <v>17556</v>
      </c>
      <c r="V3264" s="36">
        <f>ROUND((Reference!O$16*List!$H3264)+Reference!O$17,0)</f>
        <v>653</v>
      </c>
      <c r="W3264" s="36">
        <f>ROUND((Reference!P$16*List!$H3264)+Reference!P$17,0)</f>
        <v>920</v>
      </c>
      <c r="X3264" s="36">
        <f>ROUND((Reference!Q$16*List!$H3264)+Reference!Q$17,0)</f>
        <v>460</v>
      </c>
      <c r="Y3264" s="37"/>
      <c r="Z3264" s="4" t="str">
        <f t="shared" si="101"/>
        <v>PENUELAS, Puerto Rico</v>
      </c>
      <c r="AA3264" s="50" t="s">
        <v>8939</v>
      </c>
      <c r="AB3264" s="38" t="s">
        <v>54</v>
      </c>
      <c r="AC3264" s="43" t="s">
        <v>8773</v>
      </c>
      <c r="AD3264" s="45"/>
      <c r="AE3264">
        <f t="shared" si="102"/>
        <v>0.32840000000000003</v>
      </c>
    </row>
    <row r="3265" spans="1:31" x14ac:dyDescent="0.35">
      <c r="A3265" s="28" t="s">
        <v>8940</v>
      </c>
      <c r="B3265" s="48" t="s">
        <v>8941</v>
      </c>
      <c r="C3265" s="49">
        <v>38660</v>
      </c>
      <c r="D3265" s="30" t="s">
        <v>1406</v>
      </c>
      <c r="E3265" s="50" t="s">
        <v>8942</v>
      </c>
      <c r="F3265" s="55" t="s">
        <v>8773</v>
      </c>
      <c r="G3265" s="33" t="s">
        <v>53</v>
      </c>
      <c r="H3265" s="52">
        <v>0.8589</v>
      </c>
      <c r="I3265" s="35">
        <f>ROUND((Reference!B$16*List!$H3265)+Reference!B$17,0)</f>
        <v>1005</v>
      </c>
      <c r="J3265" s="35">
        <f>ROUND((Reference!C$16*List!$H3265)+Reference!C$17,0)</f>
        <v>1499</v>
      </c>
      <c r="K3265" s="35">
        <f>ROUND((Reference!D$16*List!$H3265)+Reference!D$17,0)</f>
        <v>1797</v>
      </c>
      <c r="L3265" s="35">
        <f>ROUND((Reference!E$16*List!$H3265)+Reference!E$17,0)</f>
        <v>2221</v>
      </c>
      <c r="M3265" s="35">
        <f>ROUND((Reference!F$16*List!$H3265)+Reference!F$17,0)</f>
        <v>2314</v>
      </c>
      <c r="N3265" s="35">
        <f>ROUND((Reference!G$16*List!$H3265)+Reference!G$17,0)</f>
        <v>2619</v>
      </c>
      <c r="O3265" s="35">
        <f>ROUND((Reference!H$16*List!$H3265)+Reference!H$17,0)</f>
        <v>2720</v>
      </c>
      <c r="P3265" s="35">
        <f>ROUND((Reference!I$16*List!$H3265)+Reference!I$17,0)</f>
        <v>2826</v>
      </c>
      <c r="Q3265" s="35">
        <f>ROUND((Reference!J$16*List!$H3265)+Reference!J$17,0)</f>
        <v>3273</v>
      </c>
      <c r="R3265" s="35">
        <f>ROUND((Reference!K$16*List!$H3265)+Reference!K$17,0)</f>
        <v>3376</v>
      </c>
      <c r="S3265" s="35">
        <f>ROUND((Reference!L$16*List!$H3265)+Reference!L$17,0)</f>
        <v>3643</v>
      </c>
      <c r="T3265" s="35">
        <f>ROUND((Reference!M$16*List!$H3265)+Reference!M$17,0)</f>
        <v>4351</v>
      </c>
      <c r="U3265" s="35">
        <f>ROUND((Reference!N$16*List!$H3265)+Reference!N$17,0)</f>
        <v>17556</v>
      </c>
      <c r="V3265" s="36">
        <f>ROUND((Reference!O$16*List!$H3265)+Reference!O$17,0)</f>
        <v>653</v>
      </c>
      <c r="W3265" s="36">
        <f>ROUND((Reference!P$16*List!$H3265)+Reference!P$17,0)</f>
        <v>920</v>
      </c>
      <c r="X3265" s="36">
        <f>ROUND((Reference!Q$16*List!$H3265)+Reference!Q$17,0)</f>
        <v>460</v>
      </c>
      <c r="Y3265" s="37"/>
      <c r="Z3265" s="4" t="str">
        <f t="shared" si="101"/>
        <v>PONCE, Puerto Rico</v>
      </c>
      <c r="AA3265" s="50" t="s">
        <v>8942</v>
      </c>
      <c r="AB3265" s="38" t="s">
        <v>54</v>
      </c>
      <c r="AC3265" s="43" t="s">
        <v>8773</v>
      </c>
      <c r="AD3265" s="45"/>
      <c r="AE3265">
        <f t="shared" si="102"/>
        <v>0.36360000000000003</v>
      </c>
    </row>
    <row r="3266" spans="1:31" x14ac:dyDescent="0.35">
      <c r="A3266" s="28" t="s">
        <v>8943</v>
      </c>
      <c r="B3266" s="48" t="s">
        <v>8944</v>
      </c>
      <c r="C3266" s="49">
        <v>11640</v>
      </c>
      <c r="D3266" s="30" t="s">
        <v>344</v>
      </c>
      <c r="E3266" s="50" t="s">
        <v>8945</v>
      </c>
      <c r="F3266" s="55" t="s">
        <v>8773</v>
      </c>
      <c r="G3266" s="33" t="s">
        <v>53</v>
      </c>
      <c r="H3266" s="52">
        <v>0.8589</v>
      </c>
      <c r="I3266" s="35">
        <f>ROUND((Reference!B$16*List!$H3266)+Reference!B$17,0)</f>
        <v>1005</v>
      </c>
      <c r="J3266" s="35">
        <f>ROUND((Reference!C$16*List!$H3266)+Reference!C$17,0)</f>
        <v>1499</v>
      </c>
      <c r="K3266" s="35">
        <f>ROUND((Reference!D$16*List!$H3266)+Reference!D$17,0)</f>
        <v>1797</v>
      </c>
      <c r="L3266" s="35">
        <f>ROUND((Reference!E$16*List!$H3266)+Reference!E$17,0)</f>
        <v>2221</v>
      </c>
      <c r="M3266" s="35">
        <f>ROUND((Reference!F$16*List!$H3266)+Reference!F$17,0)</f>
        <v>2314</v>
      </c>
      <c r="N3266" s="35">
        <f>ROUND((Reference!G$16*List!$H3266)+Reference!G$17,0)</f>
        <v>2619</v>
      </c>
      <c r="O3266" s="35">
        <f>ROUND((Reference!H$16*List!$H3266)+Reference!H$17,0)</f>
        <v>2720</v>
      </c>
      <c r="P3266" s="35">
        <f>ROUND((Reference!I$16*List!$H3266)+Reference!I$17,0)</f>
        <v>2826</v>
      </c>
      <c r="Q3266" s="35">
        <f>ROUND((Reference!J$16*List!$H3266)+Reference!J$17,0)</f>
        <v>3273</v>
      </c>
      <c r="R3266" s="35">
        <f>ROUND((Reference!K$16*List!$H3266)+Reference!K$17,0)</f>
        <v>3376</v>
      </c>
      <c r="S3266" s="35">
        <f>ROUND((Reference!L$16*List!$H3266)+Reference!L$17,0)</f>
        <v>3643</v>
      </c>
      <c r="T3266" s="35">
        <f>ROUND((Reference!M$16*List!$H3266)+Reference!M$17,0)</f>
        <v>4351</v>
      </c>
      <c r="U3266" s="35">
        <f>ROUND((Reference!N$16*List!$H3266)+Reference!N$17,0)</f>
        <v>17556</v>
      </c>
      <c r="V3266" s="36">
        <f>ROUND((Reference!O$16*List!$H3266)+Reference!O$17,0)</f>
        <v>653</v>
      </c>
      <c r="W3266" s="36">
        <f>ROUND((Reference!P$16*List!$H3266)+Reference!P$17,0)</f>
        <v>920</v>
      </c>
      <c r="X3266" s="36">
        <f>ROUND((Reference!Q$16*List!$H3266)+Reference!Q$17,0)</f>
        <v>460</v>
      </c>
      <c r="Y3266" s="37"/>
      <c r="Z3266" s="4" t="str">
        <f t="shared" si="101"/>
        <v>QUEBRADILLAS, Puerto Rico</v>
      </c>
      <c r="AA3266" s="50" t="s">
        <v>8945</v>
      </c>
      <c r="AB3266" s="38" t="s">
        <v>54</v>
      </c>
      <c r="AC3266" s="43" t="s">
        <v>8773</v>
      </c>
      <c r="AD3266" s="45"/>
      <c r="AE3266">
        <f t="shared" si="102"/>
        <v>0.34290000000000004</v>
      </c>
    </row>
    <row r="3267" spans="1:31" x14ac:dyDescent="0.35">
      <c r="A3267" s="28" t="s">
        <v>8946</v>
      </c>
      <c r="B3267" s="48" t="s">
        <v>8947</v>
      </c>
      <c r="C3267" s="49">
        <v>10380</v>
      </c>
      <c r="D3267" s="30" t="s">
        <v>283</v>
      </c>
      <c r="E3267" s="50" t="s">
        <v>8948</v>
      </c>
      <c r="F3267" s="55" t="s">
        <v>8773</v>
      </c>
      <c r="G3267" s="33" t="s">
        <v>53</v>
      </c>
      <c r="H3267" s="52">
        <v>0.8589</v>
      </c>
      <c r="I3267" s="35">
        <f>ROUND((Reference!B$16*List!$H3267)+Reference!B$17,0)</f>
        <v>1005</v>
      </c>
      <c r="J3267" s="35">
        <f>ROUND((Reference!C$16*List!$H3267)+Reference!C$17,0)</f>
        <v>1499</v>
      </c>
      <c r="K3267" s="35">
        <f>ROUND((Reference!D$16*List!$H3267)+Reference!D$17,0)</f>
        <v>1797</v>
      </c>
      <c r="L3267" s="35">
        <f>ROUND((Reference!E$16*List!$H3267)+Reference!E$17,0)</f>
        <v>2221</v>
      </c>
      <c r="M3267" s="35">
        <f>ROUND((Reference!F$16*List!$H3267)+Reference!F$17,0)</f>
        <v>2314</v>
      </c>
      <c r="N3267" s="35">
        <f>ROUND((Reference!G$16*List!$H3267)+Reference!G$17,0)</f>
        <v>2619</v>
      </c>
      <c r="O3267" s="35">
        <f>ROUND((Reference!H$16*List!$H3267)+Reference!H$17,0)</f>
        <v>2720</v>
      </c>
      <c r="P3267" s="35">
        <f>ROUND((Reference!I$16*List!$H3267)+Reference!I$17,0)</f>
        <v>2826</v>
      </c>
      <c r="Q3267" s="35">
        <f>ROUND((Reference!J$16*List!$H3267)+Reference!J$17,0)</f>
        <v>3273</v>
      </c>
      <c r="R3267" s="35">
        <f>ROUND((Reference!K$16*List!$H3267)+Reference!K$17,0)</f>
        <v>3376</v>
      </c>
      <c r="S3267" s="35">
        <f>ROUND((Reference!L$16*List!$H3267)+Reference!L$17,0)</f>
        <v>3643</v>
      </c>
      <c r="T3267" s="35">
        <f>ROUND((Reference!M$16*List!$H3267)+Reference!M$17,0)</f>
        <v>4351</v>
      </c>
      <c r="U3267" s="35">
        <f>ROUND((Reference!N$16*List!$H3267)+Reference!N$17,0)</f>
        <v>17556</v>
      </c>
      <c r="V3267" s="36">
        <f>ROUND((Reference!O$16*List!$H3267)+Reference!O$17,0)</f>
        <v>653</v>
      </c>
      <c r="W3267" s="36">
        <f>ROUND((Reference!P$16*List!$H3267)+Reference!P$17,0)</f>
        <v>920</v>
      </c>
      <c r="X3267" s="36">
        <f>ROUND((Reference!Q$16*List!$H3267)+Reference!Q$17,0)</f>
        <v>460</v>
      </c>
      <c r="Y3267" s="37"/>
      <c r="Z3267" s="4" t="str">
        <f t="shared" si="101"/>
        <v>RINCON, Puerto Rico</v>
      </c>
      <c r="AA3267" s="50" t="s">
        <v>8948</v>
      </c>
      <c r="AB3267" s="38" t="s">
        <v>54</v>
      </c>
      <c r="AC3267" s="43" t="s">
        <v>8773</v>
      </c>
      <c r="AD3267" s="45"/>
      <c r="AE3267">
        <f t="shared" si="102"/>
        <v>0.29749999999999999</v>
      </c>
    </row>
    <row r="3268" spans="1:31" x14ac:dyDescent="0.35">
      <c r="A3268" s="28" t="s">
        <v>8949</v>
      </c>
      <c r="B3268" s="48" t="s">
        <v>8950</v>
      </c>
      <c r="C3268" s="49">
        <v>41980</v>
      </c>
      <c r="D3268" s="30" t="s">
        <v>1556</v>
      </c>
      <c r="E3268" s="50" t="s">
        <v>1236</v>
      </c>
      <c r="F3268" s="55" t="s">
        <v>8773</v>
      </c>
      <c r="G3268" s="33" t="s">
        <v>53</v>
      </c>
      <c r="H3268" s="52">
        <v>0.8589</v>
      </c>
      <c r="I3268" s="35">
        <f>ROUND((Reference!B$16*List!$H3268)+Reference!B$17,0)</f>
        <v>1005</v>
      </c>
      <c r="J3268" s="35">
        <f>ROUND((Reference!C$16*List!$H3268)+Reference!C$17,0)</f>
        <v>1499</v>
      </c>
      <c r="K3268" s="35">
        <f>ROUND((Reference!D$16*List!$H3268)+Reference!D$17,0)</f>
        <v>1797</v>
      </c>
      <c r="L3268" s="35">
        <f>ROUND((Reference!E$16*List!$H3268)+Reference!E$17,0)</f>
        <v>2221</v>
      </c>
      <c r="M3268" s="35">
        <f>ROUND((Reference!F$16*List!$H3268)+Reference!F$17,0)</f>
        <v>2314</v>
      </c>
      <c r="N3268" s="35">
        <f>ROUND((Reference!G$16*List!$H3268)+Reference!G$17,0)</f>
        <v>2619</v>
      </c>
      <c r="O3268" s="35">
        <f>ROUND((Reference!H$16*List!$H3268)+Reference!H$17,0)</f>
        <v>2720</v>
      </c>
      <c r="P3268" s="35">
        <f>ROUND((Reference!I$16*List!$H3268)+Reference!I$17,0)</f>
        <v>2826</v>
      </c>
      <c r="Q3268" s="35">
        <f>ROUND((Reference!J$16*List!$H3268)+Reference!J$17,0)</f>
        <v>3273</v>
      </c>
      <c r="R3268" s="35">
        <f>ROUND((Reference!K$16*List!$H3268)+Reference!K$17,0)</f>
        <v>3376</v>
      </c>
      <c r="S3268" s="35">
        <f>ROUND((Reference!L$16*List!$H3268)+Reference!L$17,0)</f>
        <v>3643</v>
      </c>
      <c r="T3268" s="35">
        <f>ROUND((Reference!M$16*List!$H3268)+Reference!M$17,0)</f>
        <v>4351</v>
      </c>
      <c r="U3268" s="35">
        <f>ROUND((Reference!N$16*List!$H3268)+Reference!N$17,0)</f>
        <v>17556</v>
      </c>
      <c r="V3268" s="36">
        <f>ROUND((Reference!O$16*List!$H3268)+Reference!O$17,0)</f>
        <v>653</v>
      </c>
      <c r="W3268" s="36">
        <f>ROUND((Reference!P$16*List!$H3268)+Reference!P$17,0)</f>
        <v>920</v>
      </c>
      <c r="X3268" s="36">
        <f>ROUND((Reference!Q$16*List!$H3268)+Reference!Q$17,0)</f>
        <v>460</v>
      </c>
      <c r="Y3268" s="37"/>
      <c r="Z3268" s="4" t="str">
        <f t="shared" si="101"/>
        <v>RIO GRANDE, Puerto Rico</v>
      </c>
      <c r="AA3268" s="50" t="s">
        <v>1236</v>
      </c>
      <c r="AB3268" s="38" t="s">
        <v>54</v>
      </c>
      <c r="AC3268" s="43" t="s">
        <v>8773</v>
      </c>
      <c r="AD3268" s="45"/>
      <c r="AE3268">
        <f t="shared" si="102"/>
        <v>0.39119999999999999</v>
      </c>
    </row>
    <row r="3269" spans="1:31" x14ac:dyDescent="0.35">
      <c r="A3269" s="28" t="s">
        <v>8951</v>
      </c>
      <c r="B3269" s="48" t="s">
        <v>8952</v>
      </c>
      <c r="C3269" s="49">
        <v>41900</v>
      </c>
      <c r="D3269" s="30" t="s">
        <v>1549</v>
      </c>
      <c r="E3269" s="50" t="s">
        <v>8953</v>
      </c>
      <c r="F3269" s="55" t="s">
        <v>8773</v>
      </c>
      <c r="G3269" s="33" t="s">
        <v>53</v>
      </c>
      <c r="H3269" s="52">
        <v>0.8589</v>
      </c>
      <c r="I3269" s="35">
        <f>ROUND((Reference!B$16*List!$H3269)+Reference!B$17,0)</f>
        <v>1005</v>
      </c>
      <c r="J3269" s="35">
        <f>ROUND((Reference!C$16*List!$H3269)+Reference!C$17,0)</f>
        <v>1499</v>
      </c>
      <c r="K3269" s="35">
        <f>ROUND((Reference!D$16*List!$H3269)+Reference!D$17,0)</f>
        <v>1797</v>
      </c>
      <c r="L3269" s="35">
        <f>ROUND((Reference!E$16*List!$H3269)+Reference!E$17,0)</f>
        <v>2221</v>
      </c>
      <c r="M3269" s="35">
        <f>ROUND((Reference!F$16*List!$H3269)+Reference!F$17,0)</f>
        <v>2314</v>
      </c>
      <c r="N3269" s="35">
        <f>ROUND((Reference!G$16*List!$H3269)+Reference!G$17,0)</f>
        <v>2619</v>
      </c>
      <c r="O3269" s="35">
        <f>ROUND((Reference!H$16*List!$H3269)+Reference!H$17,0)</f>
        <v>2720</v>
      </c>
      <c r="P3269" s="35">
        <f>ROUND((Reference!I$16*List!$H3269)+Reference!I$17,0)</f>
        <v>2826</v>
      </c>
      <c r="Q3269" s="35">
        <f>ROUND((Reference!J$16*List!$H3269)+Reference!J$17,0)</f>
        <v>3273</v>
      </c>
      <c r="R3269" s="35">
        <f>ROUND((Reference!K$16*List!$H3269)+Reference!K$17,0)</f>
        <v>3376</v>
      </c>
      <c r="S3269" s="35">
        <f>ROUND((Reference!L$16*List!$H3269)+Reference!L$17,0)</f>
        <v>3643</v>
      </c>
      <c r="T3269" s="35">
        <f>ROUND((Reference!M$16*List!$H3269)+Reference!M$17,0)</f>
        <v>4351</v>
      </c>
      <c r="U3269" s="35">
        <f>ROUND((Reference!N$16*List!$H3269)+Reference!N$17,0)</f>
        <v>17556</v>
      </c>
      <c r="V3269" s="36">
        <f>ROUND((Reference!O$16*List!$H3269)+Reference!O$17,0)</f>
        <v>653</v>
      </c>
      <c r="W3269" s="36">
        <f>ROUND((Reference!P$16*List!$H3269)+Reference!P$17,0)</f>
        <v>920</v>
      </c>
      <c r="X3269" s="36">
        <f>ROUND((Reference!Q$16*List!$H3269)+Reference!Q$17,0)</f>
        <v>460</v>
      </c>
      <c r="Y3269" s="37"/>
      <c r="Z3269" s="4" t="str">
        <f t="shared" si="101"/>
        <v>SABANA GRANDE, Puerto Rico</v>
      </c>
      <c r="AA3269" s="50" t="s">
        <v>8953</v>
      </c>
      <c r="AB3269" s="38" t="s">
        <v>54</v>
      </c>
      <c r="AC3269" s="43" t="s">
        <v>8773</v>
      </c>
      <c r="AD3269" s="45"/>
      <c r="AE3269">
        <f t="shared" si="102"/>
        <v>0.43540000000000001</v>
      </c>
    </row>
    <row r="3270" spans="1:31" x14ac:dyDescent="0.35">
      <c r="A3270" s="28" t="s">
        <v>8954</v>
      </c>
      <c r="B3270" s="48" t="s">
        <v>8955</v>
      </c>
      <c r="C3270" s="49">
        <v>99940</v>
      </c>
      <c r="D3270" s="30" t="s">
        <v>215</v>
      </c>
      <c r="E3270" s="50" t="s">
        <v>8956</v>
      </c>
      <c r="F3270" s="55" t="s">
        <v>8773</v>
      </c>
      <c r="G3270" s="33" t="s">
        <v>64</v>
      </c>
      <c r="H3270" s="52">
        <v>0.8589</v>
      </c>
      <c r="I3270" s="35">
        <f>ROUND((Reference!B$16*List!$H3270)+Reference!B$17,0)</f>
        <v>1005</v>
      </c>
      <c r="J3270" s="35">
        <f>ROUND((Reference!C$16*List!$H3270)+Reference!C$17,0)</f>
        <v>1499</v>
      </c>
      <c r="K3270" s="35">
        <f>ROUND((Reference!D$16*List!$H3270)+Reference!D$17,0)</f>
        <v>1797</v>
      </c>
      <c r="L3270" s="35">
        <f>ROUND((Reference!E$16*List!$H3270)+Reference!E$17,0)</f>
        <v>2221</v>
      </c>
      <c r="M3270" s="35">
        <f>ROUND((Reference!F$16*List!$H3270)+Reference!F$17,0)</f>
        <v>2314</v>
      </c>
      <c r="N3270" s="35">
        <f>ROUND((Reference!G$16*List!$H3270)+Reference!G$17,0)</f>
        <v>2619</v>
      </c>
      <c r="O3270" s="35">
        <f>ROUND((Reference!H$16*List!$H3270)+Reference!H$17,0)</f>
        <v>2720</v>
      </c>
      <c r="P3270" s="35">
        <f>ROUND((Reference!I$16*List!$H3270)+Reference!I$17,0)</f>
        <v>2826</v>
      </c>
      <c r="Q3270" s="35">
        <f>ROUND((Reference!J$16*List!$H3270)+Reference!J$17,0)</f>
        <v>3273</v>
      </c>
      <c r="R3270" s="35">
        <f>ROUND((Reference!K$16*List!$H3270)+Reference!K$17,0)</f>
        <v>3376</v>
      </c>
      <c r="S3270" s="35">
        <f>ROUND((Reference!L$16*List!$H3270)+Reference!L$17,0)</f>
        <v>3643</v>
      </c>
      <c r="T3270" s="35">
        <f>ROUND((Reference!M$16*List!$H3270)+Reference!M$17,0)</f>
        <v>4351</v>
      </c>
      <c r="U3270" s="35">
        <f>ROUND((Reference!N$16*List!$H3270)+Reference!N$17,0)</f>
        <v>17556</v>
      </c>
      <c r="V3270" s="36">
        <f>ROUND((Reference!O$16*List!$H3270)+Reference!O$17,0)</f>
        <v>653</v>
      </c>
      <c r="W3270" s="36">
        <f>ROUND((Reference!P$16*List!$H3270)+Reference!P$17,0)</f>
        <v>920</v>
      </c>
      <c r="X3270" s="36">
        <f>ROUND((Reference!Q$16*List!$H3270)+Reference!Q$17,0)</f>
        <v>460</v>
      </c>
      <c r="Y3270" s="37"/>
      <c r="Z3270" s="4" t="str">
        <f t="shared" si="101"/>
        <v>SALINAS, Puerto Rico</v>
      </c>
      <c r="AA3270" s="50" t="s">
        <v>8956</v>
      </c>
      <c r="AB3270" s="38" t="s">
        <v>54</v>
      </c>
      <c r="AC3270" s="43" t="s">
        <v>8773</v>
      </c>
      <c r="AD3270" s="45"/>
      <c r="AE3270">
        <f t="shared" si="102"/>
        <v>0.4047</v>
      </c>
    </row>
    <row r="3271" spans="1:31" x14ac:dyDescent="0.35">
      <c r="A3271" s="28" t="s">
        <v>8957</v>
      </c>
      <c r="B3271" s="48" t="s">
        <v>8958</v>
      </c>
      <c r="C3271" s="49">
        <v>41900</v>
      </c>
      <c r="D3271" s="30" t="s">
        <v>1549</v>
      </c>
      <c r="E3271" s="50" t="s">
        <v>8959</v>
      </c>
      <c r="F3271" s="55" t="s">
        <v>8773</v>
      </c>
      <c r="G3271" s="33" t="s">
        <v>53</v>
      </c>
      <c r="H3271" s="52">
        <v>0.8589</v>
      </c>
      <c r="I3271" s="35">
        <f>ROUND((Reference!B$16*List!$H3271)+Reference!B$17,0)</f>
        <v>1005</v>
      </c>
      <c r="J3271" s="35">
        <f>ROUND((Reference!C$16*List!$H3271)+Reference!C$17,0)</f>
        <v>1499</v>
      </c>
      <c r="K3271" s="35">
        <f>ROUND((Reference!D$16*List!$H3271)+Reference!D$17,0)</f>
        <v>1797</v>
      </c>
      <c r="L3271" s="35">
        <f>ROUND((Reference!E$16*List!$H3271)+Reference!E$17,0)</f>
        <v>2221</v>
      </c>
      <c r="M3271" s="35">
        <f>ROUND((Reference!F$16*List!$H3271)+Reference!F$17,0)</f>
        <v>2314</v>
      </c>
      <c r="N3271" s="35">
        <f>ROUND((Reference!G$16*List!$H3271)+Reference!G$17,0)</f>
        <v>2619</v>
      </c>
      <c r="O3271" s="35">
        <f>ROUND((Reference!H$16*List!$H3271)+Reference!H$17,0)</f>
        <v>2720</v>
      </c>
      <c r="P3271" s="35">
        <f>ROUND((Reference!I$16*List!$H3271)+Reference!I$17,0)</f>
        <v>2826</v>
      </c>
      <c r="Q3271" s="35">
        <f>ROUND((Reference!J$16*List!$H3271)+Reference!J$17,0)</f>
        <v>3273</v>
      </c>
      <c r="R3271" s="35">
        <f>ROUND((Reference!K$16*List!$H3271)+Reference!K$17,0)</f>
        <v>3376</v>
      </c>
      <c r="S3271" s="35">
        <f>ROUND((Reference!L$16*List!$H3271)+Reference!L$17,0)</f>
        <v>3643</v>
      </c>
      <c r="T3271" s="35">
        <f>ROUND((Reference!M$16*List!$H3271)+Reference!M$17,0)</f>
        <v>4351</v>
      </c>
      <c r="U3271" s="35">
        <f>ROUND((Reference!N$16*List!$H3271)+Reference!N$17,0)</f>
        <v>17556</v>
      </c>
      <c r="V3271" s="36">
        <f>ROUND((Reference!O$16*List!$H3271)+Reference!O$17,0)</f>
        <v>653</v>
      </c>
      <c r="W3271" s="36">
        <f>ROUND((Reference!P$16*List!$H3271)+Reference!P$17,0)</f>
        <v>920</v>
      </c>
      <c r="X3271" s="36">
        <f>ROUND((Reference!Q$16*List!$H3271)+Reference!Q$17,0)</f>
        <v>460</v>
      </c>
      <c r="Y3271" s="37"/>
      <c r="Z3271" s="4" t="str">
        <f t="shared" si="101"/>
        <v>SAN GERMAN, Puerto Rico</v>
      </c>
      <c r="AA3271" s="50" t="s">
        <v>8959</v>
      </c>
      <c r="AB3271" s="38" t="s">
        <v>54</v>
      </c>
      <c r="AC3271" s="43" t="s">
        <v>8773</v>
      </c>
      <c r="AD3271" s="45"/>
      <c r="AE3271">
        <f t="shared" si="102"/>
        <v>0.43540000000000001</v>
      </c>
    </row>
    <row r="3272" spans="1:31" x14ac:dyDescent="0.35">
      <c r="A3272" s="28" t="s">
        <v>8960</v>
      </c>
      <c r="B3272" s="48" t="s">
        <v>8961</v>
      </c>
      <c r="C3272" s="49">
        <v>41980</v>
      </c>
      <c r="D3272" s="30" t="s">
        <v>1556</v>
      </c>
      <c r="E3272" s="50" t="s">
        <v>1248</v>
      </c>
      <c r="F3272" s="55" t="s">
        <v>8773</v>
      </c>
      <c r="G3272" s="33" t="s">
        <v>53</v>
      </c>
      <c r="H3272" s="52">
        <v>0.8589</v>
      </c>
      <c r="I3272" s="35">
        <f>ROUND((Reference!B$16*List!$H3272)+Reference!B$17,0)</f>
        <v>1005</v>
      </c>
      <c r="J3272" s="35">
        <f>ROUND((Reference!C$16*List!$H3272)+Reference!C$17,0)</f>
        <v>1499</v>
      </c>
      <c r="K3272" s="35">
        <f>ROUND((Reference!D$16*List!$H3272)+Reference!D$17,0)</f>
        <v>1797</v>
      </c>
      <c r="L3272" s="35">
        <f>ROUND((Reference!E$16*List!$H3272)+Reference!E$17,0)</f>
        <v>2221</v>
      </c>
      <c r="M3272" s="35">
        <f>ROUND((Reference!F$16*List!$H3272)+Reference!F$17,0)</f>
        <v>2314</v>
      </c>
      <c r="N3272" s="35">
        <f>ROUND((Reference!G$16*List!$H3272)+Reference!G$17,0)</f>
        <v>2619</v>
      </c>
      <c r="O3272" s="35">
        <f>ROUND((Reference!H$16*List!$H3272)+Reference!H$17,0)</f>
        <v>2720</v>
      </c>
      <c r="P3272" s="35">
        <f>ROUND((Reference!I$16*List!$H3272)+Reference!I$17,0)</f>
        <v>2826</v>
      </c>
      <c r="Q3272" s="35">
        <f>ROUND((Reference!J$16*List!$H3272)+Reference!J$17,0)</f>
        <v>3273</v>
      </c>
      <c r="R3272" s="35">
        <f>ROUND((Reference!K$16*List!$H3272)+Reference!K$17,0)</f>
        <v>3376</v>
      </c>
      <c r="S3272" s="35">
        <f>ROUND((Reference!L$16*List!$H3272)+Reference!L$17,0)</f>
        <v>3643</v>
      </c>
      <c r="T3272" s="35">
        <f>ROUND((Reference!M$16*List!$H3272)+Reference!M$17,0)</f>
        <v>4351</v>
      </c>
      <c r="U3272" s="35">
        <f>ROUND((Reference!N$16*List!$H3272)+Reference!N$17,0)</f>
        <v>17556</v>
      </c>
      <c r="V3272" s="36">
        <f>ROUND((Reference!O$16*List!$H3272)+Reference!O$17,0)</f>
        <v>653</v>
      </c>
      <c r="W3272" s="36">
        <f>ROUND((Reference!P$16*List!$H3272)+Reference!P$17,0)</f>
        <v>920</v>
      </c>
      <c r="X3272" s="36">
        <f>ROUND((Reference!Q$16*List!$H3272)+Reference!Q$17,0)</f>
        <v>460</v>
      </c>
      <c r="Y3272" s="37"/>
      <c r="Z3272" s="4" t="str">
        <f t="shared" si="101"/>
        <v>SAN JUAN, Puerto Rico</v>
      </c>
      <c r="AA3272" s="50" t="s">
        <v>1248</v>
      </c>
      <c r="AB3272" s="38" t="s">
        <v>54</v>
      </c>
      <c r="AC3272" s="43" t="s">
        <v>8773</v>
      </c>
      <c r="AD3272" s="45"/>
      <c r="AE3272">
        <f t="shared" si="102"/>
        <v>0.39119999999999999</v>
      </c>
    </row>
    <row r="3273" spans="1:31" x14ac:dyDescent="0.35">
      <c r="A3273" s="28" t="s">
        <v>8962</v>
      </c>
      <c r="B3273" s="48" t="s">
        <v>8963</v>
      </c>
      <c r="C3273" s="49">
        <v>41980</v>
      </c>
      <c r="D3273" s="30" t="s">
        <v>1556</v>
      </c>
      <c r="E3273" s="50" t="s">
        <v>8964</v>
      </c>
      <c r="F3273" s="55" t="s">
        <v>8773</v>
      </c>
      <c r="G3273" s="33" t="s">
        <v>53</v>
      </c>
      <c r="H3273" s="52">
        <v>0.8589</v>
      </c>
      <c r="I3273" s="35">
        <f>ROUND((Reference!B$16*List!$H3273)+Reference!B$17,0)</f>
        <v>1005</v>
      </c>
      <c r="J3273" s="35">
        <f>ROUND((Reference!C$16*List!$H3273)+Reference!C$17,0)</f>
        <v>1499</v>
      </c>
      <c r="K3273" s="35">
        <f>ROUND((Reference!D$16*List!$H3273)+Reference!D$17,0)</f>
        <v>1797</v>
      </c>
      <c r="L3273" s="35">
        <f>ROUND((Reference!E$16*List!$H3273)+Reference!E$17,0)</f>
        <v>2221</v>
      </c>
      <c r="M3273" s="35">
        <f>ROUND((Reference!F$16*List!$H3273)+Reference!F$17,0)</f>
        <v>2314</v>
      </c>
      <c r="N3273" s="35">
        <f>ROUND((Reference!G$16*List!$H3273)+Reference!G$17,0)</f>
        <v>2619</v>
      </c>
      <c r="O3273" s="35">
        <f>ROUND((Reference!H$16*List!$H3273)+Reference!H$17,0)</f>
        <v>2720</v>
      </c>
      <c r="P3273" s="35">
        <f>ROUND((Reference!I$16*List!$H3273)+Reference!I$17,0)</f>
        <v>2826</v>
      </c>
      <c r="Q3273" s="35">
        <f>ROUND((Reference!J$16*List!$H3273)+Reference!J$17,0)</f>
        <v>3273</v>
      </c>
      <c r="R3273" s="35">
        <f>ROUND((Reference!K$16*List!$H3273)+Reference!K$17,0)</f>
        <v>3376</v>
      </c>
      <c r="S3273" s="35">
        <f>ROUND((Reference!L$16*List!$H3273)+Reference!L$17,0)</f>
        <v>3643</v>
      </c>
      <c r="T3273" s="35">
        <f>ROUND((Reference!M$16*List!$H3273)+Reference!M$17,0)</f>
        <v>4351</v>
      </c>
      <c r="U3273" s="35">
        <f>ROUND((Reference!N$16*List!$H3273)+Reference!N$17,0)</f>
        <v>17556</v>
      </c>
      <c r="V3273" s="36">
        <f>ROUND((Reference!O$16*List!$H3273)+Reference!O$17,0)</f>
        <v>653</v>
      </c>
      <c r="W3273" s="36">
        <f>ROUND((Reference!P$16*List!$H3273)+Reference!P$17,0)</f>
        <v>920</v>
      </c>
      <c r="X3273" s="36">
        <f>ROUND((Reference!Q$16*List!$H3273)+Reference!Q$17,0)</f>
        <v>460</v>
      </c>
      <c r="Y3273" s="37"/>
      <c r="Z3273" s="4" t="str">
        <f t="shared" si="101"/>
        <v>SAN LORENZO, Puerto Rico</v>
      </c>
      <c r="AA3273" s="50" t="s">
        <v>8964</v>
      </c>
      <c r="AB3273" s="38" t="s">
        <v>54</v>
      </c>
      <c r="AC3273" s="43" t="s">
        <v>8773</v>
      </c>
      <c r="AD3273" s="45"/>
      <c r="AE3273">
        <f t="shared" si="102"/>
        <v>0.39119999999999999</v>
      </c>
    </row>
    <row r="3274" spans="1:31" x14ac:dyDescent="0.35">
      <c r="A3274" s="28" t="s">
        <v>8965</v>
      </c>
      <c r="B3274" s="48" t="s">
        <v>8966</v>
      </c>
      <c r="C3274" s="49">
        <v>10380</v>
      </c>
      <c r="D3274" s="30" t="s">
        <v>283</v>
      </c>
      <c r="E3274" s="50" t="s">
        <v>8967</v>
      </c>
      <c r="F3274" s="55" t="s">
        <v>8773</v>
      </c>
      <c r="G3274" s="33" t="s">
        <v>53</v>
      </c>
      <c r="H3274" s="52">
        <v>0.8589</v>
      </c>
      <c r="I3274" s="35">
        <f>ROUND((Reference!B$16*List!$H3274)+Reference!B$17,0)</f>
        <v>1005</v>
      </c>
      <c r="J3274" s="35">
        <f>ROUND((Reference!C$16*List!$H3274)+Reference!C$17,0)</f>
        <v>1499</v>
      </c>
      <c r="K3274" s="35">
        <f>ROUND((Reference!D$16*List!$H3274)+Reference!D$17,0)</f>
        <v>1797</v>
      </c>
      <c r="L3274" s="35">
        <f>ROUND((Reference!E$16*List!$H3274)+Reference!E$17,0)</f>
        <v>2221</v>
      </c>
      <c r="M3274" s="35">
        <f>ROUND((Reference!F$16*List!$H3274)+Reference!F$17,0)</f>
        <v>2314</v>
      </c>
      <c r="N3274" s="35">
        <f>ROUND((Reference!G$16*List!$H3274)+Reference!G$17,0)</f>
        <v>2619</v>
      </c>
      <c r="O3274" s="35">
        <f>ROUND((Reference!H$16*List!$H3274)+Reference!H$17,0)</f>
        <v>2720</v>
      </c>
      <c r="P3274" s="35">
        <f>ROUND((Reference!I$16*List!$H3274)+Reference!I$17,0)</f>
        <v>2826</v>
      </c>
      <c r="Q3274" s="35">
        <f>ROUND((Reference!J$16*List!$H3274)+Reference!J$17,0)</f>
        <v>3273</v>
      </c>
      <c r="R3274" s="35">
        <f>ROUND((Reference!K$16*List!$H3274)+Reference!K$17,0)</f>
        <v>3376</v>
      </c>
      <c r="S3274" s="35">
        <f>ROUND((Reference!L$16*List!$H3274)+Reference!L$17,0)</f>
        <v>3643</v>
      </c>
      <c r="T3274" s="35">
        <f>ROUND((Reference!M$16*List!$H3274)+Reference!M$17,0)</f>
        <v>4351</v>
      </c>
      <c r="U3274" s="35">
        <f>ROUND((Reference!N$16*List!$H3274)+Reference!N$17,0)</f>
        <v>17556</v>
      </c>
      <c r="V3274" s="36">
        <f>ROUND((Reference!O$16*List!$H3274)+Reference!O$17,0)</f>
        <v>653</v>
      </c>
      <c r="W3274" s="36">
        <f>ROUND((Reference!P$16*List!$H3274)+Reference!P$17,0)</f>
        <v>920</v>
      </c>
      <c r="X3274" s="36">
        <f>ROUND((Reference!Q$16*List!$H3274)+Reference!Q$17,0)</f>
        <v>460</v>
      </c>
      <c r="Y3274" s="37"/>
      <c r="Z3274" s="4" t="str">
        <f t="shared" si="101"/>
        <v>SAN SEBASTIAN, Puerto Rico</v>
      </c>
      <c r="AA3274" s="50" t="s">
        <v>8967</v>
      </c>
      <c r="AB3274" s="38" t="s">
        <v>54</v>
      </c>
      <c r="AC3274" s="43" t="s">
        <v>8773</v>
      </c>
      <c r="AD3274" s="45"/>
      <c r="AE3274">
        <f t="shared" si="102"/>
        <v>0.29749999999999999</v>
      </c>
    </row>
    <row r="3275" spans="1:31" x14ac:dyDescent="0.35">
      <c r="A3275" s="28" t="s">
        <v>8968</v>
      </c>
      <c r="B3275" s="48" t="s">
        <v>8969</v>
      </c>
      <c r="C3275" s="49">
        <v>99940</v>
      </c>
      <c r="D3275" s="30" t="s">
        <v>215</v>
      </c>
      <c r="E3275" s="50" t="s">
        <v>8970</v>
      </c>
      <c r="F3275" s="55" t="s">
        <v>8773</v>
      </c>
      <c r="G3275" s="33" t="s">
        <v>64</v>
      </c>
      <c r="H3275" s="52">
        <v>0.8589</v>
      </c>
      <c r="I3275" s="35">
        <f>ROUND((Reference!B$16*List!$H3275)+Reference!B$17,0)</f>
        <v>1005</v>
      </c>
      <c r="J3275" s="35">
        <f>ROUND((Reference!C$16*List!$H3275)+Reference!C$17,0)</f>
        <v>1499</v>
      </c>
      <c r="K3275" s="35">
        <f>ROUND((Reference!D$16*List!$H3275)+Reference!D$17,0)</f>
        <v>1797</v>
      </c>
      <c r="L3275" s="35">
        <f>ROUND((Reference!E$16*List!$H3275)+Reference!E$17,0)</f>
        <v>2221</v>
      </c>
      <c r="M3275" s="35">
        <f>ROUND((Reference!F$16*List!$H3275)+Reference!F$17,0)</f>
        <v>2314</v>
      </c>
      <c r="N3275" s="35">
        <f>ROUND((Reference!G$16*List!$H3275)+Reference!G$17,0)</f>
        <v>2619</v>
      </c>
      <c r="O3275" s="35">
        <f>ROUND((Reference!H$16*List!$H3275)+Reference!H$17,0)</f>
        <v>2720</v>
      </c>
      <c r="P3275" s="35">
        <f>ROUND((Reference!I$16*List!$H3275)+Reference!I$17,0)</f>
        <v>2826</v>
      </c>
      <c r="Q3275" s="35">
        <f>ROUND((Reference!J$16*List!$H3275)+Reference!J$17,0)</f>
        <v>3273</v>
      </c>
      <c r="R3275" s="35">
        <f>ROUND((Reference!K$16*List!$H3275)+Reference!K$17,0)</f>
        <v>3376</v>
      </c>
      <c r="S3275" s="35">
        <f>ROUND((Reference!L$16*List!$H3275)+Reference!L$17,0)</f>
        <v>3643</v>
      </c>
      <c r="T3275" s="35">
        <f>ROUND((Reference!M$16*List!$H3275)+Reference!M$17,0)</f>
        <v>4351</v>
      </c>
      <c r="U3275" s="35">
        <f>ROUND((Reference!N$16*List!$H3275)+Reference!N$17,0)</f>
        <v>17556</v>
      </c>
      <c r="V3275" s="36">
        <f>ROUND((Reference!O$16*List!$H3275)+Reference!O$17,0)</f>
        <v>653</v>
      </c>
      <c r="W3275" s="36">
        <f>ROUND((Reference!P$16*List!$H3275)+Reference!P$17,0)</f>
        <v>920</v>
      </c>
      <c r="X3275" s="36">
        <f>ROUND((Reference!Q$16*List!$H3275)+Reference!Q$17,0)</f>
        <v>460</v>
      </c>
      <c r="Y3275" s="37"/>
      <c r="Z3275" s="4" t="str">
        <f t="shared" si="101"/>
        <v>SANTA ISABEL, Puerto Rico</v>
      </c>
      <c r="AA3275" s="50" t="s">
        <v>8970</v>
      </c>
      <c r="AB3275" s="38" t="s">
        <v>54</v>
      </c>
      <c r="AC3275" s="43" t="s">
        <v>8773</v>
      </c>
      <c r="AD3275" s="45"/>
      <c r="AE3275">
        <f t="shared" si="102"/>
        <v>0.4047</v>
      </c>
    </row>
    <row r="3276" spans="1:31" x14ac:dyDescent="0.35">
      <c r="A3276" s="28" t="s">
        <v>8971</v>
      </c>
      <c r="B3276" s="48" t="s">
        <v>8972</v>
      </c>
      <c r="C3276" s="49">
        <v>41980</v>
      </c>
      <c r="D3276" s="30" t="s">
        <v>1556</v>
      </c>
      <c r="E3276" s="50" t="s">
        <v>8973</v>
      </c>
      <c r="F3276" s="55" t="s">
        <v>8773</v>
      </c>
      <c r="G3276" s="33" t="s">
        <v>53</v>
      </c>
      <c r="H3276" s="52">
        <v>0.8589</v>
      </c>
      <c r="I3276" s="35">
        <f>ROUND((Reference!B$16*List!$H3276)+Reference!B$17,0)</f>
        <v>1005</v>
      </c>
      <c r="J3276" s="35">
        <f>ROUND((Reference!C$16*List!$H3276)+Reference!C$17,0)</f>
        <v>1499</v>
      </c>
      <c r="K3276" s="35">
        <f>ROUND((Reference!D$16*List!$H3276)+Reference!D$17,0)</f>
        <v>1797</v>
      </c>
      <c r="L3276" s="35">
        <f>ROUND((Reference!E$16*List!$H3276)+Reference!E$17,0)</f>
        <v>2221</v>
      </c>
      <c r="M3276" s="35">
        <f>ROUND((Reference!F$16*List!$H3276)+Reference!F$17,0)</f>
        <v>2314</v>
      </c>
      <c r="N3276" s="35">
        <f>ROUND((Reference!G$16*List!$H3276)+Reference!G$17,0)</f>
        <v>2619</v>
      </c>
      <c r="O3276" s="35">
        <f>ROUND((Reference!H$16*List!$H3276)+Reference!H$17,0)</f>
        <v>2720</v>
      </c>
      <c r="P3276" s="35">
        <f>ROUND((Reference!I$16*List!$H3276)+Reference!I$17,0)</f>
        <v>2826</v>
      </c>
      <c r="Q3276" s="35">
        <f>ROUND((Reference!J$16*List!$H3276)+Reference!J$17,0)</f>
        <v>3273</v>
      </c>
      <c r="R3276" s="35">
        <f>ROUND((Reference!K$16*List!$H3276)+Reference!K$17,0)</f>
        <v>3376</v>
      </c>
      <c r="S3276" s="35">
        <f>ROUND((Reference!L$16*List!$H3276)+Reference!L$17,0)</f>
        <v>3643</v>
      </c>
      <c r="T3276" s="35">
        <f>ROUND((Reference!M$16*List!$H3276)+Reference!M$17,0)</f>
        <v>4351</v>
      </c>
      <c r="U3276" s="35">
        <f>ROUND((Reference!N$16*List!$H3276)+Reference!N$17,0)</f>
        <v>17556</v>
      </c>
      <c r="V3276" s="36">
        <f>ROUND((Reference!O$16*List!$H3276)+Reference!O$17,0)</f>
        <v>653</v>
      </c>
      <c r="W3276" s="36">
        <f>ROUND((Reference!P$16*List!$H3276)+Reference!P$17,0)</f>
        <v>920</v>
      </c>
      <c r="X3276" s="36">
        <f>ROUND((Reference!Q$16*List!$H3276)+Reference!Q$17,0)</f>
        <v>460</v>
      </c>
      <c r="Y3276" s="37"/>
      <c r="Z3276" s="4" t="str">
        <f t="shared" si="101"/>
        <v>TOA ALTA, Puerto Rico</v>
      </c>
      <c r="AA3276" s="50" t="s">
        <v>8973</v>
      </c>
      <c r="AB3276" s="38" t="s">
        <v>54</v>
      </c>
      <c r="AC3276" s="43" t="s">
        <v>8773</v>
      </c>
      <c r="AD3276" s="45"/>
      <c r="AE3276">
        <f t="shared" si="102"/>
        <v>0.39119999999999999</v>
      </c>
    </row>
    <row r="3277" spans="1:31" x14ac:dyDescent="0.35">
      <c r="A3277" s="28" t="s">
        <v>8974</v>
      </c>
      <c r="B3277" s="48" t="s">
        <v>8975</v>
      </c>
      <c r="C3277" s="49">
        <v>41980</v>
      </c>
      <c r="D3277" s="30" t="s">
        <v>1556</v>
      </c>
      <c r="E3277" s="50" t="s">
        <v>8976</v>
      </c>
      <c r="F3277" s="55" t="s">
        <v>8773</v>
      </c>
      <c r="G3277" s="33" t="s">
        <v>53</v>
      </c>
      <c r="H3277" s="52">
        <v>0.8589</v>
      </c>
      <c r="I3277" s="35">
        <f>ROUND((Reference!B$16*List!$H3277)+Reference!B$17,0)</f>
        <v>1005</v>
      </c>
      <c r="J3277" s="35">
        <f>ROUND((Reference!C$16*List!$H3277)+Reference!C$17,0)</f>
        <v>1499</v>
      </c>
      <c r="K3277" s="35">
        <f>ROUND((Reference!D$16*List!$H3277)+Reference!D$17,0)</f>
        <v>1797</v>
      </c>
      <c r="L3277" s="35">
        <f>ROUND((Reference!E$16*List!$H3277)+Reference!E$17,0)</f>
        <v>2221</v>
      </c>
      <c r="M3277" s="35">
        <f>ROUND((Reference!F$16*List!$H3277)+Reference!F$17,0)</f>
        <v>2314</v>
      </c>
      <c r="N3277" s="35">
        <f>ROUND((Reference!G$16*List!$H3277)+Reference!G$17,0)</f>
        <v>2619</v>
      </c>
      <c r="O3277" s="35">
        <f>ROUND((Reference!H$16*List!$H3277)+Reference!H$17,0)</f>
        <v>2720</v>
      </c>
      <c r="P3277" s="35">
        <f>ROUND((Reference!I$16*List!$H3277)+Reference!I$17,0)</f>
        <v>2826</v>
      </c>
      <c r="Q3277" s="35">
        <f>ROUND((Reference!J$16*List!$H3277)+Reference!J$17,0)</f>
        <v>3273</v>
      </c>
      <c r="R3277" s="35">
        <f>ROUND((Reference!K$16*List!$H3277)+Reference!K$17,0)</f>
        <v>3376</v>
      </c>
      <c r="S3277" s="35">
        <f>ROUND((Reference!L$16*List!$H3277)+Reference!L$17,0)</f>
        <v>3643</v>
      </c>
      <c r="T3277" s="35">
        <f>ROUND((Reference!M$16*List!$H3277)+Reference!M$17,0)</f>
        <v>4351</v>
      </c>
      <c r="U3277" s="35">
        <f>ROUND((Reference!N$16*List!$H3277)+Reference!N$17,0)</f>
        <v>17556</v>
      </c>
      <c r="V3277" s="36">
        <f>ROUND((Reference!O$16*List!$H3277)+Reference!O$17,0)</f>
        <v>653</v>
      </c>
      <c r="W3277" s="36">
        <f>ROUND((Reference!P$16*List!$H3277)+Reference!P$17,0)</f>
        <v>920</v>
      </c>
      <c r="X3277" s="36">
        <f>ROUND((Reference!Q$16*List!$H3277)+Reference!Q$17,0)</f>
        <v>460</v>
      </c>
      <c r="Y3277" s="37"/>
      <c r="Z3277" s="4" t="str">
        <f t="shared" si="101"/>
        <v>TOA BAJA, Puerto Rico</v>
      </c>
      <c r="AA3277" s="50" t="s">
        <v>8976</v>
      </c>
      <c r="AB3277" s="38" t="s">
        <v>54</v>
      </c>
      <c r="AC3277" s="43" t="s">
        <v>8773</v>
      </c>
      <c r="AD3277" s="45"/>
      <c r="AE3277">
        <f t="shared" si="102"/>
        <v>0.39119999999999999</v>
      </c>
    </row>
    <row r="3278" spans="1:31" x14ac:dyDescent="0.35">
      <c r="A3278" s="28" t="s">
        <v>8977</v>
      </c>
      <c r="B3278" s="48" t="s">
        <v>8978</v>
      </c>
      <c r="C3278" s="49">
        <v>41980</v>
      </c>
      <c r="D3278" s="30" t="s">
        <v>1556</v>
      </c>
      <c r="E3278" s="50" t="s">
        <v>8979</v>
      </c>
      <c r="F3278" s="55" t="s">
        <v>8773</v>
      </c>
      <c r="G3278" s="33" t="s">
        <v>53</v>
      </c>
      <c r="H3278" s="52">
        <v>0.8589</v>
      </c>
      <c r="I3278" s="35">
        <f>ROUND((Reference!B$16*List!$H3278)+Reference!B$17,0)</f>
        <v>1005</v>
      </c>
      <c r="J3278" s="35">
        <f>ROUND((Reference!C$16*List!$H3278)+Reference!C$17,0)</f>
        <v>1499</v>
      </c>
      <c r="K3278" s="35">
        <f>ROUND((Reference!D$16*List!$H3278)+Reference!D$17,0)</f>
        <v>1797</v>
      </c>
      <c r="L3278" s="35">
        <f>ROUND((Reference!E$16*List!$H3278)+Reference!E$17,0)</f>
        <v>2221</v>
      </c>
      <c r="M3278" s="35">
        <f>ROUND((Reference!F$16*List!$H3278)+Reference!F$17,0)</f>
        <v>2314</v>
      </c>
      <c r="N3278" s="35">
        <f>ROUND((Reference!G$16*List!$H3278)+Reference!G$17,0)</f>
        <v>2619</v>
      </c>
      <c r="O3278" s="35">
        <f>ROUND((Reference!H$16*List!$H3278)+Reference!H$17,0)</f>
        <v>2720</v>
      </c>
      <c r="P3278" s="35">
        <f>ROUND((Reference!I$16*List!$H3278)+Reference!I$17,0)</f>
        <v>2826</v>
      </c>
      <c r="Q3278" s="35">
        <f>ROUND((Reference!J$16*List!$H3278)+Reference!J$17,0)</f>
        <v>3273</v>
      </c>
      <c r="R3278" s="35">
        <f>ROUND((Reference!K$16*List!$H3278)+Reference!K$17,0)</f>
        <v>3376</v>
      </c>
      <c r="S3278" s="35">
        <f>ROUND((Reference!L$16*List!$H3278)+Reference!L$17,0)</f>
        <v>3643</v>
      </c>
      <c r="T3278" s="35">
        <f>ROUND((Reference!M$16*List!$H3278)+Reference!M$17,0)</f>
        <v>4351</v>
      </c>
      <c r="U3278" s="35">
        <f>ROUND((Reference!N$16*List!$H3278)+Reference!N$17,0)</f>
        <v>17556</v>
      </c>
      <c r="V3278" s="36">
        <f>ROUND((Reference!O$16*List!$H3278)+Reference!O$17,0)</f>
        <v>653</v>
      </c>
      <c r="W3278" s="36">
        <f>ROUND((Reference!P$16*List!$H3278)+Reference!P$17,0)</f>
        <v>920</v>
      </c>
      <c r="X3278" s="36">
        <f>ROUND((Reference!Q$16*List!$H3278)+Reference!Q$17,0)</f>
        <v>460</v>
      </c>
      <c r="Y3278" s="37"/>
      <c r="Z3278" s="4" t="str">
        <f t="shared" si="101"/>
        <v>TRUJILLO ALTO, Puerto Rico</v>
      </c>
      <c r="AA3278" s="50" t="s">
        <v>8979</v>
      </c>
      <c r="AB3278" s="38" t="s">
        <v>54</v>
      </c>
      <c r="AC3278" s="43" t="s">
        <v>8773</v>
      </c>
      <c r="AD3278" s="45"/>
      <c r="AE3278">
        <f t="shared" si="102"/>
        <v>0.39119999999999999</v>
      </c>
    </row>
    <row r="3279" spans="1:31" x14ac:dyDescent="0.35">
      <c r="A3279" s="28" t="s">
        <v>8980</v>
      </c>
      <c r="B3279" s="48" t="s">
        <v>8981</v>
      </c>
      <c r="C3279" s="49">
        <v>10380</v>
      </c>
      <c r="D3279" s="30" t="s">
        <v>283</v>
      </c>
      <c r="E3279" s="50" t="s">
        <v>8982</v>
      </c>
      <c r="F3279" s="55" t="s">
        <v>8773</v>
      </c>
      <c r="G3279" s="33" t="s">
        <v>53</v>
      </c>
      <c r="H3279" s="52">
        <v>0.8589</v>
      </c>
      <c r="I3279" s="35">
        <f>ROUND((Reference!B$16*List!$H3279)+Reference!B$17,0)</f>
        <v>1005</v>
      </c>
      <c r="J3279" s="35">
        <f>ROUND((Reference!C$16*List!$H3279)+Reference!C$17,0)</f>
        <v>1499</v>
      </c>
      <c r="K3279" s="35">
        <f>ROUND((Reference!D$16*List!$H3279)+Reference!D$17,0)</f>
        <v>1797</v>
      </c>
      <c r="L3279" s="35">
        <f>ROUND((Reference!E$16*List!$H3279)+Reference!E$17,0)</f>
        <v>2221</v>
      </c>
      <c r="M3279" s="35">
        <f>ROUND((Reference!F$16*List!$H3279)+Reference!F$17,0)</f>
        <v>2314</v>
      </c>
      <c r="N3279" s="35">
        <f>ROUND((Reference!G$16*List!$H3279)+Reference!G$17,0)</f>
        <v>2619</v>
      </c>
      <c r="O3279" s="35">
        <f>ROUND((Reference!H$16*List!$H3279)+Reference!H$17,0)</f>
        <v>2720</v>
      </c>
      <c r="P3279" s="35">
        <f>ROUND((Reference!I$16*List!$H3279)+Reference!I$17,0)</f>
        <v>2826</v>
      </c>
      <c r="Q3279" s="35">
        <f>ROUND((Reference!J$16*List!$H3279)+Reference!J$17,0)</f>
        <v>3273</v>
      </c>
      <c r="R3279" s="35">
        <f>ROUND((Reference!K$16*List!$H3279)+Reference!K$17,0)</f>
        <v>3376</v>
      </c>
      <c r="S3279" s="35">
        <f>ROUND((Reference!L$16*List!$H3279)+Reference!L$17,0)</f>
        <v>3643</v>
      </c>
      <c r="T3279" s="35">
        <f>ROUND((Reference!M$16*List!$H3279)+Reference!M$17,0)</f>
        <v>4351</v>
      </c>
      <c r="U3279" s="35">
        <f>ROUND((Reference!N$16*List!$H3279)+Reference!N$17,0)</f>
        <v>17556</v>
      </c>
      <c r="V3279" s="36">
        <f>ROUND((Reference!O$16*List!$H3279)+Reference!O$17,0)</f>
        <v>653</v>
      </c>
      <c r="W3279" s="36">
        <f>ROUND((Reference!P$16*List!$H3279)+Reference!P$17,0)</f>
        <v>920</v>
      </c>
      <c r="X3279" s="36">
        <f>ROUND((Reference!Q$16*List!$H3279)+Reference!Q$17,0)</f>
        <v>460</v>
      </c>
      <c r="Y3279" s="37"/>
      <c r="Z3279" s="4" t="str">
        <f t="shared" ref="Z3279:Z3287" si="103">CONCATENATE(AA3279, AB3279, AC3279)</f>
        <v>UTUADO, Puerto Rico</v>
      </c>
      <c r="AA3279" s="50" t="s">
        <v>8982</v>
      </c>
      <c r="AB3279" s="38" t="s">
        <v>54</v>
      </c>
      <c r="AC3279" s="43" t="s">
        <v>8773</v>
      </c>
      <c r="AD3279" s="45"/>
      <c r="AE3279">
        <f t="shared" ref="AE3279:AE3287" si="104">IFERROR(INDEX($AH:$AH,MATCH($C3279,$AF:$AF,0)),"")</f>
        <v>0.29749999999999999</v>
      </c>
    </row>
    <row r="3280" spans="1:31" x14ac:dyDescent="0.35">
      <c r="A3280" s="28" t="s">
        <v>8983</v>
      </c>
      <c r="B3280" s="48" t="s">
        <v>8984</v>
      </c>
      <c r="C3280" s="49">
        <v>41980</v>
      </c>
      <c r="D3280" s="30" t="s">
        <v>1556</v>
      </c>
      <c r="E3280" s="50" t="s">
        <v>8985</v>
      </c>
      <c r="F3280" s="55" t="s">
        <v>8773</v>
      </c>
      <c r="G3280" s="33" t="s">
        <v>53</v>
      </c>
      <c r="H3280" s="52">
        <v>0.8589</v>
      </c>
      <c r="I3280" s="35">
        <f>ROUND((Reference!B$16*List!$H3280)+Reference!B$17,0)</f>
        <v>1005</v>
      </c>
      <c r="J3280" s="35">
        <f>ROUND((Reference!C$16*List!$H3280)+Reference!C$17,0)</f>
        <v>1499</v>
      </c>
      <c r="K3280" s="35">
        <f>ROUND((Reference!D$16*List!$H3280)+Reference!D$17,0)</f>
        <v>1797</v>
      </c>
      <c r="L3280" s="35">
        <f>ROUND((Reference!E$16*List!$H3280)+Reference!E$17,0)</f>
        <v>2221</v>
      </c>
      <c r="M3280" s="35">
        <f>ROUND((Reference!F$16*List!$H3280)+Reference!F$17,0)</f>
        <v>2314</v>
      </c>
      <c r="N3280" s="35">
        <f>ROUND((Reference!G$16*List!$H3280)+Reference!G$17,0)</f>
        <v>2619</v>
      </c>
      <c r="O3280" s="35">
        <f>ROUND((Reference!H$16*List!$H3280)+Reference!H$17,0)</f>
        <v>2720</v>
      </c>
      <c r="P3280" s="35">
        <f>ROUND((Reference!I$16*List!$H3280)+Reference!I$17,0)</f>
        <v>2826</v>
      </c>
      <c r="Q3280" s="35">
        <f>ROUND((Reference!J$16*List!$H3280)+Reference!J$17,0)</f>
        <v>3273</v>
      </c>
      <c r="R3280" s="35">
        <f>ROUND((Reference!K$16*List!$H3280)+Reference!K$17,0)</f>
        <v>3376</v>
      </c>
      <c r="S3280" s="35">
        <f>ROUND((Reference!L$16*List!$H3280)+Reference!L$17,0)</f>
        <v>3643</v>
      </c>
      <c r="T3280" s="35">
        <f>ROUND((Reference!M$16*List!$H3280)+Reference!M$17,0)</f>
        <v>4351</v>
      </c>
      <c r="U3280" s="35">
        <f>ROUND((Reference!N$16*List!$H3280)+Reference!N$17,0)</f>
        <v>17556</v>
      </c>
      <c r="V3280" s="36">
        <f>ROUND((Reference!O$16*List!$H3280)+Reference!O$17,0)</f>
        <v>653</v>
      </c>
      <c r="W3280" s="36">
        <f>ROUND((Reference!P$16*List!$H3280)+Reference!P$17,0)</f>
        <v>920</v>
      </c>
      <c r="X3280" s="36">
        <f>ROUND((Reference!Q$16*List!$H3280)+Reference!Q$17,0)</f>
        <v>460</v>
      </c>
      <c r="Y3280" s="37"/>
      <c r="Z3280" s="4" t="str">
        <f t="shared" si="103"/>
        <v>VEGA ALTA, Puerto Rico</v>
      </c>
      <c r="AA3280" s="50" t="s">
        <v>8985</v>
      </c>
      <c r="AB3280" s="38" t="s">
        <v>54</v>
      </c>
      <c r="AC3280" s="43" t="s">
        <v>8773</v>
      </c>
      <c r="AD3280" s="45"/>
      <c r="AE3280">
        <f t="shared" si="104"/>
        <v>0.39119999999999999</v>
      </c>
    </row>
    <row r="3281" spans="1:31" x14ac:dyDescent="0.35">
      <c r="A3281" s="28" t="s">
        <v>8986</v>
      </c>
      <c r="B3281" s="48" t="s">
        <v>8987</v>
      </c>
      <c r="C3281" s="49">
        <v>41980</v>
      </c>
      <c r="D3281" s="30" t="s">
        <v>1556</v>
      </c>
      <c r="E3281" s="50" t="s">
        <v>8988</v>
      </c>
      <c r="F3281" s="55" t="s">
        <v>8773</v>
      </c>
      <c r="G3281" s="33" t="s">
        <v>53</v>
      </c>
      <c r="H3281" s="52">
        <v>0.8589</v>
      </c>
      <c r="I3281" s="35">
        <f>ROUND((Reference!B$16*List!$H3281)+Reference!B$17,0)</f>
        <v>1005</v>
      </c>
      <c r="J3281" s="35">
        <f>ROUND((Reference!C$16*List!$H3281)+Reference!C$17,0)</f>
        <v>1499</v>
      </c>
      <c r="K3281" s="35">
        <f>ROUND((Reference!D$16*List!$H3281)+Reference!D$17,0)</f>
        <v>1797</v>
      </c>
      <c r="L3281" s="35">
        <f>ROUND((Reference!E$16*List!$H3281)+Reference!E$17,0)</f>
        <v>2221</v>
      </c>
      <c r="M3281" s="35">
        <f>ROUND((Reference!F$16*List!$H3281)+Reference!F$17,0)</f>
        <v>2314</v>
      </c>
      <c r="N3281" s="35">
        <f>ROUND((Reference!G$16*List!$H3281)+Reference!G$17,0)</f>
        <v>2619</v>
      </c>
      <c r="O3281" s="35">
        <f>ROUND((Reference!H$16*List!$H3281)+Reference!H$17,0)</f>
        <v>2720</v>
      </c>
      <c r="P3281" s="35">
        <f>ROUND((Reference!I$16*List!$H3281)+Reference!I$17,0)</f>
        <v>2826</v>
      </c>
      <c r="Q3281" s="35">
        <f>ROUND((Reference!J$16*List!$H3281)+Reference!J$17,0)</f>
        <v>3273</v>
      </c>
      <c r="R3281" s="35">
        <f>ROUND((Reference!K$16*List!$H3281)+Reference!K$17,0)</f>
        <v>3376</v>
      </c>
      <c r="S3281" s="35">
        <f>ROUND((Reference!L$16*List!$H3281)+Reference!L$17,0)</f>
        <v>3643</v>
      </c>
      <c r="T3281" s="35">
        <f>ROUND((Reference!M$16*List!$H3281)+Reference!M$17,0)</f>
        <v>4351</v>
      </c>
      <c r="U3281" s="35">
        <f>ROUND((Reference!N$16*List!$H3281)+Reference!N$17,0)</f>
        <v>17556</v>
      </c>
      <c r="V3281" s="36">
        <f>ROUND((Reference!O$16*List!$H3281)+Reference!O$17,0)</f>
        <v>653</v>
      </c>
      <c r="W3281" s="36">
        <f>ROUND((Reference!P$16*List!$H3281)+Reference!P$17,0)</f>
        <v>920</v>
      </c>
      <c r="X3281" s="36">
        <f>ROUND((Reference!Q$16*List!$H3281)+Reference!Q$17,0)</f>
        <v>460</v>
      </c>
      <c r="Y3281" s="37"/>
      <c r="Z3281" s="4" t="str">
        <f t="shared" si="103"/>
        <v>VEGA BAJA, Puerto Rico</v>
      </c>
      <c r="AA3281" s="50" t="s">
        <v>8988</v>
      </c>
      <c r="AB3281" s="38" t="s">
        <v>54</v>
      </c>
      <c r="AC3281" s="43" t="s">
        <v>8773</v>
      </c>
      <c r="AD3281" s="45"/>
      <c r="AE3281">
        <f t="shared" si="104"/>
        <v>0.39119999999999999</v>
      </c>
    </row>
    <row r="3282" spans="1:31" x14ac:dyDescent="0.35">
      <c r="A3282" s="28" t="s">
        <v>8989</v>
      </c>
      <c r="B3282" s="48" t="s">
        <v>8990</v>
      </c>
      <c r="C3282" s="49">
        <v>99940</v>
      </c>
      <c r="D3282" s="30" t="s">
        <v>215</v>
      </c>
      <c r="E3282" s="50" t="s">
        <v>8991</v>
      </c>
      <c r="F3282" s="55" t="s">
        <v>8773</v>
      </c>
      <c r="G3282" s="33" t="s">
        <v>64</v>
      </c>
      <c r="H3282" s="52">
        <v>0.8589</v>
      </c>
      <c r="I3282" s="35">
        <f>ROUND((Reference!B$16*List!$H3282)+Reference!B$17,0)</f>
        <v>1005</v>
      </c>
      <c r="J3282" s="35">
        <f>ROUND((Reference!C$16*List!$H3282)+Reference!C$17,0)</f>
        <v>1499</v>
      </c>
      <c r="K3282" s="35">
        <f>ROUND((Reference!D$16*List!$H3282)+Reference!D$17,0)</f>
        <v>1797</v>
      </c>
      <c r="L3282" s="35">
        <f>ROUND((Reference!E$16*List!$H3282)+Reference!E$17,0)</f>
        <v>2221</v>
      </c>
      <c r="M3282" s="35">
        <f>ROUND((Reference!F$16*List!$H3282)+Reference!F$17,0)</f>
        <v>2314</v>
      </c>
      <c r="N3282" s="35">
        <f>ROUND((Reference!G$16*List!$H3282)+Reference!G$17,0)</f>
        <v>2619</v>
      </c>
      <c r="O3282" s="35">
        <f>ROUND((Reference!H$16*List!$H3282)+Reference!H$17,0)</f>
        <v>2720</v>
      </c>
      <c r="P3282" s="35">
        <f>ROUND((Reference!I$16*List!$H3282)+Reference!I$17,0)</f>
        <v>2826</v>
      </c>
      <c r="Q3282" s="35">
        <f>ROUND((Reference!J$16*List!$H3282)+Reference!J$17,0)</f>
        <v>3273</v>
      </c>
      <c r="R3282" s="35">
        <f>ROUND((Reference!K$16*List!$H3282)+Reference!K$17,0)</f>
        <v>3376</v>
      </c>
      <c r="S3282" s="35">
        <f>ROUND((Reference!L$16*List!$H3282)+Reference!L$17,0)</f>
        <v>3643</v>
      </c>
      <c r="T3282" s="35">
        <f>ROUND((Reference!M$16*List!$H3282)+Reference!M$17,0)</f>
        <v>4351</v>
      </c>
      <c r="U3282" s="35">
        <f>ROUND((Reference!N$16*List!$H3282)+Reference!N$17,0)</f>
        <v>17556</v>
      </c>
      <c r="V3282" s="36">
        <f>ROUND((Reference!O$16*List!$H3282)+Reference!O$17,0)</f>
        <v>653</v>
      </c>
      <c r="W3282" s="36">
        <f>ROUND((Reference!P$16*List!$H3282)+Reference!P$17,0)</f>
        <v>920</v>
      </c>
      <c r="X3282" s="36">
        <f>ROUND((Reference!Q$16*List!$H3282)+Reference!Q$17,0)</f>
        <v>460</v>
      </c>
      <c r="Y3282" s="37"/>
      <c r="Z3282" s="4" t="str">
        <f t="shared" si="103"/>
        <v>VIEQUES, Puerto Rico</v>
      </c>
      <c r="AA3282" s="50" t="s">
        <v>8991</v>
      </c>
      <c r="AB3282" s="38" t="s">
        <v>54</v>
      </c>
      <c r="AC3282" s="43" t="s">
        <v>8773</v>
      </c>
      <c r="AD3282" s="45"/>
      <c r="AE3282">
        <f t="shared" si="104"/>
        <v>0.4047</v>
      </c>
    </row>
    <row r="3283" spans="1:31" x14ac:dyDescent="0.35">
      <c r="A3283" s="28" t="s">
        <v>8992</v>
      </c>
      <c r="B3283" s="48" t="s">
        <v>8993</v>
      </c>
      <c r="C3283" s="49">
        <v>38660</v>
      </c>
      <c r="D3283" s="30" t="s">
        <v>1406</v>
      </c>
      <c r="E3283" s="50" t="s">
        <v>8994</v>
      </c>
      <c r="F3283" s="55" t="s">
        <v>8773</v>
      </c>
      <c r="G3283" s="33" t="s">
        <v>53</v>
      </c>
      <c r="H3283" s="52">
        <v>0.8589</v>
      </c>
      <c r="I3283" s="35">
        <f>ROUND((Reference!B$16*List!$H3283)+Reference!B$17,0)</f>
        <v>1005</v>
      </c>
      <c r="J3283" s="35">
        <f>ROUND((Reference!C$16*List!$H3283)+Reference!C$17,0)</f>
        <v>1499</v>
      </c>
      <c r="K3283" s="35">
        <f>ROUND((Reference!D$16*List!$H3283)+Reference!D$17,0)</f>
        <v>1797</v>
      </c>
      <c r="L3283" s="35">
        <f>ROUND((Reference!E$16*List!$H3283)+Reference!E$17,0)</f>
        <v>2221</v>
      </c>
      <c r="M3283" s="35">
        <f>ROUND((Reference!F$16*List!$H3283)+Reference!F$17,0)</f>
        <v>2314</v>
      </c>
      <c r="N3283" s="35">
        <f>ROUND((Reference!G$16*List!$H3283)+Reference!G$17,0)</f>
        <v>2619</v>
      </c>
      <c r="O3283" s="35">
        <f>ROUND((Reference!H$16*List!$H3283)+Reference!H$17,0)</f>
        <v>2720</v>
      </c>
      <c r="P3283" s="35">
        <f>ROUND((Reference!I$16*List!$H3283)+Reference!I$17,0)</f>
        <v>2826</v>
      </c>
      <c r="Q3283" s="35">
        <f>ROUND((Reference!J$16*List!$H3283)+Reference!J$17,0)</f>
        <v>3273</v>
      </c>
      <c r="R3283" s="35">
        <f>ROUND((Reference!K$16*List!$H3283)+Reference!K$17,0)</f>
        <v>3376</v>
      </c>
      <c r="S3283" s="35">
        <f>ROUND((Reference!L$16*List!$H3283)+Reference!L$17,0)</f>
        <v>3643</v>
      </c>
      <c r="T3283" s="35">
        <f>ROUND((Reference!M$16*List!$H3283)+Reference!M$17,0)</f>
        <v>4351</v>
      </c>
      <c r="U3283" s="35">
        <f>ROUND((Reference!N$16*List!$H3283)+Reference!N$17,0)</f>
        <v>17556</v>
      </c>
      <c r="V3283" s="36">
        <f>ROUND((Reference!O$16*List!$H3283)+Reference!O$17,0)</f>
        <v>653</v>
      </c>
      <c r="W3283" s="36">
        <f>ROUND((Reference!P$16*List!$H3283)+Reference!P$17,0)</f>
        <v>920</v>
      </c>
      <c r="X3283" s="36">
        <f>ROUND((Reference!Q$16*List!$H3283)+Reference!Q$17,0)</f>
        <v>460</v>
      </c>
      <c r="Y3283" s="37"/>
      <c r="Z3283" s="4" t="str">
        <f t="shared" si="103"/>
        <v>VILLALBA, Puerto Rico</v>
      </c>
      <c r="AA3283" s="50" t="s">
        <v>8994</v>
      </c>
      <c r="AB3283" s="38" t="s">
        <v>54</v>
      </c>
      <c r="AC3283" s="43" t="s">
        <v>8773</v>
      </c>
      <c r="AD3283" s="45"/>
      <c r="AE3283">
        <f t="shared" si="104"/>
        <v>0.36360000000000003</v>
      </c>
    </row>
    <row r="3284" spans="1:31" x14ac:dyDescent="0.35">
      <c r="A3284" s="28" t="s">
        <v>8995</v>
      </c>
      <c r="B3284" s="48" t="s">
        <v>8996</v>
      </c>
      <c r="C3284" s="49">
        <v>41980</v>
      </c>
      <c r="D3284" s="30" t="s">
        <v>1556</v>
      </c>
      <c r="E3284" s="50" t="s">
        <v>8997</v>
      </c>
      <c r="F3284" s="55" t="s">
        <v>8773</v>
      </c>
      <c r="G3284" s="33" t="s">
        <v>53</v>
      </c>
      <c r="H3284" s="52">
        <v>0.8589</v>
      </c>
      <c r="I3284" s="35">
        <f>ROUND((Reference!B$16*List!$H3284)+Reference!B$17,0)</f>
        <v>1005</v>
      </c>
      <c r="J3284" s="35">
        <f>ROUND((Reference!C$16*List!$H3284)+Reference!C$17,0)</f>
        <v>1499</v>
      </c>
      <c r="K3284" s="35">
        <f>ROUND((Reference!D$16*List!$H3284)+Reference!D$17,0)</f>
        <v>1797</v>
      </c>
      <c r="L3284" s="35">
        <f>ROUND((Reference!E$16*List!$H3284)+Reference!E$17,0)</f>
        <v>2221</v>
      </c>
      <c r="M3284" s="35">
        <f>ROUND((Reference!F$16*List!$H3284)+Reference!F$17,0)</f>
        <v>2314</v>
      </c>
      <c r="N3284" s="35">
        <f>ROUND((Reference!G$16*List!$H3284)+Reference!G$17,0)</f>
        <v>2619</v>
      </c>
      <c r="O3284" s="35">
        <f>ROUND((Reference!H$16*List!$H3284)+Reference!H$17,0)</f>
        <v>2720</v>
      </c>
      <c r="P3284" s="35">
        <f>ROUND((Reference!I$16*List!$H3284)+Reference!I$17,0)</f>
        <v>2826</v>
      </c>
      <c r="Q3284" s="35">
        <f>ROUND((Reference!J$16*List!$H3284)+Reference!J$17,0)</f>
        <v>3273</v>
      </c>
      <c r="R3284" s="35">
        <f>ROUND((Reference!K$16*List!$H3284)+Reference!K$17,0)</f>
        <v>3376</v>
      </c>
      <c r="S3284" s="35">
        <f>ROUND((Reference!L$16*List!$H3284)+Reference!L$17,0)</f>
        <v>3643</v>
      </c>
      <c r="T3284" s="35">
        <f>ROUND((Reference!M$16*List!$H3284)+Reference!M$17,0)</f>
        <v>4351</v>
      </c>
      <c r="U3284" s="35">
        <f>ROUND((Reference!N$16*List!$H3284)+Reference!N$17,0)</f>
        <v>17556</v>
      </c>
      <c r="V3284" s="36">
        <f>ROUND((Reference!O$16*List!$H3284)+Reference!O$17,0)</f>
        <v>653</v>
      </c>
      <c r="W3284" s="36">
        <f>ROUND((Reference!P$16*List!$H3284)+Reference!P$17,0)</f>
        <v>920</v>
      </c>
      <c r="X3284" s="36">
        <f>ROUND((Reference!Q$16*List!$H3284)+Reference!Q$17,0)</f>
        <v>460</v>
      </c>
      <c r="Y3284" s="37"/>
      <c r="Z3284" s="4" t="str">
        <f t="shared" si="103"/>
        <v>YABUCOA, Puerto Rico</v>
      </c>
      <c r="AA3284" s="50" t="s">
        <v>8997</v>
      </c>
      <c r="AB3284" s="38" t="s">
        <v>54</v>
      </c>
      <c r="AC3284" s="43" t="s">
        <v>8773</v>
      </c>
      <c r="AD3284" s="45"/>
      <c r="AE3284">
        <f t="shared" si="104"/>
        <v>0.39119999999999999</v>
      </c>
    </row>
    <row r="3285" spans="1:31" x14ac:dyDescent="0.35">
      <c r="A3285" s="28" t="s">
        <v>8998</v>
      </c>
      <c r="B3285" s="48" t="s">
        <v>8999</v>
      </c>
      <c r="C3285" s="49">
        <v>49500</v>
      </c>
      <c r="D3285" s="30" t="s">
        <v>1811</v>
      </c>
      <c r="E3285" s="50" t="s">
        <v>9000</v>
      </c>
      <c r="F3285" s="55" t="s">
        <v>8773</v>
      </c>
      <c r="G3285" s="33" t="s">
        <v>53</v>
      </c>
      <c r="H3285" s="52">
        <v>0.8589</v>
      </c>
      <c r="I3285" s="35">
        <f>ROUND((Reference!B$16*List!$H3285)+Reference!B$17,0)</f>
        <v>1005</v>
      </c>
      <c r="J3285" s="35">
        <f>ROUND((Reference!C$16*List!$H3285)+Reference!C$17,0)</f>
        <v>1499</v>
      </c>
      <c r="K3285" s="35">
        <f>ROUND((Reference!D$16*List!$H3285)+Reference!D$17,0)</f>
        <v>1797</v>
      </c>
      <c r="L3285" s="35">
        <f>ROUND((Reference!E$16*List!$H3285)+Reference!E$17,0)</f>
        <v>2221</v>
      </c>
      <c r="M3285" s="35">
        <f>ROUND((Reference!F$16*List!$H3285)+Reference!F$17,0)</f>
        <v>2314</v>
      </c>
      <c r="N3285" s="35">
        <f>ROUND((Reference!G$16*List!$H3285)+Reference!G$17,0)</f>
        <v>2619</v>
      </c>
      <c r="O3285" s="35">
        <f>ROUND((Reference!H$16*List!$H3285)+Reference!H$17,0)</f>
        <v>2720</v>
      </c>
      <c r="P3285" s="35">
        <f>ROUND((Reference!I$16*List!$H3285)+Reference!I$17,0)</f>
        <v>2826</v>
      </c>
      <c r="Q3285" s="35">
        <f>ROUND((Reference!J$16*List!$H3285)+Reference!J$17,0)</f>
        <v>3273</v>
      </c>
      <c r="R3285" s="35">
        <f>ROUND((Reference!K$16*List!$H3285)+Reference!K$17,0)</f>
        <v>3376</v>
      </c>
      <c r="S3285" s="35">
        <f>ROUND((Reference!L$16*List!$H3285)+Reference!L$17,0)</f>
        <v>3643</v>
      </c>
      <c r="T3285" s="35">
        <f>ROUND((Reference!M$16*List!$H3285)+Reference!M$17,0)</f>
        <v>4351</v>
      </c>
      <c r="U3285" s="35">
        <f>ROUND((Reference!N$16*List!$H3285)+Reference!N$17,0)</f>
        <v>17556</v>
      </c>
      <c r="V3285" s="36">
        <f>ROUND((Reference!O$16*List!$H3285)+Reference!O$17,0)</f>
        <v>653</v>
      </c>
      <c r="W3285" s="36">
        <f>ROUND((Reference!P$16*List!$H3285)+Reference!P$17,0)</f>
        <v>920</v>
      </c>
      <c r="X3285" s="36">
        <f>ROUND((Reference!Q$16*List!$H3285)+Reference!Q$17,0)</f>
        <v>460</v>
      </c>
      <c r="Y3285" s="37"/>
      <c r="Z3285" s="4" t="str">
        <f t="shared" si="103"/>
        <v>YAUCO, Puerto Rico</v>
      </c>
      <c r="AA3285" s="50" t="s">
        <v>9000</v>
      </c>
      <c r="AB3285" s="38" t="s">
        <v>54</v>
      </c>
      <c r="AC3285" s="43" t="s">
        <v>8773</v>
      </c>
      <c r="AD3285" s="45"/>
      <c r="AE3285">
        <f t="shared" si="104"/>
        <v>0.32840000000000003</v>
      </c>
    </row>
    <row r="3286" spans="1:31" x14ac:dyDescent="0.35">
      <c r="A3286" s="28" t="s">
        <v>9001</v>
      </c>
      <c r="B3286" s="48" t="s">
        <v>9002</v>
      </c>
      <c r="C3286" s="49">
        <v>99940</v>
      </c>
      <c r="D3286" s="30" t="s">
        <v>215</v>
      </c>
      <c r="E3286" s="50" t="s">
        <v>334</v>
      </c>
      <c r="F3286" s="55" t="s">
        <v>8773</v>
      </c>
      <c r="G3286" s="33" t="s">
        <v>64</v>
      </c>
      <c r="H3286" s="52">
        <v>0.8589</v>
      </c>
      <c r="I3286" s="35">
        <f>ROUND((Reference!B$16*List!$H3286)+Reference!B$17,0)</f>
        <v>1005</v>
      </c>
      <c r="J3286" s="35">
        <f>ROUND((Reference!C$16*List!$H3286)+Reference!C$17,0)</f>
        <v>1499</v>
      </c>
      <c r="K3286" s="35">
        <f>ROUND((Reference!D$16*List!$H3286)+Reference!D$17,0)</f>
        <v>1797</v>
      </c>
      <c r="L3286" s="35">
        <f>ROUND((Reference!E$16*List!$H3286)+Reference!E$17,0)</f>
        <v>2221</v>
      </c>
      <c r="M3286" s="35">
        <f>ROUND((Reference!F$16*List!$H3286)+Reference!F$17,0)</f>
        <v>2314</v>
      </c>
      <c r="N3286" s="35">
        <f>ROUND((Reference!G$16*List!$H3286)+Reference!G$17,0)</f>
        <v>2619</v>
      </c>
      <c r="O3286" s="35">
        <f>ROUND((Reference!H$16*List!$H3286)+Reference!H$17,0)</f>
        <v>2720</v>
      </c>
      <c r="P3286" s="35">
        <f>ROUND((Reference!I$16*List!$H3286)+Reference!I$17,0)</f>
        <v>2826</v>
      </c>
      <c r="Q3286" s="35">
        <f>ROUND((Reference!J$16*List!$H3286)+Reference!J$17,0)</f>
        <v>3273</v>
      </c>
      <c r="R3286" s="35">
        <f>ROUND((Reference!K$16*List!$H3286)+Reference!K$17,0)</f>
        <v>3376</v>
      </c>
      <c r="S3286" s="35">
        <f>ROUND((Reference!L$16*List!$H3286)+Reference!L$17,0)</f>
        <v>3643</v>
      </c>
      <c r="T3286" s="35">
        <f>ROUND((Reference!M$16*List!$H3286)+Reference!M$17,0)</f>
        <v>4351</v>
      </c>
      <c r="U3286" s="35">
        <f>ROUND((Reference!N$16*List!$H3286)+Reference!N$17,0)</f>
        <v>17556</v>
      </c>
      <c r="V3286" s="36">
        <f>ROUND((Reference!O$16*List!$H3286)+Reference!O$17,0)</f>
        <v>653</v>
      </c>
      <c r="W3286" s="36">
        <f>ROUND((Reference!P$16*List!$H3286)+Reference!P$17,0)</f>
        <v>920</v>
      </c>
      <c r="X3286" s="36">
        <f>ROUND((Reference!Q$16*List!$H3286)+Reference!Q$17,0)</f>
        <v>460</v>
      </c>
      <c r="Y3286" s="37"/>
      <c r="Z3286" s="4" t="str">
        <f t="shared" si="103"/>
        <v>STATEWIDE, Puerto Rico</v>
      </c>
      <c r="AA3286" s="50" t="s">
        <v>334</v>
      </c>
      <c r="AB3286" s="38" t="s">
        <v>54</v>
      </c>
      <c r="AC3286" s="43" t="s">
        <v>8773</v>
      </c>
      <c r="AD3286" s="45"/>
      <c r="AE3286">
        <f t="shared" si="104"/>
        <v>0.4047</v>
      </c>
    </row>
    <row r="3287" spans="1:31" x14ac:dyDescent="0.35">
      <c r="A3287" s="28" t="s">
        <v>1948</v>
      </c>
      <c r="B3287" s="48">
        <v>78990</v>
      </c>
      <c r="C3287" s="49">
        <v>99948</v>
      </c>
      <c r="D3287" s="30" t="s">
        <v>250</v>
      </c>
      <c r="E3287" s="50" t="s">
        <v>9003</v>
      </c>
      <c r="F3287" s="55" t="s">
        <v>250</v>
      </c>
      <c r="G3287" s="33" t="s">
        <v>64</v>
      </c>
      <c r="H3287" s="52">
        <v>0.8589</v>
      </c>
      <c r="I3287" s="35">
        <f>ROUND((Reference!B$16*List!$H3287)+Reference!B$17,0)</f>
        <v>1005</v>
      </c>
      <c r="J3287" s="35">
        <f>ROUND((Reference!C$16*List!$H3287)+Reference!C$17,0)</f>
        <v>1499</v>
      </c>
      <c r="K3287" s="35">
        <f>ROUND((Reference!D$16*List!$H3287)+Reference!D$17,0)</f>
        <v>1797</v>
      </c>
      <c r="L3287" s="35">
        <f>ROUND((Reference!E$16*List!$H3287)+Reference!E$17,0)</f>
        <v>2221</v>
      </c>
      <c r="M3287" s="35">
        <f>ROUND((Reference!F$16*List!$H3287)+Reference!F$17,0)</f>
        <v>2314</v>
      </c>
      <c r="N3287" s="35">
        <f>ROUND((Reference!G$16*List!$H3287)+Reference!G$17,0)</f>
        <v>2619</v>
      </c>
      <c r="O3287" s="35">
        <f>ROUND((Reference!H$16*List!$H3287)+Reference!H$17,0)</f>
        <v>2720</v>
      </c>
      <c r="P3287" s="35">
        <f>ROUND((Reference!I$16*List!$H3287)+Reference!I$17,0)</f>
        <v>2826</v>
      </c>
      <c r="Q3287" s="35">
        <f>ROUND((Reference!J$16*List!$H3287)+Reference!J$17,0)</f>
        <v>3273</v>
      </c>
      <c r="R3287" s="35">
        <f>ROUND((Reference!K$16*List!$H3287)+Reference!K$17,0)</f>
        <v>3376</v>
      </c>
      <c r="S3287" s="35">
        <f>ROUND((Reference!L$16*List!$H3287)+Reference!L$17,0)</f>
        <v>3643</v>
      </c>
      <c r="T3287" s="35">
        <f>ROUND((Reference!M$16*List!$H3287)+Reference!M$17,0)</f>
        <v>4351</v>
      </c>
      <c r="U3287" s="35">
        <f>ROUND((Reference!N$16*List!$H3287)+Reference!N$17,0)</f>
        <v>17556</v>
      </c>
      <c r="V3287" s="36">
        <f>ROUND((Reference!O$16*List!$H3287)+Reference!O$17,0)</f>
        <v>653</v>
      </c>
      <c r="W3287" s="36">
        <f>ROUND((Reference!P$16*List!$H3287)+Reference!P$17,0)</f>
        <v>920</v>
      </c>
      <c r="X3287" s="36">
        <f>ROUND((Reference!Q$16*List!$H3287)+Reference!Q$17,0)</f>
        <v>460</v>
      </c>
      <c r="Y3287" s="37"/>
      <c r="Z3287" s="4" t="str">
        <f t="shared" si="103"/>
        <v>Statewide, Virgin Islands</v>
      </c>
      <c r="AA3287" s="50" t="s">
        <v>9003</v>
      </c>
      <c r="AB3287" s="38" t="s">
        <v>54</v>
      </c>
      <c r="AC3287" s="43" t="s">
        <v>250</v>
      </c>
      <c r="AD3287" s="45"/>
      <c r="AE3287">
        <f t="shared" si="104"/>
        <v>0.60040000000000004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956"/>
  <sheetViews>
    <sheetView topLeftCell="A547" zoomScaleNormal="100" workbookViewId="0">
      <selection activeCell="D829" sqref="D829"/>
    </sheetView>
  </sheetViews>
  <sheetFormatPr defaultColWidth="12.453125" defaultRowHeight="14.5" x14ac:dyDescent="0.35"/>
  <cols>
    <col min="1" max="1" width="64.7265625" customWidth="1"/>
    <col min="2" max="9" width="9.1796875" bestFit="1" customWidth="1"/>
    <col min="10" max="12" width="8.81640625" bestFit="1" customWidth="1"/>
    <col min="13" max="13" width="8.81640625" customWidth="1"/>
    <col min="14" max="14" width="11" bestFit="1" customWidth="1"/>
    <col min="15" max="15" width="8.81640625" bestFit="1" customWidth="1"/>
    <col min="16" max="16" width="7.26953125" customWidth="1"/>
    <col min="17" max="17" width="9.453125" bestFit="1" customWidth="1"/>
    <col min="18" max="18" width="13.1796875" bestFit="1" customWidth="1"/>
    <col min="19" max="19" width="23.81640625" bestFit="1" customWidth="1"/>
    <col min="22" max="22" width="13.7265625" bestFit="1" customWidth="1"/>
  </cols>
  <sheetData>
    <row r="1" spans="1:22" x14ac:dyDescent="0.35">
      <c r="A1" s="1" t="s">
        <v>9251</v>
      </c>
    </row>
    <row r="2" spans="1:22" s="57" customFormat="1" x14ac:dyDescent="0.35">
      <c r="A2" s="99" t="s">
        <v>9245</v>
      </c>
      <c r="B2" s="56"/>
      <c r="C2" s="56"/>
      <c r="G2" s="56"/>
      <c r="H2" s="56"/>
      <c r="I2" s="56"/>
      <c r="J2" s="56"/>
      <c r="K2" s="56"/>
      <c r="L2" s="56"/>
      <c r="S2" s="57" t="s">
        <v>54</v>
      </c>
    </row>
    <row r="3" spans="1:22" ht="43.5" x14ac:dyDescent="0.35">
      <c r="A3" t="s">
        <v>4</v>
      </c>
      <c r="B3" s="58" t="s">
        <v>26</v>
      </c>
      <c r="C3" s="58" t="s">
        <v>27</v>
      </c>
      <c r="D3" s="58" t="s">
        <v>28</v>
      </c>
      <c r="E3" s="58" t="s">
        <v>29</v>
      </c>
      <c r="F3" s="58" t="s">
        <v>5</v>
      </c>
      <c r="G3" s="58" t="s">
        <v>30</v>
      </c>
      <c r="H3" s="58" t="s">
        <v>31</v>
      </c>
      <c r="I3" s="58" t="s">
        <v>32</v>
      </c>
      <c r="J3" s="58" t="s">
        <v>33</v>
      </c>
      <c r="K3" s="58" t="s">
        <v>34</v>
      </c>
      <c r="L3" s="58" t="s">
        <v>35</v>
      </c>
      <c r="M3" s="58" t="s">
        <v>36</v>
      </c>
      <c r="N3" s="58" t="s">
        <v>37</v>
      </c>
      <c r="O3" s="58" t="s">
        <v>9004</v>
      </c>
      <c r="P3" s="58" t="s">
        <v>39</v>
      </c>
      <c r="Q3" s="58" t="s">
        <v>40</v>
      </c>
      <c r="S3" s="58" t="s">
        <v>9005</v>
      </c>
      <c r="T3" s="58" t="s">
        <v>9006</v>
      </c>
      <c r="U3" s="58" t="s">
        <v>9007</v>
      </c>
      <c r="V3" s="58" t="s">
        <v>9008</v>
      </c>
    </row>
    <row r="4" spans="1:22" x14ac:dyDescent="0.35">
      <c r="A4" t="s">
        <v>9252</v>
      </c>
      <c r="B4" s="59">
        <v>0.76100000000000001</v>
      </c>
      <c r="C4" s="59">
        <v>0.76100000000000001</v>
      </c>
      <c r="D4" s="59">
        <v>0.76100000000000001</v>
      </c>
      <c r="E4" s="59">
        <v>0.76100000000000001</v>
      </c>
      <c r="F4" s="59">
        <v>0.76100000000000001</v>
      </c>
      <c r="G4" s="59">
        <v>0.76100000000000001</v>
      </c>
      <c r="H4" s="59">
        <v>0.76100000000000001</v>
      </c>
      <c r="I4" s="59">
        <v>0.76100000000000001</v>
      </c>
      <c r="J4" s="59">
        <v>0.76100000000000001</v>
      </c>
      <c r="K4" s="59">
        <v>0.76100000000000001</v>
      </c>
      <c r="L4" s="59">
        <v>0.76100000000000001</v>
      </c>
      <c r="M4" s="59">
        <v>0.76100000000000001</v>
      </c>
      <c r="N4" s="59">
        <v>0.76100000000000001</v>
      </c>
      <c r="O4" s="59">
        <v>0.76100000000000001</v>
      </c>
      <c r="P4" s="59">
        <v>0.76100000000000001</v>
      </c>
      <c r="Q4" s="59">
        <v>0.76100000000000001</v>
      </c>
      <c r="S4" t="str">
        <f>CONCATENATE(Calculator!B3,Reference!S2,Calculator!B2)</f>
        <v>Hawaii, Hawaii</v>
      </c>
      <c r="T4">
        <f>INDEX(Reference!G26:G37,MATCH(MONTH(Calculator!B5),Reference!F26:F37,0))</f>
        <v>31</v>
      </c>
      <c r="U4">
        <f>INDEX(Reference!G26:G37,MATCH(MONTH(Calculator!B6),Reference!F26:F37,0))</f>
        <v>30</v>
      </c>
      <c r="V4">
        <f>ROUND((EOMONTH(Calculator!B6,0)-EOMONTH(Calculator!B5,-1))/(365/12),0)</f>
        <v>12</v>
      </c>
    </row>
    <row r="5" spans="1:22" x14ac:dyDescent="0.35">
      <c r="A5" t="s">
        <v>9253</v>
      </c>
      <c r="B5" s="59">
        <v>0.23899999999999999</v>
      </c>
      <c r="C5" s="59">
        <v>0.23899999999999999</v>
      </c>
      <c r="D5" s="59">
        <v>0.23899999999999999</v>
      </c>
      <c r="E5" s="59">
        <v>0.23899999999999999</v>
      </c>
      <c r="F5" s="59">
        <v>0.23899999999999999</v>
      </c>
      <c r="G5" s="59">
        <v>0.23899999999999999</v>
      </c>
      <c r="H5" s="59">
        <v>0.23899999999999999</v>
      </c>
      <c r="I5" s="59">
        <v>0.23899999999999999</v>
      </c>
      <c r="J5" s="59">
        <v>0.23899999999999999</v>
      </c>
      <c r="K5" s="59">
        <v>0.23899999999999999</v>
      </c>
      <c r="L5" s="59">
        <v>0.23899999999999999</v>
      </c>
      <c r="M5" s="59">
        <v>0.23899999999999999</v>
      </c>
      <c r="N5" s="59">
        <v>0.23899999999999999</v>
      </c>
      <c r="O5" s="59">
        <v>0.23899999999999999</v>
      </c>
      <c r="P5" s="59">
        <v>0.23899999999999999</v>
      </c>
      <c r="Q5" s="59">
        <v>0.23899999999999999</v>
      </c>
    </row>
    <row r="6" spans="1:22" x14ac:dyDescent="0.35">
      <c r="A6" t="s">
        <v>9009</v>
      </c>
      <c r="B6" s="60">
        <v>0.94447272727272735</v>
      </c>
      <c r="C6" s="60">
        <v>0.94447272727272735</v>
      </c>
      <c r="D6" s="60">
        <v>0.94447272727272735</v>
      </c>
      <c r="E6" s="60">
        <v>0.94447272727272735</v>
      </c>
      <c r="F6" s="60">
        <v>0.94447272727272735</v>
      </c>
      <c r="G6" s="60">
        <v>0.94447272727272735</v>
      </c>
      <c r="H6" s="60">
        <v>0.94447272727272735</v>
      </c>
      <c r="I6" s="60">
        <v>0.94447272727272735</v>
      </c>
      <c r="J6" s="60">
        <v>0.94447272727272735</v>
      </c>
      <c r="K6" s="60">
        <v>0.94447272727272735</v>
      </c>
      <c r="L6" s="60">
        <v>0.94447272727272735</v>
      </c>
      <c r="M6" s="60">
        <v>0.94447272727272735</v>
      </c>
      <c r="N6" s="60">
        <v>0.94447272727272735</v>
      </c>
      <c r="O6" s="60">
        <v>0.94447272727272735</v>
      </c>
      <c r="P6" s="60">
        <v>0.94447272727272735</v>
      </c>
      <c r="Q6" s="60">
        <v>0.94447272727272735</v>
      </c>
    </row>
    <row r="7" spans="1:22" x14ac:dyDescent="0.35">
      <c r="A7" t="s">
        <v>9254</v>
      </c>
      <c r="B7">
        <f>AVERAGE($H26:$H113)</f>
        <v>0.93742499999999918</v>
      </c>
      <c r="C7">
        <f t="shared" ref="C7:Q7" si="0">AVERAGE($H26:$H113)</f>
        <v>0.93742499999999918</v>
      </c>
      <c r="D7">
        <f t="shared" si="0"/>
        <v>0.93742499999999918</v>
      </c>
      <c r="E7">
        <f t="shared" si="0"/>
        <v>0.93742499999999918</v>
      </c>
      <c r="F7">
        <f t="shared" si="0"/>
        <v>0.93742499999999918</v>
      </c>
      <c r="G7">
        <f t="shared" si="0"/>
        <v>0.93742499999999918</v>
      </c>
      <c r="H7">
        <f t="shared" si="0"/>
        <v>0.93742499999999918</v>
      </c>
      <c r="I7">
        <f t="shared" si="0"/>
        <v>0.93742499999999918</v>
      </c>
      <c r="J7">
        <f t="shared" si="0"/>
        <v>0.93742499999999918</v>
      </c>
      <c r="K7">
        <f t="shared" si="0"/>
        <v>0.93742499999999918</v>
      </c>
      <c r="L7">
        <f t="shared" si="0"/>
        <v>0.93742499999999918</v>
      </c>
      <c r="M7">
        <f t="shared" si="0"/>
        <v>0.93742499999999918</v>
      </c>
      <c r="N7">
        <f t="shared" si="0"/>
        <v>0.93742499999999918</v>
      </c>
      <c r="O7">
        <f t="shared" si="0"/>
        <v>0.93742499999999918</v>
      </c>
      <c r="P7">
        <f t="shared" si="0"/>
        <v>0.93742499999999918</v>
      </c>
      <c r="Q7">
        <f t="shared" si="0"/>
        <v>0.93742499999999918</v>
      </c>
    </row>
    <row r="8" spans="1:22" x14ac:dyDescent="0.35">
      <c r="A8" t="s">
        <v>9255</v>
      </c>
      <c r="B8" s="59">
        <f>B7/B6-1</f>
        <v>-7.462076002002993E-3</v>
      </c>
      <c r="C8" s="59">
        <f t="shared" ref="C8:Q8" si="1">C7/C6-1</f>
        <v>-7.462076002002993E-3</v>
      </c>
      <c r="D8" s="59">
        <f t="shared" si="1"/>
        <v>-7.462076002002993E-3</v>
      </c>
      <c r="E8" s="59">
        <f t="shared" si="1"/>
        <v>-7.462076002002993E-3</v>
      </c>
      <c r="F8" s="59">
        <f t="shared" si="1"/>
        <v>-7.462076002002993E-3</v>
      </c>
      <c r="G8" s="59">
        <f t="shared" si="1"/>
        <v>-7.462076002002993E-3</v>
      </c>
      <c r="H8" s="59">
        <f t="shared" si="1"/>
        <v>-7.462076002002993E-3</v>
      </c>
      <c r="I8" s="59">
        <f t="shared" si="1"/>
        <v>-7.462076002002993E-3</v>
      </c>
      <c r="J8" s="59">
        <f t="shared" si="1"/>
        <v>-7.462076002002993E-3</v>
      </c>
      <c r="K8" s="59">
        <f t="shared" si="1"/>
        <v>-7.462076002002993E-3</v>
      </c>
      <c r="L8" s="59">
        <f t="shared" si="1"/>
        <v>-7.462076002002993E-3</v>
      </c>
      <c r="M8" s="59">
        <f t="shared" si="1"/>
        <v>-7.462076002002993E-3</v>
      </c>
      <c r="N8" s="59">
        <f t="shared" si="1"/>
        <v>-7.462076002002993E-3</v>
      </c>
      <c r="O8" s="59">
        <f t="shared" si="1"/>
        <v>-7.462076002002993E-3</v>
      </c>
      <c r="P8" s="59">
        <f t="shared" si="1"/>
        <v>-7.462076002002993E-3</v>
      </c>
      <c r="Q8" s="59">
        <f t="shared" si="1"/>
        <v>-7.462076002002993E-3</v>
      </c>
    </row>
    <row r="9" spans="1:22" x14ac:dyDescent="0.35">
      <c r="A9" t="s">
        <v>9010</v>
      </c>
      <c r="B9" s="2">
        <v>2760</v>
      </c>
      <c r="C9" s="2">
        <v>3583</v>
      </c>
      <c r="D9" s="2">
        <v>4077</v>
      </c>
      <c r="E9" s="2">
        <v>4784</v>
      </c>
      <c r="F9" s="2">
        <v>4939</v>
      </c>
      <c r="G9" s="2">
        <v>5448</v>
      </c>
      <c r="H9" s="2">
        <v>5614</v>
      </c>
      <c r="I9" s="2">
        <v>5792</v>
      </c>
      <c r="J9" s="2">
        <v>6535</v>
      </c>
      <c r="K9" s="2">
        <v>6708</v>
      </c>
      <c r="L9" s="2">
        <v>7151</v>
      </c>
      <c r="M9" s="2">
        <v>8331</v>
      </c>
      <c r="N9" s="2">
        <v>30314</v>
      </c>
      <c r="O9" s="2">
        <f>0.22*F9</f>
        <v>1086.58</v>
      </c>
      <c r="P9" s="2">
        <f>0.31*F9</f>
        <v>1531.09</v>
      </c>
      <c r="Q9" s="2">
        <f>P9/2</f>
        <v>765.54499999999996</v>
      </c>
    </row>
    <row r="10" spans="1:22" x14ac:dyDescent="0.35">
      <c r="A10" t="s">
        <v>9256</v>
      </c>
      <c r="B10" s="2">
        <v>2946</v>
      </c>
      <c r="C10" s="2">
        <v>3824</v>
      </c>
      <c r="D10" s="2">
        <v>4352</v>
      </c>
      <c r="E10" s="2">
        <v>5106</v>
      </c>
      <c r="F10" s="2">
        <v>5271</v>
      </c>
      <c r="G10" s="2">
        <v>5814</v>
      </c>
      <c r="H10" s="2">
        <v>5992</v>
      </c>
      <c r="I10" s="2">
        <v>6182</v>
      </c>
      <c r="J10" s="2">
        <v>6975</v>
      </c>
      <c r="K10" s="2">
        <v>7159</v>
      </c>
      <c r="L10" s="2">
        <v>7633</v>
      </c>
      <c r="M10" s="2">
        <v>8891</v>
      </c>
      <c r="N10" s="2">
        <v>32354</v>
      </c>
      <c r="O10" s="2">
        <f>0.22*F10</f>
        <v>1159.6200000000001</v>
      </c>
      <c r="P10" s="2">
        <f>0.31*F10</f>
        <v>1634.01</v>
      </c>
      <c r="Q10" s="2">
        <f>P10/2</f>
        <v>817.005</v>
      </c>
    </row>
    <row r="11" spans="1:22" x14ac:dyDescent="0.35">
      <c r="A11" t="s">
        <v>9257</v>
      </c>
      <c r="B11" s="59">
        <f>B10/B9-1</f>
        <v>6.7391304347826031E-2</v>
      </c>
      <c r="C11" s="59">
        <f t="shared" ref="C11:Q11" si="2">C10/C9-1</f>
        <v>6.7262070890315329E-2</v>
      </c>
      <c r="D11" s="59">
        <f t="shared" si="2"/>
        <v>6.7451557517782756E-2</v>
      </c>
      <c r="E11" s="59">
        <f t="shared" si="2"/>
        <v>6.7307692307692291E-2</v>
      </c>
      <c r="F11" s="59">
        <f t="shared" si="2"/>
        <v>6.7220085037456911E-2</v>
      </c>
      <c r="G11" s="59">
        <f t="shared" si="2"/>
        <v>6.7180616740088128E-2</v>
      </c>
      <c r="H11" s="59">
        <f t="shared" si="2"/>
        <v>6.7331670822942558E-2</v>
      </c>
      <c r="I11" s="59">
        <f t="shared" si="2"/>
        <v>6.7334254143646355E-2</v>
      </c>
      <c r="J11" s="59">
        <f t="shared" si="2"/>
        <v>6.7329762815608207E-2</v>
      </c>
      <c r="K11" s="59">
        <f t="shared" si="2"/>
        <v>6.72331544424567E-2</v>
      </c>
      <c r="L11" s="59">
        <f t="shared" si="2"/>
        <v>6.7403160397147222E-2</v>
      </c>
      <c r="M11" s="59">
        <f t="shared" si="2"/>
        <v>6.7218821269955598E-2</v>
      </c>
      <c r="N11" s="59">
        <f t="shared" si="2"/>
        <v>6.729563897868962E-2</v>
      </c>
      <c r="O11" s="59">
        <f t="shared" si="2"/>
        <v>6.7220085037457133E-2</v>
      </c>
      <c r="P11" s="59">
        <f t="shared" si="2"/>
        <v>6.7220085037457133E-2</v>
      </c>
      <c r="Q11" s="59">
        <f t="shared" si="2"/>
        <v>6.7220085037457133E-2</v>
      </c>
    </row>
    <row r="12" spans="1:22" x14ac:dyDescent="0.35">
      <c r="A12" t="s">
        <v>9258</v>
      </c>
      <c r="B12" s="2">
        <f>B10-$O10</f>
        <v>1786.3799999999999</v>
      </c>
      <c r="C12" s="2">
        <f t="shared" ref="C12:N12" si="3">C10-$O10</f>
        <v>2664.38</v>
      </c>
      <c r="D12" s="2">
        <f t="shared" si="3"/>
        <v>3192.38</v>
      </c>
      <c r="E12" s="2">
        <f t="shared" si="3"/>
        <v>3946.38</v>
      </c>
      <c r="F12" s="2">
        <f t="shared" si="3"/>
        <v>4111.38</v>
      </c>
      <c r="G12" s="2">
        <f t="shared" si="3"/>
        <v>4654.38</v>
      </c>
      <c r="H12" s="2">
        <f t="shared" si="3"/>
        <v>4832.38</v>
      </c>
      <c r="I12" s="2">
        <f t="shared" si="3"/>
        <v>5022.38</v>
      </c>
      <c r="J12" s="2">
        <f t="shared" si="3"/>
        <v>5815.38</v>
      </c>
      <c r="K12" s="2">
        <f t="shared" si="3"/>
        <v>5999.38</v>
      </c>
      <c r="L12" s="2">
        <f t="shared" si="3"/>
        <v>6473.38</v>
      </c>
      <c r="M12" s="2">
        <f t="shared" si="3"/>
        <v>7731.38</v>
      </c>
      <c r="N12" s="2">
        <f t="shared" si="3"/>
        <v>31194.38</v>
      </c>
      <c r="O12" s="2">
        <f>O10</f>
        <v>1159.6200000000001</v>
      </c>
      <c r="P12" s="2">
        <f>P10</f>
        <v>1634.01</v>
      </c>
      <c r="Q12" s="2">
        <f>Q10</f>
        <v>817.005</v>
      </c>
    </row>
    <row r="13" spans="1:22" x14ac:dyDescent="0.35">
      <c r="A13" t="s">
        <v>9259</v>
      </c>
      <c r="B13" s="2">
        <f t="shared" ref="B13:Q13" si="4">(B12*B4)/B7</f>
        <v>1450.1802064165145</v>
      </c>
      <c r="C13" s="2">
        <f t="shared" si="4"/>
        <v>2162.9390937941721</v>
      </c>
      <c r="D13" s="2">
        <f t="shared" si="4"/>
        <v>2591.5685841534014</v>
      </c>
      <c r="E13" s="2">
        <f t="shared" si="4"/>
        <v>3203.6644851588158</v>
      </c>
      <c r="F13" s="2">
        <f t="shared" si="4"/>
        <v>3337.6112008960749</v>
      </c>
      <c r="G13" s="2">
        <f t="shared" si="4"/>
        <v>3778.4176654132366</v>
      </c>
      <c r="H13" s="2">
        <f t="shared" si="4"/>
        <v>3922.9177587540375</v>
      </c>
      <c r="I13" s="2">
        <f t="shared" si="4"/>
        <v>4077.1594314211839</v>
      </c>
      <c r="J13" s="2">
        <f t="shared" si="4"/>
        <v>4720.9154652372226</v>
      </c>
      <c r="K13" s="2">
        <f t="shared" si="4"/>
        <v>4870.2863482411976</v>
      </c>
      <c r="L13" s="2">
        <f t="shared" si="4"/>
        <v>5255.0787316318683</v>
      </c>
      <c r="M13" s="2">
        <f t="shared" si="4"/>
        <v>6276.3209643438195</v>
      </c>
      <c r="N13" s="2">
        <f t="shared" si="4"/>
        <v>25323.543942182067</v>
      </c>
      <c r="O13" s="2">
        <f t="shared" si="4"/>
        <v>941.37751820145706</v>
      </c>
      <c r="P13" s="2">
        <f t="shared" si="4"/>
        <v>1326.4865029202349</v>
      </c>
      <c r="Q13" s="2">
        <f t="shared" si="4"/>
        <v>663.24325146011745</v>
      </c>
    </row>
    <row r="14" spans="1:22" x14ac:dyDescent="0.35">
      <c r="A14" t="s">
        <v>9260</v>
      </c>
      <c r="B14" s="2">
        <f t="shared" ref="B14:Q14" si="5">B12*B5</f>
        <v>426.94481999999994</v>
      </c>
      <c r="C14" s="2">
        <f t="shared" si="5"/>
        <v>636.78682000000003</v>
      </c>
      <c r="D14" s="2">
        <f t="shared" si="5"/>
        <v>762.97882000000004</v>
      </c>
      <c r="E14" s="2">
        <f t="shared" si="5"/>
        <v>943.18481999999995</v>
      </c>
      <c r="F14" s="2">
        <f t="shared" si="5"/>
        <v>982.61982</v>
      </c>
      <c r="G14" s="2">
        <f t="shared" si="5"/>
        <v>1112.3968199999999</v>
      </c>
      <c r="H14" s="2">
        <f t="shared" si="5"/>
        <v>1154.9388200000001</v>
      </c>
      <c r="I14" s="2">
        <f t="shared" si="5"/>
        <v>1200.3488199999999</v>
      </c>
      <c r="J14" s="2">
        <f t="shared" si="5"/>
        <v>1389.87582</v>
      </c>
      <c r="K14" s="2">
        <f t="shared" si="5"/>
        <v>1433.8518199999999</v>
      </c>
      <c r="L14" s="2">
        <f t="shared" si="5"/>
        <v>1547.1378199999999</v>
      </c>
      <c r="M14" s="2">
        <f t="shared" si="5"/>
        <v>1847.79982</v>
      </c>
      <c r="N14" s="2">
        <f t="shared" si="5"/>
        <v>7455.4568200000003</v>
      </c>
      <c r="O14" s="2">
        <f t="shared" si="5"/>
        <v>277.14918</v>
      </c>
      <c r="P14" s="2">
        <f t="shared" si="5"/>
        <v>390.52839</v>
      </c>
      <c r="Q14" s="2">
        <f t="shared" si="5"/>
        <v>195.264195</v>
      </c>
    </row>
    <row r="15" spans="1:22" x14ac:dyDescent="0.35">
      <c r="A15" t="s">
        <v>9261</v>
      </c>
      <c r="B15" s="2">
        <f>B14+B13</f>
        <v>1877.1250264165144</v>
      </c>
      <c r="C15" s="2">
        <f t="shared" ref="C15:Q15" si="6">C14+C13</f>
        <v>2799.7259137941719</v>
      </c>
      <c r="D15" s="2">
        <f t="shared" si="6"/>
        <v>3354.5474041534017</v>
      </c>
      <c r="E15" s="2">
        <f t="shared" si="6"/>
        <v>4146.8493051588157</v>
      </c>
      <c r="F15" s="2">
        <f t="shared" si="6"/>
        <v>4320.2310208960753</v>
      </c>
      <c r="G15" s="2">
        <f t="shared" si="6"/>
        <v>4890.814485413237</v>
      </c>
      <c r="H15" s="2">
        <f t="shared" si="6"/>
        <v>5077.8565787540374</v>
      </c>
      <c r="I15" s="2">
        <f t="shared" si="6"/>
        <v>5277.5082514211836</v>
      </c>
      <c r="J15" s="2">
        <f t="shared" si="6"/>
        <v>6110.7912852372228</v>
      </c>
      <c r="K15" s="2">
        <f t="shared" si="6"/>
        <v>6304.1381682411975</v>
      </c>
      <c r="L15" s="2">
        <f t="shared" si="6"/>
        <v>6802.2165516318682</v>
      </c>
      <c r="M15" s="2">
        <f t="shared" si="6"/>
        <v>8124.1207843438197</v>
      </c>
      <c r="N15" s="2">
        <f t="shared" si="6"/>
        <v>32779.00076218207</v>
      </c>
      <c r="O15" s="2">
        <f t="shared" si="6"/>
        <v>1218.5266982014571</v>
      </c>
      <c r="P15" s="2">
        <f t="shared" si="6"/>
        <v>1717.0148929202348</v>
      </c>
      <c r="Q15" s="2">
        <f t="shared" si="6"/>
        <v>858.50744646011742</v>
      </c>
      <c r="R15" s="3"/>
    </row>
    <row r="16" spans="1:22" x14ac:dyDescent="0.35">
      <c r="A16" t="s">
        <v>9262</v>
      </c>
      <c r="B16" s="2">
        <f t="shared" ref="B16:Q16" si="7">B18*B4</f>
        <v>857.09528706178048</v>
      </c>
      <c r="C16" s="2">
        <f t="shared" si="7"/>
        <v>1278.3548522384187</v>
      </c>
      <c r="D16" s="2">
        <f t="shared" si="7"/>
        <v>1531.6863447364431</v>
      </c>
      <c r="E16" s="2">
        <f t="shared" si="7"/>
        <v>1893.4513927355154</v>
      </c>
      <c r="F16" s="2">
        <f t="shared" si="7"/>
        <v>1972.617484141148</v>
      </c>
      <c r="G16" s="2">
        <f t="shared" si="7"/>
        <v>2233.1458940396838</v>
      </c>
      <c r="H16" s="2">
        <f t="shared" si="7"/>
        <v>2318.5493138590932</v>
      </c>
      <c r="I16" s="2">
        <f t="shared" si="7"/>
        <v>2409.7102675989122</v>
      </c>
      <c r="J16" s="2">
        <f t="shared" si="7"/>
        <v>2790.1873008393159</v>
      </c>
      <c r="K16" s="2">
        <f t="shared" si="7"/>
        <v>2878.469487618931</v>
      </c>
      <c r="L16" s="2">
        <f t="shared" si="7"/>
        <v>3105.8920774751109</v>
      </c>
      <c r="M16" s="2">
        <f t="shared" si="7"/>
        <v>3709.473550131388</v>
      </c>
      <c r="N16" s="2">
        <f t="shared" si="7"/>
        <v>14966.891748012335</v>
      </c>
      <c r="O16" s="2">
        <f t="shared" si="7"/>
        <v>556.37929039878532</v>
      </c>
      <c r="P16" s="2">
        <f t="shared" si="7"/>
        <v>783.98900010737918</v>
      </c>
      <c r="Q16" s="2">
        <f t="shared" si="7"/>
        <v>391.99450005368959</v>
      </c>
    </row>
    <row r="17" spans="1:19" x14ac:dyDescent="0.35">
      <c r="A17" t="s">
        <v>9263</v>
      </c>
      <c r="B17" s="2">
        <f t="shared" ref="B17:Q17" si="8">B18*B5</f>
        <v>269.17972878812816</v>
      </c>
      <c r="C17" s="2">
        <f t="shared" si="8"/>
        <v>401.4806960380842</v>
      </c>
      <c r="D17" s="2">
        <f t="shared" si="8"/>
        <v>481.04209775559775</v>
      </c>
      <c r="E17" s="2">
        <f t="shared" si="8"/>
        <v>594.65819035977415</v>
      </c>
      <c r="F17" s="2">
        <f t="shared" si="8"/>
        <v>619.52112839649715</v>
      </c>
      <c r="G17" s="2">
        <f t="shared" si="8"/>
        <v>701.34279720825805</v>
      </c>
      <c r="H17" s="2">
        <f t="shared" si="8"/>
        <v>728.16463339332893</v>
      </c>
      <c r="I17" s="2">
        <f t="shared" si="8"/>
        <v>756.79468325379764</v>
      </c>
      <c r="J17" s="2">
        <f t="shared" si="8"/>
        <v>876.2874703030177</v>
      </c>
      <c r="K17" s="2">
        <f t="shared" si="8"/>
        <v>904.01341332578772</v>
      </c>
      <c r="L17" s="2">
        <f t="shared" si="8"/>
        <v>975.43785350400992</v>
      </c>
      <c r="M17" s="2">
        <f t="shared" si="8"/>
        <v>1164.9989204749036</v>
      </c>
      <c r="N17" s="2">
        <f t="shared" si="8"/>
        <v>4700.5087092969088</v>
      </c>
      <c r="O17" s="2">
        <f t="shared" si="8"/>
        <v>174.73672852208892</v>
      </c>
      <c r="P17" s="2">
        <f t="shared" si="8"/>
        <v>246.21993564476165</v>
      </c>
      <c r="Q17" s="2">
        <f t="shared" si="8"/>
        <v>123.10996782238082</v>
      </c>
    </row>
    <row r="18" spans="1:19" x14ac:dyDescent="0.35">
      <c r="A18" t="s">
        <v>9264</v>
      </c>
      <c r="B18" s="2">
        <f t="shared" ref="B18:Q18" si="9">B15*0.6</f>
        <v>1126.2750158499086</v>
      </c>
      <c r="C18" s="2">
        <f t="shared" si="9"/>
        <v>1679.835548276503</v>
      </c>
      <c r="D18" s="2">
        <f t="shared" si="9"/>
        <v>2012.7284424920408</v>
      </c>
      <c r="E18" s="2">
        <f t="shared" si="9"/>
        <v>2488.1095830952895</v>
      </c>
      <c r="F18" s="2">
        <f t="shared" si="9"/>
        <v>2592.1386125376453</v>
      </c>
      <c r="G18" s="2">
        <f t="shared" si="9"/>
        <v>2934.4886912479419</v>
      </c>
      <c r="H18" s="2">
        <f t="shared" si="9"/>
        <v>3046.7139472524223</v>
      </c>
      <c r="I18" s="2">
        <f t="shared" si="9"/>
        <v>3166.50495085271</v>
      </c>
      <c r="J18" s="2">
        <f t="shared" si="9"/>
        <v>3666.4747711423338</v>
      </c>
      <c r="K18" s="2">
        <f t="shared" si="9"/>
        <v>3782.4829009447185</v>
      </c>
      <c r="L18" s="2">
        <f t="shared" si="9"/>
        <v>4081.3299309791209</v>
      </c>
      <c r="M18" s="2">
        <f t="shared" si="9"/>
        <v>4874.4724706062916</v>
      </c>
      <c r="N18" s="2">
        <f t="shared" si="9"/>
        <v>19667.400457309242</v>
      </c>
      <c r="O18" s="2">
        <f t="shared" si="9"/>
        <v>731.11601892087424</v>
      </c>
      <c r="P18" s="2">
        <f t="shared" si="9"/>
        <v>1030.2089357521409</v>
      </c>
      <c r="Q18" s="2">
        <f t="shared" si="9"/>
        <v>515.10446787607043</v>
      </c>
    </row>
    <row r="19" spans="1:19" x14ac:dyDescent="0.35">
      <c r="A19" t="s">
        <v>9011</v>
      </c>
      <c r="B19" s="2">
        <v>1012.16556556963</v>
      </c>
      <c r="C19" s="2">
        <v>1510.5068206807066</v>
      </c>
      <c r="D19" s="2">
        <v>1808.2578850552493</v>
      </c>
      <c r="E19" s="2">
        <v>2236.3925734085392</v>
      </c>
      <c r="F19" s="2">
        <v>2329.7923809702379</v>
      </c>
      <c r="G19" s="2">
        <v>2638.1997992276588</v>
      </c>
      <c r="H19" s="2">
        <v>2738.4948945959259</v>
      </c>
      <c r="I19" s="2">
        <v>2846.3121221168135</v>
      </c>
      <c r="J19" s="2">
        <v>3295.1326738898078</v>
      </c>
      <c r="K19" s="2">
        <v>3399.8156796804374</v>
      </c>
      <c r="L19" s="2">
        <v>3668.105059790551</v>
      </c>
      <c r="M19" s="2">
        <v>4382.0807699434026</v>
      </c>
      <c r="N19" s="2">
        <v>17677.449349699302</v>
      </c>
      <c r="O19" s="2">
        <v>657.1209279659646</v>
      </c>
      <c r="P19" s="2">
        <v>925.94312577022288</v>
      </c>
      <c r="Q19" s="2">
        <v>462.97156288511144</v>
      </c>
    </row>
    <row r="20" spans="1:19" x14ac:dyDescent="0.35">
      <c r="A20" t="s">
        <v>9265</v>
      </c>
      <c r="B20" s="59">
        <f>B18/B19-1</f>
        <v>0.1127379296054789</v>
      </c>
      <c r="C20" s="59">
        <f t="shared" ref="C20:Q20" si="10">C18/C19-1</f>
        <v>0.11210060443122583</v>
      </c>
      <c r="D20" s="59">
        <f t="shared" si="10"/>
        <v>0.11307599382072886</v>
      </c>
      <c r="E20" s="59">
        <f t="shared" si="10"/>
        <v>0.11255493006002171</v>
      </c>
      <c r="F20" s="59">
        <f t="shared" si="10"/>
        <v>0.11260498304924216</v>
      </c>
      <c r="G20" s="59">
        <f t="shared" si="10"/>
        <v>0.11230722256404646</v>
      </c>
      <c r="H20" s="59">
        <f t="shared" si="10"/>
        <v>0.11255053031675466</v>
      </c>
      <c r="I20" s="59">
        <f t="shared" si="10"/>
        <v>0.1124939272288128</v>
      </c>
      <c r="J20" s="59">
        <f t="shared" si="10"/>
        <v>0.1126941261561305</v>
      </c>
      <c r="K20" s="59">
        <f t="shared" si="10"/>
        <v>0.1125552845559703</v>
      </c>
      <c r="L20" s="59">
        <f t="shared" si="10"/>
        <v>0.1126534994099011</v>
      </c>
      <c r="M20" s="59">
        <f t="shared" si="10"/>
        <v>0.11236481628549466</v>
      </c>
      <c r="N20" s="59">
        <f t="shared" si="10"/>
        <v>0.11257003588268177</v>
      </c>
      <c r="O20" s="59">
        <f t="shared" si="10"/>
        <v>0.11260498304924194</v>
      </c>
      <c r="P20" s="59">
        <f t="shared" si="10"/>
        <v>0.11260498304924194</v>
      </c>
      <c r="Q20" s="59">
        <f t="shared" si="10"/>
        <v>0.11260498304924194</v>
      </c>
    </row>
    <row r="21" spans="1:19" x14ac:dyDescent="0.35">
      <c r="A21" t="s">
        <v>9266</v>
      </c>
      <c r="B21" s="2">
        <f t="shared" ref="B21:N23" si="11">B16+$O16</f>
        <v>1413.4745774605658</v>
      </c>
      <c r="C21" s="2">
        <f t="shared" si="11"/>
        <v>1834.7341426372041</v>
      </c>
      <c r="D21" s="2">
        <f t="shared" si="11"/>
        <v>2088.0656351352281</v>
      </c>
      <c r="E21" s="2">
        <f t="shared" si="11"/>
        <v>2449.8306831343007</v>
      </c>
      <c r="F21" s="2">
        <f t="shared" si="11"/>
        <v>2528.9967745399335</v>
      </c>
      <c r="G21" s="2">
        <f t="shared" si="11"/>
        <v>2789.5251844384693</v>
      </c>
      <c r="H21" s="2">
        <f t="shared" si="11"/>
        <v>2874.9286042578788</v>
      </c>
      <c r="I21" s="2">
        <f t="shared" si="11"/>
        <v>2966.0895579976977</v>
      </c>
      <c r="J21" s="2">
        <f t="shared" si="11"/>
        <v>3346.566591238101</v>
      </c>
      <c r="K21" s="2">
        <f t="shared" si="11"/>
        <v>3434.8487780177165</v>
      </c>
      <c r="L21" s="2">
        <f t="shared" si="11"/>
        <v>3662.2713678738965</v>
      </c>
      <c r="M21" s="2">
        <f t="shared" si="11"/>
        <v>4265.8528405301731</v>
      </c>
      <c r="N21" s="2">
        <f t="shared" si="11"/>
        <v>15523.27103841112</v>
      </c>
      <c r="O21" s="2">
        <f t="shared" ref="O21:Q23" si="12">O16</f>
        <v>556.37929039878532</v>
      </c>
      <c r="P21" s="2">
        <f t="shared" si="12"/>
        <v>783.98900010737918</v>
      </c>
      <c r="Q21" s="2">
        <f t="shared" si="12"/>
        <v>391.99450005368959</v>
      </c>
    </row>
    <row r="22" spans="1:19" x14ac:dyDescent="0.35">
      <c r="A22" t="s">
        <v>9267</v>
      </c>
      <c r="B22" s="2">
        <f t="shared" si="11"/>
        <v>443.91645731021708</v>
      </c>
      <c r="C22" s="2">
        <f t="shared" si="11"/>
        <v>576.21742456017319</v>
      </c>
      <c r="D22" s="2">
        <f t="shared" si="11"/>
        <v>655.77882627768668</v>
      </c>
      <c r="E22" s="2">
        <f t="shared" si="11"/>
        <v>769.39491888186308</v>
      </c>
      <c r="F22" s="2">
        <f t="shared" si="11"/>
        <v>794.25785691858607</v>
      </c>
      <c r="G22" s="2">
        <f t="shared" si="11"/>
        <v>876.07952573034697</v>
      </c>
      <c r="H22" s="2">
        <f t="shared" si="11"/>
        <v>902.90136191541785</v>
      </c>
      <c r="I22" s="2">
        <f t="shared" si="11"/>
        <v>931.53141177588657</v>
      </c>
      <c r="J22" s="2">
        <f t="shared" si="11"/>
        <v>1051.0241988251066</v>
      </c>
      <c r="K22" s="2">
        <f t="shared" si="11"/>
        <v>1078.7501418478766</v>
      </c>
      <c r="L22" s="2">
        <f t="shared" si="11"/>
        <v>1150.174582026099</v>
      </c>
      <c r="M22" s="2">
        <f t="shared" si="11"/>
        <v>1339.7356489969925</v>
      </c>
      <c r="N22" s="2">
        <f t="shared" si="11"/>
        <v>4875.2454378189977</v>
      </c>
      <c r="O22" s="2">
        <f t="shared" si="12"/>
        <v>174.73672852208892</v>
      </c>
      <c r="P22" s="2">
        <f t="shared" si="12"/>
        <v>246.21993564476165</v>
      </c>
      <c r="Q22" s="2">
        <f t="shared" si="12"/>
        <v>123.10996782238082</v>
      </c>
    </row>
    <row r="23" spans="1:19" x14ac:dyDescent="0.35">
      <c r="A23" t="s">
        <v>9268</v>
      </c>
      <c r="B23" s="2">
        <f>B18+$O18</f>
        <v>1857.3910347707829</v>
      </c>
      <c r="C23" s="2">
        <f t="shared" si="11"/>
        <v>2410.9515671973772</v>
      </c>
      <c r="D23" s="2">
        <f t="shared" si="11"/>
        <v>2743.8444614129148</v>
      </c>
      <c r="E23" s="2">
        <f t="shared" si="11"/>
        <v>3219.225602016164</v>
      </c>
      <c r="F23" s="2">
        <f t="shared" si="11"/>
        <v>3323.2546314585197</v>
      </c>
      <c r="G23" s="2">
        <f t="shared" si="11"/>
        <v>3665.6047101688164</v>
      </c>
      <c r="H23" s="2">
        <f t="shared" si="11"/>
        <v>3777.8299661732963</v>
      </c>
      <c r="I23" s="2">
        <f t="shared" si="11"/>
        <v>3897.620969773584</v>
      </c>
      <c r="J23" s="2">
        <f t="shared" si="11"/>
        <v>4397.5907900632083</v>
      </c>
      <c r="K23" s="2">
        <f t="shared" si="11"/>
        <v>4513.5989198655925</v>
      </c>
      <c r="L23" s="2">
        <f t="shared" si="11"/>
        <v>4812.445949899995</v>
      </c>
      <c r="M23" s="2">
        <f t="shared" si="11"/>
        <v>5605.5884895271656</v>
      </c>
      <c r="N23" s="2">
        <f t="shared" si="11"/>
        <v>20398.516476230117</v>
      </c>
      <c r="O23" s="2">
        <f>O18</f>
        <v>731.11601892087424</v>
      </c>
      <c r="P23" s="2">
        <f t="shared" si="12"/>
        <v>1030.2089357521409</v>
      </c>
      <c r="Q23" s="2">
        <f t="shared" si="12"/>
        <v>515.10446787607043</v>
      </c>
    </row>
    <row r="24" spans="1:19" x14ac:dyDescent="0.35">
      <c r="A24" s="100" t="s">
        <v>9246</v>
      </c>
    </row>
    <row r="25" spans="1:19" ht="87" x14ac:dyDescent="0.35">
      <c r="A25" s="58" t="s">
        <v>9012</v>
      </c>
      <c r="B25" s="58" t="s">
        <v>9013</v>
      </c>
      <c r="C25" s="58" t="s">
        <v>9014</v>
      </c>
      <c r="D25" s="58" t="s">
        <v>9015</v>
      </c>
      <c r="E25" s="58" t="s">
        <v>4</v>
      </c>
      <c r="F25" s="58" t="s">
        <v>9016</v>
      </c>
      <c r="G25" s="58" t="s">
        <v>9017</v>
      </c>
      <c r="H25" s="58" t="s">
        <v>9269</v>
      </c>
      <c r="I25" s="58" t="s">
        <v>9018</v>
      </c>
      <c r="J25" s="58"/>
      <c r="K25" s="58"/>
      <c r="L25" s="58"/>
      <c r="M25" s="58"/>
      <c r="N25" s="58"/>
      <c r="O25" s="58"/>
      <c r="P25" s="58"/>
      <c r="Q25" s="58"/>
    </row>
    <row r="26" spans="1:19" s="58" customFormat="1" x14ac:dyDescent="0.35">
      <c r="A26" t="s">
        <v>9019</v>
      </c>
      <c r="B26" t="s">
        <v>9020</v>
      </c>
      <c r="C26" t="s">
        <v>52</v>
      </c>
      <c r="D26" t="s">
        <v>6651</v>
      </c>
      <c r="E26" s="58" t="s">
        <v>26</v>
      </c>
      <c r="F26" s="58">
        <v>1</v>
      </c>
      <c r="G26">
        <v>31</v>
      </c>
      <c r="H26">
        <v>0.8972</v>
      </c>
      <c r="I26">
        <v>0.89340000000000008</v>
      </c>
      <c r="J26">
        <f>MEDIAN(I26:I93)</f>
        <v>0.82990000000000008</v>
      </c>
      <c r="K26" s="61"/>
      <c r="L26"/>
      <c r="M26"/>
      <c r="N26"/>
      <c r="O26"/>
      <c r="P26"/>
      <c r="Q26"/>
      <c r="R26"/>
      <c r="S26"/>
    </row>
    <row r="27" spans="1:19" x14ac:dyDescent="0.35">
      <c r="A27" t="s">
        <v>9021</v>
      </c>
      <c r="B27" t="s">
        <v>9022</v>
      </c>
      <c r="C27" t="s">
        <v>338</v>
      </c>
      <c r="D27" t="s">
        <v>3519</v>
      </c>
      <c r="E27" s="58" t="s">
        <v>27</v>
      </c>
      <c r="F27" s="58">
        <v>2</v>
      </c>
      <c r="G27">
        <v>28</v>
      </c>
      <c r="H27">
        <v>1.0760000000000001</v>
      </c>
      <c r="I27">
        <v>0.84020000000000006</v>
      </c>
      <c r="K27" s="61"/>
    </row>
    <row r="28" spans="1:19" x14ac:dyDescent="0.35">
      <c r="A28" t="s">
        <v>9023</v>
      </c>
      <c r="B28" t="s">
        <v>9024</v>
      </c>
      <c r="C28" t="s">
        <v>429</v>
      </c>
      <c r="D28" t="s">
        <v>7949</v>
      </c>
      <c r="E28" s="58" t="s">
        <v>28</v>
      </c>
      <c r="F28" s="58">
        <v>3</v>
      </c>
      <c r="G28">
        <v>31</v>
      </c>
      <c r="H28">
        <v>0.8972</v>
      </c>
      <c r="I28">
        <v>0.89510000000000001</v>
      </c>
      <c r="K28" s="61"/>
    </row>
    <row r="29" spans="1:19" x14ac:dyDescent="0.35">
      <c r="A29" t="s">
        <v>9025</v>
      </c>
      <c r="B29" t="s">
        <v>9026</v>
      </c>
      <c r="C29" t="s">
        <v>499</v>
      </c>
      <c r="D29" t="s">
        <v>2087</v>
      </c>
      <c r="E29" s="58" t="s">
        <v>29</v>
      </c>
      <c r="F29" s="58">
        <v>4</v>
      </c>
      <c r="G29">
        <v>30</v>
      </c>
      <c r="H29">
        <v>0.8972</v>
      </c>
      <c r="I29">
        <v>0.81390000000000007</v>
      </c>
      <c r="K29" s="61"/>
    </row>
    <row r="30" spans="1:19" x14ac:dyDescent="0.35">
      <c r="A30" t="s">
        <v>9027</v>
      </c>
      <c r="B30" t="s">
        <v>9028</v>
      </c>
      <c r="C30" t="s">
        <v>784</v>
      </c>
      <c r="D30" t="s">
        <v>2697</v>
      </c>
      <c r="E30" s="58" t="s">
        <v>5</v>
      </c>
      <c r="F30" s="58">
        <v>5</v>
      </c>
      <c r="G30">
        <v>31</v>
      </c>
      <c r="H30">
        <v>0.9274</v>
      </c>
      <c r="I30">
        <v>0.89400000000000002</v>
      </c>
      <c r="K30" s="61"/>
    </row>
    <row r="31" spans="1:19" x14ac:dyDescent="0.35">
      <c r="A31" t="s">
        <v>9029</v>
      </c>
      <c r="B31" t="s">
        <v>9030</v>
      </c>
      <c r="C31" t="s">
        <v>1038</v>
      </c>
      <c r="D31" t="s">
        <v>1037</v>
      </c>
      <c r="E31" s="58" t="s">
        <v>30</v>
      </c>
      <c r="F31" s="58">
        <v>6</v>
      </c>
      <c r="G31">
        <v>30</v>
      </c>
      <c r="H31">
        <v>0.8972</v>
      </c>
      <c r="I31">
        <v>0.93020000000000003</v>
      </c>
      <c r="K31" s="61"/>
    </row>
    <row r="32" spans="1:19" x14ac:dyDescent="0.35">
      <c r="A32" t="s">
        <v>9031</v>
      </c>
      <c r="B32" t="s">
        <v>9032</v>
      </c>
      <c r="C32" t="s">
        <v>1281</v>
      </c>
      <c r="D32" t="s">
        <v>7910</v>
      </c>
      <c r="E32" s="58" t="s">
        <v>31</v>
      </c>
      <c r="F32" s="58">
        <v>7</v>
      </c>
      <c r="G32">
        <v>31</v>
      </c>
      <c r="H32">
        <v>1.0481</v>
      </c>
      <c r="I32">
        <v>0.81390000000000007</v>
      </c>
      <c r="K32" s="61"/>
    </row>
    <row r="33" spans="1:11" x14ac:dyDescent="0.35">
      <c r="A33" t="s">
        <v>9033</v>
      </c>
      <c r="B33" t="s">
        <v>9034</v>
      </c>
      <c r="C33" t="s">
        <v>9035</v>
      </c>
      <c r="D33" t="s">
        <v>8772</v>
      </c>
      <c r="E33" s="58" t="s">
        <v>32</v>
      </c>
      <c r="F33" s="58">
        <v>8</v>
      </c>
      <c r="G33">
        <v>31</v>
      </c>
      <c r="H33">
        <v>0.8972</v>
      </c>
      <c r="I33">
        <v>0.84750000000000003</v>
      </c>
      <c r="K33" s="61"/>
    </row>
    <row r="34" spans="1:11" x14ac:dyDescent="0.35">
      <c r="A34" t="s">
        <v>9036</v>
      </c>
      <c r="B34" t="s">
        <v>9037</v>
      </c>
      <c r="C34" t="s">
        <v>1318</v>
      </c>
      <c r="D34" t="s">
        <v>8776</v>
      </c>
      <c r="E34" s="58" t="s">
        <v>33</v>
      </c>
      <c r="F34" s="58">
        <v>9</v>
      </c>
      <c r="G34">
        <v>30</v>
      </c>
      <c r="H34">
        <v>0.9768</v>
      </c>
      <c r="I34">
        <v>0.86360000000000003</v>
      </c>
      <c r="K34" s="61"/>
    </row>
    <row r="35" spans="1:11" x14ac:dyDescent="0.35">
      <c r="A35" t="s">
        <v>9038</v>
      </c>
      <c r="B35" t="s">
        <v>9039</v>
      </c>
      <c r="C35" t="s">
        <v>1343</v>
      </c>
      <c r="D35" t="s">
        <v>8779</v>
      </c>
      <c r="E35" s="58" t="s">
        <v>34</v>
      </c>
      <c r="F35" s="58">
        <v>10</v>
      </c>
      <c r="G35">
        <v>31</v>
      </c>
      <c r="H35">
        <v>1.0760000000000001</v>
      </c>
      <c r="I35">
        <v>0.84020000000000006</v>
      </c>
      <c r="K35" s="61"/>
    </row>
    <row r="36" spans="1:11" x14ac:dyDescent="0.35">
      <c r="A36" t="s">
        <v>9040</v>
      </c>
      <c r="B36" t="s">
        <v>9041</v>
      </c>
      <c r="C36" t="s">
        <v>1589</v>
      </c>
      <c r="D36" t="s">
        <v>8782</v>
      </c>
      <c r="E36" s="58" t="s">
        <v>35</v>
      </c>
      <c r="F36" s="58">
        <v>11</v>
      </c>
      <c r="G36">
        <v>30</v>
      </c>
      <c r="H36">
        <v>0.8972</v>
      </c>
      <c r="I36">
        <v>0.88750000000000007</v>
      </c>
      <c r="K36" s="61"/>
    </row>
    <row r="37" spans="1:11" x14ac:dyDescent="0.35">
      <c r="A37" t="s">
        <v>9042</v>
      </c>
      <c r="B37" t="s">
        <v>9043</v>
      </c>
      <c r="C37" t="s">
        <v>8769</v>
      </c>
      <c r="D37" t="s">
        <v>8785</v>
      </c>
      <c r="E37" s="58" t="s">
        <v>36</v>
      </c>
      <c r="F37" s="58">
        <v>12</v>
      </c>
      <c r="G37">
        <v>31</v>
      </c>
      <c r="H37">
        <v>0.8972</v>
      </c>
      <c r="I37">
        <v>0.81390000000000007</v>
      </c>
      <c r="K37" s="61"/>
    </row>
    <row r="38" spans="1:11" x14ac:dyDescent="0.35">
      <c r="A38" t="s">
        <v>9044</v>
      </c>
      <c r="B38" t="s">
        <v>9045</v>
      </c>
      <c r="C38" t="s">
        <v>2071</v>
      </c>
      <c r="D38" t="s">
        <v>6655</v>
      </c>
      <c r="E38" s="58" t="s">
        <v>37</v>
      </c>
      <c r="H38">
        <v>1.0760000000000001</v>
      </c>
      <c r="I38">
        <v>0.81390000000000007</v>
      </c>
      <c r="K38" s="61"/>
    </row>
    <row r="39" spans="1:11" x14ac:dyDescent="0.35">
      <c r="A39" t="s">
        <v>9046</v>
      </c>
      <c r="B39" t="s">
        <v>9047</v>
      </c>
      <c r="C39" t="s">
        <v>2088</v>
      </c>
      <c r="D39" t="s">
        <v>4080</v>
      </c>
      <c r="H39">
        <v>0.78560000000000008</v>
      </c>
      <c r="I39">
        <v>0.81390000000000007</v>
      </c>
      <c r="K39" s="61"/>
    </row>
    <row r="40" spans="1:11" x14ac:dyDescent="0.35">
      <c r="A40" t="s">
        <v>9048</v>
      </c>
      <c r="B40" t="s">
        <v>9049</v>
      </c>
      <c r="C40" t="s">
        <v>2210</v>
      </c>
      <c r="D40" t="s">
        <v>1342</v>
      </c>
      <c r="H40">
        <v>0.8972</v>
      </c>
      <c r="I40">
        <v>0.84020000000000006</v>
      </c>
      <c r="K40" s="61"/>
    </row>
    <row r="41" spans="1:11" x14ac:dyDescent="0.35">
      <c r="A41" t="s">
        <v>9050</v>
      </c>
      <c r="B41" t="s">
        <v>9051</v>
      </c>
      <c r="C41" t="s">
        <v>2471</v>
      </c>
      <c r="D41" t="s">
        <v>5553</v>
      </c>
      <c r="H41">
        <v>0.8972</v>
      </c>
      <c r="I41">
        <v>0.81090000000000007</v>
      </c>
      <c r="K41" s="61"/>
    </row>
    <row r="42" spans="1:11" x14ac:dyDescent="0.35">
      <c r="A42" t="s">
        <v>9052</v>
      </c>
      <c r="B42" t="s">
        <v>9053</v>
      </c>
      <c r="C42" t="s">
        <v>2698</v>
      </c>
      <c r="D42" t="s">
        <v>783</v>
      </c>
      <c r="H42">
        <v>0.8972</v>
      </c>
      <c r="I42">
        <v>0.83560000000000001</v>
      </c>
      <c r="K42" s="61"/>
    </row>
    <row r="43" spans="1:11" x14ac:dyDescent="0.35">
      <c r="A43" t="s">
        <v>9054</v>
      </c>
      <c r="B43" t="s">
        <v>9055</v>
      </c>
      <c r="C43" t="s">
        <v>2942</v>
      </c>
      <c r="D43" t="s">
        <v>1042</v>
      </c>
      <c r="H43">
        <v>0.8972</v>
      </c>
      <c r="I43">
        <v>0.81390000000000007</v>
      </c>
      <c r="K43" s="61"/>
    </row>
    <row r="44" spans="1:11" x14ac:dyDescent="0.35">
      <c r="A44" t="s">
        <v>9056</v>
      </c>
      <c r="B44" t="s">
        <v>9057</v>
      </c>
      <c r="C44" t="s">
        <v>3222</v>
      </c>
      <c r="D44" t="s">
        <v>5398</v>
      </c>
      <c r="H44">
        <v>1.0760000000000001</v>
      </c>
      <c r="I44">
        <v>0.82230000000000003</v>
      </c>
      <c r="K44" s="61"/>
    </row>
    <row r="45" spans="1:11" x14ac:dyDescent="0.35">
      <c r="A45" t="s">
        <v>9058</v>
      </c>
      <c r="B45" t="s">
        <v>9059</v>
      </c>
      <c r="C45" t="s">
        <v>3520</v>
      </c>
      <c r="D45" t="s">
        <v>7953</v>
      </c>
      <c r="H45">
        <v>1.0844</v>
      </c>
      <c r="I45">
        <v>0.89340000000000008</v>
      </c>
      <c r="K45" s="61"/>
    </row>
    <row r="46" spans="1:11" x14ac:dyDescent="0.35">
      <c r="A46" t="s">
        <v>9060</v>
      </c>
      <c r="B46" t="s">
        <v>9061</v>
      </c>
      <c r="C46" t="s">
        <v>3698</v>
      </c>
      <c r="D46" t="s">
        <v>3849</v>
      </c>
      <c r="H46">
        <v>0.8972</v>
      </c>
      <c r="I46">
        <v>0.81390000000000007</v>
      </c>
      <c r="K46" s="61"/>
    </row>
    <row r="47" spans="1:11" x14ac:dyDescent="0.35">
      <c r="A47" t="s">
        <v>9062</v>
      </c>
      <c r="B47" t="s">
        <v>9063</v>
      </c>
      <c r="C47" t="s">
        <v>3743</v>
      </c>
      <c r="D47" t="s">
        <v>4321</v>
      </c>
      <c r="H47">
        <v>0.8972</v>
      </c>
      <c r="I47">
        <v>0.81390000000000007</v>
      </c>
      <c r="K47" s="61"/>
    </row>
    <row r="48" spans="1:11" x14ac:dyDescent="0.35">
      <c r="A48" t="s">
        <v>9064</v>
      </c>
      <c r="B48" t="s">
        <v>9065</v>
      </c>
      <c r="C48" t="s">
        <v>1</v>
      </c>
      <c r="D48" t="s">
        <v>337</v>
      </c>
      <c r="H48">
        <v>1.0844</v>
      </c>
      <c r="I48">
        <v>0.81390000000000007</v>
      </c>
      <c r="K48" s="61"/>
    </row>
    <row r="49" spans="1:11" x14ac:dyDescent="0.35">
      <c r="A49" t="s">
        <v>9066</v>
      </c>
      <c r="B49" t="s">
        <v>9067</v>
      </c>
      <c r="C49" t="s">
        <v>3850</v>
      </c>
      <c r="D49" t="s">
        <v>340</v>
      </c>
      <c r="H49">
        <v>0.8972</v>
      </c>
      <c r="I49">
        <v>0.81390000000000007</v>
      </c>
      <c r="K49" s="61"/>
    </row>
    <row r="50" spans="1:11" x14ac:dyDescent="0.35">
      <c r="A50" t="s">
        <v>9068</v>
      </c>
      <c r="B50" t="s">
        <v>9069</v>
      </c>
      <c r="C50" t="s">
        <v>4081</v>
      </c>
      <c r="D50" t="s">
        <v>2213</v>
      </c>
      <c r="H50">
        <v>0.8972</v>
      </c>
      <c r="I50">
        <v>0.81390000000000007</v>
      </c>
      <c r="K50" s="61"/>
    </row>
    <row r="51" spans="1:11" x14ac:dyDescent="0.35">
      <c r="A51" t="s">
        <v>9070</v>
      </c>
      <c r="B51" t="s">
        <v>9071</v>
      </c>
      <c r="C51" t="s">
        <v>4318</v>
      </c>
      <c r="D51" t="s">
        <v>8184</v>
      </c>
      <c r="H51">
        <v>0.8972</v>
      </c>
      <c r="I51">
        <v>0.88450000000000006</v>
      </c>
      <c r="K51" s="61"/>
    </row>
    <row r="52" spans="1:11" x14ac:dyDescent="0.35">
      <c r="A52" t="s">
        <v>9072</v>
      </c>
      <c r="B52" t="s">
        <v>9073</v>
      </c>
      <c r="C52" t="s">
        <v>4520</v>
      </c>
      <c r="D52" t="s">
        <v>6182</v>
      </c>
      <c r="H52">
        <v>1.0760000000000001</v>
      </c>
      <c r="I52">
        <v>0.82420000000000004</v>
      </c>
      <c r="K52" s="61"/>
    </row>
    <row r="53" spans="1:11" x14ac:dyDescent="0.35">
      <c r="A53" t="s">
        <v>9074</v>
      </c>
      <c r="B53" t="s">
        <v>9075</v>
      </c>
      <c r="C53" t="s">
        <v>4790</v>
      </c>
      <c r="D53" t="s">
        <v>3853</v>
      </c>
      <c r="H53">
        <v>0.9447000000000001</v>
      </c>
      <c r="I53">
        <v>0.88450000000000006</v>
      </c>
      <c r="K53" s="61"/>
    </row>
    <row r="54" spans="1:11" x14ac:dyDescent="0.35">
      <c r="A54" t="s">
        <v>9076</v>
      </c>
      <c r="B54" t="s">
        <v>9077</v>
      </c>
      <c r="C54" t="s">
        <v>4940</v>
      </c>
      <c r="D54" t="s">
        <v>2703</v>
      </c>
      <c r="H54">
        <v>0.8972</v>
      </c>
      <c r="I54">
        <v>0.81390000000000007</v>
      </c>
      <c r="K54" s="61"/>
    </row>
    <row r="55" spans="1:11" x14ac:dyDescent="0.35">
      <c r="A55" t="s">
        <v>9078</v>
      </c>
      <c r="B55" t="s">
        <v>9079</v>
      </c>
      <c r="C55" t="s">
        <v>5171</v>
      </c>
      <c r="D55" t="s">
        <v>3856</v>
      </c>
      <c r="H55">
        <v>1.0760000000000001</v>
      </c>
      <c r="I55">
        <v>0.79190000000000005</v>
      </c>
      <c r="K55" s="61"/>
    </row>
    <row r="56" spans="1:11" x14ac:dyDescent="0.35">
      <c r="A56" t="s">
        <v>9080</v>
      </c>
      <c r="B56" t="s">
        <v>9081</v>
      </c>
      <c r="C56" t="s">
        <v>5219</v>
      </c>
      <c r="D56" t="s">
        <v>3742</v>
      </c>
      <c r="H56">
        <v>0.8972</v>
      </c>
      <c r="I56">
        <v>0.81390000000000007</v>
      </c>
      <c r="K56" s="61"/>
    </row>
    <row r="57" spans="1:11" x14ac:dyDescent="0.35">
      <c r="A57" t="s">
        <v>9082</v>
      </c>
      <c r="B57" t="s">
        <v>9083</v>
      </c>
      <c r="C57" t="s">
        <v>5249</v>
      </c>
      <c r="D57" t="s">
        <v>5559</v>
      </c>
      <c r="H57">
        <v>0.8972</v>
      </c>
      <c r="I57">
        <v>0.82230000000000003</v>
      </c>
      <c r="K57" s="61"/>
    </row>
    <row r="58" spans="1:11" x14ac:dyDescent="0.35">
      <c r="A58" t="s">
        <v>9084</v>
      </c>
      <c r="B58" t="s">
        <v>9085</v>
      </c>
      <c r="C58" t="s">
        <v>5306</v>
      </c>
      <c r="D58" t="s">
        <v>6470</v>
      </c>
      <c r="H58">
        <v>0.8972</v>
      </c>
      <c r="I58">
        <v>0.81390000000000007</v>
      </c>
      <c r="K58" s="61"/>
    </row>
    <row r="59" spans="1:11" x14ac:dyDescent="0.35">
      <c r="A59" t="s">
        <v>9086</v>
      </c>
      <c r="B59" t="s">
        <v>9087</v>
      </c>
      <c r="C59" t="s">
        <v>5399</v>
      </c>
      <c r="D59" t="s">
        <v>2474</v>
      </c>
      <c r="H59">
        <v>0.8972</v>
      </c>
      <c r="I59">
        <v>0.9022</v>
      </c>
      <c r="K59" s="61"/>
    </row>
    <row r="60" spans="1:11" x14ac:dyDescent="0.35">
      <c r="A60" t="s">
        <v>9088</v>
      </c>
      <c r="B60" t="s">
        <v>9089</v>
      </c>
      <c r="C60" t="s">
        <v>5554</v>
      </c>
      <c r="D60" t="s">
        <v>6658</v>
      </c>
      <c r="H60">
        <v>0.8972</v>
      </c>
      <c r="I60">
        <v>0.92460000000000009</v>
      </c>
      <c r="K60" s="61"/>
    </row>
    <row r="61" spans="1:11" x14ac:dyDescent="0.35">
      <c r="A61" t="s">
        <v>9090</v>
      </c>
      <c r="B61" t="s">
        <v>9091</v>
      </c>
      <c r="C61" t="s">
        <v>5822</v>
      </c>
      <c r="D61" t="s">
        <v>3859</v>
      </c>
      <c r="H61">
        <v>0.8972</v>
      </c>
      <c r="I61">
        <v>0.82230000000000003</v>
      </c>
      <c r="K61" s="61"/>
    </row>
    <row r="62" spans="1:11" x14ac:dyDescent="0.35">
      <c r="A62" t="s">
        <v>9092</v>
      </c>
      <c r="B62" t="s">
        <v>9093</v>
      </c>
      <c r="C62" t="s">
        <v>5965</v>
      </c>
      <c r="D62" t="s">
        <v>787</v>
      </c>
      <c r="H62">
        <v>0.8972</v>
      </c>
      <c r="I62">
        <v>0.89340000000000008</v>
      </c>
      <c r="K62" s="61"/>
    </row>
    <row r="63" spans="1:11" x14ac:dyDescent="0.35">
      <c r="A63" t="s">
        <v>9094</v>
      </c>
      <c r="B63" t="s">
        <v>9095</v>
      </c>
      <c r="C63" t="s">
        <v>6179</v>
      </c>
      <c r="D63" t="s">
        <v>791</v>
      </c>
      <c r="H63">
        <v>0.9768</v>
      </c>
      <c r="I63">
        <v>0.81390000000000007</v>
      </c>
      <c r="K63" s="61"/>
    </row>
    <row r="64" spans="1:11" x14ac:dyDescent="0.35">
      <c r="A64" t="s">
        <v>9096</v>
      </c>
      <c r="B64" t="s">
        <v>9097</v>
      </c>
      <c r="C64" t="s">
        <v>6376</v>
      </c>
      <c r="D64" t="s">
        <v>7958</v>
      </c>
      <c r="H64">
        <v>0.8972</v>
      </c>
      <c r="I64">
        <v>0.81390000000000007</v>
      </c>
      <c r="K64" s="61"/>
    </row>
    <row r="65" spans="1:11" x14ac:dyDescent="0.35">
      <c r="A65" t="s">
        <v>9098</v>
      </c>
      <c r="B65" t="s">
        <v>9099</v>
      </c>
      <c r="C65" t="s">
        <v>6467</v>
      </c>
      <c r="D65" t="s">
        <v>7961</v>
      </c>
      <c r="H65">
        <v>1.0760000000000001</v>
      </c>
      <c r="I65">
        <v>0.93390000000000006</v>
      </c>
      <c r="K65" s="61"/>
    </row>
    <row r="66" spans="1:11" x14ac:dyDescent="0.35">
      <c r="A66" t="s">
        <v>9100</v>
      </c>
      <c r="B66" t="s">
        <v>9101</v>
      </c>
      <c r="C66" t="s">
        <v>8773</v>
      </c>
      <c r="D66" t="s">
        <v>4324</v>
      </c>
      <c r="H66">
        <v>0.8972</v>
      </c>
      <c r="I66">
        <v>0.87530000000000008</v>
      </c>
      <c r="K66" s="61"/>
    </row>
    <row r="67" spans="1:11" x14ac:dyDescent="0.35">
      <c r="A67" t="s">
        <v>9102</v>
      </c>
      <c r="B67" t="s">
        <v>9103</v>
      </c>
      <c r="C67" t="s">
        <v>6636</v>
      </c>
      <c r="D67" t="s">
        <v>8788</v>
      </c>
      <c r="H67">
        <v>0.8972</v>
      </c>
      <c r="I67">
        <v>0.89640000000000009</v>
      </c>
      <c r="K67" s="61"/>
    </row>
    <row r="68" spans="1:11" x14ac:dyDescent="0.35">
      <c r="A68" t="s">
        <v>9104</v>
      </c>
      <c r="B68" t="s">
        <v>9105</v>
      </c>
      <c r="C68" t="s">
        <v>6652</v>
      </c>
      <c r="D68" t="s">
        <v>343</v>
      </c>
      <c r="H68">
        <v>0.8972</v>
      </c>
      <c r="I68">
        <v>0.94420000000000004</v>
      </c>
      <c r="K68" s="61"/>
    </row>
    <row r="69" spans="1:11" x14ac:dyDescent="0.35">
      <c r="A69" t="s">
        <v>9106</v>
      </c>
      <c r="B69" t="s">
        <v>9107</v>
      </c>
      <c r="C69" t="s">
        <v>6775</v>
      </c>
      <c r="D69" t="s">
        <v>2945</v>
      </c>
      <c r="H69">
        <v>0.8972</v>
      </c>
      <c r="I69">
        <v>0.81390000000000007</v>
      </c>
      <c r="K69" s="61"/>
    </row>
    <row r="70" spans="1:11" x14ac:dyDescent="0.35">
      <c r="A70" t="s">
        <v>9108</v>
      </c>
      <c r="B70" t="s">
        <v>9109</v>
      </c>
      <c r="C70" t="s">
        <v>6947</v>
      </c>
      <c r="D70" t="s">
        <v>4523</v>
      </c>
      <c r="H70">
        <v>0.8972</v>
      </c>
      <c r="I70">
        <v>0.84020000000000006</v>
      </c>
      <c r="K70" s="61"/>
    </row>
    <row r="71" spans="1:11" x14ac:dyDescent="0.35">
      <c r="A71" t="s">
        <v>9110</v>
      </c>
      <c r="B71" t="s">
        <v>9111</v>
      </c>
      <c r="C71" t="s">
        <v>7166</v>
      </c>
      <c r="D71" t="s">
        <v>7169</v>
      </c>
      <c r="H71">
        <v>0.8972</v>
      </c>
      <c r="I71">
        <v>0.89160000000000006</v>
      </c>
      <c r="K71" s="61"/>
    </row>
    <row r="72" spans="1:11" x14ac:dyDescent="0.35">
      <c r="A72" t="s">
        <v>9112</v>
      </c>
      <c r="B72" t="s">
        <v>9113</v>
      </c>
      <c r="C72" t="s">
        <v>7834</v>
      </c>
      <c r="D72" t="s">
        <v>3697</v>
      </c>
      <c r="H72">
        <v>0.8972</v>
      </c>
      <c r="I72">
        <v>0.81390000000000007</v>
      </c>
      <c r="K72" s="61"/>
    </row>
    <row r="73" spans="1:11" x14ac:dyDescent="0.35">
      <c r="A73" t="s">
        <v>9114</v>
      </c>
      <c r="B73" t="s">
        <v>9115</v>
      </c>
      <c r="C73" t="s">
        <v>7911</v>
      </c>
      <c r="D73" t="s">
        <v>7172</v>
      </c>
      <c r="H73">
        <v>1.0760000000000001</v>
      </c>
      <c r="I73">
        <v>0.9022</v>
      </c>
      <c r="K73" s="61"/>
    </row>
    <row r="74" spans="1:11" x14ac:dyDescent="0.35">
      <c r="A74" t="s">
        <v>9116</v>
      </c>
      <c r="B74" t="s">
        <v>9117</v>
      </c>
      <c r="C74" t="s">
        <v>7950</v>
      </c>
      <c r="D74" t="s">
        <v>3746</v>
      </c>
      <c r="H74">
        <v>0.8972</v>
      </c>
      <c r="I74">
        <v>0.9022</v>
      </c>
      <c r="K74" s="61"/>
    </row>
    <row r="75" spans="1:11" x14ac:dyDescent="0.35">
      <c r="A75" t="s">
        <v>9118</v>
      </c>
      <c r="B75" t="s">
        <v>9119</v>
      </c>
      <c r="C75" t="s">
        <v>250</v>
      </c>
      <c r="D75" t="s">
        <v>4085</v>
      </c>
      <c r="H75">
        <v>0.8972</v>
      </c>
      <c r="I75">
        <v>0.90160000000000007</v>
      </c>
      <c r="K75" s="61"/>
    </row>
    <row r="76" spans="1:11" x14ac:dyDescent="0.35">
      <c r="A76" t="s">
        <v>9120</v>
      </c>
      <c r="B76" t="s">
        <v>9121</v>
      </c>
      <c r="C76" t="s">
        <v>8300</v>
      </c>
      <c r="D76" t="s">
        <v>5562</v>
      </c>
      <c r="H76">
        <v>0.8972</v>
      </c>
      <c r="I76">
        <v>0.88450000000000006</v>
      </c>
      <c r="K76" s="61"/>
    </row>
    <row r="77" spans="1:11" x14ac:dyDescent="0.35">
      <c r="A77" t="s">
        <v>9122</v>
      </c>
      <c r="B77" t="s">
        <v>9123</v>
      </c>
      <c r="C77" t="s">
        <v>8403</v>
      </c>
      <c r="D77" t="s">
        <v>4943</v>
      </c>
      <c r="H77">
        <v>1.0481</v>
      </c>
      <c r="I77">
        <v>0.88450000000000006</v>
      </c>
      <c r="K77" s="61"/>
    </row>
    <row r="78" spans="1:11" x14ac:dyDescent="0.35">
      <c r="A78" t="s">
        <v>9124</v>
      </c>
      <c r="B78" t="s">
        <v>9125</v>
      </c>
      <c r="C78" t="s">
        <v>8529</v>
      </c>
      <c r="D78" t="s">
        <v>3862</v>
      </c>
      <c r="H78">
        <v>0.8972</v>
      </c>
      <c r="I78">
        <v>0.80310000000000004</v>
      </c>
      <c r="K78" s="61"/>
    </row>
    <row r="79" spans="1:11" x14ac:dyDescent="0.35">
      <c r="A79" t="s">
        <v>9126</v>
      </c>
      <c r="B79" t="s">
        <v>9127</v>
      </c>
      <c r="C79" t="s">
        <v>8711</v>
      </c>
      <c r="D79" t="s">
        <v>428</v>
      </c>
      <c r="H79">
        <v>0.8972</v>
      </c>
      <c r="I79">
        <v>0.81390000000000007</v>
      </c>
      <c r="K79" s="61"/>
    </row>
    <row r="80" spans="1:11" x14ac:dyDescent="0.35">
      <c r="A80" t="s">
        <v>9128</v>
      </c>
      <c r="D80" t="s">
        <v>2706</v>
      </c>
      <c r="H80">
        <v>1.0844</v>
      </c>
      <c r="I80">
        <v>0.84020000000000006</v>
      </c>
      <c r="K80" s="61"/>
    </row>
    <row r="81" spans="1:11" x14ac:dyDescent="0.35">
      <c r="A81" t="s">
        <v>9129</v>
      </c>
      <c r="D81" t="s">
        <v>1588</v>
      </c>
      <c r="H81">
        <v>0.8972</v>
      </c>
      <c r="I81">
        <v>0.89640000000000009</v>
      </c>
      <c r="K81" s="61"/>
    </row>
    <row r="82" spans="1:11" x14ac:dyDescent="0.35">
      <c r="A82" t="s">
        <v>9130</v>
      </c>
      <c r="D82" t="s">
        <v>7964</v>
      </c>
      <c r="H82">
        <v>0.8972</v>
      </c>
      <c r="I82">
        <v>0.81090000000000007</v>
      </c>
      <c r="K82" s="61"/>
    </row>
    <row r="83" spans="1:11" x14ac:dyDescent="0.35">
      <c r="A83" t="s">
        <v>9131</v>
      </c>
      <c r="D83" t="s">
        <v>7175</v>
      </c>
      <c r="H83">
        <v>0.8972</v>
      </c>
      <c r="I83">
        <v>0.93390000000000006</v>
      </c>
      <c r="K83" s="61"/>
    </row>
    <row r="84" spans="1:11" x14ac:dyDescent="0.35">
      <c r="A84" t="s">
        <v>9132</v>
      </c>
      <c r="D84" t="s">
        <v>1046</v>
      </c>
      <c r="H84">
        <v>0.8972</v>
      </c>
      <c r="I84">
        <v>0.9022</v>
      </c>
      <c r="K84" s="61"/>
    </row>
    <row r="85" spans="1:11" x14ac:dyDescent="0.35">
      <c r="A85" t="s">
        <v>9133</v>
      </c>
      <c r="D85" t="s">
        <v>7178</v>
      </c>
      <c r="H85">
        <v>0.82690000000000008</v>
      </c>
      <c r="I85">
        <v>0.79530000000000001</v>
      </c>
      <c r="K85" s="61"/>
    </row>
    <row r="86" spans="1:11" x14ac:dyDescent="0.35">
      <c r="A86" t="s">
        <v>9134</v>
      </c>
      <c r="D86" t="s">
        <v>1050</v>
      </c>
      <c r="H86">
        <v>0.8972</v>
      </c>
      <c r="I86">
        <v>0.81390000000000007</v>
      </c>
      <c r="K86" s="61"/>
    </row>
    <row r="87" spans="1:11" x14ac:dyDescent="0.35">
      <c r="A87" t="s">
        <v>9135</v>
      </c>
      <c r="D87" t="s">
        <v>8791</v>
      </c>
      <c r="H87">
        <v>1.0760000000000001</v>
      </c>
      <c r="I87">
        <v>0.81390000000000007</v>
      </c>
      <c r="K87" s="61"/>
    </row>
    <row r="88" spans="1:11" x14ac:dyDescent="0.35">
      <c r="A88" t="s">
        <v>9136</v>
      </c>
      <c r="D88" t="s">
        <v>3865</v>
      </c>
      <c r="H88">
        <v>0.8972</v>
      </c>
      <c r="I88">
        <v>0.81390000000000007</v>
      </c>
      <c r="K88" s="61"/>
    </row>
    <row r="89" spans="1:11" x14ac:dyDescent="0.35">
      <c r="A89" t="s">
        <v>9137</v>
      </c>
      <c r="D89" t="s">
        <v>65</v>
      </c>
      <c r="H89">
        <v>0.8972</v>
      </c>
      <c r="I89">
        <v>0.83560000000000001</v>
      </c>
      <c r="K89" s="61"/>
    </row>
    <row r="90" spans="1:11" x14ac:dyDescent="0.35">
      <c r="A90" t="s">
        <v>9138</v>
      </c>
      <c r="D90" t="s">
        <v>7967</v>
      </c>
      <c r="H90">
        <v>0.8972</v>
      </c>
      <c r="I90">
        <v>0.82230000000000003</v>
      </c>
      <c r="K90" s="61"/>
    </row>
    <row r="91" spans="1:11" x14ac:dyDescent="0.35">
      <c r="A91" t="s">
        <v>9139</v>
      </c>
      <c r="D91" t="s">
        <v>6473</v>
      </c>
      <c r="H91">
        <v>0.8972</v>
      </c>
      <c r="I91">
        <v>0.89160000000000006</v>
      </c>
      <c r="K91" s="61"/>
    </row>
    <row r="92" spans="1:11" x14ac:dyDescent="0.35">
      <c r="A92" t="s">
        <v>9140</v>
      </c>
      <c r="D92" t="s">
        <v>3701</v>
      </c>
      <c r="H92">
        <v>0.8972</v>
      </c>
      <c r="I92">
        <v>0.81390000000000007</v>
      </c>
      <c r="K92" s="61"/>
    </row>
    <row r="93" spans="1:11" x14ac:dyDescent="0.35">
      <c r="A93" t="s">
        <v>9141</v>
      </c>
      <c r="D93" t="s">
        <v>8794</v>
      </c>
      <c r="H93">
        <v>0.8972</v>
      </c>
      <c r="I93">
        <v>0.81390000000000007</v>
      </c>
      <c r="K93" s="61"/>
    </row>
    <row r="94" spans="1:11" x14ac:dyDescent="0.35">
      <c r="A94" t="s">
        <v>9142</v>
      </c>
      <c r="D94" t="s">
        <v>4946</v>
      </c>
      <c r="H94">
        <v>0.9768</v>
      </c>
      <c r="K94" s="61"/>
    </row>
    <row r="95" spans="1:11" x14ac:dyDescent="0.35">
      <c r="A95" t="s">
        <v>9143</v>
      </c>
      <c r="D95" t="s">
        <v>3525</v>
      </c>
      <c r="H95">
        <v>1.0760000000000001</v>
      </c>
      <c r="K95" s="61"/>
    </row>
    <row r="96" spans="1:11" x14ac:dyDescent="0.35">
      <c r="A96" t="s">
        <v>9144</v>
      </c>
      <c r="D96" t="s">
        <v>5565</v>
      </c>
      <c r="H96">
        <v>1.0760000000000001</v>
      </c>
      <c r="K96" s="61"/>
    </row>
    <row r="97" spans="1:11" x14ac:dyDescent="0.35">
      <c r="A97" t="s">
        <v>9145</v>
      </c>
      <c r="D97" t="s">
        <v>5970</v>
      </c>
      <c r="H97">
        <v>0.8972</v>
      </c>
      <c r="K97" s="61"/>
    </row>
    <row r="98" spans="1:11" x14ac:dyDescent="0.35">
      <c r="A98" t="s">
        <v>9146</v>
      </c>
      <c r="D98" t="s">
        <v>503</v>
      </c>
      <c r="H98">
        <v>0.9274</v>
      </c>
      <c r="K98" s="61"/>
    </row>
    <row r="99" spans="1:11" x14ac:dyDescent="0.35">
      <c r="A99" t="s">
        <v>9147</v>
      </c>
      <c r="D99" t="s">
        <v>5973</v>
      </c>
      <c r="H99">
        <v>0.8972</v>
      </c>
      <c r="K99" s="61"/>
    </row>
    <row r="100" spans="1:11" x14ac:dyDescent="0.35">
      <c r="A100" t="s">
        <v>9148</v>
      </c>
      <c r="D100" t="s">
        <v>8303</v>
      </c>
      <c r="H100">
        <v>0.8972</v>
      </c>
      <c r="K100" s="61"/>
    </row>
    <row r="101" spans="1:11" x14ac:dyDescent="0.35">
      <c r="A101" t="s">
        <v>9149</v>
      </c>
      <c r="D101" t="s">
        <v>3528</v>
      </c>
      <c r="H101">
        <v>0.8972</v>
      </c>
      <c r="K101" s="61"/>
    </row>
    <row r="102" spans="1:11" x14ac:dyDescent="0.35">
      <c r="A102" t="s">
        <v>9150</v>
      </c>
      <c r="D102" t="s">
        <v>7183</v>
      </c>
      <c r="H102">
        <v>0.8972</v>
      </c>
      <c r="K102" s="61"/>
    </row>
    <row r="103" spans="1:11" x14ac:dyDescent="0.35">
      <c r="A103" t="s">
        <v>9151</v>
      </c>
      <c r="D103" t="s">
        <v>2948</v>
      </c>
      <c r="H103">
        <v>0.8972</v>
      </c>
      <c r="K103" s="61"/>
    </row>
    <row r="104" spans="1:11" x14ac:dyDescent="0.35">
      <c r="A104" t="s">
        <v>9152</v>
      </c>
      <c r="D104" t="s">
        <v>5976</v>
      </c>
      <c r="H104">
        <v>1.0844</v>
      </c>
      <c r="K104" s="61"/>
    </row>
    <row r="105" spans="1:11" x14ac:dyDescent="0.35">
      <c r="A105" t="s">
        <v>9153</v>
      </c>
      <c r="D105" t="s">
        <v>1592</v>
      </c>
      <c r="H105">
        <v>0.8972</v>
      </c>
      <c r="K105" s="61"/>
    </row>
    <row r="106" spans="1:11" x14ac:dyDescent="0.35">
      <c r="A106" t="s">
        <v>9154</v>
      </c>
      <c r="D106" t="s">
        <v>5248</v>
      </c>
      <c r="H106">
        <v>0.8972</v>
      </c>
      <c r="K106" s="61"/>
    </row>
    <row r="107" spans="1:11" x14ac:dyDescent="0.35">
      <c r="A107" t="s">
        <v>9155</v>
      </c>
      <c r="D107" t="s">
        <v>6185</v>
      </c>
      <c r="H107">
        <v>1.0760000000000001</v>
      </c>
      <c r="K107" s="61"/>
    </row>
    <row r="108" spans="1:11" x14ac:dyDescent="0.35">
      <c r="A108" t="s">
        <v>9156</v>
      </c>
      <c r="D108" t="s">
        <v>4327</v>
      </c>
      <c r="H108">
        <v>0.8972</v>
      </c>
      <c r="K108" s="61"/>
    </row>
    <row r="109" spans="1:11" x14ac:dyDescent="0.35">
      <c r="A109" t="s">
        <v>9157</v>
      </c>
      <c r="D109" t="s">
        <v>4528</v>
      </c>
      <c r="H109">
        <v>0.8972</v>
      </c>
      <c r="K109" s="61"/>
    </row>
    <row r="110" spans="1:11" x14ac:dyDescent="0.35">
      <c r="A110" t="s">
        <v>9158</v>
      </c>
      <c r="D110" t="s">
        <v>2709</v>
      </c>
      <c r="H110">
        <v>0.8972</v>
      </c>
      <c r="K110" s="61"/>
    </row>
    <row r="111" spans="1:11" x14ac:dyDescent="0.35">
      <c r="A111" t="s">
        <v>9159</v>
      </c>
      <c r="D111" t="s">
        <v>5979</v>
      </c>
      <c r="H111">
        <v>1.0760000000000001</v>
      </c>
      <c r="K111" s="61"/>
    </row>
    <row r="112" spans="1:11" x14ac:dyDescent="0.35">
      <c r="A112" t="s">
        <v>9160</v>
      </c>
      <c r="D112" t="s">
        <v>7970</v>
      </c>
      <c r="H112">
        <v>0.8972</v>
      </c>
      <c r="K112" s="61"/>
    </row>
    <row r="113" spans="1:11" x14ac:dyDescent="0.35">
      <c r="A113" t="s">
        <v>9161</v>
      </c>
      <c r="D113" t="s">
        <v>6774</v>
      </c>
      <c r="H113">
        <v>0.8972</v>
      </c>
      <c r="K113" s="61"/>
    </row>
    <row r="114" spans="1:11" x14ac:dyDescent="0.35">
      <c r="A114" t="s">
        <v>9162</v>
      </c>
      <c r="D114" t="s">
        <v>7186</v>
      </c>
      <c r="K114" s="61"/>
    </row>
    <row r="115" spans="1:11" x14ac:dyDescent="0.35">
      <c r="A115" t="s">
        <v>9163</v>
      </c>
      <c r="D115" t="s">
        <v>51</v>
      </c>
      <c r="K115" s="61"/>
    </row>
    <row r="116" spans="1:11" x14ac:dyDescent="0.35">
      <c r="A116" t="s">
        <v>9164</v>
      </c>
      <c r="D116" t="s">
        <v>5568</v>
      </c>
      <c r="K116" s="61"/>
    </row>
    <row r="117" spans="1:11" x14ac:dyDescent="0.35">
      <c r="A117" t="s">
        <v>9165</v>
      </c>
      <c r="D117" t="s">
        <v>3531</v>
      </c>
      <c r="K117" s="61"/>
    </row>
    <row r="118" spans="1:11" x14ac:dyDescent="0.35">
      <c r="A118" t="s">
        <v>9166</v>
      </c>
      <c r="D118" t="s">
        <v>1054</v>
      </c>
      <c r="K118" s="61"/>
    </row>
    <row r="119" spans="1:11" x14ac:dyDescent="0.35">
      <c r="A119" t="s">
        <v>9167</v>
      </c>
      <c r="D119" t="s">
        <v>1595</v>
      </c>
      <c r="K119" s="61"/>
    </row>
    <row r="120" spans="1:11" x14ac:dyDescent="0.35">
      <c r="A120" t="s">
        <v>9168</v>
      </c>
      <c r="D120" t="s">
        <v>7189</v>
      </c>
      <c r="K120" s="61"/>
    </row>
    <row r="121" spans="1:11" x14ac:dyDescent="0.35">
      <c r="A121" t="s">
        <v>9169</v>
      </c>
      <c r="D121" t="s">
        <v>1347</v>
      </c>
      <c r="K121" s="61"/>
    </row>
    <row r="122" spans="1:11" x14ac:dyDescent="0.35">
      <c r="A122" t="s">
        <v>9170</v>
      </c>
      <c r="D122" t="s">
        <v>59</v>
      </c>
      <c r="K122" s="61"/>
    </row>
    <row r="123" spans="1:11" x14ac:dyDescent="0.35">
      <c r="A123" t="s">
        <v>9171</v>
      </c>
      <c r="D123" t="s">
        <v>3229</v>
      </c>
      <c r="K123" s="61"/>
    </row>
    <row r="124" spans="1:11" x14ac:dyDescent="0.35">
      <c r="A124" t="s">
        <v>9172</v>
      </c>
      <c r="D124" t="s">
        <v>3749</v>
      </c>
      <c r="K124" s="61"/>
    </row>
    <row r="125" spans="1:11" x14ac:dyDescent="0.35">
      <c r="A125" t="s">
        <v>9173</v>
      </c>
      <c r="D125" t="s">
        <v>3805</v>
      </c>
      <c r="K125" s="61"/>
    </row>
    <row r="126" spans="1:11" x14ac:dyDescent="0.35">
      <c r="A126" t="s">
        <v>9174</v>
      </c>
      <c r="D126" t="s">
        <v>6663</v>
      </c>
      <c r="K126" s="61"/>
    </row>
    <row r="127" spans="1:11" x14ac:dyDescent="0.35">
      <c r="A127" t="s">
        <v>9175</v>
      </c>
      <c r="D127" t="s">
        <v>7192</v>
      </c>
      <c r="K127" s="61"/>
    </row>
    <row r="128" spans="1:11" x14ac:dyDescent="0.35">
      <c r="A128" t="s">
        <v>9176</v>
      </c>
      <c r="D128" t="s">
        <v>1605</v>
      </c>
      <c r="K128" s="61"/>
    </row>
    <row r="129" spans="1:11" x14ac:dyDescent="0.35">
      <c r="A129" t="s">
        <v>9177</v>
      </c>
      <c r="D129" t="s">
        <v>4949</v>
      </c>
      <c r="K129" s="61"/>
    </row>
    <row r="130" spans="1:11" x14ac:dyDescent="0.35">
      <c r="A130" t="s">
        <v>9178</v>
      </c>
      <c r="D130" t="s">
        <v>2093</v>
      </c>
      <c r="K130" s="61"/>
    </row>
    <row r="131" spans="1:11" x14ac:dyDescent="0.35">
      <c r="A131" t="s">
        <v>9179</v>
      </c>
      <c r="D131" t="s">
        <v>3868</v>
      </c>
      <c r="K131" s="61"/>
    </row>
    <row r="132" spans="1:11" x14ac:dyDescent="0.35">
      <c r="A132" t="s">
        <v>9180</v>
      </c>
      <c r="D132" t="s">
        <v>2951</v>
      </c>
      <c r="K132" s="61"/>
    </row>
    <row r="133" spans="1:11" x14ac:dyDescent="0.35">
      <c r="A133" t="s">
        <v>9181</v>
      </c>
      <c r="D133" t="s">
        <v>63</v>
      </c>
      <c r="K133" s="61"/>
    </row>
    <row r="134" spans="1:11" x14ac:dyDescent="0.35">
      <c r="A134" t="s">
        <v>9182</v>
      </c>
      <c r="D134" t="s">
        <v>8797</v>
      </c>
      <c r="K134" s="61"/>
    </row>
    <row r="135" spans="1:11" x14ac:dyDescent="0.35">
      <c r="A135" t="s">
        <v>9183</v>
      </c>
      <c r="D135" t="s">
        <v>5825</v>
      </c>
      <c r="K135" s="61"/>
    </row>
    <row r="136" spans="1:11" x14ac:dyDescent="0.35">
      <c r="A136" t="s">
        <v>9184</v>
      </c>
      <c r="D136" t="s">
        <v>3810</v>
      </c>
      <c r="K136" s="61"/>
    </row>
    <row r="137" spans="1:11" x14ac:dyDescent="0.35">
      <c r="A137" t="s">
        <v>9185</v>
      </c>
      <c r="D137" t="s">
        <v>6666</v>
      </c>
      <c r="K137" s="61"/>
    </row>
    <row r="138" spans="1:11" x14ac:dyDescent="0.35">
      <c r="A138" t="s">
        <v>9186</v>
      </c>
      <c r="D138" t="s">
        <v>8800</v>
      </c>
      <c r="K138" s="61"/>
    </row>
    <row r="139" spans="1:11" x14ac:dyDescent="0.35">
      <c r="A139" t="s">
        <v>9187</v>
      </c>
      <c r="D139" t="s">
        <v>3232</v>
      </c>
      <c r="K139" s="61"/>
    </row>
    <row r="140" spans="1:11" x14ac:dyDescent="0.35">
      <c r="A140" t="s">
        <v>9188</v>
      </c>
      <c r="D140" t="s">
        <v>8534</v>
      </c>
      <c r="K140" s="61"/>
    </row>
    <row r="141" spans="1:11" x14ac:dyDescent="0.35">
      <c r="A141" t="s">
        <v>9189</v>
      </c>
      <c r="D141" t="s">
        <v>1608</v>
      </c>
      <c r="K141" s="61"/>
    </row>
    <row r="142" spans="1:11" x14ac:dyDescent="0.35">
      <c r="A142" t="s">
        <v>9190</v>
      </c>
      <c r="D142" t="s">
        <v>3871</v>
      </c>
      <c r="K142" s="61"/>
    </row>
    <row r="143" spans="1:11" x14ac:dyDescent="0.35">
      <c r="A143" t="s">
        <v>9191</v>
      </c>
      <c r="D143" t="s">
        <v>2477</v>
      </c>
      <c r="K143" s="61"/>
    </row>
    <row r="144" spans="1:11" x14ac:dyDescent="0.35">
      <c r="A144" t="s">
        <v>9192</v>
      </c>
      <c r="D144" t="s">
        <v>2954</v>
      </c>
      <c r="K144" s="61"/>
    </row>
    <row r="145" spans="1:11" x14ac:dyDescent="0.35">
      <c r="A145" t="s">
        <v>9193</v>
      </c>
      <c r="D145" t="s">
        <v>1612</v>
      </c>
      <c r="K145" s="61"/>
    </row>
    <row r="146" spans="1:11" x14ac:dyDescent="0.35">
      <c r="A146" t="s">
        <v>9194</v>
      </c>
      <c r="D146" t="s">
        <v>7195</v>
      </c>
      <c r="K146" s="61"/>
    </row>
    <row r="147" spans="1:11" x14ac:dyDescent="0.35">
      <c r="A147" t="s">
        <v>9195</v>
      </c>
      <c r="D147" t="s">
        <v>4535</v>
      </c>
      <c r="K147" s="61"/>
    </row>
    <row r="148" spans="1:11" x14ac:dyDescent="0.35">
      <c r="A148" t="s">
        <v>9196</v>
      </c>
      <c r="D148" t="s">
        <v>3235</v>
      </c>
      <c r="K148" s="61"/>
    </row>
    <row r="149" spans="1:11" x14ac:dyDescent="0.35">
      <c r="A149" t="s">
        <v>9197</v>
      </c>
      <c r="D149" t="s">
        <v>507</v>
      </c>
      <c r="K149" s="61"/>
    </row>
    <row r="150" spans="1:11" x14ac:dyDescent="0.35">
      <c r="A150" t="s">
        <v>9198</v>
      </c>
      <c r="D150" t="s">
        <v>1352</v>
      </c>
      <c r="K150" s="61"/>
    </row>
    <row r="151" spans="1:11" x14ac:dyDescent="0.35">
      <c r="A151" t="s">
        <v>9199</v>
      </c>
      <c r="D151" t="s">
        <v>8803</v>
      </c>
      <c r="K151" s="61"/>
    </row>
    <row r="152" spans="1:11" x14ac:dyDescent="0.35">
      <c r="A152" t="s">
        <v>9200</v>
      </c>
      <c r="D152" t="s">
        <v>8537</v>
      </c>
      <c r="K152" s="61"/>
    </row>
    <row r="153" spans="1:11" x14ac:dyDescent="0.35">
      <c r="A153" t="s">
        <v>9201</v>
      </c>
      <c r="D153" t="s">
        <v>7198</v>
      </c>
      <c r="K153" s="61"/>
    </row>
    <row r="154" spans="1:11" x14ac:dyDescent="0.35">
      <c r="A154" t="s">
        <v>9202</v>
      </c>
      <c r="D154" t="s">
        <v>6778</v>
      </c>
      <c r="K154" s="61"/>
    </row>
    <row r="155" spans="1:11" x14ac:dyDescent="0.35">
      <c r="A155" t="s">
        <v>9203</v>
      </c>
      <c r="D155" t="s">
        <v>2096</v>
      </c>
      <c r="K155" s="61"/>
    </row>
    <row r="156" spans="1:11" x14ac:dyDescent="0.35">
      <c r="A156" t="s">
        <v>9204</v>
      </c>
      <c r="D156" t="s">
        <v>5571</v>
      </c>
      <c r="K156" s="61"/>
    </row>
    <row r="157" spans="1:11" x14ac:dyDescent="0.35">
      <c r="A157" t="s">
        <v>9205</v>
      </c>
      <c r="D157" t="s">
        <v>3534</v>
      </c>
      <c r="K157" s="61"/>
    </row>
    <row r="158" spans="1:11" x14ac:dyDescent="0.35">
      <c r="A158" t="s">
        <v>9206</v>
      </c>
      <c r="D158" t="s">
        <v>6188</v>
      </c>
      <c r="K158" s="61"/>
    </row>
    <row r="159" spans="1:11" x14ac:dyDescent="0.35">
      <c r="A159" t="s">
        <v>9207</v>
      </c>
      <c r="D159" t="s">
        <v>4789</v>
      </c>
      <c r="K159" s="61"/>
    </row>
    <row r="160" spans="1:11" x14ac:dyDescent="0.35">
      <c r="A160" t="s">
        <v>9208</v>
      </c>
      <c r="D160" t="s">
        <v>4088</v>
      </c>
      <c r="K160" s="61"/>
    </row>
    <row r="161" spans="1:11" x14ac:dyDescent="0.35">
      <c r="A161" t="s">
        <v>9209</v>
      </c>
      <c r="D161" t="s">
        <v>6191</v>
      </c>
      <c r="K161" s="61"/>
    </row>
    <row r="162" spans="1:11" x14ac:dyDescent="0.35">
      <c r="A162" t="s">
        <v>9210</v>
      </c>
      <c r="D162" t="s">
        <v>6478</v>
      </c>
      <c r="K162" s="61"/>
    </row>
    <row r="163" spans="1:11" x14ac:dyDescent="0.35">
      <c r="A163" t="s">
        <v>9211</v>
      </c>
      <c r="D163" t="s">
        <v>7201</v>
      </c>
      <c r="K163" s="61"/>
    </row>
    <row r="164" spans="1:11" x14ac:dyDescent="0.35">
      <c r="A164" t="s">
        <v>9212</v>
      </c>
      <c r="D164" t="s">
        <v>5218</v>
      </c>
      <c r="K164" s="61"/>
    </row>
    <row r="165" spans="1:11" x14ac:dyDescent="0.35">
      <c r="D165" t="s">
        <v>3238</v>
      </c>
      <c r="K165" s="61"/>
    </row>
    <row r="166" spans="1:11" x14ac:dyDescent="0.35">
      <c r="D166" t="s">
        <v>5982</v>
      </c>
    </row>
    <row r="167" spans="1:11" x14ac:dyDescent="0.35">
      <c r="D167" t="s">
        <v>4091</v>
      </c>
    </row>
    <row r="168" spans="1:11" x14ac:dyDescent="0.35">
      <c r="D168" t="s">
        <v>1616</v>
      </c>
    </row>
    <row r="169" spans="1:11" x14ac:dyDescent="0.35">
      <c r="D169" t="s">
        <v>2099</v>
      </c>
    </row>
    <row r="170" spans="1:11" x14ac:dyDescent="0.35">
      <c r="D170" t="s">
        <v>6781</v>
      </c>
    </row>
    <row r="171" spans="1:11" x14ac:dyDescent="0.35">
      <c r="D171" t="s">
        <v>7914</v>
      </c>
    </row>
    <row r="172" spans="1:11" x14ac:dyDescent="0.35">
      <c r="D172" t="s">
        <v>5828</v>
      </c>
    </row>
    <row r="173" spans="1:11" x14ac:dyDescent="0.35">
      <c r="D173" t="s">
        <v>1058</v>
      </c>
    </row>
    <row r="174" spans="1:11" x14ac:dyDescent="0.35">
      <c r="D174" t="s">
        <v>512</v>
      </c>
    </row>
    <row r="175" spans="1:11" x14ac:dyDescent="0.35">
      <c r="D175" t="s">
        <v>3876</v>
      </c>
    </row>
    <row r="176" spans="1:11" x14ac:dyDescent="0.35">
      <c r="D176" t="s">
        <v>5253</v>
      </c>
    </row>
    <row r="177" spans="4:4" x14ac:dyDescent="0.35">
      <c r="D177" t="s">
        <v>6672</v>
      </c>
    </row>
    <row r="178" spans="4:4" x14ac:dyDescent="0.35">
      <c r="D178" t="s">
        <v>6481</v>
      </c>
    </row>
    <row r="179" spans="4:4" x14ac:dyDescent="0.35">
      <c r="D179" t="s">
        <v>3813</v>
      </c>
    </row>
    <row r="180" spans="4:4" x14ac:dyDescent="0.35">
      <c r="D180" t="s">
        <v>5305</v>
      </c>
    </row>
    <row r="181" spans="4:4" x14ac:dyDescent="0.35">
      <c r="D181" t="s">
        <v>1620</v>
      </c>
    </row>
    <row r="182" spans="4:4" x14ac:dyDescent="0.35">
      <c r="D182" t="s">
        <v>5574</v>
      </c>
    </row>
    <row r="183" spans="4:4" x14ac:dyDescent="0.35">
      <c r="D183" t="s">
        <v>346</v>
      </c>
    </row>
    <row r="184" spans="4:4" x14ac:dyDescent="0.35">
      <c r="D184" t="s">
        <v>7206</v>
      </c>
    </row>
    <row r="185" spans="4:4" x14ac:dyDescent="0.35">
      <c r="D185" t="s">
        <v>69</v>
      </c>
    </row>
    <row r="186" spans="4:4" x14ac:dyDescent="0.35">
      <c r="D186" t="s">
        <v>3537</v>
      </c>
    </row>
    <row r="187" spans="4:4" x14ac:dyDescent="0.35">
      <c r="D187" t="s">
        <v>4793</v>
      </c>
    </row>
    <row r="188" spans="4:4" x14ac:dyDescent="0.35">
      <c r="D188" t="s">
        <v>4096</v>
      </c>
    </row>
    <row r="189" spans="4:4" x14ac:dyDescent="0.35">
      <c r="D189" t="s">
        <v>5831</v>
      </c>
    </row>
    <row r="190" spans="4:4" x14ac:dyDescent="0.35">
      <c r="D190" t="s">
        <v>2102</v>
      </c>
    </row>
    <row r="191" spans="4:4" x14ac:dyDescent="0.35">
      <c r="D191" t="s">
        <v>2714</v>
      </c>
    </row>
    <row r="192" spans="4:4" x14ac:dyDescent="0.35">
      <c r="D192" t="s">
        <v>2482</v>
      </c>
    </row>
    <row r="193" spans="4:4" x14ac:dyDescent="0.35">
      <c r="D193" t="s">
        <v>5577</v>
      </c>
    </row>
    <row r="194" spans="4:4" x14ac:dyDescent="0.35">
      <c r="D194" t="s">
        <v>2105</v>
      </c>
    </row>
    <row r="195" spans="4:4" x14ac:dyDescent="0.35">
      <c r="D195" t="s">
        <v>6484</v>
      </c>
    </row>
    <row r="196" spans="4:4" x14ac:dyDescent="0.35">
      <c r="D196" t="s">
        <v>7209</v>
      </c>
    </row>
    <row r="197" spans="4:4" x14ac:dyDescent="0.35">
      <c r="D197" t="s">
        <v>7977</v>
      </c>
    </row>
    <row r="198" spans="4:4" x14ac:dyDescent="0.35">
      <c r="D198" t="s">
        <v>1627</v>
      </c>
    </row>
    <row r="199" spans="4:4" x14ac:dyDescent="0.35">
      <c r="D199" t="s">
        <v>6954</v>
      </c>
    </row>
    <row r="200" spans="4:4" x14ac:dyDescent="0.35">
      <c r="D200" t="s">
        <v>73</v>
      </c>
    </row>
    <row r="201" spans="4:4" x14ac:dyDescent="0.35">
      <c r="D201" t="s">
        <v>4099</v>
      </c>
    </row>
    <row r="202" spans="4:4" x14ac:dyDescent="0.35">
      <c r="D202" t="s">
        <v>2108</v>
      </c>
    </row>
    <row r="203" spans="4:4" x14ac:dyDescent="0.35">
      <c r="D203" t="s">
        <v>4332</v>
      </c>
    </row>
    <row r="204" spans="4:4" x14ac:dyDescent="0.35">
      <c r="D204" t="s">
        <v>4540</v>
      </c>
    </row>
    <row r="205" spans="4:4" x14ac:dyDescent="0.35">
      <c r="D205" t="s">
        <v>6784</v>
      </c>
    </row>
    <row r="206" spans="4:4" x14ac:dyDescent="0.35">
      <c r="D206" t="s">
        <v>2216</v>
      </c>
    </row>
    <row r="207" spans="4:4" x14ac:dyDescent="0.35">
      <c r="D207" t="s">
        <v>2111</v>
      </c>
    </row>
    <row r="208" spans="4:4" x14ac:dyDescent="0.35">
      <c r="D208" t="s">
        <v>2114</v>
      </c>
    </row>
    <row r="209" spans="4:4" x14ac:dyDescent="0.35">
      <c r="D209" t="s">
        <v>516</v>
      </c>
    </row>
    <row r="210" spans="4:4" x14ac:dyDescent="0.35">
      <c r="D210" t="s">
        <v>7212</v>
      </c>
    </row>
    <row r="211" spans="4:4" x14ac:dyDescent="0.35">
      <c r="D211" t="s">
        <v>7215</v>
      </c>
    </row>
    <row r="212" spans="4:4" x14ac:dyDescent="0.35">
      <c r="D212" t="s">
        <v>3540</v>
      </c>
    </row>
    <row r="213" spans="4:4" x14ac:dyDescent="0.35">
      <c r="D213" t="s">
        <v>7980</v>
      </c>
    </row>
    <row r="214" spans="4:4" x14ac:dyDescent="0.35">
      <c r="D214" t="s">
        <v>5834</v>
      </c>
    </row>
    <row r="215" spans="4:4" x14ac:dyDescent="0.35">
      <c r="D215" t="s">
        <v>1062</v>
      </c>
    </row>
    <row r="216" spans="4:4" x14ac:dyDescent="0.35">
      <c r="D216" t="s">
        <v>2117</v>
      </c>
    </row>
    <row r="217" spans="4:4" x14ac:dyDescent="0.35">
      <c r="D217" t="s">
        <v>2957</v>
      </c>
    </row>
    <row r="218" spans="4:4" x14ac:dyDescent="0.35">
      <c r="D218" t="s">
        <v>7218</v>
      </c>
    </row>
    <row r="219" spans="4:4" x14ac:dyDescent="0.35">
      <c r="D219" t="s">
        <v>5837</v>
      </c>
    </row>
    <row r="220" spans="4:4" x14ac:dyDescent="0.35">
      <c r="D220" t="s">
        <v>4956</v>
      </c>
    </row>
    <row r="221" spans="4:4" x14ac:dyDescent="0.35">
      <c r="D221" t="s">
        <v>7837</v>
      </c>
    </row>
    <row r="222" spans="4:4" x14ac:dyDescent="0.35">
      <c r="D222" t="s">
        <v>3245</v>
      </c>
    </row>
    <row r="223" spans="4:4" x14ac:dyDescent="0.35">
      <c r="D223" t="s">
        <v>3248</v>
      </c>
    </row>
    <row r="224" spans="4:4" x14ac:dyDescent="0.35">
      <c r="D224" t="s">
        <v>3251</v>
      </c>
    </row>
    <row r="225" spans="4:4" x14ac:dyDescent="0.35">
      <c r="D225" t="s">
        <v>1356</v>
      </c>
    </row>
    <row r="226" spans="4:4" x14ac:dyDescent="0.35">
      <c r="D226" t="s">
        <v>520</v>
      </c>
    </row>
    <row r="227" spans="4:4" x14ac:dyDescent="0.35">
      <c r="D227" t="s">
        <v>3881</v>
      </c>
    </row>
    <row r="228" spans="4:4" x14ac:dyDescent="0.35">
      <c r="D228" t="s">
        <v>1631</v>
      </c>
    </row>
    <row r="229" spans="4:4" x14ac:dyDescent="0.35">
      <c r="D229" t="s">
        <v>8410</v>
      </c>
    </row>
    <row r="230" spans="4:4" x14ac:dyDescent="0.35">
      <c r="D230" t="s">
        <v>7221</v>
      </c>
    </row>
    <row r="231" spans="4:4" x14ac:dyDescent="0.35">
      <c r="D231" t="s">
        <v>7224</v>
      </c>
    </row>
    <row r="232" spans="4:4" x14ac:dyDescent="0.35">
      <c r="D232" t="s">
        <v>3254</v>
      </c>
    </row>
    <row r="233" spans="4:4" x14ac:dyDescent="0.35">
      <c r="D233" t="s">
        <v>3257</v>
      </c>
    </row>
    <row r="234" spans="4:4" x14ac:dyDescent="0.35">
      <c r="D234" t="s">
        <v>2719</v>
      </c>
    </row>
    <row r="235" spans="4:4" x14ac:dyDescent="0.35">
      <c r="D235" t="s">
        <v>1361</v>
      </c>
    </row>
    <row r="236" spans="4:4" x14ac:dyDescent="0.35">
      <c r="D236" t="s">
        <v>7227</v>
      </c>
    </row>
    <row r="237" spans="4:4" x14ac:dyDescent="0.35">
      <c r="D237" t="s">
        <v>7230</v>
      </c>
    </row>
    <row r="238" spans="4:4" x14ac:dyDescent="0.35">
      <c r="D238" t="s">
        <v>3816</v>
      </c>
    </row>
    <row r="239" spans="4:4" x14ac:dyDescent="0.35">
      <c r="D239" t="s">
        <v>349</v>
      </c>
    </row>
    <row r="240" spans="4:4" x14ac:dyDescent="0.35">
      <c r="D240" t="s">
        <v>8187</v>
      </c>
    </row>
    <row r="241" spans="4:4" x14ac:dyDescent="0.35">
      <c r="D241" t="s">
        <v>4798</v>
      </c>
    </row>
    <row r="242" spans="4:4" x14ac:dyDescent="0.35">
      <c r="D242" t="s">
        <v>5404</v>
      </c>
    </row>
    <row r="243" spans="4:4" x14ac:dyDescent="0.35">
      <c r="D243" t="s">
        <v>8413</v>
      </c>
    </row>
    <row r="244" spans="4:4" x14ac:dyDescent="0.35">
      <c r="D244" t="s">
        <v>6787</v>
      </c>
    </row>
    <row r="245" spans="4:4" x14ac:dyDescent="0.35">
      <c r="D245" t="s">
        <v>1636</v>
      </c>
    </row>
    <row r="246" spans="4:4" x14ac:dyDescent="0.35">
      <c r="D246" t="s">
        <v>5407</v>
      </c>
    </row>
    <row r="247" spans="4:4" x14ac:dyDescent="0.35">
      <c r="D247" t="s">
        <v>1065</v>
      </c>
    </row>
    <row r="248" spans="4:4" x14ac:dyDescent="0.35">
      <c r="D248" t="s">
        <v>1366</v>
      </c>
    </row>
    <row r="249" spans="4:4" x14ac:dyDescent="0.35">
      <c r="D249" t="s">
        <v>2221</v>
      </c>
    </row>
    <row r="250" spans="4:4" x14ac:dyDescent="0.35">
      <c r="D250" t="s">
        <v>6792</v>
      </c>
    </row>
    <row r="251" spans="4:4" x14ac:dyDescent="0.35">
      <c r="D251" t="s">
        <v>5581</v>
      </c>
    </row>
    <row r="252" spans="4:4" x14ac:dyDescent="0.35">
      <c r="D252" t="s">
        <v>1640</v>
      </c>
    </row>
    <row r="253" spans="4:4" x14ac:dyDescent="0.35">
      <c r="D253" t="s">
        <v>2722</v>
      </c>
    </row>
    <row r="254" spans="4:4" x14ac:dyDescent="0.35">
      <c r="D254" t="s">
        <v>7987</v>
      </c>
    </row>
    <row r="255" spans="4:4" x14ac:dyDescent="0.35">
      <c r="D255" t="s">
        <v>6490</v>
      </c>
    </row>
    <row r="256" spans="4:4" x14ac:dyDescent="0.35">
      <c r="D256" t="s">
        <v>2725</v>
      </c>
    </row>
    <row r="257" spans="4:4" x14ac:dyDescent="0.35">
      <c r="D257" t="s">
        <v>8190</v>
      </c>
    </row>
    <row r="258" spans="4:4" x14ac:dyDescent="0.35">
      <c r="D258" t="s">
        <v>4963</v>
      </c>
    </row>
    <row r="259" spans="4:4" x14ac:dyDescent="0.35">
      <c r="D259" t="s">
        <v>3260</v>
      </c>
    </row>
    <row r="260" spans="4:4" x14ac:dyDescent="0.35">
      <c r="D260" t="s">
        <v>1644</v>
      </c>
    </row>
    <row r="261" spans="4:4" x14ac:dyDescent="0.35">
      <c r="D261" t="s">
        <v>77</v>
      </c>
    </row>
    <row r="262" spans="4:4" x14ac:dyDescent="0.35">
      <c r="D262" t="s">
        <v>5584</v>
      </c>
    </row>
    <row r="263" spans="4:4" x14ac:dyDescent="0.35">
      <c r="D263" t="s">
        <v>2224</v>
      </c>
    </row>
    <row r="264" spans="4:4" x14ac:dyDescent="0.35">
      <c r="D264" t="s">
        <v>1648</v>
      </c>
    </row>
    <row r="265" spans="4:4" x14ac:dyDescent="0.35">
      <c r="D265" t="s">
        <v>5842</v>
      </c>
    </row>
    <row r="266" spans="4:4" x14ac:dyDescent="0.35">
      <c r="D266" t="s">
        <v>7237</v>
      </c>
    </row>
    <row r="267" spans="4:4" x14ac:dyDescent="0.35">
      <c r="D267" t="s">
        <v>5256</v>
      </c>
    </row>
    <row r="268" spans="4:4" x14ac:dyDescent="0.35">
      <c r="D268" t="s">
        <v>7240</v>
      </c>
    </row>
    <row r="269" spans="4:4" x14ac:dyDescent="0.35">
      <c r="D269" t="s">
        <v>8544</v>
      </c>
    </row>
    <row r="270" spans="4:4" x14ac:dyDescent="0.35">
      <c r="D270" t="s">
        <v>4966</v>
      </c>
    </row>
    <row r="271" spans="4:4" x14ac:dyDescent="0.35">
      <c r="D271" t="s">
        <v>81</v>
      </c>
    </row>
    <row r="272" spans="4:4" x14ac:dyDescent="0.35">
      <c r="D272" t="s">
        <v>795</v>
      </c>
    </row>
    <row r="273" spans="4:4" x14ac:dyDescent="0.35">
      <c r="D273" t="s">
        <v>1652</v>
      </c>
    </row>
    <row r="274" spans="4:4" x14ac:dyDescent="0.35">
      <c r="D274" t="s">
        <v>5589</v>
      </c>
    </row>
    <row r="275" spans="4:4" x14ac:dyDescent="0.35">
      <c r="D275" t="s">
        <v>8416</v>
      </c>
    </row>
    <row r="276" spans="4:4" x14ac:dyDescent="0.35">
      <c r="D276" t="s">
        <v>8806</v>
      </c>
    </row>
    <row r="277" spans="4:4" x14ac:dyDescent="0.35">
      <c r="D277" t="s">
        <v>7840</v>
      </c>
    </row>
    <row r="278" spans="4:4" x14ac:dyDescent="0.35">
      <c r="D278" t="s">
        <v>3543</v>
      </c>
    </row>
    <row r="279" spans="4:4" x14ac:dyDescent="0.35">
      <c r="D279" t="s">
        <v>8809</v>
      </c>
    </row>
    <row r="280" spans="4:4" x14ac:dyDescent="0.35">
      <c r="D280" t="s">
        <v>799</v>
      </c>
    </row>
    <row r="281" spans="4:4" x14ac:dyDescent="0.35">
      <c r="D281" t="s">
        <v>3546</v>
      </c>
    </row>
    <row r="282" spans="4:4" x14ac:dyDescent="0.35">
      <c r="D282" t="s">
        <v>3265</v>
      </c>
    </row>
    <row r="283" spans="4:4" x14ac:dyDescent="0.35">
      <c r="D283" t="s">
        <v>7917</v>
      </c>
    </row>
    <row r="284" spans="4:4" x14ac:dyDescent="0.35">
      <c r="D284" t="s">
        <v>86</v>
      </c>
    </row>
    <row r="285" spans="4:4" x14ac:dyDescent="0.35">
      <c r="D285" t="s">
        <v>7247</v>
      </c>
    </row>
    <row r="286" spans="4:4" x14ac:dyDescent="0.35">
      <c r="D286" t="s">
        <v>4551</v>
      </c>
    </row>
    <row r="287" spans="4:4" x14ac:dyDescent="0.35">
      <c r="D287" t="s">
        <v>3268</v>
      </c>
    </row>
    <row r="288" spans="4:4" x14ac:dyDescent="0.35">
      <c r="D288" t="s">
        <v>8547</v>
      </c>
    </row>
    <row r="289" spans="4:4" x14ac:dyDescent="0.35">
      <c r="D289" t="s">
        <v>3752</v>
      </c>
    </row>
    <row r="290" spans="4:4" x14ac:dyDescent="0.35">
      <c r="D290" t="s">
        <v>2122</v>
      </c>
    </row>
    <row r="291" spans="4:4" x14ac:dyDescent="0.35">
      <c r="D291" t="s">
        <v>6495</v>
      </c>
    </row>
    <row r="292" spans="4:4" x14ac:dyDescent="0.35">
      <c r="D292" t="s">
        <v>1658</v>
      </c>
    </row>
    <row r="293" spans="4:4" x14ac:dyDescent="0.35">
      <c r="D293" t="s">
        <v>3551</v>
      </c>
    </row>
    <row r="294" spans="4:4" x14ac:dyDescent="0.35">
      <c r="D294" t="s">
        <v>7252</v>
      </c>
    </row>
    <row r="295" spans="4:4" x14ac:dyDescent="0.35">
      <c r="D295" t="s">
        <v>3271</v>
      </c>
    </row>
    <row r="296" spans="4:4" x14ac:dyDescent="0.35">
      <c r="D296" t="s">
        <v>8812</v>
      </c>
    </row>
    <row r="297" spans="4:4" x14ac:dyDescent="0.35">
      <c r="D297" t="s">
        <v>6200</v>
      </c>
    </row>
    <row r="298" spans="4:4" x14ac:dyDescent="0.35">
      <c r="D298" t="s">
        <v>1662</v>
      </c>
    </row>
    <row r="299" spans="4:4" x14ac:dyDescent="0.35">
      <c r="D299" t="s">
        <v>6964</v>
      </c>
    </row>
    <row r="300" spans="4:4" x14ac:dyDescent="0.35">
      <c r="D300" t="s">
        <v>8814</v>
      </c>
    </row>
    <row r="301" spans="4:4" x14ac:dyDescent="0.35">
      <c r="D301" t="s">
        <v>2125</v>
      </c>
    </row>
    <row r="302" spans="4:4" x14ac:dyDescent="0.35">
      <c r="D302" t="s">
        <v>4556</v>
      </c>
    </row>
    <row r="303" spans="4:4" x14ac:dyDescent="0.35">
      <c r="D303" t="s">
        <v>5261</v>
      </c>
    </row>
    <row r="304" spans="4:4" x14ac:dyDescent="0.35">
      <c r="D304" t="s">
        <v>4801</v>
      </c>
    </row>
    <row r="305" spans="4:4" x14ac:dyDescent="0.35">
      <c r="D305" t="s">
        <v>2128</v>
      </c>
    </row>
    <row r="306" spans="4:4" x14ac:dyDescent="0.35">
      <c r="D306" t="s">
        <v>3274</v>
      </c>
    </row>
    <row r="307" spans="4:4" x14ac:dyDescent="0.35">
      <c r="D307" t="s">
        <v>4104</v>
      </c>
    </row>
    <row r="308" spans="4:4" x14ac:dyDescent="0.35">
      <c r="D308" t="s">
        <v>8817</v>
      </c>
    </row>
    <row r="309" spans="4:4" x14ac:dyDescent="0.35">
      <c r="D309" t="s">
        <v>3755</v>
      </c>
    </row>
    <row r="310" spans="4:4" x14ac:dyDescent="0.35">
      <c r="D310" t="s">
        <v>527</v>
      </c>
    </row>
    <row r="311" spans="4:4" x14ac:dyDescent="0.35">
      <c r="D311" t="s">
        <v>7255</v>
      </c>
    </row>
    <row r="312" spans="4:4" x14ac:dyDescent="0.35">
      <c r="D312" t="s">
        <v>5213</v>
      </c>
    </row>
    <row r="313" spans="4:4" x14ac:dyDescent="0.35">
      <c r="D313" t="s">
        <v>3279</v>
      </c>
    </row>
    <row r="314" spans="4:4" x14ac:dyDescent="0.35">
      <c r="D314" t="s">
        <v>5597</v>
      </c>
    </row>
    <row r="315" spans="4:4" x14ac:dyDescent="0.35">
      <c r="D315" t="s">
        <v>4107</v>
      </c>
    </row>
    <row r="316" spans="4:4" x14ac:dyDescent="0.35">
      <c r="D316" t="s">
        <v>4806</v>
      </c>
    </row>
    <row r="317" spans="4:4" x14ac:dyDescent="0.35">
      <c r="D317" t="s">
        <v>3282</v>
      </c>
    </row>
    <row r="318" spans="4:4" x14ac:dyDescent="0.35">
      <c r="D318" t="s">
        <v>2231</v>
      </c>
    </row>
    <row r="319" spans="4:4" x14ac:dyDescent="0.35">
      <c r="D319" t="s">
        <v>2131</v>
      </c>
    </row>
    <row r="320" spans="4:4" x14ac:dyDescent="0.35">
      <c r="D320" t="s">
        <v>7260</v>
      </c>
    </row>
    <row r="321" spans="4:4" x14ac:dyDescent="0.35">
      <c r="D321" t="s">
        <v>5600</v>
      </c>
    </row>
    <row r="322" spans="4:4" x14ac:dyDescent="0.35">
      <c r="D322" t="s">
        <v>3554</v>
      </c>
    </row>
    <row r="323" spans="4:4" x14ac:dyDescent="0.35">
      <c r="D323" t="s">
        <v>8820</v>
      </c>
    </row>
    <row r="324" spans="4:4" x14ac:dyDescent="0.35">
      <c r="D324" t="s">
        <v>5603</v>
      </c>
    </row>
    <row r="325" spans="4:4" x14ac:dyDescent="0.35">
      <c r="D325" t="s">
        <v>1668</v>
      </c>
    </row>
    <row r="326" spans="4:4" x14ac:dyDescent="0.35">
      <c r="D326" t="s">
        <v>5309</v>
      </c>
    </row>
    <row r="327" spans="4:4" x14ac:dyDescent="0.35">
      <c r="D327" t="s">
        <v>5410</v>
      </c>
    </row>
    <row r="328" spans="4:4" x14ac:dyDescent="0.35">
      <c r="D328" t="s">
        <v>5847</v>
      </c>
    </row>
    <row r="329" spans="4:4" x14ac:dyDescent="0.35">
      <c r="D329" t="s">
        <v>8823</v>
      </c>
    </row>
    <row r="330" spans="4:4" x14ac:dyDescent="0.35">
      <c r="D330" t="s">
        <v>5413</v>
      </c>
    </row>
    <row r="331" spans="4:4" x14ac:dyDescent="0.35">
      <c r="D331" t="s">
        <v>3760</v>
      </c>
    </row>
    <row r="332" spans="4:4" x14ac:dyDescent="0.35">
      <c r="D332" t="s">
        <v>2736</v>
      </c>
    </row>
    <row r="333" spans="4:4" x14ac:dyDescent="0.35">
      <c r="D333" t="s">
        <v>8826</v>
      </c>
    </row>
    <row r="334" spans="4:4" x14ac:dyDescent="0.35">
      <c r="D334" t="s">
        <v>6502</v>
      </c>
    </row>
    <row r="335" spans="4:4" x14ac:dyDescent="0.35">
      <c r="D335" t="s">
        <v>2739</v>
      </c>
    </row>
    <row r="336" spans="4:4" x14ac:dyDescent="0.35">
      <c r="D336" t="s">
        <v>1069</v>
      </c>
    </row>
    <row r="337" spans="4:4" x14ac:dyDescent="0.35">
      <c r="D337" t="s">
        <v>91</v>
      </c>
    </row>
    <row r="338" spans="4:4" x14ac:dyDescent="0.35">
      <c r="D338" t="s">
        <v>2234</v>
      </c>
    </row>
    <row r="339" spans="4:4" x14ac:dyDescent="0.35">
      <c r="D339" t="s">
        <v>4567</v>
      </c>
    </row>
    <row r="340" spans="4:4" x14ac:dyDescent="0.35">
      <c r="D340" t="s">
        <v>3763</v>
      </c>
    </row>
    <row r="341" spans="4:4" x14ac:dyDescent="0.35">
      <c r="D341" t="s">
        <v>7996</v>
      </c>
    </row>
    <row r="342" spans="4:4" x14ac:dyDescent="0.35">
      <c r="D342" t="s">
        <v>6801</v>
      </c>
    </row>
    <row r="343" spans="4:4" x14ac:dyDescent="0.35">
      <c r="D343" t="s">
        <v>6677</v>
      </c>
    </row>
    <row r="344" spans="4:4" x14ac:dyDescent="0.35">
      <c r="D344" t="s">
        <v>3888</v>
      </c>
    </row>
    <row r="345" spans="4:4" x14ac:dyDescent="0.35">
      <c r="D345" t="s">
        <v>1372</v>
      </c>
    </row>
    <row r="346" spans="4:4" x14ac:dyDescent="0.35">
      <c r="D346" t="s">
        <v>8193</v>
      </c>
    </row>
    <row r="347" spans="4:4" x14ac:dyDescent="0.35">
      <c r="D347" t="s">
        <v>1671</v>
      </c>
    </row>
    <row r="348" spans="4:4" x14ac:dyDescent="0.35">
      <c r="D348" t="s">
        <v>2964</v>
      </c>
    </row>
    <row r="349" spans="4:4" x14ac:dyDescent="0.35">
      <c r="D349" t="s">
        <v>1675</v>
      </c>
    </row>
    <row r="350" spans="4:4" x14ac:dyDescent="0.35">
      <c r="D350" t="s">
        <v>1678</v>
      </c>
    </row>
    <row r="351" spans="4:4" x14ac:dyDescent="0.35">
      <c r="D351" t="s">
        <v>1681</v>
      </c>
    </row>
    <row r="352" spans="4:4" x14ac:dyDescent="0.35">
      <c r="D352" t="s">
        <v>2967</v>
      </c>
    </row>
    <row r="353" spans="4:4" x14ac:dyDescent="0.35">
      <c r="D353" t="s">
        <v>5312</v>
      </c>
    </row>
    <row r="354" spans="4:4" x14ac:dyDescent="0.35">
      <c r="D354" t="s">
        <v>6971</v>
      </c>
    </row>
    <row r="355" spans="4:4" x14ac:dyDescent="0.35">
      <c r="D355" t="s">
        <v>3891</v>
      </c>
    </row>
    <row r="356" spans="4:4" x14ac:dyDescent="0.35">
      <c r="D356" t="s">
        <v>8308</v>
      </c>
    </row>
    <row r="357" spans="4:4" x14ac:dyDescent="0.35">
      <c r="D357" t="s">
        <v>5418</v>
      </c>
    </row>
    <row r="358" spans="4:4" x14ac:dyDescent="0.35">
      <c r="D358" t="s">
        <v>5421</v>
      </c>
    </row>
    <row r="359" spans="4:4" x14ac:dyDescent="0.35">
      <c r="D359" t="s">
        <v>94</v>
      </c>
    </row>
    <row r="360" spans="4:4" x14ac:dyDescent="0.35">
      <c r="D360" t="s">
        <v>4977</v>
      </c>
    </row>
    <row r="361" spans="4:4" x14ac:dyDescent="0.35">
      <c r="D361" t="s">
        <v>8196</v>
      </c>
    </row>
    <row r="362" spans="4:4" x14ac:dyDescent="0.35">
      <c r="D362" t="s">
        <v>5224</v>
      </c>
    </row>
    <row r="363" spans="4:4" x14ac:dyDescent="0.35">
      <c r="D363" t="s">
        <v>6505</v>
      </c>
    </row>
    <row r="364" spans="4:4" x14ac:dyDescent="0.35">
      <c r="D364" t="s">
        <v>6684</v>
      </c>
    </row>
    <row r="365" spans="4:4" x14ac:dyDescent="0.35">
      <c r="D365" t="s">
        <v>1073</v>
      </c>
    </row>
    <row r="366" spans="4:4" x14ac:dyDescent="0.35">
      <c r="D366" t="s">
        <v>2744</v>
      </c>
    </row>
    <row r="367" spans="4:4" x14ac:dyDescent="0.35">
      <c r="D367" t="s">
        <v>531</v>
      </c>
    </row>
    <row r="368" spans="4:4" x14ac:dyDescent="0.35">
      <c r="D368" t="s">
        <v>7267</v>
      </c>
    </row>
    <row r="369" spans="4:4" x14ac:dyDescent="0.35">
      <c r="D369" t="s">
        <v>98</v>
      </c>
    </row>
    <row r="370" spans="4:4" x14ac:dyDescent="0.35">
      <c r="D370" t="s">
        <v>3894</v>
      </c>
    </row>
    <row r="371" spans="4:4" x14ac:dyDescent="0.35">
      <c r="D371" t="s">
        <v>4114</v>
      </c>
    </row>
    <row r="372" spans="4:4" x14ac:dyDescent="0.35">
      <c r="D372" t="s">
        <v>7920</v>
      </c>
    </row>
    <row r="373" spans="4:4" x14ac:dyDescent="0.35">
      <c r="D373" t="s">
        <v>102</v>
      </c>
    </row>
    <row r="374" spans="4:4" x14ac:dyDescent="0.35">
      <c r="D374" t="s">
        <v>4809</v>
      </c>
    </row>
    <row r="375" spans="4:4" x14ac:dyDescent="0.35">
      <c r="D375" t="s">
        <v>5610</v>
      </c>
    </row>
    <row r="376" spans="4:4" x14ac:dyDescent="0.35">
      <c r="D376" t="s">
        <v>2237</v>
      </c>
    </row>
    <row r="377" spans="4:4" x14ac:dyDescent="0.35">
      <c r="D377" t="s">
        <v>5170</v>
      </c>
    </row>
    <row r="378" spans="4:4" x14ac:dyDescent="0.35">
      <c r="D378" t="s">
        <v>8829</v>
      </c>
    </row>
    <row r="379" spans="4:4" x14ac:dyDescent="0.35">
      <c r="D379" t="s">
        <v>5315</v>
      </c>
    </row>
    <row r="380" spans="4:4" x14ac:dyDescent="0.35">
      <c r="D380" t="s">
        <v>8832</v>
      </c>
    </row>
    <row r="381" spans="4:4" x14ac:dyDescent="0.35">
      <c r="D381" t="s">
        <v>6209</v>
      </c>
    </row>
    <row r="382" spans="4:4" x14ac:dyDescent="0.35">
      <c r="D382" t="s">
        <v>1375</v>
      </c>
    </row>
    <row r="383" spans="4:4" x14ac:dyDescent="0.35">
      <c r="D383" t="s">
        <v>6381</v>
      </c>
    </row>
    <row r="384" spans="4:4" x14ac:dyDescent="0.35">
      <c r="D384" t="s">
        <v>3557</v>
      </c>
    </row>
    <row r="385" spans="4:4" x14ac:dyDescent="0.35">
      <c r="D385" t="s">
        <v>8311</v>
      </c>
    </row>
    <row r="386" spans="4:4" x14ac:dyDescent="0.35">
      <c r="D386" t="s">
        <v>3897</v>
      </c>
    </row>
    <row r="387" spans="4:4" x14ac:dyDescent="0.35">
      <c r="D387" t="s">
        <v>6687</v>
      </c>
    </row>
    <row r="388" spans="4:4" x14ac:dyDescent="0.35">
      <c r="D388" t="s">
        <v>6508</v>
      </c>
    </row>
    <row r="389" spans="4:4" x14ac:dyDescent="0.35">
      <c r="D389" t="s">
        <v>535</v>
      </c>
    </row>
    <row r="390" spans="4:4" x14ac:dyDescent="0.35">
      <c r="D390" t="s">
        <v>106</v>
      </c>
    </row>
    <row r="391" spans="4:4" x14ac:dyDescent="0.35">
      <c r="D391" t="s">
        <v>6384</v>
      </c>
    </row>
    <row r="392" spans="4:4" x14ac:dyDescent="0.35">
      <c r="D392" t="s">
        <v>110</v>
      </c>
    </row>
    <row r="393" spans="4:4" x14ac:dyDescent="0.35">
      <c r="D393" t="s">
        <v>1693</v>
      </c>
    </row>
    <row r="394" spans="4:4" x14ac:dyDescent="0.35">
      <c r="D394" t="s">
        <v>1077</v>
      </c>
    </row>
    <row r="395" spans="4:4" x14ac:dyDescent="0.35">
      <c r="D395" t="s">
        <v>6511</v>
      </c>
    </row>
    <row r="396" spans="4:4" x14ac:dyDescent="0.35">
      <c r="D396" t="s">
        <v>2136</v>
      </c>
    </row>
    <row r="397" spans="4:4" x14ac:dyDescent="0.35">
      <c r="D397" t="s">
        <v>114</v>
      </c>
    </row>
    <row r="398" spans="4:4" x14ac:dyDescent="0.35">
      <c r="D398" t="s">
        <v>5995</v>
      </c>
    </row>
    <row r="399" spans="4:4" x14ac:dyDescent="0.35">
      <c r="D399" t="s">
        <v>546</v>
      </c>
    </row>
    <row r="400" spans="4:4" x14ac:dyDescent="0.35">
      <c r="D400" t="s">
        <v>1697</v>
      </c>
    </row>
    <row r="401" spans="4:4" x14ac:dyDescent="0.35">
      <c r="D401" t="s">
        <v>2244</v>
      </c>
    </row>
    <row r="402" spans="4:4" x14ac:dyDescent="0.35">
      <c r="D402" t="s">
        <v>2978</v>
      </c>
    </row>
    <row r="403" spans="4:4" x14ac:dyDescent="0.35">
      <c r="D403" t="s">
        <v>4349</v>
      </c>
    </row>
    <row r="404" spans="4:4" x14ac:dyDescent="0.35">
      <c r="D404" t="s">
        <v>6214</v>
      </c>
    </row>
    <row r="405" spans="4:4" x14ac:dyDescent="0.35">
      <c r="D405" t="s">
        <v>8835</v>
      </c>
    </row>
    <row r="406" spans="4:4" x14ac:dyDescent="0.35">
      <c r="D406" t="s">
        <v>1700</v>
      </c>
    </row>
    <row r="407" spans="4:4" x14ac:dyDescent="0.35">
      <c r="D407" t="s">
        <v>434</v>
      </c>
    </row>
    <row r="408" spans="4:4" x14ac:dyDescent="0.35">
      <c r="D408" t="s">
        <v>7272</v>
      </c>
    </row>
    <row r="409" spans="4:4" x14ac:dyDescent="0.35">
      <c r="D409" t="s">
        <v>6980</v>
      </c>
    </row>
    <row r="410" spans="4:4" x14ac:dyDescent="0.35">
      <c r="D410" t="s">
        <v>439</v>
      </c>
    </row>
    <row r="411" spans="4:4" x14ac:dyDescent="0.35">
      <c r="D411" t="s">
        <v>6808</v>
      </c>
    </row>
    <row r="412" spans="4:4" x14ac:dyDescent="0.35">
      <c r="D412" t="s">
        <v>118</v>
      </c>
    </row>
    <row r="413" spans="4:4" x14ac:dyDescent="0.35">
      <c r="D413" t="s">
        <v>2981</v>
      </c>
    </row>
    <row r="414" spans="4:4" x14ac:dyDescent="0.35">
      <c r="D414" t="s">
        <v>7275</v>
      </c>
    </row>
    <row r="415" spans="4:4" x14ac:dyDescent="0.35">
      <c r="D415" t="s">
        <v>123</v>
      </c>
    </row>
    <row r="416" spans="4:4" x14ac:dyDescent="0.35">
      <c r="D416" t="s">
        <v>4578</v>
      </c>
    </row>
    <row r="417" spans="4:4" x14ac:dyDescent="0.35">
      <c r="D417" t="s">
        <v>7278</v>
      </c>
    </row>
    <row r="418" spans="4:4" x14ac:dyDescent="0.35">
      <c r="D418" t="s">
        <v>2247</v>
      </c>
    </row>
    <row r="419" spans="4:4" x14ac:dyDescent="0.35">
      <c r="D419" t="s">
        <v>4984</v>
      </c>
    </row>
    <row r="420" spans="4:4" x14ac:dyDescent="0.35">
      <c r="D420" t="s">
        <v>6690</v>
      </c>
    </row>
    <row r="421" spans="4:4" x14ac:dyDescent="0.35">
      <c r="D421" t="s">
        <v>1382</v>
      </c>
    </row>
    <row r="422" spans="4:4" x14ac:dyDescent="0.35">
      <c r="D422" t="s">
        <v>7281</v>
      </c>
    </row>
    <row r="423" spans="4:4" x14ac:dyDescent="0.35">
      <c r="D423" t="s">
        <v>7284</v>
      </c>
    </row>
    <row r="424" spans="4:4" x14ac:dyDescent="0.35">
      <c r="D424" t="s">
        <v>8199</v>
      </c>
    </row>
    <row r="425" spans="4:4" x14ac:dyDescent="0.35">
      <c r="D425" t="s">
        <v>74</v>
      </c>
    </row>
    <row r="426" spans="4:4" x14ac:dyDescent="0.35">
      <c r="D426" t="s">
        <v>1707</v>
      </c>
    </row>
    <row r="427" spans="4:4" x14ac:dyDescent="0.35">
      <c r="D427" t="s">
        <v>550</v>
      </c>
    </row>
    <row r="428" spans="4:4" x14ac:dyDescent="0.35">
      <c r="D428" t="s">
        <v>6000</v>
      </c>
    </row>
    <row r="429" spans="4:4" x14ac:dyDescent="0.35">
      <c r="D429" t="s">
        <v>5617</v>
      </c>
    </row>
    <row r="430" spans="4:4" x14ac:dyDescent="0.35">
      <c r="D430" t="s">
        <v>803</v>
      </c>
    </row>
    <row r="431" spans="4:4" x14ac:dyDescent="0.35">
      <c r="D431" t="s">
        <v>7289</v>
      </c>
    </row>
    <row r="432" spans="4:4" x14ac:dyDescent="0.35">
      <c r="D432" t="s">
        <v>2984</v>
      </c>
    </row>
    <row r="433" spans="4:4" x14ac:dyDescent="0.35">
      <c r="D433" t="s">
        <v>8838</v>
      </c>
    </row>
    <row r="434" spans="4:4" x14ac:dyDescent="0.35">
      <c r="D434" t="s">
        <v>7294</v>
      </c>
    </row>
    <row r="435" spans="4:4" x14ac:dyDescent="0.35">
      <c r="D435" t="s">
        <v>3560</v>
      </c>
    </row>
    <row r="436" spans="4:4" x14ac:dyDescent="0.35">
      <c r="D436" t="s">
        <v>127</v>
      </c>
    </row>
    <row r="437" spans="4:4" x14ac:dyDescent="0.35">
      <c r="D437" t="s">
        <v>1081</v>
      </c>
    </row>
    <row r="438" spans="4:4" x14ac:dyDescent="0.35">
      <c r="D438" t="s">
        <v>807</v>
      </c>
    </row>
    <row r="439" spans="4:4" x14ac:dyDescent="0.35">
      <c r="D439" t="s">
        <v>8720</v>
      </c>
    </row>
    <row r="440" spans="4:4" x14ac:dyDescent="0.35">
      <c r="D440" t="s">
        <v>554</v>
      </c>
    </row>
    <row r="441" spans="4:4" x14ac:dyDescent="0.35">
      <c r="D441" t="s">
        <v>1714</v>
      </c>
    </row>
    <row r="442" spans="4:4" x14ac:dyDescent="0.35">
      <c r="D442" t="s">
        <v>7297</v>
      </c>
    </row>
    <row r="443" spans="4:4" x14ac:dyDescent="0.35">
      <c r="D443" t="s">
        <v>4581</v>
      </c>
    </row>
    <row r="444" spans="4:4" x14ac:dyDescent="0.35">
      <c r="D444" t="s">
        <v>5227</v>
      </c>
    </row>
    <row r="445" spans="4:4" x14ac:dyDescent="0.35">
      <c r="D445" t="s">
        <v>131</v>
      </c>
    </row>
    <row r="446" spans="4:4" x14ac:dyDescent="0.35">
      <c r="D446" t="s">
        <v>4352</v>
      </c>
    </row>
    <row r="447" spans="4:4" x14ac:dyDescent="0.35">
      <c r="D447" t="s">
        <v>8841</v>
      </c>
    </row>
    <row r="448" spans="4:4" x14ac:dyDescent="0.35">
      <c r="D448" t="s">
        <v>6811</v>
      </c>
    </row>
    <row r="449" spans="4:4" x14ac:dyDescent="0.35">
      <c r="D449" t="s">
        <v>5428</v>
      </c>
    </row>
    <row r="450" spans="4:4" x14ac:dyDescent="0.35">
      <c r="D450" t="s">
        <v>7300</v>
      </c>
    </row>
    <row r="451" spans="4:4" x14ac:dyDescent="0.35">
      <c r="D451" t="s">
        <v>6003</v>
      </c>
    </row>
    <row r="452" spans="4:4" x14ac:dyDescent="0.35">
      <c r="D452" t="s">
        <v>1085</v>
      </c>
    </row>
    <row r="453" spans="4:4" x14ac:dyDescent="0.35">
      <c r="D453" t="s">
        <v>7303</v>
      </c>
    </row>
    <row r="454" spans="4:4" x14ac:dyDescent="0.35">
      <c r="D454" t="s">
        <v>6219</v>
      </c>
    </row>
    <row r="455" spans="4:4" x14ac:dyDescent="0.35">
      <c r="D455" t="s">
        <v>4123</v>
      </c>
    </row>
    <row r="456" spans="4:4" x14ac:dyDescent="0.35">
      <c r="D456" t="s">
        <v>135</v>
      </c>
    </row>
    <row r="457" spans="4:4" x14ac:dyDescent="0.35">
      <c r="D457" t="s">
        <v>8202</v>
      </c>
    </row>
    <row r="458" spans="4:4" x14ac:dyDescent="0.35">
      <c r="D458" t="s">
        <v>1717</v>
      </c>
    </row>
    <row r="459" spans="4:4" x14ac:dyDescent="0.35">
      <c r="D459" t="s">
        <v>2987</v>
      </c>
    </row>
    <row r="460" spans="4:4" x14ac:dyDescent="0.35">
      <c r="D460" t="s">
        <v>8318</v>
      </c>
    </row>
    <row r="461" spans="4:4" x14ac:dyDescent="0.35">
      <c r="D461" t="s">
        <v>6222</v>
      </c>
    </row>
    <row r="462" spans="4:4" x14ac:dyDescent="0.35">
      <c r="D462" t="s">
        <v>559</v>
      </c>
    </row>
    <row r="463" spans="4:4" x14ac:dyDescent="0.35">
      <c r="D463" t="s">
        <v>7306</v>
      </c>
    </row>
    <row r="464" spans="4:4" x14ac:dyDescent="0.35">
      <c r="D464" t="s">
        <v>5620</v>
      </c>
    </row>
    <row r="465" spans="4:4" x14ac:dyDescent="0.35">
      <c r="D465" t="s">
        <v>564</v>
      </c>
    </row>
    <row r="466" spans="4:4" x14ac:dyDescent="0.35">
      <c r="D466" t="s">
        <v>6225</v>
      </c>
    </row>
    <row r="467" spans="4:4" x14ac:dyDescent="0.35">
      <c r="D467" t="s">
        <v>139</v>
      </c>
    </row>
    <row r="468" spans="4:4" x14ac:dyDescent="0.35">
      <c r="D468" t="s">
        <v>1723</v>
      </c>
    </row>
    <row r="469" spans="4:4" x14ac:dyDescent="0.35">
      <c r="D469" t="s">
        <v>569</v>
      </c>
    </row>
    <row r="470" spans="4:4" x14ac:dyDescent="0.35">
      <c r="D470" t="s">
        <v>6985</v>
      </c>
    </row>
    <row r="471" spans="4:4" x14ac:dyDescent="0.35">
      <c r="D471" t="s">
        <v>6391</v>
      </c>
    </row>
    <row r="472" spans="4:4" x14ac:dyDescent="0.35">
      <c r="D472" t="s">
        <v>7311</v>
      </c>
    </row>
    <row r="473" spans="4:4" x14ac:dyDescent="0.35">
      <c r="D473" t="s">
        <v>573</v>
      </c>
    </row>
    <row r="474" spans="4:4" x14ac:dyDescent="0.35">
      <c r="D474" t="s">
        <v>4126</v>
      </c>
    </row>
    <row r="475" spans="4:4" x14ac:dyDescent="0.35">
      <c r="D475" t="s">
        <v>1089</v>
      </c>
    </row>
    <row r="476" spans="4:4" x14ac:dyDescent="0.35">
      <c r="D476" t="s">
        <v>7314</v>
      </c>
    </row>
    <row r="477" spans="4:4" x14ac:dyDescent="0.35">
      <c r="D477" t="s">
        <v>8844</v>
      </c>
    </row>
    <row r="478" spans="4:4" x14ac:dyDescent="0.35">
      <c r="D478" t="s">
        <v>143</v>
      </c>
    </row>
    <row r="479" spans="4:4" x14ac:dyDescent="0.35">
      <c r="D479" t="s">
        <v>8007</v>
      </c>
    </row>
    <row r="480" spans="4:4" x14ac:dyDescent="0.35">
      <c r="D480" t="s">
        <v>2254</v>
      </c>
    </row>
    <row r="481" spans="4:4" x14ac:dyDescent="0.35">
      <c r="D481" t="s">
        <v>4987</v>
      </c>
    </row>
    <row r="482" spans="4:4" x14ac:dyDescent="0.35">
      <c r="D482" t="s">
        <v>5625</v>
      </c>
    </row>
    <row r="483" spans="4:4" x14ac:dyDescent="0.35">
      <c r="D483" t="s">
        <v>5320</v>
      </c>
    </row>
    <row r="484" spans="4:4" x14ac:dyDescent="0.35">
      <c r="D484" t="s">
        <v>1093</v>
      </c>
    </row>
    <row r="485" spans="4:4" x14ac:dyDescent="0.35">
      <c r="D485" t="s">
        <v>6008</v>
      </c>
    </row>
    <row r="486" spans="4:4" x14ac:dyDescent="0.35">
      <c r="D486" t="s">
        <v>1727</v>
      </c>
    </row>
    <row r="487" spans="4:4" x14ac:dyDescent="0.35">
      <c r="D487" t="s">
        <v>7845</v>
      </c>
    </row>
    <row r="488" spans="4:4" x14ac:dyDescent="0.35">
      <c r="D488" t="s">
        <v>4129</v>
      </c>
    </row>
    <row r="489" spans="4:4" x14ac:dyDescent="0.35">
      <c r="D489" t="s">
        <v>147</v>
      </c>
    </row>
    <row r="490" spans="4:4" x14ac:dyDescent="0.35">
      <c r="D490" t="s">
        <v>7317</v>
      </c>
    </row>
    <row r="491" spans="4:4" x14ac:dyDescent="0.35">
      <c r="D491" t="s">
        <v>151</v>
      </c>
    </row>
    <row r="492" spans="4:4" x14ac:dyDescent="0.35">
      <c r="D492" t="s">
        <v>8558</v>
      </c>
    </row>
    <row r="493" spans="4:4" x14ac:dyDescent="0.35">
      <c r="D493" t="s">
        <v>4814</v>
      </c>
    </row>
    <row r="494" spans="4:4" x14ac:dyDescent="0.35">
      <c r="D494" t="s">
        <v>8205</v>
      </c>
    </row>
    <row r="495" spans="4:4" x14ac:dyDescent="0.35">
      <c r="D495" t="s">
        <v>5628</v>
      </c>
    </row>
    <row r="496" spans="4:4" x14ac:dyDescent="0.35">
      <c r="D496" t="s">
        <v>6011</v>
      </c>
    </row>
    <row r="497" spans="4:4" x14ac:dyDescent="0.35">
      <c r="D497" t="s">
        <v>6693</v>
      </c>
    </row>
    <row r="498" spans="4:4" x14ac:dyDescent="0.35">
      <c r="D498" t="s">
        <v>6522</v>
      </c>
    </row>
    <row r="499" spans="4:4" x14ac:dyDescent="0.35">
      <c r="D499" t="s">
        <v>5631</v>
      </c>
    </row>
    <row r="500" spans="4:4" x14ac:dyDescent="0.35">
      <c r="D500" t="s">
        <v>5634</v>
      </c>
    </row>
    <row r="501" spans="4:4" x14ac:dyDescent="0.35">
      <c r="D501" t="s">
        <v>2501</v>
      </c>
    </row>
    <row r="502" spans="4:4" x14ac:dyDescent="0.35">
      <c r="D502" t="s">
        <v>2759</v>
      </c>
    </row>
    <row r="503" spans="4:4" x14ac:dyDescent="0.35">
      <c r="D503" t="s">
        <v>6816</v>
      </c>
    </row>
    <row r="504" spans="4:4" x14ac:dyDescent="0.35">
      <c r="D504" t="s">
        <v>4994</v>
      </c>
    </row>
    <row r="505" spans="4:4" x14ac:dyDescent="0.35">
      <c r="D505" t="s">
        <v>1731</v>
      </c>
    </row>
    <row r="506" spans="4:4" x14ac:dyDescent="0.35">
      <c r="D506" t="s">
        <v>6819</v>
      </c>
    </row>
    <row r="507" spans="4:4" x14ac:dyDescent="0.35">
      <c r="D507" t="s">
        <v>5323</v>
      </c>
    </row>
    <row r="508" spans="4:4" x14ac:dyDescent="0.35">
      <c r="D508" t="s">
        <v>155</v>
      </c>
    </row>
    <row r="509" spans="4:4" x14ac:dyDescent="0.35">
      <c r="D509" t="s">
        <v>1389</v>
      </c>
    </row>
    <row r="510" spans="4:4" x14ac:dyDescent="0.35">
      <c r="D510" t="s">
        <v>2259</v>
      </c>
    </row>
    <row r="511" spans="4:4" x14ac:dyDescent="0.35">
      <c r="D511" t="s">
        <v>7324</v>
      </c>
    </row>
    <row r="512" spans="4:4" x14ac:dyDescent="0.35">
      <c r="D512" t="s">
        <v>2504</v>
      </c>
    </row>
    <row r="513" spans="4:4" x14ac:dyDescent="0.35">
      <c r="D513" t="s">
        <v>1734</v>
      </c>
    </row>
    <row r="514" spans="4:4" x14ac:dyDescent="0.35">
      <c r="D514" t="s">
        <v>4819</v>
      </c>
    </row>
    <row r="515" spans="4:4" x14ac:dyDescent="0.35">
      <c r="D515" t="s">
        <v>6014</v>
      </c>
    </row>
    <row r="516" spans="4:4" x14ac:dyDescent="0.35">
      <c r="D516" t="s">
        <v>811</v>
      </c>
    </row>
    <row r="517" spans="4:4" x14ac:dyDescent="0.35">
      <c r="D517" t="s">
        <v>1332</v>
      </c>
    </row>
    <row r="518" spans="4:4" x14ac:dyDescent="0.35">
      <c r="D518" t="s">
        <v>1097</v>
      </c>
    </row>
    <row r="519" spans="4:4" x14ac:dyDescent="0.35">
      <c r="D519" t="s">
        <v>352</v>
      </c>
    </row>
    <row r="520" spans="4:4" x14ac:dyDescent="0.35">
      <c r="D520" t="s">
        <v>4594</v>
      </c>
    </row>
    <row r="521" spans="4:4" x14ac:dyDescent="0.35">
      <c r="D521" t="s">
        <v>7329</v>
      </c>
    </row>
    <row r="522" spans="4:4" x14ac:dyDescent="0.35">
      <c r="D522" t="s">
        <v>1101</v>
      </c>
    </row>
    <row r="523" spans="4:4" x14ac:dyDescent="0.35">
      <c r="D523" t="s">
        <v>2766</v>
      </c>
    </row>
    <row r="524" spans="4:4" x14ac:dyDescent="0.35">
      <c r="D524" t="s">
        <v>6396</v>
      </c>
    </row>
    <row r="525" spans="4:4" x14ac:dyDescent="0.35">
      <c r="D525" t="s">
        <v>580</v>
      </c>
    </row>
    <row r="526" spans="4:4" x14ac:dyDescent="0.35">
      <c r="D526" t="s">
        <v>4999</v>
      </c>
    </row>
    <row r="527" spans="4:4" x14ac:dyDescent="0.35">
      <c r="D527" t="s">
        <v>6232</v>
      </c>
    </row>
    <row r="528" spans="4:4" x14ac:dyDescent="0.35">
      <c r="D528" t="s">
        <v>7334</v>
      </c>
    </row>
    <row r="529" spans="4:4" x14ac:dyDescent="0.35">
      <c r="D529" t="s">
        <v>8012</v>
      </c>
    </row>
    <row r="530" spans="4:4" x14ac:dyDescent="0.35">
      <c r="D530" t="s">
        <v>5850</v>
      </c>
    </row>
    <row r="531" spans="4:4" x14ac:dyDescent="0.35">
      <c r="D531" t="s">
        <v>2769</v>
      </c>
    </row>
    <row r="532" spans="4:4" x14ac:dyDescent="0.35">
      <c r="D532" t="s">
        <v>6996</v>
      </c>
    </row>
    <row r="533" spans="4:4" x14ac:dyDescent="0.35">
      <c r="D533" t="s">
        <v>355</v>
      </c>
    </row>
    <row r="534" spans="4:4" x14ac:dyDescent="0.35">
      <c r="D534" t="s">
        <v>6696</v>
      </c>
    </row>
    <row r="535" spans="4:4" x14ac:dyDescent="0.35">
      <c r="D535" t="s">
        <v>7337</v>
      </c>
    </row>
    <row r="536" spans="4:4" x14ac:dyDescent="0.35">
      <c r="D536" t="s">
        <v>8015</v>
      </c>
    </row>
    <row r="537" spans="4:4" x14ac:dyDescent="0.35">
      <c r="D537" t="s">
        <v>5853</v>
      </c>
    </row>
    <row r="538" spans="4:4" x14ac:dyDescent="0.35">
      <c r="D538" t="s">
        <v>1392</v>
      </c>
    </row>
    <row r="539" spans="4:4" x14ac:dyDescent="0.35">
      <c r="D539" t="s">
        <v>5002</v>
      </c>
    </row>
    <row r="540" spans="4:4" x14ac:dyDescent="0.35">
      <c r="D540" t="s">
        <v>8423</v>
      </c>
    </row>
    <row r="541" spans="4:4" x14ac:dyDescent="0.35">
      <c r="D541" t="s">
        <v>1741</v>
      </c>
    </row>
    <row r="542" spans="4:4" x14ac:dyDescent="0.35">
      <c r="D542" t="s">
        <v>1105</v>
      </c>
    </row>
    <row r="543" spans="4:4" x14ac:dyDescent="0.35">
      <c r="D543" t="s">
        <v>5326</v>
      </c>
    </row>
    <row r="544" spans="4:4" x14ac:dyDescent="0.35">
      <c r="D544" t="s">
        <v>2996</v>
      </c>
    </row>
    <row r="545" spans="4:4" x14ac:dyDescent="0.35">
      <c r="D545" t="s">
        <v>7340</v>
      </c>
    </row>
    <row r="546" spans="4:4" x14ac:dyDescent="0.35">
      <c r="D546" t="s">
        <v>1745</v>
      </c>
    </row>
    <row r="547" spans="4:4" x14ac:dyDescent="0.35">
      <c r="D547" t="s">
        <v>8563</v>
      </c>
    </row>
    <row r="548" spans="4:4" x14ac:dyDescent="0.35">
      <c r="D548" t="s">
        <v>8847</v>
      </c>
    </row>
    <row r="549" spans="4:4" x14ac:dyDescent="0.35">
      <c r="D549" t="s">
        <v>3766</v>
      </c>
    </row>
    <row r="550" spans="4:4" x14ac:dyDescent="0.35">
      <c r="D550" t="s">
        <v>1749</v>
      </c>
    </row>
    <row r="551" spans="4:4" x14ac:dyDescent="0.35">
      <c r="D551" t="s">
        <v>1109</v>
      </c>
    </row>
    <row r="552" spans="4:4" x14ac:dyDescent="0.35">
      <c r="D552" t="s">
        <v>584</v>
      </c>
    </row>
    <row r="553" spans="4:4" x14ac:dyDescent="0.35">
      <c r="D553" t="s">
        <v>2264</v>
      </c>
    </row>
    <row r="554" spans="4:4" x14ac:dyDescent="0.35">
      <c r="D554" t="s">
        <v>2513</v>
      </c>
    </row>
    <row r="555" spans="4:4" x14ac:dyDescent="0.35">
      <c r="D555" t="s">
        <v>2772</v>
      </c>
    </row>
    <row r="556" spans="4:4" x14ac:dyDescent="0.35">
      <c r="D556" t="s">
        <v>7850</v>
      </c>
    </row>
    <row r="557" spans="4:4" x14ac:dyDescent="0.35">
      <c r="D557" t="s">
        <v>3819</v>
      </c>
    </row>
    <row r="558" spans="4:4" x14ac:dyDescent="0.35">
      <c r="D558" t="s">
        <v>5009</v>
      </c>
    </row>
    <row r="559" spans="4:4" x14ac:dyDescent="0.35">
      <c r="D559" t="s">
        <v>4599</v>
      </c>
    </row>
    <row r="560" spans="4:4" x14ac:dyDescent="0.35">
      <c r="D560" t="s">
        <v>5856</v>
      </c>
    </row>
    <row r="561" spans="4:4" x14ac:dyDescent="0.35">
      <c r="D561" t="s">
        <v>5637</v>
      </c>
    </row>
    <row r="562" spans="4:4" x14ac:dyDescent="0.35">
      <c r="D562" t="s">
        <v>5640</v>
      </c>
    </row>
    <row r="563" spans="4:4" x14ac:dyDescent="0.35">
      <c r="D563" t="s">
        <v>5433</v>
      </c>
    </row>
    <row r="564" spans="4:4" x14ac:dyDescent="0.35">
      <c r="D564" t="s">
        <v>1395</v>
      </c>
    </row>
    <row r="565" spans="4:4" x14ac:dyDescent="0.35">
      <c r="D565" t="s">
        <v>6999</v>
      </c>
    </row>
    <row r="566" spans="4:4" x14ac:dyDescent="0.35">
      <c r="D566" t="s">
        <v>3565</v>
      </c>
    </row>
    <row r="567" spans="4:4" x14ac:dyDescent="0.35">
      <c r="D567" t="s">
        <v>1113</v>
      </c>
    </row>
    <row r="568" spans="4:4" x14ac:dyDescent="0.35">
      <c r="D568" t="s">
        <v>1756</v>
      </c>
    </row>
    <row r="569" spans="4:4" x14ac:dyDescent="0.35">
      <c r="D569" t="s">
        <v>3568</v>
      </c>
    </row>
    <row r="570" spans="4:4" x14ac:dyDescent="0.35">
      <c r="D570" t="s">
        <v>3571</v>
      </c>
    </row>
    <row r="571" spans="4:4" x14ac:dyDescent="0.35">
      <c r="D571" t="s">
        <v>7345</v>
      </c>
    </row>
    <row r="572" spans="4:4" x14ac:dyDescent="0.35">
      <c r="D572" t="s">
        <v>3908</v>
      </c>
    </row>
    <row r="573" spans="4:4" x14ac:dyDescent="0.35">
      <c r="D573" t="s">
        <v>8570</v>
      </c>
    </row>
    <row r="574" spans="4:4" x14ac:dyDescent="0.35">
      <c r="D574" t="s">
        <v>1760</v>
      </c>
    </row>
    <row r="575" spans="4:4" x14ac:dyDescent="0.35">
      <c r="D575" t="s">
        <v>7348</v>
      </c>
    </row>
    <row r="576" spans="4:4" x14ac:dyDescent="0.35">
      <c r="D576" t="s">
        <v>5329</v>
      </c>
    </row>
    <row r="577" spans="4:4" x14ac:dyDescent="0.35">
      <c r="D577" t="s">
        <v>2267</v>
      </c>
    </row>
    <row r="578" spans="4:4" x14ac:dyDescent="0.35">
      <c r="D578" t="s">
        <v>5643</v>
      </c>
    </row>
    <row r="579" spans="4:4" x14ac:dyDescent="0.35">
      <c r="D579" t="s">
        <v>6701</v>
      </c>
    </row>
    <row r="580" spans="4:4" x14ac:dyDescent="0.35">
      <c r="D580" t="s">
        <v>3299</v>
      </c>
    </row>
    <row r="581" spans="4:4" x14ac:dyDescent="0.35">
      <c r="D581" t="s">
        <v>6828</v>
      </c>
    </row>
    <row r="582" spans="4:4" x14ac:dyDescent="0.35">
      <c r="D582" t="s">
        <v>2270</v>
      </c>
    </row>
    <row r="583" spans="4:4" x14ac:dyDescent="0.35">
      <c r="D583" t="s">
        <v>1764</v>
      </c>
    </row>
    <row r="584" spans="4:4" x14ac:dyDescent="0.35">
      <c r="D584" t="s">
        <v>816</v>
      </c>
    </row>
    <row r="585" spans="4:4" x14ac:dyDescent="0.35">
      <c r="D585" t="s">
        <v>1121</v>
      </c>
    </row>
    <row r="586" spans="4:4" x14ac:dyDescent="0.35">
      <c r="D586" t="s">
        <v>1117</v>
      </c>
    </row>
    <row r="587" spans="4:4" x14ac:dyDescent="0.35">
      <c r="D587" t="s">
        <v>3003</v>
      </c>
    </row>
    <row r="588" spans="4:4" x14ac:dyDescent="0.35">
      <c r="D588" t="s">
        <v>2516</v>
      </c>
    </row>
    <row r="589" spans="4:4" x14ac:dyDescent="0.35">
      <c r="D589" t="s">
        <v>5178</v>
      </c>
    </row>
    <row r="590" spans="4:4" x14ac:dyDescent="0.35">
      <c r="D590" t="s">
        <v>3302</v>
      </c>
    </row>
    <row r="591" spans="4:4" x14ac:dyDescent="0.35">
      <c r="D591" t="s">
        <v>3006</v>
      </c>
    </row>
    <row r="592" spans="4:4" x14ac:dyDescent="0.35">
      <c r="D592" t="s">
        <v>3009</v>
      </c>
    </row>
    <row r="593" spans="4:4" x14ac:dyDescent="0.35">
      <c r="D593" t="s">
        <v>159</v>
      </c>
    </row>
    <row r="594" spans="4:4" x14ac:dyDescent="0.35">
      <c r="D594" t="s">
        <v>1771</v>
      </c>
    </row>
    <row r="595" spans="4:4" x14ac:dyDescent="0.35">
      <c r="D595" t="s">
        <v>7853</v>
      </c>
    </row>
    <row r="596" spans="4:4" x14ac:dyDescent="0.35">
      <c r="D596" t="s">
        <v>2775</v>
      </c>
    </row>
    <row r="597" spans="4:4" x14ac:dyDescent="0.35">
      <c r="D597" t="s">
        <v>5861</v>
      </c>
    </row>
    <row r="598" spans="4:4" x14ac:dyDescent="0.35">
      <c r="D598" t="s">
        <v>8208</v>
      </c>
    </row>
    <row r="599" spans="4:4" x14ac:dyDescent="0.35">
      <c r="D599" t="s">
        <v>7357</v>
      </c>
    </row>
    <row r="600" spans="4:4" x14ac:dyDescent="0.35">
      <c r="D600" t="s">
        <v>5436</v>
      </c>
    </row>
    <row r="601" spans="4:4" x14ac:dyDescent="0.35">
      <c r="D601" t="s">
        <v>163</v>
      </c>
    </row>
    <row r="602" spans="4:4" x14ac:dyDescent="0.35">
      <c r="D602" t="s">
        <v>5181</v>
      </c>
    </row>
    <row r="603" spans="4:4" x14ac:dyDescent="0.35">
      <c r="D603" t="s">
        <v>3822</v>
      </c>
    </row>
    <row r="604" spans="4:4" x14ac:dyDescent="0.35">
      <c r="D604" t="s">
        <v>3305</v>
      </c>
    </row>
    <row r="605" spans="4:4" x14ac:dyDescent="0.35">
      <c r="D605" t="s">
        <v>168</v>
      </c>
    </row>
    <row r="606" spans="4:4" x14ac:dyDescent="0.35">
      <c r="D606" t="s">
        <v>5184</v>
      </c>
    </row>
    <row r="607" spans="4:4" x14ac:dyDescent="0.35">
      <c r="D607" t="s">
        <v>3574</v>
      </c>
    </row>
    <row r="608" spans="4:4" x14ac:dyDescent="0.35">
      <c r="D608" t="s">
        <v>1775</v>
      </c>
    </row>
    <row r="609" spans="4:4" x14ac:dyDescent="0.35">
      <c r="D609" t="s">
        <v>359</v>
      </c>
    </row>
    <row r="610" spans="4:4" x14ac:dyDescent="0.35">
      <c r="D610" t="s">
        <v>8020</v>
      </c>
    </row>
    <row r="611" spans="4:4" x14ac:dyDescent="0.35">
      <c r="D611" t="s">
        <v>8211</v>
      </c>
    </row>
    <row r="612" spans="4:4" x14ac:dyDescent="0.35">
      <c r="D612" t="s">
        <v>1280</v>
      </c>
    </row>
    <row r="613" spans="4:4" x14ac:dyDescent="0.35">
      <c r="D613" t="s">
        <v>8850</v>
      </c>
    </row>
    <row r="614" spans="4:4" x14ac:dyDescent="0.35">
      <c r="D614" t="s">
        <v>6831</v>
      </c>
    </row>
    <row r="615" spans="4:4" x14ac:dyDescent="0.35">
      <c r="D615" t="s">
        <v>4822</v>
      </c>
    </row>
    <row r="616" spans="4:4" x14ac:dyDescent="0.35">
      <c r="D616" t="s">
        <v>7360</v>
      </c>
    </row>
    <row r="617" spans="4:4" x14ac:dyDescent="0.35">
      <c r="D617" t="s">
        <v>8214</v>
      </c>
    </row>
    <row r="618" spans="4:4" x14ac:dyDescent="0.35">
      <c r="D618" t="s">
        <v>1779</v>
      </c>
    </row>
    <row r="619" spans="4:4" x14ac:dyDescent="0.35">
      <c r="D619" t="s">
        <v>4136</v>
      </c>
    </row>
    <row r="620" spans="4:4" x14ac:dyDescent="0.35">
      <c r="D620" t="s">
        <v>6834</v>
      </c>
    </row>
    <row r="621" spans="4:4" x14ac:dyDescent="0.35">
      <c r="D621" t="s">
        <v>589</v>
      </c>
    </row>
    <row r="622" spans="4:4" x14ac:dyDescent="0.35">
      <c r="D622" t="s">
        <v>8023</v>
      </c>
    </row>
    <row r="623" spans="4:4" x14ac:dyDescent="0.35">
      <c r="D623" t="s">
        <v>172</v>
      </c>
    </row>
    <row r="624" spans="4:4" x14ac:dyDescent="0.35">
      <c r="D624" t="s">
        <v>7004</v>
      </c>
    </row>
    <row r="625" spans="4:4" x14ac:dyDescent="0.35">
      <c r="D625" t="s">
        <v>4825</v>
      </c>
    </row>
    <row r="626" spans="4:4" x14ac:dyDescent="0.35">
      <c r="D626" t="s">
        <v>8323</v>
      </c>
    </row>
    <row r="627" spans="4:4" x14ac:dyDescent="0.35">
      <c r="D627" t="s">
        <v>4139</v>
      </c>
    </row>
    <row r="628" spans="4:4" x14ac:dyDescent="0.35">
      <c r="D628" t="s">
        <v>3012</v>
      </c>
    </row>
    <row r="629" spans="4:4" x14ac:dyDescent="0.35">
      <c r="D629" t="s">
        <v>7367</v>
      </c>
    </row>
    <row r="630" spans="4:4" x14ac:dyDescent="0.35">
      <c r="D630" t="s">
        <v>1402</v>
      </c>
    </row>
    <row r="631" spans="4:4" x14ac:dyDescent="0.35">
      <c r="D631" t="s">
        <v>4828</v>
      </c>
    </row>
    <row r="632" spans="4:4" x14ac:dyDescent="0.35">
      <c r="D632" t="s">
        <v>3310</v>
      </c>
    </row>
    <row r="633" spans="4:4" x14ac:dyDescent="0.35">
      <c r="D633" t="s">
        <v>6706</v>
      </c>
    </row>
    <row r="634" spans="4:4" x14ac:dyDescent="0.35">
      <c r="D634" t="s">
        <v>82</v>
      </c>
    </row>
    <row r="635" spans="4:4" x14ac:dyDescent="0.35">
      <c r="D635" t="s">
        <v>1786</v>
      </c>
    </row>
    <row r="636" spans="4:4" x14ac:dyDescent="0.35">
      <c r="D636" t="s">
        <v>8028</v>
      </c>
    </row>
    <row r="637" spans="4:4" x14ac:dyDescent="0.35">
      <c r="D637" t="s">
        <v>7372</v>
      </c>
    </row>
    <row r="638" spans="4:4" x14ac:dyDescent="0.35">
      <c r="D638" t="s">
        <v>8575</v>
      </c>
    </row>
    <row r="639" spans="4:4" x14ac:dyDescent="0.35">
      <c r="D639" t="s">
        <v>2277</v>
      </c>
    </row>
    <row r="640" spans="4:4" x14ac:dyDescent="0.35">
      <c r="D640" t="s">
        <v>6533</v>
      </c>
    </row>
    <row r="641" spans="4:4" x14ac:dyDescent="0.35">
      <c r="D641" t="s">
        <v>4359</v>
      </c>
    </row>
    <row r="642" spans="4:4" x14ac:dyDescent="0.35">
      <c r="D642" t="s">
        <v>1790</v>
      </c>
    </row>
    <row r="643" spans="4:4" x14ac:dyDescent="0.35">
      <c r="D643" t="s">
        <v>7375</v>
      </c>
    </row>
    <row r="644" spans="4:4" x14ac:dyDescent="0.35">
      <c r="D644" t="s">
        <v>5864</v>
      </c>
    </row>
    <row r="645" spans="4:4" x14ac:dyDescent="0.35">
      <c r="D645" t="s">
        <v>2523</v>
      </c>
    </row>
    <row r="646" spans="4:4" x14ac:dyDescent="0.35">
      <c r="D646" t="s">
        <v>176</v>
      </c>
    </row>
    <row r="647" spans="4:4" x14ac:dyDescent="0.35">
      <c r="D647" t="s">
        <v>8217</v>
      </c>
    </row>
    <row r="648" spans="4:4" x14ac:dyDescent="0.35">
      <c r="D648" t="s">
        <v>3769</v>
      </c>
    </row>
    <row r="649" spans="4:4" x14ac:dyDescent="0.35">
      <c r="D649" t="s">
        <v>8220</v>
      </c>
    </row>
    <row r="650" spans="4:4" x14ac:dyDescent="0.35">
      <c r="D650" t="s">
        <v>4142</v>
      </c>
    </row>
    <row r="651" spans="4:4" x14ac:dyDescent="0.35">
      <c r="D651" t="s">
        <v>7380</v>
      </c>
    </row>
    <row r="652" spans="4:4" x14ac:dyDescent="0.35">
      <c r="D652" t="s">
        <v>1125</v>
      </c>
    </row>
    <row r="653" spans="4:4" x14ac:dyDescent="0.35">
      <c r="D653" t="s">
        <v>820</v>
      </c>
    </row>
    <row r="654" spans="4:4" x14ac:dyDescent="0.35">
      <c r="D654" t="s">
        <v>7383</v>
      </c>
    </row>
    <row r="655" spans="4:4" x14ac:dyDescent="0.35">
      <c r="D655" t="s">
        <v>5016</v>
      </c>
    </row>
    <row r="656" spans="4:4" x14ac:dyDescent="0.35">
      <c r="D656" t="s">
        <v>596</v>
      </c>
    </row>
    <row r="657" spans="4:4" x14ac:dyDescent="0.35">
      <c r="D657" t="s">
        <v>5019</v>
      </c>
    </row>
    <row r="658" spans="4:4" x14ac:dyDescent="0.35">
      <c r="D658" t="s">
        <v>1410</v>
      </c>
    </row>
    <row r="659" spans="4:4" x14ac:dyDescent="0.35">
      <c r="D659" t="s">
        <v>5022</v>
      </c>
    </row>
    <row r="660" spans="4:4" x14ac:dyDescent="0.35">
      <c r="D660" t="s">
        <v>7386</v>
      </c>
    </row>
    <row r="661" spans="4:4" x14ac:dyDescent="0.35">
      <c r="D661" t="s">
        <v>8223</v>
      </c>
    </row>
    <row r="662" spans="4:4" x14ac:dyDescent="0.35">
      <c r="D662" t="s">
        <v>2284</v>
      </c>
    </row>
    <row r="663" spans="4:4" x14ac:dyDescent="0.35">
      <c r="D663" t="s">
        <v>6029</v>
      </c>
    </row>
    <row r="664" spans="4:4" x14ac:dyDescent="0.35">
      <c r="D664" t="s">
        <v>7389</v>
      </c>
    </row>
    <row r="665" spans="4:4" x14ac:dyDescent="0.35">
      <c r="D665" t="s">
        <v>5025</v>
      </c>
    </row>
    <row r="666" spans="4:4" x14ac:dyDescent="0.35">
      <c r="D666" t="s">
        <v>1129</v>
      </c>
    </row>
    <row r="667" spans="4:4" x14ac:dyDescent="0.35">
      <c r="D667" t="s">
        <v>601</v>
      </c>
    </row>
    <row r="668" spans="4:4" x14ac:dyDescent="0.35">
      <c r="D668" t="s">
        <v>3321</v>
      </c>
    </row>
    <row r="669" spans="4:4" x14ac:dyDescent="0.35">
      <c r="D669" t="s">
        <v>3772</v>
      </c>
    </row>
    <row r="670" spans="4:4" x14ac:dyDescent="0.35">
      <c r="D670" t="s">
        <v>6239</v>
      </c>
    </row>
    <row r="671" spans="4:4" x14ac:dyDescent="0.35">
      <c r="D671" t="s">
        <v>7392</v>
      </c>
    </row>
    <row r="672" spans="4:4" x14ac:dyDescent="0.35">
      <c r="D672" t="s">
        <v>4604</v>
      </c>
    </row>
    <row r="673" spans="4:4" x14ac:dyDescent="0.35">
      <c r="D673" t="s">
        <v>5650</v>
      </c>
    </row>
    <row r="674" spans="4:4" x14ac:dyDescent="0.35">
      <c r="D674" t="s">
        <v>5653</v>
      </c>
    </row>
    <row r="675" spans="4:4" x14ac:dyDescent="0.35">
      <c r="D675" t="s">
        <v>3019</v>
      </c>
    </row>
    <row r="676" spans="4:4" x14ac:dyDescent="0.35">
      <c r="D676" t="s">
        <v>6032</v>
      </c>
    </row>
    <row r="677" spans="4:4" x14ac:dyDescent="0.35">
      <c r="D677" t="s">
        <v>2147</v>
      </c>
    </row>
    <row r="678" spans="4:4" x14ac:dyDescent="0.35">
      <c r="D678" t="s">
        <v>3913</v>
      </c>
    </row>
    <row r="679" spans="4:4" x14ac:dyDescent="0.35">
      <c r="D679" t="s">
        <v>181</v>
      </c>
    </row>
    <row r="680" spans="4:4" x14ac:dyDescent="0.35">
      <c r="D680" t="s">
        <v>4607</v>
      </c>
    </row>
    <row r="681" spans="4:4" x14ac:dyDescent="0.35">
      <c r="D681" t="s">
        <v>4364</v>
      </c>
    </row>
    <row r="682" spans="4:4" x14ac:dyDescent="0.35">
      <c r="D682" t="s">
        <v>6709</v>
      </c>
    </row>
    <row r="683" spans="4:4" x14ac:dyDescent="0.35">
      <c r="D683" t="s">
        <v>2530</v>
      </c>
    </row>
    <row r="684" spans="4:4" x14ac:dyDescent="0.35">
      <c r="D684" t="s">
        <v>443</v>
      </c>
    </row>
    <row r="685" spans="4:4" x14ac:dyDescent="0.35">
      <c r="D685" t="s">
        <v>1414</v>
      </c>
    </row>
    <row r="686" spans="4:4" x14ac:dyDescent="0.35">
      <c r="D686" t="s">
        <v>7011</v>
      </c>
    </row>
    <row r="687" spans="4:4" x14ac:dyDescent="0.35">
      <c r="D687" t="s">
        <v>7395</v>
      </c>
    </row>
    <row r="688" spans="4:4" x14ac:dyDescent="0.35">
      <c r="D688" t="s">
        <v>6401</v>
      </c>
    </row>
    <row r="689" spans="4:4" x14ac:dyDescent="0.35">
      <c r="D689" t="s">
        <v>1799</v>
      </c>
    </row>
    <row r="690" spans="4:4" x14ac:dyDescent="0.35">
      <c r="D690" t="s">
        <v>1133</v>
      </c>
    </row>
    <row r="691" spans="4:4" x14ac:dyDescent="0.35">
      <c r="D691" t="s">
        <v>4835</v>
      </c>
    </row>
    <row r="692" spans="4:4" x14ac:dyDescent="0.35">
      <c r="D692" t="s">
        <v>1418</v>
      </c>
    </row>
    <row r="693" spans="4:4" x14ac:dyDescent="0.35">
      <c r="D693" t="s">
        <v>3916</v>
      </c>
    </row>
    <row r="694" spans="4:4" x14ac:dyDescent="0.35">
      <c r="D694" t="s">
        <v>1803</v>
      </c>
    </row>
    <row r="695" spans="4:4" x14ac:dyDescent="0.35">
      <c r="D695" t="s">
        <v>7398</v>
      </c>
    </row>
    <row r="696" spans="4:4" x14ac:dyDescent="0.35">
      <c r="D696" t="s">
        <v>824</v>
      </c>
    </row>
    <row r="697" spans="4:4" x14ac:dyDescent="0.35">
      <c r="D697" t="s">
        <v>5268</v>
      </c>
    </row>
    <row r="698" spans="4:4" x14ac:dyDescent="0.35">
      <c r="D698" t="s">
        <v>1806</v>
      </c>
    </row>
    <row r="699" spans="4:4" x14ac:dyDescent="0.35">
      <c r="D699" t="s">
        <v>3919</v>
      </c>
    </row>
    <row r="700" spans="4:4" x14ac:dyDescent="0.35">
      <c r="D700" t="s">
        <v>4838</v>
      </c>
    </row>
    <row r="701" spans="4:4" x14ac:dyDescent="0.35">
      <c r="D701" t="s">
        <v>7401</v>
      </c>
    </row>
    <row r="702" spans="4:4" x14ac:dyDescent="0.35">
      <c r="D702" t="s">
        <v>7404</v>
      </c>
    </row>
    <row r="703" spans="4:4" x14ac:dyDescent="0.35">
      <c r="D703" t="s">
        <v>8039</v>
      </c>
    </row>
    <row r="704" spans="4:4" x14ac:dyDescent="0.35">
      <c r="D704" t="s">
        <v>4145</v>
      </c>
    </row>
    <row r="705" spans="4:4" x14ac:dyDescent="0.35">
      <c r="D705" t="s">
        <v>2150</v>
      </c>
    </row>
    <row r="706" spans="4:4" x14ac:dyDescent="0.35">
      <c r="D706" t="s">
        <v>1810</v>
      </c>
    </row>
    <row r="707" spans="4:4" x14ac:dyDescent="0.35">
      <c r="D707" t="s">
        <v>8727</v>
      </c>
    </row>
    <row r="708" spans="4:4" x14ac:dyDescent="0.35">
      <c r="D708" t="s">
        <v>5030</v>
      </c>
    </row>
    <row r="709" spans="4:4" x14ac:dyDescent="0.35">
      <c r="D709" t="s">
        <v>3022</v>
      </c>
    </row>
    <row r="710" spans="4:4" x14ac:dyDescent="0.35">
      <c r="D710" t="s">
        <v>1814</v>
      </c>
    </row>
    <row r="711" spans="4:4" x14ac:dyDescent="0.35">
      <c r="D711" t="s">
        <v>5230</v>
      </c>
    </row>
    <row r="712" spans="4:4" x14ac:dyDescent="0.35">
      <c r="D712" t="s">
        <v>447</v>
      </c>
    </row>
    <row r="713" spans="4:4" x14ac:dyDescent="0.35">
      <c r="D713" t="s">
        <v>7014</v>
      </c>
    </row>
    <row r="714" spans="4:4" x14ac:dyDescent="0.35">
      <c r="D714" t="s">
        <v>1137</v>
      </c>
    </row>
    <row r="715" spans="4:4" x14ac:dyDescent="0.35">
      <c r="D715" t="s">
        <v>5869</v>
      </c>
    </row>
    <row r="716" spans="4:4" x14ac:dyDescent="0.35">
      <c r="D716" t="s">
        <v>7927</v>
      </c>
    </row>
    <row r="717" spans="4:4" x14ac:dyDescent="0.35">
      <c r="D717" t="s">
        <v>3922</v>
      </c>
    </row>
    <row r="718" spans="4:4" x14ac:dyDescent="0.35">
      <c r="D718" t="s">
        <v>4841</v>
      </c>
    </row>
    <row r="719" spans="4:4" x14ac:dyDescent="0.35">
      <c r="D719" t="s">
        <v>605</v>
      </c>
    </row>
    <row r="720" spans="4:4" x14ac:dyDescent="0.35">
      <c r="D720" t="s">
        <v>5658</v>
      </c>
    </row>
    <row r="721" spans="4:4" x14ac:dyDescent="0.35">
      <c r="D721" t="s">
        <v>3925</v>
      </c>
    </row>
    <row r="722" spans="4:4" x14ac:dyDescent="0.35">
      <c r="D722" t="s">
        <v>3326</v>
      </c>
    </row>
    <row r="723" spans="4:4" x14ac:dyDescent="0.35">
      <c r="D723" t="s">
        <v>3029</v>
      </c>
    </row>
    <row r="724" spans="4:4" x14ac:dyDescent="0.35">
      <c r="D724" t="s">
        <v>8332</v>
      </c>
    </row>
    <row r="725" spans="4:4" x14ac:dyDescent="0.35">
      <c r="D725" t="s">
        <v>3329</v>
      </c>
    </row>
    <row r="726" spans="4:4" x14ac:dyDescent="0.35">
      <c r="D726" t="s">
        <v>3032</v>
      </c>
    </row>
    <row r="727" spans="4:4" x14ac:dyDescent="0.35">
      <c r="D727" t="s">
        <v>3332</v>
      </c>
    </row>
    <row r="728" spans="4:4" x14ac:dyDescent="0.35">
      <c r="D728" t="s">
        <v>8584</v>
      </c>
    </row>
    <row r="729" spans="4:4" x14ac:dyDescent="0.35">
      <c r="D729" t="s">
        <v>8432</v>
      </c>
    </row>
    <row r="730" spans="4:4" x14ac:dyDescent="0.35">
      <c r="D730" t="s">
        <v>186</v>
      </c>
    </row>
    <row r="731" spans="4:4" x14ac:dyDescent="0.35">
      <c r="D731" t="s">
        <v>451</v>
      </c>
    </row>
    <row r="732" spans="4:4" x14ac:dyDescent="0.35">
      <c r="D732" t="s">
        <v>8046</v>
      </c>
    </row>
    <row r="733" spans="4:4" x14ac:dyDescent="0.35">
      <c r="D733" t="s">
        <v>3335</v>
      </c>
    </row>
    <row r="734" spans="4:4" x14ac:dyDescent="0.35">
      <c r="D734" t="s">
        <v>6712</v>
      </c>
    </row>
    <row r="735" spans="4:4" x14ac:dyDescent="0.35">
      <c r="D735" t="s">
        <v>3035</v>
      </c>
    </row>
    <row r="736" spans="4:4" x14ac:dyDescent="0.35">
      <c r="D736" t="s">
        <v>6246</v>
      </c>
    </row>
    <row r="737" spans="4:4" x14ac:dyDescent="0.35">
      <c r="D737" t="s">
        <v>7411</v>
      </c>
    </row>
    <row r="738" spans="4:4" x14ac:dyDescent="0.35">
      <c r="D738" t="s">
        <v>6839</v>
      </c>
    </row>
    <row r="739" spans="4:4" x14ac:dyDescent="0.35">
      <c r="D739" t="s">
        <v>4369</v>
      </c>
    </row>
    <row r="740" spans="4:4" x14ac:dyDescent="0.35">
      <c r="D740" t="s">
        <v>5874</v>
      </c>
    </row>
    <row r="741" spans="4:4" x14ac:dyDescent="0.35">
      <c r="D741" t="s">
        <v>7414</v>
      </c>
    </row>
    <row r="742" spans="4:4" x14ac:dyDescent="0.35">
      <c r="D742" t="s">
        <v>2289</v>
      </c>
    </row>
    <row r="743" spans="4:4" x14ac:dyDescent="0.35">
      <c r="D743" t="s">
        <v>5334</v>
      </c>
    </row>
    <row r="744" spans="4:4" x14ac:dyDescent="0.35">
      <c r="D744" t="s">
        <v>8855</v>
      </c>
    </row>
    <row r="745" spans="4:4" x14ac:dyDescent="0.35">
      <c r="D745" t="s">
        <v>8858</v>
      </c>
    </row>
    <row r="746" spans="4:4" x14ac:dyDescent="0.35">
      <c r="D746" t="s">
        <v>8861</v>
      </c>
    </row>
    <row r="747" spans="4:4" x14ac:dyDescent="0.35">
      <c r="D747" t="s">
        <v>8864</v>
      </c>
    </row>
    <row r="748" spans="4:4" x14ac:dyDescent="0.35">
      <c r="D748" t="s">
        <v>6037</v>
      </c>
    </row>
    <row r="749" spans="4:4" x14ac:dyDescent="0.35">
      <c r="D749" t="s">
        <v>5663</v>
      </c>
    </row>
    <row r="750" spans="4:4" x14ac:dyDescent="0.35">
      <c r="D750" t="s">
        <v>1422</v>
      </c>
    </row>
    <row r="751" spans="4:4" x14ac:dyDescent="0.35">
      <c r="D751" t="s">
        <v>1140</v>
      </c>
    </row>
    <row r="752" spans="4:4" x14ac:dyDescent="0.35">
      <c r="D752" t="s">
        <v>8867</v>
      </c>
    </row>
    <row r="753" spans="4:4" x14ac:dyDescent="0.35">
      <c r="D753" t="s">
        <v>2790</v>
      </c>
    </row>
    <row r="754" spans="4:4" x14ac:dyDescent="0.35">
      <c r="D754" t="s">
        <v>1821</v>
      </c>
    </row>
    <row r="755" spans="4:4" x14ac:dyDescent="0.35">
      <c r="D755" t="s">
        <v>6842</v>
      </c>
    </row>
    <row r="756" spans="4:4" x14ac:dyDescent="0.35">
      <c r="D756" t="s">
        <v>1824</v>
      </c>
    </row>
    <row r="757" spans="4:4" x14ac:dyDescent="0.35">
      <c r="D757" t="s">
        <v>361</v>
      </c>
    </row>
    <row r="758" spans="4:4" x14ac:dyDescent="0.35">
      <c r="D758" t="s">
        <v>190</v>
      </c>
    </row>
    <row r="759" spans="4:4" x14ac:dyDescent="0.35">
      <c r="D759" t="s">
        <v>5666</v>
      </c>
    </row>
    <row r="760" spans="4:4" x14ac:dyDescent="0.35">
      <c r="D760" t="s">
        <v>1827</v>
      </c>
    </row>
    <row r="761" spans="4:4" x14ac:dyDescent="0.35">
      <c r="D761" t="s">
        <v>7021</v>
      </c>
    </row>
    <row r="762" spans="4:4" x14ac:dyDescent="0.35">
      <c r="D762" t="s">
        <v>1426</v>
      </c>
    </row>
    <row r="763" spans="4:4" x14ac:dyDescent="0.35">
      <c r="D763" t="s">
        <v>6845</v>
      </c>
    </row>
    <row r="764" spans="4:4" x14ac:dyDescent="0.35">
      <c r="D764" t="s">
        <v>3827</v>
      </c>
    </row>
    <row r="765" spans="4:4" x14ac:dyDescent="0.35">
      <c r="D765" t="s">
        <v>3830</v>
      </c>
    </row>
    <row r="766" spans="4:4" x14ac:dyDescent="0.35">
      <c r="D766" t="s">
        <v>6717</v>
      </c>
    </row>
    <row r="767" spans="4:4" x14ac:dyDescent="0.35">
      <c r="D767" t="s">
        <v>8226</v>
      </c>
    </row>
    <row r="768" spans="4:4" x14ac:dyDescent="0.35">
      <c r="D768" t="s">
        <v>1830</v>
      </c>
    </row>
    <row r="769" spans="4:4" x14ac:dyDescent="0.35">
      <c r="D769" t="s">
        <v>6848</v>
      </c>
    </row>
    <row r="770" spans="4:4" x14ac:dyDescent="0.35">
      <c r="D770" t="s">
        <v>8051</v>
      </c>
    </row>
    <row r="771" spans="4:4" x14ac:dyDescent="0.35">
      <c r="D771" t="s">
        <v>7425</v>
      </c>
    </row>
    <row r="772" spans="4:4" x14ac:dyDescent="0.35">
      <c r="D772" t="s">
        <v>6851</v>
      </c>
    </row>
    <row r="773" spans="4:4" x14ac:dyDescent="0.35">
      <c r="D773" t="s">
        <v>1833</v>
      </c>
    </row>
    <row r="774" spans="4:4" x14ac:dyDescent="0.35">
      <c r="D774" t="s">
        <v>1429</v>
      </c>
    </row>
    <row r="775" spans="4:4" x14ac:dyDescent="0.35">
      <c r="D775" t="s">
        <v>7028</v>
      </c>
    </row>
    <row r="776" spans="4:4" x14ac:dyDescent="0.35">
      <c r="D776" t="s">
        <v>2296</v>
      </c>
    </row>
    <row r="777" spans="4:4" x14ac:dyDescent="0.35">
      <c r="D777" t="s">
        <v>5337</v>
      </c>
    </row>
    <row r="778" spans="4:4" x14ac:dyDescent="0.35">
      <c r="D778" t="s">
        <v>8439</v>
      </c>
    </row>
    <row r="779" spans="4:4" x14ac:dyDescent="0.35">
      <c r="D779" t="s">
        <v>3775</v>
      </c>
    </row>
    <row r="780" spans="4:4" x14ac:dyDescent="0.35">
      <c r="D780" t="s">
        <v>3342</v>
      </c>
    </row>
    <row r="781" spans="4:4" x14ac:dyDescent="0.35">
      <c r="D781" t="s">
        <v>6249</v>
      </c>
    </row>
    <row r="782" spans="4:4" x14ac:dyDescent="0.35">
      <c r="D782" t="s">
        <v>5669</v>
      </c>
    </row>
    <row r="783" spans="4:4" x14ac:dyDescent="0.35">
      <c r="D783" t="s">
        <v>6406</v>
      </c>
    </row>
    <row r="784" spans="4:4" x14ac:dyDescent="0.35">
      <c r="D784" t="s">
        <v>3040</v>
      </c>
    </row>
    <row r="785" spans="4:4" x14ac:dyDescent="0.35">
      <c r="D785" t="s">
        <v>1836</v>
      </c>
    </row>
    <row r="786" spans="4:4" x14ac:dyDescent="0.35">
      <c r="D786" t="s">
        <v>2541</v>
      </c>
    </row>
    <row r="787" spans="4:4" x14ac:dyDescent="0.35">
      <c r="D787" t="s">
        <v>8229</v>
      </c>
    </row>
    <row r="788" spans="4:4" x14ac:dyDescent="0.35">
      <c r="D788" t="s">
        <v>1839</v>
      </c>
    </row>
    <row r="789" spans="4:4" x14ac:dyDescent="0.35">
      <c r="D789" t="s">
        <v>1286</v>
      </c>
    </row>
    <row r="790" spans="4:4" x14ac:dyDescent="0.35">
      <c r="D790" t="s">
        <v>7436</v>
      </c>
    </row>
    <row r="791" spans="4:4" x14ac:dyDescent="0.35">
      <c r="D791" t="s">
        <v>3043</v>
      </c>
    </row>
    <row r="792" spans="4:4" x14ac:dyDescent="0.35">
      <c r="D792" t="s">
        <v>3046</v>
      </c>
    </row>
    <row r="793" spans="4:4" x14ac:dyDescent="0.35">
      <c r="D793" t="s">
        <v>8870</v>
      </c>
    </row>
    <row r="794" spans="4:4" x14ac:dyDescent="0.35">
      <c r="D794" t="s">
        <v>99</v>
      </c>
    </row>
    <row r="795" spans="4:4" x14ac:dyDescent="0.35">
      <c r="D795" t="s">
        <v>7033</v>
      </c>
    </row>
    <row r="796" spans="4:4" x14ac:dyDescent="0.35">
      <c r="D796" t="s">
        <v>5043</v>
      </c>
    </row>
    <row r="797" spans="4:4" x14ac:dyDescent="0.35">
      <c r="D797" t="s">
        <v>7441</v>
      </c>
    </row>
    <row r="798" spans="4:4" x14ac:dyDescent="0.35">
      <c r="D798" t="s">
        <v>5672</v>
      </c>
    </row>
    <row r="799" spans="4:4" x14ac:dyDescent="0.35">
      <c r="D799" t="s">
        <v>1842</v>
      </c>
    </row>
    <row r="800" spans="4:4" x14ac:dyDescent="0.35">
      <c r="D800" t="s">
        <v>7444</v>
      </c>
    </row>
    <row r="801" spans="4:4" x14ac:dyDescent="0.35">
      <c r="D801" t="s">
        <v>612</v>
      </c>
    </row>
    <row r="802" spans="4:4" x14ac:dyDescent="0.35">
      <c r="D802" t="s">
        <v>2299</v>
      </c>
    </row>
    <row r="803" spans="4:4" x14ac:dyDescent="0.35">
      <c r="D803" t="s">
        <v>2544</v>
      </c>
    </row>
    <row r="804" spans="4:4" x14ac:dyDescent="0.35">
      <c r="D804" t="s">
        <v>1433</v>
      </c>
    </row>
    <row r="805" spans="4:4" x14ac:dyDescent="0.35">
      <c r="D805" t="s">
        <v>4150</v>
      </c>
    </row>
    <row r="806" spans="4:4" x14ac:dyDescent="0.35">
      <c r="D806" t="s">
        <v>8054</v>
      </c>
    </row>
    <row r="807" spans="4:4" x14ac:dyDescent="0.35">
      <c r="D807" t="s">
        <v>194</v>
      </c>
    </row>
    <row r="808" spans="4:4" x14ac:dyDescent="0.35">
      <c r="D808" t="s">
        <v>5451</v>
      </c>
    </row>
    <row r="809" spans="4:4" x14ac:dyDescent="0.35">
      <c r="D809" t="s">
        <v>1438</v>
      </c>
    </row>
    <row r="810" spans="4:4" x14ac:dyDescent="0.35">
      <c r="D810" t="s">
        <v>5677</v>
      </c>
    </row>
    <row r="811" spans="4:4" x14ac:dyDescent="0.35">
      <c r="D811" t="s">
        <v>5877</v>
      </c>
    </row>
    <row r="812" spans="4:4" x14ac:dyDescent="0.35">
      <c r="D812" t="s">
        <v>3353</v>
      </c>
    </row>
    <row r="813" spans="4:4" x14ac:dyDescent="0.35">
      <c r="D813" t="s">
        <v>4618</v>
      </c>
    </row>
    <row r="814" spans="4:4" x14ac:dyDescent="0.35">
      <c r="D814" t="s">
        <v>5340</v>
      </c>
    </row>
    <row r="815" spans="4:4" x14ac:dyDescent="0.35">
      <c r="D815" t="s">
        <v>6050</v>
      </c>
    </row>
    <row r="816" spans="4:4" x14ac:dyDescent="0.35">
      <c r="D816" t="s">
        <v>1442</v>
      </c>
    </row>
    <row r="817" spans="4:4" x14ac:dyDescent="0.35">
      <c r="D817" t="s">
        <v>4844</v>
      </c>
    </row>
    <row r="818" spans="4:4" x14ac:dyDescent="0.35">
      <c r="D818" t="s">
        <v>1445</v>
      </c>
    </row>
    <row r="819" spans="4:4" x14ac:dyDescent="0.35">
      <c r="D819" t="s">
        <v>3928</v>
      </c>
    </row>
    <row r="820" spans="4:4" x14ac:dyDescent="0.35">
      <c r="D820" t="s">
        <v>4376</v>
      </c>
    </row>
    <row r="821" spans="4:4" x14ac:dyDescent="0.35">
      <c r="D821" t="s">
        <v>1144</v>
      </c>
    </row>
    <row r="822" spans="4:4" x14ac:dyDescent="0.35">
      <c r="D822" t="s">
        <v>5046</v>
      </c>
    </row>
    <row r="823" spans="4:4" x14ac:dyDescent="0.35">
      <c r="D823" t="s">
        <v>6053</v>
      </c>
    </row>
    <row r="824" spans="4:4" x14ac:dyDescent="0.35">
      <c r="D824" t="s">
        <v>7453</v>
      </c>
    </row>
    <row r="825" spans="4:4" x14ac:dyDescent="0.35">
      <c r="D825" t="s">
        <v>3049</v>
      </c>
    </row>
    <row r="826" spans="4:4" x14ac:dyDescent="0.35">
      <c r="D826" t="s">
        <v>5680</v>
      </c>
    </row>
    <row r="827" spans="4:4" x14ac:dyDescent="0.35">
      <c r="D827" t="s">
        <v>1449</v>
      </c>
    </row>
    <row r="828" spans="4:4" x14ac:dyDescent="0.35">
      <c r="D828" t="s">
        <v>4621</v>
      </c>
    </row>
    <row r="829" spans="4:4" x14ac:dyDescent="0.35">
      <c r="D829" t="s">
        <v>2074</v>
      </c>
    </row>
    <row r="830" spans="4:4" x14ac:dyDescent="0.35">
      <c r="D830" t="s">
        <v>7456</v>
      </c>
    </row>
    <row r="831" spans="4:4" x14ac:dyDescent="0.35">
      <c r="D831" t="s">
        <v>6409</v>
      </c>
    </row>
    <row r="832" spans="4:4" x14ac:dyDescent="0.35">
      <c r="D832" t="s">
        <v>5051</v>
      </c>
    </row>
    <row r="833" spans="4:4" x14ac:dyDescent="0.35">
      <c r="D833" t="s">
        <v>364</v>
      </c>
    </row>
    <row r="834" spans="4:4" x14ac:dyDescent="0.35">
      <c r="D834" t="s">
        <v>8232</v>
      </c>
    </row>
    <row r="835" spans="4:4" x14ac:dyDescent="0.35">
      <c r="D835" t="s">
        <v>3356</v>
      </c>
    </row>
    <row r="836" spans="4:4" x14ac:dyDescent="0.35">
      <c r="D836" t="s">
        <v>8873</v>
      </c>
    </row>
    <row r="837" spans="4:4" x14ac:dyDescent="0.35">
      <c r="D837" t="s">
        <v>6720</v>
      </c>
    </row>
    <row r="838" spans="4:4" x14ac:dyDescent="0.35">
      <c r="D838" t="s">
        <v>616</v>
      </c>
    </row>
    <row r="839" spans="4:4" x14ac:dyDescent="0.35">
      <c r="D839" t="s">
        <v>8730</v>
      </c>
    </row>
    <row r="840" spans="4:4" x14ac:dyDescent="0.35">
      <c r="D840" t="s">
        <v>3931</v>
      </c>
    </row>
    <row r="841" spans="4:4" x14ac:dyDescent="0.35">
      <c r="D841" t="s">
        <v>198</v>
      </c>
    </row>
    <row r="842" spans="4:4" x14ac:dyDescent="0.35">
      <c r="D842" t="s">
        <v>620</v>
      </c>
    </row>
    <row r="843" spans="4:4" x14ac:dyDescent="0.35">
      <c r="D843" t="s">
        <v>4626</v>
      </c>
    </row>
    <row r="844" spans="4:4" x14ac:dyDescent="0.35">
      <c r="D844" t="s">
        <v>4155</v>
      </c>
    </row>
    <row r="845" spans="4:4" x14ac:dyDescent="0.35">
      <c r="D845" t="s">
        <v>5271</v>
      </c>
    </row>
    <row r="846" spans="4:4" x14ac:dyDescent="0.35">
      <c r="D846" t="s">
        <v>7465</v>
      </c>
    </row>
    <row r="847" spans="4:4" x14ac:dyDescent="0.35">
      <c r="D847" t="s">
        <v>1148</v>
      </c>
    </row>
    <row r="848" spans="4:4" x14ac:dyDescent="0.35">
      <c r="D848" t="s">
        <v>6256</v>
      </c>
    </row>
    <row r="849" spans="4:4" x14ac:dyDescent="0.35">
      <c r="D849" t="s">
        <v>8876</v>
      </c>
    </row>
    <row r="850" spans="4:4" x14ac:dyDescent="0.35">
      <c r="D850" t="s">
        <v>828</v>
      </c>
    </row>
    <row r="851" spans="4:4" x14ac:dyDescent="0.35">
      <c r="D851" t="s">
        <v>4381</v>
      </c>
    </row>
    <row r="852" spans="4:4" x14ac:dyDescent="0.35">
      <c r="D852" t="s">
        <v>7468</v>
      </c>
    </row>
    <row r="853" spans="4:4" x14ac:dyDescent="0.35">
      <c r="D853" t="s">
        <v>5274</v>
      </c>
    </row>
    <row r="854" spans="4:4" x14ac:dyDescent="0.35">
      <c r="D854" t="s">
        <v>6542</v>
      </c>
    </row>
    <row r="855" spans="4:4" x14ac:dyDescent="0.35">
      <c r="D855" t="s">
        <v>2551</v>
      </c>
    </row>
    <row r="856" spans="4:4" x14ac:dyDescent="0.35">
      <c r="D856" t="s">
        <v>3934</v>
      </c>
    </row>
    <row r="857" spans="4:4" x14ac:dyDescent="0.35">
      <c r="D857" t="s">
        <v>6858</v>
      </c>
    </row>
    <row r="858" spans="4:4" x14ac:dyDescent="0.35">
      <c r="D858" t="s">
        <v>5683</v>
      </c>
    </row>
    <row r="859" spans="4:4" x14ac:dyDescent="0.35">
      <c r="D859" t="s">
        <v>3581</v>
      </c>
    </row>
    <row r="860" spans="4:4" x14ac:dyDescent="0.35">
      <c r="D860" t="s">
        <v>3584</v>
      </c>
    </row>
    <row r="861" spans="4:4" x14ac:dyDescent="0.35">
      <c r="D861" t="s">
        <v>2807</v>
      </c>
    </row>
    <row r="862" spans="4:4" x14ac:dyDescent="0.35">
      <c r="D862" t="s">
        <v>103</v>
      </c>
    </row>
    <row r="863" spans="4:4" x14ac:dyDescent="0.35">
      <c r="D863" t="s">
        <v>832</v>
      </c>
    </row>
    <row r="864" spans="4:4" x14ac:dyDescent="0.35">
      <c r="D864" t="s">
        <v>624</v>
      </c>
    </row>
    <row r="865" spans="4:4" x14ac:dyDescent="0.35">
      <c r="D865" t="s">
        <v>1454</v>
      </c>
    </row>
    <row r="866" spans="4:4" x14ac:dyDescent="0.35">
      <c r="D866" t="s">
        <v>111</v>
      </c>
    </row>
    <row r="867" spans="4:4" x14ac:dyDescent="0.35">
      <c r="D867" t="s">
        <v>3937</v>
      </c>
    </row>
    <row r="868" spans="4:4" x14ac:dyDescent="0.35">
      <c r="D868" t="s">
        <v>836</v>
      </c>
    </row>
    <row r="869" spans="4:4" x14ac:dyDescent="0.35">
      <c r="D869" t="s">
        <v>3940</v>
      </c>
    </row>
    <row r="870" spans="4:4" x14ac:dyDescent="0.35">
      <c r="D870" t="s">
        <v>3943</v>
      </c>
    </row>
    <row r="871" spans="4:4" x14ac:dyDescent="0.35">
      <c r="D871" t="s">
        <v>115</v>
      </c>
    </row>
    <row r="872" spans="4:4" x14ac:dyDescent="0.35">
      <c r="D872" t="s">
        <v>5686</v>
      </c>
    </row>
    <row r="873" spans="4:4" x14ac:dyDescent="0.35">
      <c r="D873" t="s">
        <v>7473</v>
      </c>
    </row>
    <row r="874" spans="4:4" x14ac:dyDescent="0.35">
      <c r="D874" t="s">
        <v>3946</v>
      </c>
    </row>
    <row r="875" spans="4:4" x14ac:dyDescent="0.35">
      <c r="D875" t="s">
        <v>2304</v>
      </c>
    </row>
    <row r="876" spans="4:4" x14ac:dyDescent="0.35">
      <c r="D876" t="s">
        <v>1849</v>
      </c>
    </row>
    <row r="877" spans="4:4" x14ac:dyDescent="0.35">
      <c r="D877" t="s">
        <v>8879</v>
      </c>
    </row>
    <row r="878" spans="4:4" x14ac:dyDescent="0.35">
      <c r="D878" t="s">
        <v>3949</v>
      </c>
    </row>
    <row r="879" spans="4:4" x14ac:dyDescent="0.35">
      <c r="D879" t="s">
        <v>4158</v>
      </c>
    </row>
    <row r="880" spans="4:4" x14ac:dyDescent="0.35">
      <c r="D880" t="s">
        <v>8335</v>
      </c>
    </row>
    <row r="881" spans="4:4" x14ac:dyDescent="0.35">
      <c r="D881" t="s">
        <v>8061</v>
      </c>
    </row>
    <row r="882" spans="4:4" x14ac:dyDescent="0.35">
      <c r="D882" t="s">
        <v>4384</v>
      </c>
    </row>
    <row r="883" spans="4:4" x14ac:dyDescent="0.35">
      <c r="D883" t="s">
        <v>4161</v>
      </c>
    </row>
    <row r="884" spans="4:4" x14ac:dyDescent="0.35">
      <c r="D884" t="s">
        <v>4387</v>
      </c>
    </row>
    <row r="885" spans="4:4" x14ac:dyDescent="0.35">
      <c r="D885" t="s">
        <v>628</v>
      </c>
    </row>
    <row r="886" spans="4:4" x14ac:dyDescent="0.35">
      <c r="D886" t="s">
        <v>7476</v>
      </c>
    </row>
    <row r="887" spans="4:4" x14ac:dyDescent="0.35">
      <c r="D887" t="s">
        <v>202</v>
      </c>
    </row>
    <row r="888" spans="4:4" x14ac:dyDescent="0.35">
      <c r="D888" t="s">
        <v>8064</v>
      </c>
    </row>
    <row r="889" spans="4:4" x14ac:dyDescent="0.35">
      <c r="D889" t="s">
        <v>1854</v>
      </c>
    </row>
    <row r="890" spans="4:4" x14ac:dyDescent="0.35">
      <c r="D890" t="s">
        <v>2558</v>
      </c>
    </row>
    <row r="891" spans="4:4" x14ac:dyDescent="0.35">
      <c r="D891" t="s">
        <v>8882</v>
      </c>
    </row>
    <row r="892" spans="4:4" x14ac:dyDescent="0.35">
      <c r="D892" t="s">
        <v>1857</v>
      </c>
    </row>
    <row r="893" spans="4:4" x14ac:dyDescent="0.35">
      <c r="D893" t="s">
        <v>206</v>
      </c>
    </row>
    <row r="894" spans="4:4" x14ac:dyDescent="0.35">
      <c r="D894" t="s">
        <v>4396</v>
      </c>
    </row>
    <row r="895" spans="4:4" x14ac:dyDescent="0.35">
      <c r="D895" t="s">
        <v>3591</v>
      </c>
    </row>
    <row r="896" spans="4:4" x14ac:dyDescent="0.35">
      <c r="D896" t="s">
        <v>1862</v>
      </c>
    </row>
    <row r="897" spans="4:4" x14ac:dyDescent="0.35">
      <c r="D897" t="s">
        <v>2563</v>
      </c>
    </row>
    <row r="898" spans="4:4" x14ac:dyDescent="0.35">
      <c r="D898" t="s">
        <v>6865</v>
      </c>
    </row>
    <row r="899" spans="4:4" x14ac:dyDescent="0.35">
      <c r="D899" t="s">
        <v>2157</v>
      </c>
    </row>
    <row r="900" spans="4:4" x14ac:dyDescent="0.35">
      <c r="D900" t="s">
        <v>2313</v>
      </c>
    </row>
    <row r="901" spans="4:4" x14ac:dyDescent="0.35">
      <c r="D901" t="s">
        <v>3363</v>
      </c>
    </row>
    <row r="902" spans="4:4" x14ac:dyDescent="0.35">
      <c r="D902" t="s">
        <v>3056</v>
      </c>
    </row>
    <row r="903" spans="4:4" x14ac:dyDescent="0.35">
      <c r="D903" t="s">
        <v>7487</v>
      </c>
    </row>
    <row r="904" spans="4:4" x14ac:dyDescent="0.35">
      <c r="D904" t="s">
        <v>7490</v>
      </c>
    </row>
    <row r="905" spans="4:4" x14ac:dyDescent="0.35">
      <c r="D905" t="s">
        <v>2316</v>
      </c>
    </row>
    <row r="906" spans="4:4" x14ac:dyDescent="0.35">
      <c r="D906" t="s">
        <v>637</v>
      </c>
    </row>
    <row r="907" spans="4:4" x14ac:dyDescent="0.35">
      <c r="D907" t="s">
        <v>5691</v>
      </c>
    </row>
    <row r="908" spans="4:4" x14ac:dyDescent="0.35">
      <c r="D908" t="s">
        <v>1867</v>
      </c>
    </row>
    <row r="909" spans="4:4" x14ac:dyDescent="0.35">
      <c r="D909" t="s">
        <v>6416</v>
      </c>
    </row>
    <row r="910" spans="4:4" x14ac:dyDescent="0.35">
      <c r="D910" t="s">
        <v>7862</v>
      </c>
    </row>
    <row r="911" spans="4:4" x14ac:dyDescent="0.35">
      <c r="D911" t="s">
        <v>8885</v>
      </c>
    </row>
    <row r="912" spans="4:4" x14ac:dyDescent="0.35">
      <c r="D912" t="s">
        <v>4849</v>
      </c>
    </row>
    <row r="913" spans="4:4" x14ac:dyDescent="0.35">
      <c r="D913" t="s">
        <v>8888</v>
      </c>
    </row>
    <row r="914" spans="4:4" x14ac:dyDescent="0.35">
      <c r="D914" t="s">
        <v>367</v>
      </c>
    </row>
    <row r="915" spans="4:4" x14ac:dyDescent="0.35">
      <c r="D915" t="s">
        <v>6549</v>
      </c>
    </row>
    <row r="916" spans="4:4" x14ac:dyDescent="0.35">
      <c r="D916" t="s">
        <v>3954</v>
      </c>
    </row>
    <row r="917" spans="4:4" x14ac:dyDescent="0.35">
      <c r="D917" t="s">
        <v>2076</v>
      </c>
    </row>
    <row r="918" spans="4:4" x14ac:dyDescent="0.35">
      <c r="D918" t="s">
        <v>3957</v>
      </c>
    </row>
    <row r="919" spans="4:4" x14ac:dyDescent="0.35">
      <c r="D919" t="s">
        <v>4166</v>
      </c>
    </row>
    <row r="920" spans="4:4" x14ac:dyDescent="0.35">
      <c r="D920" t="s">
        <v>8448</v>
      </c>
    </row>
    <row r="921" spans="4:4" x14ac:dyDescent="0.35">
      <c r="D921" t="s">
        <v>4169</v>
      </c>
    </row>
    <row r="922" spans="4:4" x14ac:dyDescent="0.35">
      <c r="D922" t="s">
        <v>2321</v>
      </c>
    </row>
    <row r="923" spans="4:4" x14ac:dyDescent="0.35">
      <c r="D923" t="s">
        <v>2324</v>
      </c>
    </row>
    <row r="924" spans="4:4" x14ac:dyDescent="0.35">
      <c r="D924" t="s">
        <v>7497</v>
      </c>
    </row>
    <row r="925" spans="4:4" x14ac:dyDescent="0.35">
      <c r="D925" t="s">
        <v>2079</v>
      </c>
    </row>
    <row r="926" spans="4:4" x14ac:dyDescent="0.35">
      <c r="D926" t="s">
        <v>7500</v>
      </c>
    </row>
    <row r="927" spans="4:4" x14ac:dyDescent="0.35">
      <c r="D927" t="s">
        <v>6265</v>
      </c>
    </row>
    <row r="928" spans="4:4" x14ac:dyDescent="0.35">
      <c r="D928" t="s">
        <v>5060</v>
      </c>
    </row>
    <row r="929" spans="4:4" x14ac:dyDescent="0.35">
      <c r="D929" t="s">
        <v>3061</v>
      </c>
    </row>
    <row r="930" spans="4:4" x14ac:dyDescent="0.35">
      <c r="D930" t="s">
        <v>5063</v>
      </c>
    </row>
    <row r="931" spans="4:4" x14ac:dyDescent="0.35">
      <c r="D931" t="s">
        <v>4401</v>
      </c>
    </row>
    <row r="932" spans="4:4" x14ac:dyDescent="0.35">
      <c r="D932" t="s">
        <v>370</v>
      </c>
    </row>
    <row r="933" spans="4:4" x14ac:dyDescent="0.35">
      <c r="D933" t="s">
        <v>2327</v>
      </c>
    </row>
    <row r="934" spans="4:4" x14ac:dyDescent="0.35">
      <c r="D934" t="s">
        <v>7505</v>
      </c>
    </row>
    <row r="935" spans="4:4" x14ac:dyDescent="0.35">
      <c r="D935" t="s">
        <v>3710</v>
      </c>
    </row>
    <row r="936" spans="4:4" x14ac:dyDescent="0.35">
      <c r="D936" t="s">
        <v>8597</v>
      </c>
    </row>
    <row r="937" spans="4:4" x14ac:dyDescent="0.35">
      <c r="D937" t="s">
        <v>1317</v>
      </c>
    </row>
    <row r="938" spans="4:4" x14ac:dyDescent="0.35">
      <c r="D938" t="s">
        <v>3368</v>
      </c>
    </row>
    <row r="939" spans="4:4" x14ac:dyDescent="0.35">
      <c r="D939" t="s">
        <v>2822</v>
      </c>
    </row>
    <row r="940" spans="4:4" x14ac:dyDescent="0.35">
      <c r="D940" t="s">
        <v>840</v>
      </c>
    </row>
    <row r="941" spans="4:4" x14ac:dyDescent="0.35">
      <c r="D941" t="s">
        <v>7510</v>
      </c>
    </row>
    <row r="942" spans="4:4" x14ac:dyDescent="0.35">
      <c r="D942" t="s">
        <v>6725</v>
      </c>
    </row>
    <row r="943" spans="4:4" x14ac:dyDescent="0.35">
      <c r="D943" t="s">
        <v>373</v>
      </c>
    </row>
    <row r="944" spans="4:4" x14ac:dyDescent="0.35">
      <c r="D944" t="s">
        <v>8600</v>
      </c>
    </row>
    <row r="945" spans="4:4" x14ac:dyDescent="0.35">
      <c r="D945" t="s">
        <v>3962</v>
      </c>
    </row>
    <row r="946" spans="4:4" x14ac:dyDescent="0.35">
      <c r="D946" t="s">
        <v>5066</v>
      </c>
    </row>
    <row r="947" spans="4:4" x14ac:dyDescent="0.35">
      <c r="D947" t="s">
        <v>5880</v>
      </c>
    </row>
    <row r="948" spans="4:4" x14ac:dyDescent="0.35">
      <c r="D948" t="s">
        <v>5069</v>
      </c>
    </row>
    <row r="949" spans="4:4" x14ac:dyDescent="0.35">
      <c r="D949" t="s">
        <v>7513</v>
      </c>
    </row>
    <row r="950" spans="4:4" x14ac:dyDescent="0.35">
      <c r="D950" t="s">
        <v>7516</v>
      </c>
    </row>
    <row r="951" spans="4:4" x14ac:dyDescent="0.35">
      <c r="D951" t="s">
        <v>8067</v>
      </c>
    </row>
    <row r="952" spans="4:4" x14ac:dyDescent="0.35">
      <c r="D952" t="s">
        <v>8070</v>
      </c>
    </row>
    <row r="953" spans="4:4" x14ac:dyDescent="0.35">
      <c r="D953" t="s">
        <v>8073</v>
      </c>
    </row>
    <row r="954" spans="4:4" x14ac:dyDescent="0.35">
      <c r="D954" t="s">
        <v>6268</v>
      </c>
    </row>
    <row r="955" spans="4:4" x14ac:dyDescent="0.35">
      <c r="D955" t="s">
        <v>3064</v>
      </c>
    </row>
    <row r="956" spans="4:4" x14ac:dyDescent="0.35">
      <c r="D956" t="s">
        <v>845</v>
      </c>
    </row>
    <row r="957" spans="4:4" x14ac:dyDescent="0.35">
      <c r="D957" t="s">
        <v>6870</v>
      </c>
    </row>
    <row r="958" spans="4:4" x14ac:dyDescent="0.35">
      <c r="D958" t="s">
        <v>7519</v>
      </c>
    </row>
    <row r="959" spans="4:4" x14ac:dyDescent="0.35">
      <c r="D959" t="s">
        <v>1157</v>
      </c>
    </row>
    <row r="960" spans="4:4" x14ac:dyDescent="0.35">
      <c r="D960" t="s">
        <v>1161</v>
      </c>
    </row>
    <row r="961" spans="4:4" x14ac:dyDescent="0.35">
      <c r="D961" t="s">
        <v>8342</v>
      </c>
    </row>
    <row r="962" spans="4:4" x14ac:dyDescent="0.35">
      <c r="D962" t="s">
        <v>8345</v>
      </c>
    </row>
    <row r="963" spans="4:4" x14ac:dyDescent="0.35">
      <c r="D963" t="s">
        <v>4172</v>
      </c>
    </row>
    <row r="964" spans="4:4" x14ac:dyDescent="0.35">
      <c r="D964" t="s">
        <v>6419</v>
      </c>
    </row>
    <row r="965" spans="4:4" x14ac:dyDescent="0.35">
      <c r="D965" t="s">
        <v>7522</v>
      </c>
    </row>
    <row r="966" spans="4:4" x14ac:dyDescent="0.35">
      <c r="D966" t="s">
        <v>8348</v>
      </c>
    </row>
    <row r="967" spans="4:4" x14ac:dyDescent="0.35">
      <c r="D967" t="s">
        <v>3371</v>
      </c>
    </row>
    <row r="968" spans="4:4" x14ac:dyDescent="0.35">
      <c r="D968" t="s">
        <v>2330</v>
      </c>
    </row>
    <row r="969" spans="4:4" x14ac:dyDescent="0.35">
      <c r="D969" t="s">
        <v>376</v>
      </c>
    </row>
    <row r="970" spans="4:4" x14ac:dyDescent="0.35">
      <c r="D970" t="s">
        <v>4175</v>
      </c>
    </row>
    <row r="971" spans="4:4" x14ac:dyDescent="0.35">
      <c r="D971" t="s">
        <v>2160</v>
      </c>
    </row>
    <row r="972" spans="4:4" x14ac:dyDescent="0.35">
      <c r="D972" t="s">
        <v>2570</v>
      </c>
    </row>
    <row r="973" spans="4:4" x14ac:dyDescent="0.35">
      <c r="D973" t="s">
        <v>2825</v>
      </c>
    </row>
    <row r="974" spans="4:4" x14ac:dyDescent="0.35">
      <c r="D974" t="s">
        <v>380</v>
      </c>
    </row>
    <row r="975" spans="4:4" x14ac:dyDescent="0.35">
      <c r="D975" t="s">
        <v>8603</v>
      </c>
    </row>
    <row r="976" spans="4:4" x14ac:dyDescent="0.35">
      <c r="D976" t="s">
        <v>5883</v>
      </c>
    </row>
    <row r="977" spans="4:4" x14ac:dyDescent="0.35">
      <c r="D977" t="s">
        <v>1168</v>
      </c>
    </row>
    <row r="978" spans="4:4" x14ac:dyDescent="0.35">
      <c r="D978" t="s">
        <v>2578</v>
      </c>
    </row>
    <row r="979" spans="4:4" x14ac:dyDescent="0.35">
      <c r="D979" t="s">
        <v>2335</v>
      </c>
    </row>
    <row r="980" spans="4:4" x14ac:dyDescent="0.35">
      <c r="D980" t="s">
        <v>3069</v>
      </c>
    </row>
    <row r="981" spans="4:4" x14ac:dyDescent="0.35">
      <c r="D981" t="s">
        <v>4178</v>
      </c>
    </row>
    <row r="982" spans="4:4" x14ac:dyDescent="0.35">
      <c r="D982" t="s">
        <v>6552</v>
      </c>
    </row>
    <row r="983" spans="4:4" x14ac:dyDescent="0.35">
      <c r="D983" t="s">
        <v>4641</v>
      </c>
    </row>
    <row r="984" spans="4:4" x14ac:dyDescent="0.35">
      <c r="D984" t="s">
        <v>641</v>
      </c>
    </row>
    <row r="985" spans="4:4" x14ac:dyDescent="0.35">
      <c r="D985" t="s">
        <v>3596</v>
      </c>
    </row>
    <row r="986" spans="4:4" x14ac:dyDescent="0.35">
      <c r="D986" t="s">
        <v>2573</v>
      </c>
    </row>
    <row r="987" spans="4:4" x14ac:dyDescent="0.35">
      <c r="D987" t="s">
        <v>8891</v>
      </c>
    </row>
    <row r="988" spans="4:4" x14ac:dyDescent="0.35">
      <c r="D988" t="s">
        <v>849</v>
      </c>
    </row>
    <row r="989" spans="4:4" x14ac:dyDescent="0.35">
      <c r="D989" t="s">
        <v>383</v>
      </c>
    </row>
    <row r="990" spans="4:4" x14ac:dyDescent="0.35">
      <c r="D990" t="s">
        <v>4183</v>
      </c>
    </row>
    <row r="991" spans="4:4" x14ac:dyDescent="0.35">
      <c r="D991" t="s">
        <v>210</v>
      </c>
    </row>
    <row r="992" spans="4:4" x14ac:dyDescent="0.35">
      <c r="D992" t="s">
        <v>7529</v>
      </c>
    </row>
    <row r="993" spans="4:4" x14ac:dyDescent="0.35">
      <c r="D993" t="s">
        <v>7930</v>
      </c>
    </row>
    <row r="994" spans="4:4" x14ac:dyDescent="0.35">
      <c r="D994" t="s">
        <v>7532</v>
      </c>
    </row>
    <row r="995" spans="4:4" x14ac:dyDescent="0.35">
      <c r="D995" t="s">
        <v>5074</v>
      </c>
    </row>
    <row r="996" spans="4:4" x14ac:dyDescent="0.35">
      <c r="D996" t="s">
        <v>5189</v>
      </c>
    </row>
    <row r="997" spans="4:4" x14ac:dyDescent="0.35">
      <c r="D997" t="s">
        <v>3072</v>
      </c>
    </row>
    <row r="998" spans="4:4" x14ac:dyDescent="0.35">
      <c r="D998" t="s">
        <v>8608</v>
      </c>
    </row>
    <row r="999" spans="4:4" x14ac:dyDescent="0.35">
      <c r="D999" t="s">
        <v>1872</v>
      </c>
    </row>
    <row r="1000" spans="4:4" x14ac:dyDescent="0.35">
      <c r="D1000" t="s">
        <v>455</v>
      </c>
    </row>
    <row r="1001" spans="4:4" x14ac:dyDescent="0.35">
      <c r="D1001" t="s">
        <v>3967</v>
      </c>
    </row>
    <row r="1002" spans="4:4" x14ac:dyDescent="0.35">
      <c r="D1002" t="s">
        <v>8735</v>
      </c>
    </row>
    <row r="1003" spans="4:4" x14ac:dyDescent="0.35">
      <c r="D1003" t="s">
        <v>8894</v>
      </c>
    </row>
    <row r="1004" spans="4:4" x14ac:dyDescent="0.35">
      <c r="D1004" t="s">
        <v>1172</v>
      </c>
    </row>
    <row r="1005" spans="4:4" x14ac:dyDescent="0.35">
      <c r="D1005" t="s">
        <v>3376</v>
      </c>
    </row>
    <row r="1006" spans="4:4" x14ac:dyDescent="0.35">
      <c r="D1006" t="s">
        <v>1176</v>
      </c>
    </row>
    <row r="1007" spans="4:4" x14ac:dyDescent="0.35">
      <c r="D1007" t="s">
        <v>8897</v>
      </c>
    </row>
    <row r="1008" spans="4:4" x14ac:dyDescent="0.35">
      <c r="D1008" t="s">
        <v>8900</v>
      </c>
    </row>
    <row r="1009" spans="4:4" x14ac:dyDescent="0.35">
      <c r="D1009" t="s">
        <v>3599</v>
      </c>
    </row>
    <row r="1010" spans="4:4" x14ac:dyDescent="0.35">
      <c r="D1010" t="s">
        <v>853</v>
      </c>
    </row>
    <row r="1011" spans="4:4" x14ac:dyDescent="0.35">
      <c r="D1011" t="s">
        <v>2163</v>
      </c>
    </row>
    <row r="1012" spans="4:4" x14ac:dyDescent="0.35">
      <c r="D1012" t="s">
        <v>6273</v>
      </c>
    </row>
    <row r="1013" spans="4:4" x14ac:dyDescent="0.35">
      <c r="D1013" t="s">
        <v>214</v>
      </c>
    </row>
    <row r="1014" spans="4:4" x14ac:dyDescent="0.35">
      <c r="D1014" t="s">
        <v>3379</v>
      </c>
    </row>
    <row r="1015" spans="4:4" x14ac:dyDescent="0.35">
      <c r="D1015" t="s">
        <v>1875</v>
      </c>
    </row>
    <row r="1016" spans="4:4" x14ac:dyDescent="0.35">
      <c r="D1016" t="s">
        <v>7537</v>
      </c>
    </row>
    <row r="1017" spans="4:4" x14ac:dyDescent="0.35">
      <c r="D1017" t="s">
        <v>219</v>
      </c>
    </row>
    <row r="1018" spans="4:4" x14ac:dyDescent="0.35">
      <c r="D1018" t="s">
        <v>6276</v>
      </c>
    </row>
    <row r="1019" spans="4:4" x14ac:dyDescent="0.35">
      <c r="D1019" t="s">
        <v>4186</v>
      </c>
    </row>
    <row r="1020" spans="4:4" x14ac:dyDescent="0.35">
      <c r="D1020" t="s">
        <v>5343</v>
      </c>
    </row>
    <row r="1021" spans="4:4" x14ac:dyDescent="0.35">
      <c r="D1021" t="s">
        <v>4412</v>
      </c>
    </row>
    <row r="1022" spans="4:4" x14ac:dyDescent="0.35">
      <c r="D1022" t="s">
        <v>3075</v>
      </c>
    </row>
    <row r="1023" spans="4:4" x14ac:dyDescent="0.35">
      <c r="D1023" t="s">
        <v>6559</v>
      </c>
    </row>
    <row r="1024" spans="4:4" x14ac:dyDescent="0.35">
      <c r="D1024" t="s">
        <v>224</v>
      </c>
    </row>
    <row r="1025" spans="4:4" x14ac:dyDescent="0.35">
      <c r="D1025" t="s">
        <v>3970</v>
      </c>
    </row>
    <row r="1026" spans="4:4" x14ac:dyDescent="0.35">
      <c r="D1026" t="s">
        <v>4417</v>
      </c>
    </row>
    <row r="1027" spans="4:4" x14ac:dyDescent="0.35">
      <c r="D1027" t="s">
        <v>6562</v>
      </c>
    </row>
    <row r="1028" spans="4:4" x14ac:dyDescent="0.35">
      <c r="D1028" t="s">
        <v>2166</v>
      </c>
    </row>
    <row r="1029" spans="4:4" x14ac:dyDescent="0.35">
      <c r="D1029" t="s">
        <v>3973</v>
      </c>
    </row>
    <row r="1030" spans="4:4" x14ac:dyDescent="0.35">
      <c r="D1030" t="s">
        <v>5698</v>
      </c>
    </row>
    <row r="1031" spans="4:4" x14ac:dyDescent="0.35">
      <c r="D1031" t="s">
        <v>1471</v>
      </c>
    </row>
    <row r="1032" spans="4:4" x14ac:dyDescent="0.35">
      <c r="D1032" t="s">
        <v>3386</v>
      </c>
    </row>
    <row r="1033" spans="4:4" x14ac:dyDescent="0.35">
      <c r="D1033" t="s">
        <v>3389</v>
      </c>
    </row>
    <row r="1034" spans="4:4" x14ac:dyDescent="0.35">
      <c r="D1034" t="s">
        <v>1475</v>
      </c>
    </row>
    <row r="1035" spans="4:4" x14ac:dyDescent="0.35">
      <c r="D1035" t="s">
        <v>2169</v>
      </c>
    </row>
    <row r="1036" spans="4:4" x14ac:dyDescent="0.35">
      <c r="D1036" t="s">
        <v>4854</v>
      </c>
    </row>
    <row r="1037" spans="4:4" x14ac:dyDescent="0.35">
      <c r="D1037" t="s">
        <v>6734</v>
      </c>
    </row>
    <row r="1038" spans="4:4" x14ac:dyDescent="0.35">
      <c r="D1038" t="s">
        <v>8235</v>
      </c>
    </row>
    <row r="1039" spans="4:4" x14ac:dyDescent="0.35">
      <c r="D1039" t="s">
        <v>1479</v>
      </c>
    </row>
    <row r="1040" spans="4:4" x14ac:dyDescent="0.35">
      <c r="D1040" t="s">
        <v>6070</v>
      </c>
    </row>
    <row r="1041" spans="4:4" x14ac:dyDescent="0.35">
      <c r="D1041" t="s">
        <v>229</v>
      </c>
    </row>
    <row r="1042" spans="4:4" x14ac:dyDescent="0.35">
      <c r="D1042" t="s">
        <v>650</v>
      </c>
    </row>
    <row r="1043" spans="4:4" x14ac:dyDescent="0.35">
      <c r="D1043" t="s">
        <v>2830</v>
      </c>
    </row>
    <row r="1044" spans="4:4" x14ac:dyDescent="0.35">
      <c r="D1044" t="s">
        <v>7548</v>
      </c>
    </row>
    <row r="1045" spans="4:4" x14ac:dyDescent="0.35">
      <c r="D1045" t="s">
        <v>1290</v>
      </c>
    </row>
    <row r="1046" spans="4:4" x14ac:dyDescent="0.35">
      <c r="D1046" t="s">
        <v>655</v>
      </c>
    </row>
    <row r="1047" spans="4:4" x14ac:dyDescent="0.35">
      <c r="D1047" t="s">
        <v>7551</v>
      </c>
    </row>
    <row r="1048" spans="4:4" x14ac:dyDescent="0.35">
      <c r="D1048" t="s">
        <v>2342</v>
      </c>
    </row>
    <row r="1049" spans="4:4" x14ac:dyDescent="0.35">
      <c r="D1049" t="s">
        <v>7554</v>
      </c>
    </row>
    <row r="1050" spans="4:4" x14ac:dyDescent="0.35">
      <c r="D1050" t="s">
        <v>659</v>
      </c>
    </row>
    <row r="1051" spans="4:4" x14ac:dyDescent="0.35">
      <c r="D1051" t="s">
        <v>8903</v>
      </c>
    </row>
    <row r="1052" spans="4:4" x14ac:dyDescent="0.35">
      <c r="D1052" t="s">
        <v>1885</v>
      </c>
    </row>
    <row r="1053" spans="4:4" x14ac:dyDescent="0.35">
      <c r="D1053" t="s">
        <v>663</v>
      </c>
    </row>
    <row r="1054" spans="4:4" x14ac:dyDescent="0.35">
      <c r="D1054" t="s">
        <v>6075</v>
      </c>
    </row>
    <row r="1055" spans="4:4" x14ac:dyDescent="0.35">
      <c r="D1055" t="s">
        <v>5348</v>
      </c>
    </row>
    <row r="1056" spans="4:4" x14ac:dyDescent="0.35">
      <c r="D1056" t="s">
        <v>858</v>
      </c>
    </row>
    <row r="1057" spans="4:4" x14ac:dyDescent="0.35">
      <c r="D1057" t="s">
        <v>7066</v>
      </c>
    </row>
    <row r="1058" spans="4:4" x14ac:dyDescent="0.35">
      <c r="D1058" t="s">
        <v>8080</v>
      </c>
    </row>
    <row r="1059" spans="4:4" x14ac:dyDescent="0.35">
      <c r="D1059" t="s">
        <v>2833</v>
      </c>
    </row>
    <row r="1060" spans="4:4" x14ac:dyDescent="0.35">
      <c r="D1060" t="s">
        <v>5081</v>
      </c>
    </row>
    <row r="1061" spans="4:4" x14ac:dyDescent="0.35">
      <c r="D1061" t="s">
        <v>6283</v>
      </c>
    </row>
    <row r="1062" spans="4:4" x14ac:dyDescent="0.35">
      <c r="D1062" t="s">
        <v>7557</v>
      </c>
    </row>
    <row r="1063" spans="4:4" x14ac:dyDescent="0.35">
      <c r="D1063" t="s">
        <v>233</v>
      </c>
    </row>
    <row r="1064" spans="4:4" x14ac:dyDescent="0.35">
      <c r="D1064" t="s">
        <v>7560</v>
      </c>
    </row>
    <row r="1065" spans="4:4" x14ac:dyDescent="0.35">
      <c r="D1065" t="s">
        <v>2836</v>
      </c>
    </row>
    <row r="1066" spans="4:4" x14ac:dyDescent="0.35">
      <c r="D1066" t="s">
        <v>3978</v>
      </c>
    </row>
    <row r="1067" spans="4:4" x14ac:dyDescent="0.35">
      <c r="D1067" t="s">
        <v>1890</v>
      </c>
    </row>
    <row r="1068" spans="4:4" x14ac:dyDescent="0.35">
      <c r="D1068" t="s">
        <v>5351</v>
      </c>
    </row>
    <row r="1069" spans="4:4" x14ac:dyDescent="0.35">
      <c r="D1069" t="s">
        <v>8085</v>
      </c>
    </row>
    <row r="1070" spans="4:4" x14ac:dyDescent="0.35">
      <c r="D1070" t="s">
        <v>8906</v>
      </c>
    </row>
    <row r="1071" spans="4:4" x14ac:dyDescent="0.35">
      <c r="D1071" t="s">
        <v>6565</v>
      </c>
    </row>
    <row r="1072" spans="4:4" x14ac:dyDescent="0.35">
      <c r="D1072" t="s">
        <v>6568</v>
      </c>
    </row>
    <row r="1073" spans="4:4" x14ac:dyDescent="0.35">
      <c r="D1073" t="s">
        <v>6879</v>
      </c>
    </row>
    <row r="1074" spans="4:4" x14ac:dyDescent="0.35">
      <c r="D1074" t="s">
        <v>8238</v>
      </c>
    </row>
    <row r="1075" spans="4:4" x14ac:dyDescent="0.35">
      <c r="D1075" t="s">
        <v>7563</v>
      </c>
    </row>
    <row r="1076" spans="4:4" x14ac:dyDescent="0.35">
      <c r="D1076" t="s">
        <v>2839</v>
      </c>
    </row>
    <row r="1077" spans="4:4" x14ac:dyDescent="0.35">
      <c r="D1077" t="s">
        <v>3981</v>
      </c>
    </row>
    <row r="1078" spans="4:4" x14ac:dyDescent="0.35">
      <c r="D1078" t="s">
        <v>3984</v>
      </c>
    </row>
    <row r="1079" spans="4:4" x14ac:dyDescent="0.35">
      <c r="D1079" t="s">
        <v>237</v>
      </c>
    </row>
    <row r="1080" spans="4:4" x14ac:dyDescent="0.35">
      <c r="D1080" t="s">
        <v>2358</v>
      </c>
    </row>
    <row r="1081" spans="4:4" x14ac:dyDescent="0.35">
      <c r="D1081" t="s">
        <v>865</v>
      </c>
    </row>
    <row r="1082" spans="4:4" x14ac:dyDescent="0.35">
      <c r="D1082" t="s">
        <v>241</v>
      </c>
    </row>
    <row r="1083" spans="4:4" x14ac:dyDescent="0.35">
      <c r="D1083" t="s">
        <v>3412</v>
      </c>
    </row>
    <row r="1084" spans="4:4" x14ac:dyDescent="0.35">
      <c r="D1084" t="s">
        <v>8927</v>
      </c>
    </row>
    <row r="1085" spans="4:4" x14ac:dyDescent="0.35">
      <c r="D1085" t="s">
        <v>2844</v>
      </c>
    </row>
    <row r="1086" spans="4:4" x14ac:dyDescent="0.35">
      <c r="D1086" t="s">
        <v>4196</v>
      </c>
    </row>
    <row r="1087" spans="4:4" x14ac:dyDescent="0.35">
      <c r="D1087" t="s">
        <v>6082</v>
      </c>
    </row>
    <row r="1088" spans="4:4" x14ac:dyDescent="0.35">
      <c r="D1088" t="s">
        <v>6294</v>
      </c>
    </row>
    <row r="1089" spans="4:4" x14ac:dyDescent="0.35">
      <c r="D1089" t="s">
        <v>6430</v>
      </c>
    </row>
    <row r="1090" spans="4:4" x14ac:dyDescent="0.35">
      <c r="D1090" t="s">
        <v>8241</v>
      </c>
    </row>
    <row r="1091" spans="4:4" x14ac:dyDescent="0.35">
      <c r="D1091" t="s">
        <v>8244</v>
      </c>
    </row>
    <row r="1092" spans="4:4" x14ac:dyDescent="0.35">
      <c r="D1092" t="s">
        <v>1486</v>
      </c>
    </row>
    <row r="1093" spans="4:4" x14ac:dyDescent="0.35">
      <c r="D1093" t="s">
        <v>8909</v>
      </c>
    </row>
    <row r="1094" spans="4:4" x14ac:dyDescent="0.35">
      <c r="D1094" t="s">
        <v>3987</v>
      </c>
    </row>
    <row r="1095" spans="4:4" x14ac:dyDescent="0.35">
      <c r="D1095" t="s">
        <v>8613</v>
      </c>
    </row>
    <row r="1096" spans="4:4" x14ac:dyDescent="0.35">
      <c r="D1096" t="s">
        <v>8616</v>
      </c>
    </row>
    <row r="1097" spans="4:4" x14ac:dyDescent="0.35">
      <c r="D1097" t="s">
        <v>245</v>
      </c>
    </row>
    <row r="1098" spans="4:4" x14ac:dyDescent="0.35">
      <c r="D1098" t="s">
        <v>8912</v>
      </c>
    </row>
    <row r="1099" spans="4:4" x14ac:dyDescent="0.35">
      <c r="D1099" t="s">
        <v>460</v>
      </c>
    </row>
    <row r="1100" spans="4:4" x14ac:dyDescent="0.35">
      <c r="D1100" t="s">
        <v>4663</v>
      </c>
    </row>
    <row r="1101" spans="4:4" x14ac:dyDescent="0.35">
      <c r="D1101" t="s">
        <v>870</v>
      </c>
    </row>
    <row r="1102" spans="4:4" x14ac:dyDescent="0.35">
      <c r="D1102" t="s">
        <v>8619</v>
      </c>
    </row>
    <row r="1103" spans="4:4" x14ac:dyDescent="0.35">
      <c r="D1103" t="s">
        <v>249</v>
      </c>
    </row>
    <row r="1104" spans="4:4" x14ac:dyDescent="0.35">
      <c r="D1104" t="s">
        <v>874</v>
      </c>
    </row>
    <row r="1105" spans="4:4" x14ac:dyDescent="0.35">
      <c r="D1105" t="s">
        <v>6742</v>
      </c>
    </row>
    <row r="1106" spans="4:4" x14ac:dyDescent="0.35">
      <c r="D1106" t="s">
        <v>3990</v>
      </c>
    </row>
    <row r="1107" spans="4:4" x14ac:dyDescent="0.35">
      <c r="D1107" t="s">
        <v>253</v>
      </c>
    </row>
    <row r="1108" spans="4:4" x14ac:dyDescent="0.35">
      <c r="D1108" t="s">
        <v>1493</v>
      </c>
    </row>
    <row r="1109" spans="4:4" x14ac:dyDescent="0.35">
      <c r="D1109" t="s">
        <v>8247</v>
      </c>
    </row>
    <row r="1110" spans="4:4" x14ac:dyDescent="0.35">
      <c r="D1110" t="s">
        <v>2367</v>
      </c>
    </row>
    <row r="1111" spans="4:4" x14ac:dyDescent="0.35">
      <c r="D1111" t="s">
        <v>2370</v>
      </c>
    </row>
    <row r="1112" spans="4:4" x14ac:dyDescent="0.35">
      <c r="D1112" t="s">
        <v>7583</v>
      </c>
    </row>
    <row r="1113" spans="4:4" x14ac:dyDescent="0.35">
      <c r="D1113" t="s">
        <v>386</v>
      </c>
    </row>
    <row r="1114" spans="4:4" x14ac:dyDescent="0.35">
      <c r="D1114" t="s">
        <v>8090</v>
      </c>
    </row>
    <row r="1115" spans="4:4" x14ac:dyDescent="0.35">
      <c r="D1115" t="s">
        <v>2082</v>
      </c>
    </row>
    <row r="1116" spans="4:4" x14ac:dyDescent="0.35">
      <c r="D1116" t="s">
        <v>8915</v>
      </c>
    </row>
    <row r="1117" spans="4:4" x14ac:dyDescent="0.35">
      <c r="D1117" t="s">
        <v>7083</v>
      </c>
    </row>
    <row r="1118" spans="4:4" x14ac:dyDescent="0.35">
      <c r="D1118" t="s">
        <v>7586</v>
      </c>
    </row>
    <row r="1119" spans="4:4" x14ac:dyDescent="0.35">
      <c r="D1119" t="s">
        <v>8918</v>
      </c>
    </row>
    <row r="1120" spans="4:4" x14ac:dyDescent="0.35">
      <c r="D1120" t="s">
        <v>6299</v>
      </c>
    </row>
    <row r="1121" spans="4:4" x14ac:dyDescent="0.35">
      <c r="D1121" t="s">
        <v>6882</v>
      </c>
    </row>
    <row r="1122" spans="4:4" x14ac:dyDescent="0.35">
      <c r="D1122" t="s">
        <v>3402</v>
      </c>
    </row>
    <row r="1123" spans="4:4" x14ac:dyDescent="0.35">
      <c r="D1123" t="s">
        <v>3405</v>
      </c>
    </row>
    <row r="1124" spans="4:4" x14ac:dyDescent="0.35">
      <c r="D1124" t="s">
        <v>7566</v>
      </c>
    </row>
    <row r="1125" spans="4:4" x14ac:dyDescent="0.35">
      <c r="D1125" t="s">
        <v>4656</v>
      </c>
    </row>
    <row r="1126" spans="4:4" x14ac:dyDescent="0.35">
      <c r="D1126" t="s">
        <v>2347</v>
      </c>
    </row>
    <row r="1127" spans="4:4" x14ac:dyDescent="0.35">
      <c r="D1127" t="s">
        <v>5703</v>
      </c>
    </row>
    <row r="1128" spans="4:4" x14ac:dyDescent="0.35">
      <c r="D1128" t="s">
        <v>1893</v>
      </c>
    </row>
    <row r="1129" spans="4:4" x14ac:dyDescent="0.35">
      <c r="D1129" t="s">
        <v>2350</v>
      </c>
    </row>
    <row r="1130" spans="4:4" x14ac:dyDescent="0.35">
      <c r="D1130" t="s">
        <v>1896</v>
      </c>
    </row>
    <row r="1131" spans="4:4" x14ac:dyDescent="0.35">
      <c r="D1131" t="s">
        <v>6571</v>
      </c>
    </row>
    <row r="1132" spans="4:4" x14ac:dyDescent="0.35">
      <c r="D1132" t="s">
        <v>2353</v>
      </c>
    </row>
    <row r="1133" spans="4:4" x14ac:dyDescent="0.35">
      <c r="D1133" t="s">
        <v>7569</v>
      </c>
    </row>
    <row r="1134" spans="4:4" x14ac:dyDescent="0.35">
      <c r="D1134" t="s">
        <v>4193</v>
      </c>
    </row>
    <row r="1135" spans="4:4" x14ac:dyDescent="0.35">
      <c r="D1135" t="s">
        <v>7069</v>
      </c>
    </row>
    <row r="1136" spans="4:4" x14ac:dyDescent="0.35">
      <c r="D1136" t="s">
        <v>7572</v>
      </c>
    </row>
    <row r="1137" spans="4:4" x14ac:dyDescent="0.35">
      <c r="D1137" t="s">
        <v>7072</v>
      </c>
    </row>
    <row r="1138" spans="4:4" x14ac:dyDescent="0.35">
      <c r="D1138" t="s">
        <v>5084</v>
      </c>
    </row>
    <row r="1139" spans="4:4" x14ac:dyDescent="0.35">
      <c r="D1139" t="s">
        <v>6286</v>
      </c>
    </row>
    <row r="1140" spans="4:4" x14ac:dyDescent="0.35">
      <c r="D1140" t="s">
        <v>4861</v>
      </c>
    </row>
    <row r="1141" spans="4:4" x14ac:dyDescent="0.35">
      <c r="D1141" t="s">
        <v>6737</v>
      </c>
    </row>
    <row r="1142" spans="4:4" x14ac:dyDescent="0.35">
      <c r="D1142" t="s">
        <v>6289</v>
      </c>
    </row>
    <row r="1143" spans="4:4" x14ac:dyDescent="0.35">
      <c r="D1143" t="s">
        <v>5888</v>
      </c>
    </row>
    <row r="1144" spans="4:4" x14ac:dyDescent="0.35">
      <c r="D1144" t="s">
        <v>5891</v>
      </c>
    </row>
    <row r="1145" spans="4:4" x14ac:dyDescent="0.35">
      <c r="D1145" t="s">
        <v>5894</v>
      </c>
    </row>
    <row r="1146" spans="4:4" x14ac:dyDescent="0.35">
      <c r="D1146" t="s">
        <v>5354</v>
      </c>
    </row>
    <row r="1147" spans="4:4" x14ac:dyDescent="0.35">
      <c r="D1147" t="s">
        <v>5897</v>
      </c>
    </row>
    <row r="1148" spans="4:4" x14ac:dyDescent="0.35">
      <c r="D1148" t="s">
        <v>3086</v>
      </c>
    </row>
    <row r="1149" spans="4:4" x14ac:dyDescent="0.35">
      <c r="D1149" t="s">
        <v>3093</v>
      </c>
    </row>
    <row r="1150" spans="4:4" x14ac:dyDescent="0.35">
      <c r="D1150" t="s">
        <v>4866</v>
      </c>
    </row>
    <row r="1151" spans="4:4" x14ac:dyDescent="0.35">
      <c r="D1151" t="s">
        <v>5712</v>
      </c>
    </row>
    <row r="1152" spans="4:4" x14ac:dyDescent="0.35">
      <c r="D1152" t="s">
        <v>3995</v>
      </c>
    </row>
    <row r="1153" spans="4:4" x14ac:dyDescent="0.35">
      <c r="D1153" t="s">
        <v>6087</v>
      </c>
    </row>
    <row r="1154" spans="4:4" x14ac:dyDescent="0.35">
      <c r="D1154" t="s">
        <v>4203</v>
      </c>
    </row>
    <row r="1155" spans="4:4" x14ac:dyDescent="0.35">
      <c r="D1155" t="s">
        <v>6090</v>
      </c>
    </row>
    <row r="1156" spans="4:4" x14ac:dyDescent="0.35">
      <c r="D1156" t="s">
        <v>6891</v>
      </c>
    </row>
    <row r="1157" spans="4:4" x14ac:dyDescent="0.35">
      <c r="D1157" t="s">
        <v>2373</v>
      </c>
    </row>
    <row r="1158" spans="4:4" x14ac:dyDescent="0.35">
      <c r="D1158" t="s">
        <v>877</v>
      </c>
    </row>
    <row r="1159" spans="4:4" x14ac:dyDescent="0.35">
      <c r="D1159" t="s">
        <v>3425</v>
      </c>
    </row>
    <row r="1160" spans="4:4" x14ac:dyDescent="0.35">
      <c r="D1160" t="s">
        <v>3998</v>
      </c>
    </row>
    <row r="1161" spans="4:4" x14ac:dyDescent="0.35">
      <c r="D1161" t="s">
        <v>8624</v>
      </c>
    </row>
    <row r="1162" spans="4:4" x14ac:dyDescent="0.35">
      <c r="D1162" t="s">
        <v>882</v>
      </c>
    </row>
    <row r="1163" spans="4:4" x14ac:dyDescent="0.35">
      <c r="D1163" t="s">
        <v>2376</v>
      </c>
    </row>
    <row r="1164" spans="4:4" x14ac:dyDescent="0.35">
      <c r="D1164" t="s">
        <v>1905</v>
      </c>
    </row>
    <row r="1165" spans="4:4" x14ac:dyDescent="0.35">
      <c r="D1165" t="s">
        <v>5089</v>
      </c>
    </row>
    <row r="1166" spans="4:4" x14ac:dyDescent="0.35">
      <c r="D1166" t="s">
        <v>5235</v>
      </c>
    </row>
    <row r="1167" spans="4:4" x14ac:dyDescent="0.35">
      <c r="D1167" t="s">
        <v>1186</v>
      </c>
    </row>
    <row r="1168" spans="4:4" x14ac:dyDescent="0.35">
      <c r="D1168" t="s">
        <v>3430</v>
      </c>
    </row>
    <row r="1169" spans="4:4" x14ac:dyDescent="0.35">
      <c r="D1169" t="s">
        <v>2591</v>
      </c>
    </row>
    <row r="1170" spans="4:4" x14ac:dyDescent="0.35">
      <c r="D1170" t="s">
        <v>1497</v>
      </c>
    </row>
    <row r="1171" spans="4:4" x14ac:dyDescent="0.35">
      <c r="D1171" t="s">
        <v>1294</v>
      </c>
    </row>
    <row r="1172" spans="4:4" x14ac:dyDescent="0.35">
      <c r="D1172" t="s">
        <v>4001</v>
      </c>
    </row>
    <row r="1173" spans="4:4" x14ac:dyDescent="0.35">
      <c r="D1173" t="s">
        <v>6576</v>
      </c>
    </row>
    <row r="1174" spans="4:4" x14ac:dyDescent="0.35">
      <c r="D1174" t="s">
        <v>7595</v>
      </c>
    </row>
    <row r="1175" spans="4:4" x14ac:dyDescent="0.35">
      <c r="D1175" t="s">
        <v>7867</v>
      </c>
    </row>
    <row r="1176" spans="4:4" x14ac:dyDescent="0.35">
      <c r="D1176" t="s">
        <v>4206</v>
      </c>
    </row>
    <row r="1177" spans="4:4" x14ac:dyDescent="0.35">
      <c r="D1177" t="s">
        <v>672</v>
      </c>
    </row>
    <row r="1178" spans="4:4" x14ac:dyDescent="0.35">
      <c r="D1178" t="s">
        <v>2851</v>
      </c>
    </row>
    <row r="1179" spans="4:4" x14ac:dyDescent="0.35">
      <c r="D1179" t="s">
        <v>8627</v>
      </c>
    </row>
    <row r="1180" spans="4:4" x14ac:dyDescent="0.35">
      <c r="D1180" t="s">
        <v>6894</v>
      </c>
    </row>
    <row r="1181" spans="4:4" x14ac:dyDescent="0.35">
      <c r="D1181" t="s">
        <v>1189</v>
      </c>
    </row>
    <row r="1182" spans="4:4" x14ac:dyDescent="0.35">
      <c r="D1182" t="s">
        <v>8469</v>
      </c>
    </row>
    <row r="1183" spans="4:4" x14ac:dyDescent="0.35">
      <c r="D1183" t="s">
        <v>2176</v>
      </c>
    </row>
    <row r="1184" spans="4:4" x14ac:dyDescent="0.35">
      <c r="D1184" t="s">
        <v>6897</v>
      </c>
    </row>
    <row r="1185" spans="4:4" x14ac:dyDescent="0.35">
      <c r="D1185" t="s">
        <v>4004</v>
      </c>
    </row>
    <row r="1186" spans="4:4" x14ac:dyDescent="0.35">
      <c r="D1186" t="s">
        <v>152</v>
      </c>
    </row>
    <row r="1187" spans="4:4" x14ac:dyDescent="0.35">
      <c r="D1187" t="s">
        <v>4871</v>
      </c>
    </row>
    <row r="1188" spans="4:4" x14ac:dyDescent="0.35">
      <c r="D1188" t="s">
        <v>1910</v>
      </c>
    </row>
    <row r="1189" spans="4:4" x14ac:dyDescent="0.35">
      <c r="D1189" t="s">
        <v>258</v>
      </c>
    </row>
    <row r="1190" spans="4:4" x14ac:dyDescent="0.35">
      <c r="D1190" t="s">
        <v>8921</v>
      </c>
    </row>
    <row r="1191" spans="4:4" x14ac:dyDescent="0.35">
      <c r="D1191" t="s">
        <v>886</v>
      </c>
    </row>
    <row r="1192" spans="4:4" x14ac:dyDescent="0.35">
      <c r="D1192" t="s">
        <v>1192</v>
      </c>
    </row>
    <row r="1193" spans="4:4" x14ac:dyDescent="0.35">
      <c r="D1193" t="s">
        <v>465</v>
      </c>
    </row>
    <row r="1194" spans="4:4" x14ac:dyDescent="0.35">
      <c r="D1194" t="s">
        <v>4674</v>
      </c>
    </row>
    <row r="1195" spans="4:4" x14ac:dyDescent="0.35">
      <c r="D1195" t="s">
        <v>5281</v>
      </c>
    </row>
    <row r="1196" spans="4:4" x14ac:dyDescent="0.35">
      <c r="D1196" t="s">
        <v>890</v>
      </c>
    </row>
    <row r="1197" spans="4:4" x14ac:dyDescent="0.35">
      <c r="D1197" t="s">
        <v>2856</v>
      </c>
    </row>
    <row r="1198" spans="4:4" x14ac:dyDescent="0.35">
      <c r="D1198" t="s">
        <v>8472</v>
      </c>
    </row>
    <row r="1199" spans="4:4" x14ac:dyDescent="0.35">
      <c r="D1199" t="s">
        <v>262</v>
      </c>
    </row>
    <row r="1200" spans="4:4" x14ac:dyDescent="0.35">
      <c r="D1200" t="s">
        <v>7602</v>
      </c>
    </row>
    <row r="1201" spans="4:4" x14ac:dyDescent="0.35">
      <c r="D1201" t="s">
        <v>4009</v>
      </c>
    </row>
    <row r="1202" spans="4:4" x14ac:dyDescent="0.35">
      <c r="D1202" t="s">
        <v>895</v>
      </c>
    </row>
    <row r="1203" spans="4:4" x14ac:dyDescent="0.35">
      <c r="D1203" t="s">
        <v>1196</v>
      </c>
    </row>
    <row r="1204" spans="4:4" x14ac:dyDescent="0.35">
      <c r="D1204" t="s">
        <v>266</v>
      </c>
    </row>
    <row r="1205" spans="4:4" x14ac:dyDescent="0.35">
      <c r="D1205" t="s">
        <v>4012</v>
      </c>
    </row>
    <row r="1206" spans="4:4" x14ac:dyDescent="0.35">
      <c r="D1206" t="s">
        <v>6583</v>
      </c>
    </row>
    <row r="1207" spans="4:4" x14ac:dyDescent="0.35">
      <c r="D1207" t="s">
        <v>1200</v>
      </c>
    </row>
    <row r="1208" spans="4:4" x14ac:dyDescent="0.35">
      <c r="D1208" t="s">
        <v>6900</v>
      </c>
    </row>
    <row r="1209" spans="4:4" x14ac:dyDescent="0.35">
      <c r="D1209" t="s">
        <v>5719</v>
      </c>
    </row>
    <row r="1210" spans="4:4" x14ac:dyDescent="0.35">
      <c r="D1210" t="s">
        <v>5357</v>
      </c>
    </row>
    <row r="1211" spans="4:4" x14ac:dyDescent="0.35">
      <c r="D1211" t="s">
        <v>3608</v>
      </c>
    </row>
    <row r="1212" spans="4:4" x14ac:dyDescent="0.35">
      <c r="D1212" t="s">
        <v>270</v>
      </c>
    </row>
    <row r="1213" spans="4:4" x14ac:dyDescent="0.35">
      <c r="D1213" t="s">
        <v>8924</v>
      </c>
    </row>
    <row r="1214" spans="4:4" x14ac:dyDescent="0.35">
      <c r="D1214" t="s">
        <v>5092</v>
      </c>
    </row>
    <row r="1215" spans="4:4" x14ac:dyDescent="0.35">
      <c r="D1215" t="s">
        <v>3102</v>
      </c>
    </row>
    <row r="1216" spans="4:4" x14ac:dyDescent="0.35">
      <c r="D1216" t="s">
        <v>4209</v>
      </c>
    </row>
    <row r="1217" spans="4:4" x14ac:dyDescent="0.35">
      <c r="D1217" t="s">
        <v>6103</v>
      </c>
    </row>
    <row r="1218" spans="4:4" x14ac:dyDescent="0.35">
      <c r="D1218" t="s">
        <v>3105</v>
      </c>
    </row>
    <row r="1219" spans="4:4" x14ac:dyDescent="0.35">
      <c r="D1219" t="s">
        <v>7611</v>
      </c>
    </row>
    <row r="1220" spans="4:4" x14ac:dyDescent="0.35">
      <c r="D1220" t="s">
        <v>2385</v>
      </c>
    </row>
    <row r="1221" spans="4:4" x14ac:dyDescent="0.35">
      <c r="D1221" t="s">
        <v>5904</v>
      </c>
    </row>
    <row r="1222" spans="4:4" x14ac:dyDescent="0.35">
      <c r="D1222" t="s">
        <v>4212</v>
      </c>
    </row>
    <row r="1223" spans="4:4" x14ac:dyDescent="0.35">
      <c r="D1223" t="s">
        <v>3439</v>
      </c>
    </row>
    <row r="1224" spans="4:4" x14ac:dyDescent="0.35">
      <c r="D1224" t="s">
        <v>6437</v>
      </c>
    </row>
    <row r="1225" spans="4:4" x14ac:dyDescent="0.35">
      <c r="D1225" t="s">
        <v>1919</v>
      </c>
    </row>
    <row r="1226" spans="4:4" x14ac:dyDescent="0.35">
      <c r="D1226" t="s">
        <v>2863</v>
      </c>
    </row>
    <row r="1227" spans="4:4" x14ac:dyDescent="0.35">
      <c r="D1227" t="s">
        <v>1922</v>
      </c>
    </row>
    <row r="1228" spans="4:4" x14ac:dyDescent="0.35">
      <c r="D1228" t="s">
        <v>4015</v>
      </c>
    </row>
    <row r="1229" spans="4:4" x14ac:dyDescent="0.35">
      <c r="D1229" t="s">
        <v>6106</v>
      </c>
    </row>
    <row r="1230" spans="4:4" x14ac:dyDescent="0.35">
      <c r="D1230" t="s">
        <v>6304</v>
      </c>
    </row>
    <row r="1231" spans="4:4" x14ac:dyDescent="0.35">
      <c r="D1231" t="s">
        <v>4874</v>
      </c>
    </row>
    <row r="1232" spans="4:4" x14ac:dyDescent="0.35">
      <c r="D1232" t="s">
        <v>7614</v>
      </c>
    </row>
    <row r="1233" spans="4:4" x14ac:dyDescent="0.35">
      <c r="D1233" t="s">
        <v>5095</v>
      </c>
    </row>
    <row r="1234" spans="4:4" x14ac:dyDescent="0.35">
      <c r="D1234" t="s">
        <v>3835</v>
      </c>
    </row>
    <row r="1235" spans="4:4" x14ac:dyDescent="0.35">
      <c r="D1235" t="s">
        <v>900</v>
      </c>
    </row>
    <row r="1236" spans="4:4" x14ac:dyDescent="0.35">
      <c r="D1236" t="s">
        <v>8930</v>
      </c>
    </row>
    <row r="1237" spans="4:4" x14ac:dyDescent="0.35">
      <c r="D1237" t="s">
        <v>5722</v>
      </c>
    </row>
    <row r="1238" spans="4:4" x14ac:dyDescent="0.35">
      <c r="D1238" t="s">
        <v>1504</v>
      </c>
    </row>
    <row r="1239" spans="4:4" x14ac:dyDescent="0.35">
      <c r="D1239" t="s">
        <v>3611</v>
      </c>
    </row>
    <row r="1240" spans="4:4" x14ac:dyDescent="0.35">
      <c r="D1240" t="s">
        <v>8740</v>
      </c>
    </row>
    <row r="1241" spans="4:4" x14ac:dyDescent="0.35">
      <c r="D1241" t="s">
        <v>469</v>
      </c>
    </row>
    <row r="1242" spans="4:4" x14ac:dyDescent="0.35">
      <c r="D1242" t="s">
        <v>7617</v>
      </c>
    </row>
    <row r="1243" spans="4:4" x14ac:dyDescent="0.35">
      <c r="D1243" t="s">
        <v>3442</v>
      </c>
    </row>
    <row r="1244" spans="4:4" x14ac:dyDescent="0.35">
      <c r="D1244" t="s">
        <v>3108</v>
      </c>
    </row>
    <row r="1245" spans="4:4" x14ac:dyDescent="0.35">
      <c r="D1245" t="s">
        <v>3111</v>
      </c>
    </row>
    <row r="1246" spans="4:4" x14ac:dyDescent="0.35">
      <c r="D1246" t="s">
        <v>4434</v>
      </c>
    </row>
    <row r="1247" spans="4:4" x14ac:dyDescent="0.35">
      <c r="D1247" t="s">
        <v>3114</v>
      </c>
    </row>
    <row r="1248" spans="4:4" x14ac:dyDescent="0.35">
      <c r="D1248" t="s">
        <v>169</v>
      </c>
    </row>
    <row r="1249" spans="4:4" x14ac:dyDescent="0.35">
      <c r="D1249" t="s">
        <v>1323</v>
      </c>
    </row>
    <row r="1250" spans="4:4" x14ac:dyDescent="0.35">
      <c r="D1250" t="s">
        <v>5725</v>
      </c>
    </row>
    <row r="1251" spans="4:4" x14ac:dyDescent="0.35">
      <c r="D1251" t="s">
        <v>1298</v>
      </c>
    </row>
    <row r="1252" spans="4:4" x14ac:dyDescent="0.35">
      <c r="D1252" t="s">
        <v>8101</v>
      </c>
    </row>
    <row r="1253" spans="4:4" x14ac:dyDescent="0.35">
      <c r="D1253" t="s">
        <v>1303</v>
      </c>
    </row>
    <row r="1254" spans="4:4" x14ac:dyDescent="0.35">
      <c r="D1254" t="s">
        <v>4683</v>
      </c>
    </row>
    <row r="1255" spans="4:4" x14ac:dyDescent="0.35">
      <c r="D1255" t="s">
        <v>187</v>
      </c>
    </row>
    <row r="1256" spans="4:4" x14ac:dyDescent="0.35">
      <c r="D1256" t="s">
        <v>4018</v>
      </c>
    </row>
    <row r="1257" spans="4:4" x14ac:dyDescent="0.35">
      <c r="D1257" t="s">
        <v>6745</v>
      </c>
    </row>
    <row r="1258" spans="4:4" x14ac:dyDescent="0.35">
      <c r="D1258" t="s">
        <v>6641</v>
      </c>
    </row>
    <row r="1259" spans="4:4" x14ac:dyDescent="0.35">
      <c r="D1259" t="s">
        <v>8250</v>
      </c>
    </row>
    <row r="1260" spans="4:4" x14ac:dyDescent="0.35">
      <c r="D1260" t="s">
        <v>688</v>
      </c>
    </row>
    <row r="1261" spans="4:4" x14ac:dyDescent="0.35">
      <c r="D1261" t="s">
        <v>2179</v>
      </c>
    </row>
    <row r="1262" spans="4:4" x14ac:dyDescent="0.35">
      <c r="D1262" t="s">
        <v>5472</v>
      </c>
    </row>
    <row r="1263" spans="4:4" x14ac:dyDescent="0.35">
      <c r="D1263" t="s">
        <v>3445</v>
      </c>
    </row>
    <row r="1264" spans="4:4" x14ac:dyDescent="0.35">
      <c r="D1264" t="s">
        <v>4216</v>
      </c>
    </row>
    <row r="1265" spans="4:4" x14ac:dyDescent="0.35">
      <c r="D1265" t="s">
        <v>8743</v>
      </c>
    </row>
    <row r="1266" spans="4:4" x14ac:dyDescent="0.35">
      <c r="D1266" t="s">
        <v>2602</v>
      </c>
    </row>
    <row r="1267" spans="4:4" x14ac:dyDescent="0.35">
      <c r="D1267" t="s">
        <v>4219</v>
      </c>
    </row>
    <row r="1268" spans="4:4" x14ac:dyDescent="0.35">
      <c r="D1268" t="s">
        <v>4688</v>
      </c>
    </row>
    <row r="1269" spans="4:4" x14ac:dyDescent="0.35">
      <c r="D1269" t="s">
        <v>7622</v>
      </c>
    </row>
    <row r="1270" spans="4:4" x14ac:dyDescent="0.35">
      <c r="D1270" t="s">
        <v>389</v>
      </c>
    </row>
    <row r="1271" spans="4:4" x14ac:dyDescent="0.35">
      <c r="D1271" t="s">
        <v>3838</v>
      </c>
    </row>
    <row r="1272" spans="4:4" x14ac:dyDescent="0.35">
      <c r="D1272" t="s">
        <v>8253</v>
      </c>
    </row>
    <row r="1273" spans="4:4" x14ac:dyDescent="0.35">
      <c r="D1273" t="s">
        <v>4222</v>
      </c>
    </row>
    <row r="1274" spans="4:4" x14ac:dyDescent="0.35">
      <c r="D1274" t="s">
        <v>392</v>
      </c>
    </row>
    <row r="1275" spans="4:4" x14ac:dyDescent="0.35">
      <c r="D1275" t="s">
        <v>5728</v>
      </c>
    </row>
    <row r="1276" spans="4:4" x14ac:dyDescent="0.35">
      <c r="D1276" t="s">
        <v>6588</v>
      </c>
    </row>
    <row r="1277" spans="4:4" x14ac:dyDescent="0.35">
      <c r="D1277" t="s">
        <v>395</v>
      </c>
    </row>
    <row r="1278" spans="4:4" x14ac:dyDescent="0.35">
      <c r="D1278" t="s">
        <v>3117</v>
      </c>
    </row>
    <row r="1279" spans="4:4" x14ac:dyDescent="0.35">
      <c r="D1279" t="s">
        <v>8256</v>
      </c>
    </row>
    <row r="1280" spans="4:4" x14ac:dyDescent="0.35">
      <c r="D1280" t="s">
        <v>8108</v>
      </c>
    </row>
    <row r="1281" spans="4:4" x14ac:dyDescent="0.35">
      <c r="D1281" t="s">
        <v>6309</v>
      </c>
    </row>
    <row r="1282" spans="4:4" x14ac:dyDescent="0.35">
      <c r="D1282" t="s">
        <v>4439</v>
      </c>
    </row>
    <row r="1283" spans="4:4" x14ac:dyDescent="0.35">
      <c r="D1283" t="s">
        <v>5100</v>
      </c>
    </row>
    <row r="1284" spans="4:4" x14ac:dyDescent="0.35">
      <c r="D1284" t="s">
        <v>7625</v>
      </c>
    </row>
    <row r="1285" spans="4:4" x14ac:dyDescent="0.35">
      <c r="D1285" t="s">
        <v>5198</v>
      </c>
    </row>
    <row r="1286" spans="4:4" x14ac:dyDescent="0.35">
      <c r="D1286" t="s">
        <v>4021</v>
      </c>
    </row>
    <row r="1287" spans="4:4" x14ac:dyDescent="0.35">
      <c r="D1287" t="s">
        <v>7096</v>
      </c>
    </row>
    <row r="1288" spans="4:4" x14ac:dyDescent="0.35">
      <c r="D1288" t="s">
        <v>2866</v>
      </c>
    </row>
    <row r="1289" spans="4:4" x14ac:dyDescent="0.35">
      <c r="D1289" t="s">
        <v>5286</v>
      </c>
    </row>
    <row r="1290" spans="4:4" x14ac:dyDescent="0.35">
      <c r="D1290" t="s">
        <v>4024</v>
      </c>
    </row>
    <row r="1291" spans="4:4" x14ac:dyDescent="0.35">
      <c r="D1291" t="s">
        <v>7628</v>
      </c>
    </row>
    <row r="1292" spans="4:4" x14ac:dyDescent="0.35">
      <c r="D1292" t="s">
        <v>1927</v>
      </c>
    </row>
    <row r="1293" spans="4:4" x14ac:dyDescent="0.35">
      <c r="D1293" t="s">
        <v>8632</v>
      </c>
    </row>
    <row r="1294" spans="4:4" x14ac:dyDescent="0.35">
      <c r="D1294" t="s">
        <v>4027</v>
      </c>
    </row>
    <row r="1295" spans="4:4" x14ac:dyDescent="0.35">
      <c r="D1295" t="s">
        <v>6903</v>
      </c>
    </row>
    <row r="1296" spans="4:4" x14ac:dyDescent="0.35">
      <c r="D1296" t="s">
        <v>2388</v>
      </c>
    </row>
    <row r="1297" spans="4:4" x14ac:dyDescent="0.35">
      <c r="D1297" t="s">
        <v>1930</v>
      </c>
    </row>
    <row r="1298" spans="4:4" x14ac:dyDescent="0.35">
      <c r="D1298" t="s">
        <v>199</v>
      </c>
    </row>
    <row r="1299" spans="4:4" x14ac:dyDescent="0.35">
      <c r="D1299" t="s">
        <v>1508</v>
      </c>
    </row>
    <row r="1300" spans="4:4" x14ac:dyDescent="0.35">
      <c r="D1300" t="s">
        <v>8357</v>
      </c>
    </row>
    <row r="1301" spans="4:4" x14ac:dyDescent="0.35">
      <c r="D1301" t="s">
        <v>1512</v>
      </c>
    </row>
    <row r="1302" spans="4:4" x14ac:dyDescent="0.35">
      <c r="D1302" t="s">
        <v>6312</v>
      </c>
    </row>
    <row r="1303" spans="4:4" x14ac:dyDescent="0.35">
      <c r="D1303" t="s">
        <v>203</v>
      </c>
    </row>
    <row r="1304" spans="4:4" x14ac:dyDescent="0.35">
      <c r="D1304" t="s">
        <v>6317</v>
      </c>
    </row>
    <row r="1305" spans="4:4" x14ac:dyDescent="0.35">
      <c r="D1305" t="s">
        <v>4442</v>
      </c>
    </row>
    <row r="1306" spans="4:4" x14ac:dyDescent="0.35">
      <c r="D1306" t="s">
        <v>3450</v>
      </c>
    </row>
    <row r="1307" spans="4:4" x14ac:dyDescent="0.35">
      <c r="D1307" t="s">
        <v>5909</v>
      </c>
    </row>
    <row r="1308" spans="4:4" x14ac:dyDescent="0.35">
      <c r="D1308" t="s">
        <v>4225</v>
      </c>
    </row>
    <row r="1309" spans="4:4" x14ac:dyDescent="0.35">
      <c r="D1309" t="s">
        <v>2182</v>
      </c>
    </row>
    <row r="1310" spans="4:4" x14ac:dyDescent="0.35">
      <c r="D1310" t="s">
        <v>5477</v>
      </c>
    </row>
    <row r="1311" spans="4:4" x14ac:dyDescent="0.35">
      <c r="D1311" t="s">
        <v>5731</v>
      </c>
    </row>
    <row r="1312" spans="4:4" x14ac:dyDescent="0.35">
      <c r="D1312" t="s">
        <v>5480</v>
      </c>
    </row>
    <row r="1313" spans="4:4" x14ac:dyDescent="0.35">
      <c r="D1313" t="s">
        <v>4030</v>
      </c>
    </row>
    <row r="1314" spans="4:4" x14ac:dyDescent="0.35">
      <c r="D1314" t="s">
        <v>907</v>
      </c>
    </row>
    <row r="1315" spans="4:4" x14ac:dyDescent="0.35">
      <c r="D1315" t="s">
        <v>6750</v>
      </c>
    </row>
    <row r="1316" spans="4:4" x14ac:dyDescent="0.35">
      <c r="D1316" t="s">
        <v>207</v>
      </c>
    </row>
    <row r="1317" spans="4:4" x14ac:dyDescent="0.35">
      <c r="D1317" t="s">
        <v>3614</v>
      </c>
    </row>
    <row r="1318" spans="4:4" x14ac:dyDescent="0.35">
      <c r="D1318" t="s">
        <v>8933</v>
      </c>
    </row>
    <row r="1319" spans="4:4" x14ac:dyDescent="0.35">
      <c r="D1319" t="s">
        <v>3120</v>
      </c>
    </row>
    <row r="1320" spans="4:4" x14ac:dyDescent="0.35">
      <c r="D1320" t="s">
        <v>3123</v>
      </c>
    </row>
    <row r="1321" spans="4:4" x14ac:dyDescent="0.35">
      <c r="D1321" t="s">
        <v>1519</v>
      </c>
    </row>
    <row r="1322" spans="4:4" x14ac:dyDescent="0.35">
      <c r="D1322" t="s">
        <v>4035</v>
      </c>
    </row>
    <row r="1323" spans="4:4" x14ac:dyDescent="0.35">
      <c r="D1323" t="s">
        <v>5487</v>
      </c>
    </row>
    <row r="1324" spans="4:4" x14ac:dyDescent="0.35">
      <c r="D1324" t="s">
        <v>1207</v>
      </c>
    </row>
    <row r="1325" spans="4:4" x14ac:dyDescent="0.35">
      <c r="D1325" t="s">
        <v>5103</v>
      </c>
    </row>
    <row r="1326" spans="4:4" x14ac:dyDescent="0.35">
      <c r="D1326" t="s">
        <v>4038</v>
      </c>
    </row>
    <row r="1327" spans="4:4" x14ac:dyDescent="0.35">
      <c r="D1327" t="s">
        <v>3126</v>
      </c>
    </row>
    <row r="1328" spans="4:4" x14ac:dyDescent="0.35">
      <c r="D1328" t="s">
        <v>4228</v>
      </c>
    </row>
    <row r="1329" spans="4:4" x14ac:dyDescent="0.35">
      <c r="D1329" t="s">
        <v>692</v>
      </c>
    </row>
    <row r="1330" spans="4:4" x14ac:dyDescent="0.35">
      <c r="D1330" t="s">
        <v>1211</v>
      </c>
    </row>
    <row r="1331" spans="4:4" x14ac:dyDescent="0.35">
      <c r="D1331" t="s">
        <v>8637</v>
      </c>
    </row>
    <row r="1332" spans="4:4" x14ac:dyDescent="0.35">
      <c r="D1332" t="s">
        <v>7099</v>
      </c>
    </row>
    <row r="1333" spans="4:4" x14ac:dyDescent="0.35">
      <c r="D1333" t="s">
        <v>2609</v>
      </c>
    </row>
    <row r="1334" spans="4:4" x14ac:dyDescent="0.35">
      <c r="D1334" t="s">
        <v>3455</v>
      </c>
    </row>
    <row r="1335" spans="4:4" x14ac:dyDescent="0.35">
      <c r="D1335" t="s">
        <v>2185</v>
      </c>
    </row>
    <row r="1336" spans="4:4" x14ac:dyDescent="0.35">
      <c r="D1336" t="s">
        <v>3717</v>
      </c>
    </row>
    <row r="1337" spans="4:4" x14ac:dyDescent="0.35">
      <c r="D1337" t="s">
        <v>4695</v>
      </c>
    </row>
    <row r="1338" spans="4:4" x14ac:dyDescent="0.35">
      <c r="D1338" t="s">
        <v>8640</v>
      </c>
    </row>
    <row r="1339" spans="4:4" x14ac:dyDescent="0.35">
      <c r="D1339" t="s">
        <v>8360</v>
      </c>
    </row>
    <row r="1340" spans="4:4" x14ac:dyDescent="0.35">
      <c r="D1340" t="s">
        <v>2871</v>
      </c>
    </row>
    <row r="1341" spans="4:4" x14ac:dyDescent="0.35">
      <c r="D1341" t="s">
        <v>1524</v>
      </c>
    </row>
    <row r="1342" spans="4:4" x14ac:dyDescent="0.35">
      <c r="D1342" t="s">
        <v>2874</v>
      </c>
    </row>
    <row r="1343" spans="4:4" x14ac:dyDescent="0.35">
      <c r="D1343" t="s">
        <v>7635</v>
      </c>
    </row>
    <row r="1344" spans="4:4" x14ac:dyDescent="0.35">
      <c r="D1344" t="s">
        <v>5736</v>
      </c>
    </row>
    <row r="1345" spans="4:4" x14ac:dyDescent="0.35">
      <c r="D1345" t="s">
        <v>4445</v>
      </c>
    </row>
    <row r="1346" spans="4:4" x14ac:dyDescent="0.35">
      <c r="D1346" t="s">
        <v>1215</v>
      </c>
    </row>
    <row r="1347" spans="4:4" x14ac:dyDescent="0.35">
      <c r="D1347" t="s">
        <v>2612</v>
      </c>
    </row>
    <row r="1348" spans="4:4" x14ac:dyDescent="0.35">
      <c r="D1348" t="s">
        <v>7640</v>
      </c>
    </row>
    <row r="1349" spans="4:4" x14ac:dyDescent="0.35">
      <c r="D1349" t="s">
        <v>7643</v>
      </c>
    </row>
    <row r="1350" spans="4:4" x14ac:dyDescent="0.35">
      <c r="D1350" t="s">
        <v>1527</v>
      </c>
    </row>
    <row r="1351" spans="4:4" x14ac:dyDescent="0.35">
      <c r="D1351" t="s">
        <v>5739</v>
      </c>
    </row>
    <row r="1352" spans="4:4" x14ac:dyDescent="0.35">
      <c r="D1352" t="s">
        <v>5289</v>
      </c>
    </row>
    <row r="1353" spans="4:4" x14ac:dyDescent="0.35">
      <c r="D1353" t="s">
        <v>8936</v>
      </c>
    </row>
    <row r="1354" spans="4:4" x14ac:dyDescent="0.35">
      <c r="D1354" t="s">
        <v>8115</v>
      </c>
    </row>
    <row r="1355" spans="4:4" x14ac:dyDescent="0.35">
      <c r="D1355" t="s">
        <v>1933</v>
      </c>
    </row>
    <row r="1356" spans="4:4" x14ac:dyDescent="0.35">
      <c r="D1356" t="s">
        <v>3129</v>
      </c>
    </row>
    <row r="1357" spans="4:4" x14ac:dyDescent="0.35">
      <c r="D1357" t="s">
        <v>2188</v>
      </c>
    </row>
    <row r="1358" spans="4:4" x14ac:dyDescent="0.35">
      <c r="D1358" t="s">
        <v>6326</v>
      </c>
    </row>
    <row r="1359" spans="4:4" x14ac:dyDescent="0.35">
      <c r="D1359" t="s">
        <v>1936</v>
      </c>
    </row>
    <row r="1360" spans="4:4" x14ac:dyDescent="0.35">
      <c r="D1360" t="s">
        <v>4448</v>
      </c>
    </row>
    <row r="1361" spans="4:4" x14ac:dyDescent="0.35">
      <c r="D1361" t="s">
        <v>7646</v>
      </c>
    </row>
    <row r="1362" spans="4:4" x14ac:dyDescent="0.35">
      <c r="D1362" t="s">
        <v>5912</v>
      </c>
    </row>
    <row r="1363" spans="4:4" x14ac:dyDescent="0.35">
      <c r="D1363" t="s">
        <v>4698</v>
      </c>
    </row>
    <row r="1364" spans="4:4" x14ac:dyDescent="0.35">
      <c r="D1364" t="s">
        <v>8363</v>
      </c>
    </row>
    <row r="1365" spans="4:4" x14ac:dyDescent="0.35">
      <c r="D1365" t="s">
        <v>5742</v>
      </c>
    </row>
    <row r="1366" spans="4:4" x14ac:dyDescent="0.35">
      <c r="D1366" t="s">
        <v>3458</v>
      </c>
    </row>
    <row r="1367" spans="4:4" x14ac:dyDescent="0.35">
      <c r="D1367" t="s">
        <v>4231</v>
      </c>
    </row>
    <row r="1368" spans="4:4" x14ac:dyDescent="0.35">
      <c r="D1368" t="s">
        <v>3720</v>
      </c>
    </row>
    <row r="1369" spans="4:4" x14ac:dyDescent="0.35">
      <c r="D1369" t="s">
        <v>8939</v>
      </c>
    </row>
    <row r="1370" spans="4:4" x14ac:dyDescent="0.35">
      <c r="D1370" t="s">
        <v>2391</v>
      </c>
    </row>
    <row r="1371" spans="4:4" x14ac:dyDescent="0.35">
      <c r="D1371" t="s">
        <v>8643</v>
      </c>
    </row>
    <row r="1372" spans="4:4" x14ac:dyDescent="0.35">
      <c r="D1372" t="s">
        <v>5108</v>
      </c>
    </row>
    <row r="1373" spans="4:4" x14ac:dyDescent="0.35">
      <c r="D1373" t="s">
        <v>5745</v>
      </c>
    </row>
    <row r="1374" spans="4:4" x14ac:dyDescent="0.35">
      <c r="D1374" t="s">
        <v>274</v>
      </c>
    </row>
    <row r="1375" spans="4:4" x14ac:dyDescent="0.35">
      <c r="D1375" t="s">
        <v>5201</v>
      </c>
    </row>
    <row r="1376" spans="4:4" x14ac:dyDescent="0.35">
      <c r="D1376" t="s">
        <v>5748</v>
      </c>
    </row>
    <row r="1377" spans="4:4" x14ac:dyDescent="0.35">
      <c r="D1377" t="s">
        <v>398</v>
      </c>
    </row>
    <row r="1378" spans="4:4" x14ac:dyDescent="0.35">
      <c r="D1378" t="s">
        <v>8259</v>
      </c>
    </row>
    <row r="1379" spans="4:4" x14ac:dyDescent="0.35">
      <c r="D1379" t="s">
        <v>4879</v>
      </c>
    </row>
    <row r="1380" spans="4:4" x14ac:dyDescent="0.35">
      <c r="D1380" t="s">
        <v>4703</v>
      </c>
    </row>
    <row r="1381" spans="4:4" x14ac:dyDescent="0.35">
      <c r="D1381" t="s">
        <v>4706</v>
      </c>
    </row>
    <row r="1382" spans="4:4" x14ac:dyDescent="0.35">
      <c r="D1382" t="s">
        <v>6593</v>
      </c>
    </row>
    <row r="1383" spans="4:4" x14ac:dyDescent="0.35">
      <c r="D1383" t="s">
        <v>699</v>
      </c>
    </row>
    <row r="1384" spans="4:4" x14ac:dyDescent="0.35">
      <c r="D1384" t="s">
        <v>2396</v>
      </c>
    </row>
    <row r="1385" spans="4:4" x14ac:dyDescent="0.35">
      <c r="D1385" t="s">
        <v>6117</v>
      </c>
    </row>
    <row r="1386" spans="4:4" x14ac:dyDescent="0.35">
      <c r="D1386" t="s">
        <v>278</v>
      </c>
    </row>
    <row r="1387" spans="4:4" x14ac:dyDescent="0.35">
      <c r="D1387" t="s">
        <v>7104</v>
      </c>
    </row>
    <row r="1388" spans="4:4" x14ac:dyDescent="0.35">
      <c r="D1388" t="s">
        <v>1941</v>
      </c>
    </row>
    <row r="1389" spans="4:4" x14ac:dyDescent="0.35">
      <c r="D1389" t="s">
        <v>282</v>
      </c>
    </row>
    <row r="1390" spans="4:4" x14ac:dyDescent="0.35">
      <c r="D1390" t="s">
        <v>474</v>
      </c>
    </row>
    <row r="1391" spans="4:4" x14ac:dyDescent="0.35">
      <c r="D1391" t="s">
        <v>478</v>
      </c>
    </row>
    <row r="1392" spans="4:4" x14ac:dyDescent="0.35">
      <c r="D1392" t="s">
        <v>4234</v>
      </c>
    </row>
    <row r="1393" spans="4:4" x14ac:dyDescent="0.35">
      <c r="D1393" t="s">
        <v>1530</v>
      </c>
    </row>
    <row r="1394" spans="4:4" x14ac:dyDescent="0.35">
      <c r="D1394" t="s">
        <v>4237</v>
      </c>
    </row>
    <row r="1395" spans="4:4" x14ac:dyDescent="0.35">
      <c r="D1395" t="s">
        <v>3723</v>
      </c>
    </row>
    <row r="1396" spans="4:4" x14ac:dyDescent="0.35">
      <c r="D1396" t="s">
        <v>1221</v>
      </c>
    </row>
    <row r="1397" spans="4:4" x14ac:dyDescent="0.35">
      <c r="D1397" t="s">
        <v>5751</v>
      </c>
    </row>
    <row r="1398" spans="4:4" x14ac:dyDescent="0.35">
      <c r="D1398" t="s">
        <v>6329</v>
      </c>
    </row>
    <row r="1399" spans="4:4" x14ac:dyDescent="0.35">
      <c r="D1399" t="s">
        <v>8118</v>
      </c>
    </row>
    <row r="1400" spans="4:4" x14ac:dyDescent="0.35">
      <c r="D1400" t="s">
        <v>7872</v>
      </c>
    </row>
    <row r="1401" spans="4:4" x14ac:dyDescent="0.35">
      <c r="D1401" t="s">
        <v>911</v>
      </c>
    </row>
    <row r="1402" spans="4:4" x14ac:dyDescent="0.35">
      <c r="D1402" t="s">
        <v>3619</v>
      </c>
    </row>
    <row r="1403" spans="4:4" x14ac:dyDescent="0.35">
      <c r="D1403" t="s">
        <v>4711</v>
      </c>
    </row>
    <row r="1404" spans="4:4" x14ac:dyDescent="0.35">
      <c r="D1404" t="s">
        <v>8485</v>
      </c>
    </row>
    <row r="1405" spans="4:4" x14ac:dyDescent="0.35">
      <c r="D1405" t="s">
        <v>914</v>
      </c>
    </row>
    <row r="1406" spans="4:4" x14ac:dyDescent="0.35">
      <c r="D1406" t="s">
        <v>2877</v>
      </c>
    </row>
    <row r="1407" spans="4:4" x14ac:dyDescent="0.35">
      <c r="D1407" t="s">
        <v>2880</v>
      </c>
    </row>
    <row r="1408" spans="4:4" x14ac:dyDescent="0.35">
      <c r="D1408" t="s">
        <v>706</v>
      </c>
    </row>
    <row r="1409" spans="4:4" x14ac:dyDescent="0.35">
      <c r="D1409" t="s">
        <v>3622</v>
      </c>
    </row>
    <row r="1410" spans="4:4" x14ac:dyDescent="0.35">
      <c r="D1410" t="s">
        <v>710</v>
      </c>
    </row>
    <row r="1411" spans="4:4" x14ac:dyDescent="0.35">
      <c r="D1411" t="s">
        <v>8942</v>
      </c>
    </row>
    <row r="1412" spans="4:4" x14ac:dyDescent="0.35">
      <c r="D1412" t="s">
        <v>4884</v>
      </c>
    </row>
    <row r="1413" spans="4:4" x14ac:dyDescent="0.35">
      <c r="D1413" t="s">
        <v>4455</v>
      </c>
    </row>
    <row r="1414" spans="4:4" x14ac:dyDescent="0.35">
      <c r="D1414" t="s">
        <v>714</v>
      </c>
    </row>
    <row r="1415" spans="4:4" x14ac:dyDescent="0.35">
      <c r="D1415" t="s">
        <v>8262</v>
      </c>
    </row>
    <row r="1416" spans="4:4" x14ac:dyDescent="0.35">
      <c r="D1416" t="s">
        <v>6122</v>
      </c>
    </row>
    <row r="1417" spans="4:4" x14ac:dyDescent="0.35">
      <c r="D1417" t="s">
        <v>2619</v>
      </c>
    </row>
    <row r="1418" spans="4:4" x14ac:dyDescent="0.35">
      <c r="D1418" t="s">
        <v>8265</v>
      </c>
    </row>
    <row r="1419" spans="4:4" x14ac:dyDescent="0.35">
      <c r="D1419" t="s">
        <v>2622</v>
      </c>
    </row>
    <row r="1420" spans="4:4" x14ac:dyDescent="0.35">
      <c r="D1420" t="s">
        <v>3134</v>
      </c>
    </row>
    <row r="1421" spans="4:4" x14ac:dyDescent="0.35">
      <c r="D1421" t="s">
        <v>2885</v>
      </c>
    </row>
    <row r="1422" spans="4:4" x14ac:dyDescent="0.35">
      <c r="D1422" t="s">
        <v>6598</v>
      </c>
    </row>
    <row r="1423" spans="4:4" x14ac:dyDescent="0.35">
      <c r="D1423" t="s">
        <v>4887</v>
      </c>
    </row>
    <row r="1424" spans="4:4" x14ac:dyDescent="0.35">
      <c r="D1424" t="s">
        <v>3465</v>
      </c>
    </row>
    <row r="1425" spans="4:4" x14ac:dyDescent="0.35">
      <c r="D1425" t="s">
        <v>2191</v>
      </c>
    </row>
    <row r="1426" spans="4:4" x14ac:dyDescent="0.35">
      <c r="D1426" t="s">
        <v>2888</v>
      </c>
    </row>
    <row r="1427" spans="4:4" x14ac:dyDescent="0.35">
      <c r="D1427" t="s">
        <v>8121</v>
      </c>
    </row>
    <row r="1428" spans="4:4" x14ac:dyDescent="0.35">
      <c r="D1428" t="s">
        <v>401</v>
      </c>
    </row>
    <row r="1429" spans="4:4" x14ac:dyDescent="0.35">
      <c r="D1429" t="s">
        <v>718</v>
      </c>
    </row>
    <row r="1430" spans="4:4" x14ac:dyDescent="0.35">
      <c r="D1430" t="s">
        <v>3137</v>
      </c>
    </row>
    <row r="1431" spans="4:4" x14ac:dyDescent="0.35">
      <c r="D1431" t="s">
        <v>6125</v>
      </c>
    </row>
    <row r="1432" spans="4:4" x14ac:dyDescent="0.35">
      <c r="D1432" t="s">
        <v>4458</v>
      </c>
    </row>
    <row r="1433" spans="4:4" x14ac:dyDescent="0.35">
      <c r="D1433" t="s">
        <v>7653</v>
      </c>
    </row>
    <row r="1434" spans="4:4" x14ac:dyDescent="0.35">
      <c r="D1434" t="s">
        <v>4043</v>
      </c>
    </row>
    <row r="1435" spans="4:4" x14ac:dyDescent="0.35">
      <c r="D1435" t="s">
        <v>8490</v>
      </c>
    </row>
    <row r="1436" spans="4:4" x14ac:dyDescent="0.35">
      <c r="D1436" t="s">
        <v>8652</v>
      </c>
    </row>
    <row r="1437" spans="4:4" x14ac:dyDescent="0.35">
      <c r="D1437" t="s">
        <v>8124</v>
      </c>
    </row>
    <row r="1438" spans="4:4" x14ac:dyDescent="0.35">
      <c r="D1438" t="s">
        <v>8127</v>
      </c>
    </row>
    <row r="1439" spans="4:4" x14ac:dyDescent="0.35">
      <c r="D1439" t="s">
        <v>3784</v>
      </c>
    </row>
    <row r="1440" spans="4:4" x14ac:dyDescent="0.35">
      <c r="D1440" t="s">
        <v>8130</v>
      </c>
    </row>
    <row r="1441" spans="4:4" x14ac:dyDescent="0.35">
      <c r="D1441" t="s">
        <v>6644</v>
      </c>
    </row>
    <row r="1442" spans="4:4" x14ac:dyDescent="0.35">
      <c r="D1442" t="s">
        <v>1224</v>
      </c>
    </row>
    <row r="1443" spans="4:4" x14ac:dyDescent="0.35">
      <c r="D1443" t="s">
        <v>1229</v>
      </c>
    </row>
    <row r="1444" spans="4:4" x14ac:dyDescent="0.35">
      <c r="D1444" t="s">
        <v>722</v>
      </c>
    </row>
    <row r="1445" spans="4:4" x14ac:dyDescent="0.35">
      <c r="D1445" t="s">
        <v>6336</v>
      </c>
    </row>
    <row r="1446" spans="4:4" x14ac:dyDescent="0.35">
      <c r="D1446" t="s">
        <v>1537</v>
      </c>
    </row>
    <row r="1447" spans="4:4" x14ac:dyDescent="0.35">
      <c r="D1447" t="s">
        <v>5362</v>
      </c>
    </row>
    <row r="1448" spans="4:4" x14ac:dyDescent="0.35">
      <c r="D1448" t="s">
        <v>8945</v>
      </c>
    </row>
    <row r="1449" spans="4:4" x14ac:dyDescent="0.35">
      <c r="D1449" t="s">
        <v>3787</v>
      </c>
    </row>
    <row r="1450" spans="4:4" x14ac:dyDescent="0.35">
      <c r="D1450" t="s">
        <v>5494</v>
      </c>
    </row>
    <row r="1451" spans="4:4" x14ac:dyDescent="0.35">
      <c r="D1451" t="s">
        <v>1953</v>
      </c>
    </row>
    <row r="1452" spans="4:4" x14ac:dyDescent="0.35">
      <c r="D1452" t="s">
        <v>1956</v>
      </c>
    </row>
    <row r="1453" spans="4:4" x14ac:dyDescent="0.35">
      <c r="D1453" t="s">
        <v>8655</v>
      </c>
    </row>
    <row r="1454" spans="4:4" x14ac:dyDescent="0.35">
      <c r="D1454" t="s">
        <v>8268</v>
      </c>
    </row>
    <row r="1455" spans="4:4" x14ac:dyDescent="0.35">
      <c r="D1455" t="s">
        <v>7656</v>
      </c>
    </row>
    <row r="1456" spans="4:4" x14ac:dyDescent="0.35">
      <c r="D1456" t="s">
        <v>8495</v>
      </c>
    </row>
    <row r="1457" spans="4:4" x14ac:dyDescent="0.35">
      <c r="D1457" t="s">
        <v>4720</v>
      </c>
    </row>
    <row r="1458" spans="4:4" x14ac:dyDescent="0.35">
      <c r="D1458" t="s">
        <v>4244</v>
      </c>
    </row>
    <row r="1459" spans="4:4" x14ac:dyDescent="0.35">
      <c r="D1459" t="s">
        <v>7659</v>
      </c>
    </row>
    <row r="1460" spans="4:4" x14ac:dyDescent="0.35">
      <c r="D1460" t="s">
        <v>286</v>
      </c>
    </row>
    <row r="1461" spans="4:4" x14ac:dyDescent="0.35">
      <c r="D1461" t="s">
        <v>4463</v>
      </c>
    </row>
    <row r="1462" spans="4:4" x14ac:dyDescent="0.35">
      <c r="D1462" t="s">
        <v>5919</v>
      </c>
    </row>
    <row r="1463" spans="4:4" x14ac:dyDescent="0.35">
      <c r="D1463" t="s">
        <v>3625</v>
      </c>
    </row>
    <row r="1464" spans="4:4" x14ac:dyDescent="0.35">
      <c r="D1464" t="s">
        <v>8135</v>
      </c>
    </row>
    <row r="1465" spans="4:4" x14ac:dyDescent="0.35">
      <c r="D1465" t="s">
        <v>4894</v>
      </c>
    </row>
    <row r="1466" spans="4:4" x14ac:dyDescent="0.35">
      <c r="D1466" t="s">
        <v>3140</v>
      </c>
    </row>
    <row r="1467" spans="4:4" x14ac:dyDescent="0.35">
      <c r="D1467" t="s">
        <v>4725</v>
      </c>
    </row>
    <row r="1468" spans="4:4" x14ac:dyDescent="0.35">
      <c r="D1468" t="s">
        <v>7662</v>
      </c>
    </row>
    <row r="1469" spans="4:4" x14ac:dyDescent="0.35">
      <c r="D1469" t="s">
        <v>7665</v>
      </c>
    </row>
    <row r="1470" spans="4:4" x14ac:dyDescent="0.35">
      <c r="D1470" t="s">
        <v>4247</v>
      </c>
    </row>
    <row r="1471" spans="4:4" x14ac:dyDescent="0.35">
      <c r="D1471" t="s">
        <v>3628</v>
      </c>
    </row>
    <row r="1472" spans="4:4" x14ac:dyDescent="0.35">
      <c r="D1472" t="s">
        <v>5119</v>
      </c>
    </row>
    <row r="1473" spans="4:4" x14ac:dyDescent="0.35">
      <c r="D1473" t="s">
        <v>4250</v>
      </c>
    </row>
    <row r="1474" spans="4:4" x14ac:dyDescent="0.35">
      <c r="D1474" t="s">
        <v>7670</v>
      </c>
    </row>
    <row r="1475" spans="4:4" x14ac:dyDescent="0.35">
      <c r="D1475" t="s">
        <v>7673</v>
      </c>
    </row>
    <row r="1476" spans="4:4" x14ac:dyDescent="0.35">
      <c r="D1476" t="s">
        <v>3143</v>
      </c>
    </row>
    <row r="1477" spans="4:4" x14ac:dyDescent="0.35">
      <c r="D1477" t="s">
        <v>5497</v>
      </c>
    </row>
    <row r="1478" spans="4:4" x14ac:dyDescent="0.35">
      <c r="D1478" t="s">
        <v>4253</v>
      </c>
    </row>
    <row r="1479" spans="4:4" x14ac:dyDescent="0.35">
      <c r="D1479" t="s">
        <v>3146</v>
      </c>
    </row>
    <row r="1480" spans="4:4" x14ac:dyDescent="0.35">
      <c r="D1480" t="s">
        <v>4728</v>
      </c>
    </row>
    <row r="1481" spans="4:4" x14ac:dyDescent="0.35">
      <c r="D1481" t="s">
        <v>7111</v>
      </c>
    </row>
    <row r="1482" spans="4:4" x14ac:dyDescent="0.35">
      <c r="D1482" t="s">
        <v>3149</v>
      </c>
    </row>
    <row r="1483" spans="4:4" x14ac:dyDescent="0.35">
      <c r="D1483" t="s">
        <v>7875</v>
      </c>
    </row>
    <row r="1484" spans="4:4" x14ac:dyDescent="0.35">
      <c r="D1484" t="s">
        <v>5122</v>
      </c>
    </row>
    <row r="1485" spans="4:4" x14ac:dyDescent="0.35">
      <c r="D1485" t="s">
        <v>2409</v>
      </c>
    </row>
    <row r="1486" spans="4:4" x14ac:dyDescent="0.35">
      <c r="D1486" t="s">
        <v>1961</v>
      </c>
    </row>
    <row r="1487" spans="4:4" x14ac:dyDescent="0.35">
      <c r="D1487" t="s">
        <v>8271</v>
      </c>
    </row>
    <row r="1488" spans="4:4" x14ac:dyDescent="0.35">
      <c r="D1488" t="s">
        <v>3152</v>
      </c>
    </row>
    <row r="1489" spans="4:4" x14ac:dyDescent="0.35">
      <c r="D1489" t="s">
        <v>8948</v>
      </c>
    </row>
    <row r="1490" spans="4:4" x14ac:dyDescent="0.35">
      <c r="D1490" t="s">
        <v>2891</v>
      </c>
    </row>
    <row r="1491" spans="4:4" x14ac:dyDescent="0.35">
      <c r="D1491" t="s">
        <v>5365</v>
      </c>
    </row>
    <row r="1492" spans="4:4" x14ac:dyDescent="0.35">
      <c r="D1492" t="s">
        <v>1233</v>
      </c>
    </row>
    <row r="1493" spans="4:4" x14ac:dyDescent="0.35">
      <c r="D1493" t="s">
        <v>1236</v>
      </c>
    </row>
    <row r="1494" spans="4:4" x14ac:dyDescent="0.35">
      <c r="D1494" t="s">
        <v>2631</v>
      </c>
    </row>
    <row r="1495" spans="4:4" x14ac:dyDescent="0.35">
      <c r="D1495" t="s">
        <v>8500</v>
      </c>
    </row>
    <row r="1496" spans="4:4" x14ac:dyDescent="0.35">
      <c r="D1496" t="s">
        <v>919</v>
      </c>
    </row>
    <row r="1497" spans="4:4" x14ac:dyDescent="0.35">
      <c r="D1497" t="s">
        <v>7114</v>
      </c>
    </row>
    <row r="1498" spans="4:4" x14ac:dyDescent="0.35">
      <c r="D1498" t="s">
        <v>8140</v>
      </c>
    </row>
    <row r="1499" spans="4:4" x14ac:dyDescent="0.35">
      <c r="D1499" t="s">
        <v>8274</v>
      </c>
    </row>
    <row r="1500" spans="4:4" x14ac:dyDescent="0.35">
      <c r="D1500" t="s">
        <v>6912</v>
      </c>
    </row>
    <row r="1501" spans="4:4" x14ac:dyDescent="0.35">
      <c r="D1501" t="s">
        <v>3470</v>
      </c>
    </row>
    <row r="1502" spans="4:4" x14ac:dyDescent="0.35">
      <c r="D1502" t="s">
        <v>5760</v>
      </c>
    </row>
    <row r="1503" spans="4:4" x14ac:dyDescent="0.35">
      <c r="D1503" t="s">
        <v>4258</v>
      </c>
    </row>
    <row r="1504" spans="4:4" x14ac:dyDescent="0.35">
      <c r="D1504" t="s">
        <v>2412</v>
      </c>
    </row>
    <row r="1505" spans="4:4" x14ac:dyDescent="0.35">
      <c r="D1505" t="s">
        <v>8143</v>
      </c>
    </row>
    <row r="1506" spans="4:4" x14ac:dyDescent="0.35">
      <c r="D1506" t="s">
        <v>3473</v>
      </c>
    </row>
    <row r="1507" spans="4:4" x14ac:dyDescent="0.35">
      <c r="D1507" t="s">
        <v>1964</v>
      </c>
    </row>
    <row r="1508" spans="4:4" x14ac:dyDescent="0.35">
      <c r="D1508" t="s">
        <v>5238</v>
      </c>
    </row>
    <row r="1509" spans="4:4" x14ac:dyDescent="0.35">
      <c r="D1509" t="s">
        <v>5502</v>
      </c>
    </row>
    <row r="1510" spans="4:4" x14ac:dyDescent="0.35">
      <c r="D1510" t="s">
        <v>7680</v>
      </c>
    </row>
    <row r="1511" spans="4:4" x14ac:dyDescent="0.35">
      <c r="D1511" t="s">
        <v>6339</v>
      </c>
    </row>
    <row r="1512" spans="4:4" x14ac:dyDescent="0.35">
      <c r="D1512" t="s">
        <v>6342</v>
      </c>
    </row>
    <row r="1513" spans="4:4" x14ac:dyDescent="0.35">
      <c r="D1513" t="s">
        <v>5926</v>
      </c>
    </row>
    <row r="1514" spans="4:4" x14ac:dyDescent="0.35">
      <c r="D1514" t="s">
        <v>3155</v>
      </c>
    </row>
    <row r="1515" spans="4:4" x14ac:dyDescent="0.35">
      <c r="D1515" t="s">
        <v>4899</v>
      </c>
    </row>
    <row r="1516" spans="4:4" x14ac:dyDescent="0.35">
      <c r="D1516" t="s">
        <v>4046</v>
      </c>
    </row>
    <row r="1517" spans="4:4" x14ac:dyDescent="0.35">
      <c r="D1517" t="s">
        <v>4261</v>
      </c>
    </row>
    <row r="1518" spans="4:4" x14ac:dyDescent="0.35">
      <c r="D1518" t="s">
        <v>4902</v>
      </c>
    </row>
    <row r="1519" spans="4:4" x14ac:dyDescent="0.35">
      <c r="D1519" t="s">
        <v>6132</v>
      </c>
    </row>
    <row r="1520" spans="4:4" x14ac:dyDescent="0.35">
      <c r="D1520" t="s">
        <v>1240</v>
      </c>
    </row>
    <row r="1521" spans="4:4" x14ac:dyDescent="0.35">
      <c r="D1521" t="s">
        <v>3476</v>
      </c>
    </row>
    <row r="1522" spans="4:4" x14ac:dyDescent="0.35">
      <c r="D1522" t="s">
        <v>7683</v>
      </c>
    </row>
    <row r="1523" spans="4:4" x14ac:dyDescent="0.35">
      <c r="D1523" t="s">
        <v>2634</v>
      </c>
    </row>
    <row r="1524" spans="4:4" x14ac:dyDescent="0.35">
      <c r="D1524" t="s">
        <v>7686</v>
      </c>
    </row>
    <row r="1525" spans="4:4" x14ac:dyDescent="0.35">
      <c r="D1525" t="s">
        <v>291</v>
      </c>
    </row>
    <row r="1526" spans="4:4" x14ac:dyDescent="0.35">
      <c r="D1526" t="s">
        <v>5767</v>
      </c>
    </row>
    <row r="1527" spans="4:4" x14ac:dyDescent="0.35">
      <c r="D1527" t="s">
        <v>7937</v>
      </c>
    </row>
    <row r="1528" spans="4:4" x14ac:dyDescent="0.35">
      <c r="D1528" t="s">
        <v>8953</v>
      </c>
    </row>
    <row r="1529" spans="4:4" x14ac:dyDescent="0.35">
      <c r="D1529" t="s">
        <v>3633</v>
      </c>
    </row>
    <row r="1530" spans="4:4" x14ac:dyDescent="0.35">
      <c r="D1530" t="s">
        <v>2894</v>
      </c>
    </row>
    <row r="1531" spans="4:4" x14ac:dyDescent="0.35">
      <c r="D1531" t="s">
        <v>923</v>
      </c>
    </row>
    <row r="1532" spans="4:4" x14ac:dyDescent="0.35">
      <c r="D1532" t="s">
        <v>3726</v>
      </c>
    </row>
    <row r="1533" spans="4:4" x14ac:dyDescent="0.35">
      <c r="D1533" t="s">
        <v>4049</v>
      </c>
    </row>
    <row r="1534" spans="4:4" x14ac:dyDescent="0.35">
      <c r="D1534" t="s">
        <v>1244</v>
      </c>
    </row>
    <row r="1535" spans="4:4" x14ac:dyDescent="0.35">
      <c r="D1535" t="s">
        <v>5292</v>
      </c>
    </row>
    <row r="1536" spans="4:4" x14ac:dyDescent="0.35">
      <c r="D1536" t="s">
        <v>8277</v>
      </c>
    </row>
    <row r="1537" spans="4:4" x14ac:dyDescent="0.35">
      <c r="D1537" t="s">
        <v>8956</v>
      </c>
    </row>
    <row r="1538" spans="4:4" x14ac:dyDescent="0.35">
      <c r="D1538" t="s">
        <v>732</v>
      </c>
    </row>
    <row r="1539" spans="4:4" x14ac:dyDescent="0.35">
      <c r="D1539" t="s">
        <v>7878</v>
      </c>
    </row>
    <row r="1540" spans="4:4" x14ac:dyDescent="0.35">
      <c r="D1540" t="s">
        <v>6757</v>
      </c>
    </row>
    <row r="1541" spans="4:4" x14ac:dyDescent="0.35">
      <c r="D1541" t="s">
        <v>5770</v>
      </c>
    </row>
    <row r="1542" spans="4:4" x14ac:dyDescent="0.35">
      <c r="D1542" t="s">
        <v>7691</v>
      </c>
    </row>
    <row r="1543" spans="4:4" x14ac:dyDescent="0.35">
      <c r="D1543" t="s">
        <v>928</v>
      </c>
    </row>
    <row r="1544" spans="4:4" x14ac:dyDescent="0.35">
      <c r="D1544" t="s">
        <v>931</v>
      </c>
    </row>
    <row r="1545" spans="4:4" x14ac:dyDescent="0.35">
      <c r="D1545" t="s">
        <v>936</v>
      </c>
    </row>
    <row r="1546" spans="4:4" x14ac:dyDescent="0.35">
      <c r="D1546" t="s">
        <v>941</v>
      </c>
    </row>
    <row r="1547" spans="4:4" x14ac:dyDescent="0.35">
      <c r="D1547" t="s">
        <v>8959</v>
      </c>
    </row>
    <row r="1548" spans="4:4" x14ac:dyDescent="0.35">
      <c r="D1548" t="s">
        <v>7694</v>
      </c>
    </row>
    <row r="1549" spans="4:4" x14ac:dyDescent="0.35">
      <c r="D1549" t="s">
        <v>946</v>
      </c>
    </row>
    <row r="1550" spans="4:4" x14ac:dyDescent="0.35">
      <c r="D1550" t="s">
        <v>1248</v>
      </c>
    </row>
    <row r="1551" spans="4:4" x14ac:dyDescent="0.35">
      <c r="D1551" t="s">
        <v>8964</v>
      </c>
    </row>
    <row r="1552" spans="4:4" x14ac:dyDescent="0.35">
      <c r="D1552" t="s">
        <v>951</v>
      </c>
    </row>
    <row r="1553" spans="4:4" x14ac:dyDescent="0.35">
      <c r="D1553" t="s">
        <v>955</v>
      </c>
    </row>
    <row r="1554" spans="4:4" x14ac:dyDescent="0.35">
      <c r="D1554" t="s">
        <v>1252</v>
      </c>
    </row>
    <row r="1555" spans="4:4" x14ac:dyDescent="0.35">
      <c r="D1555" t="s">
        <v>7697</v>
      </c>
    </row>
    <row r="1556" spans="4:4" x14ac:dyDescent="0.35">
      <c r="D1556" t="s">
        <v>7700</v>
      </c>
    </row>
    <row r="1557" spans="4:4" x14ac:dyDescent="0.35">
      <c r="D1557" t="s">
        <v>8967</v>
      </c>
    </row>
    <row r="1558" spans="4:4" x14ac:dyDescent="0.35">
      <c r="D1558" t="s">
        <v>6915</v>
      </c>
    </row>
    <row r="1559" spans="4:4" x14ac:dyDescent="0.35">
      <c r="D1559" t="s">
        <v>4905</v>
      </c>
    </row>
    <row r="1560" spans="4:4" x14ac:dyDescent="0.35">
      <c r="D1560" t="s">
        <v>5370</v>
      </c>
    </row>
    <row r="1561" spans="4:4" x14ac:dyDescent="0.35">
      <c r="D1561" t="s">
        <v>6135</v>
      </c>
    </row>
    <row r="1562" spans="4:4" x14ac:dyDescent="0.35">
      <c r="D1562" t="s">
        <v>2419</v>
      </c>
    </row>
    <row r="1563" spans="4:4" x14ac:dyDescent="0.35">
      <c r="D1563" t="s">
        <v>4056</v>
      </c>
    </row>
    <row r="1564" spans="4:4" x14ac:dyDescent="0.35">
      <c r="D1564" t="s">
        <v>7883</v>
      </c>
    </row>
    <row r="1565" spans="4:4" x14ac:dyDescent="0.35">
      <c r="D1565" t="s">
        <v>960</v>
      </c>
    </row>
    <row r="1566" spans="4:4" x14ac:dyDescent="0.35">
      <c r="D1566" t="s">
        <v>964</v>
      </c>
    </row>
    <row r="1567" spans="4:4" x14ac:dyDescent="0.35">
      <c r="D1567" t="s">
        <v>482</v>
      </c>
    </row>
    <row r="1568" spans="4:4" x14ac:dyDescent="0.35">
      <c r="D1568" t="s">
        <v>5377</v>
      </c>
    </row>
    <row r="1569" spans="4:4" x14ac:dyDescent="0.35">
      <c r="D1569" t="s">
        <v>8970</v>
      </c>
    </row>
    <row r="1570" spans="4:4" x14ac:dyDescent="0.35">
      <c r="D1570" t="s">
        <v>1548</v>
      </c>
    </row>
    <row r="1571" spans="4:4" x14ac:dyDescent="0.35">
      <c r="D1571" t="s">
        <v>1552</v>
      </c>
    </row>
    <row r="1572" spans="4:4" x14ac:dyDescent="0.35">
      <c r="D1572" t="s">
        <v>5508</v>
      </c>
    </row>
    <row r="1573" spans="4:4" x14ac:dyDescent="0.35">
      <c r="D1573" t="s">
        <v>5929</v>
      </c>
    </row>
    <row r="1574" spans="4:4" x14ac:dyDescent="0.35">
      <c r="D1574" t="s">
        <v>5129</v>
      </c>
    </row>
    <row r="1575" spans="4:4" x14ac:dyDescent="0.35">
      <c r="D1575" t="s">
        <v>8667</v>
      </c>
    </row>
    <row r="1576" spans="4:4" x14ac:dyDescent="0.35">
      <c r="D1576" t="s">
        <v>5132</v>
      </c>
    </row>
    <row r="1577" spans="4:4" x14ac:dyDescent="0.35">
      <c r="D1577" t="s">
        <v>8670</v>
      </c>
    </row>
    <row r="1578" spans="4:4" x14ac:dyDescent="0.35">
      <c r="D1578" t="s">
        <v>5511</v>
      </c>
    </row>
    <row r="1579" spans="4:4" x14ac:dyDescent="0.35">
      <c r="D1579" t="s">
        <v>7703</v>
      </c>
    </row>
    <row r="1580" spans="4:4" x14ac:dyDescent="0.35">
      <c r="D1580" t="s">
        <v>1967</v>
      </c>
    </row>
    <row r="1581" spans="4:4" x14ac:dyDescent="0.35">
      <c r="D1581" t="s">
        <v>5514</v>
      </c>
    </row>
    <row r="1582" spans="4:4" x14ac:dyDescent="0.35">
      <c r="D1582" t="s">
        <v>4059</v>
      </c>
    </row>
    <row r="1583" spans="4:4" x14ac:dyDescent="0.35">
      <c r="D1583" t="s">
        <v>2422</v>
      </c>
    </row>
    <row r="1584" spans="4:4" x14ac:dyDescent="0.35">
      <c r="D1584" t="s">
        <v>6601</v>
      </c>
    </row>
    <row r="1585" spans="4:4" x14ac:dyDescent="0.35">
      <c r="D1585" t="s">
        <v>6138</v>
      </c>
    </row>
    <row r="1586" spans="4:4" x14ac:dyDescent="0.35">
      <c r="D1586" t="s">
        <v>4749</v>
      </c>
    </row>
    <row r="1587" spans="4:4" x14ac:dyDescent="0.35">
      <c r="D1587" t="s">
        <v>736</v>
      </c>
    </row>
    <row r="1588" spans="4:4" x14ac:dyDescent="0.35">
      <c r="D1588" t="s">
        <v>5135</v>
      </c>
    </row>
    <row r="1589" spans="4:4" x14ac:dyDescent="0.35">
      <c r="D1589" t="s">
        <v>1970</v>
      </c>
    </row>
    <row r="1590" spans="4:4" x14ac:dyDescent="0.35">
      <c r="D1590" t="s">
        <v>7706</v>
      </c>
    </row>
    <row r="1591" spans="4:4" x14ac:dyDescent="0.35">
      <c r="D1591" t="s">
        <v>739</v>
      </c>
    </row>
    <row r="1592" spans="4:4" x14ac:dyDescent="0.35">
      <c r="D1592" t="s">
        <v>742</v>
      </c>
    </row>
    <row r="1593" spans="4:4" x14ac:dyDescent="0.35">
      <c r="D1593" t="s">
        <v>1256</v>
      </c>
    </row>
    <row r="1594" spans="4:4" x14ac:dyDescent="0.35">
      <c r="D1594" t="s">
        <v>1555</v>
      </c>
    </row>
    <row r="1595" spans="4:4" x14ac:dyDescent="0.35">
      <c r="D1595" t="s">
        <v>5519</v>
      </c>
    </row>
    <row r="1596" spans="4:4" x14ac:dyDescent="0.35">
      <c r="D1596" t="s">
        <v>7123</v>
      </c>
    </row>
    <row r="1597" spans="4:4" x14ac:dyDescent="0.35">
      <c r="D1597" t="s">
        <v>6347</v>
      </c>
    </row>
    <row r="1598" spans="4:4" x14ac:dyDescent="0.35">
      <c r="D1598" t="s">
        <v>746</v>
      </c>
    </row>
    <row r="1599" spans="4:4" x14ac:dyDescent="0.35">
      <c r="D1599" t="s">
        <v>3168</v>
      </c>
    </row>
    <row r="1600" spans="4:4" x14ac:dyDescent="0.35">
      <c r="D1600" t="s">
        <v>7709</v>
      </c>
    </row>
    <row r="1601" spans="4:4" x14ac:dyDescent="0.35">
      <c r="D1601" t="s">
        <v>4754</v>
      </c>
    </row>
    <row r="1602" spans="4:4" x14ac:dyDescent="0.35">
      <c r="D1602" t="s">
        <v>4468</v>
      </c>
    </row>
    <row r="1603" spans="4:4" x14ac:dyDescent="0.35">
      <c r="D1603" t="s">
        <v>750</v>
      </c>
    </row>
    <row r="1604" spans="4:4" x14ac:dyDescent="0.35">
      <c r="D1604" t="s">
        <v>973</v>
      </c>
    </row>
    <row r="1605" spans="4:4" x14ac:dyDescent="0.35">
      <c r="D1605" t="s">
        <v>8673</v>
      </c>
    </row>
    <row r="1606" spans="4:4" x14ac:dyDescent="0.35">
      <c r="D1606" t="s">
        <v>3171</v>
      </c>
    </row>
    <row r="1607" spans="4:4" x14ac:dyDescent="0.35">
      <c r="D1607" t="s">
        <v>8676</v>
      </c>
    </row>
    <row r="1608" spans="4:4" x14ac:dyDescent="0.35">
      <c r="D1608" t="s">
        <v>299</v>
      </c>
    </row>
    <row r="1609" spans="4:4" x14ac:dyDescent="0.35">
      <c r="D1609" t="s">
        <v>8152</v>
      </c>
    </row>
    <row r="1610" spans="4:4" x14ac:dyDescent="0.35">
      <c r="D1610" t="s">
        <v>4269</v>
      </c>
    </row>
    <row r="1611" spans="4:4" x14ac:dyDescent="0.35">
      <c r="D1611" t="s">
        <v>3174</v>
      </c>
    </row>
    <row r="1612" spans="4:4" x14ac:dyDescent="0.35">
      <c r="D1612" t="s">
        <v>3177</v>
      </c>
    </row>
    <row r="1613" spans="4:4" x14ac:dyDescent="0.35">
      <c r="D1613" t="s">
        <v>4062</v>
      </c>
    </row>
    <row r="1614" spans="4:4" x14ac:dyDescent="0.35">
      <c r="D1614" t="s">
        <v>2194</v>
      </c>
    </row>
    <row r="1615" spans="4:4" x14ac:dyDescent="0.35">
      <c r="D1615" t="s">
        <v>4272</v>
      </c>
    </row>
    <row r="1616" spans="4:4" x14ac:dyDescent="0.35">
      <c r="D1616" t="s">
        <v>977</v>
      </c>
    </row>
    <row r="1617" spans="4:4" x14ac:dyDescent="0.35">
      <c r="D1617" t="s">
        <v>4910</v>
      </c>
    </row>
    <row r="1618" spans="4:4" x14ac:dyDescent="0.35">
      <c r="D1618" t="s">
        <v>3485</v>
      </c>
    </row>
    <row r="1619" spans="4:4" x14ac:dyDescent="0.35">
      <c r="D1619" t="s">
        <v>2901</v>
      </c>
    </row>
    <row r="1620" spans="4:4" x14ac:dyDescent="0.35">
      <c r="D1620" t="s">
        <v>981</v>
      </c>
    </row>
    <row r="1621" spans="4:4" x14ac:dyDescent="0.35">
      <c r="D1621" t="s">
        <v>404</v>
      </c>
    </row>
    <row r="1622" spans="4:4" x14ac:dyDescent="0.35">
      <c r="D1622" t="s">
        <v>8370</v>
      </c>
    </row>
    <row r="1623" spans="4:4" x14ac:dyDescent="0.35">
      <c r="D1623" t="s">
        <v>407</v>
      </c>
    </row>
    <row r="1624" spans="4:4" x14ac:dyDescent="0.35">
      <c r="D1624" t="s">
        <v>8373</v>
      </c>
    </row>
    <row r="1625" spans="4:4" x14ac:dyDescent="0.35">
      <c r="D1625" t="s">
        <v>5936</v>
      </c>
    </row>
    <row r="1626" spans="4:4" x14ac:dyDescent="0.35">
      <c r="D1626" t="s">
        <v>3180</v>
      </c>
    </row>
    <row r="1627" spans="4:4" x14ac:dyDescent="0.35">
      <c r="D1627" t="s">
        <v>8155</v>
      </c>
    </row>
    <row r="1628" spans="4:4" x14ac:dyDescent="0.35">
      <c r="D1628" t="s">
        <v>8376</v>
      </c>
    </row>
    <row r="1629" spans="4:4" x14ac:dyDescent="0.35">
      <c r="D1629" t="s">
        <v>6604</v>
      </c>
    </row>
    <row r="1630" spans="4:4" x14ac:dyDescent="0.35">
      <c r="D1630" t="s">
        <v>5382</v>
      </c>
    </row>
    <row r="1631" spans="4:4" x14ac:dyDescent="0.35">
      <c r="D1631" t="s">
        <v>986</v>
      </c>
    </row>
    <row r="1632" spans="4:4" x14ac:dyDescent="0.35">
      <c r="D1632" t="s">
        <v>3729</v>
      </c>
    </row>
    <row r="1633" spans="4:4" x14ac:dyDescent="0.35">
      <c r="D1633" t="s">
        <v>7718</v>
      </c>
    </row>
    <row r="1634" spans="4:4" x14ac:dyDescent="0.35">
      <c r="D1634" t="s">
        <v>991</v>
      </c>
    </row>
    <row r="1635" spans="4:4" x14ac:dyDescent="0.35">
      <c r="D1635" t="s">
        <v>8158</v>
      </c>
    </row>
    <row r="1636" spans="4:4" x14ac:dyDescent="0.35">
      <c r="D1636" t="s">
        <v>409</v>
      </c>
    </row>
    <row r="1637" spans="4:4" x14ac:dyDescent="0.35">
      <c r="D1637" t="s">
        <v>1975</v>
      </c>
    </row>
    <row r="1638" spans="4:4" x14ac:dyDescent="0.35">
      <c r="D1638" t="s">
        <v>6760</v>
      </c>
    </row>
    <row r="1639" spans="4:4" x14ac:dyDescent="0.35">
      <c r="D1639" t="s">
        <v>2644</v>
      </c>
    </row>
    <row r="1640" spans="4:4" x14ac:dyDescent="0.35">
      <c r="D1640" t="s">
        <v>6918</v>
      </c>
    </row>
    <row r="1641" spans="4:4" x14ac:dyDescent="0.35">
      <c r="D1641" t="s">
        <v>8379</v>
      </c>
    </row>
    <row r="1642" spans="4:4" x14ac:dyDescent="0.35">
      <c r="D1642" t="s">
        <v>8161</v>
      </c>
    </row>
    <row r="1643" spans="4:4" x14ac:dyDescent="0.35">
      <c r="D1643" t="s">
        <v>3636</v>
      </c>
    </row>
    <row r="1644" spans="4:4" x14ac:dyDescent="0.35">
      <c r="D1644" t="s">
        <v>3639</v>
      </c>
    </row>
    <row r="1645" spans="4:4" x14ac:dyDescent="0.35">
      <c r="D1645" t="s">
        <v>295</v>
      </c>
    </row>
    <row r="1646" spans="4:4" x14ac:dyDescent="0.35">
      <c r="D1646" t="s">
        <v>8664</v>
      </c>
    </row>
    <row r="1647" spans="4:4" x14ac:dyDescent="0.35">
      <c r="D1647" t="s">
        <v>728</v>
      </c>
    </row>
    <row r="1648" spans="4:4" x14ac:dyDescent="0.35">
      <c r="D1648" t="s">
        <v>4740</v>
      </c>
    </row>
    <row r="1649" spans="4:4" x14ac:dyDescent="0.35">
      <c r="D1649" t="s">
        <v>3642</v>
      </c>
    </row>
    <row r="1650" spans="4:4" x14ac:dyDescent="0.35">
      <c r="D1650" t="s">
        <v>3645</v>
      </c>
    </row>
    <row r="1651" spans="4:4" x14ac:dyDescent="0.35">
      <c r="D1651" t="s">
        <v>3648</v>
      </c>
    </row>
    <row r="1652" spans="4:4" x14ac:dyDescent="0.35">
      <c r="D1652" t="s">
        <v>1541</v>
      </c>
    </row>
    <row r="1653" spans="4:4" x14ac:dyDescent="0.35">
      <c r="D1653" t="s">
        <v>2637</v>
      </c>
    </row>
    <row r="1654" spans="4:4" x14ac:dyDescent="0.35">
      <c r="D1654" t="s">
        <v>3651</v>
      </c>
    </row>
    <row r="1655" spans="4:4" x14ac:dyDescent="0.35">
      <c r="D1655" t="s">
        <v>5505</v>
      </c>
    </row>
    <row r="1656" spans="4:4" x14ac:dyDescent="0.35">
      <c r="D1656" t="s">
        <v>4264</v>
      </c>
    </row>
    <row r="1657" spans="4:4" x14ac:dyDescent="0.35">
      <c r="D1657" t="s">
        <v>4784</v>
      </c>
    </row>
    <row r="1658" spans="4:4" x14ac:dyDescent="0.35">
      <c r="D1658" t="s">
        <v>1544</v>
      </c>
    </row>
    <row r="1659" spans="4:4" x14ac:dyDescent="0.35">
      <c r="D1659" t="s">
        <v>3654</v>
      </c>
    </row>
    <row r="1660" spans="4:4" x14ac:dyDescent="0.35">
      <c r="D1660" t="s">
        <v>3657</v>
      </c>
    </row>
    <row r="1661" spans="4:4" x14ac:dyDescent="0.35">
      <c r="D1661" t="s">
        <v>3790</v>
      </c>
    </row>
    <row r="1662" spans="4:4" x14ac:dyDescent="0.35">
      <c r="D1662" t="s">
        <v>3660</v>
      </c>
    </row>
    <row r="1663" spans="4:4" x14ac:dyDescent="0.35">
      <c r="D1663" t="s">
        <v>3183</v>
      </c>
    </row>
    <row r="1664" spans="4:4" x14ac:dyDescent="0.35">
      <c r="D1664" t="s">
        <v>995</v>
      </c>
    </row>
    <row r="1665" spans="4:4" x14ac:dyDescent="0.35">
      <c r="D1665" t="s">
        <v>6921</v>
      </c>
    </row>
    <row r="1666" spans="4:4" x14ac:dyDescent="0.35">
      <c r="D1666" t="s">
        <v>5775</v>
      </c>
    </row>
    <row r="1667" spans="4:4" x14ac:dyDescent="0.35">
      <c r="D1667" t="s">
        <v>3186</v>
      </c>
    </row>
    <row r="1668" spans="4:4" x14ac:dyDescent="0.35">
      <c r="D1668" t="s">
        <v>2429</v>
      </c>
    </row>
    <row r="1669" spans="4:4" x14ac:dyDescent="0.35">
      <c r="D1669" t="s">
        <v>2647</v>
      </c>
    </row>
    <row r="1670" spans="4:4" x14ac:dyDescent="0.35">
      <c r="D1670" t="s">
        <v>7721</v>
      </c>
    </row>
    <row r="1671" spans="4:4" x14ac:dyDescent="0.35">
      <c r="D1671" t="s">
        <v>334</v>
      </c>
    </row>
    <row r="1672" spans="4:4" x14ac:dyDescent="0.35">
      <c r="D1672" t="s">
        <v>8280</v>
      </c>
    </row>
    <row r="1673" spans="4:4" x14ac:dyDescent="0.35">
      <c r="D1673" t="s">
        <v>4737</v>
      </c>
    </row>
    <row r="1674" spans="4:4" x14ac:dyDescent="0.35">
      <c r="D1674" t="s">
        <v>4275</v>
      </c>
    </row>
    <row r="1675" spans="4:4" x14ac:dyDescent="0.35">
      <c r="D1675" t="s">
        <v>4278</v>
      </c>
    </row>
    <row r="1676" spans="4:4" x14ac:dyDescent="0.35">
      <c r="D1676" t="s">
        <v>1978</v>
      </c>
    </row>
    <row r="1677" spans="4:4" x14ac:dyDescent="0.35">
      <c r="D1677" t="s">
        <v>2432</v>
      </c>
    </row>
    <row r="1678" spans="4:4" x14ac:dyDescent="0.35">
      <c r="D1678" t="s">
        <v>7726</v>
      </c>
    </row>
    <row r="1679" spans="4:4" x14ac:dyDescent="0.35">
      <c r="D1679" t="s">
        <v>2650</v>
      </c>
    </row>
    <row r="1680" spans="4:4" x14ac:dyDescent="0.35">
      <c r="D1680" t="s">
        <v>3189</v>
      </c>
    </row>
    <row r="1681" spans="4:4" x14ac:dyDescent="0.35">
      <c r="D1681" t="s">
        <v>1981</v>
      </c>
    </row>
    <row r="1682" spans="4:4" x14ac:dyDescent="0.35">
      <c r="D1682" t="s">
        <v>4913</v>
      </c>
    </row>
    <row r="1683" spans="4:4" x14ac:dyDescent="0.35">
      <c r="D1683" t="s">
        <v>4759</v>
      </c>
    </row>
    <row r="1684" spans="4:4" x14ac:dyDescent="0.35">
      <c r="D1684" t="s">
        <v>5778</v>
      </c>
    </row>
    <row r="1685" spans="4:4" x14ac:dyDescent="0.35">
      <c r="D1685" t="s">
        <v>753</v>
      </c>
    </row>
    <row r="1686" spans="4:4" x14ac:dyDescent="0.35">
      <c r="D1686" t="s">
        <v>7729</v>
      </c>
    </row>
    <row r="1687" spans="4:4" x14ac:dyDescent="0.35">
      <c r="D1687" t="s">
        <v>5204</v>
      </c>
    </row>
    <row r="1688" spans="4:4" x14ac:dyDescent="0.35">
      <c r="D1688" t="s">
        <v>2904</v>
      </c>
    </row>
    <row r="1689" spans="4:4" x14ac:dyDescent="0.35">
      <c r="D1689" t="s">
        <v>5241</v>
      </c>
    </row>
    <row r="1690" spans="4:4" x14ac:dyDescent="0.35">
      <c r="D1690" t="s">
        <v>5943</v>
      </c>
    </row>
    <row r="1691" spans="4:4" x14ac:dyDescent="0.35">
      <c r="D1691" t="s">
        <v>8752</v>
      </c>
    </row>
    <row r="1692" spans="4:4" x14ac:dyDescent="0.35">
      <c r="D1692" t="s">
        <v>3</v>
      </c>
    </row>
    <row r="1693" spans="4:4" x14ac:dyDescent="0.35">
      <c r="D1693" t="s">
        <v>8283</v>
      </c>
    </row>
    <row r="1694" spans="4:4" x14ac:dyDescent="0.35">
      <c r="D1694" t="s">
        <v>2653</v>
      </c>
    </row>
    <row r="1695" spans="4:4" x14ac:dyDescent="0.35">
      <c r="D1695" t="s">
        <v>6924</v>
      </c>
    </row>
    <row r="1696" spans="4:4" x14ac:dyDescent="0.35">
      <c r="D1696" t="s">
        <v>8505</v>
      </c>
    </row>
    <row r="1697" spans="4:4" x14ac:dyDescent="0.35">
      <c r="D1697" t="s">
        <v>1260</v>
      </c>
    </row>
    <row r="1698" spans="4:4" x14ac:dyDescent="0.35">
      <c r="D1698" t="s">
        <v>3192</v>
      </c>
    </row>
    <row r="1699" spans="4:4" x14ac:dyDescent="0.35">
      <c r="D1699" t="s">
        <v>303</v>
      </c>
    </row>
    <row r="1700" spans="4:4" x14ac:dyDescent="0.35">
      <c r="D1700" t="s">
        <v>4477</v>
      </c>
    </row>
    <row r="1701" spans="4:4" x14ac:dyDescent="0.35">
      <c r="D1701" t="s">
        <v>5781</v>
      </c>
    </row>
    <row r="1702" spans="4:4" x14ac:dyDescent="0.35">
      <c r="D1702" t="s">
        <v>6611</v>
      </c>
    </row>
    <row r="1703" spans="4:4" x14ac:dyDescent="0.35">
      <c r="D1703" t="s">
        <v>1328</v>
      </c>
    </row>
    <row r="1704" spans="4:4" x14ac:dyDescent="0.35">
      <c r="D1704" t="s">
        <v>1000</v>
      </c>
    </row>
    <row r="1705" spans="4:4" x14ac:dyDescent="0.35">
      <c r="D1705" t="s">
        <v>7732</v>
      </c>
    </row>
    <row r="1706" spans="4:4" x14ac:dyDescent="0.35">
      <c r="D1706" t="s">
        <v>1563</v>
      </c>
    </row>
    <row r="1707" spans="4:4" x14ac:dyDescent="0.35">
      <c r="D1707" t="s">
        <v>5784</v>
      </c>
    </row>
    <row r="1708" spans="4:4" x14ac:dyDescent="0.35">
      <c r="D1708" t="s">
        <v>4916</v>
      </c>
    </row>
    <row r="1709" spans="4:4" x14ac:dyDescent="0.35">
      <c r="D1709" t="s">
        <v>8755</v>
      </c>
    </row>
    <row r="1710" spans="4:4" x14ac:dyDescent="0.35">
      <c r="D1710" t="s">
        <v>4283</v>
      </c>
    </row>
    <row r="1711" spans="4:4" x14ac:dyDescent="0.35">
      <c r="D1711" t="s">
        <v>7735</v>
      </c>
    </row>
    <row r="1712" spans="4:4" x14ac:dyDescent="0.35">
      <c r="D1712" t="s">
        <v>2656</v>
      </c>
    </row>
    <row r="1713" spans="4:4" x14ac:dyDescent="0.35">
      <c r="D1713" t="s">
        <v>1986</v>
      </c>
    </row>
    <row r="1714" spans="4:4" x14ac:dyDescent="0.35">
      <c r="D1714" t="s">
        <v>1989</v>
      </c>
    </row>
    <row r="1715" spans="4:4" x14ac:dyDescent="0.35">
      <c r="D1715" t="s">
        <v>307</v>
      </c>
    </row>
    <row r="1716" spans="4:4" x14ac:dyDescent="0.35">
      <c r="D1716" t="s">
        <v>4480</v>
      </c>
    </row>
    <row r="1717" spans="4:4" x14ac:dyDescent="0.35">
      <c r="D1717" t="s">
        <v>311</v>
      </c>
    </row>
    <row r="1718" spans="4:4" x14ac:dyDescent="0.35">
      <c r="D1718" t="s">
        <v>2907</v>
      </c>
    </row>
    <row r="1719" spans="4:4" x14ac:dyDescent="0.35">
      <c r="D1719" t="s">
        <v>4766</v>
      </c>
    </row>
    <row r="1720" spans="4:4" x14ac:dyDescent="0.35">
      <c r="D1720" t="s">
        <v>3663</v>
      </c>
    </row>
    <row r="1721" spans="4:4" x14ac:dyDescent="0.35">
      <c r="D1721" t="s">
        <v>5385</v>
      </c>
    </row>
    <row r="1722" spans="4:4" x14ac:dyDescent="0.35">
      <c r="D1722" t="s">
        <v>7738</v>
      </c>
    </row>
    <row r="1723" spans="4:4" x14ac:dyDescent="0.35">
      <c r="D1723" t="s">
        <v>4483</v>
      </c>
    </row>
    <row r="1724" spans="4:4" x14ac:dyDescent="0.35">
      <c r="D1724" t="s">
        <v>1992</v>
      </c>
    </row>
    <row r="1725" spans="4:4" x14ac:dyDescent="0.35">
      <c r="D1725" t="s">
        <v>1566</v>
      </c>
    </row>
    <row r="1726" spans="4:4" x14ac:dyDescent="0.35">
      <c r="D1726" t="s">
        <v>2435</v>
      </c>
    </row>
    <row r="1727" spans="4:4" x14ac:dyDescent="0.35">
      <c r="D1727" t="s">
        <v>1004</v>
      </c>
    </row>
    <row r="1728" spans="4:4" x14ac:dyDescent="0.35">
      <c r="D1728" t="s">
        <v>1997</v>
      </c>
    </row>
    <row r="1729" spans="4:4" x14ac:dyDescent="0.35">
      <c r="D1729" t="s">
        <v>1264</v>
      </c>
    </row>
    <row r="1730" spans="4:4" x14ac:dyDescent="0.35">
      <c r="D1730" t="s">
        <v>3666</v>
      </c>
    </row>
    <row r="1731" spans="4:4" x14ac:dyDescent="0.35">
      <c r="D1731" t="s">
        <v>3669</v>
      </c>
    </row>
    <row r="1732" spans="4:4" x14ac:dyDescent="0.35">
      <c r="D1732" t="s">
        <v>2000</v>
      </c>
    </row>
    <row r="1733" spans="4:4" x14ac:dyDescent="0.35">
      <c r="D1733" t="s">
        <v>7745</v>
      </c>
    </row>
    <row r="1734" spans="4:4" x14ac:dyDescent="0.35">
      <c r="D1734" t="s">
        <v>2197</v>
      </c>
    </row>
    <row r="1735" spans="4:4" x14ac:dyDescent="0.35">
      <c r="D1735" t="s">
        <v>238</v>
      </c>
    </row>
    <row r="1736" spans="4:4" x14ac:dyDescent="0.35">
      <c r="D1736" t="s">
        <v>5148</v>
      </c>
    </row>
    <row r="1737" spans="4:4" x14ac:dyDescent="0.35">
      <c r="D1737" t="s">
        <v>1337</v>
      </c>
    </row>
    <row r="1738" spans="4:4" x14ac:dyDescent="0.35">
      <c r="D1738" t="s">
        <v>2003</v>
      </c>
    </row>
    <row r="1739" spans="4:4" x14ac:dyDescent="0.35">
      <c r="D1739" t="s">
        <v>7748</v>
      </c>
    </row>
    <row r="1740" spans="4:4" x14ac:dyDescent="0.35">
      <c r="D1740" t="s">
        <v>5153</v>
      </c>
    </row>
    <row r="1741" spans="4:4" x14ac:dyDescent="0.35">
      <c r="D1741" t="s">
        <v>2006</v>
      </c>
    </row>
    <row r="1742" spans="4:4" x14ac:dyDescent="0.35">
      <c r="D1742" t="s">
        <v>6444</v>
      </c>
    </row>
    <row r="1743" spans="4:4" x14ac:dyDescent="0.35">
      <c r="D1743" t="s">
        <v>6354</v>
      </c>
    </row>
    <row r="1744" spans="4:4" x14ac:dyDescent="0.35">
      <c r="D1744" t="s">
        <v>5528</v>
      </c>
    </row>
    <row r="1745" spans="4:4" x14ac:dyDescent="0.35">
      <c r="D1745" t="s">
        <v>4486</v>
      </c>
    </row>
    <row r="1746" spans="4:4" x14ac:dyDescent="0.35">
      <c r="D1746" t="s">
        <v>2659</v>
      </c>
    </row>
    <row r="1747" spans="4:4" x14ac:dyDescent="0.35">
      <c r="D1747" t="s">
        <v>2662</v>
      </c>
    </row>
    <row r="1748" spans="4:4" x14ac:dyDescent="0.35">
      <c r="D1748" t="s">
        <v>4489</v>
      </c>
    </row>
    <row r="1749" spans="4:4" x14ac:dyDescent="0.35">
      <c r="D1749" t="s">
        <v>7751</v>
      </c>
    </row>
    <row r="1750" spans="4:4" x14ac:dyDescent="0.35">
      <c r="D1750" t="s">
        <v>8973</v>
      </c>
    </row>
    <row r="1751" spans="4:4" x14ac:dyDescent="0.35">
      <c r="D1751" t="s">
        <v>8976</v>
      </c>
    </row>
    <row r="1752" spans="4:4" x14ac:dyDescent="0.35">
      <c r="D1752" t="s">
        <v>3492</v>
      </c>
    </row>
    <row r="1753" spans="4:4" x14ac:dyDescent="0.35">
      <c r="D1753" t="s">
        <v>1307</v>
      </c>
    </row>
    <row r="1754" spans="4:4" x14ac:dyDescent="0.35">
      <c r="D1754" t="s">
        <v>7754</v>
      </c>
    </row>
    <row r="1755" spans="4:4" x14ac:dyDescent="0.35">
      <c r="D1755" t="s">
        <v>5531</v>
      </c>
    </row>
    <row r="1756" spans="4:4" x14ac:dyDescent="0.35">
      <c r="D1756" t="s">
        <v>7890</v>
      </c>
    </row>
    <row r="1757" spans="4:4" x14ac:dyDescent="0.35">
      <c r="D1757" t="s">
        <v>4921</v>
      </c>
    </row>
    <row r="1758" spans="4:4" x14ac:dyDescent="0.35">
      <c r="D1758" t="s">
        <v>2009</v>
      </c>
    </row>
    <row r="1759" spans="4:4" x14ac:dyDescent="0.35">
      <c r="D1759" t="s">
        <v>5388</v>
      </c>
    </row>
    <row r="1760" spans="4:4" x14ac:dyDescent="0.35">
      <c r="D1760" t="s">
        <v>5946</v>
      </c>
    </row>
    <row r="1761" spans="4:4" x14ac:dyDescent="0.35">
      <c r="D1761" t="s">
        <v>2012</v>
      </c>
    </row>
    <row r="1762" spans="4:4" x14ac:dyDescent="0.35">
      <c r="D1762" t="s">
        <v>5949</v>
      </c>
    </row>
    <row r="1763" spans="4:4" x14ac:dyDescent="0.35">
      <c r="D1763" t="s">
        <v>5787</v>
      </c>
    </row>
    <row r="1764" spans="4:4" x14ac:dyDescent="0.35">
      <c r="D1764" t="s">
        <v>4288</v>
      </c>
    </row>
    <row r="1765" spans="4:4" x14ac:dyDescent="0.35">
      <c r="D1765" t="s">
        <v>7757</v>
      </c>
    </row>
    <row r="1766" spans="4:4" x14ac:dyDescent="0.35">
      <c r="D1766" t="s">
        <v>4924</v>
      </c>
    </row>
    <row r="1767" spans="4:4" x14ac:dyDescent="0.35">
      <c r="D1767" t="s">
        <v>3197</v>
      </c>
    </row>
    <row r="1768" spans="4:4" x14ac:dyDescent="0.35">
      <c r="D1768" t="s">
        <v>8681</v>
      </c>
    </row>
    <row r="1769" spans="4:4" x14ac:dyDescent="0.35">
      <c r="D1769" t="s">
        <v>2015</v>
      </c>
    </row>
    <row r="1770" spans="4:4" x14ac:dyDescent="0.35">
      <c r="D1770" t="s">
        <v>3495</v>
      </c>
    </row>
    <row r="1771" spans="4:4" x14ac:dyDescent="0.35">
      <c r="D1771" t="s">
        <v>3498</v>
      </c>
    </row>
    <row r="1772" spans="4:4" x14ac:dyDescent="0.35">
      <c r="D1772" t="s">
        <v>1008</v>
      </c>
    </row>
    <row r="1773" spans="4:4" x14ac:dyDescent="0.35">
      <c r="D1773" t="s">
        <v>6929</v>
      </c>
    </row>
    <row r="1774" spans="4:4" x14ac:dyDescent="0.35">
      <c r="D1774" t="s">
        <v>2018</v>
      </c>
    </row>
    <row r="1775" spans="4:4" x14ac:dyDescent="0.35">
      <c r="D1775" t="s">
        <v>7140</v>
      </c>
    </row>
    <row r="1776" spans="4:4" x14ac:dyDescent="0.35">
      <c r="D1776" t="s">
        <v>8979</v>
      </c>
    </row>
    <row r="1777" spans="4:4" x14ac:dyDescent="0.35">
      <c r="D1777" t="s">
        <v>6149</v>
      </c>
    </row>
    <row r="1778" spans="4:4" x14ac:dyDescent="0.35">
      <c r="D1778" t="s">
        <v>8510</v>
      </c>
    </row>
    <row r="1779" spans="4:4" x14ac:dyDescent="0.35">
      <c r="D1779" t="s">
        <v>1013</v>
      </c>
    </row>
    <row r="1780" spans="4:4" x14ac:dyDescent="0.35">
      <c r="D1780" t="s">
        <v>6357</v>
      </c>
    </row>
    <row r="1781" spans="4:4" x14ac:dyDescent="0.35">
      <c r="D1781" t="s">
        <v>4492</v>
      </c>
    </row>
    <row r="1782" spans="4:4" x14ac:dyDescent="0.35">
      <c r="D1782" t="s">
        <v>1017</v>
      </c>
    </row>
    <row r="1783" spans="4:4" x14ac:dyDescent="0.35">
      <c r="D1783" t="s">
        <v>2021</v>
      </c>
    </row>
    <row r="1784" spans="4:4" x14ac:dyDescent="0.35">
      <c r="D1784" t="s">
        <v>315</v>
      </c>
    </row>
    <row r="1785" spans="4:4" x14ac:dyDescent="0.35">
      <c r="D1785" t="s">
        <v>6152</v>
      </c>
    </row>
    <row r="1786" spans="4:4" x14ac:dyDescent="0.35">
      <c r="D1786" t="s">
        <v>4065</v>
      </c>
    </row>
    <row r="1787" spans="4:4" x14ac:dyDescent="0.35">
      <c r="D1787" t="s">
        <v>2024</v>
      </c>
    </row>
    <row r="1788" spans="4:4" x14ac:dyDescent="0.35">
      <c r="D1788" t="s">
        <v>2200</v>
      </c>
    </row>
    <row r="1789" spans="4:4" x14ac:dyDescent="0.35">
      <c r="D1789" t="s">
        <v>7762</v>
      </c>
    </row>
    <row r="1790" spans="4:4" x14ac:dyDescent="0.35">
      <c r="D1790" t="s">
        <v>5790</v>
      </c>
    </row>
    <row r="1791" spans="4:4" x14ac:dyDescent="0.35">
      <c r="D1791" t="s">
        <v>8760</v>
      </c>
    </row>
    <row r="1792" spans="4:4" x14ac:dyDescent="0.35">
      <c r="D1792" t="s">
        <v>7893</v>
      </c>
    </row>
    <row r="1793" spans="4:4" x14ac:dyDescent="0.35">
      <c r="D1793" t="s">
        <v>5534</v>
      </c>
    </row>
    <row r="1794" spans="4:4" x14ac:dyDescent="0.35">
      <c r="D1794" t="s">
        <v>6447</v>
      </c>
    </row>
    <row r="1795" spans="4:4" x14ac:dyDescent="0.35">
      <c r="D1795" t="s">
        <v>7143</v>
      </c>
    </row>
    <row r="1796" spans="4:4" x14ac:dyDescent="0.35">
      <c r="D1796" t="s">
        <v>757</v>
      </c>
    </row>
    <row r="1797" spans="4:4" x14ac:dyDescent="0.35">
      <c r="D1797" t="s">
        <v>7765</v>
      </c>
    </row>
    <row r="1798" spans="4:4" x14ac:dyDescent="0.35">
      <c r="D1798" t="s">
        <v>2029</v>
      </c>
    </row>
    <row r="1799" spans="4:4" x14ac:dyDescent="0.35">
      <c r="D1799" t="s">
        <v>7768</v>
      </c>
    </row>
    <row r="1800" spans="4:4" x14ac:dyDescent="0.35">
      <c r="D1800" t="s">
        <v>242</v>
      </c>
    </row>
    <row r="1801" spans="4:4" x14ac:dyDescent="0.35">
      <c r="D1801" t="s">
        <v>8982</v>
      </c>
    </row>
    <row r="1802" spans="4:4" x14ac:dyDescent="0.35">
      <c r="D1802" t="s">
        <v>7771</v>
      </c>
    </row>
    <row r="1803" spans="4:4" x14ac:dyDescent="0.35">
      <c r="D1803" t="s">
        <v>7774</v>
      </c>
    </row>
    <row r="1804" spans="4:4" x14ac:dyDescent="0.35">
      <c r="D1804" t="s">
        <v>412</v>
      </c>
    </row>
    <row r="1805" spans="4:4" x14ac:dyDescent="0.35">
      <c r="D1805" t="s">
        <v>5393</v>
      </c>
    </row>
    <row r="1806" spans="4:4" x14ac:dyDescent="0.35">
      <c r="D1806" t="s">
        <v>2203</v>
      </c>
    </row>
    <row r="1807" spans="4:4" x14ac:dyDescent="0.35">
      <c r="D1807" t="s">
        <v>761</v>
      </c>
    </row>
    <row r="1808" spans="4:4" x14ac:dyDescent="0.35">
      <c r="D1808" t="s">
        <v>6157</v>
      </c>
    </row>
    <row r="1809" spans="4:4" x14ac:dyDescent="0.35">
      <c r="D1809" t="s">
        <v>7777</v>
      </c>
    </row>
    <row r="1810" spans="4:4" x14ac:dyDescent="0.35">
      <c r="D1810" t="s">
        <v>5795</v>
      </c>
    </row>
    <row r="1811" spans="4:4" x14ac:dyDescent="0.35">
      <c r="D1811" t="s">
        <v>2667</v>
      </c>
    </row>
    <row r="1812" spans="4:4" x14ac:dyDescent="0.35">
      <c r="D1812" t="s">
        <v>8985</v>
      </c>
    </row>
    <row r="1813" spans="4:4" x14ac:dyDescent="0.35">
      <c r="D1813" t="s">
        <v>8988</v>
      </c>
    </row>
    <row r="1814" spans="4:4" x14ac:dyDescent="0.35">
      <c r="D1814" t="s">
        <v>6618</v>
      </c>
    </row>
    <row r="1815" spans="4:4" x14ac:dyDescent="0.35">
      <c r="D1815" t="s">
        <v>1022</v>
      </c>
    </row>
    <row r="1816" spans="4:4" x14ac:dyDescent="0.35">
      <c r="D1816" t="s">
        <v>2440</v>
      </c>
    </row>
    <row r="1817" spans="4:4" x14ac:dyDescent="0.35">
      <c r="D1817" t="s">
        <v>2670</v>
      </c>
    </row>
    <row r="1818" spans="4:4" x14ac:dyDescent="0.35">
      <c r="D1818" t="s">
        <v>3676</v>
      </c>
    </row>
    <row r="1819" spans="4:4" x14ac:dyDescent="0.35">
      <c r="D1819" t="s">
        <v>7780</v>
      </c>
    </row>
    <row r="1820" spans="4:4" x14ac:dyDescent="0.35">
      <c r="D1820" t="s">
        <v>8991</v>
      </c>
    </row>
    <row r="1821" spans="4:4" x14ac:dyDescent="0.35">
      <c r="D1821" t="s">
        <v>2673</v>
      </c>
    </row>
    <row r="1822" spans="4:4" x14ac:dyDescent="0.35">
      <c r="D1822" t="s">
        <v>8686</v>
      </c>
    </row>
    <row r="1823" spans="4:4" x14ac:dyDescent="0.35">
      <c r="D1823" t="s">
        <v>8994</v>
      </c>
    </row>
    <row r="1824" spans="4:4" x14ac:dyDescent="0.35">
      <c r="D1824" t="s">
        <v>6160</v>
      </c>
    </row>
    <row r="1825" spans="4:4" x14ac:dyDescent="0.35">
      <c r="D1825" t="s">
        <v>8286</v>
      </c>
    </row>
    <row r="1826" spans="4:4" x14ac:dyDescent="0.35">
      <c r="D1826" t="s">
        <v>1572</v>
      </c>
    </row>
    <row r="1827" spans="4:4" x14ac:dyDescent="0.35">
      <c r="D1827" t="s">
        <v>3683</v>
      </c>
    </row>
    <row r="1828" spans="4:4" x14ac:dyDescent="0.35">
      <c r="D1828" t="s">
        <v>2443</v>
      </c>
    </row>
    <row r="1829" spans="4:4" x14ac:dyDescent="0.35">
      <c r="D1829" t="s">
        <v>4291</v>
      </c>
    </row>
    <row r="1830" spans="4:4" x14ac:dyDescent="0.35">
      <c r="D1830" t="s">
        <v>3200</v>
      </c>
    </row>
    <row r="1831" spans="4:4" x14ac:dyDescent="0.35">
      <c r="D1831" t="s">
        <v>4294</v>
      </c>
    </row>
    <row r="1832" spans="4:4" x14ac:dyDescent="0.35">
      <c r="D1832" t="s">
        <v>6360</v>
      </c>
    </row>
    <row r="1833" spans="4:4" x14ac:dyDescent="0.35">
      <c r="D1833" t="s">
        <v>8386</v>
      </c>
    </row>
    <row r="1834" spans="4:4" x14ac:dyDescent="0.35">
      <c r="D1834" t="s">
        <v>5798</v>
      </c>
    </row>
    <row r="1835" spans="4:4" x14ac:dyDescent="0.35">
      <c r="D1835" t="s">
        <v>1575</v>
      </c>
    </row>
    <row r="1836" spans="4:4" x14ac:dyDescent="0.35">
      <c r="D1836" t="s">
        <v>3732</v>
      </c>
    </row>
    <row r="1837" spans="4:4" x14ac:dyDescent="0.35">
      <c r="D1837" t="s">
        <v>319</v>
      </c>
    </row>
    <row r="1838" spans="4:4" x14ac:dyDescent="0.35">
      <c r="D1838" t="s">
        <v>8389</v>
      </c>
    </row>
    <row r="1839" spans="4:4" x14ac:dyDescent="0.35">
      <c r="D1839" t="s">
        <v>3203</v>
      </c>
    </row>
    <row r="1840" spans="4:4" x14ac:dyDescent="0.35">
      <c r="D1840" t="s">
        <v>7785</v>
      </c>
    </row>
    <row r="1841" spans="4:4" x14ac:dyDescent="0.35">
      <c r="D1841" t="s">
        <v>6452</v>
      </c>
    </row>
    <row r="1842" spans="4:4" x14ac:dyDescent="0.35">
      <c r="D1842" t="s">
        <v>5952</v>
      </c>
    </row>
    <row r="1843" spans="4:4" x14ac:dyDescent="0.35">
      <c r="D1843" t="s">
        <v>4497</v>
      </c>
    </row>
    <row r="1844" spans="4:4" x14ac:dyDescent="0.35">
      <c r="D1844" t="s">
        <v>1578</v>
      </c>
    </row>
    <row r="1845" spans="4:4" x14ac:dyDescent="0.35">
      <c r="D1845" t="s">
        <v>6936</v>
      </c>
    </row>
    <row r="1846" spans="4:4" x14ac:dyDescent="0.35">
      <c r="D1846" t="s">
        <v>2916</v>
      </c>
    </row>
    <row r="1847" spans="4:4" x14ac:dyDescent="0.35">
      <c r="D1847" t="s">
        <v>5955</v>
      </c>
    </row>
    <row r="1848" spans="4:4" x14ac:dyDescent="0.35">
      <c r="D1848" t="s">
        <v>2036</v>
      </c>
    </row>
    <row r="1849" spans="4:4" x14ac:dyDescent="0.35">
      <c r="D1849" t="s">
        <v>2039</v>
      </c>
    </row>
    <row r="1850" spans="4:4" x14ac:dyDescent="0.35">
      <c r="D1850" t="s">
        <v>2680</v>
      </c>
    </row>
    <row r="1851" spans="4:4" x14ac:dyDescent="0.35">
      <c r="D1851" t="s">
        <v>7898</v>
      </c>
    </row>
    <row r="1852" spans="4:4" x14ac:dyDescent="0.35">
      <c r="D1852" t="s">
        <v>6455</v>
      </c>
    </row>
    <row r="1853" spans="4:4" x14ac:dyDescent="0.35">
      <c r="D1853" t="s">
        <v>4297</v>
      </c>
    </row>
    <row r="1854" spans="4:4" x14ac:dyDescent="0.35">
      <c r="D1854" t="s">
        <v>8763</v>
      </c>
    </row>
    <row r="1855" spans="4:4" x14ac:dyDescent="0.35">
      <c r="D1855" t="s">
        <v>8691</v>
      </c>
    </row>
    <row r="1856" spans="4:4" x14ac:dyDescent="0.35">
      <c r="D1856" t="s">
        <v>259</v>
      </c>
    </row>
    <row r="1857" spans="4:4" x14ac:dyDescent="0.35">
      <c r="D1857" t="s">
        <v>6365</v>
      </c>
    </row>
    <row r="1858" spans="4:4" x14ac:dyDescent="0.35">
      <c r="D1858" t="s">
        <v>5207</v>
      </c>
    </row>
    <row r="1859" spans="4:4" x14ac:dyDescent="0.35">
      <c r="D1859" t="s">
        <v>4070</v>
      </c>
    </row>
    <row r="1860" spans="4:4" x14ac:dyDescent="0.35">
      <c r="D1860" t="s">
        <v>5805</v>
      </c>
    </row>
    <row r="1861" spans="4:4" x14ac:dyDescent="0.35">
      <c r="D1861" t="s">
        <v>4302</v>
      </c>
    </row>
    <row r="1862" spans="4:4" x14ac:dyDescent="0.35">
      <c r="D1862" t="s">
        <v>8696</v>
      </c>
    </row>
    <row r="1863" spans="4:4" x14ac:dyDescent="0.35">
      <c r="D1863" t="s">
        <v>8699</v>
      </c>
    </row>
    <row r="1864" spans="4:4" x14ac:dyDescent="0.35">
      <c r="D1864" t="s">
        <v>8702</v>
      </c>
    </row>
    <row r="1865" spans="4:4" x14ac:dyDescent="0.35">
      <c r="D1865" t="s">
        <v>2044</v>
      </c>
    </row>
    <row r="1866" spans="4:4" x14ac:dyDescent="0.35">
      <c r="D1866" t="s">
        <v>8289</v>
      </c>
    </row>
    <row r="1867" spans="4:4" x14ac:dyDescent="0.35">
      <c r="D1867" t="s">
        <v>7156</v>
      </c>
    </row>
    <row r="1868" spans="4:4" x14ac:dyDescent="0.35">
      <c r="D1868" t="s">
        <v>7792</v>
      </c>
    </row>
    <row r="1869" spans="4:4" x14ac:dyDescent="0.35">
      <c r="D1869" t="s">
        <v>7905</v>
      </c>
    </row>
    <row r="1870" spans="4:4" x14ac:dyDescent="0.35">
      <c r="D1870" t="s">
        <v>2047</v>
      </c>
    </row>
    <row r="1871" spans="4:4" x14ac:dyDescent="0.35">
      <c r="D1871" t="s">
        <v>1270</v>
      </c>
    </row>
    <row r="1872" spans="4:4" x14ac:dyDescent="0.35">
      <c r="D1872" t="s">
        <v>2687</v>
      </c>
    </row>
    <row r="1873" spans="4:4" x14ac:dyDescent="0.35">
      <c r="D1873" t="s">
        <v>3686</v>
      </c>
    </row>
    <row r="1874" spans="4:4" x14ac:dyDescent="0.35">
      <c r="D1874" t="s">
        <v>3689</v>
      </c>
    </row>
    <row r="1875" spans="4:4" x14ac:dyDescent="0.35">
      <c r="D1875" t="s">
        <v>5543</v>
      </c>
    </row>
    <row r="1876" spans="4:4" x14ac:dyDescent="0.35">
      <c r="D1876" t="s">
        <v>6627</v>
      </c>
    </row>
    <row r="1877" spans="4:4" x14ac:dyDescent="0.35">
      <c r="D1877" t="s">
        <v>8766</v>
      </c>
    </row>
    <row r="1878" spans="4:4" x14ac:dyDescent="0.35">
      <c r="D1878" t="s">
        <v>8520</v>
      </c>
    </row>
    <row r="1879" spans="4:4" x14ac:dyDescent="0.35">
      <c r="D1879" t="s">
        <v>4075</v>
      </c>
    </row>
    <row r="1880" spans="4:4" x14ac:dyDescent="0.35">
      <c r="D1880" t="s">
        <v>7795</v>
      </c>
    </row>
    <row r="1881" spans="4:4" x14ac:dyDescent="0.35">
      <c r="D1881" t="s">
        <v>8392</v>
      </c>
    </row>
    <row r="1882" spans="4:4" x14ac:dyDescent="0.35">
      <c r="D1882" t="s">
        <v>4929</v>
      </c>
    </row>
    <row r="1883" spans="4:4" x14ac:dyDescent="0.35">
      <c r="D1883" t="s">
        <v>2050</v>
      </c>
    </row>
    <row r="1884" spans="4:4" x14ac:dyDescent="0.35">
      <c r="D1884" t="s">
        <v>767</v>
      </c>
    </row>
    <row r="1885" spans="4:4" x14ac:dyDescent="0.35">
      <c r="D1885" t="s">
        <v>5210</v>
      </c>
    </row>
    <row r="1886" spans="4:4" x14ac:dyDescent="0.35">
      <c r="D1886" t="s">
        <v>2454</v>
      </c>
    </row>
    <row r="1887" spans="4:4" x14ac:dyDescent="0.35">
      <c r="D1887" t="s">
        <v>2055</v>
      </c>
    </row>
    <row r="1888" spans="4:4" x14ac:dyDescent="0.35">
      <c r="D1888" t="s">
        <v>2692</v>
      </c>
    </row>
    <row r="1889" spans="4:4" x14ac:dyDescent="0.35">
      <c r="D1889" t="s">
        <v>8395</v>
      </c>
    </row>
    <row r="1890" spans="4:4" x14ac:dyDescent="0.35">
      <c r="D1890" t="s">
        <v>4932</v>
      </c>
    </row>
    <row r="1891" spans="4:4" x14ac:dyDescent="0.35">
      <c r="D1891" t="s">
        <v>3208</v>
      </c>
    </row>
    <row r="1892" spans="4:4" x14ac:dyDescent="0.35">
      <c r="D1892" t="s">
        <v>3799</v>
      </c>
    </row>
    <row r="1893" spans="4:4" x14ac:dyDescent="0.35">
      <c r="D1893" t="s">
        <v>7802</v>
      </c>
    </row>
    <row r="1894" spans="4:4" x14ac:dyDescent="0.35">
      <c r="D1894" t="s">
        <v>326</v>
      </c>
    </row>
    <row r="1895" spans="4:4" x14ac:dyDescent="0.35">
      <c r="D1895" t="s">
        <v>2060</v>
      </c>
    </row>
    <row r="1896" spans="4:4" x14ac:dyDescent="0.35">
      <c r="D1896" t="s">
        <v>4305</v>
      </c>
    </row>
    <row r="1897" spans="4:4" x14ac:dyDescent="0.35">
      <c r="D1897" t="s">
        <v>2063</v>
      </c>
    </row>
    <row r="1898" spans="4:4" x14ac:dyDescent="0.35">
      <c r="D1898" t="s">
        <v>2457</v>
      </c>
    </row>
    <row r="1899" spans="4:4" x14ac:dyDescent="0.35">
      <c r="D1899" t="s">
        <v>7805</v>
      </c>
    </row>
    <row r="1900" spans="4:4" x14ac:dyDescent="0.35">
      <c r="D1900" t="s">
        <v>5960</v>
      </c>
    </row>
    <row r="1901" spans="4:4" x14ac:dyDescent="0.35">
      <c r="D1901" t="s">
        <v>6767</v>
      </c>
    </row>
    <row r="1902" spans="4:4" x14ac:dyDescent="0.35">
      <c r="D1902" t="s">
        <v>8292</v>
      </c>
    </row>
    <row r="1903" spans="4:4" x14ac:dyDescent="0.35">
      <c r="D1903" t="s">
        <v>2460</v>
      </c>
    </row>
    <row r="1904" spans="4:4" x14ac:dyDescent="0.35">
      <c r="D1904" t="s">
        <v>3211</v>
      </c>
    </row>
    <row r="1905" spans="4:4" x14ac:dyDescent="0.35">
      <c r="D1905" t="s">
        <v>8295</v>
      </c>
    </row>
    <row r="1906" spans="4:4" x14ac:dyDescent="0.35">
      <c r="D1906" t="s">
        <v>1312</v>
      </c>
    </row>
    <row r="1907" spans="4:4" x14ac:dyDescent="0.35">
      <c r="D1907" t="s">
        <v>7944</v>
      </c>
    </row>
    <row r="1908" spans="4:4" x14ac:dyDescent="0.35">
      <c r="D1908" t="s">
        <v>7812</v>
      </c>
    </row>
    <row r="1909" spans="4:4" x14ac:dyDescent="0.35">
      <c r="D1909" t="s">
        <v>3692</v>
      </c>
    </row>
    <row r="1910" spans="4:4" x14ac:dyDescent="0.35">
      <c r="D1910" t="s">
        <v>2463</v>
      </c>
    </row>
    <row r="1911" spans="4:4" x14ac:dyDescent="0.35">
      <c r="D1911" t="s">
        <v>2929</v>
      </c>
    </row>
    <row r="1912" spans="4:4" x14ac:dyDescent="0.35">
      <c r="D1912" t="s">
        <v>4308</v>
      </c>
    </row>
    <row r="1913" spans="4:4" x14ac:dyDescent="0.35">
      <c r="D1913" t="s">
        <v>330</v>
      </c>
    </row>
    <row r="1914" spans="4:4" x14ac:dyDescent="0.35">
      <c r="D1914" t="s">
        <v>8522</v>
      </c>
    </row>
    <row r="1915" spans="4:4" x14ac:dyDescent="0.35">
      <c r="D1915" t="s">
        <v>7815</v>
      </c>
    </row>
    <row r="1916" spans="4:4" x14ac:dyDescent="0.35">
      <c r="D1916" t="s">
        <v>3512</v>
      </c>
    </row>
    <row r="1917" spans="4:4" x14ac:dyDescent="0.35">
      <c r="D1917" t="s">
        <v>6171</v>
      </c>
    </row>
    <row r="1918" spans="4:4" x14ac:dyDescent="0.35">
      <c r="D1918" t="s">
        <v>2932</v>
      </c>
    </row>
    <row r="1919" spans="4:4" x14ac:dyDescent="0.35">
      <c r="D1919" t="s">
        <v>2466</v>
      </c>
    </row>
    <row r="1920" spans="4:4" x14ac:dyDescent="0.35">
      <c r="D1920" t="s">
        <v>771</v>
      </c>
    </row>
    <row r="1921" spans="4:4" x14ac:dyDescent="0.35">
      <c r="D1921" t="s">
        <v>6368</v>
      </c>
    </row>
    <row r="1922" spans="4:4" x14ac:dyDescent="0.35">
      <c r="D1922" t="s">
        <v>3214</v>
      </c>
    </row>
    <row r="1923" spans="4:4" x14ac:dyDescent="0.35">
      <c r="D1923" t="s">
        <v>6371</v>
      </c>
    </row>
    <row r="1924" spans="4:4" x14ac:dyDescent="0.35">
      <c r="D1924" t="s">
        <v>3802</v>
      </c>
    </row>
    <row r="1925" spans="4:4" x14ac:dyDescent="0.35">
      <c r="D1925" t="s">
        <v>2066</v>
      </c>
    </row>
    <row r="1926" spans="4:4" x14ac:dyDescent="0.35">
      <c r="D1926" t="s">
        <v>415</v>
      </c>
    </row>
    <row r="1927" spans="4:4" x14ac:dyDescent="0.35">
      <c r="D1927" t="s">
        <v>2937</v>
      </c>
    </row>
    <row r="1928" spans="4:4" x14ac:dyDescent="0.35">
      <c r="D1928" t="s">
        <v>6174</v>
      </c>
    </row>
    <row r="1929" spans="4:4" x14ac:dyDescent="0.35">
      <c r="D1929" t="s">
        <v>3217</v>
      </c>
    </row>
    <row r="1930" spans="4:4" x14ac:dyDescent="0.35">
      <c r="D1930" t="s">
        <v>271</v>
      </c>
    </row>
    <row r="1931" spans="4:4" x14ac:dyDescent="0.35">
      <c r="D1931" t="s">
        <v>8180</v>
      </c>
    </row>
    <row r="1932" spans="4:4" x14ac:dyDescent="0.35">
      <c r="D1932" t="s">
        <v>8997</v>
      </c>
    </row>
    <row r="1933" spans="4:4" x14ac:dyDescent="0.35">
      <c r="D1933" t="s">
        <v>5814</v>
      </c>
    </row>
    <row r="1934" spans="4:4" x14ac:dyDescent="0.35">
      <c r="D1934" t="s">
        <v>8398</v>
      </c>
    </row>
    <row r="1935" spans="4:4" x14ac:dyDescent="0.35">
      <c r="D1935" t="s">
        <v>418</v>
      </c>
    </row>
    <row r="1936" spans="4:4" x14ac:dyDescent="0.35">
      <c r="D1936" t="s">
        <v>4512</v>
      </c>
    </row>
    <row r="1937" spans="4:4" x14ac:dyDescent="0.35">
      <c r="D1937" t="s">
        <v>6462</v>
      </c>
    </row>
    <row r="1938" spans="4:4" x14ac:dyDescent="0.35">
      <c r="D1938" t="s">
        <v>5817</v>
      </c>
    </row>
    <row r="1939" spans="4:4" x14ac:dyDescent="0.35">
      <c r="D1939" t="s">
        <v>6939</v>
      </c>
    </row>
    <row r="1940" spans="4:4" x14ac:dyDescent="0.35">
      <c r="D1940" t="s">
        <v>5548</v>
      </c>
    </row>
    <row r="1941" spans="4:4" x14ac:dyDescent="0.35">
      <c r="D1941" t="s">
        <v>9000</v>
      </c>
    </row>
    <row r="1942" spans="4:4" x14ac:dyDescent="0.35">
      <c r="D1942" t="s">
        <v>487</v>
      </c>
    </row>
    <row r="1943" spans="4:4" x14ac:dyDescent="0.35">
      <c r="D1943" t="s">
        <v>4515</v>
      </c>
    </row>
    <row r="1944" spans="4:4" x14ac:dyDescent="0.35">
      <c r="D1944" t="s">
        <v>775</v>
      </c>
    </row>
    <row r="1945" spans="4:4" x14ac:dyDescent="0.35">
      <c r="D1945" t="s">
        <v>4313</v>
      </c>
    </row>
    <row r="1946" spans="4:4" x14ac:dyDescent="0.35">
      <c r="D1946" t="s">
        <v>4935</v>
      </c>
    </row>
    <row r="1947" spans="4:4" x14ac:dyDescent="0.35">
      <c r="D1947" t="s">
        <v>7820</v>
      </c>
    </row>
    <row r="1948" spans="4:4" x14ac:dyDescent="0.35">
      <c r="D1948" t="s">
        <v>1026</v>
      </c>
    </row>
    <row r="1949" spans="4:4" x14ac:dyDescent="0.35">
      <c r="D1949" t="s">
        <v>3737</v>
      </c>
    </row>
    <row r="1950" spans="4:4" x14ac:dyDescent="0.35">
      <c r="D1950" t="s">
        <v>7823</v>
      </c>
    </row>
    <row r="1951" spans="4:4" x14ac:dyDescent="0.35">
      <c r="D1951" t="s">
        <v>1030</v>
      </c>
    </row>
    <row r="1952" spans="4:4" x14ac:dyDescent="0.35">
      <c r="D1952" t="s">
        <v>421</v>
      </c>
    </row>
    <row r="1953" spans="4:4" x14ac:dyDescent="0.35">
      <c r="D1953" t="s">
        <v>492</v>
      </c>
    </row>
    <row r="1954" spans="4:4" x14ac:dyDescent="0.35">
      <c r="D1954" t="s">
        <v>7826</v>
      </c>
    </row>
    <row r="1955" spans="4:4" x14ac:dyDescent="0.35">
      <c r="D1955" t="s">
        <v>7829</v>
      </c>
    </row>
    <row r="1956" spans="4:4" x14ac:dyDescent="0.35">
      <c r="D1956" t="s">
        <v>6942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List</vt:lpstr>
      <vt:lpstr>Reference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Page</dc:creator>
  <cp:lastModifiedBy>Mitchell, Hayley</cp:lastModifiedBy>
  <dcterms:created xsi:type="dcterms:W3CDTF">2021-08-17T21:10:11Z</dcterms:created>
  <dcterms:modified xsi:type="dcterms:W3CDTF">2022-08-29T15:18:07Z</dcterms:modified>
</cp:coreProperties>
</file>